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campus.berkeley.edu\eei-dfs\CFO\BUDGET\Users\emily6zt\Desktop\"/>
    </mc:Choice>
  </mc:AlternateContent>
  <bookViews>
    <workbookView xWindow="0" yWindow="0" windowWidth="25430" windowHeight="11700" tabRatio="773"/>
  </bookViews>
  <sheets>
    <sheet name="Instructions" sheetId="158" r:id="rId1"/>
    <sheet name="Budget Template" sheetId="127" r:id="rId2"/>
    <sheet name="Expense Reductions" sheetId="147" r:id="rId3"/>
    <sheet name="Use of Reserves" sheetId="148" r:id="rId4"/>
    <sheet name="List_UR" sheetId="159" state="hidden" r:id="rId5"/>
    <sheet name="Consolidation" sheetId="30" state="hidden" r:id="rId6"/>
    <sheet name="Data Pull for Budget Template" sheetId="1" r:id="rId7"/>
    <sheet name="List(Faculty in year)" sheetId="157" state="hidden" r:id="rId8"/>
    <sheet name="Datachecking" sheetId="151" state="hidden" r:id="rId9"/>
    <sheet name="May 2020 Org. Tree" sheetId="144" state="hidden" r:id="rId10"/>
    <sheet name="Breakdown of campus support" sheetId="85" state="hidden" r:id="rId11"/>
    <sheet name="GA" sheetId="153" state="hidden" r:id="rId12"/>
    <sheet name="Campus Comm" sheetId="137" state="hidden" r:id="rId13"/>
    <sheet name="Central Assess" sheetId="138" state="hidden" r:id="rId14"/>
    <sheet name="71302_COLA" sheetId="145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12" hidden="1">'Campus Comm'!$A$9:$H$191</definedName>
    <definedName name="_xlnm._FilterDatabase" localSheetId="13" hidden="1">'Central Assess'!$A$7:$H$63</definedName>
    <definedName name="_xlnm._FilterDatabase" localSheetId="9" hidden="1">'May 2020 Org. Tree'!$A$2:$Q$4193</definedName>
    <definedName name="Chart1">[1]lists!$F$2</definedName>
    <definedName name="Chart2">[1]lists!$G$2</definedName>
    <definedName name="CREDIT_DEPT">'[2]CALC-SCHbyCredDept'!$B$15:$B$6670</definedName>
    <definedName name="CREDIT_DIVISION">'[2]CALC-SCHbyCredDept'!$A$15:$A$6670</definedName>
    <definedName name="cy_mapping" localSheetId="0">#REF!</definedName>
    <definedName name="cy_mapping">#REF!</definedName>
    <definedName name="Dashboard" localSheetId="0">#REF!</definedName>
    <definedName name="Dashboard">#REF!</definedName>
    <definedName name="END" localSheetId="0">#REF!</definedName>
    <definedName name="END">#REF!</definedName>
    <definedName name="Entity">[1]lists!$I$2:$I$53</definedName>
    <definedName name="Fund">[1]lists!$D$2:$D$8</definedName>
    <definedName name="Period">[1]lists!$E$2:$E$18</definedName>
    <definedName name="_xlnm.Print_Area" localSheetId="1">'Budget Template'!$A$1:$P$56</definedName>
    <definedName name="_xlnm.Print_Area" localSheetId="5">Consolidation!$A$1:$D$66</definedName>
    <definedName name="_xlnm.Print_Area" localSheetId="6">'Data Pull for Budget Template'!$A$2:$D$101</definedName>
    <definedName name="_xlnm.Print_Area" localSheetId="2">'Expense Reductions'!$A$1:$E$28</definedName>
    <definedName name="_xlnm.Print_Area" localSheetId="0">Instructions!$A$2:$S$37</definedName>
    <definedName name="_xlnm.Print_Area" localSheetId="3">'Use of Reserves'!$C$2:$E$24</definedName>
    <definedName name="PY_CFR_MAP">'[3]srecna-14 Detail_to use for map'!$Q$4:$U$759</definedName>
    <definedName name="PY_Mapping">'[4]Items mapped from PY13.12'!$A$1:$F$17</definedName>
    <definedName name="REPRESENTED">'[5]LU Table'!$A$5:$C$21</definedName>
    <definedName name="Scenario">[1]lists!$B$2:$B$4</definedName>
    <definedName name="SCH_Share">'[2]CALC-SCHbyCredDept'!$S$15:$S$6670</definedName>
    <definedName name="SCHTotal">'[2]CALC-SCHbyCredDept'!$X$15:$X$6670</definedName>
    <definedName name="TAS">'[2]CALC-SCHbyCredDept'!$N$15:$N$6670</definedName>
    <definedName name="TimeSeries">[1]lists!$H$2:$H$3</definedName>
    <definedName name="Version">[1]lists!$C$2:$C$4</definedName>
    <definedName name="WE">'[6]Combined FY15-FY14 thru May15'!#REF!</definedName>
    <definedName name="Year">[1]lists!$A$2:$A$8</definedName>
  </definedNames>
  <calcPr calcId="162913"/>
</workbook>
</file>

<file path=xl/calcChain.xml><?xml version="1.0" encoding="utf-8"?>
<calcChain xmlns="http://schemas.openxmlformats.org/spreadsheetml/2006/main">
  <c r="A3" i="1" l="1"/>
  <c r="H17" i="1" s="1"/>
  <c r="B15" i="1"/>
  <c r="C15" i="1"/>
  <c r="D15" i="1"/>
  <c r="H16" i="1"/>
  <c r="H18" i="1"/>
  <c r="B38" i="1"/>
  <c r="C38" i="1"/>
  <c r="D38" i="1"/>
  <c r="B65" i="1"/>
  <c r="C65" i="1"/>
  <c r="D65" i="1"/>
  <c r="B89" i="1"/>
  <c r="C89" i="1"/>
  <c r="D89" i="1"/>
  <c r="B93" i="1"/>
  <c r="C93" i="1"/>
  <c r="D93" i="1"/>
  <c r="B94" i="1"/>
  <c r="C94" i="1"/>
  <c r="D94" i="1"/>
  <c r="E94" i="1"/>
  <c r="F94" i="1"/>
  <c r="G94" i="1"/>
  <c r="H94" i="1"/>
  <c r="I94" i="1"/>
  <c r="E99" i="1"/>
  <c r="F99" i="1"/>
  <c r="G99" i="1"/>
  <c r="B100" i="1"/>
  <c r="C100" i="1"/>
  <c r="D100" i="1"/>
  <c r="E100" i="1"/>
  <c r="F100" i="1"/>
  <c r="G100" i="1"/>
  <c r="H19" i="1" l="1"/>
  <c r="H23" i="1" s="1"/>
  <c r="I16" i="1"/>
  <c r="I19" i="1"/>
  <c r="I18" i="1"/>
  <c r="I17" i="1"/>
  <c r="I23" i="1" s="1"/>
  <c r="G17" i="148"/>
  <c r="F17" i="148"/>
  <c r="E17" i="148"/>
  <c r="D25" i="147" l="1"/>
  <c r="D17" i="147"/>
  <c r="B195" i="137"/>
  <c r="B194" i="137"/>
  <c r="B193" i="137"/>
  <c r="B192" i="137"/>
  <c r="D26" i="147" l="1"/>
  <c r="G36" i="137" l="1"/>
  <c r="G20" i="137"/>
  <c r="B5" i="145" l="1"/>
  <c r="B6" i="145"/>
  <c r="B7" i="145"/>
  <c r="B8" i="145"/>
  <c r="B9" i="145"/>
  <c r="B10" i="145"/>
  <c r="B11" i="145"/>
  <c r="B12" i="145"/>
  <c r="B13" i="145"/>
  <c r="B14" i="145"/>
  <c r="B15" i="145"/>
  <c r="B16" i="145"/>
  <c r="B17" i="145"/>
  <c r="B18" i="145"/>
  <c r="B19" i="145"/>
  <c r="B20" i="145"/>
  <c r="B21" i="145"/>
  <c r="B22" i="145"/>
  <c r="B23" i="145"/>
  <c r="B24" i="145"/>
  <c r="B25" i="145"/>
  <c r="B26" i="145"/>
  <c r="B27" i="145"/>
  <c r="B28" i="145"/>
  <c r="B29" i="145"/>
  <c r="B30" i="145"/>
  <c r="B31" i="145"/>
  <c r="B32" i="145"/>
  <c r="B4" i="145"/>
  <c r="E5" i="153"/>
  <c r="E6" i="153"/>
  <c r="E7" i="153"/>
  <c r="E8" i="153"/>
  <c r="E9" i="153"/>
  <c r="E10" i="153"/>
  <c r="E11" i="153"/>
  <c r="E12" i="153"/>
  <c r="E13" i="153"/>
  <c r="E14" i="153"/>
  <c r="E15" i="153"/>
  <c r="E16" i="153"/>
  <c r="E17" i="153"/>
  <c r="E18" i="153"/>
  <c r="E19" i="153"/>
  <c r="E20" i="153"/>
  <c r="E21" i="153"/>
  <c r="E22" i="153"/>
  <c r="E23" i="153"/>
  <c r="E24" i="153"/>
  <c r="E25" i="153"/>
  <c r="E26" i="153"/>
  <c r="E27" i="153"/>
  <c r="E28" i="153"/>
  <c r="E29" i="153"/>
  <c r="E30" i="153"/>
  <c r="E31" i="153"/>
  <c r="E32" i="153"/>
  <c r="E33" i="153"/>
  <c r="E34" i="153"/>
  <c r="E35" i="153"/>
  <c r="E36" i="153"/>
  <c r="E37" i="153"/>
  <c r="E38" i="153"/>
  <c r="E39" i="153"/>
  <c r="E40" i="153"/>
  <c r="E41" i="153"/>
  <c r="E42" i="153"/>
  <c r="E43" i="153"/>
  <c r="E44" i="153"/>
  <c r="E4" i="153"/>
  <c r="B9" i="138"/>
  <c r="B10" i="138"/>
  <c r="B11" i="138"/>
  <c r="B12" i="138"/>
  <c r="B13" i="138"/>
  <c r="B14" i="138"/>
  <c r="B15" i="138"/>
  <c r="B16" i="138"/>
  <c r="B17" i="138"/>
  <c r="B18" i="138"/>
  <c r="B19" i="138"/>
  <c r="B20" i="138"/>
  <c r="B21" i="138"/>
  <c r="B22" i="138"/>
  <c r="B23" i="138"/>
  <c r="B24" i="138"/>
  <c r="B25" i="138"/>
  <c r="B26" i="138"/>
  <c r="B27" i="138"/>
  <c r="B28" i="138"/>
  <c r="B29" i="138"/>
  <c r="B30" i="138"/>
  <c r="B31" i="138"/>
  <c r="B32" i="138"/>
  <c r="B33" i="138"/>
  <c r="B34" i="138"/>
  <c r="B35" i="138"/>
  <c r="B36" i="138"/>
  <c r="B37" i="138"/>
  <c r="B38" i="138"/>
  <c r="B39" i="138"/>
  <c r="B40" i="138"/>
  <c r="B41" i="138"/>
  <c r="B42" i="138"/>
  <c r="B43" i="138"/>
  <c r="B44" i="138"/>
  <c r="B45" i="138"/>
  <c r="B46" i="138"/>
  <c r="B47" i="138"/>
  <c r="B48" i="138"/>
  <c r="B49" i="138"/>
  <c r="B50" i="138"/>
  <c r="B51" i="138"/>
  <c r="B52" i="138"/>
  <c r="B53" i="138"/>
  <c r="B54" i="138"/>
  <c r="B55" i="138"/>
  <c r="B56" i="138"/>
  <c r="B57" i="138"/>
  <c r="B58" i="138"/>
  <c r="B59" i="138"/>
  <c r="B60" i="138"/>
  <c r="B61" i="138"/>
  <c r="B62" i="138"/>
  <c r="B63" i="138"/>
  <c r="B8" i="138"/>
  <c r="B11" i="137" l="1"/>
  <c r="B12" i="137"/>
  <c r="B13" i="137"/>
  <c r="B14" i="137"/>
  <c r="B15" i="137"/>
  <c r="B16" i="137"/>
  <c r="B17" i="137"/>
  <c r="B18" i="137"/>
  <c r="B19" i="137"/>
  <c r="B20" i="137"/>
  <c r="B21" i="137"/>
  <c r="B22" i="137"/>
  <c r="B23" i="137"/>
  <c r="B24" i="137"/>
  <c r="B25" i="137"/>
  <c r="B26" i="137"/>
  <c r="B27" i="137"/>
  <c r="B28" i="137"/>
  <c r="B29" i="137"/>
  <c r="B30" i="137"/>
  <c r="B31" i="137"/>
  <c r="B32" i="137"/>
  <c r="B33" i="137"/>
  <c r="B34" i="137"/>
  <c r="B35" i="137"/>
  <c r="B36" i="137"/>
  <c r="B37" i="137"/>
  <c r="B38" i="137"/>
  <c r="B39" i="137"/>
  <c r="B40" i="137"/>
  <c r="B41" i="137"/>
  <c r="B42" i="137"/>
  <c r="B43" i="137"/>
  <c r="B44" i="137"/>
  <c r="B45" i="137"/>
  <c r="B46" i="137"/>
  <c r="B47" i="137"/>
  <c r="B48" i="137"/>
  <c r="B49" i="137"/>
  <c r="B50" i="137"/>
  <c r="B51" i="137"/>
  <c r="B52" i="137"/>
  <c r="B53" i="137"/>
  <c r="B54" i="137"/>
  <c r="B55" i="137"/>
  <c r="B56" i="137"/>
  <c r="B57" i="137"/>
  <c r="B58" i="137"/>
  <c r="B59" i="137"/>
  <c r="B60" i="137"/>
  <c r="B61" i="137"/>
  <c r="B62" i="137"/>
  <c r="B63" i="137"/>
  <c r="B64" i="137"/>
  <c r="B65" i="137"/>
  <c r="B66" i="137"/>
  <c r="B67" i="137"/>
  <c r="B68" i="137"/>
  <c r="B69" i="137"/>
  <c r="B70" i="137"/>
  <c r="B71" i="137"/>
  <c r="B72" i="137"/>
  <c r="B73" i="137"/>
  <c r="B74" i="137"/>
  <c r="B75" i="137"/>
  <c r="B76" i="137"/>
  <c r="B77" i="137"/>
  <c r="B78" i="137"/>
  <c r="B79" i="137"/>
  <c r="B80" i="137"/>
  <c r="B81" i="137"/>
  <c r="B82" i="137"/>
  <c r="B83" i="137"/>
  <c r="B84" i="137"/>
  <c r="B85" i="137"/>
  <c r="B86" i="137"/>
  <c r="B87" i="137"/>
  <c r="B88" i="137"/>
  <c r="B89" i="137"/>
  <c r="B90" i="137"/>
  <c r="B91" i="137"/>
  <c r="B92" i="137"/>
  <c r="B93" i="137"/>
  <c r="B94" i="137"/>
  <c r="B95" i="137"/>
  <c r="B96" i="137"/>
  <c r="B97" i="137"/>
  <c r="B98" i="137"/>
  <c r="B99" i="137"/>
  <c r="B100" i="137"/>
  <c r="B101" i="137"/>
  <c r="B102" i="137"/>
  <c r="B103" i="137"/>
  <c r="B104" i="137"/>
  <c r="B105" i="137"/>
  <c r="B106" i="137"/>
  <c r="B107" i="137"/>
  <c r="B108" i="137"/>
  <c r="B109" i="137"/>
  <c r="B110" i="137"/>
  <c r="B111" i="137"/>
  <c r="B112" i="137"/>
  <c r="B113" i="137"/>
  <c r="B114" i="137"/>
  <c r="B115" i="137"/>
  <c r="B116" i="137"/>
  <c r="B117" i="137"/>
  <c r="B118" i="137"/>
  <c r="B119" i="137"/>
  <c r="B120" i="137"/>
  <c r="B121" i="137"/>
  <c r="B122" i="137"/>
  <c r="B123" i="137"/>
  <c r="B124" i="137"/>
  <c r="B125" i="137"/>
  <c r="B126" i="137"/>
  <c r="B127" i="137"/>
  <c r="B128" i="137"/>
  <c r="B129" i="137"/>
  <c r="B130" i="137"/>
  <c r="B131" i="137"/>
  <c r="B132" i="137"/>
  <c r="B133" i="137"/>
  <c r="B134" i="137"/>
  <c r="B135" i="137"/>
  <c r="B136" i="137"/>
  <c r="B137" i="137"/>
  <c r="B138" i="137"/>
  <c r="B139" i="137"/>
  <c r="B140" i="137"/>
  <c r="B141" i="137"/>
  <c r="B142" i="137"/>
  <c r="B143" i="137"/>
  <c r="B144" i="137"/>
  <c r="B145" i="137"/>
  <c r="B146" i="137"/>
  <c r="B147" i="137"/>
  <c r="B148" i="137"/>
  <c r="B149" i="137"/>
  <c r="B150" i="137"/>
  <c r="B151" i="137"/>
  <c r="B152" i="137"/>
  <c r="B153" i="137"/>
  <c r="B154" i="137"/>
  <c r="B155" i="137"/>
  <c r="B156" i="137"/>
  <c r="B157" i="137"/>
  <c r="B158" i="137"/>
  <c r="B159" i="137"/>
  <c r="B160" i="137"/>
  <c r="B161" i="137"/>
  <c r="B162" i="137"/>
  <c r="B163" i="137"/>
  <c r="B164" i="137"/>
  <c r="B165" i="137"/>
  <c r="B166" i="137"/>
  <c r="B167" i="137"/>
  <c r="B168" i="137"/>
  <c r="B169" i="137"/>
  <c r="B170" i="137"/>
  <c r="B171" i="137"/>
  <c r="B172" i="137"/>
  <c r="B173" i="137"/>
  <c r="B174" i="137"/>
  <c r="B175" i="137"/>
  <c r="B176" i="137"/>
  <c r="B177" i="137"/>
  <c r="B178" i="137"/>
  <c r="B179" i="137"/>
  <c r="B180" i="137"/>
  <c r="B181" i="137"/>
  <c r="B182" i="137"/>
  <c r="B183" i="137"/>
  <c r="B184" i="137"/>
  <c r="B185" i="137"/>
  <c r="B186" i="137"/>
  <c r="B187" i="137"/>
  <c r="B188" i="137"/>
  <c r="B189" i="137"/>
  <c r="B190" i="137"/>
  <c r="B191" i="137"/>
  <c r="B10" i="137"/>
  <c r="E4" i="144"/>
  <c r="E5" i="144"/>
  <c r="E6" i="144"/>
  <c r="E7" i="144"/>
  <c r="E8" i="144"/>
  <c r="E9" i="144"/>
  <c r="E10" i="144"/>
  <c r="E11" i="144"/>
  <c r="E12" i="144"/>
  <c r="E13" i="144"/>
  <c r="E14" i="144"/>
  <c r="E15" i="144"/>
  <c r="E16" i="144"/>
  <c r="E17" i="144"/>
  <c r="E18" i="144"/>
  <c r="E19" i="144"/>
  <c r="E20" i="144"/>
  <c r="E21" i="144"/>
  <c r="E22" i="144"/>
  <c r="E23" i="144"/>
  <c r="E24" i="144"/>
  <c r="E25" i="144"/>
  <c r="E26" i="144"/>
  <c r="E27" i="144"/>
  <c r="E28" i="144"/>
  <c r="E29" i="144"/>
  <c r="E30" i="144"/>
  <c r="E31" i="144"/>
  <c r="E32" i="144"/>
  <c r="E33" i="144"/>
  <c r="E34" i="144"/>
  <c r="E35" i="144"/>
  <c r="E36" i="144"/>
  <c r="E37" i="144"/>
  <c r="E38" i="144"/>
  <c r="E39" i="144"/>
  <c r="E40" i="144"/>
  <c r="E41" i="144"/>
  <c r="E42" i="144"/>
  <c r="E43" i="144"/>
  <c r="E44" i="144"/>
  <c r="E45" i="144"/>
  <c r="E46" i="144"/>
  <c r="E47" i="144"/>
  <c r="E48" i="144"/>
  <c r="E49" i="144"/>
  <c r="E50" i="144"/>
  <c r="E51" i="144"/>
  <c r="E52" i="144"/>
  <c r="E53" i="144"/>
  <c r="E54" i="144"/>
  <c r="E55" i="144"/>
  <c r="E56" i="144"/>
  <c r="E57" i="144"/>
  <c r="E58" i="144"/>
  <c r="E59" i="144"/>
  <c r="E60" i="144"/>
  <c r="E61" i="144"/>
  <c r="E62" i="144"/>
  <c r="E63" i="144"/>
  <c r="E64" i="144"/>
  <c r="E65" i="144"/>
  <c r="E66" i="144"/>
  <c r="E67" i="144"/>
  <c r="E68" i="144"/>
  <c r="E69" i="144"/>
  <c r="E70" i="144"/>
  <c r="E71" i="144"/>
  <c r="E72" i="144"/>
  <c r="E73" i="144"/>
  <c r="E74" i="144"/>
  <c r="E75" i="144"/>
  <c r="E76" i="144"/>
  <c r="E77" i="144"/>
  <c r="E78" i="144"/>
  <c r="E79" i="144"/>
  <c r="E80" i="144"/>
  <c r="E81" i="144"/>
  <c r="E82" i="144"/>
  <c r="E83" i="144"/>
  <c r="E84" i="144"/>
  <c r="E85" i="144"/>
  <c r="E86" i="144"/>
  <c r="E87" i="144"/>
  <c r="E88" i="144"/>
  <c r="E89" i="144"/>
  <c r="E90" i="144"/>
  <c r="E91" i="144"/>
  <c r="E92" i="144"/>
  <c r="E93" i="144"/>
  <c r="E94" i="144"/>
  <c r="E95" i="144"/>
  <c r="E96" i="144"/>
  <c r="E97" i="144"/>
  <c r="E98" i="144"/>
  <c r="E99" i="144"/>
  <c r="E100" i="144"/>
  <c r="E101" i="144"/>
  <c r="E102" i="144"/>
  <c r="E103" i="144"/>
  <c r="E104" i="144"/>
  <c r="E105" i="144"/>
  <c r="E106" i="144"/>
  <c r="E107" i="144"/>
  <c r="E108" i="144"/>
  <c r="E109" i="144"/>
  <c r="E110" i="144"/>
  <c r="E111" i="144"/>
  <c r="E112" i="144"/>
  <c r="E113" i="144"/>
  <c r="E114" i="144"/>
  <c r="E115" i="144"/>
  <c r="E116" i="144"/>
  <c r="E117" i="144"/>
  <c r="E118" i="144"/>
  <c r="E119" i="144"/>
  <c r="E120" i="144"/>
  <c r="E121" i="144"/>
  <c r="E122" i="144"/>
  <c r="E123" i="144"/>
  <c r="E124" i="144"/>
  <c r="E125" i="144"/>
  <c r="E126" i="144"/>
  <c r="E127" i="144"/>
  <c r="E128" i="144"/>
  <c r="E129" i="144"/>
  <c r="E130" i="144"/>
  <c r="E131" i="144"/>
  <c r="E132" i="144"/>
  <c r="E133" i="144"/>
  <c r="E134" i="144"/>
  <c r="E135" i="144"/>
  <c r="E136" i="144"/>
  <c r="E137" i="144"/>
  <c r="E138" i="144"/>
  <c r="E139" i="144"/>
  <c r="E140" i="144"/>
  <c r="E141" i="144"/>
  <c r="E142" i="144"/>
  <c r="E143" i="144"/>
  <c r="E144" i="144"/>
  <c r="E145" i="144"/>
  <c r="E146" i="144"/>
  <c r="E147" i="144"/>
  <c r="E148" i="144"/>
  <c r="E149" i="144"/>
  <c r="E150" i="144"/>
  <c r="E151" i="144"/>
  <c r="E152" i="144"/>
  <c r="E153" i="144"/>
  <c r="E154" i="144"/>
  <c r="E155" i="144"/>
  <c r="E156" i="144"/>
  <c r="E157" i="144"/>
  <c r="E158" i="144"/>
  <c r="E159" i="144"/>
  <c r="E160" i="144"/>
  <c r="E161" i="144"/>
  <c r="E162" i="144"/>
  <c r="E163" i="144"/>
  <c r="E164" i="144"/>
  <c r="E165" i="144"/>
  <c r="E166" i="144"/>
  <c r="E167" i="144"/>
  <c r="E168" i="144"/>
  <c r="E169" i="144"/>
  <c r="E170" i="144"/>
  <c r="E171" i="144"/>
  <c r="E172" i="144"/>
  <c r="E173" i="144"/>
  <c r="E174" i="144"/>
  <c r="E175" i="144"/>
  <c r="E176" i="144"/>
  <c r="E177" i="144"/>
  <c r="E178" i="144"/>
  <c r="E179" i="144"/>
  <c r="E180" i="144"/>
  <c r="E181" i="144"/>
  <c r="E182" i="144"/>
  <c r="E183" i="144"/>
  <c r="E184" i="144"/>
  <c r="E185" i="144"/>
  <c r="E186" i="144"/>
  <c r="E187" i="144"/>
  <c r="E188" i="144"/>
  <c r="E189" i="144"/>
  <c r="E190" i="144"/>
  <c r="E191" i="144"/>
  <c r="E192" i="144"/>
  <c r="E193" i="144"/>
  <c r="E194" i="144"/>
  <c r="E195" i="144"/>
  <c r="E196" i="144"/>
  <c r="E197" i="144"/>
  <c r="E198" i="144"/>
  <c r="E199" i="144"/>
  <c r="E200" i="144"/>
  <c r="E201" i="144"/>
  <c r="E202" i="144"/>
  <c r="E203" i="144"/>
  <c r="E204" i="144"/>
  <c r="E205" i="144"/>
  <c r="E206" i="144"/>
  <c r="E207" i="144"/>
  <c r="E208" i="144"/>
  <c r="E209" i="144"/>
  <c r="E210" i="144"/>
  <c r="E211" i="144"/>
  <c r="E212" i="144"/>
  <c r="E213" i="144"/>
  <c r="E214" i="144"/>
  <c r="E215" i="144"/>
  <c r="E216" i="144"/>
  <c r="E217" i="144"/>
  <c r="E218" i="144"/>
  <c r="E219" i="144"/>
  <c r="E220" i="144"/>
  <c r="E221" i="144"/>
  <c r="E222" i="144"/>
  <c r="E223" i="144"/>
  <c r="E224" i="144"/>
  <c r="E225" i="144"/>
  <c r="E226" i="144"/>
  <c r="E227" i="144"/>
  <c r="E228" i="144"/>
  <c r="E229" i="144"/>
  <c r="E230" i="144"/>
  <c r="E231" i="144"/>
  <c r="E232" i="144"/>
  <c r="E233" i="144"/>
  <c r="E234" i="144"/>
  <c r="E235" i="144"/>
  <c r="E236" i="144"/>
  <c r="E237" i="144"/>
  <c r="E238" i="144"/>
  <c r="E239" i="144"/>
  <c r="E240" i="144"/>
  <c r="E241" i="144"/>
  <c r="E242" i="144"/>
  <c r="E243" i="144"/>
  <c r="E244" i="144"/>
  <c r="E245" i="144"/>
  <c r="E246" i="144"/>
  <c r="E247" i="144"/>
  <c r="E248" i="144"/>
  <c r="E249" i="144"/>
  <c r="E250" i="144"/>
  <c r="E251" i="144"/>
  <c r="E252" i="144"/>
  <c r="E253" i="144"/>
  <c r="E254" i="144"/>
  <c r="E255" i="144"/>
  <c r="E256" i="144"/>
  <c r="E257" i="144"/>
  <c r="E258" i="144"/>
  <c r="E259" i="144"/>
  <c r="E260" i="144"/>
  <c r="E261" i="144"/>
  <c r="E262" i="144"/>
  <c r="E263" i="144"/>
  <c r="E264" i="144"/>
  <c r="E265" i="144"/>
  <c r="E266" i="144"/>
  <c r="E267" i="144"/>
  <c r="E268" i="144"/>
  <c r="E269" i="144"/>
  <c r="E270" i="144"/>
  <c r="E271" i="144"/>
  <c r="E272" i="144"/>
  <c r="E273" i="144"/>
  <c r="E274" i="144"/>
  <c r="E275" i="144"/>
  <c r="E276" i="144"/>
  <c r="E277" i="144"/>
  <c r="E278" i="144"/>
  <c r="E279" i="144"/>
  <c r="E280" i="144"/>
  <c r="E281" i="144"/>
  <c r="E282" i="144"/>
  <c r="E283" i="144"/>
  <c r="E284" i="144"/>
  <c r="E285" i="144"/>
  <c r="E286" i="144"/>
  <c r="E287" i="144"/>
  <c r="E288" i="144"/>
  <c r="E289" i="144"/>
  <c r="E290" i="144"/>
  <c r="E291" i="144"/>
  <c r="E292" i="144"/>
  <c r="E293" i="144"/>
  <c r="E294" i="144"/>
  <c r="E295" i="144"/>
  <c r="E296" i="144"/>
  <c r="E297" i="144"/>
  <c r="E298" i="144"/>
  <c r="E299" i="144"/>
  <c r="E300" i="144"/>
  <c r="E301" i="144"/>
  <c r="E302" i="144"/>
  <c r="E303" i="144"/>
  <c r="E304" i="144"/>
  <c r="E305" i="144"/>
  <c r="E306" i="144"/>
  <c r="E307" i="144"/>
  <c r="E308" i="144"/>
  <c r="E309" i="144"/>
  <c r="E310" i="144"/>
  <c r="E311" i="144"/>
  <c r="E312" i="144"/>
  <c r="E313" i="144"/>
  <c r="E314" i="144"/>
  <c r="E315" i="144"/>
  <c r="E316" i="144"/>
  <c r="E317" i="144"/>
  <c r="E318" i="144"/>
  <c r="E319" i="144"/>
  <c r="E320" i="144"/>
  <c r="E321" i="144"/>
  <c r="E322" i="144"/>
  <c r="E323" i="144"/>
  <c r="E324" i="144"/>
  <c r="E325" i="144"/>
  <c r="E326" i="144"/>
  <c r="E327" i="144"/>
  <c r="E328" i="144"/>
  <c r="E329" i="144"/>
  <c r="E330" i="144"/>
  <c r="E331" i="144"/>
  <c r="E332" i="144"/>
  <c r="E333" i="144"/>
  <c r="E334" i="144"/>
  <c r="E335" i="144"/>
  <c r="E336" i="144"/>
  <c r="E337" i="144"/>
  <c r="E338" i="144"/>
  <c r="E339" i="144"/>
  <c r="E340" i="144"/>
  <c r="E341" i="144"/>
  <c r="E342" i="144"/>
  <c r="E343" i="144"/>
  <c r="E344" i="144"/>
  <c r="E345" i="144"/>
  <c r="E346" i="144"/>
  <c r="E347" i="144"/>
  <c r="E348" i="144"/>
  <c r="E349" i="144"/>
  <c r="E350" i="144"/>
  <c r="E351" i="144"/>
  <c r="E352" i="144"/>
  <c r="E353" i="144"/>
  <c r="E354" i="144"/>
  <c r="E355" i="144"/>
  <c r="E356" i="144"/>
  <c r="E357" i="144"/>
  <c r="E358" i="144"/>
  <c r="E359" i="144"/>
  <c r="E360" i="144"/>
  <c r="E361" i="144"/>
  <c r="E362" i="144"/>
  <c r="E363" i="144"/>
  <c r="E364" i="144"/>
  <c r="E365" i="144"/>
  <c r="E366" i="144"/>
  <c r="E367" i="144"/>
  <c r="E368" i="144"/>
  <c r="E369" i="144"/>
  <c r="E370" i="144"/>
  <c r="E371" i="144"/>
  <c r="E372" i="144"/>
  <c r="E373" i="144"/>
  <c r="E374" i="144"/>
  <c r="E375" i="144"/>
  <c r="E376" i="144"/>
  <c r="E377" i="144"/>
  <c r="E378" i="144"/>
  <c r="E379" i="144"/>
  <c r="E380" i="144"/>
  <c r="E381" i="144"/>
  <c r="E382" i="144"/>
  <c r="E383" i="144"/>
  <c r="E384" i="144"/>
  <c r="E385" i="144"/>
  <c r="E386" i="144"/>
  <c r="E387" i="144"/>
  <c r="E388" i="144"/>
  <c r="E389" i="144"/>
  <c r="E390" i="144"/>
  <c r="E391" i="144"/>
  <c r="E392" i="144"/>
  <c r="E393" i="144"/>
  <c r="E394" i="144"/>
  <c r="E395" i="144"/>
  <c r="E396" i="144"/>
  <c r="E397" i="144"/>
  <c r="E398" i="144"/>
  <c r="E399" i="144"/>
  <c r="E400" i="144"/>
  <c r="E401" i="144"/>
  <c r="E402" i="144"/>
  <c r="E403" i="144"/>
  <c r="E404" i="144"/>
  <c r="E405" i="144"/>
  <c r="E406" i="144"/>
  <c r="E407" i="144"/>
  <c r="E408" i="144"/>
  <c r="E409" i="144"/>
  <c r="E410" i="144"/>
  <c r="E411" i="144"/>
  <c r="E412" i="144"/>
  <c r="E413" i="144"/>
  <c r="E414" i="144"/>
  <c r="E415" i="144"/>
  <c r="E416" i="144"/>
  <c r="E417" i="144"/>
  <c r="E418" i="144"/>
  <c r="E419" i="144"/>
  <c r="E420" i="144"/>
  <c r="E421" i="144"/>
  <c r="E422" i="144"/>
  <c r="E423" i="144"/>
  <c r="E424" i="144"/>
  <c r="E425" i="144"/>
  <c r="E426" i="144"/>
  <c r="E427" i="144"/>
  <c r="E428" i="144"/>
  <c r="E429" i="144"/>
  <c r="E430" i="144"/>
  <c r="E431" i="144"/>
  <c r="E432" i="144"/>
  <c r="E433" i="144"/>
  <c r="E434" i="144"/>
  <c r="E435" i="144"/>
  <c r="E436" i="144"/>
  <c r="E437" i="144"/>
  <c r="E438" i="144"/>
  <c r="E439" i="144"/>
  <c r="E440" i="144"/>
  <c r="E441" i="144"/>
  <c r="E442" i="144"/>
  <c r="E443" i="144"/>
  <c r="E444" i="144"/>
  <c r="E445" i="144"/>
  <c r="E446" i="144"/>
  <c r="E447" i="144"/>
  <c r="E448" i="144"/>
  <c r="E449" i="144"/>
  <c r="E450" i="144"/>
  <c r="E451" i="144"/>
  <c r="E452" i="144"/>
  <c r="E453" i="144"/>
  <c r="E454" i="144"/>
  <c r="E455" i="144"/>
  <c r="E456" i="144"/>
  <c r="E457" i="144"/>
  <c r="E458" i="144"/>
  <c r="E459" i="144"/>
  <c r="E460" i="144"/>
  <c r="E461" i="144"/>
  <c r="E462" i="144"/>
  <c r="E463" i="144"/>
  <c r="E464" i="144"/>
  <c r="E465" i="144"/>
  <c r="E466" i="144"/>
  <c r="E467" i="144"/>
  <c r="E468" i="144"/>
  <c r="E469" i="144"/>
  <c r="E470" i="144"/>
  <c r="E471" i="144"/>
  <c r="E472" i="144"/>
  <c r="E473" i="144"/>
  <c r="E474" i="144"/>
  <c r="E475" i="144"/>
  <c r="E476" i="144"/>
  <c r="E477" i="144"/>
  <c r="E478" i="144"/>
  <c r="E479" i="144"/>
  <c r="E480" i="144"/>
  <c r="E481" i="144"/>
  <c r="E482" i="144"/>
  <c r="E483" i="144"/>
  <c r="E484" i="144"/>
  <c r="E485" i="144"/>
  <c r="E486" i="144"/>
  <c r="E487" i="144"/>
  <c r="E488" i="144"/>
  <c r="E489" i="144"/>
  <c r="E490" i="144"/>
  <c r="E491" i="144"/>
  <c r="E492" i="144"/>
  <c r="E493" i="144"/>
  <c r="E494" i="144"/>
  <c r="E495" i="144"/>
  <c r="E496" i="144"/>
  <c r="E497" i="144"/>
  <c r="E498" i="144"/>
  <c r="E499" i="144"/>
  <c r="E500" i="144"/>
  <c r="E501" i="144"/>
  <c r="E502" i="144"/>
  <c r="E503" i="144"/>
  <c r="E504" i="144"/>
  <c r="E505" i="144"/>
  <c r="E506" i="144"/>
  <c r="E507" i="144"/>
  <c r="E508" i="144"/>
  <c r="E509" i="144"/>
  <c r="E510" i="144"/>
  <c r="E511" i="144"/>
  <c r="E512" i="144"/>
  <c r="E513" i="144"/>
  <c r="E514" i="144"/>
  <c r="E515" i="144"/>
  <c r="E516" i="144"/>
  <c r="E517" i="144"/>
  <c r="E518" i="144"/>
  <c r="E519" i="144"/>
  <c r="E520" i="144"/>
  <c r="E521" i="144"/>
  <c r="E522" i="144"/>
  <c r="E523" i="144"/>
  <c r="E524" i="144"/>
  <c r="E525" i="144"/>
  <c r="E526" i="144"/>
  <c r="E527" i="144"/>
  <c r="E528" i="144"/>
  <c r="E529" i="144"/>
  <c r="E530" i="144"/>
  <c r="E531" i="144"/>
  <c r="E532" i="144"/>
  <c r="E533" i="144"/>
  <c r="E534" i="144"/>
  <c r="E535" i="144"/>
  <c r="E536" i="144"/>
  <c r="E537" i="144"/>
  <c r="E538" i="144"/>
  <c r="E539" i="144"/>
  <c r="E540" i="144"/>
  <c r="E541" i="144"/>
  <c r="E542" i="144"/>
  <c r="E543" i="144"/>
  <c r="E544" i="144"/>
  <c r="E545" i="144"/>
  <c r="E546" i="144"/>
  <c r="E547" i="144"/>
  <c r="E548" i="144"/>
  <c r="E549" i="144"/>
  <c r="E550" i="144"/>
  <c r="E551" i="144"/>
  <c r="E552" i="144"/>
  <c r="E553" i="144"/>
  <c r="E554" i="144"/>
  <c r="E555" i="144"/>
  <c r="E556" i="144"/>
  <c r="E557" i="144"/>
  <c r="E558" i="144"/>
  <c r="E559" i="144"/>
  <c r="E560" i="144"/>
  <c r="E561" i="144"/>
  <c r="E562" i="144"/>
  <c r="E563" i="144"/>
  <c r="E564" i="144"/>
  <c r="E565" i="144"/>
  <c r="E566" i="144"/>
  <c r="E567" i="144"/>
  <c r="E568" i="144"/>
  <c r="E569" i="144"/>
  <c r="E570" i="144"/>
  <c r="E571" i="144"/>
  <c r="E572" i="144"/>
  <c r="E573" i="144"/>
  <c r="E574" i="144"/>
  <c r="E575" i="144"/>
  <c r="E576" i="144"/>
  <c r="E577" i="144"/>
  <c r="E578" i="144"/>
  <c r="E579" i="144"/>
  <c r="E580" i="144"/>
  <c r="E581" i="144"/>
  <c r="E582" i="144"/>
  <c r="E583" i="144"/>
  <c r="E584" i="144"/>
  <c r="E585" i="144"/>
  <c r="E586" i="144"/>
  <c r="E587" i="144"/>
  <c r="E588" i="144"/>
  <c r="E589" i="144"/>
  <c r="E590" i="144"/>
  <c r="E591" i="144"/>
  <c r="E592" i="144"/>
  <c r="E593" i="144"/>
  <c r="E594" i="144"/>
  <c r="E595" i="144"/>
  <c r="E596" i="144"/>
  <c r="E597" i="144"/>
  <c r="E598" i="144"/>
  <c r="E599" i="144"/>
  <c r="E600" i="144"/>
  <c r="E601" i="144"/>
  <c r="E602" i="144"/>
  <c r="E603" i="144"/>
  <c r="E604" i="144"/>
  <c r="E605" i="144"/>
  <c r="E606" i="144"/>
  <c r="E607" i="144"/>
  <c r="E608" i="144"/>
  <c r="E609" i="144"/>
  <c r="E610" i="144"/>
  <c r="E611" i="144"/>
  <c r="E612" i="144"/>
  <c r="E613" i="144"/>
  <c r="E614" i="144"/>
  <c r="E615" i="144"/>
  <c r="E616" i="144"/>
  <c r="E617" i="144"/>
  <c r="E618" i="144"/>
  <c r="E619" i="144"/>
  <c r="E620" i="144"/>
  <c r="E621" i="144"/>
  <c r="E622" i="144"/>
  <c r="E623" i="144"/>
  <c r="E624" i="144"/>
  <c r="E625" i="144"/>
  <c r="E626" i="144"/>
  <c r="E627" i="144"/>
  <c r="E628" i="144"/>
  <c r="E629" i="144"/>
  <c r="E630" i="144"/>
  <c r="E631" i="144"/>
  <c r="E632" i="144"/>
  <c r="E633" i="144"/>
  <c r="E634" i="144"/>
  <c r="E635" i="144"/>
  <c r="E636" i="144"/>
  <c r="E637" i="144"/>
  <c r="E638" i="144"/>
  <c r="E639" i="144"/>
  <c r="E640" i="144"/>
  <c r="E641" i="144"/>
  <c r="E642" i="144"/>
  <c r="E643" i="144"/>
  <c r="E644" i="144"/>
  <c r="E645" i="144"/>
  <c r="E646" i="144"/>
  <c r="E647" i="144"/>
  <c r="E648" i="144"/>
  <c r="E649" i="144"/>
  <c r="E650" i="144"/>
  <c r="E651" i="144"/>
  <c r="E652" i="144"/>
  <c r="E653" i="144"/>
  <c r="E654" i="144"/>
  <c r="E655" i="144"/>
  <c r="E656" i="144"/>
  <c r="E657" i="144"/>
  <c r="E658" i="144"/>
  <c r="E659" i="144"/>
  <c r="E660" i="144"/>
  <c r="E661" i="144"/>
  <c r="E662" i="144"/>
  <c r="E663" i="144"/>
  <c r="E664" i="144"/>
  <c r="E665" i="144"/>
  <c r="E666" i="144"/>
  <c r="E667" i="144"/>
  <c r="E668" i="144"/>
  <c r="E669" i="144"/>
  <c r="E670" i="144"/>
  <c r="E671" i="144"/>
  <c r="E672" i="144"/>
  <c r="E673" i="144"/>
  <c r="E674" i="144"/>
  <c r="E675" i="144"/>
  <c r="E676" i="144"/>
  <c r="E677" i="144"/>
  <c r="E678" i="144"/>
  <c r="E679" i="144"/>
  <c r="E680" i="144"/>
  <c r="E681" i="144"/>
  <c r="E682" i="144"/>
  <c r="E683" i="144"/>
  <c r="E684" i="144"/>
  <c r="E685" i="144"/>
  <c r="E686" i="144"/>
  <c r="E687" i="144"/>
  <c r="E688" i="144"/>
  <c r="E689" i="144"/>
  <c r="E690" i="144"/>
  <c r="E691" i="144"/>
  <c r="E692" i="144"/>
  <c r="E693" i="144"/>
  <c r="E694" i="144"/>
  <c r="E695" i="144"/>
  <c r="E696" i="144"/>
  <c r="E697" i="144"/>
  <c r="E698" i="144"/>
  <c r="E699" i="144"/>
  <c r="E700" i="144"/>
  <c r="E701" i="144"/>
  <c r="E702" i="144"/>
  <c r="E703" i="144"/>
  <c r="E704" i="144"/>
  <c r="E705" i="144"/>
  <c r="E706" i="144"/>
  <c r="E707" i="144"/>
  <c r="E708" i="144"/>
  <c r="E709" i="144"/>
  <c r="E710" i="144"/>
  <c r="E711" i="144"/>
  <c r="E712" i="144"/>
  <c r="E713" i="144"/>
  <c r="E714" i="144"/>
  <c r="E715" i="144"/>
  <c r="E716" i="144"/>
  <c r="E717" i="144"/>
  <c r="E718" i="144"/>
  <c r="E719" i="144"/>
  <c r="E720" i="144"/>
  <c r="E721" i="144"/>
  <c r="E722" i="144"/>
  <c r="E723" i="144"/>
  <c r="E724" i="144"/>
  <c r="E725" i="144"/>
  <c r="E726" i="144"/>
  <c r="E727" i="144"/>
  <c r="E728" i="144"/>
  <c r="E729" i="144"/>
  <c r="E730" i="144"/>
  <c r="E731" i="144"/>
  <c r="E732" i="144"/>
  <c r="E733" i="144"/>
  <c r="E734" i="144"/>
  <c r="E735" i="144"/>
  <c r="E736" i="144"/>
  <c r="E737" i="144"/>
  <c r="E738" i="144"/>
  <c r="E739" i="144"/>
  <c r="E740" i="144"/>
  <c r="E741" i="144"/>
  <c r="E742" i="144"/>
  <c r="E743" i="144"/>
  <c r="E744" i="144"/>
  <c r="E745" i="144"/>
  <c r="E746" i="144"/>
  <c r="E747" i="144"/>
  <c r="E748" i="144"/>
  <c r="E749" i="144"/>
  <c r="E750" i="144"/>
  <c r="E751" i="144"/>
  <c r="E752" i="144"/>
  <c r="E753" i="144"/>
  <c r="E754" i="144"/>
  <c r="E755" i="144"/>
  <c r="E756" i="144"/>
  <c r="E757" i="144"/>
  <c r="E758" i="144"/>
  <c r="E759" i="144"/>
  <c r="E760" i="144"/>
  <c r="E761" i="144"/>
  <c r="E762" i="144"/>
  <c r="E763" i="144"/>
  <c r="E764" i="144"/>
  <c r="E765" i="144"/>
  <c r="E766" i="144"/>
  <c r="E767" i="144"/>
  <c r="E768" i="144"/>
  <c r="E769" i="144"/>
  <c r="E770" i="144"/>
  <c r="E771" i="144"/>
  <c r="E772" i="144"/>
  <c r="E773" i="144"/>
  <c r="E774" i="144"/>
  <c r="E775" i="144"/>
  <c r="E776" i="144"/>
  <c r="E777" i="144"/>
  <c r="E778" i="144"/>
  <c r="E779" i="144"/>
  <c r="E780" i="144"/>
  <c r="E781" i="144"/>
  <c r="E782" i="144"/>
  <c r="E783" i="144"/>
  <c r="E784" i="144"/>
  <c r="E785" i="144"/>
  <c r="E786" i="144"/>
  <c r="E787" i="144"/>
  <c r="E788" i="144"/>
  <c r="E789" i="144"/>
  <c r="E790" i="144"/>
  <c r="E791" i="144"/>
  <c r="E792" i="144"/>
  <c r="E793" i="144"/>
  <c r="E794" i="144"/>
  <c r="E795" i="144"/>
  <c r="E796" i="144"/>
  <c r="E797" i="144"/>
  <c r="E798" i="144"/>
  <c r="E799" i="144"/>
  <c r="E800" i="144"/>
  <c r="E801" i="144"/>
  <c r="E802" i="144"/>
  <c r="E803" i="144"/>
  <c r="E804" i="144"/>
  <c r="E805" i="144"/>
  <c r="E806" i="144"/>
  <c r="E807" i="144"/>
  <c r="E808" i="144"/>
  <c r="E809" i="144"/>
  <c r="E810" i="144"/>
  <c r="E811" i="144"/>
  <c r="E812" i="144"/>
  <c r="E813" i="144"/>
  <c r="E814" i="144"/>
  <c r="E815" i="144"/>
  <c r="E816" i="144"/>
  <c r="E817" i="144"/>
  <c r="E818" i="144"/>
  <c r="E819" i="144"/>
  <c r="E820" i="144"/>
  <c r="E821" i="144"/>
  <c r="E822" i="144"/>
  <c r="E823" i="144"/>
  <c r="E824" i="144"/>
  <c r="E825" i="144"/>
  <c r="E826" i="144"/>
  <c r="E827" i="144"/>
  <c r="E828" i="144"/>
  <c r="E829" i="144"/>
  <c r="E830" i="144"/>
  <c r="E831" i="144"/>
  <c r="E832" i="144"/>
  <c r="E833" i="144"/>
  <c r="E834" i="144"/>
  <c r="E835" i="144"/>
  <c r="E836" i="144"/>
  <c r="E837" i="144"/>
  <c r="E838" i="144"/>
  <c r="E839" i="144"/>
  <c r="E840" i="144"/>
  <c r="E841" i="144"/>
  <c r="E842" i="144"/>
  <c r="E843" i="144"/>
  <c r="E844" i="144"/>
  <c r="E845" i="144"/>
  <c r="E846" i="144"/>
  <c r="E847" i="144"/>
  <c r="E848" i="144"/>
  <c r="E849" i="144"/>
  <c r="E850" i="144"/>
  <c r="E851" i="144"/>
  <c r="E852" i="144"/>
  <c r="E853" i="144"/>
  <c r="E854" i="144"/>
  <c r="E855" i="144"/>
  <c r="E856" i="144"/>
  <c r="E857" i="144"/>
  <c r="E858" i="144"/>
  <c r="E859" i="144"/>
  <c r="E860" i="144"/>
  <c r="E861" i="144"/>
  <c r="E862" i="144"/>
  <c r="E863" i="144"/>
  <c r="E864" i="144"/>
  <c r="E865" i="144"/>
  <c r="E866" i="144"/>
  <c r="E867" i="144"/>
  <c r="E868" i="144"/>
  <c r="E869" i="144"/>
  <c r="E870" i="144"/>
  <c r="E871" i="144"/>
  <c r="E872" i="144"/>
  <c r="E873" i="144"/>
  <c r="E874" i="144"/>
  <c r="E875" i="144"/>
  <c r="E876" i="144"/>
  <c r="E877" i="144"/>
  <c r="E878" i="144"/>
  <c r="E879" i="144"/>
  <c r="E880" i="144"/>
  <c r="E881" i="144"/>
  <c r="E882" i="144"/>
  <c r="E883" i="144"/>
  <c r="E884" i="144"/>
  <c r="E885" i="144"/>
  <c r="E886" i="144"/>
  <c r="E887" i="144"/>
  <c r="E888" i="144"/>
  <c r="E889" i="144"/>
  <c r="E890" i="144"/>
  <c r="E891" i="144"/>
  <c r="E892" i="144"/>
  <c r="E893" i="144"/>
  <c r="E894" i="144"/>
  <c r="E895" i="144"/>
  <c r="E896" i="144"/>
  <c r="E897" i="144"/>
  <c r="E898" i="144"/>
  <c r="E899" i="144"/>
  <c r="E900" i="144"/>
  <c r="E901" i="144"/>
  <c r="E902" i="144"/>
  <c r="E903" i="144"/>
  <c r="E904" i="144"/>
  <c r="E905" i="144"/>
  <c r="E906" i="144"/>
  <c r="E907" i="144"/>
  <c r="E908" i="144"/>
  <c r="E909" i="144"/>
  <c r="E910" i="144"/>
  <c r="E911" i="144"/>
  <c r="E912" i="144"/>
  <c r="E913" i="144"/>
  <c r="E914" i="144"/>
  <c r="E915" i="144"/>
  <c r="E916" i="144"/>
  <c r="E917" i="144"/>
  <c r="E918" i="144"/>
  <c r="E919" i="144"/>
  <c r="E920" i="144"/>
  <c r="E921" i="144"/>
  <c r="E922" i="144"/>
  <c r="E923" i="144"/>
  <c r="E924" i="144"/>
  <c r="E925" i="144"/>
  <c r="E926" i="144"/>
  <c r="E927" i="144"/>
  <c r="E928" i="144"/>
  <c r="E929" i="144"/>
  <c r="E930" i="144"/>
  <c r="E931" i="144"/>
  <c r="E932" i="144"/>
  <c r="E933" i="144"/>
  <c r="E934" i="144"/>
  <c r="E935" i="144"/>
  <c r="E936" i="144"/>
  <c r="E937" i="144"/>
  <c r="E938" i="144"/>
  <c r="E939" i="144"/>
  <c r="E940" i="144"/>
  <c r="E941" i="144"/>
  <c r="E942" i="144"/>
  <c r="E943" i="144"/>
  <c r="E944" i="144"/>
  <c r="E945" i="144"/>
  <c r="E946" i="144"/>
  <c r="E947" i="144"/>
  <c r="E948" i="144"/>
  <c r="E949" i="144"/>
  <c r="E950" i="144"/>
  <c r="E951" i="144"/>
  <c r="E952" i="144"/>
  <c r="E953" i="144"/>
  <c r="E954" i="144"/>
  <c r="E955" i="144"/>
  <c r="E956" i="144"/>
  <c r="E957" i="144"/>
  <c r="E958" i="144"/>
  <c r="E959" i="144"/>
  <c r="E960" i="144"/>
  <c r="E961" i="144"/>
  <c r="E962" i="144"/>
  <c r="E963" i="144"/>
  <c r="E964" i="144"/>
  <c r="E965" i="144"/>
  <c r="E966" i="144"/>
  <c r="E967" i="144"/>
  <c r="E968" i="144"/>
  <c r="E969" i="144"/>
  <c r="E970" i="144"/>
  <c r="E971" i="144"/>
  <c r="E972" i="144"/>
  <c r="E973" i="144"/>
  <c r="E974" i="144"/>
  <c r="E975" i="144"/>
  <c r="E976" i="144"/>
  <c r="E977" i="144"/>
  <c r="E978" i="144"/>
  <c r="E979" i="144"/>
  <c r="E980" i="144"/>
  <c r="E981" i="144"/>
  <c r="E982" i="144"/>
  <c r="E983" i="144"/>
  <c r="E984" i="144"/>
  <c r="E985" i="144"/>
  <c r="E986" i="144"/>
  <c r="E987" i="144"/>
  <c r="E988" i="144"/>
  <c r="E989" i="144"/>
  <c r="E990" i="144"/>
  <c r="E991" i="144"/>
  <c r="E992" i="144"/>
  <c r="E993" i="144"/>
  <c r="E994" i="144"/>
  <c r="E995" i="144"/>
  <c r="E996" i="144"/>
  <c r="E997" i="144"/>
  <c r="E998" i="144"/>
  <c r="E999" i="144"/>
  <c r="E1000" i="144"/>
  <c r="E1001" i="144"/>
  <c r="E1002" i="144"/>
  <c r="E1003" i="144"/>
  <c r="E1004" i="144"/>
  <c r="E1005" i="144"/>
  <c r="E1006" i="144"/>
  <c r="E1007" i="144"/>
  <c r="E1008" i="144"/>
  <c r="E1009" i="144"/>
  <c r="E1010" i="144"/>
  <c r="E1011" i="144"/>
  <c r="E1012" i="144"/>
  <c r="E1013" i="144"/>
  <c r="E1014" i="144"/>
  <c r="E1015" i="144"/>
  <c r="E1016" i="144"/>
  <c r="E1017" i="144"/>
  <c r="E1018" i="144"/>
  <c r="E1019" i="144"/>
  <c r="E1020" i="144"/>
  <c r="E1021" i="144"/>
  <c r="E1022" i="144"/>
  <c r="E1023" i="144"/>
  <c r="E1024" i="144"/>
  <c r="E1025" i="144"/>
  <c r="E1026" i="144"/>
  <c r="E1027" i="144"/>
  <c r="E1028" i="144"/>
  <c r="E1029" i="144"/>
  <c r="E1030" i="144"/>
  <c r="E1031" i="144"/>
  <c r="E1032" i="144"/>
  <c r="E1033" i="144"/>
  <c r="E1034" i="144"/>
  <c r="E1035" i="144"/>
  <c r="E1036" i="144"/>
  <c r="E1037" i="144"/>
  <c r="E1038" i="144"/>
  <c r="E1039" i="144"/>
  <c r="E1040" i="144"/>
  <c r="E1041" i="144"/>
  <c r="E1042" i="144"/>
  <c r="E1043" i="144"/>
  <c r="E1044" i="144"/>
  <c r="E1045" i="144"/>
  <c r="E1046" i="144"/>
  <c r="E1047" i="144"/>
  <c r="E1048" i="144"/>
  <c r="E1049" i="144"/>
  <c r="E1050" i="144"/>
  <c r="E1051" i="144"/>
  <c r="E1052" i="144"/>
  <c r="E1053" i="144"/>
  <c r="E1054" i="144"/>
  <c r="E1055" i="144"/>
  <c r="E1056" i="144"/>
  <c r="E1057" i="144"/>
  <c r="E1058" i="144"/>
  <c r="E1059" i="144"/>
  <c r="E1060" i="144"/>
  <c r="E1061" i="144"/>
  <c r="E1062" i="144"/>
  <c r="E1063" i="144"/>
  <c r="E1064" i="144"/>
  <c r="E1065" i="144"/>
  <c r="E1066" i="144"/>
  <c r="E1067" i="144"/>
  <c r="E1068" i="144"/>
  <c r="E1069" i="144"/>
  <c r="E1070" i="144"/>
  <c r="E1071" i="144"/>
  <c r="E1072" i="144"/>
  <c r="E1073" i="144"/>
  <c r="E1074" i="144"/>
  <c r="E1075" i="144"/>
  <c r="E1076" i="144"/>
  <c r="E1077" i="144"/>
  <c r="E1078" i="144"/>
  <c r="E1079" i="144"/>
  <c r="E1080" i="144"/>
  <c r="E1081" i="144"/>
  <c r="E1082" i="144"/>
  <c r="E1083" i="144"/>
  <c r="E1084" i="144"/>
  <c r="E1085" i="144"/>
  <c r="E1086" i="144"/>
  <c r="E1087" i="144"/>
  <c r="E1088" i="144"/>
  <c r="E1089" i="144"/>
  <c r="E1090" i="144"/>
  <c r="E1091" i="144"/>
  <c r="E1092" i="144"/>
  <c r="E1093" i="144"/>
  <c r="E1094" i="144"/>
  <c r="E1095" i="144"/>
  <c r="E1096" i="144"/>
  <c r="E1097" i="144"/>
  <c r="E1098" i="144"/>
  <c r="E1099" i="144"/>
  <c r="E1100" i="144"/>
  <c r="E1101" i="144"/>
  <c r="E1102" i="144"/>
  <c r="E1103" i="144"/>
  <c r="E1104" i="144"/>
  <c r="E1105" i="144"/>
  <c r="E1106" i="144"/>
  <c r="E1107" i="144"/>
  <c r="E1108" i="144"/>
  <c r="E1109" i="144"/>
  <c r="E1110" i="144"/>
  <c r="E1111" i="144"/>
  <c r="E1112" i="144"/>
  <c r="E1113" i="144"/>
  <c r="E1114" i="144"/>
  <c r="E1115" i="144"/>
  <c r="E1116" i="144"/>
  <c r="E1117" i="144"/>
  <c r="E1118" i="144"/>
  <c r="E1119" i="144"/>
  <c r="E1120" i="144"/>
  <c r="E1121" i="144"/>
  <c r="E1122" i="144"/>
  <c r="E1123" i="144"/>
  <c r="E1124" i="144"/>
  <c r="E1125" i="144"/>
  <c r="E1126" i="144"/>
  <c r="E1127" i="144"/>
  <c r="E1128" i="144"/>
  <c r="E1129" i="144"/>
  <c r="E1130" i="144"/>
  <c r="E1131" i="144"/>
  <c r="E1132" i="144"/>
  <c r="E1133" i="144"/>
  <c r="E1134" i="144"/>
  <c r="E1135" i="144"/>
  <c r="E1136" i="144"/>
  <c r="E1137" i="144"/>
  <c r="E1138" i="144"/>
  <c r="E1139" i="144"/>
  <c r="E1140" i="144"/>
  <c r="E1141" i="144"/>
  <c r="E1142" i="144"/>
  <c r="E1143" i="144"/>
  <c r="E1144" i="144"/>
  <c r="E1145" i="144"/>
  <c r="E1146" i="144"/>
  <c r="E1147" i="144"/>
  <c r="E1148" i="144"/>
  <c r="E1149" i="144"/>
  <c r="E1150" i="144"/>
  <c r="E1151" i="144"/>
  <c r="E1152" i="144"/>
  <c r="E1153" i="144"/>
  <c r="E1154" i="144"/>
  <c r="E1155" i="144"/>
  <c r="E1156" i="144"/>
  <c r="E1157" i="144"/>
  <c r="E1158" i="144"/>
  <c r="E1159" i="144"/>
  <c r="E1160" i="144"/>
  <c r="E1161" i="144"/>
  <c r="E1162" i="144"/>
  <c r="E1163" i="144"/>
  <c r="E1164" i="144"/>
  <c r="E1165" i="144"/>
  <c r="E1166" i="144"/>
  <c r="E1167" i="144"/>
  <c r="E1168" i="144"/>
  <c r="E1169" i="144"/>
  <c r="E1170" i="144"/>
  <c r="E1171" i="144"/>
  <c r="E1172" i="144"/>
  <c r="E1173" i="144"/>
  <c r="E1174" i="144"/>
  <c r="E1175" i="144"/>
  <c r="E1176" i="144"/>
  <c r="E1177" i="144"/>
  <c r="E1178" i="144"/>
  <c r="E1179" i="144"/>
  <c r="E1180" i="144"/>
  <c r="E1181" i="144"/>
  <c r="E1182" i="144"/>
  <c r="E1183" i="144"/>
  <c r="E1184" i="144"/>
  <c r="E1185" i="144"/>
  <c r="E1186" i="144"/>
  <c r="E1187" i="144"/>
  <c r="E1188" i="144"/>
  <c r="E1189" i="144"/>
  <c r="E1190" i="144"/>
  <c r="E1191" i="144"/>
  <c r="E1192" i="144"/>
  <c r="E1193" i="144"/>
  <c r="E1194" i="144"/>
  <c r="E1195" i="144"/>
  <c r="E1196" i="144"/>
  <c r="E1197" i="144"/>
  <c r="E1198" i="144"/>
  <c r="E1199" i="144"/>
  <c r="E1200" i="144"/>
  <c r="E1201" i="144"/>
  <c r="E1202" i="144"/>
  <c r="E1203" i="144"/>
  <c r="E1204" i="144"/>
  <c r="E1205" i="144"/>
  <c r="E1206" i="144"/>
  <c r="E1207" i="144"/>
  <c r="E1208" i="144"/>
  <c r="E1209" i="144"/>
  <c r="E1210" i="144"/>
  <c r="E1211" i="144"/>
  <c r="E1212" i="144"/>
  <c r="E1213" i="144"/>
  <c r="E1214" i="144"/>
  <c r="E1215" i="144"/>
  <c r="E1216" i="144"/>
  <c r="E1217" i="144"/>
  <c r="E1218" i="144"/>
  <c r="E1219" i="144"/>
  <c r="E1220" i="144"/>
  <c r="E1221" i="144"/>
  <c r="E1222" i="144"/>
  <c r="E1223" i="144"/>
  <c r="E1224" i="144"/>
  <c r="E1225" i="144"/>
  <c r="E1226" i="144"/>
  <c r="E1227" i="144"/>
  <c r="E1228" i="144"/>
  <c r="E1229" i="144"/>
  <c r="E1230" i="144"/>
  <c r="E1231" i="144"/>
  <c r="E1232" i="144"/>
  <c r="E1233" i="144"/>
  <c r="E1234" i="144"/>
  <c r="E1235" i="144"/>
  <c r="E1236" i="144"/>
  <c r="E1237" i="144"/>
  <c r="E1238" i="144"/>
  <c r="E1239" i="144"/>
  <c r="E1240" i="144"/>
  <c r="E1241" i="144"/>
  <c r="E1242" i="144"/>
  <c r="E1243" i="144"/>
  <c r="E1244" i="144"/>
  <c r="E1245" i="144"/>
  <c r="E1246" i="144"/>
  <c r="E1247" i="144"/>
  <c r="E1248" i="144"/>
  <c r="E1249" i="144"/>
  <c r="E1250" i="144"/>
  <c r="E1251" i="144"/>
  <c r="E1252" i="144"/>
  <c r="E1253" i="144"/>
  <c r="E1254" i="144"/>
  <c r="E1255" i="144"/>
  <c r="E1256" i="144"/>
  <c r="E1257" i="144"/>
  <c r="E1258" i="144"/>
  <c r="E1259" i="144"/>
  <c r="E1260" i="144"/>
  <c r="E1261" i="144"/>
  <c r="E1262" i="144"/>
  <c r="E1263" i="144"/>
  <c r="E1264" i="144"/>
  <c r="E1265" i="144"/>
  <c r="E1266" i="144"/>
  <c r="E1267" i="144"/>
  <c r="E1268" i="144"/>
  <c r="E1269" i="144"/>
  <c r="E1270" i="144"/>
  <c r="E1271" i="144"/>
  <c r="E1272" i="144"/>
  <c r="E1273" i="144"/>
  <c r="E1274" i="144"/>
  <c r="E1275" i="144"/>
  <c r="E1276" i="144"/>
  <c r="E1277" i="144"/>
  <c r="E1278" i="144"/>
  <c r="E1279" i="144"/>
  <c r="E1280" i="144"/>
  <c r="E1281" i="144"/>
  <c r="E1282" i="144"/>
  <c r="E1283" i="144"/>
  <c r="E1284" i="144"/>
  <c r="E1285" i="144"/>
  <c r="E1286" i="144"/>
  <c r="E1287" i="144"/>
  <c r="E1288" i="144"/>
  <c r="E1289" i="144"/>
  <c r="E1290" i="144"/>
  <c r="E1291" i="144"/>
  <c r="E1292" i="144"/>
  <c r="E1293" i="144"/>
  <c r="E1294" i="144"/>
  <c r="E1295" i="144"/>
  <c r="E1296" i="144"/>
  <c r="E1297" i="144"/>
  <c r="E1298" i="144"/>
  <c r="E1299" i="144"/>
  <c r="E1300" i="144"/>
  <c r="E1301" i="144"/>
  <c r="E1302" i="144"/>
  <c r="E1303" i="144"/>
  <c r="E1304" i="144"/>
  <c r="E1305" i="144"/>
  <c r="E1306" i="144"/>
  <c r="E1307" i="144"/>
  <c r="E1308" i="144"/>
  <c r="E1309" i="144"/>
  <c r="E1310" i="144"/>
  <c r="E1311" i="144"/>
  <c r="E1312" i="144"/>
  <c r="E1313" i="144"/>
  <c r="E1314" i="144"/>
  <c r="E1315" i="144"/>
  <c r="E1316" i="144"/>
  <c r="E1317" i="144"/>
  <c r="E1318" i="144"/>
  <c r="E1319" i="144"/>
  <c r="E1320" i="144"/>
  <c r="E1321" i="144"/>
  <c r="E1322" i="144"/>
  <c r="E1323" i="144"/>
  <c r="E1324" i="144"/>
  <c r="E1325" i="144"/>
  <c r="E1326" i="144"/>
  <c r="E1327" i="144"/>
  <c r="E1328" i="144"/>
  <c r="E1329" i="144"/>
  <c r="E1330" i="144"/>
  <c r="E1331" i="144"/>
  <c r="E1332" i="144"/>
  <c r="E1333" i="144"/>
  <c r="E1334" i="144"/>
  <c r="E1335" i="144"/>
  <c r="E1336" i="144"/>
  <c r="E1337" i="144"/>
  <c r="E1338" i="144"/>
  <c r="E1339" i="144"/>
  <c r="E1340" i="144"/>
  <c r="E1341" i="144"/>
  <c r="E1342" i="144"/>
  <c r="E1343" i="144"/>
  <c r="E1344" i="144"/>
  <c r="E1345" i="144"/>
  <c r="E1346" i="144"/>
  <c r="E1347" i="144"/>
  <c r="E1348" i="144"/>
  <c r="E1349" i="144"/>
  <c r="E1350" i="144"/>
  <c r="E1351" i="144"/>
  <c r="E1352" i="144"/>
  <c r="E1353" i="144"/>
  <c r="E1354" i="144"/>
  <c r="E1355" i="144"/>
  <c r="E1356" i="144"/>
  <c r="E1357" i="144"/>
  <c r="E1358" i="144"/>
  <c r="E1359" i="144"/>
  <c r="E1360" i="144"/>
  <c r="E1361" i="144"/>
  <c r="E1362" i="144"/>
  <c r="E1363" i="144"/>
  <c r="E1364" i="144"/>
  <c r="E1365" i="144"/>
  <c r="E1366" i="144"/>
  <c r="E1367" i="144"/>
  <c r="E1368" i="144"/>
  <c r="E1369" i="144"/>
  <c r="E1370" i="144"/>
  <c r="E1371" i="144"/>
  <c r="E1372" i="144"/>
  <c r="E1373" i="144"/>
  <c r="E1374" i="144"/>
  <c r="E1375" i="144"/>
  <c r="E1376" i="144"/>
  <c r="E1377" i="144"/>
  <c r="E1378" i="144"/>
  <c r="E1379" i="144"/>
  <c r="E1380" i="144"/>
  <c r="E1381" i="144"/>
  <c r="E1382" i="144"/>
  <c r="E1383" i="144"/>
  <c r="E1384" i="144"/>
  <c r="E1385" i="144"/>
  <c r="E1386" i="144"/>
  <c r="E1387" i="144"/>
  <c r="E1388" i="144"/>
  <c r="E1389" i="144"/>
  <c r="E1390" i="144"/>
  <c r="E1391" i="144"/>
  <c r="E1392" i="144"/>
  <c r="E1393" i="144"/>
  <c r="E1394" i="144"/>
  <c r="E1395" i="144"/>
  <c r="E1396" i="144"/>
  <c r="E1397" i="144"/>
  <c r="E1398" i="144"/>
  <c r="E1399" i="144"/>
  <c r="E1400" i="144"/>
  <c r="E1401" i="144"/>
  <c r="E1402" i="144"/>
  <c r="E1403" i="144"/>
  <c r="E1404" i="144"/>
  <c r="E1405" i="144"/>
  <c r="E1406" i="144"/>
  <c r="E1407" i="144"/>
  <c r="E1408" i="144"/>
  <c r="E1409" i="144"/>
  <c r="E1410" i="144"/>
  <c r="E1411" i="144"/>
  <c r="E1412" i="144"/>
  <c r="E1413" i="144"/>
  <c r="E1414" i="144"/>
  <c r="E1415" i="144"/>
  <c r="E1416" i="144"/>
  <c r="E1417" i="144"/>
  <c r="E1418" i="144"/>
  <c r="E1419" i="144"/>
  <c r="E1420" i="144"/>
  <c r="E1421" i="144"/>
  <c r="E1422" i="144"/>
  <c r="E1423" i="144"/>
  <c r="E1424" i="144"/>
  <c r="E1425" i="144"/>
  <c r="E1426" i="144"/>
  <c r="E1427" i="144"/>
  <c r="E1428" i="144"/>
  <c r="E1429" i="144"/>
  <c r="E1430" i="144"/>
  <c r="E1431" i="144"/>
  <c r="E1432" i="144"/>
  <c r="E1433" i="144"/>
  <c r="E1434" i="144"/>
  <c r="E1435" i="144"/>
  <c r="E1436" i="144"/>
  <c r="E1437" i="144"/>
  <c r="E1438" i="144"/>
  <c r="E1439" i="144"/>
  <c r="E1440" i="144"/>
  <c r="E1441" i="144"/>
  <c r="E1442" i="144"/>
  <c r="E1443" i="144"/>
  <c r="E1444" i="144"/>
  <c r="E1445" i="144"/>
  <c r="E1446" i="144"/>
  <c r="E1447" i="144"/>
  <c r="E1448" i="144"/>
  <c r="E1449" i="144"/>
  <c r="E1450" i="144"/>
  <c r="E1451" i="144"/>
  <c r="E1452" i="144"/>
  <c r="E1453" i="144"/>
  <c r="E1454" i="144"/>
  <c r="E1455" i="144"/>
  <c r="E1456" i="144"/>
  <c r="E1457" i="144"/>
  <c r="E1458" i="144"/>
  <c r="E1459" i="144"/>
  <c r="E1460" i="144"/>
  <c r="E1461" i="144"/>
  <c r="E1462" i="144"/>
  <c r="E1463" i="144"/>
  <c r="E1464" i="144"/>
  <c r="E1465" i="144"/>
  <c r="E1466" i="144"/>
  <c r="E1467" i="144"/>
  <c r="E1468" i="144"/>
  <c r="E1469" i="144"/>
  <c r="E1470" i="144"/>
  <c r="E1471" i="144"/>
  <c r="E1472" i="144"/>
  <c r="E1473" i="144"/>
  <c r="E1474" i="144"/>
  <c r="E1475" i="144"/>
  <c r="E1476" i="144"/>
  <c r="E1477" i="144"/>
  <c r="E1478" i="144"/>
  <c r="E1479" i="144"/>
  <c r="E1480" i="144"/>
  <c r="E1481" i="144"/>
  <c r="E1482" i="144"/>
  <c r="E1483" i="144"/>
  <c r="E1484" i="144"/>
  <c r="E1485" i="144"/>
  <c r="E1486" i="144"/>
  <c r="E1487" i="144"/>
  <c r="E1488" i="144"/>
  <c r="E1489" i="144"/>
  <c r="E1490" i="144"/>
  <c r="E1491" i="144"/>
  <c r="E1492" i="144"/>
  <c r="E1493" i="144"/>
  <c r="E1494" i="144"/>
  <c r="E1495" i="144"/>
  <c r="E1496" i="144"/>
  <c r="E1497" i="144"/>
  <c r="E1498" i="144"/>
  <c r="E1499" i="144"/>
  <c r="E1500" i="144"/>
  <c r="E1501" i="144"/>
  <c r="E1502" i="144"/>
  <c r="E1503" i="144"/>
  <c r="E1504" i="144"/>
  <c r="E1505" i="144"/>
  <c r="E1506" i="144"/>
  <c r="E1507" i="144"/>
  <c r="E1508" i="144"/>
  <c r="E1509" i="144"/>
  <c r="E1510" i="144"/>
  <c r="E1511" i="144"/>
  <c r="E1512" i="144"/>
  <c r="E1513" i="144"/>
  <c r="E1514" i="144"/>
  <c r="E1515" i="144"/>
  <c r="E1516" i="144"/>
  <c r="E1517" i="144"/>
  <c r="E1518" i="144"/>
  <c r="E1519" i="144"/>
  <c r="E1520" i="144"/>
  <c r="E1521" i="144"/>
  <c r="E1522" i="144"/>
  <c r="E1523" i="144"/>
  <c r="E1524" i="144"/>
  <c r="E1525" i="144"/>
  <c r="E1526" i="144"/>
  <c r="E1527" i="144"/>
  <c r="E1528" i="144"/>
  <c r="E1529" i="144"/>
  <c r="E1530" i="144"/>
  <c r="E1531" i="144"/>
  <c r="E1532" i="144"/>
  <c r="E1533" i="144"/>
  <c r="E1534" i="144"/>
  <c r="E1535" i="144"/>
  <c r="E1536" i="144"/>
  <c r="E1537" i="144"/>
  <c r="E1538" i="144"/>
  <c r="E1539" i="144"/>
  <c r="E1540" i="144"/>
  <c r="E1541" i="144"/>
  <c r="E1542" i="144"/>
  <c r="E1543" i="144"/>
  <c r="E1544" i="144"/>
  <c r="E1545" i="144"/>
  <c r="E1546" i="144"/>
  <c r="E1547" i="144"/>
  <c r="E1548" i="144"/>
  <c r="E1549" i="144"/>
  <c r="E1550" i="144"/>
  <c r="E1551" i="144"/>
  <c r="E1552" i="144"/>
  <c r="E1553" i="144"/>
  <c r="E1554" i="144"/>
  <c r="E1555" i="144"/>
  <c r="E1556" i="144"/>
  <c r="E1557" i="144"/>
  <c r="E1558" i="144"/>
  <c r="E1559" i="144"/>
  <c r="E1560" i="144"/>
  <c r="E1561" i="144"/>
  <c r="E1562" i="144"/>
  <c r="E1563" i="144"/>
  <c r="E1564" i="144"/>
  <c r="E1565" i="144"/>
  <c r="E1566" i="144"/>
  <c r="E1567" i="144"/>
  <c r="E1568" i="144"/>
  <c r="E1569" i="144"/>
  <c r="E1570" i="144"/>
  <c r="E1571" i="144"/>
  <c r="E1572" i="144"/>
  <c r="E1573" i="144"/>
  <c r="E1574" i="144"/>
  <c r="E1575" i="144"/>
  <c r="E1576" i="144"/>
  <c r="E1577" i="144"/>
  <c r="E1578" i="144"/>
  <c r="E1579" i="144"/>
  <c r="E1580" i="144"/>
  <c r="E1581" i="144"/>
  <c r="E1582" i="144"/>
  <c r="E1583" i="144"/>
  <c r="E1584" i="144"/>
  <c r="E1585" i="144"/>
  <c r="E1586" i="144"/>
  <c r="E1587" i="144"/>
  <c r="E1588" i="144"/>
  <c r="E1589" i="144"/>
  <c r="E1590" i="144"/>
  <c r="E1591" i="144"/>
  <c r="E1592" i="144"/>
  <c r="E1593" i="144"/>
  <c r="E1594" i="144"/>
  <c r="E1595" i="144"/>
  <c r="E1596" i="144"/>
  <c r="E1597" i="144"/>
  <c r="E1598" i="144"/>
  <c r="E1599" i="144"/>
  <c r="E1600" i="144"/>
  <c r="E1601" i="144"/>
  <c r="E1602" i="144"/>
  <c r="E1603" i="144"/>
  <c r="E1604" i="144"/>
  <c r="E1605" i="144"/>
  <c r="E1606" i="144"/>
  <c r="E1607" i="144"/>
  <c r="E1608" i="144"/>
  <c r="E1609" i="144"/>
  <c r="E1610" i="144"/>
  <c r="E1611" i="144"/>
  <c r="E1612" i="144"/>
  <c r="E1613" i="144"/>
  <c r="E1614" i="144"/>
  <c r="E1615" i="144"/>
  <c r="E1616" i="144"/>
  <c r="E1617" i="144"/>
  <c r="E1618" i="144"/>
  <c r="E1619" i="144"/>
  <c r="E1620" i="144"/>
  <c r="E1621" i="144"/>
  <c r="E1622" i="144"/>
  <c r="E1623" i="144"/>
  <c r="E1624" i="144"/>
  <c r="E1625" i="144"/>
  <c r="E1626" i="144"/>
  <c r="E1627" i="144"/>
  <c r="E1628" i="144"/>
  <c r="E1629" i="144"/>
  <c r="E1630" i="144"/>
  <c r="E1631" i="144"/>
  <c r="E1632" i="144"/>
  <c r="E1633" i="144"/>
  <c r="E1634" i="144"/>
  <c r="E1635" i="144"/>
  <c r="E1636" i="144"/>
  <c r="E1637" i="144"/>
  <c r="E1638" i="144"/>
  <c r="E1639" i="144"/>
  <c r="E1640" i="144"/>
  <c r="E1641" i="144"/>
  <c r="E1642" i="144"/>
  <c r="E1643" i="144"/>
  <c r="E1644" i="144"/>
  <c r="E1645" i="144"/>
  <c r="E1646" i="144"/>
  <c r="E1647" i="144"/>
  <c r="E1648" i="144"/>
  <c r="E1649" i="144"/>
  <c r="E1650" i="144"/>
  <c r="E1651" i="144"/>
  <c r="E1652" i="144"/>
  <c r="E1653" i="144"/>
  <c r="E1654" i="144"/>
  <c r="E1655" i="144"/>
  <c r="E1656" i="144"/>
  <c r="E1657" i="144"/>
  <c r="E1658" i="144"/>
  <c r="E1659" i="144"/>
  <c r="E1660" i="144"/>
  <c r="E1661" i="144"/>
  <c r="E1662" i="144"/>
  <c r="E1663" i="144"/>
  <c r="E1664" i="144"/>
  <c r="E1665" i="144"/>
  <c r="E1666" i="144"/>
  <c r="E1667" i="144"/>
  <c r="E1668" i="144"/>
  <c r="E1669" i="144"/>
  <c r="E1670" i="144"/>
  <c r="E1671" i="144"/>
  <c r="E1672" i="144"/>
  <c r="E1673" i="144"/>
  <c r="E1674" i="144"/>
  <c r="E1675" i="144"/>
  <c r="E1676" i="144"/>
  <c r="E1677" i="144"/>
  <c r="E1678" i="144"/>
  <c r="E1679" i="144"/>
  <c r="E1680" i="144"/>
  <c r="E1681" i="144"/>
  <c r="E1682" i="144"/>
  <c r="E1683" i="144"/>
  <c r="E1684" i="144"/>
  <c r="E1685" i="144"/>
  <c r="E1686" i="144"/>
  <c r="E1687" i="144"/>
  <c r="E1688" i="144"/>
  <c r="E1689" i="144"/>
  <c r="E1690" i="144"/>
  <c r="E1691" i="144"/>
  <c r="E1692" i="144"/>
  <c r="E1693" i="144"/>
  <c r="E1694" i="144"/>
  <c r="E1695" i="144"/>
  <c r="E1696" i="144"/>
  <c r="E1697" i="144"/>
  <c r="E1698" i="144"/>
  <c r="E1699" i="144"/>
  <c r="E1700" i="144"/>
  <c r="E1701" i="144"/>
  <c r="E1702" i="144"/>
  <c r="E1703" i="144"/>
  <c r="E1704" i="144"/>
  <c r="E1705" i="144"/>
  <c r="E1706" i="144"/>
  <c r="E1707" i="144"/>
  <c r="E1708" i="144"/>
  <c r="E1709" i="144"/>
  <c r="E1710" i="144"/>
  <c r="E1711" i="144"/>
  <c r="E1712" i="144"/>
  <c r="E1713" i="144"/>
  <c r="E1714" i="144"/>
  <c r="E1715" i="144"/>
  <c r="E1716" i="144"/>
  <c r="E1717" i="144"/>
  <c r="E1718" i="144"/>
  <c r="E1719" i="144"/>
  <c r="E1720" i="144"/>
  <c r="E1721" i="144"/>
  <c r="E1722" i="144"/>
  <c r="E1723" i="144"/>
  <c r="E1724" i="144"/>
  <c r="E1725" i="144"/>
  <c r="E1726" i="144"/>
  <c r="E1727" i="144"/>
  <c r="E1728" i="144"/>
  <c r="E1729" i="144"/>
  <c r="E1730" i="144"/>
  <c r="E1731" i="144"/>
  <c r="E1732" i="144"/>
  <c r="E1733" i="144"/>
  <c r="E1734" i="144"/>
  <c r="E1735" i="144"/>
  <c r="E1736" i="144"/>
  <c r="E1737" i="144"/>
  <c r="E1738" i="144"/>
  <c r="E1739" i="144"/>
  <c r="E1740" i="144"/>
  <c r="E1741" i="144"/>
  <c r="E1742" i="144"/>
  <c r="E1743" i="144"/>
  <c r="E1744" i="144"/>
  <c r="E1745" i="144"/>
  <c r="E1746" i="144"/>
  <c r="E1747" i="144"/>
  <c r="E1748" i="144"/>
  <c r="E1749" i="144"/>
  <c r="E1750" i="144"/>
  <c r="E1751" i="144"/>
  <c r="E1752" i="144"/>
  <c r="E1753" i="144"/>
  <c r="E1754" i="144"/>
  <c r="E1755" i="144"/>
  <c r="E1756" i="144"/>
  <c r="E1757" i="144"/>
  <c r="E1758" i="144"/>
  <c r="E1759" i="144"/>
  <c r="E1760" i="144"/>
  <c r="E1761" i="144"/>
  <c r="E1762" i="144"/>
  <c r="E1763" i="144"/>
  <c r="E1764" i="144"/>
  <c r="E1765" i="144"/>
  <c r="E1766" i="144"/>
  <c r="E1767" i="144"/>
  <c r="E1768" i="144"/>
  <c r="E1769" i="144"/>
  <c r="E1770" i="144"/>
  <c r="E1771" i="144"/>
  <c r="E1772" i="144"/>
  <c r="E1773" i="144"/>
  <c r="E1774" i="144"/>
  <c r="E1775" i="144"/>
  <c r="E1776" i="144"/>
  <c r="E1777" i="144"/>
  <c r="E1778" i="144"/>
  <c r="E1779" i="144"/>
  <c r="E1780" i="144"/>
  <c r="E1781" i="144"/>
  <c r="E1782" i="144"/>
  <c r="E1783" i="144"/>
  <c r="E1784" i="144"/>
  <c r="E1785" i="144"/>
  <c r="E1786" i="144"/>
  <c r="E1787" i="144"/>
  <c r="E1788" i="144"/>
  <c r="E1789" i="144"/>
  <c r="E1790" i="144"/>
  <c r="E1791" i="144"/>
  <c r="E1792" i="144"/>
  <c r="E1793" i="144"/>
  <c r="E1794" i="144"/>
  <c r="E1795" i="144"/>
  <c r="E1796" i="144"/>
  <c r="E1797" i="144"/>
  <c r="E1798" i="144"/>
  <c r="E1799" i="144"/>
  <c r="E1800" i="144"/>
  <c r="E1801" i="144"/>
  <c r="E1802" i="144"/>
  <c r="E1803" i="144"/>
  <c r="E1804" i="144"/>
  <c r="E1805" i="144"/>
  <c r="E1806" i="144"/>
  <c r="E1807" i="144"/>
  <c r="E1808" i="144"/>
  <c r="E1809" i="144"/>
  <c r="E1810" i="144"/>
  <c r="E1811" i="144"/>
  <c r="E1812" i="144"/>
  <c r="E1813" i="144"/>
  <c r="E1814" i="144"/>
  <c r="E1815" i="144"/>
  <c r="E1816" i="144"/>
  <c r="E1817" i="144"/>
  <c r="E1818" i="144"/>
  <c r="E1819" i="144"/>
  <c r="E1820" i="144"/>
  <c r="E1821" i="144"/>
  <c r="E1822" i="144"/>
  <c r="E1823" i="144"/>
  <c r="E1824" i="144"/>
  <c r="E1825" i="144"/>
  <c r="E1826" i="144"/>
  <c r="E1827" i="144"/>
  <c r="E1828" i="144"/>
  <c r="E1829" i="144"/>
  <c r="E1830" i="144"/>
  <c r="E1831" i="144"/>
  <c r="E1832" i="144"/>
  <c r="E1833" i="144"/>
  <c r="E1834" i="144"/>
  <c r="E1835" i="144"/>
  <c r="E1836" i="144"/>
  <c r="E1837" i="144"/>
  <c r="E1838" i="144"/>
  <c r="E1839" i="144"/>
  <c r="E1840" i="144"/>
  <c r="E1841" i="144"/>
  <c r="E1842" i="144"/>
  <c r="E1843" i="144"/>
  <c r="E1844" i="144"/>
  <c r="E1845" i="144"/>
  <c r="E1846" i="144"/>
  <c r="E1847" i="144"/>
  <c r="E1848" i="144"/>
  <c r="E1849" i="144"/>
  <c r="E1850" i="144"/>
  <c r="E1851" i="144"/>
  <c r="E1852" i="144"/>
  <c r="E1853" i="144"/>
  <c r="E1854" i="144"/>
  <c r="E1855" i="144"/>
  <c r="E1856" i="144"/>
  <c r="E1857" i="144"/>
  <c r="E1858" i="144"/>
  <c r="E1859" i="144"/>
  <c r="E1860" i="144"/>
  <c r="E1861" i="144"/>
  <c r="E1862" i="144"/>
  <c r="E1863" i="144"/>
  <c r="E1864" i="144"/>
  <c r="E1865" i="144"/>
  <c r="E1866" i="144"/>
  <c r="E1867" i="144"/>
  <c r="E1868" i="144"/>
  <c r="E1869" i="144"/>
  <c r="E1870" i="144"/>
  <c r="E1871" i="144"/>
  <c r="E1872" i="144"/>
  <c r="E1873" i="144"/>
  <c r="E1874" i="144"/>
  <c r="E1875" i="144"/>
  <c r="E1876" i="144"/>
  <c r="E1877" i="144"/>
  <c r="E1878" i="144"/>
  <c r="E1879" i="144"/>
  <c r="E1880" i="144"/>
  <c r="E1881" i="144"/>
  <c r="E1882" i="144"/>
  <c r="E1883" i="144"/>
  <c r="E1884" i="144"/>
  <c r="E1885" i="144"/>
  <c r="E1886" i="144"/>
  <c r="E1887" i="144"/>
  <c r="E1888" i="144"/>
  <c r="E1889" i="144"/>
  <c r="E1890" i="144"/>
  <c r="E1891" i="144"/>
  <c r="E1892" i="144"/>
  <c r="E1893" i="144"/>
  <c r="E1894" i="144"/>
  <c r="E1895" i="144"/>
  <c r="E1896" i="144"/>
  <c r="E1897" i="144"/>
  <c r="E1898" i="144"/>
  <c r="E1899" i="144"/>
  <c r="E1900" i="144"/>
  <c r="E1901" i="144"/>
  <c r="E1902" i="144"/>
  <c r="E1903" i="144"/>
  <c r="E1904" i="144"/>
  <c r="E1905" i="144"/>
  <c r="E1906" i="144"/>
  <c r="E1907" i="144"/>
  <c r="E1908" i="144"/>
  <c r="E1909" i="144"/>
  <c r="E1910" i="144"/>
  <c r="E1911" i="144"/>
  <c r="E1912" i="144"/>
  <c r="E1913" i="144"/>
  <c r="E1914" i="144"/>
  <c r="E1915" i="144"/>
  <c r="E1916" i="144"/>
  <c r="E1917" i="144"/>
  <c r="E1918" i="144"/>
  <c r="E1919" i="144"/>
  <c r="E1920" i="144"/>
  <c r="E1921" i="144"/>
  <c r="E1922" i="144"/>
  <c r="E1923" i="144"/>
  <c r="E1924" i="144"/>
  <c r="E1925" i="144"/>
  <c r="E1926" i="144"/>
  <c r="E1927" i="144"/>
  <c r="E1928" i="144"/>
  <c r="E1929" i="144"/>
  <c r="E1930" i="144"/>
  <c r="E1931" i="144"/>
  <c r="E1932" i="144"/>
  <c r="E1933" i="144"/>
  <c r="E1934" i="144"/>
  <c r="E1935" i="144"/>
  <c r="E1936" i="144"/>
  <c r="E1937" i="144"/>
  <c r="E1938" i="144"/>
  <c r="E1939" i="144"/>
  <c r="E1940" i="144"/>
  <c r="E1941" i="144"/>
  <c r="E1942" i="144"/>
  <c r="E1943" i="144"/>
  <c r="E1944" i="144"/>
  <c r="E1945" i="144"/>
  <c r="E1946" i="144"/>
  <c r="E1947" i="144"/>
  <c r="E1948" i="144"/>
  <c r="E1949" i="144"/>
  <c r="E1950" i="144"/>
  <c r="E1951" i="144"/>
  <c r="E1952" i="144"/>
  <c r="E1953" i="144"/>
  <c r="E1954" i="144"/>
  <c r="E1955" i="144"/>
  <c r="E1956" i="144"/>
  <c r="E1957" i="144"/>
  <c r="E1958" i="144"/>
  <c r="E1959" i="144"/>
  <c r="E1960" i="144"/>
  <c r="E1961" i="144"/>
  <c r="E1962" i="144"/>
  <c r="E1963" i="144"/>
  <c r="E1964" i="144"/>
  <c r="E1965" i="144"/>
  <c r="E1966" i="144"/>
  <c r="E1967" i="144"/>
  <c r="E1968" i="144"/>
  <c r="E1969" i="144"/>
  <c r="E1970" i="144"/>
  <c r="E1971" i="144"/>
  <c r="E1972" i="144"/>
  <c r="E1973" i="144"/>
  <c r="E1974" i="144"/>
  <c r="E1975" i="144"/>
  <c r="E1976" i="144"/>
  <c r="E1977" i="144"/>
  <c r="E1978" i="144"/>
  <c r="E1979" i="144"/>
  <c r="E1980" i="144"/>
  <c r="E1981" i="144"/>
  <c r="E1982" i="144"/>
  <c r="E1983" i="144"/>
  <c r="E1984" i="144"/>
  <c r="E1985" i="144"/>
  <c r="E1986" i="144"/>
  <c r="E1987" i="144"/>
  <c r="E1988" i="144"/>
  <c r="E1989" i="144"/>
  <c r="E1990" i="144"/>
  <c r="E1991" i="144"/>
  <c r="E1992" i="144"/>
  <c r="E1993" i="144"/>
  <c r="E1994" i="144"/>
  <c r="E1995" i="144"/>
  <c r="E1996" i="144"/>
  <c r="E1997" i="144"/>
  <c r="E1998" i="144"/>
  <c r="E1999" i="144"/>
  <c r="E2000" i="144"/>
  <c r="E2001" i="144"/>
  <c r="E2002" i="144"/>
  <c r="E2003" i="144"/>
  <c r="E2004" i="144"/>
  <c r="E2005" i="144"/>
  <c r="E2006" i="144"/>
  <c r="E2007" i="144"/>
  <c r="E2008" i="144"/>
  <c r="E2009" i="144"/>
  <c r="E2010" i="144"/>
  <c r="E2011" i="144"/>
  <c r="E2012" i="144"/>
  <c r="E2013" i="144"/>
  <c r="E2014" i="144"/>
  <c r="E2015" i="144"/>
  <c r="E2016" i="144"/>
  <c r="E2017" i="144"/>
  <c r="E2018" i="144"/>
  <c r="E2019" i="144"/>
  <c r="E2020" i="144"/>
  <c r="E2021" i="144"/>
  <c r="E2022" i="144"/>
  <c r="E2023" i="144"/>
  <c r="E2024" i="144"/>
  <c r="E2025" i="144"/>
  <c r="E2026" i="144"/>
  <c r="E2027" i="144"/>
  <c r="E2028" i="144"/>
  <c r="E2029" i="144"/>
  <c r="E2030" i="144"/>
  <c r="E2031" i="144"/>
  <c r="E2032" i="144"/>
  <c r="E2033" i="144"/>
  <c r="E2034" i="144"/>
  <c r="E2035" i="144"/>
  <c r="E2036" i="144"/>
  <c r="E2037" i="144"/>
  <c r="E2038" i="144"/>
  <c r="E2039" i="144"/>
  <c r="E2040" i="144"/>
  <c r="E2041" i="144"/>
  <c r="E2042" i="144"/>
  <c r="E2043" i="144"/>
  <c r="E2044" i="144"/>
  <c r="E2045" i="144"/>
  <c r="E2046" i="144"/>
  <c r="E2047" i="144"/>
  <c r="E2048" i="144"/>
  <c r="E2049" i="144"/>
  <c r="E2050" i="144"/>
  <c r="E2051" i="144"/>
  <c r="E2052" i="144"/>
  <c r="E2053" i="144"/>
  <c r="E2054" i="144"/>
  <c r="E2055" i="144"/>
  <c r="E2056" i="144"/>
  <c r="E2057" i="144"/>
  <c r="E2058" i="144"/>
  <c r="E2059" i="144"/>
  <c r="E2060" i="144"/>
  <c r="E2061" i="144"/>
  <c r="E2062" i="144"/>
  <c r="E2063" i="144"/>
  <c r="E2064" i="144"/>
  <c r="E2065" i="144"/>
  <c r="E2066" i="144"/>
  <c r="E2067" i="144"/>
  <c r="E2068" i="144"/>
  <c r="E2069" i="144"/>
  <c r="E2070" i="144"/>
  <c r="E2071" i="144"/>
  <c r="E2072" i="144"/>
  <c r="E2073" i="144"/>
  <c r="E2074" i="144"/>
  <c r="E2075" i="144"/>
  <c r="E2076" i="144"/>
  <c r="E2077" i="144"/>
  <c r="E2078" i="144"/>
  <c r="E2079" i="144"/>
  <c r="E2080" i="144"/>
  <c r="E2081" i="144"/>
  <c r="E2082" i="144"/>
  <c r="E2083" i="144"/>
  <c r="E2084" i="144"/>
  <c r="E2085" i="144"/>
  <c r="E2086" i="144"/>
  <c r="E2087" i="144"/>
  <c r="E2088" i="144"/>
  <c r="E2089" i="144"/>
  <c r="E2090" i="144"/>
  <c r="E2091" i="144"/>
  <c r="E2092" i="144"/>
  <c r="E2093" i="144"/>
  <c r="E2094" i="144"/>
  <c r="E2095" i="144"/>
  <c r="E2096" i="144"/>
  <c r="E2097" i="144"/>
  <c r="E2098" i="144"/>
  <c r="E2099" i="144"/>
  <c r="E2100" i="144"/>
  <c r="E2101" i="144"/>
  <c r="E2102" i="144"/>
  <c r="E2103" i="144"/>
  <c r="E2104" i="144"/>
  <c r="E2105" i="144"/>
  <c r="E2106" i="144"/>
  <c r="E2107" i="144"/>
  <c r="E2108" i="144"/>
  <c r="E2109" i="144"/>
  <c r="E2110" i="144"/>
  <c r="E2111" i="144"/>
  <c r="E2112" i="144"/>
  <c r="E2113" i="144"/>
  <c r="E2114" i="144"/>
  <c r="E2115" i="144"/>
  <c r="E2116" i="144"/>
  <c r="E2117" i="144"/>
  <c r="E2118" i="144"/>
  <c r="E2119" i="144"/>
  <c r="E2120" i="144"/>
  <c r="E2121" i="144"/>
  <c r="E2122" i="144"/>
  <c r="E2123" i="144"/>
  <c r="E2124" i="144"/>
  <c r="E2125" i="144"/>
  <c r="E2126" i="144"/>
  <c r="E2127" i="144"/>
  <c r="E2128" i="144"/>
  <c r="E2129" i="144"/>
  <c r="E2130" i="144"/>
  <c r="E2131" i="144"/>
  <c r="E2132" i="144"/>
  <c r="E2133" i="144"/>
  <c r="E2134" i="144"/>
  <c r="E2135" i="144"/>
  <c r="E2136" i="144"/>
  <c r="E2137" i="144"/>
  <c r="E2138" i="144"/>
  <c r="E2139" i="144"/>
  <c r="E2140" i="144"/>
  <c r="E2141" i="144"/>
  <c r="E2142" i="144"/>
  <c r="E2143" i="144"/>
  <c r="E2144" i="144"/>
  <c r="E2145" i="144"/>
  <c r="E2146" i="144"/>
  <c r="E2147" i="144"/>
  <c r="E2148" i="144"/>
  <c r="E2149" i="144"/>
  <c r="E2150" i="144"/>
  <c r="E2151" i="144"/>
  <c r="E2152" i="144"/>
  <c r="E2153" i="144"/>
  <c r="E2154" i="144"/>
  <c r="E2155" i="144"/>
  <c r="E2156" i="144"/>
  <c r="E2157" i="144"/>
  <c r="E2158" i="144"/>
  <c r="E2159" i="144"/>
  <c r="E2160" i="144"/>
  <c r="E2161" i="144"/>
  <c r="E2162" i="144"/>
  <c r="E2163" i="144"/>
  <c r="E2164" i="144"/>
  <c r="E2165" i="144"/>
  <c r="E2166" i="144"/>
  <c r="E2167" i="144"/>
  <c r="E2168" i="144"/>
  <c r="E2169" i="144"/>
  <c r="E2170" i="144"/>
  <c r="E2171" i="144"/>
  <c r="E2172" i="144"/>
  <c r="E2173" i="144"/>
  <c r="E2174" i="144"/>
  <c r="E2175" i="144"/>
  <c r="E2176" i="144"/>
  <c r="E2177" i="144"/>
  <c r="E2178" i="144"/>
  <c r="E2179" i="144"/>
  <c r="E2180" i="144"/>
  <c r="E2181" i="144"/>
  <c r="E2182" i="144"/>
  <c r="E2183" i="144"/>
  <c r="E2184" i="144"/>
  <c r="E2185" i="144"/>
  <c r="E2186" i="144"/>
  <c r="E2187" i="144"/>
  <c r="E2188" i="144"/>
  <c r="E2189" i="144"/>
  <c r="E2190" i="144"/>
  <c r="E2191" i="144"/>
  <c r="E2192" i="144"/>
  <c r="E2193" i="144"/>
  <c r="E2194" i="144"/>
  <c r="E2195" i="144"/>
  <c r="E2196" i="144"/>
  <c r="E2197" i="144"/>
  <c r="E2198" i="144"/>
  <c r="E2199" i="144"/>
  <c r="E2200" i="144"/>
  <c r="E2201" i="144"/>
  <c r="E2202" i="144"/>
  <c r="E2203" i="144"/>
  <c r="E2204" i="144"/>
  <c r="E2205" i="144"/>
  <c r="E2206" i="144"/>
  <c r="E2207" i="144"/>
  <c r="E2208" i="144"/>
  <c r="E2209" i="144"/>
  <c r="E2210" i="144"/>
  <c r="E2211" i="144"/>
  <c r="E2212" i="144"/>
  <c r="E2213" i="144"/>
  <c r="E2214" i="144"/>
  <c r="E2215" i="144"/>
  <c r="E2216" i="144"/>
  <c r="E2217" i="144"/>
  <c r="E2218" i="144"/>
  <c r="E2219" i="144"/>
  <c r="E2220" i="144"/>
  <c r="E2221" i="144"/>
  <c r="E2222" i="144"/>
  <c r="E2223" i="144"/>
  <c r="E2224" i="144"/>
  <c r="E2225" i="144"/>
  <c r="E2226" i="144"/>
  <c r="E2227" i="144"/>
  <c r="E2228" i="144"/>
  <c r="E2229" i="144"/>
  <c r="E2230" i="144"/>
  <c r="E2231" i="144"/>
  <c r="E2232" i="144"/>
  <c r="E2233" i="144"/>
  <c r="E2234" i="144"/>
  <c r="E2235" i="144"/>
  <c r="E2236" i="144"/>
  <c r="E2237" i="144"/>
  <c r="E2238" i="144"/>
  <c r="E2239" i="144"/>
  <c r="E2240" i="144"/>
  <c r="E2241" i="144"/>
  <c r="E2242" i="144"/>
  <c r="E2243" i="144"/>
  <c r="E2244" i="144"/>
  <c r="E2245" i="144"/>
  <c r="E2246" i="144"/>
  <c r="E2247" i="144"/>
  <c r="E2248" i="144"/>
  <c r="E2249" i="144"/>
  <c r="E2250" i="144"/>
  <c r="E2251" i="144"/>
  <c r="E2252" i="144"/>
  <c r="E2253" i="144"/>
  <c r="E2254" i="144"/>
  <c r="E2255" i="144"/>
  <c r="E2256" i="144"/>
  <c r="E2257" i="144"/>
  <c r="E2258" i="144"/>
  <c r="E2259" i="144"/>
  <c r="E2260" i="144"/>
  <c r="E2261" i="144"/>
  <c r="E2262" i="144"/>
  <c r="E2263" i="144"/>
  <c r="E2264" i="144"/>
  <c r="E2265" i="144"/>
  <c r="E2266" i="144"/>
  <c r="E2267" i="144"/>
  <c r="E2268" i="144"/>
  <c r="E2269" i="144"/>
  <c r="E2270" i="144"/>
  <c r="E2271" i="144"/>
  <c r="E2272" i="144"/>
  <c r="E2273" i="144"/>
  <c r="E2274" i="144"/>
  <c r="E2275" i="144"/>
  <c r="E2276" i="144"/>
  <c r="E2277" i="144"/>
  <c r="E2278" i="144"/>
  <c r="E2279" i="144"/>
  <c r="E2280" i="144"/>
  <c r="E2281" i="144"/>
  <c r="E2282" i="144"/>
  <c r="E2283" i="144"/>
  <c r="E2284" i="144"/>
  <c r="E2285" i="144"/>
  <c r="E2286" i="144"/>
  <c r="E2287" i="144"/>
  <c r="E2288" i="144"/>
  <c r="E2289" i="144"/>
  <c r="E2290" i="144"/>
  <c r="E2291" i="144"/>
  <c r="E2292" i="144"/>
  <c r="E2293" i="144"/>
  <c r="E2294" i="144"/>
  <c r="E2295" i="144"/>
  <c r="E2296" i="144"/>
  <c r="E2297" i="144"/>
  <c r="E2298" i="144"/>
  <c r="E2299" i="144"/>
  <c r="E2300" i="144"/>
  <c r="E2301" i="144"/>
  <c r="E2302" i="144"/>
  <c r="E2303" i="144"/>
  <c r="E2304" i="144"/>
  <c r="E2305" i="144"/>
  <c r="E2306" i="144"/>
  <c r="E2307" i="144"/>
  <c r="E2308" i="144"/>
  <c r="E2309" i="144"/>
  <c r="E2310" i="144"/>
  <c r="E2311" i="144"/>
  <c r="E2312" i="144"/>
  <c r="E2313" i="144"/>
  <c r="E2314" i="144"/>
  <c r="E2315" i="144"/>
  <c r="E2316" i="144"/>
  <c r="E2317" i="144"/>
  <c r="E2318" i="144"/>
  <c r="E2319" i="144"/>
  <c r="E2320" i="144"/>
  <c r="E2321" i="144"/>
  <c r="E2322" i="144"/>
  <c r="E2323" i="144"/>
  <c r="E2324" i="144"/>
  <c r="E2325" i="144"/>
  <c r="E2326" i="144"/>
  <c r="E2327" i="144"/>
  <c r="E2328" i="144"/>
  <c r="E2329" i="144"/>
  <c r="E2330" i="144"/>
  <c r="E2331" i="144"/>
  <c r="E2332" i="144"/>
  <c r="E2333" i="144"/>
  <c r="E2334" i="144"/>
  <c r="E2335" i="144"/>
  <c r="E2336" i="144"/>
  <c r="E2337" i="144"/>
  <c r="E2338" i="144"/>
  <c r="E2339" i="144"/>
  <c r="E2340" i="144"/>
  <c r="E2341" i="144"/>
  <c r="E2342" i="144"/>
  <c r="E2343" i="144"/>
  <c r="E2344" i="144"/>
  <c r="E2345" i="144"/>
  <c r="E2346" i="144"/>
  <c r="E2347" i="144"/>
  <c r="E2348" i="144"/>
  <c r="E2349" i="144"/>
  <c r="E2350" i="144"/>
  <c r="E2351" i="144"/>
  <c r="E2352" i="144"/>
  <c r="E2353" i="144"/>
  <c r="E2354" i="144"/>
  <c r="E2355" i="144"/>
  <c r="E2356" i="144"/>
  <c r="E2357" i="144"/>
  <c r="E2358" i="144"/>
  <c r="E2359" i="144"/>
  <c r="E2360" i="144"/>
  <c r="E2361" i="144"/>
  <c r="E2362" i="144"/>
  <c r="E2363" i="144"/>
  <c r="E2364" i="144"/>
  <c r="E2365" i="144"/>
  <c r="E2366" i="144"/>
  <c r="E2367" i="144"/>
  <c r="E2368" i="144"/>
  <c r="E2369" i="144"/>
  <c r="E2370" i="144"/>
  <c r="E2371" i="144"/>
  <c r="E2372" i="144"/>
  <c r="E2373" i="144"/>
  <c r="E2374" i="144"/>
  <c r="E2375" i="144"/>
  <c r="E2376" i="144"/>
  <c r="E2377" i="144"/>
  <c r="E2378" i="144"/>
  <c r="E2379" i="144"/>
  <c r="E2380" i="144"/>
  <c r="E2381" i="144"/>
  <c r="E2382" i="144"/>
  <c r="E2383" i="144"/>
  <c r="E2384" i="144"/>
  <c r="E2385" i="144"/>
  <c r="E2386" i="144"/>
  <c r="E2387" i="144"/>
  <c r="E2388" i="144"/>
  <c r="E2389" i="144"/>
  <c r="E2390" i="144"/>
  <c r="E2391" i="144"/>
  <c r="E2392" i="144"/>
  <c r="E2393" i="144"/>
  <c r="E2394" i="144"/>
  <c r="E2395" i="144"/>
  <c r="E2396" i="144"/>
  <c r="E2397" i="144"/>
  <c r="E2398" i="144"/>
  <c r="E2399" i="144"/>
  <c r="E2400" i="144"/>
  <c r="E2401" i="144"/>
  <c r="E2402" i="144"/>
  <c r="E2403" i="144"/>
  <c r="E2404" i="144"/>
  <c r="E2405" i="144"/>
  <c r="E2406" i="144"/>
  <c r="E2407" i="144"/>
  <c r="E2408" i="144"/>
  <c r="E2409" i="144"/>
  <c r="E2410" i="144"/>
  <c r="E2411" i="144"/>
  <c r="E2412" i="144"/>
  <c r="E2413" i="144"/>
  <c r="E2414" i="144"/>
  <c r="E2415" i="144"/>
  <c r="E2416" i="144"/>
  <c r="E2417" i="144"/>
  <c r="E2418" i="144"/>
  <c r="E2419" i="144"/>
  <c r="E2420" i="144"/>
  <c r="E2421" i="144"/>
  <c r="E2422" i="144"/>
  <c r="E2423" i="144"/>
  <c r="E2424" i="144"/>
  <c r="E2425" i="144"/>
  <c r="E2426" i="144"/>
  <c r="E2427" i="144"/>
  <c r="E2428" i="144"/>
  <c r="E2429" i="144"/>
  <c r="E2430" i="144"/>
  <c r="E2431" i="144"/>
  <c r="E2432" i="144"/>
  <c r="E2433" i="144"/>
  <c r="E2434" i="144"/>
  <c r="E2435" i="144"/>
  <c r="E2436" i="144"/>
  <c r="E2437" i="144"/>
  <c r="E2438" i="144"/>
  <c r="E2439" i="144"/>
  <c r="E2440" i="144"/>
  <c r="E2441" i="144"/>
  <c r="E2442" i="144"/>
  <c r="E2443" i="144"/>
  <c r="E2444" i="144"/>
  <c r="E2445" i="144"/>
  <c r="E2446" i="144"/>
  <c r="E2447" i="144"/>
  <c r="E2448" i="144"/>
  <c r="E2449" i="144"/>
  <c r="E2450" i="144"/>
  <c r="E2451" i="144"/>
  <c r="E2452" i="144"/>
  <c r="E2453" i="144"/>
  <c r="E2454" i="144"/>
  <c r="E2455" i="144"/>
  <c r="E2456" i="144"/>
  <c r="E2457" i="144"/>
  <c r="E2458" i="144"/>
  <c r="E2459" i="144"/>
  <c r="E2460" i="144"/>
  <c r="E2461" i="144"/>
  <c r="E2462" i="144"/>
  <c r="E2463" i="144"/>
  <c r="E2464" i="144"/>
  <c r="E2465" i="144"/>
  <c r="E2466" i="144"/>
  <c r="E2467" i="144"/>
  <c r="E2468" i="144"/>
  <c r="E2469" i="144"/>
  <c r="E2470" i="144"/>
  <c r="E2471" i="144"/>
  <c r="E2472" i="144"/>
  <c r="E2473" i="144"/>
  <c r="E2474" i="144"/>
  <c r="E2475" i="144"/>
  <c r="E2476" i="144"/>
  <c r="E2477" i="144"/>
  <c r="E2478" i="144"/>
  <c r="E2479" i="144"/>
  <c r="E2480" i="144"/>
  <c r="E2481" i="144"/>
  <c r="E2482" i="144"/>
  <c r="E2483" i="144"/>
  <c r="E2484" i="144"/>
  <c r="E2485" i="144"/>
  <c r="E2486" i="144"/>
  <c r="E2487" i="144"/>
  <c r="E2488" i="144"/>
  <c r="E2489" i="144"/>
  <c r="E2490" i="144"/>
  <c r="E2491" i="144"/>
  <c r="E2492" i="144"/>
  <c r="E2493" i="144"/>
  <c r="E2494" i="144"/>
  <c r="E2495" i="144"/>
  <c r="E2496" i="144"/>
  <c r="E2497" i="144"/>
  <c r="E2498" i="144"/>
  <c r="E2499" i="144"/>
  <c r="E2500" i="144"/>
  <c r="E2501" i="144"/>
  <c r="E2502" i="144"/>
  <c r="E2503" i="144"/>
  <c r="E2504" i="144"/>
  <c r="E2505" i="144"/>
  <c r="E2506" i="144"/>
  <c r="E2507" i="144"/>
  <c r="E2508" i="144"/>
  <c r="E2509" i="144"/>
  <c r="E2510" i="144"/>
  <c r="E2511" i="144"/>
  <c r="E2512" i="144"/>
  <c r="E2513" i="144"/>
  <c r="E2514" i="144"/>
  <c r="E2515" i="144"/>
  <c r="E2516" i="144"/>
  <c r="E2517" i="144"/>
  <c r="E2518" i="144"/>
  <c r="E2519" i="144"/>
  <c r="E2520" i="144"/>
  <c r="E2521" i="144"/>
  <c r="E2522" i="144"/>
  <c r="E2523" i="144"/>
  <c r="E2524" i="144"/>
  <c r="E2525" i="144"/>
  <c r="E2526" i="144"/>
  <c r="E2527" i="144"/>
  <c r="E2528" i="144"/>
  <c r="E2529" i="144"/>
  <c r="E2530" i="144"/>
  <c r="E2531" i="144"/>
  <c r="E2532" i="144"/>
  <c r="E2533" i="144"/>
  <c r="E2534" i="144"/>
  <c r="E2535" i="144"/>
  <c r="E2536" i="144"/>
  <c r="E2537" i="144"/>
  <c r="E2538" i="144"/>
  <c r="E2539" i="144"/>
  <c r="E2540" i="144"/>
  <c r="E2541" i="144"/>
  <c r="E2542" i="144"/>
  <c r="E2543" i="144"/>
  <c r="E2544" i="144"/>
  <c r="E2545" i="144"/>
  <c r="E2546" i="144"/>
  <c r="E2547" i="144"/>
  <c r="E2548" i="144"/>
  <c r="E2549" i="144"/>
  <c r="E2550" i="144"/>
  <c r="E2551" i="144"/>
  <c r="E2552" i="144"/>
  <c r="E2553" i="144"/>
  <c r="E2554" i="144"/>
  <c r="E2555" i="144"/>
  <c r="E2556" i="144"/>
  <c r="E2557" i="144"/>
  <c r="E2558" i="144"/>
  <c r="E2559" i="144"/>
  <c r="E2560" i="144"/>
  <c r="E2561" i="144"/>
  <c r="E2562" i="144"/>
  <c r="E2563" i="144"/>
  <c r="E2564" i="144"/>
  <c r="E2565" i="144"/>
  <c r="E2566" i="144"/>
  <c r="E2567" i="144"/>
  <c r="E2568" i="144"/>
  <c r="E2569" i="144"/>
  <c r="E2570" i="144"/>
  <c r="E2571" i="144"/>
  <c r="E2572" i="144"/>
  <c r="E2573" i="144"/>
  <c r="E2574" i="144"/>
  <c r="E2575" i="144"/>
  <c r="E2576" i="144"/>
  <c r="E2577" i="144"/>
  <c r="E2578" i="144"/>
  <c r="E2579" i="144"/>
  <c r="E2580" i="144"/>
  <c r="E2581" i="144"/>
  <c r="E2582" i="144"/>
  <c r="E2583" i="144"/>
  <c r="E2584" i="144"/>
  <c r="E2585" i="144"/>
  <c r="E2586" i="144"/>
  <c r="E2587" i="144"/>
  <c r="E2588" i="144"/>
  <c r="E2589" i="144"/>
  <c r="E2590" i="144"/>
  <c r="E2591" i="144"/>
  <c r="E2592" i="144"/>
  <c r="E2593" i="144"/>
  <c r="E2594" i="144"/>
  <c r="E2595" i="144"/>
  <c r="E2596" i="144"/>
  <c r="E2597" i="144"/>
  <c r="E2598" i="144"/>
  <c r="E2599" i="144"/>
  <c r="E2600" i="144"/>
  <c r="E2601" i="144"/>
  <c r="E2602" i="144"/>
  <c r="E2603" i="144"/>
  <c r="E2604" i="144"/>
  <c r="E2605" i="144"/>
  <c r="E2606" i="144"/>
  <c r="E2607" i="144"/>
  <c r="E2608" i="144"/>
  <c r="E2609" i="144"/>
  <c r="E2610" i="144"/>
  <c r="E2611" i="144"/>
  <c r="E2612" i="144"/>
  <c r="E2613" i="144"/>
  <c r="E2614" i="144"/>
  <c r="E2615" i="144"/>
  <c r="E2616" i="144"/>
  <c r="E2617" i="144"/>
  <c r="E2618" i="144"/>
  <c r="E2619" i="144"/>
  <c r="E2620" i="144"/>
  <c r="E2621" i="144"/>
  <c r="E2622" i="144"/>
  <c r="E2623" i="144"/>
  <c r="E2624" i="144"/>
  <c r="E2625" i="144"/>
  <c r="E2626" i="144"/>
  <c r="E2627" i="144"/>
  <c r="E2628" i="144"/>
  <c r="E2629" i="144"/>
  <c r="E2630" i="144"/>
  <c r="E2631" i="144"/>
  <c r="E2632" i="144"/>
  <c r="E2633" i="144"/>
  <c r="E2634" i="144"/>
  <c r="E2635" i="144"/>
  <c r="E2636" i="144"/>
  <c r="E2637" i="144"/>
  <c r="E2638" i="144"/>
  <c r="E2639" i="144"/>
  <c r="E2640" i="144"/>
  <c r="E2641" i="144"/>
  <c r="E2642" i="144"/>
  <c r="E2643" i="144"/>
  <c r="E2644" i="144"/>
  <c r="E2645" i="144"/>
  <c r="E2646" i="144"/>
  <c r="E2647" i="144"/>
  <c r="E2648" i="144"/>
  <c r="E2649" i="144"/>
  <c r="E2650" i="144"/>
  <c r="E2651" i="144"/>
  <c r="E2652" i="144"/>
  <c r="E2653" i="144"/>
  <c r="E2654" i="144"/>
  <c r="E2655" i="144"/>
  <c r="E2656" i="144"/>
  <c r="E2657" i="144"/>
  <c r="E2658" i="144"/>
  <c r="E2659" i="144"/>
  <c r="E2660" i="144"/>
  <c r="E2661" i="144"/>
  <c r="E2662" i="144"/>
  <c r="E2663" i="144"/>
  <c r="E2664" i="144"/>
  <c r="E2665" i="144"/>
  <c r="E2666" i="144"/>
  <c r="E2667" i="144"/>
  <c r="E2668" i="144"/>
  <c r="E2669" i="144"/>
  <c r="E2670" i="144"/>
  <c r="E2671" i="144"/>
  <c r="E2672" i="144"/>
  <c r="E2673" i="144"/>
  <c r="E2674" i="144"/>
  <c r="E2675" i="144"/>
  <c r="E2676" i="144"/>
  <c r="E2677" i="144"/>
  <c r="E2678" i="144"/>
  <c r="E2679" i="144"/>
  <c r="E2680" i="144"/>
  <c r="E2681" i="144"/>
  <c r="E2682" i="144"/>
  <c r="E2683" i="144"/>
  <c r="E2684" i="144"/>
  <c r="E2685" i="144"/>
  <c r="E2686" i="144"/>
  <c r="E2687" i="144"/>
  <c r="E2688" i="144"/>
  <c r="E2689" i="144"/>
  <c r="E2690" i="144"/>
  <c r="E2691" i="144"/>
  <c r="E2692" i="144"/>
  <c r="E2693" i="144"/>
  <c r="E2694" i="144"/>
  <c r="E2695" i="144"/>
  <c r="E2696" i="144"/>
  <c r="E2697" i="144"/>
  <c r="E2698" i="144"/>
  <c r="E2699" i="144"/>
  <c r="E2700" i="144"/>
  <c r="E2701" i="144"/>
  <c r="E2702" i="144"/>
  <c r="E2703" i="144"/>
  <c r="E2704" i="144"/>
  <c r="E2705" i="144"/>
  <c r="E2706" i="144"/>
  <c r="E2707" i="144"/>
  <c r="E2708" i="144"/>
  <c r="E2709" i="144"/>
  <c r="E2710" i="144"/>
  <c r="E2711" i="144"/>
  <c r="E2712" i="144"/>
  <c r="E2713" i="144"/>
  <c r="E2714" i="144"/>
  <c r="E2715" i="144"/>
  <c r="E2716" i="144"/>
  <c r="E2717" i="144"/>
  <c r="E2718" i="144"/>
  <c r="E2719" i="144"/>
  <c r="E2720" i="144"/>
  <c r="E2721" i="144"/>
  <c r="E2722" i="144"/>
  <c r="E2723" i="144"/>
  <c r="E2724" i="144"/>
  <c r="E2725" i="144"/>
  <c r="E2726" i="144"/>
  <c r="E2727" i="144"/>
  <c r="E2728" i="144"/>
  <c r="E2729" i="144"/>
  <c r="E2730" i="144"/>
  <c r="E2731" i="144"/>
  <c r="E2732" i="144"/>
  <c r="E2733" i="144"/>
  <c r="E2734" i="144"/>
  <c r="E2735" i="144"/>
  <c r="E2736" i="144"/>
  <c r="E2737" i="144"/>
  <c r="E2738" i="144"/>
  <c r="E2739" i="144"/>
  <c r="E2740" i="144"/>
  <c r="E2741" i="144"/>
  <c r="E2742" i="144"/>
  <c r="E2743" i="144"/>
  <c r="E2744" i="144"/>
  <c r="E2745" i="144"/>
  <c r="E2746" i="144"/>
  <c r="E2747" i="144"/>
  <c r="E2748" i="144"/>
  <c r="E2749" i="144"/>
  <c r="E2750" i="144"/>
  <c r="E2751" i="144"/>
  <c r="E2752" i="144"/>
  <c r="E2753" i="144"/>
  <c r="E2754" i="144"/>
  <c r="E2755" i="144"/>
  <c r="E2756" i="144"/>
  <c r="E2757" i="144"/>
  <c r="E2758" i="144"/>
  <c r="E2759" i="144"/>
  <c r="E2760" i="144"/>
  <c r="E2761" i="144"/>
  <c r="E2762" i="144"/>
  <c r="E2763" i="144"/>
  <c r="E2764" i="144"/>
  <c r="E2765" i="144"/>
  <c r="E2766" i="144"/>
  <c r="E2767" i="144"/>
  <c r="E2768" i="144"/>
  <c r="E2769" i="144"/>
  <c r="E2770" i="144"/>
  <c r="E2771" i="144"/>
  <c r="E2772" i="144"/>
  <c r="E2773" i="144"/>
  <c r="E2774" i="144"/>
  <c r="E2775" i="144"/>
  <c r="E2776" i="144"/>
  <c r="E2777" i="144"/>
  <c r="E2778" i="144"/>
  <c r="E2779" i="144"/>
  <c r="E2780" i="144"/>
  <c r="E2781" i="144"/>
  <c r="E2782" i="144"/>
  <c r="E2783" i="144"/>
  <c r="E2784" i="144"/>
  <c r="E2785" i="144"/>
  <c r="E2786" i="144"/>
  <c r="E2787" i="144"/>
  <c r="E2788" i="144"/>
  <c r="E2789" i="144"/>
  <c r="E2790" i="144"/>
  <c r="E2791" i="144"/>
  <c r="E2792" i="144"/>
  <c r="E2793" i="144"/>
  <c r="E2794" i="144"/>
  <c r="E2795" i="144"/>
  <c r="E2796" i="144"/>
  <c r="E2797" i="144"/>
  <c r="E2798" i="144"/>
  <c r="E2799" i="144"/>
  <c r="E2800" i="144"/>
  <c r="E2801" i="144"/>
  <c r="E2802" i="144"/>
  <c r="E2803" i="144"/>
  <c r="E2804" i="144"/>
  <c r="E2805" i="144"/>
  <c r="E2806" i="144"/>
  <c r="E2807" i="144"/>
  <c r="E2808" i="144"/>
  <c r="E2809" i="144"/>
  <c r="E2810" i="144"/>
  <c r="E2811" i="144"/>
  <c r="E2812" i="144"/>
  <c r="E2813" i="144"/>
  <c r="E2814" i="144"/>
  <c r="E2815" i="144"/>
  <c r="E2816" i="144"/>
  <c r="E2817" i="144"/>
  <c r="E2818" i="144"/>
  <c r="E2819" i="144"/>
  <c r="E2820" i="144"/>
  <c r="E2821" i="144"/>
  <c r="E2822" i="144"/>
  <c r="E2823" i="144"/>
  <c r="E2824" i="144"/>
  <c r="E2825" i="144"/>
  <c r="E2826" i="144"/>
  <c r="E2827" i="144"/>
  <c r="E2828" i="144"/>
  <c r="E2829" i="144"/>
  <c r="E2830" i="144"/>
  <c r="E2831" i="144"/>
  <c r="E2832" i="144"/>
  <c r="E2833" i="144"/>
  <c r="E2834" i="144"/>
  <c r="E2835" i="144"/>
  <c r="E2836" i="144"/>
  <c r="E2837" i="144"/>
  <c r="E2838" i="144"/>
  <c r="E2839" i="144"/>
  <c r="E2840" i="144"/>
  <c r="E2841" i="144"/>
  <c r="E2842" i="144"/>
  <c r="E2843" i="144"/>
  <c r="E2844" i="144"/>
  <c r="E2845" i="144"/>
  <c r="E2846" i="144"/>
  <c r="E2847" i="144"/>
  <c r="E2848" i="144"/>
  <c r="E2849" i="144"/>
  <c r="E2850" i="144"/>
  <c r="E2851" i="144"/>
  <c r="E2852" i="144"/>
  <c r="E2853" i="144"/>
  <c r="E2854" i="144"/>
  <c r="E2855" i="144"/>
  <c r="E2856" i="144"/>
  <c r="E2857" i="144"/>
  <c r="E2858" i="144"/>
  <c r="E2859" i="144"/>
  <c r="E2860" i="144"/>
  <c r="E2861" i="144"/>
  <c r="E2862" i="144"/>
  <c r="E2863" i="144"/>
  <c r="E2864" i="144"/>
  <c r="E2865" i="144"/>
  <c r="E2866" i="144"/>
  <c r="E2867" i="144"/>
  <c r="E2868" i="144"/>
  <c r="E2869" i="144"/>
  <c r="E2870" i="144"/>
  <c r="E2871" i="144"/>
  <c r="E2872" i="144"/>
  <c r="E2873" i="144"/>
  <c r="E2874" i="144"/>
  <c r="E2875" i="144"/>
  <c r="E2876" i="144"/>
  <c r="E2877" i="144"/>
  <c r="E2878" i="144"/>
  <c r="E2879" i="144"/>
  <c r="E2880" i="144"/>
  <c r="E2881" i="144"/>
  <c r="E2882" i="144"/>
  <c r="E2883" i="144"/>
  <c r="E2884" i="144"/>
  <c r="E2885" i="144"/>
  <c r="E2886" i="144"/>
  <c r="E2887" i="144"/>
  <c r="E2888" i="144"/>
  <c r="E2889" i="144"/>
  <c r="E2890" i="144"/>
  <c r="E2891" i="144"/>
  <c r="E2892" i="144"/>
  <c r="E2893" i="144"/>
  <c r="E2894" i="144"/>
  <c r="E2895" i="144"/>
  <c r="E2896" i="144"/>
  <c r="E2897" i="144"/>
  <c r="E2898" i="144"/>
  <c r="E2899" i="144"/>
  <c r="E2900" i="144"/>
  <c r="E2901" i="144"/>
  <c r="E2902" i="144"/>
  <c r="E2903" i="144"/>
  <c r="E2904" i="144"/>
  <c r="E2905" i="144"/>
  <c r="E2906" i="144"/>
  <c r="E2907" i="144"/>
  <c r="E2908" i="144"/>
  <c r="E2909" i="144"/>
  <c r="E2910" i="144"/>
  <c r="E2911" i="144"/>
  <c r="E2912" i="144"/>
  <c r="E2913" i="144"/>
  <c r="E2914" i="144"/>
  <c r="E2915" i="144"/>
  <c r="E2916" i="144"/>
  <c r="E2917" i="144"/>
  <c r="E2918" i="144"/>
  <c r="E2919" i="144"/>
  <c r="E2920" i="144"/>
  <c r="E2921" i="144"/>
  <c r="E2922" i="144"/>
  <c r="E2923" i="144"/>
  <c r="E2924" i="144"/>
  <c r="E2925" i="144"/>
  <c r="E2926" i="144"/>
  <c r="E2927" i="144"/>
  <c r="E2928" i="144"/>
  <c r="E2929" i="144"/>
  <c r="E2930" i="144"/>
  <c r="E2931" i="144"/>
  <c r="E2932" i="144"/>
  <c r="E2933" i="144"/>
  <c r="E2934" i="144"/>
  <c r="E2935" i="144"/>
  <c r="E2936" i="144"/>
  <c r="E2937" i="144"/>
  <c r="E2938" i="144"/>
  <c r="E2939" i="144"/>
  <c r="E2940" i="144"/>
  <c r="E2941" i="144"/>
  <c r="E2942" i="144"/>
  <c r="E2943" i="144"/>
  <c r="E2944" i="144"/>
  <c r="E2945" i="144"/>
  <c r="E2946" i="144"/>
  <c r="E2947" i="144"/>
  <c r="E2948" i="144"/>
  <c r="E2949" i="144"/>
  <c r="E2950" i="144"/>
  <c r="E2951" i="144"/>
  <c r="E2952" i="144"/>
  <c r="E2953" i="144"/>
  <c r="E2954" i="144"/>
  <c r="E2955" i="144"/>
  <c r="E2956" i="144"/>
  <c r="E2957" i="144"/>
  <c r="E2958" i="144"/>
  <c r="E2959" i="144"/>
  <c r="E2960" i="144"/>
  <c r="E2961" i="144"/>
  <c r="E2962" i="144"/>
  <c r="E2963" i="144"/>
  <c r="E2964" i="144"/>
  <c r="E2965" i="144"/>
  <c r="E2966" i="144"/>
  <c r="E2967" i="144"/>
  <c r="E2968" i="144"/>
  <c r="E2969" i="144"/>
  <c r="E2970" i="144"/>
  <c r="E2971" i="144"/>
  <c r="E2972" i="144"/>
  <c r="E2973" i="144"/>
  <c r="E2974" i="144"/>
  <c r="E2975" i="144"/>
  <c r="E2976" i="144"/>
  <c r="E2977" i="144"/>
  <c r="E2978" i="144"/>
  <c r="E2979" i="144"/>
  <c r="E2980" i="144"/>
  <c r="E2981" i="144"/>
  <c r="E2982" i="144"/>
  <c r="E2983" i="144"/>
  <c r="E2984" i="144"/>
  <c r="E2985" i="144"/>
  <c r="E2986" i="144"/>
  <c r="E2987" i="144"/>
  <c r="E2988" i="144"/>
  <c r="E2989" i="144"/>
  <c r="E2990" i="144"/>
  <c r="E2991" i="144"/>
  <c r="E2992" i="144"/>
  <c r="E2993" i="144"/>
  <c r="E2994" i="144"/>
  <c r="E2995" i="144"/>
  <c r="E2996" i="144"/>
  <c r="E2997" i="144"/>
  <c r="E2998" i="144"/>
  <c r="E2999" i="144"/>
  <c r="E3000" i="144"/>
  <c r="E3001" i="144"/>
  <c r="E3002" i="144"/>
  <c r="E3003" i="144"/>
  <c r="E3004" i="144"/>
  <c r="E3005" i="144"/>
  <c r="E3006" i="144"/>
  <c r="E3007" i="144"/>
  <c r="E3008" i="144"/>
  <c r="E3009" i="144"/>
  <c r="E3010" i="144"/>
  <c r="E3011" i="144"/>
  <c r="E3012" i="144"/>
  <c r="E3013" i="144"/>
  <c r="E3014" i="144"/>
  <c r="E3015" i="144"/>
  <c r="E3016" i="144"/>
  <c r="E3017" i="144"/>
  <c r="E3018" i="144"/>
  <c r="E3019" i="144"/>
  <c r="E3020" i="144"/>
  <c r="E3021" i="144"/>
  <c r="E3022" i="144"/>
  <c r="E3023" i="144"/>
  <c r="E3024" i="144"/>
  <c r="E3025" i="144"/>
  <c r="E3026" i="144"/>
  <c r="E3027" i="144"/>
  <c r="E3028" i="144"/>
  <c r="E3029" i="144"/>
  <c r="E3030" i="144"/>
  <c r="E3031" i="144"/>
  <c r="E3032" i="144"/>
  <c r="E3033" i="144"/>
  <c r="E3034" i="144"/>
  <c r="E3035" i="144"/>
  <c r="E3036" i="144"/>
  <c r="E3037" i="144"/>
  <c r="E3038" i="144"/>
  <c r="E3039" i="144"/>
  <c r="E3040" i="144"/>
  <c r="E3041" i="144"/>
  <c r="E3042" i="144"/>
  <c r="E3043" i="144"/>
  <c r="E3044" i="144"/>
  <c r="E3045" i="144"/>
  <c r="E3046" i="144"/>
  <c r="E3047" i="144"/>
  <c r="E3048" i="144"/>
  <c r="E3049" i="144"/>
  <c r="E3050" i="144"/>
  <c r="E3051" i="144"/>
  <c r="E3052" i="144"/>
  <c r="E3053" i="144"/>
  <c r="E3054" i="144"/>
  <c r="E3055" i="144"/>
  <c r="E3056" i="144"/>
  <c r="E3057" i="144"/>
  <c r="E3058" i="144"/>
  <c r="E3059" i="144"/>
  <c r="E3060" i="144"/>
  <c r="E3061" i="144"/>
  <c r="E3062" i="144"/>
  <c r="E3063" i="144"/>
  <c r="E3064" i="144"/>
  <c r="E3065" i="144"/>
  <c r="E3066" i="144"/>
  <c r="E3067" i="144"/>
  <c r="E3068" i="144"/>
  <c r="E3069" i="144"/>
  <c r="E3070" i="144"/>
  <c r="E3071" i="144"/>
  <c r="E3072" i="144"/>
  <c r="E3073" i="144"/>
  <c r="E3074" i="144"/>
  <c r="E3075" i="144"/>
  <c r="E3076" i="144"/>
  <c r="E3077" i="144"/>
  <c r="E3078" i="144"/>
  <c r="E3079" i="144"/>
  <c r="E3080" i="144"/>
  <c r="E3081" i="144"/>
  <c r="E3082" i="144"/>
  <c r="E3083" i="144"/>
  <c r="E3084" i="144"/>
  <c r="E3085" i="144"/>
  <c r="E3086" i="144"/>
  <c r="E3087" i="144"/>
  <c r="E3088" i="144"/>
  <c r="E3089" i="144"/>
  <c r="E3090" i="144"/>
  <c r="E3091" i="144"/>
  <c r="E3092" i="144"/>
  <c r="E3093" i="144"/>
  <c r="E3094" i="144"/>
  <c r="E3095" i="144"/>
  <c r="E3096" i="144"/>
  <c r="E3097" i="144"/>
  <c r="E3098" i="144"/>
  <c r="E3099" i="144"/>
  <c r="E3100" i="144"/>
  <c r="E3101" i="144"/>
  <c r="E3102" i="144"/>
  <c r="E3103" i="144"/>
  <c r="E3104" i="144"/>
  <c r="E3105" i="144"/>
  <c r="E3106" i="144"/>
  <c r="E3107" i="144"/>
  <c r="E3108" i="144"/>
  <c r="E3109" i="144"/>
  <c r="E3110" i="144"/>
  <c r="E3111" i="144"/>
  <c r="E3112" i="144"/>
  <c r="E3113" i="144"/>
  <c r="E3114" i="144"/>
  <c r="E3115" i="144"/>
  <c r="E3116" i="144"/>
  <c r="E3117" i="144"/>
  <c r="E3118" i="144"/>
  <c r="E3119" i="144"/>
  <c r="E3120" i="144"/>
  <c r="E3121" i="144"/>
  <c r="E3122" i="144"/>
  <c r="E3123" i="144"/>
  <c r="E3124" i="144"/>
  <c r="E3125" i="144"/>
  <c r="E3126" i="144"/>
  <c r="E3127" i="144"/>
  <c r="E3128" i="144"/>
  <c r="E3129" i="144"/>
  <c r="E3130" i="144"/>
  <c r="E3131" i="144"/>
  <c r="E3132" i="144"/>
  <c r="E3133" i="144"/>
  <c r="E3134" i="144"/>
  <c r="E3135" i="144"/>
  <c r="E3136" i="144"/>
  <c r="E3137" i="144"/>
  <c r="E3138" i="144"/>
  <c r="E3139" i="144"/>
  <c r="E3140" i="144"/>
  <c r="E3141" i="144"/>
  <c r="E3142" i="144"/>
  <c r="E3143" i="144"/>
  <c r="E3144" i="144"/>
  <c r="E3145" i="144"/>
  <c r="E3146" i="144"/>
  <c r="E3147" i="144"/>
  <c r="E3148" i="144"/>
  <c r="E3149" i="144"/>
  <c r="E3150" i="144"/>
  <c r="E3151" i="144"/>
  <c r="E3152" i="144"/>
  <c r="E3153" i="144"/>
  <c r="E3154" i="144"/>
  <c r="E3155" i="144"/>
  <c r="E3156" i="144"/>
  <c r="E3157" i="144"/>
  <c r="E3158" i="144"/>
  <c r="E3159" i="144"/>
  <c r="E3160" i="144"/>
  <c r="E3161" i="144"/>
  <c r="E3162" i="144"/>
  <c r="E3163" i="144"/>
  <c r="E3164" i="144"/>
  <c r="E3165" i="144"/>
  <c r="E3166" i="144"/>
  <c r="E3167" i="144"/>
  <c r="E3168" i="144"/>
  <c r="E3169" i="144"/>
  <c r="E3170" i="144"/>
  <c r="E3171" i="144"/>
  <c r="E3172" i="144"/>
  <c r="E3173" i="144"/>
  <c r="E3174" i="144"/>
  <c r="E3175" i="144"/>
  <c r="E3176" i="144"/>
  <c r="E3177" i="144"/>
  <c r="E3178" i="144"/>
  <c r="E3179" i="144"/>
  <c r="E3180" i="144"/>
  <c r="E3181" i="144"/>
  <c r="E3182" i="144"/>
  <c r="E3183" i="144"/>
  <c r="E3184" i="144"/>
  <c r="E3185" i="144"/>
  <c r="E3186" i="144"/>
  <c r="E3187" i="144"/>
  <c r="E3188" i="144"/>
  <c r="E3189" i="144"/>
  <c r="E3190" i="144"/>
  <c r="E3191" i="144"/>
  <c r="E3192" i="144"/>
  <c r="E3193" i="144"/>
  <c r="E3194" i="144"/>
  <c r="E3195" i="144"/>
  <c r="E3196" i="144"/>
  <c r="E3197" i="144"/>
  <c r="E3198" i="144"/>
  <c r="E3199" i="144"/>
  <c r="E3200" i="144"/>
  <c r="E3201" i="144"/>
  <c r="E3202" i="144"/>
  <c r="E3203" i="144"/>
  <c r="E3204" i="144"/>
  <c r="E3205" i="144"/>
  <c r="E3206" i="144"/>
  <c r="E3207" i="144"/>
  <c r="E3208" i="144"/>
  <c r="E3209" i="144"/>
  <c r="E3210" i="144"/>
  <c r="E3211" i="144"/>
  <c r="E3212" i="144"/>
  <c r="E3213" i="144"/>
  <c r="E3214" i="144"/>
  <c r="E3215" i="144"/>
  <c r="E3216" i="144"/>
  <c r="E3217" i="144"/>
  <c r="E3218" i="144"/>
  <c r="E3219" i="144"/>
  <c r="E3220" i="144"/>
  <c r="E3221" i="144"/>
  <c r="E3222" i="144"/>
  <c r="E3223" i="144"/>
  <c r="E3224" i="144"/>
  <c r="E3225" i="144"/>
  <c r="E3226" i="144"/>
  <c r="E3227" i="144"/>
  <c r="E3228" i="144"/>
  <c r="E3229" i="144"/>
  <c r="E3230" i="144"/>
  <c r="E3231" i="144"/>
  <c r="E3232" i="144"/>
  <c r="E3233" i="144"/>
  <c r="E3234" i="144"/>
  <c r="E3235" i="144"/>
  <c r="E3236" i="144"/>
  <c r="E3237" i="144"/>
  <c r="E3238" i="144"/>
  <c r="E3239" i="144"/>
  <c r="E3240" i="144"/>
  <c r="E3241" i="144"/>
  <c r="E3242" i="144"/>
  <c r="E3243" i="144"/>
  <c r="E3244" i="144"/>
  <c r="E3245" i="144"/>
  <c r="E3246" i="144"/>
  <c r="E3247" i="144"/>
  <c r="E3248" i="144"/>
  <c r="E3249" i="144"/>
  <c r="E3250" i="144"/>
  <c r="E3251" i="144"/>
  <c r="E3252" i="144"/>
  <c r="E3253" i="144"/>
  <c r="E3254" i="144"/>
  <c r="E3255" i="144"/>
  <c r="E3256" i="144"/>
  <c r="E3257" i="144"/>
  <c r="E3258" i="144"/>
  <c r="E3259" i="144"/>
  <c r="E3260" i="144"/>
  <c r="E3261" i="144"/>
  <c r="E3262" i="144"/>
  <c r="E3263" i="144"/>
  <c r="E3264" i="144"/>
  <c r="E3265" i="144"/>
  <c r="E3266" i="144"/>
  <c r="E3267" i="144"/>
  <c r="E3268" i="144"/>
  <c r="E3269" i="144"/>
  <c r="E3270" i="144"/>
  <c r="E3271" i="144"/>
  <c r="E3272" i="144"/>
  <c r="E3273" i="144"/>
  <c r="E3274" i="144"/>
  <c r="E3275" i="144"/>
  <c r="E3276" i="144"/>
  <c r="E3277" i="144"/>
  <c r="E3278" i="144"/>
  <c r="E3279" i="144"/>
  <c r="E3280" i="144"/>
  <c r="E3281" i="144"/>
  <c r="E3282" i="144"/>
  <c r="E3283" i="144"/>
  <c r="E3284" i="144"/>
  <c r="E3285" i="144"/>
  <c r="E3286" i="144"/>
  <c r="E3287" i="144"/>
  <c r="E3288" i="144"/>
  <c r="E3289" i="144"/>
  <c r="E3290" i="144"/>
  <c r="E3291" i="144"/>
  <c r="E3292" i="144"/>
  <c r="E3293" i="144"/>
  <c r="E3294" i="144"/>
  <c r="E3295" i="144"/>
  <c r="E3296" i="144"/>
  <c r="E3297" i="144"/>
  <c r="E3298" i="144"/>
  <c r="E3299" i="144"/>
  <c r="E3300" i="144"/>
  <c r="E3301" i="144"/>
  <c r="E3302" i="144"/>
  <c r="E3303" i="144"/>
  <c r="E3304" i="144"/>
  <c r="E3305" i="144"/>
  <c r="E3306" i="144"/>
  <c r="E3307" i="144"/>
  <c r="E3308" i="144"/>
  <c r="E3309" i="144"/>
  <c r="E3310" i="144"/>
  <c r="E3311" i="144"/>
  <c r="E3312" i="144"/>
  <c r="E3313" i="144"/>
  <c r="E3314" i="144"/>
  <c r="E3315" i="144"/>
  <c r="E3316" i="144"/>
  <c r="E3317" i="144"/>
  <c r="E3318" i="144"/>
  <c r="E3319" i="144"/>
  <c r="E3320" i="144"/>
  <c r="E3321" i="144"/>
  <c r="E3322" i="144"/>
  <c r="E3323" i="144"/>
  <c r="E3324" i="144"/>
  <c r="E3325" i="144"/>
  <c r="E3326" i="144"/>
  <c r="E3327" i="144"/>
  <c r="E3328" i="144"/>
  <c r="E3329" i="144"/>
  <c r="E3330" i="144"/>
  <c r="E3331" i="144"/>
  <c r="E3332" i="144"/>
  <c r="E3333" i="144"/>
  <c r="E3334" i="144"/>
  <c r="E3335" i="144"/>
  <c r="E3336" i="144"/>
  <c r="E3337" i="144"/>
  <c r="E3338" i="144"/>
  <c r="E3339" i="144"/>
  <c r="E3340" i="144"/>
  <c r="E3341" i="144"/>
  <c r="E3342" i="144"/>
  <c r="E3343" i="144"/>
  <c r="E3344" i="144"/>
  <c r="E3345" i="144"/>
  <c r="E3346" i="144"/>
  <c r="E3347" i="144"/>
  <c r="E3348" i="144"/>
  <c r="E3349" i="144"/>
  <c r="E3350" i="144"/>
  <c r="E3351" i="144"/>
  <c r="E3352" i="144"/>
  <c r="E3353" i="144"/>
  <c r="E3354" i="144"/>
  <c r="E3355" i="144"/>
  <c r="E3356" i="144"/>
  <c r="E3357" i="144"/>
  <c r="E3358" i="144"/>
  <c r="E3359" i="144"/>
  <c r="E3360" i="144"/>
  <c r="E3361" i="144"/>
  <c r="E3362" i="144"/>
  <c r="E3363" i="144"/>
  <c r="E3364" i="144"/>
  <c r="E3365" i="144"/>
  <c r="E3366" i="144"/>
  <c r="E3367" i="144"/>
  <c r="E3368" i="144"/>
  <c r="E3369" i="144"/>
  <c r="E3370" i="144"/>
  <c r="E3371" i="144"/>
  <c r="E3372" i="144"/>
  <c r="E3373" i="144"/>
  <c r="E3374" i="144"/>
  <c r="E3375" i="144"/>
  <c r="E3376" i="144"/>
  <c r="E3377" i="144"/>
  <c r="E3378" i="144"/>
  <c r="E3379" i="144"/>
  <c r="E3380" i="144"/>
  <c r="E3381" i="144"/>
  <c r="E3382" i="144"/>
  <c r="E3383" i="144"/>
  <c r="E3384" i="144"/>
  <c r="E3385" i="144"/>
  <c r="E3386" i="144"/>
  <c r="E3387" i="144"/>
  <c r="E3388" i="144"/>
  <c r="E3389" i="144"/>
  <c r="E3390" i="144"/>
  <c r="E3391" i="144"/>
  <c r="E3392" i="144"/>
  <c r="E3393" i="144"/>
  <c r="E3394" i="144"/>
  <c r="E3395" i="144"/>
  <c r="E3396" i="144"/>
  <c r="E3397" i="144"/>
  <c r="E3398" i="144"/>
  <c r="E3399" i="144"/>
  <c r="E3400" i="144"/>
  <c r="E3401" i="144"/>
  <c r="E3402" i="144"/>
  <c r="E3403" i="144"/>
  <c r="E3404" i="144"/>
  <c r="E3405" i="144"/>
  <c r="E3406" i="144"/>
  <c r="E3407" i="144"/>
  <c r="E3408" i="144"/>
  <c r="E3409" i="144"/>
  <c r="E3410" i="144"/>
  <c r="E3411" i="144"/>
  <c r="E3412" i="144"/>
  <c r="E3413" i="144"/>
  <c r="E3414" i="144"/>
  <c r="E3415" i="144"/>
  <c r="E3416" i="144"/>
  <c r="E3417" i="144"/>
  <c r="E3418" i="144"/>
  <c r="E3419" i="144"/>
  <c r="E3420" i="144"/>
  <c r="E3421" i="144"/>
  <c r="E3422" i="144"/>
  <c r="E3423" i="144"/>
  <c r="E3424" i="144"/>
  <c r="E3425" i="144"/>
  <c r="E3426" i="144"/>
  <c r="E3427" i="144"/>
  <c r="E3428" i="144"/>
  <c r="E3429" i="144"/>
  <c r="E3430" i="144"/>
  <c r="E3431" i="144"/>
  <c r="E3432" i="144"/>
  <c r="E3433" i="144"/>
  <c r="E3434" i="144"/>
  <c r="E3435" i="144"/>
  <c r="E3436" i="144"/>
  <c r="E3437" i="144"/>
  <c r="E3438" i="144"/>
  <c r="E3439" i="144"/>
  <c r="E3440" i="144"/>
  <c r="E3441" i="144"/>
  <c r="E3442" i="144"/>
  <c r="E3443" i="144"/>
  <c r="E3444" i="144"/>
  <c r="E3445" i="144"/>
  <c r="E3446" i="144"/>
  <c r="E3447" i="144"/>
  <c r="E3448" i="144"/>
  <c r="E3449" i="144"/>
  <c r="E3450" i="144"/>
  <c r="E3451" i="144"/>
  <c r="E3452" i="144"/>
  <c r="E3453" i="144"/>
  <c r="E3454" i="144"/>
  <c r="E3455" i="144"/>
  <c r="E3456" i="144"/>
  <c r="E3457" i="144"/>
  <c r="E3458" i="144"/>
  <c r="E3459" i="144"/>
  <c r="E3460" i="144"/>
  <c r="E3461" i="144"/>
  <c r="E3462" i="144"/>
  <c r="E3463" i="144"/>
  <c r="E3464" i="144"/>
  <c r="E3465" i="144"/>
  <c r="E3466" i="144"/>
  <c r="E3467" i="144"/>
  <c r="E3468" i="144"/>
  <c r="E3469" i="144"/>
  <c r="E3470" i="144"/>
  <c r="E3471" i="144"/>
  <c r="E3472" i="144"/>
  <c r="E3473" i="144"/>
  <c r="E3474" i="144"/>
  <c r="E3475" i="144"/>
  <c r="E3476" i="144"/>
  <c r="E3477" i="144"/>
  <c r="E3478" i="144"/>
  <c r="E3479" i="144"/>
  <c r="E3480" i="144"/>
  <c r="E3481" i="144"/>
  <c r="E3482" i="144"/>
  <c r="E3483" i="144"/>
  <c r="E3484" i="144"/>
  <c r="E3485" i="144"/>
  <c r="E3486" i="144"/>
  <c r="E3487" i="144"/>
  <c r="E3488" i="144"/>
  <c r="E3489" i="144"/>
  <c r="E3490" i="144"/>
  <c r="E3491" i="144"/>
  <c r="E3492" i="144"/>
  <c r="E3493" i="144"/>
  <c r="E3494" i="144"/>
  <c r="E3495" i="144"/>
  <c r="E3496" i="144"/>
  <c r="E3497" i="144"/>
  <c r="E3498" i="144"/>
  <c r="E3499" i="144"/>
  <c r="E3500" i="144"/>
  <c r="E3501" i="144"/>
  <c r="E3502" i="144"/>
  <c r="E3503" i="144"/>
  <c r="E3504" i="144"/>
  <c r="E3505" i="144"/>
  <c r="E3506" i="144"/>
  <c r="E3507" i="144"/>
  <c r="E3508" i="144"/>
  <c r="E3509" i="144"/>
  <c r="E3510" i="144"/>
  <c r="E3511" i="144"/>
  <c r="E3512" i="144"/>
  <c r="E3513" i="144"/>
  <c r="E3514" i="144"/>
  <c r="E3515" i="144"/>
  <c r="E3516" i="144"/>
  <c r="E3517" i="144"/>
  <c r="E3518" i="144"/>
  <c r="E3519" i="144"/>
  <c r="E3520" i="144"/>
  <c r="E3521" i="144"/>
  <c r="E3522" i="144"/>
  <c r="E3523" i="144"/>
  <c r="E3524" i="144"/>
  <c r="E3525" i="144"/>
  <c r="E3526" i="144"/>
  <c r="E3527" i="144"/>
  <c r="E3528" i="144"/>
  <c r="E3529" i="144"/>
  <c r="E3530" i="144"/>
  <c r="E3531" i="144"/>
  <c r="E3532" i="144"/>
  <c r="E3533" i="144"/>
  <c r="E3534" i="144"/>
  <c r="E3535" i="144"/>
  <c r="E3536" i="144"/>
  <c r="E3537" i="144"/>
  <c r="E3538" i="144"/>
  <c r="E3539" i="144"/>
  <c r="E3540" i="144"/>
  <c r="E3541" i="144"/>
  <c r="E3542" i="144"/>
  <c r="E3543" i="144"/>
  <c r="E3544" i="144"/>
  <c r="E3545" i="144"/>
  <c r="E3546" i="144"/>
  <c r="E3547" i="144"/>
  <c r="E3548" i="144"/>
  <c r="E3549" i="144"/>
  <c r="E3550" i="144"/>
  <c r="E3551" i="144"/>
  <c r="E3552" i="144"/>
  <c r="E3553" i="144"/>
  <c r="E3554" i="144"/>
  <c r="E3555" i="144"/>
  <c r="E3556" i="144"/>
  <c r="E3557" i="144"/>
  <c r="E3558" i="144"/>
  <c r="E3559" i="144"/>
  <c r="E3560" i="144"/>
  <c r="E3561" i="144"/>
  <c r="E3562" i="144"/>
  <c r="E3563" i="144"/>
  <c r="E3564" i="144"/>
  <c r="E3565" i="144"/>
  <c r="E3566" i="144"/>
  <c r="E3567" i="144"/>
  <c r="E3568" i="144"/>
  <c r="E3569" i="144"/>
  <c r="E3570" i="144"/>
  <c r="E3571" i="144"/>
  <c r="E3572" i="144"/>
  <c r="E3573" i="144"/>
  <c r="E3574" i="144"/>
  <c r="E3575" i="144"/>
  <c r="E3576" i="144"/>
  <c r="E3577" i="144"/>
  <c r="E3578" i="144"/>
  <c r="E3579" i="144"/>
  <c r="E3580" i="144"/>
  <c r="E3581" i="144"/>
  <c r="E3582" i="144"/>
  <c r="E3583" i="144"/>
  <c r="E3584" i="144"/>
  <c r="E3585" i="144"/>
  <c r="E3586" i="144"/>
  <c r="E3587" i="144"/>
  <c r="E3588" i="144"/>
  <c r="E3589" i="144"/>
  <c r="E3590" i="144"/>
  <c r="E3591" i="144"/>
  <c r="E3592" i="144"/>
  <c r="E3593" i="144"/>
  <c r="E3594" i="144"/>
  <c r="E3595" i="144"/>
  <c r="E3596" i="144"/>
  <c r="E3597" i="144"/>
  <c r="E3598" i="144"/>
  <c r="E3599" i="144"/>
  <c r="E3600" i="144"/>
  <c r="E3601" i="144"/>
  <c r="E3602" i="144"/>
  <c r="E3603" i="144"/>
  <c r="E3604" i="144"/>
  <c r="E3605" i="144"/>
  <c r="E3606" i="144"/>
  <c r="E3607" i="144"/>
  <c r="E3608" i="144"/>
  <c r="E3609" i="144"/>
  <c r="E3610" i="144"/>
  <c r="E3611" i="144"/>
  <c r="E3612" i="144"/>
  <c r="E3613" i="144"/>
  <c r="E3614" i="144"/>
  <c r="E3615" i="144"/>
  <c r="E3616" i="144"/>
  <c r="E3617" i="144"/>
  <c r="E3618" i="144"/>
  <c r="E3619" i="144"/>
  <c r="E3620" i="144"/>
  <c r="E3621" i="144"/>
  <c r="E3622" i="144"/>
  <c r="E3623" i="144"/>
  <c r="E3624" i="144"/>
  <c r="E3625" i="144"/>
  <c r="E3626" i="144"/>
  <c r="E3627" i="144"/>
  <c r="E3628" i="144"/>
  <c r="E3629" i="144"/>
  <c r="E3630" i="144"/>
  <c r="E3631" i="144"/>
  <c r="E3632" i="144"/>
  <c r="E3633" i="144"/>
  <c r="E3634" i="144"/>
  <c r="E3635" i="144"/>
  <c r="E3636" i="144"/>
  <c r="E3637" i="144"/>
  <c r="E3638" i="144"/>
  <c r="E3639" i="144"/>
  <c r="E3640" i="144"/>
  <c r="E3641" i="144"/>
  <c r="E3642" i="144"/>
  <c r="E3643" i="144"/>
  <c r="E3644" i="144"/>
  <c r="E3645" i="144"/>
  <c r="E3646" i="144"/>
  <c r="E3647" i="144"/>
  <c r="E3648" i="144"/>
  <c r="E3649" i="144"/>
  <c r="E3650" i="144"/>
  <c r="E3651" i="144"/>
  <c r="E3652" i="144"/>
  <c r="E3653" i="144"/>
  <c r="E3654" i="144"/>
  <c r="E3655" i="144"/>
  <c r="E3656" i="144"/>
  <c r="E3657" i="144"/>
  <c r="E3658" i="144"/>
  <c r="E3659" i="144"/>
  <c r="E3660" i="144"/>
  <c r="E3661" i="144"/>
  <c r="E3662" i="144"/>
  <c r="E3663" i="144"/>
  <c r="E3664" i="144"/>
  <c r="E3665" i="144"/>
  <c r="E3666" i="144"/>
  <c r="E3667" i="144"/>
  <c r="E3668" i="144"/>
  <c r="E3669" i="144"/>
  <c r="E3670" i="144"/>
  <c r="E3671" i="144"/>
  <c r="E3672" i="144"/>
  <c r="E3673" i="144"/>
  <c r="E3674" i="144"/>
  <c r="E3675" i="144"/>
  <c r="E3676" i="144"/>
  <c r="E3677" i="144"/>
  <c r="E3678" i="144"/>
  <c r="E3679" i="144"/>
  <c r="E3680" i="144"/>
  <c r="E3681" i="144"/>
  <c r="E3682" i="144"/>
  <c r="E3683" i="144"/>
  <c r="E3684" i="144"/>
  <c r="E3685" i="144"/>
  <c r="E3686" i="144"/>
  <c r="E3687" i="144"/>
  <c r="E3688" i="144"/>
  <c r="E3689" i="144"/>
  <c r="E3690" i="144"/>
  <c r="E3691" i="144"/>
  <c r="E3692" i="144"/>
  <c r="E3693" i="144"/>
  <c r="E3694" i="144"/>
  <c r="E3695" i="144"/>
  <c r="E3696" i="144"/>
  <c r="E3697" i="144"/>
  <c r="E3698" i="144"/>
  <c r="E3699" i="144"/>
  <c r="E3700" i="144"/>
  <c r="E3701" i="144"/>
  <c r="E3702" i="144"/>
  <c r="E3703" i="144"/>
  <c r="E3704" i="144"/>
  <c r="E3705" i="144"/>
  <c r="E3706" i="144"/>
  <c r="E3707" i="144"/>
  <c r="E3708" i="144"/>
  <c r="E3709" i="144"/>
  <c r="E3710" i="144"/>
  <c r="E3711" i="144"/>
  <c r="E3712" i="144"/>
  <c r="E3713" i="144"/>
  <c r="E3714" i="144"/>
  <c r="E3715" i="144"/>
  <c r="E3716" i="144"/>
  <c r="E3717" i="144"/>
  <c r="E3718" i="144"/>
  <c r="E3719" i="144"/>
  <c r="E3720" i="144"/>
  <c r="E3721" i="144"/>
  <c r="E3722" i="144"/>
  <c r="E3723" i="144"/>
  <c r="E3724" i="144"/>
  <c r="E3725" i="144"/>
  <c r="E3726" i="144"/>
  <c r="E3727" i="144"/>
  <c r="E3728" i="144"/>
  <c r="E3729" i="144"/>
  <c r="E3730" i="144"/>
  <c r="E3731" i="144"/>
  <c r="E3732" i="144"/>
  <c r="E3733" i="144"/>
  <c r="E3734" i="144"/>
  <c r="E3735" i="144"/>
  <c r="E3736" i="144"/>
  <c r="E3737" i="144"/>
  <c r="E3738" i="144"/>
  <c r="E3739" i="144"/>
  <c r="E3740" i="144"/>
  <c r="E3741" i="144"/>
  <c r="E3742" i="144"/>
  <c r="E3743" i="144"/>
  <c r="E3744" i="144"/>
  <c r="E3745" i="144"/>
  <c r="E3746" i="144"/>
  <c r="E3747" i="144"/>
  <c r="E3748" i="144"/>
  <c r="E3749" i="144"/>
  <c r="E3750" i="144"/>
  <c r="E3751" i="144"/>
  <c r="E3752" i="144"/>
  <c r="E3753" i="144"/>
  <c r="E3754" i="144"/>
  <c r="E3755" i="144"/>
  <c r="E3756" i="144"/>
  <c r="E3757" i="144"/>
  <c r="E3758" i="144"/>
  <c r="E3759" i="144"/>
  <c r="E3760" i="144"/>
  <c r="E3761" i="144"/>
  <c r="E3762" i="144"/>
  <c r="E3763" i="144"/>
  <c r="E3764" i="144"/>
  <c r="E3765" i="144"/>
  <c r="E3766" i="144"/>
  <c r="E3767" i="144"/>
  <c r="E3768" i="144"/>
  <c r="E3769" i="144"/>
  <c r="E3770" i="144"/>
  <c r="E3771" i="144"/>
  <c r="E3772" i="144"/>
  <c r="E3773" i="144"/>
  <c r="E3774" i="144"/>
  <c r="E3775" i="144"/>
  <c r="E3776" i="144"/>
  <c r="E3777" i="144"/>
  <c r="E3778" i="144"/>
  <c r="E3779" i="144"/>
  <c r="E3780" i="144"/>
  <c r="E3781" i="144"/>
  <c r="E3782" i="144"/>
  <c r="E3783" i="144"/>
  <c r="E3784" i="144"/>
  <c r="E3785" i="144"/>
  <c r="E3786" i="144"/>
  <c r="E3787" i="144"/>
  <c r="E3788" i="144"/>
  <c r="E3789" i="144"/>
  <c r="E3790" i="144"/>
  <c r="E3791" i="144"/>
  <c r="E3792" i="144"/>
  <c r="E3793" i="144"/>
  <c r="E3794" i="144"/>
  <c r="E3795" i="144"/>
  <c r="E3796" i="144"/>
  <c r="E3797" i="144"/>
  <c r="E3798" i="144"/>
  <c r="E3799" i="144"/>
  <c r="E3800" i="144"/>
  <c r="E3801" i="144"/>
  <c r="E3802" i="144"/>
  <c r="E3803" i="144"/>
  <c r="E3804" i="144"/>
  <c r="E3805" i="144"/>
  <c r="E3806" i="144"/>
  <c r="E3807" i="144"/>
  <c r="E3808" i="144"/>
  <c r="E3809" i="144"/>
  <c r="E3810" i="144"/>
  <c r="E3811" i="144"/>
  <c r="E3812" i="144"/>
  <c r="E3813" i="144"/>
  <c r="E3814" i="144"/>
  <c r="E3815" i="144"/>
  <c r="E3816" i="144"/>
  <c r="E3817" i="144"/>
  <c r="E3818" i="144"/>
  <c r="E3819" i="144"/>
  <c r="E3820" i="144"/>
  <c r="E3821" i="144"/>
  <c r="E3822" i="144"/>
  <c r="E3823" i="144"/>
  <c r="E3824" i="144"/>
  <c r="E3825" i="144"/>
  <c r="E3826" i="144"/>
  <c r="E3827" i="144"/>
  <c r="E3828" i="144"/>
  <c r="E3829" i="144"/>
  <c r="E3830" i="144"/>
  <c r="E3831" i="144"/>
  <c r="E3832" i="144"/>
  <c r="E3833" i="144"/>
  <c r="E3834" i="144"/>
  <c r="E3835" i="144"/>
  <c r="E3836" i="144"/>
  <c r="E3837" i="144"/>
  <c r="E3838" i="144"/>
  <c r="E3839" i="144"/>
  <c r="E3840" i="144"/>
  <c r="E3841" i="144"/>
  <c r="E3842" i="144"/>
  <c r="E3843" i="144"/>
  <c r="E3844" i="144"/>
  <c r="E3845" i="144"/>
  <c r="E3846" i="144"/>
  <c r="E3847" i="144"/>
  <c r="E3848" i="144"/>
  <c r="E3849" i="144"/>
  <c r="E3850" i="144"/>
  <c r="E3851" i="144"/>
  <c r="E3852" i="144"/>
  <c r="E3853" i="144"/>
  <c r="E3854" i="144"/>
  <c r="E3855" i="144"/>
  <c r="E3856" i="144"/>
  <c r="E3857" i="144"/>
  <c r="E3858" i="144"/>
  <c r="E3859" i="144"/>
  <c r="E3860" i="144"/>
  <c r="E3861" i="144"/>
  <c r="E3862" i="144"/>
  <c r="E3863" i="144"/>
  <c r="E3864" i="144"/>
  <c r="E3865" i="144"/>
  <c r="E3866" i="144"/>
  <c r="E3867" i="144"/>
  <c r="E3868" i="144"/>
  <c r="E3869" i="144"/>
  <c r="E3870" i="144"/>
  <c r="E3871" i="144"/>
  <c r="E3872" i="144"/>
  <c r="E3873" i="144"/>
  <c r="E3874" i="144"/>
  <c r="E3875" i="144"/>
  <c r="E3876" i="144"/>
  <c r="E3877" i="144"/>
  <c r="E3878" i="144"/>
  <c r="E3879" i="144"/>
  <c r="E3880" i="144"/>
  <c r="E3881" i="144"/>
  <c r="E3882" i="144"/>
  <c r="E3883" i="144"/>
  <c r="E3884" i="144"/>
  <c r="E3885" i="144"/>
  <c r="E3886" i="144"/>
  <c r="E3887" i="144"/>
  <c r="E3888" i="144"/>
  <c r="E3889" i="144"/>
  <c r="E3890" i="144"/>
  <c r="E3891" i="144"/>
  <c r="E3892" i="144"/>
  <c r="E3893" i="144"/>
  <c r="E3894" i="144"/>
  <c r="E3895" i="144"/>
  <c r="E3896" i="144"/>
  <c r="E3897" i="144"/>
  <c r="E3898" i="144"/>
  <c r="E3899" i="144"/>
  <c r="E3900" i="144"/>
  <c r="E3901" i="144"/>
  <c r="E3902" i="144"/>
  <c r="E3903" i="144"/>
  <c r="E3904" i="144"/>
  <c r="E3905" i="144"/>
  <c r="E3906" i="144"/>
  <c r="E3907" i="144"/>
  <c r="E3908" i="144"/>
  <c r="E3909" i="144"/>
  <c r="E3910" i="144"/>
  <c r="E3911" i="144"/>
  <c r="E3912" i="144"/>
  <c r="E3913" i="144"/>
  <c r="E3914" i="144"/>
  <c r="E3915" i="144"/>
  <c r="E3916" i="144"/>
  <c r="E3917" i="144"/>
  <c r="E3918" i="144"/>
  <c r="E3919" i="144"/>
  <c r="E3920" i="144"/>
  <c r="E3921" i="144"/>
  <c r="E3922" i="144"/>
  <c r="E3923" i="144"/>
  <c r="E3924" i="144"/>
  <c r="E3925" i="144"/>
  <c r="E3926" i="144"/>
  <c r="E3927" i="144"/>
  <c r="E3928" i="144"/>
  <c r="E3929" i="144"/>
  <c r="E3930" i="144"/>
  <c r="E3931" i="144"/>
  <c r="E3932" i="144"/>
  <c r="E3933" i="144"/>
  <c r="E3934" i="144"/>
  <c r="E3935" i="144"/>
  <c r="E3936" i="144"/>
  <c r="E3937" i="144"/>
  <c r="E3938" i="144"/>
  <c r="E3939" i="144"/>
  <c r="E3940" i="144"/>
  <c r="E3941" i="144"/>
  <c r="E3942" i="144"/>
  <c r="E3943" i="144"/>
  <c r="E3944" i="144"/>
  <c r="E3945" i="144"/>
  <c r="E3946" i="144"/>
  <c r="E3947" i="144"/>
  <c r="E3948" i="144"/>
  <c r="E3949" i="144"/>
  <c r="E3950" i="144"/>
  <c r="E3951" i="144"/>
  <c r="E3952" i="144"/>
  <c r="E3953" i="144"/>
  <c r="E3954" i="144"/>
  <c r="E3955" i="144"/>
  <c r="E3956" i="144"/>
  <c r="E3957" i="144"/>
  <c r="E3958" i="144"/>
  <c r="E3959" i="144"/>
  <c r="E3960" i="144"/>
  <c r="E3961" i="144"/>
  <c r="E3962" i="144"/>
  <c r="E3963" i="144"/>
  <c r="E3964" i="144"/>
  <c r="E3965" i="144"/>
  <c r="E3966" i="144"/>
  <c r="E3967" i="144"/>
  <c r="E3968" i="144"/>
  <c r="E3969" i="144"/>
  <c r="E3970" i="144"/>
  <c r="E3971" i="144"/>
  <c r="E3972" i="144"/>
  <c r="E3973" i="144"/>
  <c r="E3974" i="144"/>
  <c r="E3975" i="144"/>
  <c r="E3976" i="144"/>
  <c r="E3977" i="144"/>
  <c r="E3978" i="144"/>
  <c r="E3979" i="144"/>
  <c r="E3980" i="144"/>
  <c r="E3981" i="144"/>
  <c r="E3982" i="144"/>
  <c r="E3983" i="144"/>
  <c r="E3984" i="144"/>
  <c r="E3985" i="144"/>
  <c r="E3986" i="144"/>
  <c r="E3987" i="144"/>
  <c r="E3988" i="144"/>
  <c r="E3989" i="144"/>
  <c r="E3990" i="144"/>
  <c r="E3991" i="144"/>
  <c r="E3992" i="144"/>
  <c r="E3993" i="144"/>
  <c r="E3994" i="144"/>
  <c r="E3995" i="144"/>
  <c r="E3996" i="144"/>
  <c r="E3997" i="144"/>
  <c r="E3998" i="144"/>
  <c r="E3999" i="144"/>
  <c r="E4000" i="144"/>
  <c r="E4001" i="144"/>
  <c r="E4002" i="144"/>
  <c r="E4003" i="144"/>
  <c r="E4004" i="144"/>
  <c r="E4005" i="144"/>
  <c r="E4006" i="144"/>
  <c r="E4007" i="144"/>
  <c r="E4008" i="144"/>
  <c r="E4009" i="144"/>
  <c r="E4010" i="144"/>
  <c r="E4011" i="144"/>
  <c r="E4012" i="144"/>
  <c r="E4013" i="144"/>
  <c r="E4014" i="144"/>
  <c r="E4015" i="144"/>
  <c r="E4016" i="144"/>
  <c r="E4017" i="144"/>
  <c r="E4018" i="144"/>
  <c r="E4019" i="144"/>
  <c r="E4020" i="144"/>
  <c r="E4021" i="144"/>
  <c r="E4022" i="144"/>
  <c r="E4023" i="144"/>
  <c r="E4024" i="144"/>
  <c r="E4025" i="144"/>
  <c r="E4026" i="144"/>
  <c r="E4027" i="144"/>
  <c r="E4028" i="144"/>
  <c r="E4029" i="144"/>
  <c r="E4030" i="144"/>
  <c r="E4031" i="144"/>
  <c r="E4032" i="144"/>
  <c r="E4033" i="144"/>
  <c r="E4034" i="144"/>
  <c r="E4035" i="144"/>
  <c r="E4036" i="144"/>
  <c r="E4037" i="144"/>
  <c r="E4038" i="144"/>
  <c r="E4039" i="144"/>
  <c r="E4040" i="144"/>
  <c r="E4041" i="144"/>
  <c r="E4042" i="144"/>
  <c r="E4043" i="144"/>
  <c r="E4044" i="144"/>
  <c r="E4045" i="144"/>
  <c r="E4046" i="144"/>
  <c r="E4047" i="144"/>
  <c r="E4048" i="144"/>
  <c r="E4049" i="144"/>
  <c r="E4050" i="144"/>
  <c r="E4051" i="144"/>
  <c r="E4052" i="144"/>
  <c r="E4053" i="144"/>
  <c r="E4054" i="144"/>
  <c r="E4055" i="144"/>
  <c r="E4056" i="144"/>
  <c r="E4057" i="144"/>
  <c r="E4058" i="144"/>
  <c r="E4059" i="144"/>
  <c r="E4060" i="144"/>
  <c r="E4061" i="144"/>
  <c r="E4062" i="144"/>
  <c r="E4063" i="144"/>
  <c r="E4064" i="144"/>
  <c r="E4065" i="144"/>
  <c r="E4066" i="144"/>
  <c r="E4067" i="144"/>
  <c r="E4068" i="144"/>
  <c r="E4069" i="144"/>
  <c r="E4070" i="144"/>
  <c r="E4071" i="144"/>
  <c r="E4072" i="144"/>
  <c r="E4073" i="144"/>
  <c r="E4074" i="144"/>
  <c r="E4075" i="144"/>
  <c r="E4076" i="144"/>
  <c r="E4077" i="144"/>
  <c r="E4078" i="144"/>
  <c r="E4079" i="144"/>
  <c r="E4080" i="144"/>
  <c r="E4081" i="144"/>
  <c r="E4082" i="144"/>
  <c r="E4083" i="144"/>
  <c r="E4084" i="144"/>
  <c r="E4085" i="144"/>
  <c r="E4086" i="144"/>
  <c r="E4087" i="144"/>
  <c r="E4088" i="144"/>
  <c r="E4089" i="144"/>
  <c r="E4090" i="144"/>
  <c r="E4091" i="144"/>
  <c r="E4092" i="144"/>
  <c r="E4093" i="144"/>
  <c r="E4094" i="144"/>
  <c r="E4095" i="144"/>
  <c r="E4096" i="144"/>
  <c r="E4097" i="144"/>
  <c r="E4098" i="144"/>
  <c r="E4099" i="144"/>
  <c r="E4100" i="144"/>
  <c r="E4101" i="144"/>
  <c r="E4102" i="144"/>
  <c r="E4103" i="144"/>
  <c r="E4104" i="144"/>
  <c r="E4105" i="144"/>
  <c r="E4106" i="144"/>
  <c r="E4107" i="144"/>
  <c r="E4108" i="144"/>
  <c r="E4109" i="144"/>
  <c r="E4110" i="144"/>
  <c r="E4111" i="144"/>
  <c r="E4112" i="144"/>
  <c r="E4113" i="144"/>
  <c r="E4114" i="144"/>
  <c r="E4115" i="144"/>
  <c r="E4116" i="144"/>
  <c r="E4117" i="144"/>
  <c r="E4118" i="144"/>
  <c r="E4119" i="144"/>
  <c r="E4120" i="144"/>
  <c r="E4121" i="144"/>
  <c r="E4122" i="144"/>
  <c r="E4123" i="144"/>
  <c r="E4124" i="144"/>
  <c r="E4125" i="144"/>
  <c r="E4126" i="144"/>
  <c r="E4127" i="144"/>
  <c r="E4128" i="144"/>
  <c r="E4129" i="144"/>
  <c r="E4130" i="144"/>
  <c r="E4131" i="144"/>
  <c r="E4132" i="144"/>
  <c r="E4133" i="144"/>
  <c r="E4134" i="144"/>
  <c r="E4135" i="144"/>
  <c r="E4136" i="144"/>
  <c r="E4137" i="144"/>
  <c r="E4138" i="144"/>
  <c r="E4139" i="144"/>
  <c r="E4140" i="144"/>
  <c r="E4141" i="144"/>
  <c r="E4142" i="144"/>
  <c r="E4143" i="144"/>
  <c r="E4144" i="144"/>
  <c r="E4145" i="144"/>
  <c r="E4146" i="144"/>
  <c r="E4147" i="144"/>
  <c r="E4148" i="144"/>
  <c r="E4149" i="144"/>
  <c r="E4150" i="144"/>
  <c r="E4151" i="144"/>
  <c r="E4152" i="144"/>
  <c r="E4153" i="144"/>
  <c r="E4154" i="144"/>
  <c r="E4155" i="144"/>
  <c r="E4156" i="144"/>
  <c r="E4157" i="144"/>
  <c r="E4158" i="144"/>
  <c r="E4159" i="144"/>
  <c r="E4160" i="144"/>
  <c r="E4161" i="144"/>
  <c r="E4162" i="144"/>
  <c r="E4163" i="144"/>
  <c r="E4164" i="144"/>
  <c r="E4165" i="144"/>
  <c r="E4166" i="144"/>
  <c r="E4167" i="144"/>
  <c r="E4168" i="144"/>
  <c r="E4169" i="144"/>
  <c r="E4170" i="144"/>
  <c r="E4171" i="144"/>
  <c r="E4172" i="144"/>
  <c r="E4173" i="144"/>
  <c r="E4174" i="144"/>
  <c r="E4175" i="144"/>
  <c r="E4176" i="144"/>
  <c r="E4177" i="144"/>
  <c r="E4178" i="144"/>
  <c r="E4179" i="144"/>
  <c r="E4180" i="144"/>
  <c r="E4181" i="144"/>
  <c r="E4182" i="144"/>
  <c r="E4183" i="144"/>
  <c r="E4184" i="144"/>
  <c r="E4185" i="144"/>
  <c r="E4186" i="144"/>
  <c r="E4187" i="144"/>
  <c r="E4188" i="144"/>
  <c r="E4189" i="144"/>
  <c r="E4190" i="144"/>
  <c r="E4191" i="144"/>
  <c r="E4192" i="144"/>
  <c r="E4193" i="144"/>
  <c r="H4" i="144"/>
  <c r="H5" i="144"/>
  <c r="H6" i="144"/>
  <c r="H7" i="144"/>
  <c r="H8" i="144"/>
  <c r="H9" i="144"/>
  <c r="H10" i="144"/>
  <c r="H11" i="144"/>
  <c r="H12" i="144"/>
  <c r="H13" i="144"/>
  <c r="H14" i="144"/>
  <c r="H15" i="144"/>
  <c r="H16" i="144"/>
  <c r="H17" i="144"/>
  <c r="H18" i="144"/>
  <c r="H19" i="144"/>
  <c r="H20" i="144"/>
  <c r="H21" i="144"/>
  <c r="H22" i="144"/>
  <c r="H23" i="144"/>
  <c r="H24" i="144"/>
  <c r="H25" i="144"/>
  <c r="H26" i="144"/>
  <c r="H27" i="144"/>
  <c r="H28" i="144"/>
  <c r="H29" i="144"/>
  <c r="H30" i="144"/>
  <c r="H31" i="144"/>
  <c r="H32" i="144"/>
  <c r="H33" i="144"/>
  <c r="H34" i="144"/>
  <c r="H35" i="144"/>
  <c r="H36" i="144"/>
  <c r="H37" i="144"/>
  <c r="H38" i="144"/>
  <c r="H39" i="144"/>
  <c r="H40" i="144"/>
  <c r="H41" i="144"/>
  <c r="H42" i="144"/>
  <c r="H43" i="144"/>
  <c r="H44" i="144"/>
  <c r="H45" i="144"/>
  <c r="H46" i="144"/>
  <c r="H47" i="144"/>
  <c r="H48" i="144"/>
  <c r="H49" i="144"/>
  <c r="H50" i="144"/>
  <c r="H51" i="144"/>
  <c r="H52" i="144"/>
  <c r="H53" i="144"/>
  <c r="H54" i="144"/>
  <c r="H55" i="144"/>
  <c r="H56" i="144"/>
  <c r="H57" i="144"/>
  <c r="H58" i="144"/>
  <c r="H59" i="144"/>
  <c r="H60" i="144"/>
  <c r="H61" i="144"/>
  <c r="H62" i="144"/>
  <c r="H63" i="144"/>
  <c r="H64" i="144"/>
  <c r="H65" i="144"/>
  <c r="H66" i="144"/>
  <c r="H67" i="144"/>
  <c r="H68" i="144"/>
  <c r="H69" i="144"/>
  <c r="H70" i="144"/>
  <c r="H71" i="144"/>
  <c r="H72" i="144"/>
  <c r="H73" i="144"/>
  <c r="H74" i="144"/>
  <c r="H75" i="144"/>
  <c r="H76" i="144"/>
  <c r="H77" i="144"/>
  <c r="H78" i="144"/>
  <c r="H79" i="144"/>
  <c r="H80" i="144"/>
  <c r="H81" i="144"/>
  <c r="H82" i="144"/>
  <c r="H83" i="144"/>
  <c r="H84" i="144"/>
  <c r="H85" i="144"/>
  <c r="H86" i="144"/>
  <c r="H87" i="144"/>
  <c r="H88" i="144"/>
  <c r="H89" i="144"/>
  <c r="H90" i="144"/>
  <c r="H91" i="144"/>
  <c r="H92" i="144"/>
  <c r="H93" i="144"/>
  <c r="H94" i="144"/>
  <c r="H95" i="144"/>
  <c r="H96" i="144"/>
  <c r="H97" i="144"/>
  <c r="H98" i="144"/>
  <c r="H99" i="144"/>
  <c r="H100" i="144"/>
  <c r="H101" i="144"/>
  <c r="H102" i="144"/>
  <c r="H103" i="144"/>
  <c r="H104" i="144"/>
  <c r="H105" i="144"/>
  <c r="H106" i="144"/>
  <c r="H107" i="144"/>
  <c r="H108" i="144"/>
  <c r="H109" i="144"/>
  <c r="H110" i="144"/>
  <c r="H111" i="144"/>
  <c r="H112" i="144"/>
  <c r="H113" i="144"/>
  <c r="H114" i="144"/>
  <c r="H115" i="144"/>
  <c r="H116" i="144"/>
  <c r="H117" i="144"/>
  <c r="H118" i="144"/>
  <c r="H119" i="144"/>
  <c r="H120" i="144"/>
  <c r="H121" i="144"/>
  <c r="H122" i="144"/>
  <c r="H123" i="144"/>
  <c r="H124" i="144"/>
  <c r="H125" i="144"/>
  <c r="H126" i="144"/>
  <c r="H127" i="144"/>
  <c r="H128" i="144"/>
  <c r="H129" i="144"/>
  <c r="H130" i="144"/>
  <c r="H131" i="144"/>
  <c r="H132" i="144"/>
  <c r="H133" i="144"/>
  <c r="H134" i="144"/>
  <c r="H135" i="144"/>
  <c r="H136" i="144"/>
  <c r="H137" i="144"/>
  <c r="H138" i="144"/>
  <c r="H139" i="144"/>
  <c r="H140" i="144"/>
  <c r="H141" i="144"/>
  <c r="H142" i="144"/>
  <c r="H143" i="144"/>
  <c r="H144" i="144"/>
  <c r="H145" i="144"/>
  <c r="H146" i="144"/>
  <c r="H147" i="144"/>
  <c r="H148" i="144"/>
  <c r="H149" i="144"/>
  <c r="H150" i="144"/>
  <c r="H151" i="144"/>
  <c r="H152" i="144"/>
  <c r="H153" i="144"/>
  <c r="H154" i="144"/>
  <c r="H155" i="144"/>
  <c r="H156" i="144"/>
  <c r="H157" i="144"/>
  <c r="H158" i="144"/>
  <c r="H159" i="144"/>
  <c r="H160" i="144"/>
  <c r="H161" i="144"/>
  <c r="H162" i="144"/>
  <c r="H163" i="144"/>
  <c r="H164" i="144"/>
  <c r="H165" i="144"/>
  <c r="H166" i="144"/>
  <c r="H167" i="144"/>
  <c r="H168" i="144"/>
  <c r="H169" i="144"/>
  <c r="H170" i="144"/>
  <c r="H171" i="144"/>
  <c r="H172" i="144"/>
  <c r="H173" i="144"/>
  <c r="H174" i="144"/>
  <c r="H175" i="144"/>
  <c r="H176" i="144"/>
  <c r="H177" i="144"/>
  <c r="H178" i="144"/>
  <c r="H179" i="144"/>
  <c r="H180" i="144"/>
  <c r="H181" i="144"/>
  <c r="H182" i="144"/>
  <c r="H183" i="144"/>
  <c r="H184" i="144"/>
  <c r="H185" i="144"/>
  <c r="H186" i="144"/>
  <c r="H187" i="144"/>
  <c r="H188" i="144"/>
  <c r="H189" i="144"/>
  <c r="H190" i="144"/>
  <c r="H191" i="144"/>
  <c r="H192" i="144"/>
  <c r="H193" i="144"/>
  <c r="H194" i="144"/>
  <c r="H195" i="144"/>
  <c r="H196" i="144"/>
  <c r="H197" i="144"/>
  <c r="H198" i="144"/>
  <c r="H199" i="144"/>
  <c r="H200" i="144"/>
  <c r="H201" i="144"/>
  <c r="H202" i="144"/>
  <c r="H203" i="144"/>
  <c r="H204" i="144"/>
  <c r="H205" i="144"/>
  <c r="H206" i="144"/>
  <c r="H207" i="144"/>
  <c r="H208" i="144"/>
  <c r="H209" i="144"/>
  <c r="H210" i="144"/>
  <c r="H211" i="144"/>
  <c r="H212" i="144"/>
  <c r="H213" i="144"/>
  <c r="H214" i="144"/>
  <c r="H215" i="144"/>
  <c r="H216" i="144"/>
  <c r="H217" i="144"/>
  <c r="H218" i="144"/>
  <c r="H219" i="144"/>
  <c r="H220" i="144"/>
  <c r="H221" i="144"/>
  <c r="H222" i="144"/>
  <c r="H223" i="144"/>
  <c r="H224" i="144"/>
  <c r="H225" i="144"/>
  <c r="H226" i="144"/>
  <c r="H227" i="144"/>
  <c r="H228" i="144"/>
  <c r="H229" i="144"/>
  <c r="H230" i="144"/>
  <c r="H231" i="144"/>
  <c r="H232" i="144"/>
  <c r="H233" i="144"/>
  <c r="H234" i="144"/>
  <c r="H235" i="144"/>
  <c r="H236" i="144"/>
  <c r="H237" i="144"/>
  <c r="H238" i="144"/>
  <c r="H239" i="144"/>
  <c r="H240" i="144"/>
  <c r="H241" i="144"/>
  <c r="H242" i="144"/>
  <c r="H243" i="144"/>
  <c r="H244" i="144"/>
  <c r="H245" i="144"/>
  <c r="H246" i="144"/>
  <c r="H247" i="144"/>
  <c r="H248" i="144"/>
  <c r="H249" i="144"/>
  <c r="H250" i="144"/>
  <c r="H251" i="144"/>
  <c r="H252" i="144"/>
  <c r="H253" i="144"/>
  <c r="H254" i="144"/>
  <c r="H255" i="144"/>
  <c r="H256" i="144"/>
  <c r="H257" i="144"/>
  <c r="H258" i="144"/>
  <c r="H259" i="144"/>
  <c r="H260" i="144"/>
  <c r="H261" i="144"/>
  <c r="H262" i="144"/>
  <c r="H263" i="144"/>
  <c r="H264" i="144"/>
  <c r="H265" i="144"/>
  <c r="H266" i="144"/>
  <c r="H267" i="144"/>
  <c r="H268" i="144"/>
  <c r="H269" i="144"/>
  <c r="H270" i="144"/>
  <c r="H271" i="144"/>
  <c r="H272" i="144"/>
  <c r="H273" i="144"/>
  <c r="H274" i="144"/>
  <c r="H275" i="144"/>
  <c r="H276" i="144"/>
  <c r="H277" i="144"/>
  <c r="H278" i="144"/>
  <c r="H279" i="144"/>
  <c r="H280" i="144"/>
  <c r="H281" i="144"/>
  <c r="H282" i="144"/>
  <c r="H283" i="144"/>
  <c r="H284" i="144"/>
  <c r="H285" i="144"/>
  <c r="H286" i="144"/>
  <c r="H287" i="144"/>
  <c r="H288" i="144"/>
  <c r="H289" i="144"/>
  <c r="H290" i="144"/>
  <c r="H291" i="144"/>
  <c r="H292" i="144"/>
  <c r="H293" i="144"/>
  <c r="H294" i="144"/>
  <c r="H295" i="144"/>
  <c r="H296" i="144"/>
  <c r="H297" i="144"/>
  <c r="H298" i="144"/>
  <c r="H299" i="144"/>
  <c r="H300" i="144"/>
  <c r="H301" i="144"/>
  <c r="H302" i="144"/>
  <c r="H303" i="144"/>
  <c r="H304" i="144"/>
  <c r="H305" i="144"/>
  <c r="H306" i="144"/>
  <c r="H307" i="144"/>
  <c r="H308" i="144"/>
  <c r="H309" i="144"/>
  <c r="H310" i="144"/>
  <c r="H311" i="144"/>
  <c r="H312" i="144"/>
  <c r="H313" i="144"/>
  <c r="H314" i="144"/>
  <c r="H315" i="144"/>
  <c r="H316" i="144"/>
  <c r="H317" i="144"/>
  <c r="H318" i="144"/>
  <c r="H319" i="144"/>
  <c r="H320" i="144"/>
  <c r="H321" i="144"/>
  <c r="H322" i="144"/>
  <c r="H323" i="144"/>
  <c r="H324" i="144"/>
  <c r="H325" i="144"/>
  <c r="H326" i="144"/>
  <c r="H327" i="144"/>
  <c r="H328" i="144"/>
  <c r="H329" i="144"/>
  <c r="H330" i="144"/>
  <c r="H331" i="144"/>
  <c r="H332" i="144"/>
  <c r="H333" i="144"/>
  <c r="H334" i="144"/>
  <c r="H335" i="144"/>
  <c r="H336" i="144"/>
  <c r="H337" i="144"/>
  <c r="H338" i="144"/>
  <c r="H339" i="144"/>
  <c r="H340" i="144"/>
  <c r="H341" i="144"/>
  <c r="H342" i="144"/>
  <c r="H343" i="144"/>
  <c r="H344" i="144"/>
  <c r="H345" i="144"/>
  <c r="H346" i="144"/>
  <c r="H347" i="144"/>
  <c r="H348" i="144"/>
  <c r="H349" i="144"/>
  <c r="H350" i="144"/>
  <c r="H351" i="144"/>
  <c r="H352" i="144"/>
  <c r="H353" i="144"/>
  <c r="H354" i="144"/>
  <c r="H355" i="144"/>
  <c r="H356" i="144"/>
  <c r="H357" i="144"/>
  <c r="H358" i="144"/>
  <c r="H359" i="144"/>
  <c r="H360" i="144"/>
  <c r="H361" i="144"/>
  <c r="H362" i="144"/>
  <c r="H363" i="144"/>
  <c r="H364" i="144"/>
  <c r="H365" i="144"/>
  <c r="H366" i="144"/>
  <c r="H367" i="144"/>
  <c r="H368" i="144"/>
  <c r="H369" i="144"/>
  <c r="H370" i="144"/>
  <c r="H371" i="144"/>
  <c r="H372" i="144"/>
  <c r="H373" i="144"/>
  <c r="H374" i="144"/>
  <c r="H375" i="144"/>
  <c r="H376" i="144"/>
  <c r="H377" i="144"/>
  <c r="H378" i="144"/>
  <c r="H379" i="144"/>
  <c r="H380" i="144"/>
  <c r="H381" i="144"/>
  <c r="H382" i="144"/>
  <c r="H383" i="144"/>
  <c r="H384" i="144"/>
  <c r="H385" i="144"/>
  <c r="H386" i="144"/>
  <c r="H387" i="144"/>
  <c r="H388" i="144"/>
  <c r="H389" i="144"/>
  <c r="H390" i="144"/>
  <c r="H391" i="144"/>
  <c r="H392" i="144"/>
  <c r="H393" i="144"/>
  <c r="H394" i="144"/>
  <c r="H395" i="144"/>
  <c r="H396" i="144"/>
  <c r="H397" i="144"/>
  <c r="H398" i="144"/>
  <c r="H399" i="144"/>
  <c r="H400" i="144"/>
  <c r="H401" i="144"/>
  <c r="H402" i="144"/>
  <c r="H403" i="144"/>
  <c r="H404" i="144"/>
  <c r="H405" i="144"/>
  <c r="H406" i="144"/>
  <c r="H407" i="144"/>
  <c r="H408" i="144"/>
  <c r="H409" i="144"/>
  <c r="H410" i="144"/>
  <c r="H411" i="144"/>
  <c r="H412" i="144"/>
  <c r="H413" i="144"/>
  <c r="H414" i="144"/>
  <c r="H415" i="144"/>
  <c r="H416" i="144"/>
  <c r="H417" i="144"/>
  <c r="H418" i="144"/>
  <c r="H419" i="144"/>
  <c r="H420" i="144"/>
  <c r="H421" i="144"/>
  <c r="H422" i="144"/>
  <c r="H423" i="144"/>
  <c r="H424" i="144"/>
  <c r="H425" i="144"/>
  <c r="H426" i="144"/>
  <c r="H427" i="144"/>
  <c r="H428" i="144"/>
  <c r="H429" i="144"/>
  <c r="H430" i="144"/>
  <c r="H431" i="144"/>
  <c r="H432" i="144"/>
  <c r="H433" i="144"/>
  <c r="H434" i="144"/>
  <c r="H435" i="144"/>
  <c r="H436" i="144"/>
  <c r="H437" i="144"/>
  <c r="H438" i="144"/>
  <c r="H439" i="144"/>
  <c r="H440" i="144"/>
  <c r="H441" i="144"/>
  <c r="H442" i="144"/>
  <c r="H443" i="144"/>
  <c r="H444" i="144"/>
  <c r="H445" i="144"/>
  <c r="H446" i="144"/>
  <c r="H447" i="144"/>
  <c r="H448" i="144"/>
  <c r="H449" i="144"/>
  <c r="H450" i="144"/>
  <c r="H451" i="144"/>
  <c r="H452" i="144"/>
  <c r="H453" i="144"/>
  <c r="H454" i="144"/>
  <c r="H455" i="144"/>
  <c r="H456" i="144"/>
  <c r="H457" i="144"/>
  <c r="H458" i="144"/>
  <c r="H459" i="144"/>
  <c r="H460" i="144"/>
  <c r="H461" i="144"/>
  <c r="H462" i="144"/>
  <c r="H463" i="144"/>
  <c r="H464" i="144"/>
  <c r="H465" i="144"/>
  <c r="H466" i="144"/>
  <c r="H467" i="144"/>
  <c r="H468" i="144"/>
  <c r="H469" i="144"/>
  <c r="H470" i="144"/>
  <c r="H471" i="144"/>
  <c r="H472" i="144"/>
  <c r="H473" i="144"/>
  <c r="H474" i="144"/>
  <c r="H475" i="144"/>
  <c r="H476" i="144"/>
  <c r="H477" i="144"/>
  <c r="H478" i="144"/>
  <c r="H479" i="144"/>
  <c r="H480" i="144"/>
  <c r="H481" i="144"/>
  <c r="H482" i="144"/>
  <c r="H483" i="144"/>
  <c r="H484" i="144"/>
  <c r="H485" i="144"/>
  <c r="H486" i="144"/>
  <c r="H487" i="144"/>
  <c r="H488" i="144"/>
  <c r="H489" i="144"/>
  <c r="H490" i="144"/>
  <c r="H491" i="144"/>
  <c r="H492" i="144"/>
  <c r="H493" i="144"/>
  <c r="H494" i="144"/>
  <c r="H495" i="144"/>
  <c r="H496" i="144"/>
  <c r="H497" i="144"/>
  <c r="H498" i="144"/>
  <c r="H499" i="144"/>
  <c r="H500" i="144"/>
  <c r="H501" i="144"/>
  <c r="H502" i="144"/>
  <c r="H503" i="144"/>
  <c r="H504" i="144"/>
  <c r="H505" i="144"/>
  <c r="H506" i="144"/>
  <c r="H507" i="144"/>
  <c r="H508" i="144"/>
  <c r="H509" i="144"/>
  <c r="H510" i="144"/>
  <c r="H511" i="144"/>
  <c r="H512" i="144"/>
  <c r="H513" i="144"/>
  <c r="H514" i="144"/>
  <c r="H515" i="144"/>
  <c r="H516" i="144"/>
  <c r="H517" i="144"/>
  <c r="H518" i="144"/>
  <c r="H519" i="144"/>
  <c r="H520" i="144"/>
  <c r="H521" i="144"/>
  <c r="H522" i="144"/>
  <c r="H523" i="144"/>
  <c r="H524" i="144"/>
  <c r="H525" i="144"/>
  <c r="H526" i="144"/>
  <c r="H527" i="144"/>
  <c r="H528" i="144"/>
  <c r="H529" i="144"/>
  <c r="H530" i="144"/>
  <c r="H531" i="144"/>
  <c r="H532" i="144"/>
  <c r="H533" i="144"/>
  <c r="H534" i="144"/>
  <c r="H535" i="144"/>
  <c r="H536" i="144"/>
  <c r="H537" i="144"/>
  <c r="H538" i="144"/>
  <c r="H539" i="144"/>
  <c r="H540" i="144"/>
  <c r="H541" i="144"/>
  <c r="H542" i="144"/>
  <c r="H543" i="144"/>
  <c r="H544" i="144"/>
  <c r="H545" i="144"/>
  <c r="H546" i="144"/>
  <c r="H547" i="144"/>
  <c r="H548" i="144"/>
  <c r="H549" i="144"/>
  <c r="H550" i="144"/>
  <c r="H551" i="144"/>
  <c r="H552" i="144"/>
  <c r="H553" i="144"/>
  <c r="H554" i="144"/>
  <c r="H555" i="144"/>
  <c r="H556" i="144"/>
  <c r="H557" i="144"/>
  <c r="H558" i="144"/>
  <c r="H559" i="144"/>
  <c r="H560" i="144"/>
  <c r="H561" i="144"/>
  <c r="H562" i="144"/>
  <c r="H563" i="144"/>
  <c r="H564" i="144"/>
  <c r="H565" i="144"/>
  <c r="H566" i="144"/>
  <c r="H567" i="144"/>
  <c r="H568" i="144"/>
  <c r="H569" i="144"/>
  <c r="H570" i="144"/>
  <c r="H571" i="144"/>
  <c r="H572" i="144"/>
  <c r="H573" i="144"/>
  <c r="H574" i="144"/>
  <c r="H575" i="144"/>
  <c r="H576" i="144"/>
  <c r="H577" i="144"/>
  <c r="H578" i="144"/>
  <c r="H579" i="144"/>
  <c r="H580" i="144"/>
  <c r="H581" i="144"/>
  <c r="H582" i="144"/>
  <c r="H583" i="144"/>
  <c r="H584" i="144"/>
  <c r="H585" i="144"/>
  <c r="H586" i="144"/>
  <c r="H587" i="144"/>
  <c r="H588" i="144"/>
  <c r="H589" i="144"/>
  <c r="H590" i="144"/>
  <c r="H591" i="144"/>
  <c r="H592" i="144"/>
  <c r="H593" i="144"/>
  <c r="H594" i="144"/>
  <c r="H595" i="144"/>
  <c r="H596" i="144"/>
  <c r="H597" i="144"/>
  <c r="H598" i="144"/>
  <c r="H599" i="144"/>
  <c r="H600" i="144"/>
  <c r="H601" i="144"/>
  <c r="H602" i="144"/>
  <c r="H603" i="144"/>
  <c r="H604" i="144"/>
  <c r="H605" i="144"/>
  <c r="H606" i="144"/>
  <c r="H607" i="144"/>
  <c r="H608" i="144"/>
  <c r="H609" i="144"/>
  <c r="H610" i="144"/>
  <c r="H611" i="144"/>
  <c r="H612" i="144"/>
  <c r="H613" i="144"/>
  <c r="H614" i="144"/>
  <c r="H615" i="144"/>
  <c r="H616" i="144"/>
  <c r="H617" i="144"/>
  <c r="H618" i="144"/>
  <c r="H619" i="144"/>
  <c r="H620" i="144"/>
  <c r="H621" i="144"/>
  <c r="H622" i="144"/>
  <c r="H623" i="144"/>
  <c r="H624" i="144"/>
  <c r="H625" i="144"/>
  <c r="H626" i="144"/>
  <c r="H627" i="144"/>
  <c r="H628" i="144"/>
  <c r="H629" i="144"/>
  <c r="H630" i="144"/>
  <c r="H631" i="144"/>
  <c r="H632" i="144"/>
  <c r="H633" i="144"/>
  <c r="H634" i="144"/>
  <c r="H635" i="144"/>
  <c r="H636" i="144"/>
  <c r="H637" i="144"/>
  <c r="H638" i="144"/>
  <c r="H639" i="144"/>
  <c r="H640" i="144"/>
  <c r="H641" i="144"/>
  <c r="H642" i="144"/>
  <c r="H643" i="144"/>
  <c r="H644" i="144"/>
  <c r="H645" i="144"/>
  <c r="H646" i="144"/>
  <c r="H647" i="144"/>
  <c r="H648" i="144"/>
  <c r="H649" i="144"/>
  <c r="H650" i="144"/>
  <c r="H651" i="144"/>
  <c r="H652" i="144"/>
  <c r="H653" i="144"/>
  <c r="H654" i="144"/>
  <c r="H655" i="144"/>
  <c r="H656" i="144"/>
  <c r="H657" i="144"/>
  <c r="H658" i="144"/>
  <c r="H659" i="144"/>
  <c r="H660" i="144"/>
  <c r="H661" i="144"/>
  <c r="H662" i="144"/>
  <c r="H663" i="144"/>
  <c r="H664" i="144"/>
  <c r="H665" i="144"/>
  <c r="H666" i="144"/>
  <c r="H667" i="144"/>
  <c r="H668" i="144"/>
  <c r="H669" i="144"/>
  <c r="H670" i="144"/>
  <c r="H671" i="144"/>
  <c r="H672" i="144"/>
  <c r="H673" i="144"/>
  <c r="H674" i="144"/>
  <c r="H675" i="144"/>
  <c r="H676" i="144"/>
  <c r="H677" i="144"/>
  <c r="H678" i="144"/>
  <c r="H679" i="144"/>
  <c r="H680" i="144"/>
  <c r="H681" i="144"/>
  <c r="H682" i="144"/>
  <c r="H683" i="144"/>
  <c r="H684" i="144"/>
  <c r="H685" i="144"/>
  <c r="H686" i="144"/>
  <c r="H687" i="144"/>
  <c r="H688" i="144"/>
  <c r="H689" i="144"/>
  <c r="H690" i="144"/>
  <c r="H691" i="144"/>
  <c r="H692" i="144"/>
  <c r="H693" i="144"/>
  <c r="H694" i="144"/>
  <c r="H695" i="144"/>
  <c r="H696" i="144"/>
  <c r="H697" i="144"/>
  <c r="H698" i="144"/>
  <c r="H699" i="144"/>
  <c r="H700" i="144"/>
  <c r="H701" i="144"/>
  <c r="H702" i="144"/>
  <c r="H703" i="144"/>
  <c r="H704" i="144"/>
  <c r="H705" i="144"/>
  <c r="H706" i="144"/>
  <c r="H707" i="144"/>
  <c r="H708" i="144"/>
  <c r="H709" i="144"/>
  <c r="H710" i="144"/>
  <c r="H711" i="144"/>
  <c r="H712" i="144"/>
  <c r="H713" i="144"/>
  <c r="H714" i="144"/>
  <c r="H715" i="144"/>
  <c r="H716" i="144"/>
  <c r="H717" i="144"/>
  <c r="H718" i="144"/>
  <c r="H719" i="144"/>
  <c r="H720" i="144"/>
  <c r="H721" i="144"/>
  <c r="H722" i="144"/>
  <c r="H723" i="144"/>
  <c r="H724" i="144"/>
  <c r="H725" i="144"/>
  <c r="H726" i="144"/>
  <c r="H727" i="144"/>
  <c r="H728" i="144"/>
  <c r="H729" i="144"/>
  <c r="H730" i="144"/>
  <c r="H731" i="144"/>
  <c r="H732" i="144"/>
  <c r="H733" i="144"/>
  <c r="H734" i="144"/>
  <c r="H735" i="144"/>
  <c r="H736" i="144"/>
  <c r="H737" i="144"/>
  <c r="H738" i="144"/>
  <c r="H739" i="144"/>
  <c r="H740" i="144"/>
  <c r="H741" i="144"/>
  <c r="H742" i="144"/>
  <c r="H743" i="144"/>
  <c r="H744" i="144"/>
  <c r="H745" i="144"/>
  <c r="H746" i="144"/>
  <c r="H747" i="144"/>
  <c r="H748" i="144"/>
  <c r="H749" i="144"/>
  <c r="H750" i="144"/>
  <c r="H751" i="144"/>
  <c r="H752" i="144"/>
  <c r="H753" i="144"/>
  <c r="H754" i="144"/>
  <c r="H755" i="144"/>
  <c r="H756" i="144"/>
  <c r="H757" i="144"/>
  <c r="H758" i="144"/>
  <c r="H759" i="144"/>
  <c r="H760" i="144"/>
  <c r="H761" i="144"/>
  <c r="H762" i="144"/>
  <c r="H763" i="144"/>
  <c r="H764" i="144"/>
  <c r="H765" i="144"/>
  <c r="H766" i="144"/>
  <c r="H767" i="144"/>
  <c r="H768" i="144"/>
  <c r="H769" i="144"/>
  <c r="H770" i="144"/>
  <c r="H771" i="144"/>
  <c r="H772" i="144"/>
  <c r="H773" i="144"/>
  <c r="H774" i="144"/>
  <c r="H775" i="144"/>
  <c r="H776" i="144"/>
  <c r="H777" i="144"/>
  <c r="H778" i="144"/>
  <c r="H779" i="144"/>
  <c r="H780" i="144"/>
  <c r="H781" i="144"/>
  <c r="H782" i="144"/>
  <c r="H783" i="144"/>
  <c r="H784" i="144"/>
  <c r="H785" i="144"/>
  <c r="H786" i="144"/>
  <c r="H787" i="144"/>
  <c r="H788" i="144"/>
  <c r="H789" i="144"/>
  <c r="H790" i="144"/>
  <c r="H791" i="144"/>
  <c r="H792" i="144"/>
  <c r="H793" i="144"/>
  <c r="H794" i="144"/>
  <c r="H795" i="144"/>
  <c r="H796" i="144"/>
  <c r="H797" i="144"/>
  <c r="H798" i="144"/>
  <c r="H799" i="144"/>
  <c r="H800" i="144"/>
  <c r="H801" i="144"/>
  <c r="H802" i="144"/>
  <c r="H803" i="144"/>
  <c r="H804" i="144"/>
  <c r="H805" i="144"/>
  <c r="H806" i="144"/>
  <c r="H807" i="144"/>
  <c r="H808" i="144"/>
  <c r="H809" i="144"/>
  <c r="H810" i="144"/>
  <c r="H811" i="144"/>
  <c r="H812" i="144"/>
  <c r="H813" i="144"/>
  <c r="H814" i="144"/>
  <c r="H815" i="144"/>
  <c r="H816" i="144"/>
  <c r="H817" i="144"/>
  <c r="H818" i="144"/>
  <c r="H819" i="144"/>
  <c r="H820" i="144"/>
  <c r="H821" i="144"/>
  <c r="H822" i="144"/>
  <c r="H823" i="144"/>
  <c r="H824" i="144"/>
  <c r="H825" i="144"/>
  <c r="H826" i="144"/>
  <c r="H827" i="144"/>
  <c r="H828" i="144"/>
  <c r="H829" i="144"/>
  <c r="H830" i="144"/>
  <c r="H831" i="144"/>
  <c r="H832" i="144"/>
  <c r="H833" i="144"/>
  <c r="H834" i="144"/>
  <c r="H835" i="144"/>
  <c r="H836" i="144"/>
  <c r="H837" i="144"/>
  <c r="H838" i="144"/>
  <c r="H839" i="144"/>
  <c r="H840" i="144"/>
  <c r="H841" i="144"/>
  <c r="H842" i="144"/>
  <c r="H843" i="144"/>
  <c r="H844" i="144"/>
  <c r="H845" i="144"/>
  <c r="H846" i="144"/>
  <c r="H847" i="144"/>
  <c r="H848" i="144"/>
  <c r="H849" i="144"/>
  <c r="H850" i="144"/>
  <c r="H851" i="144"/>
  <c r="H852" i="144"/>
  <c r="H853" i="144"/>
  <c r="H854" i="144"/>
  <c r="H855" i="144"/>
  <c r="H856" i="144"/>
  <c r="H857" i="144"/>
  <c r="H858" i="144"/>
  <c r="H859" i="144"/>
  <c r="H860" i="144"/>
  <c r="H861" i="144"/>
  <c r="H862" i="144"/>
  <c r="H863" i="144"/>
  <c r="H864" i="144"/>
  <c r="H865" i="144"/>
  <c r="H866" i="144"/>
  <c r="H867" i="144"/>
  <c r="H868" i="144"/>
  <c r="H869" i="144"/>
  <c r="H870" i="144"/>
  <c r="H871" i="144"/>
  <c r="H872" i="144"/>
  <c r="H873" i="144"/>
  <c r="H874" i="144"/>
  <c r="H875" i="144"/>
  <c r="H876" i="144"/>
  <c r="H877" i="144"/>
  <c r="H878" i="144"/>
  <c r="H879" i="144"/>
  <c r="H880" i="144"/>
  <c r="H881" i="144"/>
  <c r="H882" i="144"/>
  <c r="H883" i="144"/>
  <c r="H884" i="144"/>
  <c r="H885" i="144"/>
  <c r="H886" i="144"/>
  <c r="H887" i="144"/>
  <c r="H888" i="144"/>
  <c r="H889" i="144"/>
  <c r="H890" i="144"/>
  <c r="H891" i="144"/>
  <c r="H892" i="144"/>
  <c r="H893" i="144"/>
  <c r="H894" i="144"/>
  <c r="H895" i="144"/>
  <c r="H896" i="144"/>
  <c r="H897" i="144"/>
  <c r="H898" i="144"/>
  <c r="H899" i="144"/>
  <c r="H900" i="144"/>
  <c r="H901" i="144"/>
  <c r="H902" i="144"/>
  <c r="H903" i="144"/>
  <c r="H904" i="144"/>
  <c r="H905" i="144"/>
  <c r="H906" i="144"/>
  <c r="H907" i="144"/>
  <c r="H908" i="144"/>
  <c r="H909" i="144"/>
  <c r="H910" i="144"/>
  <c r="H911" i="144"/>
  <c r="H912" i="144"/>
  <c r="H913" i="144"/>
  <c r="H914" i="144"/>
  <c r="H915" i="144"/>
  <c r="H916" i="144"/>
  <c r="H917" i="144"/>
  <c r="H918" i="144"/>
  <c r="H919" i="144"/>
  <c r="H920" i="144"/>
  <c r="H921" i="144"/>
  <c r="H922" i="144"/>
  <c r="H923" i="144"/>
  <c r="H924" i="144"/>
  <c r="H925" i="144"/>
  <c r="H926" i="144"/>
  <c r="H927" i="144"/>
  <c r="H928" i="144"/>
  <c r="H929" i="144"/>
  <c r="H930" i="144"/>
  <c r="H931" i="144"/>
  <c r="H932" i="144"/>
  <c r="H933" i="144"/>
  <c r="H934" i="144"/>
  <c r="H935" i="144"/>
  <c r="H936" i="144"/>
  <c r="H937" i="144"/>
  <c r="H938" i="144"/>
  <c r="H939" i="144"/>
  <c r="H940" i="144"/>
  <c r="H941" i="144"/>
  <c r="H942" i="144"/>
  <c r="H943" i="144"/>
  <c r="H944" i="144"/>
  <c r="H945" i="144"/>
  <c r="H946" i="144"/>
  <c r="H947" i="144"/>
  <c r="H948" i="144"/>
  <c r="H949" i="144"/>
  <c r="H950" i="144"/>
  <c r="H951" i="144"/>
  <c r="H952" i="144"/>
  <c r="H953" i="144"/>
  <c r="H954" i="144"/>
  <c r="H955" i="144"/>
  <c r="H956" i="144"/>
  <c r="H957" i="144"/>
  <c r="H958" i="144"/>
  <c r="H959" i="144"/>
  <c r="H960" i="144"/>
  <c r="H961" i="144"/>
  <c r="H962" i="144"/>
  <c r="H963" i="144"/>
  <c r="H964" i="144"/>
  <c r="H965" i="144"/>
  <c r="H966" i="144"/>
  <c r="H967" i="144"/>
  <c r="H968" i="144"/>
  <c r="H969" i="144"/>
  <c r="H970" i="144"/>
  <c r="H971" i="144"/>
  <c r="H972" i="144"/>
  <c r="H973" i="144"/>
  <c r="H974" i="144"/>
  <c r="H975" i="144"/>
  <c r="H976" i="144"/>
  <c r="H977" i="144"/>
  <c r="H978" i="144"/>
  <c r="H979" i="144"/>
  <c r="H980" i="144"/>
  <c r="H981" i="144"/>
  <c r="H982" i="144"/>
  <c r="H983" i="144"/>
  <c r="H984" i="144"/>
  <c r="H985" i="144"/>
  <c r="H986" i="144"/>
  <c r="H987" i="144"/>
  <c r="H988" i="144"/>
  <c r="H989" i="144"/>
  <c r="H990" i="144"/>
  <c r="H991" i="144"/>
  <c r="H992" i="144"/>
  <c r="H993" i="144"/>
  <c r="H994" i="144"/>
  <c r="H995" i="144"/>
  <c r="H996" i="144"/>
  <c r="H997" i="144"/>
  <c r="H998" i="144"/>
  <c r="H999" i="144"/>
  <c r="H1000" i="144"/>
  <c r="H1001" i="144"/>
  <c r="H1002" i="144"/>
  <c r="H1003" i="144"/>
  <c r="H1004" i="144"/>
  <c r="H1005" i="144"/>
  <c r="H1006" i="144"/>
  <c r="H1007" i="144"/>
  <c r="H1008" i="144"/>
  <c r="H1009" i="144"/>
  <c r="H1010" i="144"/>
  <c r="H1011" i="144"/>
  <c r="H1012" i="144"/>
  <c r="H1013" i="144"/>
  <c r="H1014" i="144"/>
  <c r="H1015" i="144"/>
  <c r="H1016" i="144"/>
  <c r="H1017" i="144"/>
  <c r="H1018" i="144"/>
  <c r="H1019" i="144"/>
  <c r="H1020" i="144"/>
  <c r="H1021" i="144"/>
  <c r="H1022" i="144"/>
  <c r="H1023" i="144"/>
  <c r="H1024" i="144"/>
  <c r="H1025" i="144"/>
  <c r="H1026" i="144"/>
  <c r="H1027" i="144"/>
  <c r="H1028" i="144"/>
  <c r="H1029" i="144"/>
  <c r="H1030" i="144"/>
  <c r="H1031" i="144"/>
  <c r="H1032" i="144"/>
  <c r="H1033" i="144"/>
  <c r="H1034" i="144"/>
  <c r="H1035" i="144"/>
  <c r="H1036" i="144"/>
  <c r="H1037" i="144"/>
  <c r="H1038" i="144"/>
  <c r="H1039" i="144"/>
  <c r="H1040" i="144"/>
  <c r="H1041" i="144"/>
  <c r="H1042" i="144"/>
  <c r="H1043" i="144"/>
  <c r="H1044" i="144"/>
  <c r="H1045" i="144"/>
  <c r="H1046" i="144"/>
  <c r="H1047" i="144"/>
  <c r="H1048" i="144"/>
  <c r="H1049" i="144"/>
  <c r="H1050" i="144"/>
  <c r="H1051" i="144"/>
  <c r="H1052" i="144"/>
  <c r="H1053" i="144"/>
  <c r="H1054" i="144"/>
  <c r="H1055" i="144"/>
  <c r="H1056" i="144"/>
  <c r="H1057" i="144"/>
  <c r="H1058" i="144"/>
  <c r="H1059" i="144"/>
  <c r="H1060" i="144"/>
  <c r="H1061" i="144"/>
  <c r="H1062" i="144"/>
  <c r="H1063" i="144"/>
  <c r="H1064" i="144"/>
  <c r="H1065" i="144"/>
  <c r="H1066" i="144"/>
  <c r="H1067" i="144"/>
  <c r="H1068" i="144"/>
  <c r="H1069" i="144"/>
  <c r="H1070" i="144"/>
  <c r="H1071" i="144"/>
  <c r="H1072" i="144"/>
  <c r="H1073" i="144"/>
  <c r="H1074" i="144"/>
  <c r="H1075" i="144"/>
  <c r="H1076" i="144"/>
  <c r="H1077" i="144"/>
  <c r="H1078" i="144"/>
  <c r="H1079" i="144"/>
  <c r="H1080" i="144"/>
  <c r="H1081" i="144"/>
  <c r="H1082" i="144"/>
  <c r="H1083" i="144"/>
  <c r="H1084" i="144"/>
  <c r="H1085" i="144"/>
  <c r="H1086" i="144"/>
  <c r="H1087" i="144"/>
  <c r="H1088" i="144"/>
  <c r="H1089" i="144"/>
  <c r="H1090" i="144"/>
  <c r="H1091" i="144"/>
  <c r="H1092" i="144"/>
  <c r="H1093" i="144"/>
  <c r="H1094" i="144"/>
  <c r="H1095" i="144"/>
  <c r="H1096" i="144"/>
  <c r="H1097" i="144"/>
  <c r="H1098" i="144"/>
  <c r="H1099" i="144"/>
  <c r="H1100" i="144"/>
  <c r="H1101" i="144"/>
  <c r="H1102" i="144"/>
  <c r="H1103" i="144"/>
  <c r="H1104" i="144"/>
  <c r="H1105" i="144"/>
  <c r="H1106" i="144"/>
  <c r="H1107" i="144"/>
  <c r="H1108" i="144"/>
  <c r="H1109" i="144"/>
  <c r="H1110" i="144"/>
  <c r="H1111" i="144"/>
  <c r="H1112" i="144"/>
  <c r="H1113" i="144"/>
  <c r="H1114" i="144"/>
  <c r="H1115" i="144"/>
  <c r="H1116" i="144"/>
  <c r="H1117" i="144"/>
  <c r="H1118" i="144"/>
  <c r="H1119" i="144"/>
  <c r="H1120" i="144"/>
  <c r="H1121" i="144"/>
  <c r="H1122" i="144"/>
  <c r="H1123" i="144"/>
  <c r="H1124" i="144"/>
  <c r="H1125" i="144"/>
  <c r="H1126" i="144"/>
  <c r="H1127" i="144"/>
  <c r="H1128" i="144"/>
  <c r="H1129" i="144"/>
  <c r="H1130" i="144"/>
  <c r="H1131" i="144"/>
  <c r="H1132" i="144"/>
  <c r="H1133" i="144"/>
  <c r="H1134" i="144"/>
  <c r="H1135" i="144"/>
  <c r="H1136" i="144"/>
  <c r="H1137" i="144"/>
  <c r="H1138" i="144"/>
  <c r="H1139" i="144"/>
  <c r="H1140" i="144"/>
  <c r="H1141" i="144"/>
  <c r="H1142" i="144"/>
  <c r="H1143" i="144"/>
  <c r="H1144" i="144"/>
  <c r="H1145" i="144"/>
  <c r="H1146" i="144"/>
  <c r="H1147" i="144"/>
  <c r="H1148" i="144"/>
  <c r="H1149" i="144"/>
  <c r="H1150" i="144"/>
  <c r="H1151" i="144"/>
  <c r="H1152" i="144"/>
  <c r="H1153" i="144"/>
  <c r="H1154" i="144"/>
  <c r="H1155" i="144"/>
  <c r="H1156" i="144"/>
  <c r="H1157" i="144"/>
  <c r="H1158" i="144"/>
  <c r="H1159" i="144"/>
  <c r="H1160" i="144"/>
  <c r="H1161" i="144"/>
  <c r="H1162" i="144"/>
  <c r="H1163" i="144"/>
  <c r="H1164" i="144"/>
  <c r="H1165" i="144"/>
  <c r="H1166" i="144"/>
  <c r="H1167" i="144"/>
  <c r="H1168" i="144"/>
  <c r="H1169" i="144"/>
  <c r="H1170" i="144"/>
  <c r="H1171" i="144"/>
  <c r="H1172" i="144"/>
  <c r="H1173" i="144"/>
  <c r="H1174" i="144"/>
  <c r="H1175" i="144"/>
  <c r="H1176" i="144"/>
  <c r="H1177" i="144"/>
  <c r="H1178" i="144"/>
  <c r="H1179" i="144"/>
  <c r="H1180" i="144"/>
  <c r="H1181" i="144"/>
  <c r="H1182" i="144"/>
  <c r="H1183" i="144"/>
  <c r="H1184" i="144"/>
  <c r="H1185" i="144"/>
  <c r="H1186" i="144"/>
  <c r="H1187" i="144"/>
  <c r="H1188" i="144"/>
  <c r="H1189" i="144"/>
  <c r="H1190" i="144"/>
  <c r="H1191" i="144"/>
  <c r="H1192" i="144"/>
  <c r="H1193" i="144"/>
  <c r="H1194" i="144"/>
  <c r="H1195" i="144"/>
  <c r="H1196" i="144"/>
  <c r="H1197" i="144"/>
  <c r="H1198" i="144"/>
  <c r="H1199" i="144"/>
  <c r="H1200" i="144"/>
  <c r="H1201" i="144"/>
  <c r="H1202" i="144"/>
  <c r="H1203" i="144"/>
  <c r="H1204" i="144"/>
  <c r="H1205" i="144"/>
  <c r="H1206" i="144"/>
  <c r="H1207" i="144"/>
  <c r="H1208" i="144"/>
  <c r="H1209" i="144"/>
  <c r="H1210" i="144"/>
  <c r="H1211" i="144"/>
  <c r="H1212" i="144"/>
  <c r="H1213" i="144"/>
  <c r="H1214" i="144"/>
  <c r="H1215" i="144"/>
  <c r="H1216" i="144"/>
  <c r="H1217" i="144"/>
  <c r="H1218" i="144"/>
  <c r="H1219" i="144"/>
  <c r="H1220" i="144"/>
  <c r="H1221" i="144"/>
  <c r="H1222" i="144"/>
  <c r="H1223" i="144"/>
  <c r="H1224" i="144"/>
  <c r="H1225" i="144"/>
  <c r="H1226" i="144"/>
  <c r="H1227" i="144"/>
  <c r="H1228" i="144"/>
  <c r="H1229" i="144"/>
  <c r="H1230" i="144"/>
  <c r="H1231" i="144"/>
  <c r="H1232" i="144"/>
  <c r="H1233" i="144"/>
  <c r="H1234" i="144"/>
  <c r="H1235" i="144"/>
  <c r="H1236" i="144"/>
  <c r="H1237" i="144"/>
  <c r="H1238" i="144"/>
  <c r="H1239" i="144"/>
  <c r="H1240" i="144"/>
  <c r="H1241" i="144"/>
  <c r="H1242" i="144"/>
  <c r="H1243" i="144"/>
  <c r="H1244" i="144"/>
  <c r="H1245" i="144"/>
  <c r="H1246" i="144"/>
  <c r="H1247" i="144"/>
  <c r="H1248" i="144"/>
  <c r="H1249" i="144"/>
  <c r="H1250" i="144"/>
  <c r="H1251" i="144"/>
  <c r="H1252" i="144"/>
  <c r="H1253" i="144"/>
  <c r="H1254" i="144"/>
  <c r="H1255" i="144"/>
  <c r="H1256" i="144"/>
  <c r="H1257" i="144"/>
  <c r="H1258" i="144"/>
  <c r="H1259" i="144"/>
  <c r="H1260" i="144"/>
  <c r="H1261" i="144"/>
  <c r="H1262" i="144"/>
  <c r="H1263" i="144"/>
  <c r="H1264" i="144"/>
  <c r="H1265" i="144"/>
  <c r="H1266" i="144"/>
  <c r="H1267" i="144"/>
  <c r="H1268" i="144"/>
  <c r="H1269" i="144"/>
  <c r="H1270" i="144"/>
  <c r="H1271" i="144"/>
  <c r="H1272" i="144"/>
  <c r="H1273" i="144"/>
  <c r="H1274" i="144"/>
  <c r="H1275" i="144"/>
  <c r="H1276" i="144"/>
  <c r="H1277" i="144"/>
  <c r="H1278" i="144"/>
  <c r="H1279" i="144"/>
  <c r="H1280" i="144"/>
  <c r="H1281" i="144"/>
  <c r="H1282" i="144"/>
  <c r="H1283" i="144"/>
  <c r="H1284" i="144"/>
  <c r="H1285" i="144"/>
  <c r="H1286" i="144"/>
  <c r="H1287" i="144"/>
  <c r="H1288" i="144"/>
  <c r="H1289" i="144"/>
  <c r="H1290" i="144"/>
  <c r="H1291" i="144"/>
  <c r="H1292" i="144"/>
  <c r="H1293" i="144"/>
  <c r="H1294" i="144"/>
  <c r="H1295" i="144"/>
  <c r="H1296" i="144"/>
  <c r="H1297" i="144"/>
  <c r="H1298" i="144"/>
  <c r="H1299" i="144"/>
  <c r="H1300" i="144"/>
  <c r="H1301" i="144"/>
  <c r="H1302" i="144"/>
  <c r="H1303" i="144"/>
  <c r="H1304" i="144"/>
  <c r="H1305" i="144"/>
  <c r="H1306" i="144"/>
  <c r="H1307" i="144"/>
  <c r="H1308" i="144"/>
  <c r="H1309" i="144"/>
  <c r="H1310" i="144"/>
  <c r="H1311" i="144"/>
  <c r="H1312" i="144"/>
  <c r="H1313" i="144"/>
  <c r="H1314" i="144"/>
  <c r="H1315" i="144"/>
  <c r="H1316" i="144"/>
  <c r="H1317" i="144"/>
  <c r="H1318" i="144"/>
  <c r="H1319" i="144"/>
  <c r="H1320" i="144"/>
  <c r="H1321" i="144"/>
  <c r="H1322" i="144"/>
  <c r="H1323" i="144"/>
  <c r="H1324" i="144"/>
  <c r="H1325" i="144"/>
  <c r="H1326" i="144"/>
  <c r="H1327" i="144"/>
  <c r="H1328" i="144"/>
  <c r="H1329" i="144"/>
  <c r="H1330" i="144"/>
  <c r="H1331" i="144"/>
  <c r="H1332" i="144"/>
  <c r="H1333" i="144"/>
  <c r="H1334" i="144"/>
  <c r="H1335" i="144"/>
  <c r="H1336" i="144"/>
  <c r="H1337" i="144"/>
  <c r="H1338" i="144"/>
  <c r="H1339" i="144"/>
  <c r="H1340" i="144"/>
  <c r="H1341" i="144"/>
  <c r="H1342" i="144"/>
  <c r="H1343" i="144"/>
  <c r="H1344" i="144"/>
  <c r="H1345" i="144"/>
  <c r="H1346" i="144"/>
  <c r="H1347" i="144"/>
  <c r="H1348" i="144"/>
  <c r="H1349" i="144"/>
  <c r="H1350" i="144"/>
  <c r="H1351" i="144"/>
  <c r="H1352" i="144"/>
  <c r="H1353" i="144"/>
  <c r="H1354" i="144"/>
  <c r="H1355" i="144"/>
  <c r="H1356" i="144"/>
  <c r="H1357" i="144"/>
  <c r="H1358" i="144"/>
  <c r="H1359" i="144"/>
  <c r="H1360" i="144"/>
  <c r="H1361" i="144"/>
  <c r="H1362" i="144"/>
  <c r="H1363" i="144"/>
  <c r="H1364" i="144"/>
  <c r="H1365" i="144"/>
  <c r="H1366" i="144"/>
  <c r="H1367" i="144"/>
  <c r="H1368" i="144"/>
  <c r="H1369" i="144"/>
  <c r="H1370" i="144"/>
  <c r="H1371" i="144"/>
  <c r="H1372" i="144"/>
  <c r="H1373" i="144"/>
  <c r="H1374" i="144"/>
  <c r="H1375" i="144"/>
  <c r="H1376" i="144"/>
  <c r="H1377" i="144"/>
  <c r="H1378" i="144"/>
  <c r="H1379" i="144"/>
  <c r="H1380" i="144"/>
  <c r="H1381" i="144"/>
  <c r="H1382" i="144"/>
  <c r="H1383" i="144"/>
  <c r="H1384" i="144"/>
  <c r="H1385" i="144"/>
  <c r="H1386" i="144"/>
  <c r="H1387" i="144"/>
  <c r="H1388" i="144"/>
  <c r="H1389" i="144"/>
  <c r="H1390" i="144"/>
  <c r="H1391" i="144"/>
  <c r="H1392" i="144"/>
  <c r="H1393" i="144"/>
  <c r="H1394" i="144"/>
  <c r="H1395" i="144"/>
  <c r="H1396" i="144"/>
  <c r="H1397" i="144"/>
  <c r="H1398" i="144"/>
  <c r="H1399" i="144"/>
  <c r="H1400" i="144"/>
  <c r="H1401" i="144"/>
  <c r="H1402" i="144"/>
  <c r="H1403" i="144"/>
  <c r="H1404" i="144"/>
  <c r="H1405" i="144"/>
  <c r="H1406" i="144"/>
  <c r="H1407" i="144"/>
  <c r="H1408" i="144"/>
  <c r="H1409" i="144"/>
  <c r="H1410" i="144"/>
  <c r="H1411" i="144"/>
  <c r="H1412" i="144"/>
  <c r="H1413" i="144"/>
  <c r="H1414" i="144"/>
  <c r="H1415" i="144"/>
  <c r="H1416" i="144"/>
  <c r="H1417" i="144"/>
  <c r="H1418" i="144"/>
  <c r="H1419" i="144"/>
  <c r="H1420" i="144"/>
  <c r="H1421" i="144"/>
  <c r="H1422" i="144"/>
  <c r="H1423" i="144"/>
  <c r="H1424" i="144"/>
  <c r="H1425" i="144"/>
  <c r="H1426" i="144"/>
  <c r="H1427" i="144"/>
  <c r="H1428" i="144"/>
  <c r="H1429" i="144"/>
  <c r="H1430" i="144"/>
  <c r="H1431" i="144"/>
  <c r="H1432" i="144"/>
  <c r="H1433" i="144"/>
  <c r="H1434" i="144"/>
  <c r="H1435" i="144"/>
  <c r="H1436" i="144"/>
  <c r="H1437" i="144"/>
  <c r="H1438" i="144"/>
  <c r="H1439" i="144"/>
  <c r="H1440" i="144"/>
  <c r="H1441" i="144"/>
  <c r="H1442" i="144"/>
  <c r="H1443" i="144"/>
  <c r="H1444" i="144"/>
  <c r="H1445" i="144"/>
  <c r="H1446" i="144"/>
  <c r="H1447" i="144"/>
  <c r="H1448" i="144"/>
  <c r="H1449" i="144"/>
  <c r="H1450" i="144"/>
  <c r="H1451" i="144"/>
  <c r="H1452" i="144"/>
  <c r="H1453" i="144"/>
  <c r="H1454" i="144"/>
  <c r="H1455" i="144"/>
  <c r="H1456" i="144"/>
  <c r="H1457" i="144"/>
  <c r="H1458" i="144"/>
  <c r="H1459" i="144"/>
  <c r="H1460" i="144"/>
  <c r="H1461" i="144"/>
  <c r="H1462" i="144"/>
  <c r="H1463" i="144"/>
  <c r="H1464" i="144"/>
  <c r="H1465" i="144"/>
  <c r="H1466" i="144"/>
  <c r="H1467" i="144"/>
  <c r="H1468" i="144"/>
  <c r="H1469" i="144"/>
  <c r="H1470" i="144"/>
  <c r="H1471" i="144"/>
  <c r="H1472" i="144"/>
  <c r="H1473" i="144"/>
  <c r="H1474" i="144"/>
  <c r="H1475" i="144"/>
  <c r="H1476" i="144"/>
  <c r="H1477" i="144"/>
  <c r="H1478" i="144"/>
  <c r="H1479" i="144"/>
  <c r="H1480" i="144"/>
  <c r="H1481" i="144"/>
  <c r="H1482" i="144"/>
  <c r="H1483" i="144"/>
  <c r="H1484" i="144"/>
  <c r="H1485" i="144"/>
  <c r="H1486" i="144"/>
  <c r="H1487" i="144"/>
  <c r="H1488" i="144"/>
  <c r="H1489" i="144"/>
  <c r="H1490" i="144"/>
  <c r="H1491" i="144"/>
  <c r="H1492" i="144"/>
  <c r="H1493" i="144"/>
  <c r="H1494" i="144"/>
  <c r="H1495" i="144"/>
  <c r="H1496" i="144"/>
  <c r="H1497" i="144"/>
  <c r="H1498" i="144"/>
  <c r="H1499" i="144"/>
  <c r="H1500" i="144"/>
  <c r="H1501" i="144"/>
  <c r="H1502" i="144"/>
  <c r="H1503" i="144"/>
  <c r="H1504" i="144"/>
  <c r="H1505" i="144"/>
  <c r="H1506" i="144"/>
  <c r="H1507" i="144"/>
  <c r="H1508" i="144"/>
  <c r="H1509" i="144"/>
  <c r="H1510" i="144"/>
  <c r="H1511" i="144"/>
  <c r="H1512" i="144"/>
  <c r="H1513" i="144"/>
  <c r="H1514" i="144"/>
  <c r="H1515" i="144"/>
  <c r="H1516" i="144"/>
  <c r="H1517" i="144"/>
  <c r="H1518" i="144"/>
  <c r="H1519" i="144"/>
  <c r="H1520" i="144"/>
  <c r="H1521" i="144"/>
  <c r="H1522" i="144"/>
  <c r="H1523" i="144"/>
  <c r="H1524" i="144"/>
  <c r="H1525" i="144"/>
  <c r="H1526" i="144"/>
  <c r="H1527" i="144"/>
  <c r="H1528" i="144"/>
  <c r="H1529" i="144"/>
  <c r="H1530" i="144"/>
  <c r="H1531" i="144"/>
  <c r="H1532" i="144"/>
  <c r="H1533" i="144"/>
  <c r="H1534" i="144"/>
  <c r="H1535" i="144"/>
  <c r="H1536" i="144"/>
  <c r="H1537" i="144"/>
  <c r="H1538" i="144"/>
  <c r="H1539" i="144"/>
  <c r="H1540" i="144"/>
  <c r="H1541" i="144"/>
  <c r="H1542" i="144"/>
  <c r="H1543" i="144"/>
  <c r="H1544" i="144"/>
  <c r="H1545" i="144"/>
  <c r="H1546" i="144"/>
  <c r="H1547" i="144"/>
  <c r="H1548" i="144"/>
  <c r="H1549" i="144"/>
  <c r="H1550" i="144"/>
  <c r="H1551" i="144"/>
  <c r="H1552" i="144"/>
  <c r="H1553" i="144"/>
  <c r="H1554" i="144"/>
  <c r="H1555" i="144"/>
  <c r="H1556" i="144"/>
  <c r="H1557" i="144"/>
  <c r="H1558" i="144"/>
  <c r="H1559" i="144"/>
  <c r="H1560" i="144"/>
  <c r="H1561" i="144"/>
  <c r="H1562" i="144"/>
  <c r="H1563" i="144"/>
  <c r="H1564" i="144"/>
  <c r="H1565" i="144"/>
  <c r="H1566" i="144"/>
  <c r="H1567" i="144"/>
  <c r="H1568" i="144"/>
  <c r="H1569" i="144"/>
  <c r="H1570" i="144"/>
  <c r="H1571" i="144"/>
  <c r="H1572" i="144"/>
  <c r="H1573" i="144"/>
  <c r="H1574" i="144"/>
  <c r="H1575" i="144"/>
  <c r="H1576" i="144"/>
  <c r="H1577" i="144"/>
  <c r="H1578" i="144"/>
  <c r="H1579" i="144"/>
  <c r="H1580" i="144"/>
  <c r="H1581" i="144"/>
  <c r="H1582" i="144"/>
  <c r="H1583" i="144"/>
  <c r="H1584" i="144"/>
  <c r="H1585" i="144"/>
  <c r="H1586" i="144"/>
  <c r="H1587" i="144"/>
  <c r="H1588" i="144"/>
  <c r="H1589" i="144"/>
  <c r="H1590" i="144"/>
  <c r="H1591" i="144"/>
  <c r="H1592" i="144"/>
  <c r="H1593" i="144"/>
  <c r="H1594" i="144"/>
  <c r="H1595" i="144"/>
  <c r="H1596" i="144"/>
  <c r="H1597" i="144"/>
  <c r="H1598" i="144"/>
  <c r="H1599" i="144"/>
  <c r="H1600" i="144"/>
  <c r="H1601" i="144"/>
  <c r="H1602" i="144"/>
  <c r="H1603" i="144"/>
  <c r="H1604" i="144"/>
  <c r="H1605" i="144"/>
  <c r="H1606" i="144"/>
  <c r="H1607" i="144"/>
  <c r="H1608" i="144"/>
  <c r="H1609" i="144"/>
  <c r="H1610" i="144"/>
  <c r="H1611" i="144"/>
  <c r="H1612" i="144"/>
  <c r="H1613" i="144"/>
  <c r="H1614" i="144"/>
  <c r="H1615" i="144"/>
  <c r="H1616" i="144"/>
  <c r="H1617" i="144"/>
  <c r="H1618" i="144"/>
  <c r="H1619" i="144"/>
  <c r="H1620" i="144"/>
  <c r="H1621" i="144"/>
  <c r="H1622" i="144"/>
  <c r="H1623" i="144"/>
  <c r="H1624" i="144"/>
  <c r="H1625" i="144"/>
  <c r="H1626" i="144"/>
  <c r="H1627" i="144"/>
  <c r="H1628" i="144"/>
  <c r="H1629" i="144"/>
  <c r="H1630" i="144"/>
  <c r="H1631" i="144"/>
  <c r="H1632" i="144"/>
  <c r="H1633" i="144"/>
  <c r="H1634" i="144"/>
  <c r="H1635" i="144"/>
  <c r="H1636" i="144"/>
  <c r="H1637" i="144"/>
  <c r="H1638" i="144"/>
  <c r="H1639" i="144"/>
  <c r="H1640" i="144"/>
  <c r="H1641" i="144"/>
  <c r="H1642" i="144"/>
  <c r="H1643" i="144"/>
  <c r="H1644" i="144"/>
  <c r="H1645" i="144"/>
  <c r="H1646" i="144"/>
  <c r="H1647" i="144"/>
  <c r="H1648" i="144"/>
  <c r="H1649" i="144"/>
  <c r="H1650" i="144"/>
  <c r="H1651" i="144"/>
  <c r="H1652" i="144"/>
  <c r="H1653" i="144"/>
  <c r="H1654" i="144"/>
  <c r="H1655" i="144"/>
  <c r="H1656" i="144"/>
  <c r="H1657" i="144"/>
  <c r="H1658" i="144"/>
  <c r="H1659" i="144"/>
  <c r="H1660" i="144"/>
  <c r="H1661" i="144"/>
  <c r="H1662" i="144"/>
  <c r="H1663" i="144"/>
  <c r="H1664" i="144"/>
  <c r="H1665" i="144"/>
  <c r="H1666" i="144"/>
  <c r="H1667" i="144"/>
  <c r="H1668" i="144"/>
  <c r="H1669" i="144"/>
  <c r="H1670" i="144"/>
  <c r="H1671" i="144"/>
  <c r="H1672" i="144"/>
  <c r="H1673" i="144"/>
  <c r="H1674" i="144"/>
  <c r="H1675" i="144"/>
  <c r="H1676" i="144"/>
  <c r="H1677" i="144"/>
  <c r="H1678" i="144"/>
  <c r="H1679" i="144"/>
  <c r="H1680" i="144"/>
  <c r="H1681" i="144"/>
  <c r="H1682" i="144"/>
  <c r="H1683" i="144"/>
  <c r="H1684" i="144"/>
  <c r="H1685" i="144"/>
  <c r="H1686" i="144"/>
  <c r="H1687" i="144"/>
  <c r="H1688" i="144"/>
  <c r="H1689" i="144"/>
  <c r="H1690" i="144"/>
  <c r="H1691" i="144"/>
  <c r="H1692" i="144"/>
  <c r="H1693" i="144"/>
  <c r="H1694" i="144"/>
  <c r="H1695" i="144"/>
  <c r="H1696" i="144"/>
  <c r="H1697" i="144"/>
  <c r="H1698" i="144"/>
  <c r="H1699" i="144"/>
  <c r="H1700" i="144"/>
  <c r="H1701" i="144"/>
  <c r="H1702" i="144"/>
  <c r="H1703" i="144"/>
  <c r="H1704" i="144"/>
  <c r="H1705" i="144"/>
  <c r="H1706" i="144"/>
  <c r="H1707" i="144"/>
  <c r="H1708" i="144"/>
  <c r="H1709" i="144"/>
  <c r="H1710" i="144"/>
  <c r="H1711" i="144"/>
  <c r="H1712" i="144"/>
  <c r="H1713" i="144"/>
  <c r="H1714" i="144"/>
  <c r="H1715" i="144"/>
  <c r="H1716" i="144"/>
  <c r="H1717" i="144"/>
  <c r="H1718" i="144"/>
  <c r="H1719" i="144"/>
  <c r="H1720" i="144"/>
  <c r="H1721" i="144"/>
  <c r="H1722" i="144"/>
  <c r="H1723" i="144"/>
  <c r="H1724" i="144"/>
  <c r="H1725" i="144"/>
  <c r="H1726" i="144"/>
  <c r="H1727" i="144"/>
  <c r="H1728" i="144"/>
  <c r="H1729" i="144"/>
  <c r="H1730" i="144"/>
  <c r="H1731" i="144"/>
  <c r="H1732" i="144"/>
  <c r="H1733" i="144"/>
  <c r="H1734" i="144"/>
  <c r="H1735" i="144"/>
  <c r="H1736" i="144"/>
  <c r="H1737" i="144"/>
  <c r="H1738" i="144"/>
  <c r="H1739" i="144"/>
  <c r="H1740" i="144"/>
  <c r="H1741" i="144"/>
  <c r="H1742" i="144"/>
  <c r="H1743" i="144"/>
  <c r="H1744" i="144"/>
  <c r="H1745" i="144"/>
  <c r="H1746" i="144"/>
  <c r="H1747" i="144"/>
  <c r="H1748" i="144"/>
  <c r="H1749" i="144"/>
  <c r="H1750" i="144"/>
  <c r="H1751" i="144"/>
  <c r="H1752" i="144"/>
  <c r="H1753" i="144"/>
  <c r="H1754" i="144"/>
  <c r="H1755" i="144"/>
  <c r="H1756" i="144"/>
  <c r="H1757" i="144"/>
  <c r="H1758" i="144"/>
  <c r="H1759" i="144"/>
  <c r="H1760" i="144"/>
  <c r="H1761" i="144"/>
  <c r="H1762" i="144"/>
  <c r="H1763" i="144"/>
  <c r="H1764" i="144"/>
  <c r="H1765" i="144"/>
  <c r="H1766" i="144"/>
  <c r="H1767" i="144"/>
  <c r="H1768" i="144"/>
  <c r="H1769" i="144"/>
  <c r="H1770" i="144"/>
  <c r="H1771" i="144"/>
  <c r="H1772" i="144"/>
  <c r="H1773" i="144"/>
  <c r="H1774" i="144"/>
  <c r="H1775" i="144"/>
  <c r="H1776" i="144"/>
  <c r="H1777" i="144"/>
  <c r="H1778" i="144"/>
  <c r="H1779" i="144"/>
  <c r="H1780" i="144"/>
  <c r="H1781" i="144"/>
  <c r="H1782" i="144"/>
  <c r="H1783" i="144"/>
  <c r="H1784" i="144"/>
  <c r="H1785" i="144"/>
  <c r="H1786" i="144"/>
  <c r="H1787" i="144"/>
  <c r="H1788" i="144"/>
  <c r="H1789" i="144"/>
  <c r="H1790" i="144"/>
  <c r="H1791" i="144"/>
  <c r="H1792" i="144"/>
  <c r="H1793" i="144"/>
  <c r="H1794" i="144"/>
  <c r="H1795" i="144"/>
  <c r="H1796" i="144"/>
  <c r="H1797" i="144"/>
  <c r="H1798" i="144"/>
  <c r="H1799" i="144"/>
  <c r="H1800" i="144"/>
  <c r="H1801" i="144"/>
  <c r="H1802" i="144"/>
  <c r="H1803" i="144"/>
  <c r="H1804" i="144"/>
  <c r="H1805" i="144"/>
  <c r="H1806" i="144"/>
  <c r="H1807" i="144"/>
  <c r="H1808" i="144"/>
  <c r="H1809" i="144"/>
  <c r="H1810" i="144"/>
  <c r="H1811" i="144"/>
  <c r="H1812" i="144"/>
  <c r="H1813" i="144"/>
  <c r="H1814" i="144"/>
  <c r="H1815" i="144"/>
  <c r="H1816" i="144"/>
  <c r="H1817" i="144"/>
  <c r="H1818" i="144"/>
  <c r="H1819" i="144"/>
  <c r="H1820" i="144"/>
  <c r="H1821" i="144"/>
  <c r="H1822" i="144"/>
  <c r="H1823" i="144"/>
  <c r="H1824" i="144"/>
  <c r="H1825" i="144"/>
  <c r="H1826" i="144"/>
  <c r="H1827" i="144"/>
  <c r="H1828" i="144"/>
  <c r="H1829" i="144"/>
  <c r="H1830" i="144"/>
  <c r="H1831" i="144"/>
  <c r="H1832" i="144"/>
  <c r="H1833" i="144"/>
  <c r="H1834" i="144"/>
  <c r="H1835" i="144"/>
  <c r="H1836" i="144"/>
  <c r="H1837" i="144"/>
  <c r="H1838" i="144"/>
  <c r="H1839" i="144"/>
  <c r="H1840" i="144"/>
  <c r="H1841" i="144"/>
  <c r="H1842" i="144"/>
  <c r="H1843" i="144"/>
  <c r="H1844" i="144"/>
  <c r="H1845" i="144"/>
  <c r="H1846" i="144"/>
  <c r="H1847" i="144"/>
  <c r="H1848" i="144"/>
  <c r="H1849" i="144"/>
  <c r="H1850" i="144"/>
  <c r="H1851" i="144"/>
  <c r="H1852" i="144"/>
  <c r="H1853" i="144"/>
  <c r="H1854" i="144"/>
  <c r="H1855" i="144"/>
  <c r="H1856" i="144"/>
  <c r="H1857" i="144"/>
  <c r="H1858" i="144"/>
  <c r="H1859" i="144"/>
  <c r="H1860" i="144"/>
  <c r="H1861" i="144"/>
  <c r="H1862" i="144"/>
  <c r="H1863" i="144"/>
  <c r="H1864" i="144"/>
  <c r="H1865" i="144"/>
  <c r="H1866" i="144"/>
  <c r="H1867" i="144"/>
  <c r="H1868" i="144"/>
  <c r="H1869" i="144"/>
  <c r="H1870" i="144"/>
  <c r="H1871" i="144"/>
  <c r="H1872" i="144"/>
  <c r="H1873" i="144"/>
  <c r="H1874" i="144"/>
  <c r="H1875" i="144"/>
  <c r="H1876" i="144"/>
  <c r="H1877" i="144"/>
  <c r="H1878" i="144"/>
  <c r="H1879" i="144"/>
  <c r="H1880" i="144"/>
  <c r="H1881" i="144"/>
  <c r="H1882" i="144"/>
  <c r="H1883" i="144"/>
  <c r="H1884" i="144"/>
  <c r="H1885" i="144"/>
  <c r="H1886" i="144"/>
  <c r="H1887" i="144"/>
  <c r="H1888" i="144"/>
  <c r="H1889" i="144"/>
  <c r="H1890" i="144"/>
  <c r="H1891" i="144"/>
  <c r="H1892" i="144"/>
  <c r="H1893" i="144"/>
  <c r="H1894" i="144"/>
  <c r="H1895" i="144"/>
  <c r="H1896" i="144"/>
  <c r="H1897" i="144"/>
  <c r="H1898" i="144"/>
  <c r="H1899" i="144"/>
  <c r="H1900" i="144"/>
  <c r="H1901" i="144"/>
  <c r="H1902" i="144"/>
  <c r="H1903" i="144"/>
  <c r="H1904" i="144"/>
  <c r="H1905" i="144"/>
  <c r="H1906" i="144"/>
  <c r="H1907" i="144"/>
  <c r="H1908" i="144"/>
  <c r="H1909" i="144"/>
  <c r="H1910" i="144"/>
  <c r="H1911" i="144"/>
  <c r="H1912" i="144"/>
  <c r="H1913" i="144"/>
  <c r="H1914" i="144"/>
  <c r="H1915" i="144"/>
  <c r="H1916" i="144"/>
  <c r="H1917" i="144"/>
  <c r="H1918" i="144"/>
  <c r="H1919" i="144"/>
  <c r="H1920" i="144"/>
  <c r="H1921" i="144"/>
  <c r="H1922" i="144"/>
  <c r="H1923" i="144"/>
  <c r="H1924" i="144"/>
  <c r="H1925" i="144"/>
  <c r="H1926" i="144"/>
  <c r="H1927" i="144"/>
  <c r="H1928" i="144"/>
  <c r="H1929" i="144"/>
  <c r="H1930" i="144"/>
  <c r="H1931" i="144"/>
  <c r="H1932" i="144"/>
  <c r="H1933" i="144"/>
  <c r="H1934" i="144"/>
  <c r="H1935" i="144"/>
  <c r="H1936" i="144"/>
  <c r="H1937" i="144"/>
  <c r="H1938" i="144"/>
  <c r="H1939" i="144"/>
  <c r="H1940" i="144"/>
  <c r="H1941" i="144"/>
  <c r="H1942" i="144"/>
  <c r="H1943" i="144"/>
  <c r="H1944" i="144"/>
  <c r="H1945" i="144"/>
  <c r="H1946" i="144"/>
  <c r="H1947" i="144"/>
  <c r="H1948" i="144"/>
  <c r="H1949" i="144"/>
  <c r="H1950" i="144"/>
  <c r="H1951" i="144"/>
  <c r="H1952" i="144"/>
  <c r="H1953" i="144"/>
  <c r="H1954" i="144"/>
  <c r="H1955" i="144"/>
  <c r="H1956" i="144"/>
  <c r="H1957" i="144"/>
  <c r="H1958" i="144"/>
  <c r="H1959" i="144"/>
  <c r="H1960" i="144"/>
  <c r="H1961" i="144"/>
  <c r="H1962" i="144"/>
  <c r="H1963" i="144"/>
  <c r="H1964" i="144"/>
  <c r="H1965" i="144"/>
  <c r="H1966" i="144"/>
  <c r="H1967" i="144"/>
  <c r="H1968" i="144"/>
  <c r="H1969" i="144"/>
  <c r="H1970" i="144"/>
  <c r="H1971" i="144"/>
  <c r="H1972" i="144"/>
  <c r="H1973" i="144"/>
  <c r="H1974" i="144"/>
  <c r="H1975" i="144"/>
  <c r="H1976" i="144"/>
  <c r="H1977" i="144"/>
  <c r="H1978" i="144"/>
  <c r="H1979" i="144"/>
  <c r="H1980" i="144"/>
  <c r="H1981" i="144"/>
  <c r="H1982" i="144"/>
  <c r="H1983" i="144"/>
  <c r="H1984" i="144"/>
  <c r="H1985" i="144"/>
  <c r="H1986" i="144"/>
  <c r="H1987" i="144"/>
  <c r="H1988" i="144"/>
  <c r="H1989" i="144"/>
  <c r="H1990" i="144"/>
  <c r="H1991" i="144"/>
  <c r="H1992" i="144"/>
  <c r="H1993" i="144"/>
  <c r="H1994" i="144"/>
  <c r="H1995" i="144"/>
  <c r="H1996" i="144"/>
  <c r="H1997" i="144"/>
  <c r="H1998" i="144"/>
  <c r="H1999" i="144"/>
  <c r="H2000" i="144"/>
  <c r="H2001" i="144"/>
  <c r="H2002" i="144"/>
  <c r="H2003" i="144"/>
  <c r="H2004" i="144"/>
  <c r="H2005" i="144"/>
  <c r="H2006" i="144"/>
  <c r="H2007" i="144"/>
  <c r="H2008" i="144"/>
  <c r="H2009" i="144"/>
  <c r="H2010" i="144"/>
  <c r="H2011" i="144"/>
  <c r="H2012" i="144"/>
  <c r="H2013" i="144"/>
  <c r="H2014" i="144"/>
  <c r="H2015" i="144"/>
  <c r="H2016" i="144"/>
  <c r="H2017" i="144"/>
  <c r="H2018" i="144"/>
  <c r="H2019" i="144"/>
  <c r="H2020" i="144"/>
  <c r="H2021" i="144"/>
  <c r="H2022" i="144"/>
  <c r="H2023" i="144"/>
  <c r="H2024" i="144"/>
  <c r="H2025" i="144"/>
  <c r="H2026" i="144"/>
  <c r="H2027" i="144"/>
  <c r="H2028" i="144"/>
  <c r="H2029" i="144"/>
  <c r="H2030" i="144"/>
  <c r="H2031" i="144"/>
  <c r="H2032" i="144"/>
  <c r="H2033" i="144"/>
  <c r="H2034" i="144"/>
  <c r="H2035" i="144"/>
  <c r="H2036" i="144"/>
  <c r="H2037" i="144"/>
  <c r="H2038" i="144"/>
  <c r="H2039" i="144"/>
  <c r="H2040" i="144"/>
  <c r="H2041" i="144"/>
  <c r="H2042" i="144"/>
  <c r="H2043" i="144"/>
  <c r="H2044" i="144"/>
  <c r="H2045" i="144"/>
  <c r="H2046" i="144"/>
  <c r="H2047" i="144"/>
  <c r="H2048" i="144"/>
  <c r="H2049" i="144"/>
  <c r="H2050" i="144"/>
  <c r="H2051" i="144"/>
  <c r="H2052" i="144"/>
  <c r="H2053" i="144"/>
  <c r="H2054" i="144"/>
  <c r="H2055" i="144"/>
  <c r="H2056" i="144"/>
  <c r="H2057" i="144"/>
  <c r="H2058" i="144"/>
  <c r="H2059" i="144"/>
  <c r="H2060" i="144"/>
  <c r="H2061" i="144"/>
  <c r="H2062" i="144"/>
  <c r="H2063" i="144"/>
  <c r="H2064" i="144"/>
  <c r="H2065" i="144"/>
  <c r="H2066" i="144"/>
  <c r="H2067" i="144"/>
  <c r="H2068" i="144"/>
  <c r="H2069" i="144"/>
  <c r="H2070" i="144"/>
  <c r="H2071" i="144"/>
  <c r="H2072" i="144"/>
  <c r="H2073" i="144"/>
  <c r="H2074" i="144"/>
  <c r="H2075" i="144"/>
  <c r="H2076" i="144"/>
  <c r="H2077" i="144"/>
  <c r="H2078" i="144"/>
  <c r="H2079" i="144"/>
  <c r="H2080" i="144"/>
  <c r="H2081" i="144"/>
  <c r="H2082" i="144"/>
  <c r="H2083" i="144"/>
  <c r="H2084" i="144"/>
  <c r="H2085" i="144"/>
  <c r="H2086" i="144"/>
  <c r="H2087" i="144"/>
  <c r="H2088" i="144"/>
  <c r="H2089" i="144"/>
  <c r="H2090" i="144"/>
  <c r="H2091" i="144"/>
  <c r="H2092" i="144"/>
  <c r="H2093" i="144"/>
  <c r="H2094" i="144"/>
  <c r="H2095" i="144"/>
  <c r="H2096" i="144"/>
  <c r="H2097" i="144"/>
  <c r="H2098" i="144"/>
  <c r="H2099" i="144"/>
  <c r="H2100" i="144"/>
  <c r="H2101" i="144"/>
  <c r="H2102" i="144"/>
  <c r="H2103" i="144"/>
  <c r="H2104" i="144"/>
  <c r="H2105" i="144"/>
  <c r="H2106" i="144"/>
  <c r="H2107" i="144"/>
  <c r="H2108" i="144"/>
  <c r="H2109" i="144"/>
  <c r="H2110" i="144"/>
  <c r="H2111" i="144"/>
  <c r="H2112" i="144"/>
  <c r="H2113" i="144"/>
  <c r="H2114" i="144"/>
  <c r="H2115" i="144"/>
  <c r="H2116" i="144"/>
  <c r="H2117" i="144"/>
  <c r="H2118" i="144"/>
  <c r="H2119" i="144"/>
  <c r="H2120" i="144"/>
  <c r="H2121" i="144"/>
  <c r="H2122" i="144"/>
  <c r="H2123" i="144"/>
  <c r="H2124" i="144"/>
  <c r="H2125" i="144"/>
  <c r="H2126" i="144"/>
  <c r="H2127" i="144"/>
  <c r="H2128" i="144"/>
  <c r="H2129" i="144"/>
  <c r="H2130" i="144"/>
  <c r="H2131" i="144"/>
  <c r="H2132" i="144"/>
  <c r="H2133" i="144"/>
  <c r="H2134" i="144"/>
  <c r="H2135" i="144"/>
  <c r="H2136" i="144"/>
  <c r="H2137" i="144"/>
  <c r="H2138" i="144"/>
  <c r="H2139" i="144"/>
  <c r="H2140" i="144"/>
  <c r="H2141" i="144"/>
  <c r="H2142" i="144"/>
  <c r="H2143" i="144"/>
  <c r="H2144" i="144"/>
  <c r="H2145" i="144"/>
  <c r="H2146" i="144"/>
  <c r="H2147" i="144"/>
  <c r="H2148" i="144"/>
  <c r="H2149" i="144"/>
  <c r="H2150" i="144"/>
  <c r="H2151" i="144"/>
  <c r="H2152" i="144"/>
  <c r="H2153" i="144"/>
  <c r="H2154" i="144"/>
  <c r="H2155" i="144"/>
  <c r="H2156" i="144"/>
  <c r="H2157" i="144"/>
  <c r="H2158" i="144"/>
  <c r="H2159" i="144"/>
  <c r="H2160" i="144"/>
  <c r="H2161" i="144"/>
  <c r="H2162" i="144"/>
  <c r="H2163" i="144"/>
  <c r="H2164" i="144"/>
  <c r="H2165" i="144"/>
  <c r="H2166" i="144"/>
  <c r="H2167" i="144"/>
  <c r="H2168" i="144"/>
  <c r="H2169" i="144"/>
  <c r="H2170" i="144"/>
  <c r="H2171" i="144"/>
  <c r="H2172" i="144"/>
  <c r="H2173" i="144"/>
  <c r="H2174" i="144"/>
  <c r="H2175" i="144"/>
  <c r="H2176" i="144"/>
  <c r="H2177" i="144"/>
  <c r="H2178" i="144"/>
  <c r="H2179" i="144"/>
  <c r="H2180" i="144"/>
  <c r="H2181" i="144"/>
  <c r="H2182" i="144"/>
  <c r="H2183" i="144"/>
  <c r="H2184" i="144"/>
  <c r="H2185" i="144"/>
  <c r="H2186" i="144"/>
  <c r="H2187" i="144"/>
  <c r="H2188" i="144"/>
  <c r="H2189" i="144"/>
  <c r="H2190" i="144"/>
  <c r="H2191" i="144"/>
  <c r="H2192" i="144"/>
  <c r="H2193" i="144"/>
  <c r="H2194" i="144"/>
  <c r="H2195" i="144"/>
  <c r="H2196" i="144"/>
  <c r="H2197" i="144"/>
  <c r="H2198" i="144"/>
  <c r="H2199" i="144"/>
  <c r="H2200" i="144"/>
  <c r="H2201" i="144"/>
  <c r="H2202" i="144"/>
  <c r="H2203" i="144"/>
  <c r="H2204" i="144"/>
  <c r="H2205" i="144"/>
  <c r="H2206" i="144"/>
  <c r="H2207" i="144"/>
  <c r="H2208" i="144"/>
  <c r="H2209" i="144"/>
  <c r="H2210" i="144"/>
  <c r="H2211" i="144"/>
  <c r="H2212" i="144"/>
  <c r="H2213" i="144"/>
  <c r="H2214" i="144"/>
  <c r="H2215" i="144"/>
  <c r="H2216" i="144"/>
  <c r="H2217" i="144"/>
  <c r="H2218" i="144"/>
  <c r="H2219" i="144"/>
  <c r="H2220" i="144"/>
  <c r="H2221" i="144"/>
  <c r="H2222" i="144"/>
  <c r="H2223" i="144"/>
  <c r="H2224" i="144"/>
  <c r="H2225" i="144"/>
  <c r="H2226" i="144"/>
  <c r="H2227" i="144"/>
  <c r="H2228" i="144"/>
  <c r="H2229" i="144"/>
  <c r="H2230" i="144"/>
  <c r="H2231" i="144"/>
  <c r="H2232" i="144"/>
  <c r="H2233" i="144"/>
  <c r="H2234" i="144"/>
  <c r="H2235" i="144"/>
  <c r="H2236" i="144"/>
  <c r="H2237" i="144"/>
  <c r="H2238" i="144"/>
  <c r="H2239" i="144"/>
  <c r="H2240" i="144"/>
  <c r="H2241" i="144"/>
  <c r="H2242" i="144"/>
  <c r="H2243" i="144"/>
  <c r="H2244" i="144"/>
  <c r="H2245" i="144"/>
  <c r="H2246" i="144"/>
  <c r="H2247" i="144"/>
  <c r="H2248" i="144"/>
  <c r="H2249" i="144"/>
  <c r="H2250" i="144"/>
  <c r="H2251" i="144"/>
  <c r="H2252" i="144"/>
  <c r="H2253" i="144"/>
  <c r="H2254" i="144"/>
  <c r="H2255" i="144"/>
  <c r="H2256" i="144"/>
  <c r="H2257" i="144"/>
  <c r="H2258" i="144"/>
  <c r="H2259" i="144"/>
  <c r="H2260" i="144"/>
  <c r="H2261" i="144"/>
  <c r="H2262" i="144"/>
  <c r="H2263" i="144"/>
  <c r="H2264" i="144"/>
  <c r="H2265" i="144"/>
  <c r="H2266" i="144"/>
  <c r="H2267" i="144"/>
  <c r="H2268" i="144"/>
  <c r="H2269" i="144"/>
  <c r="H2270" i="144"/>
  <c r="H2271" i="144"/>
  <c r="H2272" i="144"/>
  <c r="H2273" i="144"/>
  <c r="H2274" i="144"/>
  <c r="H2275" i="144"/>
  <c r="H2276" i="144"/>
  <c r="H2277" i="144"/>
  <c r="H2278" i="144"/>
  <c r="H2279" i="144"/>
  <c r="H2280" i="144"/>
  <c r="H2281" i="144"/>
  <c r="H2282" i="144"/>
  <c r="H2283" i="144"/>
  <c r="H2284" i="144"/>
  <c r="H2285" i="144"/>
  <c r="H2286" i="144"/>
  <c r="H2287" i="144"/>
  <c r="H2288" i="144"/>
  <c r="H2289" i="144"/>
  <c r="H2290" i="144"/>
  <c r="H2291" i="144"/>
  <c r="H2292" i="144"/>
  <c r="H2293" i="144"/>
  <c r="H2294" i="144"/>
  <c r="H2295" i="144"/>
  <c r="H2296" i="144"/>
  <c r="H2297" i="144"/>
  <c r="H2298" i="144"/>
  <c r="H2299" i="144"/>
  <c r="H2300" i="144"/>
  <c r="H2301" i="144"/>
  <c r="H2302" i="144"/>
  <c r="H2303" i="144"/>
  <c r="H2304" i="144"/>
  <c r="H2305" i="144"/>
  <c r="H2306" i="144"/>
  <c r="H2307" i="144"/>
  <c r="H2308" i="144"/>
  <c r="H2309" i="144"/>
  <c r="H2310" i="144"/>
  <c r="H2311" i="144"/>
  <c r="H2312" i="144"/>
  <c r="H2313" i="144"/>
  <c r="H2314" i="144"/>
  <c r="H2315" i="144"/>
  <c r="H2316" i="144"/>
  <c r="H2317" i="144"/>
  <c r="H2318" i="144"/>
  <c r="H2319" i="144"/>
  <c r="H2320" i="144"/>
  <c r="H2321" i="144"/>
  <c r="H2322" i="144"/>
  <c r="H2323" i="144"/>
  <c r="H2324" i="144"/>
  <c r="H2325" i="144"/>
  <c r="H2326" i="144"/>
  <c r="H2327" i="144"/>
  <c r="H2328" i="144"/>
  <c r="H2329" i="144"/>
  <c r="H2330" i="144"/>
  <c r="H2331" i="144"/>
  <c r="H2332" i="144"/>
  <c r="H2333" i="144"/>
  <c r="H2334" i="144"/>
  <c r="H2335" i="144"/>
  <c r="H2336" i="144"/>
  <c r="H2337" i="144"/>
  <c r="H2338" i="144"/>
  <c r="H2339" i="144"/>
  <c r="H2340" i="144"/>
  <c r="H2341" i="144"/>
  <c r="H2342" i="144"/>
  <c r="H2343" i="144"/>
  <c r="H2344" i="144"/>
  <c r="H2345" i="144"/>
  <c r="H2346" i="144"/>
  <c r="H2347" i="144"/>
  <c r="H2348" i="144"/>
  <c r="H2349" i="144"/>
  <c r="H2350" i="144"/>
  <c r="H2351" i="144"/>
  <c r="H2352" i="144"/>
  <c r="H2353" i="144"/>
  <c r="H2354" i="144"/>
  <c r="H2355" i="144"/>
  <c r="H2356" i="144"/>
  <c r="H2357" i="144"/>
  <c r="H2358" i="144"/>
  <c r="H2359" i="144"/>
  <c r="H2360" i="144"/>
  <c r="H2361" i="144"/>
  <c r="H2362" i="144"/>
  <c r="H2363" i="144"/>
  <c r="H2364" i="144"/>
  <c r="H2365" i="144"/>
  <c r="H2366" i="144"/>
  <c r="H2367" i="144"/>
  <c r="H2368" i="144"/>
  <c r="H2369" i="144"/>
  <c r="H2370" i="144"/>
  <c r="H2371" i="144"/>
  <c r="H2372" i="144"/>
  <c r="H2373" i="144"/>
  <c r="H2374" i="144"/>
  <c r="H2375" i="144"/>
  <c r="H2376" i="144"/>
  <c r="H2377" i="144"/>
  <c r="H2378" i="144"/>
  <c r="H2379" i="144"/>
  <c r="H2380" i="144"/>
  <c r="H2381" i="144"/>
  <c r="H2382" i="144"/>
  <c r="H2383" i="144"/>
  <c r="H2384" i="144"/>
  <c r="H2385" i="144"/>
  <c r="H2386" i="144"/>
  <c r="H2387" i="144"/>
  <c r="H2388" i="144"/>
  <c r="H2389" i="144"/>
  <c r="H2390" i="144"/>
  <c r="H2391" i="144"/>
  <c r="H2392" i="144"/>
  <c r="H2393" i="144"/>
  <c r="H2394" i="144"/>
  <c r="H2395" i="144"/>
  <c r="H2396" i="144"/>
  <c r="H2397" i="144"/>
  <c r="H2398" i="144"/>
  <c r="H2399" i="144"/>
  <c r="H2400" i="144"/>
  <c r="H2401" i="144"/>
  <c r="H2402" i="144"/>
  <c r="H2403" i="144"/>
  <c r="H2404" i="144"/>
  <c r="H2405" i="144"/>
  <c r="H2406" i="144"/>
  <c r="H2407" i="144"/>
  <c r="H2408" i="144"/>
  <c r="H2409" i="144"/>
  <c r="H2410" i="144"/>
  <c r="H2411" i="144"/>
  <c r="H2412" i="144"/>
  <c r="H2413" i="144"/>
  <c r="H2414" i="144"/>
  <c r="H2415" i="144"/>
  <c r="H2416" i="144"/>
  <c r="H2417" i="144"/>
  <c r="H2418" i="144"/>
  <c r="H2419" i="144"/>
  <c r="H2420" i="144"/>
  <c r="H2421" i="144"/>
  <c r="H2422" i="144"/>
  <c r="H2423" i="144"/>
  <c r="H2424" i="144"/>
  <c r="H2425" i="144"/>
  <c r="H2426" i="144"/>
  <c r="H2427" i="144"/>
  <c r="H2428" i="144"/>
  <c r="H2429" i="144"/>
  <c r="H2430" i="144"/>
  <c r="H2431" i="144"/>
  <c r="H2432" i="144"/>
  <c r="H2433" i="144"/>
  <c r="H2434" i="144"/>
  <c r="H2435" i="144"/>
  <c r="H2436" i="144"/>
  <c r="H2437" i="144"/>
  <c r="H2438" i="144"/>
  <c r="H2439" i="144"/>
  <c r="H2440" i="144"/>
  <c r="H2441" i="144"/>
  <c r="H2442" i="144"/>
  <c r="H2443" i="144"/>
  <c r="H2444" i="144"/>
  <c r="H2445" i="144"/>
  <c r="H2446" i="144"/>
  <c r="H2447" i="144"/>
  <c r="H2448" i="144"/>
  <c r="H2449" i="144"/>
  <c r="H2450" i="144"/>
  <c r="H2451" i="144"/>
  <c r="H2452" i="144"/>
  <c r="H2453" i="144"/>
  <c r="H2454" i="144"/>
  <c r="H2455" i="144"/>
  <c r="H2456" i="144"/>
  <c r="H2457" i="144"/>
  <c r="H2458" i="144"/>
  <c r="H2459" i="144"/>
  <c r="H2460" i="144"/>
  <c r="H2461" i="144"/>
  <c r="H2462" i="144"/>
  <c r="H2463" i="144"/>
  <c r="H2464" i="144"/>
  <c r="H2465" i="144"/>
  <c r="H2466" i="144"/>
  <c r="H2467" i="144"/>
  <c r="H2468" i="144"/>
  <c r="H2469" i="144"/>
  <c r="H2470" i="144"/>
  <c r="H2471" i="144"/>
  <c r="H2472" i="144"/>
  <c r="H2473" i="144"/>
  <c r="H2474" i="144"/>
  <c r="H2475" i="144"/>
  <c r="H2476" i="144"/>
  <c r="H2477" i="144"/>
  <c r="H2478" i="144"/>
  <c r="H2479" i="144"/>
  <c r="H2480" i="144"/>
  <c r="H2481" i="144"/>
  <c r="H2482" i="144"/>
  <c r="H2483" i="144"/>
  <c r="H2484" i="144"/>
  <c r="H2485" i="144"/>
  <c r="H2486" i="144"/>
  <c r="H2487" i="144"/>
  <c r="H2488" i="144"/>
  <c r="H2489" i="144"/>
  <c r="H2490" i="144"/>
  <c r="H2491" i="144"/>
  <c r="H2492" i="144"/>
  <c r="H2493" i="144"/>
  <c r="H2494" i="144"/>
  <c r="H2495" i="144"/>
  <c r="H2496" i="144"/>
  <c r="H2497" i="144"/>
  <c r="H2498" i="144"/>
  <c r="H2499" i="144"/>
  <c r="H2500" i="144"/>
  <c r="H2501" i="144"/>
  <c r="H2502" i="144"/>
  <c r="H2503" i="144"/>
  <c r="H2504" i="144"/>
  <c r="H2505" i="144"/>
  <c r="H2506" i="144"/>
  <c r="H2507" i="144"/>
  <c r="H2508" i="144"/>
  <c r="H2509" i="144"/>
  <c r="H2510" i="144"/>
  <c r="H2511" i="144"/>
  <c r="H2512" i="144"/>
  <c r="H2513" i="144"/>
  <c r="H2514" i="144"/>
  <c r="H2515" i="144"/>
  <c r="H2516" i="144"/>
  <c r="H2517" i="144"/>
  <c r="H2518" i="144"/>
  <c r="H2519" i="144"/>
  <c r="H2520" i="144"/>
  <c r="H2521" i="144"/>
  <c r="H2522" i="144"/>
  <c r="H2523" i="144"/>
  <c r="H2524" i="144"/>
  <c r="H2525" i="144"/>
  <c r="H2526" i="144"/>
  <c r="H2527" i="144"/>
  <c r="H2528" i="144"/>
  <c r="H2529" i="144"/>
  <c r="H2530" i="144"/>
  <c r="H2531" i="144"/>
  <c r="H2532" i="144"/>
  <c r="H2533" i="144"/>
  <c r="H2534" i="144"/>
  <c r="H2535" i="144"/>
  <c r="H2536" i="144"/>
  <c r="H2537" i="144"/>
  <c r="H2538" i="144"/>
  <c r="H2539" i="144"/>
  <c r="H2540" i="144"/>
  <c r="H2541" i="144"/>
  <c r="H2542" i="144"/>
  <c r="H2543" i="144"/>
  <c r="H2544" i="144"/>
  <c r="H2545" i="144"/>
  <c r="H2546" i="144"/>
  <c r="H2547" i="144"/>
  <c r="H2548" i="144"/>
  <c r="H2549" i="144"/>
  <c r="H2550" i="144"/>
  <c r="H2551" i="144"/>
  <c r="H2552" i="144"/>
  <c r="H2553" i="144"/>
  <c r="H2554" i="144"/>
  <c r="H2555" i="144"/>
  <c r="H2556" i="144"/>
  <c r="H2557" i="144"/>
  <c r="H2558" i="144"/>
  <c r="H2559" i="144"/>
  <c r="H2560" i="144"/>
  <c r="H2561" i="144"/>
  <c r="H2562" i="144"/>
  <c r="H2563" i="144"/>
  <c r="H2564" i="144"/>
  <c r="H2565" i="144"/>
  <c r="H2566" i="144"/>
  <c r="H2567" i="144"/>
  <c r="H2568" i="144"/>
  <c r="H2569" i="144"/>
  <c r="H2570" i="144"/>
  <c r="H2571" i="144"/>
  <c r="H2572" i="144"/>
  <c r="H2573" i="144"/>
  <c r="H2574" i="144"/>
  <c r="H2575" i="144"/>
  <c r="H2576" i="144"/>
  <c r="H2577" i="144"/>
  <c r="H2578" i="144"/>
  <c r="H2579" i="144"/>
  <c r="H2580" i="144"/>
  <c r="H2581" i="144"/>
  <c r="H2582" i="144"/>
  <c r="H2583" i="144"/>
  <c r="H2584" i="144"/>
  <c r="H2585" i="144"/>
  <c r="H2586" i="144"/>
  <c r="H2587" i="144"/>
  <c r="H2588" i="144"/>
  <c r="H2589" i="144"/>
  <c r="H2590" i="144"/>
  <c r="H2591" i="144"/>
  <c r="H2592" i="144"/>
  <c r="H2593" i="144"/>
  <c r="H2594" i="144"/>
  <c r="H2595" i="144"/>
  <c r="H2596" i="144"/>
  <c r="H2597" i="144"/>
  <c r="H2598" i="144"/>
  <c r="H2599" i="144"/>
  <c r="H2600" i="144"/>
  <c r="H2601" i="144"/>
  <c r="H2602" i="144"/>
  <c r="H2603" i="144"/>
  <c r="H2604" i="144"/>
  <c r="H2605" i="144"/>
  <c r="H2606" i="144"/>
  <c r="H2607" i="144"/>
  <c r="H2608" i="144"/>
  <c r="H2609" i="144"/>
  <c r="H2610" i="144"/>
  <c r="H2611" i="144"/>
  <c r="H2612" i="144"/>
  <c r="H2613" i="144"/>
  <c r="H2614" i="144"/>
  <c r="H2615" i="144"/>
  <c r="H2616" i="144"/>
  <c r="H2617" i="144"/>
  <c r="H2618" i="144"/>
  <c r="H2619" i="144"/>
  <c r="H2620" i="144"/>
  <c r="H2621" i="144"/>
  <c r="H2622" i="144"/>
  <c r="H2623" i="144"/>
  <c r="H2624" i="144"/>
  <c r="H2625" i="144"/>
  <c r="H2626" i="144"/>
  <c r="H2627" i="144"/>
  <c r="H2628" i="144"/>
  <c r="H2629" i="144"/>
  <c r="H2630" i="144"/>
  <c r="H2631" i="144"/>
  <c r="H2632" i="144"/>
  <c r="H2633" i="144"/>
  <c r="H2634" i="144"/>
  <c r="H2635" i="144"/>
  <c r="H2636" i="144"/>
  <c r="H2637" i="144"/>
  <c r="H2638" i="144"/>
  <c r="H2639" i="144"/>
  <c r="H2640" i="144"/>
  <c r="H2641" i="144"/>
  <c r="H2642" i="144"/>
  <c r="H2643" i="144"/>
  <c r="H2644" i="144"/>
  <c r="H2645" i="144"/>
  <c r="H2646" i="144"/>
  <c r="H2647" i="144"/>
  <c r="H2648" i="144"/>
  <c r="H2649" i="144"/>
  <c r="H2650" i="144"/>
  <c r="H2651" i="144"/>
  <c r="H2652" i="144"/>
  <c r="H2653" i="144"/>
  <c r="H2654" i="144"/>
  <c r="H2655" i="144"/>
  <c r="H2656" i="144"/>
  <c r="H2657" i="144"/>
  <c r="H2658" i="144"/>
  <c r="H2659" i="144"/>
  <c r="H2660" i="144"/>
  <c r="H2661" i="144"/>
  <c r="H2662" i="144"/>
  <c r="H2663" i="144"/>
  <c r="H2664" i="144"/>
  <c r="H2665" i="144"/>
  <c r="H2666" i="144"/>
  <c r="H2667" i="144"/>
  <c r="H2668" i="144"/>
  <c r="H2669" i="144"/>
  <c r="H2670" i="144"/>
  <c r="H2671" i="144"/>
  <c r="H2672" i="144"/>
  <c r="H2673" i="144"/>
  <c r="H2674" i="144"/>
  <c r="H2675" i="144"/>
  <c r="H2676" i="144"/>
  <c r="H2677" i="144"/>
  <c r="H2678" i="144"/>
  <c r="H2679" i="144"/>
  <c r="H2680" i="144"/>
  <c r="H2681" i="144"/>
  <c r="H2682" i="144"/>
  <c r="H2683" i="144"/>
  <c r="H2684" i="144"/>
  <c r="H2685" i="144"/>
  <c r="H2686" i="144"/>
  <c r="H2687" i="144"/>
  <c r="H2688" i="144"/>
  <c r="H2689" i="144"/>
  <c r="H2690" i="144"/>
  <c r="H2691" i="144"/>
  <c r="H2692" i="144"/>
  <c r="H2693" i="144"/>
  <c r="H2694" i="144"/>
  <c r="H2695" i="144"/>
  <c r="H2696" i="144"/>
  <c r="H2697" i="144"/>
  <c r="H2698" i="144"/>
  <c r="H2699" i="144"/>
  <c r="H2700" i="144"/>
  <c r="H2701" i="144"/>
  <c r="H2702" i="144"/>
  <c r="H2703" i="144"/>
  <c r="H2704" i="144"/>
  <c r="H2705" i="144"/>
  <c r="H2706" i="144"/>
  <c r="H2707" i="144"/>
  <c r="H2708" i="144"/>
  <c r="H2709" i="144"/>
  <c r="H2710" i="144"/>
  <c r="H2711" i="144"/>
  <c r="H2712" i="144"/>
  <c r="H2713" i="144"/>
  <c r="H2714" i="144"/>
  <c r="H2715" i="144"/>
  <c r="H2716" i="144"/>
  <c r="H2717" i="144"/>
  <c r="H2718" i="144"/>
  <c r="H2719" i="144"/>
  <c r="H2720" i="144"/>
  <c r="H2721" i="144"/>
  <c r="H2722" i="144"/>
  <c r="H2723" i="144"/>
  <c r="H2724" i="144"/>
  <c r="H2725" i="144"/>
  <c r="H2726" i="144"/>
  <c r="H2727" i="144"/>
  <c r="H2728" i="144"/>
  <c r="H2729" i="144"/>
  <c r="H2730" i="144"/>
  <c r="H2731" i="144"/>
  <c r="H2732" i="144"/>
  <c r="H2733" i="144"/>
  <c r="H2734" i="144"/>
  <c r="H2735" i="144"/>
  <c r="H2736" i="144"/>
  <c r="H2737" i="144"/>
  <c r="H2738" i="144"/>
  <c r="H2739" i="144"/>
  <c r="H2740" i="144"/>
  <c r="H2741" i="144"/>
  <c r="H2742" i="144"/>
  <c r="H2743" i="144"/>
  <c r="H2744" i="144"/>
  <c r="H2745" i="144"/>
  <c r="H2746" i="144"/>
  <c r="H2747" i="144"/>
  <c r="H2748" i="144"/>
  <c r="H2749" i="144"/>
  <c r="H2750" i="144"/>
  <c r="H2751" i="144"/>
  <c r="H2752" i="144"/>
  <c r="H2753" i="144"/>
  <c r="H2754" i="144"/>
  <c r="H2755" i="144"/>
  <c r="H2756" i="144"/>
  <c r="H2757" i="144"/>
  <c r="H2758" i="144"/>
  <c r="H2759" i="144"/>
  <c r="H2760" i="144"/>
  <c r="H2761" i="144"/>
  <c r="H2762" i="144"/>
  <c r="H2763" i="144"/>
  <c r="H2764" i="144"/>
  <c r="H2765" i="144"/>
  <c r="H2766" i="144"/>
  <c r="H2767" i="144"/>
  <c r="H2768" i="144"/>
  <c r="H2769" i="144"/>
  <c r="H2770" i="144"/>
  <c r="H2771" i="144"/>
  <c r="H2772" i="144"/>
  <c r="H2773" i="144"/>
  <c r="H2774" i="144"/>
  <c r="H2775" i="144"/>
  <c r="H2776" i="144"/>
  <c r="H2777" i="144"/>
  <c r="H2778" i="144"/>
  <c r="H2779" i="144"/>
  <c r="H2780" i="144"/>
  <c r="H2781" i="144"/>
  <c r="H2782" i="144"/>
  <c r="H2783" i="144"/>
  <c r="H2784" i="144"/>
  <c r="H2785" i="144"/>
  <c r="H2786" i="144"/>
  <c r="H2787" i="144"/>
  <c r="H2788" i="144"/>
  <c r="H2789" i="144"/>
  <c r="H2790" i="144"/>
  <c r="H2791" i="144"/>
  <c r="H2792" i="144"/>
  <c r="H2793" i="144"/>
  <c r="H2794" i="144"/>
  <c r="H2795" i="144"/>
  <c r="H2796" i="144"/>
  <c r="H2797" i="144"/>
  <c r="H2798" i="144"/>
  <c r="H2799" i="144"/>
  <c r="H2800" i="144"/>
  <c r="H2801" i="144"/>
  <c r="H2802" i="144"/>
  <c r="H2803" i="144"/>
  <c r="H2804" i="144"/>
  <c r="H2805" i="144"/>
  <c r="H2806" i="144"/>
  <c r="H2807" i="144"/>
  <c r="H2808" i="144"/>
  <c r="H2809" i="144"/>
  <c r="H2810" i="144"/>
  <c r="H2811" i="144"/>
  <c r="H2812" i="144"/>
  <c r="H2813" i="144"/>
  <c r="H2814" i="144"/>
  <c r="H2815" i="144"/>
  <c r="H2816" i="144"/>
  <c r="H2817" i="144"/>
  <c r="H2818" i="144"/>
  <c r="H2819" i="144"/>
  <c r="H2820" i="144"/>
  <c r="H2821" i="144"/>
  <c r="H2822" i="144"/>
  <c r="H2823" i="144"/>
  <c r="H2824" i="144"/>
  <c r="H2825" i="144"/>
  <c r="H2826" i="144"/>
  <c r="H2827" i="144"/>
  <c r="H2828" i="144"/>
  <c r="H2829" i="144"/>
  <c r="H2830" i="144"/>
  <c r="H2831" i="144"/>
  <c r="H2832" i="144"/>
  <c r="H2833" i="144"/>
  <c r="H2834" i="144"/>
  <c r="H2835" i="144"/>
  <c r="H2836" i="144"/>
  <c r="H2837" i="144"/>
  <c r="H2838" i="144"/>
  <c r="H2839" i="144"/>
  <c r="H2840" i="144"/>
  <c r="H2841" i="144"/>
  <c r="H2842" i="144"/>
  <c r="H2843" i="144"/>
  <c r="H2844" i="144"/>
  <c r="H2845" i="144"/>
  <c r="H2846" i="144"/>
  <c r="H2847" i="144"/>
  <c r="H2848" i="144"/>
  <c r="H2849" i="144"/>
  <c r="H2850" i="144"/>
  <c r="H2851" i="144"/>
  <c r="H2852" i="144"/>
  <c r="H2853" i="144"/>
  <c r="H2854" i="144"/>
  <c r="H2855" i="144"/>
  <c r="H2856" i="144"/>
  <c r="H2857" i="144"/>
  <c r="H2858" i="144"/>
  <c r="H2859" i="144"/>
  <c r="H2860" i="144"/>
  <c r="H2861" i="144"/>
  <c r="H2862" i="144"/>
  <c r="H2863" i="144"/>
  <c r="H2864" i="144"/>
  <c r="H2865" i="144"/>
  <c r="H2866" i="144"/>
  <c r="H2867" i="144"/>
  <c r="H2868" i="144"/>
  <c r="H2869" i="144"/>
  <c r="H2870" i="144"/>
  <c r="H2871" i="144"/>
  <c r="H2872" i="144"/>
  <c r="H2873" i="144"/>
  <c r="H2874" i="144"/>
  <c r="H2875" i="144"/>
  <c r="H2876" i="144"/>
  <c r="H2877" i="144"/>
  <c r="H2878" i="144"/>
  <c r="H2879" i="144"/>
  <c r="H2880" i="144"/>
  <c r="H2881" i="144"/>
  <c r="H2882" i="144"/>
  <c r="H2883" i="144"/>
  <c r="H2884" i="144"/>
  <c r="H2885" i="144"/>
  <c r="H2886" i="144"/>
  <c r="H2887" i="144"/>
  <c r="H2888" i="144"/>
  <c r="H2889" i="144"/>
  <c r="H2890" i="144"/>
  <c r="H2891" i="144"/>
  <c r="H2892" i="144"/>
  <c r="H2893" i="144"/>
  <c r="H2894" i="144"/>
  <c r="H2895" i="144"/>
  <c r="H2896" i="144"/>
  <c r="H2897" i="144"/>
  <c r="H2898" i="144"/>
  <c r="H2899" i="144"/>
  <c r="H2900" i="144"/>
  <c r="H2901" i="144"/>
  <c r="H2902" i="144"/>
  <c r="H2903" i="144"/>
  <c r="H2904" i="144"/>
  <c r="H2905" i="144"/>
  <c r="H2906" i="144"/>
  <c r="H2907" i="144"/>
  <c r="H2908" i="144"/>
  <c r="H2909" i="144"/>
  <c r="H2910" i="144"/>
  <c r="H2911" i="144"/>
  <c r="H2912" i="144"/>
  <c r="H2913" i="144"/>
  <c r="H2914" i="144"/>
  <c r="H2915" i="144"/>
  <c r="H2916" i="144"/>
  <c r="H2917" i="144"/>
  <c r="H2918" i="144"/>
  <c r="H2919" i="144"/>
  <c r="H2920" i="144"/>
  <c r="H2921" i="144"/>
  <c r="H2922" i="144"/>
  <c r="H2923" i="144"/>
  <c r="H2924" i="144"/>
  <c r="H2925" i="144"/>
  <c r="H2926" i="144"/>
  <c r="H2927" i="144"/>
  <c r="H2928" i="144"/>
  <c r="H2929" i="144"/>
  <c r="H2930" i="144"/>
  <c r="H2931" i="144"/>
  <c r="H2932" i="144"/>
  <c r="H2933" i="144"/>
  <c r="H2934" i="144"/>
  <c r="H2935" i="144"/>
  <c r="H2936" i="144"/>
  <c r="H2937" i="144"/>
  <c r="H2938" i="144"/>
  <c r="H2939" i="144"/>
  <c r="H2940" i="144"/>
  <c r="H2941" i="144"/>
  <c r="H2942" i="144"/>
  <c r="H2943" i="144"/>
  <c r="H2944" i="144"/>
  <c r="H2945" i="144"/>
  <c r="H2946" i="144"/>
  <c r="H2947" i="144"/>
  <c r="H2948" i="144"/>
  <c r="H2949" i="144"/>
  <c r="H2950" i="144"/>
  <c r="H2951" i="144"/>
  <c r="H2952" i="144"/>
  <c r="H2953" i="144"/>
  <c r="H2954" i="144"/>
  <c r="H2955" i="144"/>
  <c r="H2956" i="144"/>
  <c r="H2957" i="144"/>
  <c r="H2958" i="144"/>
  <c r="H2959" i="144"/>
  <c r="H2960" i="144"/>
  <c r="H2961" i="144"/>
  <c r="H2962" i="144"/>
  <c r="H2963" i="144"/>
  <c r="H2964" i="144"/>
  <c r="H2965" i="144"/>
  <c r="H2966" i="144"/>
  <c r="H2967" i="144"/>
  <c r="H2968" i="144"/>
  <c r="H2969" i="144"/>
  <c r="H2970" i="144"/>
  <c r="H2971" i="144"/>
  <c r="H2972" i="144"/>
  <c r="H2973" i="144"/>
  <c r="H2974" i="144"/>
  <c r="H2975" i="144"/>
  <c r="H2976" i="144"/>
  <c r="H2977" i="144"/>
  <c r="H2978" i="144"/>
  <c r="H2979" i="144"/>
  <c r="H2980" i="144"/>
  <c r="H2981" i="144"/>
  <c r="H2982" i="144"/>
  <c r="H2983" i="144"/>
  <c r="H2984" i="144"/>
  <c r="H2985" i="144"/>
  <c r="H2986" i="144"/>
  <c r="H2987" i="144"/>
  <c r="H2988" i="144"/>
  <c r="H2989" i="144"/>
  <c r="H2990" i="144"/>
  <c r="H2991" i="144"/>
  <c r="H2992" i="144"/>
  <c r="H2993" i="144"/>
  <c r="H2994" i="144"/>
  <c r="H2995" i="144"/>
  <c r="H2996" i="144"/>
  <c r="H2997" i="144"/>
  <c r="H2998" i="144"/>
  <c r="H2999" i="144"/>
  <c r="H3000" i="144"/>
  <c r="H3001" i="144"/>
  <c r="H3002" i="144"/>
  <c r="H3003" i="144"/>
  <c r="H3004" i="144"/>
  <c r="H3005" i="144"/>
  <c r="H3006" i="144"/>
  <c r="H3007" i="144"/>
  <c r="H3008" i="144"/>
  <c r="H3009" i="144"/>
  <c r="H3010" i="144"/>
  <c r="H3011" i="144"/>
  <c r="H3012" i="144"/>
  <c r="H3013" i="144"/>
  <c r="H3014" i="144"/>
  <c r="H3015" i="144"/>
  <c r="H3016" i="144"/>
  <c r="H3017" i="144"/>
  <c r="H3018" i="144"/>
  <c r="H3019" i="144"/>
  <c r="H3020" i="144"/>
  <c r="H3021" i="144"/>
  <c r="H3022" i="144"/>
  <c r="H3023" i="144"/>
  <c r="H3024" i="144"/>
  <c r="H3025" i="144"/>
  <c r="H3026" i="144"/>
  <c r="H3027" i="144"/>
  <c r="H3028" i="144"/>
  <c r="H3029" i="144"/>
  <c r="H3030" i="144"/>
  <c r="H3031" i="144"/>
  <c r="H3032" i="144"/>
  <c r="H3033" i="144"/>
  <c r="H3034" i="144"/>
  <c r="H3035" i="144"/>
  <c r="H3036" i="144"/>
  <c r="H3037" i="144"/>
  <c r="H3038" i="144"/>
  <c r="H3039" i="144"/>
  <c r="H3040" i="144"/>
  <c r="H3041" i="144"/>
  <c r="H3042" i="144"/>
  <c r="H3043" i="144"/>
  <c r="H3044" i="144"/>
  <c r="H3045" i="144"/>
  <c r="H3046" i="144"/>
  <c r="H3047" i="144"/>
  <c r="H3048" i="144"/>
  <c r="H3049" i="144"/>
  <c r="H3050" i="144"/>
  <c r="H3051" i="144"/>
  <c r="H3052" i="144"/>
  <c r="H3053" i="144"/>
  <c r="H3054" i="144"/>
  <c r="H3055" i="144"/>
  <c r="H3056" i="144"/>
  <c r="H3057" i="144"/>
  <c r="H3058" i="144"/>
  <c r="H3059" i="144"/>
  <c r="H3060" i="144"/>
  <c r="H3061" i="144"/>
  <c r="H3062" i="144"/>
  <c r="H3063" i="144"/>
  <c r="H3064" i="144"/>
  <c r="H3065" i="144"/>
  <c r="H3066" i="144"/>
  <c r="H3067" i="144"/>
  <c r="H3068" i="144"/>
  <c r="H3069" i="144"/>
  <c r="H3070" i="144"/>
  <c r="H3071" i="144"/>
  <c r="H3072" i="144"/>
  <c r="H3073" i="144"/>
  <c r="H3074" i="144"/>
  <c r="H3075" i="144"/>
  <c r="H3076" i="144"/>
  <c r="H3077" i="144"/>
  <c r="H3078" i="144"/>
  <c r="H3079" i="144"/>
  <c r="H3080" i="144"/>
  <c r="H3081" i="144"/>
  <c r="H3082" i="144"/>
  <c r="H3083" i="144"/>
  <c r="H3084" i="144"/>
  <c r="H3085" i="144"/>
  <c r="H3086" i="144"/>
  <c r="H3087" i="144"/>
  <c r="H3088" i="144"/>
  <c r="H3089" i="144"/>
  <c r="H3090" i="144"/>
  <c r="H3091" i="144"/>
  <c r="H3092" i="144"/>
  <c r="H3093" i="144"/>
  <c r="H3094" i="144"/>
  <c r="H3095" i="144"/>
  <c r="H3096" i="144"/>
  <c r="H3097" i="144"/>
  <c r="H3098" i="144"/>
  <c r="H3099" i="144"/>
  <c r="H3100" i="144"/>
  <c r="H3101" i="144"/>
  <c r="H3102" i="144"/>
  <c r="H3103" i="144"/>
  <c r="H3104" i="144"/>
  <c r="H3105" i="144"/>
  <c r="H3106" i="144"/>
  <c r="H3107" i="144"/>
  <c r="H3108" i="144"/>
  <c r="H3109" i="144"/>
  <c r="H3110" i="144"/>
  <c r="H3111" i="144"/>
  <c r="H3112" i="144"/>
  <c r="H3113" i="144"/>
  <c r="H3114" i="144"/>
  <c r="H3115" i="144"/>
  <c r="H3116" i="144"/>
  <c r="H3117" i="144"/>
  <c r="H3118" i="144"/>
  <c r="H3119" i="144"/>
  <c r="H3120" i="144"/>
  <c r="H3121" i="144"/>
  <c r="H3122" i="144"/>
  <c r="H3123" i="144"/>
  <c r="H3124" i="144"/>
  <c r="H3125" i="144"/>
  <c r="H3126" i="144"/>
  <c r="H3127" i="144"/>
  <c r="H3128" i="144"/>
  <c r="H3129" i="144"/>
  <c r="H3130" i="144"/>
  <c r="H3131" i="144"/>
  <c r="H3132" i="144"/>
  <c r="H3133" i="144"/>
  <c r="H3134" i="144"/>
  <c r="H3135" i="144"/>
  <c r="H3136" i="144"/>
  <c r="H3137" i="144"/>
  <c r="H3138" i="144"/>
  <c r="H3139" i="144"/>
  <c r="H3140" i="144"/>
  <c r="H3141" i="144"/>
  <c r="H3142" i="144"/>
  <c r="H3143" i="144"/>
  <c r="H3144" i="144"/>
  <c r="H3145" i="144"/>
  <c r="H3146" i="144"/>
  <c r="H3147" i="144"/>
  <c r="H3148" i="144"/>
  <c r="H3149" i="144"/>
  <c r="H3150" i="144"/>
  <c r="H3151" i="144"/>
  <c r="H3152" i="144"/>
  <c r="H3153" i="144"/>
  <c r="H3154" i="144"/>
  <c r="H3155" i="144"/>
  <c r="H3156" i="144"/>
  <c r="H3157" i="144"/>
  <c r="H3158" i="144"/>
  <c r="H3159" i="144"/>
  <c r="H3160" i="144"/>
  <c r="H3161" i="144"/>
  <c r="H3162" i="144"/>
  <c r="H3163" i="144"/>
  <c r="H3164" i="144"/>
  <c r="H3165" i="144"/>
  <c r="H3166" i="144"/>
  <c r="H3167" i="144"/>
  <c r="H3168" i="144"/>
  <c r="H3169" i="144"/>
  <c r="H3170" i="144"/>
  <c r="H3171" i="144"/>
  <c r="H3172" i="144"/>
  <c r="H3173" i="144"/>
  <c r="H3174" i="144"/>
  <c r="H3175" i="144"/>
  <c r="H3176" i="144"/>
  <c r="H3177" i="144"/>
  <c r="H3178" i="144"/>
  <c r="H3179" i="144"/>
  <c r="H3180" i="144"/>
  <c r="H3181" i="144"/>
  <c r="H3182" i="144"/>
  <c r="H3183" i="144"/>
  <c r="H3184" i="144"/>
  <c r="H3185" i="144"/>
  <c r="H3186" i="144"/>
  <c r="H3187" i="144"/>
  <c r="H3188" i="144"/>
  <c r="H3189" i="144"/>
  <c r="H3190" i="144"/>
  <c r="H3191" i="144"/>
  <c r="H3192" i="144"/>
  <c r="H3193" i="144"/>
  <c r="H3194" i="144"/>
  <c r="H3195" i="144"/>
  <c r="H3196" i="144"/>
  <c r="H3197" i="144"/>
  <c r="H3198" i="144"/>
  <c r="H3199" i="144"/>
  <c r="H3200" i="144"/>
  <c r="H3201" i="144"/>
  <c r="H3202" i="144"/>
  <c r="H3203" i="144"/>
  <c r="H3204" i="144"/>
  <c r="H3205" i="144"/>
  <c r="H3206" i="144"/>
  <c r="H3207" i="144"/>
  <c r="H3208" i="144"/>
  <c r="H3209" i="144"/>
  <c r="H3210" i="144"/>
  <c r="H3211" i="144"/>
  <c r="H3212" i="144"/>
  <c r="H3213" i="144"/>
  <c r="H3214" i="144"/>
  <c r="H3215" i="144"/>
  <c r="H3216" i="144"/>
  <c r="H3217" i="144"/>
  <c r="H3218" i="144"/>
  <c r="H3219" i="144"/>
  <c r="H3220" i="144"/>
  <c r="H3221" i="144"/>
  <c r="H3222" i="144"/>
  <c r="H3223" i="144"/>
  <c r="H3224" i="144"/>
  <c r="H3225" i="144"/>
  <c r="H3226" i="144"/>
  <c r="H3227" i="144"/>
  <c r="H3228" i="144"/>
  <c r="H3229" i="144"/>
  <c r="H3230" i="144"/>
  <c r="H3231" i="144"/>
  <c r="H3232" i="144"/>
  <c r="H3233" i="144"/>
  <c r="H3234" i="144"/>
  <c r="H3235" i="144"/>
  <c r="H3236" i="144"/>
  <c r="H3237" i="144"/>
  <c r="H3238" i="144"/>
  <c r="H3239" i="144"/>
  <c r="H3240" i="144"/>
  <c r="H3241" i="144"/>
  <c r="H3242" i="144"/>
  <c r="H3243" i="144"/>
  <c r="H3244" i="144"/>
  <c r="H3245" i="144"/>
  <c r="H3246" i="144"/>
  <c r="H3247" i="144"/>
  <c r="H3248" i="144"/>
  <c r="H3249" i="144"/>
  <c r="H3250" i="144"/>
  <c r="H3251" i="144"/>
  <c r="H3252" i="144"/>
  <c r="H3253" i="144"/>
  <c r="H3254" i="144"/>
  <c r="H3255" i="144"/>
  <c r="H3256" i="144"/>
  <c r="H3257" i="144"/>
  <c r="H3258" i="144"/>
  <c r="H3259" i="144"/>
  <c r="H3260" i="144"/>
  <c r="H3261" i="144"/>
  <c r="H3262" i="144"/>
  <c r="H3263" i="144"/>
  <c r="H3264" i="144"/>
  <c r="H3265" i="144"/>
  <c r="H3266" i="144"/>
  <c r="H3267" i="144"/>
  <c r="H3268" i="144"/>
  <c r="H3269" i="144"/>
  <c r="H3270" i="144"/>
  <c r="H3271" i="144"/>
  <c r="H3272" i="144"/>
  <c r="H3273" i="144"/>
  <c r="H3274" i="144"/>
  <c r="H3275" i="144"/>
  <c r="H3276" i="144"/>
  <c r="H3277" i="144"/>
  <c r="H3278" i="144"/>
  <c r="H3279" i="144"/>
  <c r="H3280" i="144"/>
  <c r="H3281" i="144"/>
  <c r="H3282" i="144"/>
  <c r="H3283" i="144"/>
  <c r="H3284" i="144"/>
  <c r="H3285" i="144"/>
  <c r="H3286" i="144"/>
  <c r="H3287" i="144"/>
  <c r="H3288" i="144"/>
  <c r="H3289" i="144"/>
  <c r="H3290" i="144"/>
  <c r="H3291" i="144"/>
  <c r="H3292" i="144"/>
  <c r="H3293" i="144"/>
  <c r="H3294" i="144"/>
  <c r="H3295" i="144"/>
  <c r="H3296" i="144"/>
  <c r="H3297" i="144"/>
  <c r="H3298" i="144"/>
  <c r="H3299" i="144"/>
  <c r="H3300" i="144"/>
  <c r="H3301" i="144"/>
  <c r="H3302" i="144"/>
  <c r="H3303" i="144"/>
  <c r="H3304" i="144"/>
  <c r="H3305" i="144"/>
  <c r="H3306" i="144"/>
  <c r="H3307" i="144"/>
  <c r="H3308" i="144"/>
  <c r="H3309" i="144"/>
  <c r="H3310" i="144"/>
  <c r="H3311" i="144"/>
  <c r="H3312" i="144"/>
  <c r="H3313" i="144"/>
  <c r="H3314" i="144"/>
  <c r="H3315" i="144"/>
  <c r="H3316" i="144"/>
  <c r="H3317" i="144"/>
  <c r="H3318" i="144"/>
  <c r="H3319" i="144"/>
  <c r="H3320" i="144"/>
  <c r="H3321" i="144"/>
  <c r="H3322" i="144"/>
  <c r="H3323" i="144"/>
  <c r="H3324" i="144"/>
  <c r="H3325" i="144"/>
  <c r="H3326" i="144"/>
  <c r="H3327" i="144"/>
  <c r="H3328" i="144"/>
  <c r="H3329" i="144"/>
  <c r="H3330" i="144"/>
  <c r="H3331" i="144"/>
  <c r="H3332" i="144"/>
  <c r="H3333" i="144"/>
  <c r="H3334" i="144"/>
  <c r="H3335" i="144"/>
  <c r="H3336" i="144"/>
  <c r="H3337" i="144"/>
  <c r="H3338" i="144"/>
  <c r="H3339" i="144"/>
  <c r="H3340" i="144"/>
  <c r="H3341" i="144"/>
  <c r="H3342" i="144"/>
  <c r="H3343" i="144"/>
  <c r="H3344" i="144"/>
  <c r="H3345" i="144"/>
  <c r="H3346" i="144"/>
  <c r="H3347" i="144"/>
  <c r="H3348" i="144"/>
  <c r="H3349" i="144"/>
  <c r="H3350" i="144"/>
  <c r="H3351" i="144"/>
  <c r="H3352" i="144"/>
  <c r="H3353" i="144"/>
  <c r="H3354" i="144"/>
  <c r="H3355" i="144"/>
  <c r="H3356" i="144"/>
  <c r="H3357" i="144"/>
  <c r="H3358" i="144"/>
  <c r="H3359" i="144"/>
  <c r="H3360" i="144"/>
  <c r="H3361" i="144"/>
  <c r="H3362" i="144"/>
  <c r="H3363" i="144"/>
  <c r="H3364" i="144"/>
  <c r="H3365" i="144"/>
  <c r="H3366" i="144"/>
  <c r="H3367" i="144"/>
  <c r="H3368" i="144"/>
  <c r="H3369" i="144"/>
  <c r="H3370" i="144"/>
  <c r="H3371" i="144"/>
  <c r="H3372" i="144"/>
  <c r="H3373" i="144"/>
  <c r="H3374" i="144"/>
  <c r="H3375" i="144"/>
  <c r="H3376" i="144"/>
  <c r="H3377" i="144"/>
  <c r="H3378" i="144"/>
  <c r="H3379" i="144"/>
  <c r="H3380" i="144"/>
  <c r="H3381" i="144"/>
  <c r="H3382" i="144"/>
  <c r="H3383" i="144"/>
  <c r="H3384" i="144"/>
  <c r="H3385" i="144"/>
  <c r="H3386" i="144"/>
  <c r="H3387" i="144"/>
  <c r="H3388" i="144"/>
  <c r="H3389" i="144"/>
  <c r="H3390" i="144"/>
  <c r="H3391" i="144"/>
  <c r="H3392" i="144"/>
  <c r="H3393" i="144"/>
  <c r="H3394" i="144"/>
  <c r="H3395" i="144"/>
  <c r="H3396" i="144"/>
  <c r="H3397" i="144"/>
  <c r="H3398" i="144"/>
  <c r="H3399" i="144"/>
  <c r="H3400" i="144"/>
  <c r="H3401" i="144"/>
  <c r="H3402" i="144"/>
  <c r="H3403" i="144"/>
  <c r="H3404" i="144"/>
  <c r="H3405" i="144"/>
  <c r="H3406" i="144"/>
  <c r="H3407" i="144"/>
  <c r="H3408" i="144"/>
  <c r="H3409" i="144"/>
  <c r="H3410" i="144"/>
  <c r="H3411" i="144"/>
  <c r="H3412" i="144"/>
  <c r="H3413" i="144"/>
  <c r="H3414" i="144"/>
  <c r="H3415" i="144"/>
  <c r="H3416" i="144"/>
  <c r="H3417" i="144"/>
  <c r="H3418" i="144"/>
  <c r="H3419" i="144"/>
  <c r="H3420" i="144"/>
  <c r="H3421" i="144"/>
  <c r="H3422" i="144"/>
  <c r="H3423" i="144"/>
  <c r="H3424" i="144"/>
  <c r="H3425" i="144"/>
  <c r="H3426" i="144"/>
  <c r="H3427" i="144"/>
  <c r="H3428" i="144"/>
  <c r="H3429" i="144"/>
  <c r="H3430" i="144"/>
  <c r="H3431" i="144"/>
  <c r="H3432" i="144"/>
  <c r="H3433" i="144"/>
  <c r="H3434" i="144"/>
  <c r="H3435" i="144"/>
  <c r="H3436" i="144"/>
  <c r="H3437" i="144"/>
  <c r="H3438" i="144"/>
  <c r="H3439" i="144"/>
  <c r="H3440" i="144"/>
  <c r="H3441" i="144"/>
  <c r="H3442" i="144"/>
  <c r="H3443" i="144"/>
  <c r="H3444" i="144"/>
  <c r="H3445" i="144"/>
  <c r="H3446" i="144"/>
  <c r="H3447" i="144"/>
  <c r="H3448" i="144"/>
  <c r="H3449" i="144"/>
  <c r="H3450" i="144"/>
  <c r="H3451" i="144"/>
  <c r="H3452" i="144"/>
  <c r="H3453" i="144"/>
  <c r="H3454" i="144"/>
  <c r="H3455" i="144"/>
  <c r="H3456" i="144"/>
  <c r="H3457" i="144"/>
  <c r="H3458" i="144"/>
  <c r="H3459" i="144"/>
  <c r="H3460" i="144"/>
  <c r="H3461" i="144"/>
  <c r="H3462" i="144"/>
  <c r="H3463" i="144"/>
  <c r="H3464" i="144"/>
  <c r="H3465" i="144"/>
  <c r="H3466" i="144"/>
  <c r="H3467" i="144"/>
  <c r="H3468" i="144"/>
  <c r="H3469" i="144"/>
  <c r="H3470" i="144"/>
  <c r="H3471" i="144"/>
  <c r="H3472" i="144"/>
  <c r="H3473" i="144"/>
  <c r="H3474" i="144"/>
  <c r="H3475" i="144"/>
  <c r="H3476" i="144"/>
  <c r="H3477" i="144"/>
  <c r="H3478" i="144"/>
  <c r="H3479" i="144"/>
  <c r="H3480" i="144"/>
  <c r="H3481" i="144"/>
  <c r="H3482" i="144"/>
  <c r="H3483" i="144"/>
  <c r="H3484" i="144"/>
  <c r="H3485" i="144"/>
  <c r="H3486" i="144"/>
  <c r="H3487" i="144"/>
  <c r="H3488" i="144"/>
  <c r="H3489" i="144"/>
  <c r="H3490" i="144"/>
  <c r="H3491" i="144"/>
  <c r="H3492" i="144"/>
  <c r="H3493" i="144"/>
  <c r="H3494" i="144"/>
  <c r="H3495" i="144"/>
  <c r="H3496" i="144"/>
  <c r="H3497" i="144"/>
  <c r="H3498" i="144"/>
  <c r="H3499" i="144"/>
  <c r="H3500" i="144"/>
  <c r="H3501" i="144"/>
  <c r="H3502" i="144"/>
  <c r="H3503" i="144"/>
  <c r="H3504" i="144"/>
  <c r="H3505" i="144"/>
  <c r="H3506" i="144"/>
  <c r="H3507" i="144"/>
  <c r="H3508" i="144"/>
  <c r="H3509" i="144"/>
  <c r="H3510" i="144"/>
  <c r="H3511" i="144"/>
  <c r="H3512" i="144"/>
  <c r="H3513" i="144"/>
  <c r="H3514" i="144"/>
  <c r="H3515" i="144"/>
  <c r="H3516" i="144"/>
  <c r="H3517" i="144"/>
  <c r="H3518" i="144"/>
  <c r="H3519" i="144"/>
  <c r="H3520" i="144"/>
  <c r="H3521" i="144"/>
  <c r="H3522" i="144"/>
  <c r="H3523" i="144"/>
  <c r="H3524" i="144"/>
  <c r="H3525" i="144"/>
  <c r="H3526" i="144"/>
  <c r="H3527" i="144"/>
  <c r="H3528" i="144"/>
  <c r="H3529" i="144"/>
  <c r="H3530" i="144"/>
  <c r="H3531" i="144"/>
  <c r="H3532" i="144"/>
  <c r="H3533" i="144"/>
  <c r="H3534" i="144"/>
  <c r="H3535" i="144"/>
  <c r="H3536" i="144"/>
  <c r="H3537" i="144"/>
  <c r="H3538" i="144"/>
  <c r="H3539" i="144"/>
  <c r="H3540" i="144"/>
  <c r="H3541" i="144"/>
  <c r="H3542" i="144"/>
  <c r="H3543" i="144"/>
  <c r="H3544" i="144"/>
  <c r="H3545" i="144"/>
  <c r="H3546" i="144"/>
  <c r="H3547" i="144"/>
  <c r="H3548" i="144"/>
  <c r="H3549" i="144"/>
  <c r="H3550" i="144"/>
  <c r="H3551" i="144"/>
  <c r="H3552" i="144"/>
  <c r="H3553" i="144"/>
  <c r="H3554" i="144"/>
  <c r="H3555" i="144"/>
  <c r="H3556" i="144"/>
  <c r="H3557" i="144"/>
  <c r="H3558" i="144"/>
  <c r="H3559" i="144"/>
  <c r="H3560" i="144"/>
  <c r="H3561" i="144"/>
  <c r="H3562" i="144"/>
  <c r="H3563" i="144"/>
  <c r="H3564" i="144"/>
  <c r="H3565" i="144"/>
  <c r="H3566" i="144"/>
  <c r="H3567" i="144"/>
  <c r="H3568" i="144"/>
  <c r="H3569" i="144"/>
  <c r="H3570" i="144"/>
  <c r="H3571" i="144"/>
  <c r="H3572" i="144"/>
  <c r="H3573" i="144"/>
  <c r="H3574" i="144"/>
  <c r="H3575" i="144"/>
  <c r="H3576" i="144"/>
  <c r="H3577" i="144"/>
  <c r="H3578" i="144"/>
  <c r="H3579" i="144"/>
  <c r="H3580" i="144"/>
  <c r="H3581" i="144"/>
  <c r="H3582" i="144"/>
  <c r="H3583" i="144"/>
  <c r="H3584" i="144"/>
  <c r="H3585" i="144"/>
  <c r="H3586" i="144"/>
  <c r="H3587" i="144"/>
  <c r="H3588" i="144"/>
  <c r="H3589" i="144"/>
  <c r="H3590" i="144"/>
  <c r="H3591" i="144"/>
  <c r="H3592" i="144"/>
  <c r="H3593" i="144"/>
  <c r="H3594" i="144"/>
  <c r="H3595" i="144"/>
  <c r="H3596" i="144"/>
  <c r="H3597" i="144"/>
  <c r="H3598" i="144"/>
  <c r="H3599" i="144"/>
  <c r="H3600" i="144"/>
  <c r="H3601" i="144"/>
  <c r="H3602" i="144"/>
  <c r="H3603" i="144"/>
  <c r="H3604" i="144"/>
  <c r="H3605" i="144"/>
  <c r="H3606" i="144"/>
  <c r="H3607" i="144"/>
  <c r="H3608" i="144"/>
  <c r="H3609" i="144"/>
  <c r="H3610" i="144"/>
  <c r="H3611" i="144"/>
  <c r="H3612" i="144"/>
  <c r="H3613" i="144"/>
  <c r="H3614" i="144"/>
  <c r="H3615" i="144"/>
  <c r="H3616" i="144"/>
  <c r="H3617" i="144"/>
  <c r="H3618" i="144"/>
  <c r="H3619" i="144"/>
  <c r="H3620" i="144"/>
  <c r="H3621" i="144"/>
  <c r="H3622" i="144"/>
  <c r="H3623" i="144"/>
  <c r="H3624" i="144"/>
  <c r="H3625" i="144"/>
  <c r="H3626" i="144"/>
  <c r="H3627" i="144"/>
  <c r="H3628" i="144"/>
  <c r="H3629" i="144"/>
  <c r="H3630" i="144"/>
  <c r="H3631" i="144"/>
  <c r="H3632" i="144"/>
  <c r="H3633" i="144"/>
  <c r="H3634" i="144"/>
  <c r="H3635" i="144"/>
  <c r="H3636" i="144"/>
  <c r="H3637" i="144"/>
  <c r="H3638" i="144"/>
  <c r="H3639" i="144"/>
  <c r="H3640" i="144"/>
  <c r="H3641" i="144"/>
  <c r="H3642" i="144"/>
  <c r="H3643" i="144"/>
  <c r="H3644" i="144"/>
  <c r="H3645" i="144"/>
  <c r="H3646" i="144"/>
  <c r="H3647" i="144"/>
  <c r="H3648" i="144"/>
  <c r="H3649" i="144"/>
  <c r="H3650" i="144"/>
  <c r="H3651" i="144"/>
  <c r="H3652" i="144"/>
  <c r="H3653" i="144"/>
  <c r="H3654" i="144"/>
  <c r="H3655" i="144"/>
  <c r="H3656" i="144"/>
  <c r="H3657" i="144"/>
  <c r="H3658" i="144"/>
  <c r="H3659" i="144"/>
  <c r="H3660" i="144"/>
  <c r="H3661" i="144"/>
  <c r="H3662" i="144"/>
  <c r="H3663" i="144"/>
  <c r="H3664" i="144"/>
  <c r="H3665" i="144"/>
  <c r="H3666" i="144"/>
  <c r="H3667" i="144"/>
  <c r="H3668" i="144"/>
  <c r="H3669" i="144"/>
  <c r="H3670" i="144"/>
  <c r="H3671" i="144"/>
  <c r="H3672" i="144"/>
  <c r="H3673" i="144"/>
  <c r="H3674" i="144"/>
  <c r="H3675" i="144"/>
  <c r="H3676" i="144"/>
  <c r="H3677" i="144"/>
  <c r="H3678" i="144"/>
  <c r="H3679" i="144"/>
  <c r="H3680" i="144"/>
  <c r="H3681" i="144"/>
  <c r="H3682" i="144"/>
  <c r="H3683" i="144"/>
  <c r="H3684" i="144"/>
  <c r="H3685" i="144"/>
  <c r="H3686" i="144"/>
  <c r="H3687" i="144"/>
  <c r="H3688" i="144"/>
  <c r="H3689" i="144"/>
  <c r="H3690" i="144"/>
  <c r="H3691" i="144"/>
  <c r="H3692" i="144"/>
  <c r="H3693" i="144"/>
  <c r="H3694" i="144"/>
  <c r="H3695" i="144"/>
  <c r="H3696" i="144"/>
  <c r="H3697" i="144"/>
  <c r="H3698" i="144"/>
  <c r="H3699" i="144"/>
  <c r="H3700" i="144"/>
  <c r="H3701" i="144"/>
  <c r="H3702" i="144"/>
  <c r="H3703" i="144"/>
  <c r="H3704" i="144"/>
  <c r="H3705" i="144"/>
  <c r="H3706" i="144"/>
  <c r="H3707" i="144"/>
  <c r="H3708" i="144"/>
  <c r="H3709" i="144"/>
  <c r="H3710" i="144"/>
  <c r="H3711" i="144"/>
  <c r="H3712" i="144"/>
  <c r="H3713" i="144"/>
  <c r="H3714" i="144"/>
  <c r="H3715" i="144"/>
  <c r="H3716" i="144"/>
  <c r="H3717" i="144"/>
  <c r="H3718" i="144"/>
  <c r="H3719" i="144"/>
  <c r="H3720" i="144"/>
  <c r="H3721" i="144"/>
  <c r="H3722" i="144"/>
  <c r="H3723" i="144"/>
  <c r="H3724" i="144"/>
  <c r="H3725" i="144"/>
  <c r="H3726" i="144"/>
  <c r="H3727" i="144"/>
  <c r="H3728" i="144"/>
  <c r="H3729" i="144"/>
  <c r="H3730" i="144"/>
  <c r="H3731" i="144"/>
  <c r="H3732" i="144"/>
  <c r="H3733" i="144"/>
  <c r="H3734" i="144"/>
  <c r="H3735" i="144"/>
  <c r="H3736" i="144"/>
  <c r="H3737" i="144"/>
  <c r="H3738" i="144"/>
  <c r="H3739" i="144"/>
  <c r="H3740" i="144"/>
  <c r="H3741" i="144"/>
  <c r="H3742" i="144"/>
  <c r="H3743" i="144"/>
  <c r="H3744" i="144"/>
  <c r="H3745" i="144"/>
  <c r="H3746" i="144"/>
  <c r="H3747" i="144"/>
  <c r="H3748" i="144"/>
  <c r="H3749" i="144"/>
  <c r="H3750" i="144"/>
  <c r="H3751" i="144"/>
  <c r="H3752" i="144"/>
  <c r="H3753" i="144"/>
  <c r="H3754" i="144"/>
  <c r="H3755" i="144"/>
  <c r="H3756" i="144"/>
  <c r="H3757" i="144"/>
  <c r="H3758" i="144"/>
  <c r="H3759" i="144"/>
  <c r="H3760" i="144"/>
  <c r="H3761" i="144"/>
  <c r="H3762" i="144"/>
  <c r="H3763" i="144"/>
  <c r="H3764" i="144"/>
  <c r="H3765" i="144"/>
  <c r="H3766" i="144"/>
  <c r="H3767" i="144"/>
  <c r="H3768" i="144"/>
  <c r="H3769" i="144"/>
  <c r="H3770" i="144"/>
  <c r="H3771" i="144"/>
  <c r="H3772" i="144"/>
  <c r="H3773" i="144"/>
  <c r="H3774" i="144"/>
  <c r="H3775" i="144"/>
  <c r="H3776" i="144"/>
  <c r="H3777" i="144"/>
  <c r="H3778" i="144"/>
  <c r="H3779" i="144"/>
  <c r="H3780" i="144"/>
  <c r="H3781" i="144"/>
  <c r="H3782" i="144"/>
  <c r="H3783" i="144"/>
  <c r="H3784" i="144"/>
  <c r="H3785" i="144"/>
  <c r="H3786" i="144"/>
  <c r="H3787" i="144"/>
  <c r="H3788" i="144"/>
  <c r="H3789" i="144"/>
  <c r="H3790" i="144"/>
  <c r="H3791" i="144"/>
  <c r="H3792" i="144"/>
  <c r="H3793" i="144"/>
  <c r="H3794" i="144"/>
  <c r="H3795" i="144"/>
  <c r="H3796" i="144"/>
  <c r="H3797" i="144"/>
  <c r="H3798" i="144"/>
  <c r="H3799" i="144"/>
  <c r="H3800" i="144"/>
  <c r="H3801" i="144"/>
  <c r="H3802" i="144"/>
  <c r="H3803" i="144"/>
  <c r="H3804" i="144"/>
  <c r="H3805" i="144"/>
  <c r="H3806" i="144"/>
  <c r="H3807" i="144"/>
  <c r="H3808" i="144"/>
  <c r="H3809" i="144"/>
  <c r="H3810" i="144"/>
  <c r="H3811" i="144"/>
  <c r="H3812" i="144"/>
  <c r="H3813" i="144"/>
  <c r="H3814" i="144"/>
  <c r="H3815" i="144"/>
  <c r="H3816" i="144"/>
  <c r="H3817" i="144"/>
  <c r="H3818" i="144"/>
  <c r="H3819" i="144"/>
  <c r="H3820" i="144"/>
  <c r="H3821" i="144"/>
  <c r="H3822" i="144"/>
  <c r="H3823" i="144"/>
  <c r="H3824" i="144"/>
  <c r="H3825" i="144"/>
  <c r="H3826" i="144"/>
  <c r="H3827" i="144"/>
  <c r="H3828" i="144"/>
  <c r="H3829" i="144"/>
  <c r="H3830" i="144"/>
  <c r="H3831" i="144"/>
  <c r="H3832" i="144"/>
  <c r="H3833" i="144"/>
  <c r="H3834" i="144"/>
  <c r="H3835" i="144"/>
  <c r="H3836" i="144"/>
  <c r="H3837" i="144"/>
  <c r="H3838" i="144"/>
  <c r="H3839" i="144"/>
  <c r="H3840" i="144"/>
  <c r="H3841" i="144"/>
  <c r="H3842" i="144"/>
  <c r="H3843" i="144"/>
  <c r="H3844" i="144"/>
  <c r="H3845" i="144"/>
  <c r="H3846" i="144"/>
  <c r="H3847" i="144"/>
  <c r="H3848" i="144"/>
  <c r="H3849" i="144"/>
  <c r="H3850" i="144"/>
  <c r="H3851" i="144"/>
  <c r="H3852" i="144"/>
  <c r="H3853" i="144"/>
  <c r="H3854" i="144"/>
  <c r="H3855" i="144"/>
  <c r="H3856" i="144"/>
  <c r="H3857" i="144"/>
  <c r="H3858" i="144"/>
  <c r="H3859" i="144"/>
  <c r="H3860" i="144"/>
  <c r="H3861" i="144"/>
  <c r="H3862" i="144"/>
  <c r="H3863" i="144"/>
  <c r="H3864" i="144"/>
  <c r="H3865" i="144"/>
  <c r="H3866" i="144"/>
  <c r="H3867" i="144"/>
  <c r="H3868" i="144"/>
  <c r="H3869" i="144"/>
  <c r="H3870" i="144"/>
  <c r="H3871" i="144"/>
  <c r="H3872" i="144"/>
  <c r="H3873" i="144"/>
  <c r="H3874" i="144"/>
  <c r="H3875" i="144"/>
  <c r="H3876" i="144"/>
  <c r="H3877" i="144"/>
  <c r="H3878" i="144"/>
  <c r="H3879" i="144"/>
  <c r="H3880" i="144"/>
  <c r="H3881" i="144"/>
  <c r="H3882" i="144"/>
  <c r="H3883" i="144"/>
  <c r="H3884" i="144"/>
  <c r="H3885" i="144"/>
  <c r="H3886" i="144"/>
  <c r="H3887" i="144"/>
  <c r="H3888" i="144"/>
  <c r="H3889" i="144"/>
  <c r="H3890" i="144"/>
  <c r="H3891" i="144"/>
  <c r="H3892" i="144"/>
  <c r="H3893" i="144"/>
  <c r="H3894" i="144"/>
  <c r="H3895" i="144"/>
  <c r="H3896" i="144"/>
  <c r="H3897" i="144"/>
  <c r="H3898" i="144"/>
  <c r="H3899" i="144"/>
  <c r="H3900" i="144"/>
  <c r="H3901" i="144"/>
  <c r="H3902" i="144"/>
  <c r="H3903" i="144"/>
  <c r="H3904" i="144"/>
  <c r="H3905" i="144"/>
  <c r="H3906" i="144"/>
  <c r="H3907" i="144"/>
  <c r="H3908" i="144"/>
  <c r="H3909" i="144"/>
  <c r="H3910" i="144"/>
  <c r="H3911" i="144"/>
  <c r="H3912" i="144"/>
  <c r="H3913" i="144"/>
  <c r="H3914" i="144"/>
  <c r="H3915" i="144"/>
  <c r="H3916" i="144"/>
  <c r="H3917" i="144"/>
  <c r="H3918" i="144"/>
  <c r="H3919" i="144"/>
  <c r="H3920" i="144"/>
  <c r="H3921" i="144"/>
  <c r="H3922" i="144"/>
  <c r="H3923" i="144"/>
  <c r="H3924" i="144"/>
  <c r="H3925" i="144"/>
  <c r="H3926" i="144"/>
  <c r="H3927" i="144"/>
  <c r="H3928" i="144"/>
  <c r="H3929" i="144"/>
  <c r="H3930" i="144"/>
  <c r="H3931" i="144"/>
  <c r="H3932" i="144"/>
  <c r="H3933" i="144"/>
  <c r="H3934" i="144"/>
  <c r="H3935" i="144"/>
  <c r="H3936" i="144"/>
  <c r="H3937" i="144"/>
  <c r="H3938" i="144"/>
  <c r="H3939" i="144"/>
  <c r="H3940" i="144"/>
  <c r="H3941" i="144"/>
  <c r="H3942" i="144"/>
  <c r="H3943" i="144"/>
  <c r="H3944" i="144"/>
  <c r="H3945" i="144"/>
  <c r="H3946" i="144"/>
  <c r="H3947" i="144"/>
  <c r="H3948" i="144"/>
  <c r="H3949" i="144"/>
  <c r="H3950" i="144"/>
  <c r="H3951" i="144"/>
  <c r="H3952" i="144"/>
  <c r="H3953" i="144"/>
  <c r="H3954" i="144"/>
  <c r="H3955" i="144"/>
  <c r="H3956" i="144"/>
  <c r="H3957" i="144"/>
  <c r="H3958" i="144"/>
  <c r="H3959" i="144"/>
  <c r="H3960" i="144"/>
  <c r="H3961" i="144"/>
  <c r="H3962" i="144"/>
  <c r="H3963" i="144"/>
  <c r="H3964" i="144"/>
  <c r="H3965" i="144"/>
  <c r="H3966" i="144"/>
  <c r="H3967" i="144"/>
  <c r="H3968" i="144"/>
  <c r="H3969" i="144"/>
  <c r="H3970" i="144"/>
  <c r="H3971" i="144"/>
  <c r="H3972" i="144"/>
  <c r="H3973" i="144"/>
  <c r="H3974" i="144"/>
  <c r="H3975" i="144"/>
  <c r="H3976" i="144"/>
  <c r="H3977" i="144"/>
  <c r="H3978" i="144"/>
  <c r="H3979" i="144"/>
  <c r="H3980" i="144"/>
  <c r="H3981" i="144"/>
  <c r="H3982" i="144"/>
  <c r="H3983" i="144"/>
  <c r="H3984" i="144"/>
  <c r="H3985" i="144"/>
  <c r="H3986" i="144"/>
  <c r="H3987" i="144"/>
  <c r="H3988" i="144"/>
  <c r="H3989" i="144"/>
  <c r="H3990" i="144"/>
  <c r="H3991" i="144"/>
  <c r="H3992" i="144"/>
  <c r="H3993" i="144"/>
  <c r="H3994" i="144"/>
  <c r="H3995" i="144"/>
  <c r="H3996" i="144"/>
  <c r="H3997" i="144"/>
  <c r="H3998" i="144"/>
  <c r="H3999" i="144"/>
  <c r="H4000" i="144"/>
  <c r="H4001" i="144"/>
  <c r="H4002" i="144"/>
  <c r="H4003" i="144"/>
  <c r="H4004" i="144"/>
  <c r="H4005" i="144"/>
  <c r="H4006" i="144"/>
  <c r="H4007" i="144"/>
  <c r="H4008" i="144"/>
  <c r="H4009" i="144"/>
  <c r="H4010" i="144"/>
  <c r="H4011" i="144"/>
  <c r="H4012" i="144"/>
  <c r="H4013" i="144"/>
  <c r="H4014" i="144"/>
  <c r="H4015" i="144"/>
  <c r="H4016" i="144"/>
  <c r="H4017" i="144"/>
  <c r="H4018" i="144"/>
  <c r="H4019" i="144"/>
  <c r="H4020" i="144"/>
  <c r="H4021" i="144"/>
  <c r="H4022" i="144"/>
  <c r="H4023" i="144"/>
  <c r="H4024" i="144"/>
  <c r="H4025" i="144"/>
  <c r="H4026" i="144"/>
  <c r="H4027" i="144"/>
  <c r="H4028" i="144"/>
  <c r="H4029" i="144"/>
  <c r="H4030" i="144"/>
  <c r="H4031" i="144"/>
  <c r="H4032" i="144"/>
  <c r="H4033" i="144"/>
  <c r="H4034" i="144"/>
  <c r="H4035" i="144"/>
  <c r="H4036" i="144"/>
  <c r="H4037" i="144"/>
  <c r="H4038" i="144"/>
  <c r="H4039" i="144"/>
  <c r="H4040" i="144"/>
  <c r="H4041" i="144"/>
  <c r="H4042" i="144"/>
  <c r="H4043" i="144"/>
  <c r="H4044" i="144"/>
  <c r="H4045" i="144"/>
  <c r="H4046" i="144"/>
  <c r="H4047" i="144"/>
  <c r="H4048" i="144"/>
  <c r="H4049" i="144"/>
  <c r="H4050" i="144"/>
  <c r="H4051" i="144"/>
  <c r="H4052" i="144"/>
  <c r="H4053" i="144"/>
  <c r="H4054" i="144"/>
  <c r="H4055" i="144"/>
  <c r="H4056" i="144"/>
  <c r="H4057" i="144"/>
  <c r="H4058" i="144"/>
  <c r="H4059" i="144"/>
  <c r="H4060" i="144"/>
  <c r="H4061" i="144"/>
  <c r="H4062" i="144"/>
  <c r="H4063" i="144"/>
  <c r="H4064" i="144"/>
  <c r="H4065" i="144"/>
  <c r="H4066" i="144"/>
  <c r="H4067" i="144"/>
  <c r="H4068" i="144"/>
  <c r="H4069" i="144"/>
  <c r="H4070" i="144"/>
  <c r="H4071" i="144"/>
  <c r="H4072" i="144"/>
  <c r="H4073" i="144"/>
  <c r="H4074" i="144"/>
  <c r="H4075" i="144"/>
  <c r="H4076" i="144"/>
  <c r="H4077" i="144"/>
  <c r="H4078" i="144"/>
  <c r="H4079" i="144"/>
  <c r="H4080" i="144"/>
  <c r="H4081" i="144"/>
  <c r="H4082" i="144"/>
  <c r="H4083" i="144"/>
  <c r="H4084" i="144"/>
  <c r="H4085" i="144"/>
  <c r="H4086" i="144"/>
  <c r="H4087" i="144"/>
  <c r="H4088" i="144"/>
  <c r="H4089" i="144"/>
  <c r="H4090" i="144"/>
  <c r="H4091" i="144"/>
  <c r="H4092" i="144"/>
  <c r="H4093" i="144"/>
  <c r="H4094" i="144"/>
  <c r="H4095" i="144"/>
  <c r="H4096" i="144"/>
  <c r="H4097" i="144"/>
  <c r="H4098" i="144"/>
  <c r="H4099" i="144"/>
  <c r="H4100" i="144"/>
  <c r="H4101" i="144"/>
  <c r="H4102" i="144"/>
  <c r="H4103" i="144"/>
  <c r="H4104" i="144"/>
  <c r="H4105" i="144"/>
  <c r="H4106" i="144"/>
  <c r="H4107" i="144"/>
  <c r="H4108" i="144"/>
  <c r="H4109" i="144"/>
  <c r="H4110" i="144"/>
  <c r="H4111" i="144"/>
  <c r="H4112" i="144"/>
  <c r="H4113" i="144"/>
  <c r="H4114" i="144"/>
  <c r="H4115" i="144"/>
  <c r="H4116" i="144"/>
  <c r="H4117" i="144"/>
  <c r="H4118" i="144"/>
  <c r="H4119" i="144"/>
  <c r="H4120" i="144"/>
  <c r="H4121" i="144"/>
  <c r="H4122" i="144"/>
  <c r="H4123" i="144"/>
  <c r="H4124" i="144"/>
  <c r="H4125" i="144"/>
  <c r="H4126" i="144"/>
  <c r="H4127" i="144"/>
  <c r="H4128" i="144"/>
  <c r="H4129" i="144"/>
  <c r="H4130" i="144"/>
  <c r="H4131" i="144"/>
  <c r="H4132" i="144"/>
  <c r="H4133" i="144"/>
  <c r="H4134" i="144"/>
  <c r="H4135" i="144"/>
  <c r="H4136" i="144"/>
  <c r="H4137" i="144"/>
  <c r="H4138" i="144"/>
  <c r="H4139" i="144"/>
  <c r="H4140" i="144"/>
  <c r="H4141" i="144"/>
  <c r="H4142" i="144"/>
  <c r="H4143" i="144"/>
  <c r="H4144" i="144"/>
  <c r="H4145" i="144"/>
  <c r="H4146" i="144"/>
  <c r="H4147" i="144"/>
  <c r="H4148" i="144"/>
  <c r="H4149" i="144"/>
  <c r="H4150" i="144"/>
  <c r="H4151" i="144"/>
  <c r="H4152" i="144"/>
  <c r="H4153" i="144"/>
  <c r="H4154" i="144"/>
  <c r="H4155" i="144"/>
  <c r="H4156" i="144"/>
  <c r="H4157" i="144"/>
  <c r="H4158" i="144"/>
  <c r="H4159" i="144"/>
  <c r="H4160" i="144"/>
  <c r="H4161" i="144"/>
  <c r="H4162" i="144"/>
  <c r="H4163" i="144"/>
  <c r="H4164" i="144"/>
  <c r="H4165" i="144"/>
  <c r="H4166" i="144"/>
  <c r="H4167" i="144"/>
  <c r="H4168" i="144"/>
  <c r="H4169" i="144"/>
  <c r="H4170" i="144"/>
  <c r="H4171" i="144"/>
  <c r="H4172" i="144"/>
  <c r="H4173" i="144"/>
  <c r="H4174" i="144"/>
  <c r="H4175" i="144"/>
  <c r="H4176" i="144"/>
  <c r="H4177" i="144"/>
  <c r="H4178" i="144"/>
  <c r="H4179" i="144"/>
  <c r="H4180" i="144"/>
  <c r="H4181" i="144"/>
  <c r="H4182" i="144"/>
  <c r="H4183" i="144"/>
  <c r="H4184" i="144"/>
  <c r="H4185" i="144"/>
  <c r="H4186" i="144"/>
  <c r="H4187" i="144"/>
  <c r="H4188" i="144"/>
  <c r="H4189" i="144"/>
  <c r="H4190" i="144"/>
  <c r="H4191" i="144"/>
  <c r="H4192" i="144"/>
  <c r="H4193" i="144"/>
  <c r="K4" i="144"/>
  <c r="K5" i="144"/>
  <c r="K6" i="144"/>
  <c r="K7" i="144"/>
  <c r="K8" i="144"/>
  <c r="K9" i="144"/>
  <c r="K10" i="144"/>
  <c r="K11" i="144"/>
  <c r="K12" i="144"/>
  <c r="K13" i="144"/>
  <c r="K14" i="144"/>
  <c r="K15" i="144"/>
  <c r="K16" i="144"/>
  <c r="K17" i="144"/>
  <c r="K18" i="144"/>
  <c r="K19" i="144"/>
  <c r="K20" i="144"/>
  <c r="K21" i="144"/>
  <c r="K22" i="144"/>
  <c r="K23" i="144"/>
  <c r="K24" i="144"/>
  <c r="K25" i="144"/>
  <c r="K26" i="144"/>
  <c r="K27" i="144"/>
  <c r="K28" i="144"/>
  <c r="K29" i="144"/>
  <c r="K30" i="144"/>
  <c r="K31" i="144"/>
  <c r="K32" i="144"/>
  <c r="K33" i="144"/>
  <c r="K34" i="144"/>
  <c r="K35" i="144"/>
  <c r="K36" i="144"/>
  <c r="K37" i="144"/>
  <c r="K38" i="144"/>
  <c r="K39" i="144"/>
  <c r="K40" i="144"/>
  <c r="K41" i="144"/>
  <c r="K42" i="144"/>
  <c r="K43" i="144"/>
  <c r="K44" i="144"/>
  <c r="K45" i="144"/>
  <c r="K46" i="144"/>
  <c r="K47" i="144"/>
  <c r="K48" i="144"/>
  <c r="K49" i="144"/>
  <c r="K50" i="144"/>
  <c r="K51" i="144"/>
  <c r="K52" i="144"/>
  <c r="K53" i="144"/>
  <c r="K54" i="144"/>
  <c r="K55" i="144"/>
  <c r="K56" i="144"/>
  <c r="K57" i="144"/>
  <c r="K58" i="144"/>
  <c r="K59" i="144"/>
  <c r="K60" i="144"/>
  <c r="K61" i="144"/>
  <c r="K62" i="144"/>
  <c r="K63" i="144"/>
  <c r="K64" i="144"/>
  <c r="K65" i="144"/>
  <c r="K66" i="144"/>
  <c r="K67" i="144"/>
  <c r="K68" i="144"/>
  <c r="K69" i="144"/>
  <c r="K70" i="144"/>
  <c r="K71" i="144"/>
  <c r="K72" i="144"/>
  <c r="K73" i="144"/>
  <c r="K74" i="144"/>
  <c r="K75" i="144"/>
  <c r="K76" i="144"/>
  <c r="K77" i="144"/>
  <c r="K78" i="144"/>
  <c r="K79" i="144"/>
  <c r="K80" i="144"/>
  <c r="K81" i="144"/>
  <c r="K82" i="144"/>
  <c r="K83" i="144"/>
  <c r="K84" i="144"/>
  <c r="K85" i="144"/>
  <c r="K86" i="144"/>
  <c r="K87" i="144"/>
  <c r="K88" i="144"/>
  <c r="K89" i="144"/>
  <c r="K90" i="144"/>
  <c r="K91" i="144"/>
  <c r="K92" i="144"/>
  <c r="K93" i="144"/>
  <c r="K94" i="144"/>
  <c r="K95" i="144"/>
  <c r="K96" i="144"/>
  <c r="K97" i="144"/>
  <c r="K98" i="144"/>
  <c r="K99" i="144"/>
  <c r="K100" i="144"/>
  <c r="K101" i="144"/>
  <c r="K102" i="144"/>
  <c r="K103" i="144"/>
  <c r="K104" i="144"/>
  <c r="K105" i="144"/>
  <c r="K106" i="144"/>
  <c r="K107" i="144"/>
  <c r="K108" i="144"/>
  <c r="K109" i="144"/>
  <c r="K110" i="144"/>
  <c r="K111" i="144"/>
  <c r="K112" i="144"/>
  <c r="K113" i="144"/>
  <c r="K114" i="144"/>
  <c r="K115" i="144"/>
  <c r="K116" i="144"/>
  <c r="K117" i="144"/>
  <c r="K118" i="144"/>
  <c r="K119" i="144"/>
  <c r="K120" i="144"/>
  <c r="K121" i="144"/>
  <c r="K122" i="144"/>
  <c r="K123" i="144"/>
  <c r="K124" i="144"/>
  <c r="K125" i="144"/>
  <c r="K126" i="144"/>
  <c r="K127" i="144"/>
  <c r="K128" i="144"/>
  <c r="K129" i="144"/>
  <c r="K130" i="144"/>
  <c r="K131" i="144"/>
  <c r="K132" i="144"/>
  <c r="K133" i="144"/>
  <c r="K134" i="144"/>
  <c r="K135" i="144"/>
  <c r="K136" i="144"/>
  <c r="K137" i="144"/>
  <c r="K138" i="144"/>
  <c r="K139" i="144"/>
  <c r="K140" i="144"/>
  <c r="K141" i="144"/>
  <c r="K142" i="144"/>
  <c r="K143" i="144"/>
  <c r="K144" i="144"/>
  <c r="K145" i="144"/>
  <c r="K146" i="144"/>
  <c r="K147" i="144"/>
  <c r="K148" i="144"/>
  <c r="K149" i="144"/>
  <c r="K150" i="144"/>
  <c r="K151" i="144"/>
  <c r="K152" i="144"/>
  <c r="K153" i="144"/>
  <c r="K154" i="144"/>
  <c r="K155" i="144"/>
  <c r="K156" i="144"/>
  <c r="K157" i="144"/>
  <c r="K158" i="144"/>
  <c r="K159" i="144"/>
  <c r="K160" i="144"/>
  <c r="K161" i="144"/>
  <c r="K162" i="144"/>
  <c r="K163" i="144"/>
  <c r="K164" i="144"/>
  <c r="K165" i="144"/>
  <c r="K166" i="144"/>
  <c r="K167" i="144"/>
  <c r="K168" i="144"/>
  <c r="K169" i="144"/>
  <c r="K170" i="144"/>
  <c r="K171" i="144"/>
  <c r="K172" i="144"/>
  <c r="K173" i="144"/>
  <c r="K174" i="144"/>
  <c r="K175" i="144"/>
  <c r="K176" i="144"/>
  <c r="K177" i="144"/>
  <c r="K178" i="144"/>
  <c r="K179" i="144"/>
  <c r="K180" i="144"/>
  <c r="K181" i="144"/>
  <c r="K182" i="144"/>
  <c r="K183" i="144"/>
  <c r="K184" i="144"/>
  <c r="K185" i="144"/>
  <c r="K186" i="144"/>
  <c r="K187" i="144"/>
  <c r="K188" i="144"/>
  <c r="K189" i="144"/>
  <c r="K190" i="144"/>
  <c r="K191" i="144"/>
  <c r="K192" i="144"/>
  <c r="K193" i="144"/>
  <c r="K194" i="144"/>
  <c r="K195" i="144"/>
  <c r="K196" i="144"/>
  <c r="K197" i="144"/>
  <c r="K198" i="144"/>
  <c r="K199" i="144"/>
  <c r="K200" i="144"/>
  <c r="K201" i="144"/>
  <c r="K202" i="144"/>
  <c r="K203" i="144"/>
  <c r="K204" i="144"/>
  <c r="K205" i="144"/>
  <c r="K206" i="144"/>
  <c r="K207" i="144"/>
  <c r="K208" i="144"/>
  <c r="K209" i="144"/>
  <c r="K210" i="144"/>
  <c r="K211" i="144"/>
  <c r="K212" i="144"/>
  <c r="K213" i="144"/>
  <c r="K214" i="144"/>
  <c r="K215" i="144"/>
  <c r="K216" i="144"/>
  <c r="K217" i="144"/>
  <c r="K218" i="144"/>
  <c r="K219" i="144"/>
  <c r="K220" i="144"/>
  <c r="K221" i="144"/>
  <c r="K222" i="144"/>
  <c r="K223" i="144"/>
  <c r="K224" i="144"/>
  <c r="K225" i="144"/>
  <c r="K226" i="144"/>
  <c r="K227" i="144"/>
  <c r="K228" i="144"/>
  <c r="K229" i="144"/>
  <c r="K230" i="144"/>
  <c r="K231" i="144"/>
  <c r="K232" i="144"/>
  <c r="K233" i="144"/>
  <c r="K234" i="144"/>
  <c r="K235" i="144"/>
  <c r="K236" i="144"/>
  <c r="K237" i="144"/>
  <c r="K238" i="144"/>
  <c r="K239" i="144"/>
  <c r="K240" i="144"/>
  <c r="K241" i="144"/>
  <c r="K242" i="144"/>
  <c r="K243" i="144"/>
  <c r="K244" i="144"/>
  <c r="K245" i="144"/>
  <c r="K246" i="144"/>
  <c r="K247" i="144"/>
  <c r="K248" i="144"/>
  <c r="K249" i="144"/>
  <c r="K250" i="144"/>
  <c r="K251" i="144"/>
  <c r="K252" i="144"/>
  <c r="K253" i="144"/>
  <c r="K254" i="144"/>
  <c r="K255" i="144"/>
  <c r="K256" i="144"/>
  <c r="K257" i="144"/>
  <c r="K258" i="144"/>
  <c r="K259" i="144"/>
  <c r="K260" i="144"/>
  <c r="K261" i="144"/>
  <c r="K262" i="144"/>
  <c r="K263" i="144"/>
  <c r="K264" i="144"/>
  <c r="K265" i="144"/>
  <c r="K266" i="144"/>
  <c r="K267" i="144"/>
  <c r="K268" i="144"/>
  <c r="K269" i="144"/>
  <c r="K270" i="144"/>
  <c r="K271" i="144"/>
  <c r="K272" i="144"/>
  <c r="K273" i="144"/>
  <c r="K274" i="144"/>
  <c r="K275" i="144"/>
  <c r="K276" i="144"/>
  <c r="K277" i="144"/>
  <c r="K278" i="144"/>
  <c r="K279" i="144"/>
  <c r="K280" i="144"/>
  <c r="K281" i="144"/>
  <c r="K282" i="144"/>
  <c r="K283" i="144"/>
  <c r="K284" i="144"/>
  <c r="K285" i="144"/>
  <c r="K286" i="144"/>
  <c r="K287" i="144"/>
  <c r="K288" i="144"/>
  <c r="K289" i="144"/>
  <c r="K290" i="144"/>
  <c r="K291" i="144"/>
  <c r="K292" i="144"/>
  <c r="K293" i="144"/>
  <c r="K294" i="144"/>
  <c r="K295" i="144"/>
  <c r="K296" i="144"/>
  <c r="K297" i="144"/>
  <c r="K298" i="144"/>
  <c r="K299" i="144"/>
  <c r="K300" i="144"/>
  <c r="K301" i="144"/>
  <c r="K302" i="144"/>
  <c r="K303" i="144"/>
  <c r="K304" i="144"/>
  <c r="K305" i="144"/>
  <c r="K306" i="144"/>
  <c r="K307" i="144"/>
  <c r="K308" i="144"/>
  <c r="K309" i="144"/>
  <c r="K310" i="144"/>
  <c r="K311" i="144"/>
  <c r="K312" i="144"/>
  <c r="K313" i="144"/>
  <c r="K314" i="144"/>
  <c r="K315" i="144"/>
  <c r="K316" i="144"/>
  <c r="K317" i="144"/>
  <c r="K318" i="144"/>
  <c r="K319" i="144"/>
  <c r="K320" i="144"/>
  <c r="K321" i="144"/>
  <c r="K322" i="144"/>
  <c r="K323" i="144"/>
  <c r="K324" i="144"/>
  <c r="K325" i="144"/>
  <c r="K326" i="144"/>
  <c r="K327" i="144"/>
  <c r="K328" i="144"/>
  <c r="K329" i="144"/>
  <c r="K330" i="144"/>
  <c r="K331" i="144"/>
  <c r="K332" i="144"/>
  <c r="K333" i="144"/>
  <c r="K334" i="144"/>
  <c r="K335" i="144"/>
  <c r="K336" i="144"/>
  <c r="K337" i="144"/>
  <c r="K338" i="144"/>
  <c r="K339" i="144"/>
  <c r="K340" i="144"/>
  <c r="K341" i="144"/>
  <c r="K342" i="144"/>
  <c r="K343" i="144"/>
  <c r="K344" i="144"/>
  <c r="K345" i="144"/>
  <c r="K346" i="144"/>
  <c r="K347" i="144"/>
  <c r="K348" i="144"/>
  <c r="K349" i="144"/>
  <c r="K350" i="144"/>
  <c r="K351" i="144"/>
  <c r="K352" i="144"/>
  <c r="K353" i="144"/>
  <c r="K354" i="144"/>
  <c r="K355" i="144"/>
  <c r="K356" i="144"/>
  <c r="K357" i="144"/>
  <c r="K358" i="144"/>
  <c r="K359" i="144"/>
  <c r="K360" i="144"/>
  <c r="K361" i="144"/>
  <c r="K362" i="144"/>
  <c r="K363" i="144"/>
  <c r="K364" i="144"/>
  <c r="K365" i="144"/>
  <c r="K366" i="144"/>
  <c r="K367" i="144"/>
  <c r="K368" i="144"/>
  <c r="K369" i="144"/>
  <c r="K370" i="144"/>
  <c r="K371" i="144"/>
  <c r="K372" i="144"/>
  <c r="K373" i="144"/>
  <c r="K374" i="144"/>
  <c r="K375" i="144"/>
  <c r="K376" i="144"/>
  <c r="K377" i="144"/>
  <c r="K378" i="144"/>
  <c r="K379" i="144"/>
  <c r="K380" i="144"/>
  <c r="K381" i="144"/>
  <c r="K382" i="144"/>
  <c r="K383" i="144"/>
  <c r="K384" i="144"/>
  <c r="K385" i="144"/>
  <c r="K386" i="144"/>
  <c r="K387" i="144"/>
  <c r="K388" i="144"/>
  <c r="K389" i="144"/>
  <c r="K390" i="144"/>
  <c r="K391" i="144"/>
  <c r="K392" i="144"/>
  <c r="K393" i="144"/>
  <c r="K394" i="144"/>
  <c r="K395" i="144"/>
  <c r="K396" i="144"/>
  <c r="K397" i="144"/>
  <c r="K398" i="144"/>
  <c r="K399" i="144"/>
  <c r="K400" i="144"/>
  <c r="K401" i="144"/>
  <c r="K402" i="144"/>
  <c r="K403" i="144"/>
  <c r="K404" i="144"/>
  <c r="K405" i="144"/>
  <c r="K406" i="144"/>
  <c r="K407" i="144"/>
  <c r="K408" i="144"/>
  <c r="K409" i="144"/>
  <c r="K410" i="144"/>
  <c r="K411" i="144"/>
  <c r="K412" i="144"/>
  <c r="K413" i="144"/>
  <c r="K414" i="144"/>
  <c r="K415" i="144"/>
  <c r="K416" i="144"/>
  <c r="K417" i="144"/>
  <c r="K418" i="144"/>
  <c r="K419" i="144"/>
  <c r="K420" i="144"/>
  <c r="K421" i="144"/>
  <c r="K422" i="144"/>
  <c r="K423" i="144"/>
  <c r="K424" i="144"/>
  <c r="K425" i="144"/>
  <c r="K426" i="144"/>
  <c r="K427" i="144"/>
  <c r="K428" i="144"/>
  <c r="K429" i="144"/>
  <c r="K430" i="144"/>
  <c r="K431" i="144"/>
  <c r="K432" i="144"/>
  <c r="K433" i="144"/>
  <c r="K434" i="144"/>
  <c r="K435" i="144"/>
  <c r="K436" i="144"/>
  <c r="K437" i="144"/>
  <c r="K438" i="144"/>
  <c r="K439" i="144"/>
  <c r="K440" i="144"/>
  <c r="K441" i="144"/>
  <c r="K442" i="144"/>
  <c r="K443" i="144"/>
  <c r="K444" i="144"/>
  <c r="K445" i="144"/>
  <c r="K446" i="144"/>
  <c r="K447" i="144"/>
  <c r="K448" i="144"/>
  <c r="K449" i="144"/>
  <c r="K450" i="144"/>
  <c r="K451" i="144"/>
  <c r="K452" i="144"/>
  <c r="K453" i="144"/>
  <c r="K454" i="144"/>
  <c r="K455" i="144"/>
  <c r="K456" i="144"/>
  <c r="K457" i="144"/>
  <c r="K458" i="144"/>
  <c r="K459" i="144"/>
  <c r="K460" i="144"/>
  <c r="K461" i="144"/>
  <c r="K462" i="144"/>
  <c r="K463" i="144"/>
  <c r="K464" i="144"/>
  <c r="K465" i="144"/>
  <c r="K466" i="144"/>
  <c r="K467" i="144"/>
  <c r="K468" i="144"/>
  <c r="K469" i="144"/>
  <c r="K470" i="144"/>
  <c r="K471" i="144"/>
  <c r="K472" i="144"/>
  <c r="K473" i="144"/>
  <c r="K474" i="144"/>
  <c r="K475" i="144"/>
  <c r="K476" i="144"/>
  <c r="K477" i="144"/>
  <c r="K478" i="144"/>
  <c r="K479" i="144"/>
  <c r="K480" i="144"/>
  <c r="K481" i="144"/>
  <c r="K482" i="144"/>
  <c r="K483" i="144"/>
  <c r="K484" i="144"/>
  <c r="K485" i="144"/>
  <c r="K486" i="144"/>
  <c r="K487" i="144"/>
  <c r="K488" i="144"/>
  <c r="K489" i="144"/>
  <c r="K490" i="144"/>
  <c r="K491" i="144"/>
  <c r="K492" i="144"/>
  <c r="K493" i="144"/>
  <c r="K494" i="144"/>
  <c r="K495" i="144"/>
  <c r="K496" i="144"/>
  <c r="K497" i="144"/>
  <c r="K498" i="144"/>
  <c r="K499" i="144"/>
  <c r="K500" i="144"/>
  <c r="K501" i="144"/>
  <c r="K502" i="144"/>
  <c r="K503" i="144"/>
  <c r="K504" i="144"/>
  <c r="K505" i="144"/>
  <c r="K506" i="144"/>
  <c r="K507" i="144"/>
  <c r="K508" i="144"/>
  <c r="K509" i="144"/>
  <c r="K510" i="144"/>
  <c r="K511" i="144"/>
  <c r="K512" i="144"/>
  <c r="K513" i="144"/>
  <c r="K514" i="144"/>
  <c r="K515" i="144"/>
  <c r="K516" i="144"/>
  <c r="K517" i="144"/>
  <c r="K518" i="144"/>
  <c r="K519" i="144"/>
  <c r="K520" i="144"/>
  <c r="K521" i="144"/>
  <c r="K522" i="144"/>
  <c r="K523" i="144"/>
  <c r="K524" i="144"/>
  <c r="K525" i="144"/>
  <c r="K526" i="144"/>
  <c r="K527" i="144"/>
  <c r="K528" i="144"/>
  <c r="K529" i="144"/>
  <c r="K530" i="144"/>
  <c r="K531" i="144"/>
  <c r="K532" i="144"/>
  <c r="K533" i="144"/>
  <c r="K534" i="144"/>
  <c r="K535" i="144"/>
  <c r="K536" i="144"/>
  <c r="K537" i="144"/>
  <c r="K538" i="144"/>
  <c r="K539" i="144"/>
  <c r="K540" i="144"/>
  <c r="K541" i="144"/>
  <c r="K542" i="144"/>
  <c r="K543" i="144"/>
  <c r="K544" i="144"/>
  <c r="K545" i="144"/>
  <c r="K546" i="144"/>
  <c r="K547" i="144"/>
  <c r="K548" i="144"/>
  <c r="K549" i="144"/>
  <c r="K550" i="144"/>
  <c r="K551" i="144"/>
  <c r="K552" i="144"/>
  <c r="K553" i="144"/>
  <c r="K554" i="144"/>
  <c r="K555" i="144"/>
  <c r="K556" i="144"/>
  <c r="K557" i="144"/>
  <c r="K558" i="144"/>
  <c r="K559" i="144"/>
  <c r="K560" i="144"/>
  <c r="K561" i="144"/>
  <c r="K562" i="144"/>
  <c r="K563" i="144"/>
  <c r="K564" i="144"/>
  <c r="K565" i="144"/>
  <c r="K566" i="144"/>
  <c r="K567" i="144"/>
  <c r="K568" i="144"/>
  <c r="K569" i="144"/>
  <c r="K570" i="144"/>
  <c r="K571" i="144"/>
  <c r="K572" i="144"/>
  <c r="K573" i="144"/>
  <c r="K574" i="144"/>
  <c r="K575" i="144"/>
  <c r="K576" i="144"/>
  <c r="K577" i="144"/>
  <c r="K578" i="144"/>
  <c r="K579" i="144"/>
  <c r="K580" i="144"/>
  <c r="K581" i="144"/>
  <c r="K582" i="144"/>
  <c r="K583" i="144"/>
  <c r="K584" i="144"/>
  <c r="K585" i="144"/>
  <c r="K586" i="144"/>
  <c r="K587" i="144"/>
  <c r="K588" i="144"/>
  <c r="K589" i="144"/>
  <c r="K590" i="144"/>
  <c r="K591" i="144"/>
  <c r="K592" i="144"/>
  <c r="K593" i="144"/>
  <c r="K594" i="144"/>
  <c r="K595" i="144"/>
  <c r="K596" i="144"/>
  <c r="K597" i="144"/>
  <c r="K598" i="144"/>
  <c r="K599" i="144"/>
  <c r="K600" i="144"/>
  <c r="K601" i="144"/>
  <c r="K602" i="144"/>
  <c r="K603" i="144"/>
  <c r="K604" i="144"/>
  <c r="K605" i="144"/>
  <c r="K606" i="144"/>
  <c r="K607" i="144"/>
  <c r="K608" i="144"/>
  <c r="K609" i="144"/>
  <c r="K610" i="144"/>
  <c r="K611" i="144"/>
  <c r="K612" i="144"/>
  <c r="K613" i="144"/>
  <c r="K614" i="144"/>
  <c r="K615" i="144"/>
  <c r="K616" i="144"/>
  <c r="K617" i="144"/>
  <c r="K618" i="144"/>
  <c r="K619" i="144"/>
  <c r="K620" i="144"/>
  <c r="K621" i="144"/>
  <c r="K622" i="144"/>
  <c r="K623" i="144"/>
  <c r="K624" i="144"/>
  <c r="K625" i="144"/>
  <c r="K626" i="144"/>
  <c r="K627" i="144"/>
  <c r="K628" i="144"/>
  <c r="K629" i="144"/>
  <c r="K630" i="144"/>
  <c r="K631" i="144"/>
  <c r="K632" i="144"/>
  <c r="K633" i="144"/>
  <c r="K634" i="144"/>
  <c r="K635" i="144"/>
  <c r="K636" i="144"/>
  <c r="K637" i="144"/>
  <c r="K638" i="144"/>
  <c r="K639" i="144"/>
  <c r="K640" i="144"/>
  <c r="K641" i="144"/>
  <c r="K642" i="144"/>
  <c r="K643" i="144"/>
  <c r="K644" i="144"/>
  <c r="K645" i="144"/>
  <c r="K646" i="144"/>
  <c r="K647" i="144"/>
  <c r="K648" i="144"/>
  <c r="K649" i="144"/>
  <c r="K650" i="144"/>
  <c r="K651" i="144"/>
  <c r="K652" i="144"/>
  <c r="K653" i="144"/>
  <c r="K654" i="144"/>
  <c r="K655" i="144"/>
  <c r="K656" i="144"/>
  <c r="K657" i="144"/>
  <c r="K658" i="144"/>
  <c r="K659" i="144"/>
  <c r="K660" i="144"/>
  <c r="K661" i="144"/>
  <c r="K662" i="144"/>
  <c r="K663" i="144"/>
  <c r="K664" i="144"/>
  <c r="K665" i="144"/>
  <c r="K666" i="144"/>
  <c r="K667" i="144"/>
  <c r="K668" i="144"/>
  <c r="K669" i="144"/>
  <c r="K670" i="144"/>
  <c r="K671" i="144"/>
  <c r="K672" i="144"/>
  <c r="K673" i="144"/>
  <c r="K674" i="144"/>
  <c r="K675" i="144"/>
  <c r="K676" i="144"/>
  <c r="K677" i="144"/>
  <c r="K678" i="144"/>
  <c r="K679" i="144"/>
  <c r="K680" i="144"/>
  <c r="K681" i="144"/>
  <c r="K682" i="144"/>
  <c r="K683" i="144"/>
  <c r="K684" i="144"/>
  <c r="K685" i="144"/>
  <c r="K686" i="144"/>
  <c r="K687" i="144"/>
  <c r="K688" i="144"/>
  <c r="K689" i="144"/>
  <c r="K690" i="144"/>
  <c r="K691" i="144"/>
  <c r="K692" i="144"/>
  <c r="K693" i="144"/>
  <c r="K694" i="144"/>
  <c r="K695" i="144"/>
  <c r="K696" i="144"/>
  <c r="K697" i="144"/>
  <c r="K698" i="144"/>
  <c r="K699" i="144"/>
  <c r="K700" i="144"/>
  <c r="K701" i="144"/>
  <c r="K702" i="144"/>
  <c r="K703" i="144"/>
  <c r="K704" i="144"/>
  <c r="K705" i="144"/>
  <c r="K706" i="144"/>
  <c r="K707" i="144"/>
  <c r="K708" i="144"/>
  <c r="K709" i="144"/>
  <c r="K710" i="144"/>
  <c r="K711" i="144"/>
  <c r="K712" i="144"/>
  <c r="K713" i="144"/>
  <c r="K714" i="144"/>
  <c r="K715" i="144"/>
  <c r="K716" i="144"/>
  <c r="K717" i="144"/>
  <c r="K718" i="144"/>
  <c r="K719" i="144"/>
  <c r="K720" i="144"/>
  <c r="K721" i="144"/>
  <c r="K722" i="144"/>
  <c r="K723" i="144"/>
  <c r="K724" i="144"/>
  <c r="K725" i="144"/>
  <c r="K726" i="144"/>
  <c r="K727" i="144"/>
  <c r="K728" i="144"/>
  <c r="K729" i="144"/>
  <c r="K730" i="144"/>
  <c r="K731" i="144"/>
  <c r="K732" i="144"/>
  <c r="K733" i="144"/>
  <c r="K734" i="144"/>
  <c r="K735" i="144"/>
  <c r="K736" i="144"/>
  <c r="K737" i="144"/>
  <c r="K738" i="144"/>
  <c r="K739" i="144"/>
  <c r="K740" i="144"/>
  <c r="K741" i="144"/>
  <c r="K742" i="144"/>
  <c r="K743" i="144"/>
  <c r="K744" i="144"/>
  <c r="K745" i="144"/>
  <c r="K746" i="144"/>
  <c r="K747" i="144"/>
  <c r="K748" i="144"/>
  <c r="K749" i="144"/>
  <c r="K750" i="144"/>
  <c r="K751" i="144"/>
  <c r="K752" i="144"/>
  <c r="K753" i="144"/>
  <c r="K754" i="144"/>
  <c r="K755" i="144"/>
  <c r="K756" i="144"/>
  <c r="K757" i="144"/>
  <c r="K758" i="144"/>
  <c r="K759" i="144"/>
  <c r="K760" i="144"/>
  <c r="K761" i="144"/>
  <c r="K762" i="144"/>
  <c r="K763" i="144"/>
  <c r="K764" i="144"/>
  <c r="K765" i="144"/>
  <c r="K766" i="144"/>
  <c r="K767" i="144"/>
  <c r="K768" i="144"/>
  <c r="K769" i="144"/>
  <c r="K770" i="144"/>
  <c r="K771" i="144"/>
  <c r="K772" i="144"/>
  <c r="K773" i="144"/>
  <c r="K774" i="144"/>
  <c r="K775" i="144"/>
  <c r="K776" i="144"/>
  <c r="K777" i="144"/>
  <c r="K778" i="144"/>
  <c r="K779" i="144"/>
  <c r="K780" i="144"/>
  <c r="K781" i="144"/>
  <c r="K782" i="144"/>
  <c r="K783" i="144"/>
  <c r="K784" i="144"/>
  <c r="K785" i="144"/>
  <c r="K786" i="144"/>
  <c r="K787" i="144"/>
  <c r="K788" i="144"/>
  <c r="K789" i="144"/>
  <c r="K790" i="144"/>
  <c r="K791" i="144"/>
  <c r="K792" i="144"/>
  <c r="K793" i="144"/>
  <c r="K794" i="144"/>
  <c r="K795" i="144"/>
  <c r="K796" i="144"/>
  <c r="K797" i="144"/>
  <c r="K798" i="144"/>
  <c r="K799" i="144"/>
  <c r="K800" i="144"/>
  <c r="K801" i="144"/>
  <c r="K802" i="144"/>
  <c r="K803" i="144"/>
  <c r="K804" i="144"/>
  <c r="K805" i="144"/>
  <c r="K806" i="144"/>
  <c r="K807" i="144"/>
  <c r="K808" i="144"/>
  <c r="K809" i="144"/>
  <c r="K810" i="144"/>
  <c r="K811" i="144"/>
  <c r="K812" i="144"/>
  <c r="K813" i="144"/>
  <c r="K814" i="144"/>
  <c r="K815" i="144"/>
  <c r="K816" i="144"/>
  <c r="K817" i="144"/>
  <c r="K818" i="144"/>
  <c r="K819" i="144"/>
  <c r="K820" i="144"/>
  <c r="K821" i="144"/>
  <c r="K822" i="144"/>
  <c r="K823" i="144"/>
  <c r="K824" i="144"/>
  <c r="K825" i="144"/>
  <c r="K826" i="144"/>
  <c r="K827" i="144"/>
  <c r="K828" i="144"/>
  <c r="K829" i="144"/>
  <c r="K830" i="144"/>
  <c r="K831" i="144"/>
  <c r="K832" i="144"/>
  <c r="K833" i="144"/>
  <c r="K834" i="144"/>
  <c r="K835" i="144"/>
  <c r="K836" i="144"/>
  <c r="K837" i="144"/>
  <c r="K838" i="144"/>
  <c r="K839" i="144"/>
  <c r="K840" i="144"/>
  <c r="K841" i="144"/>
  <c r="K842" i="144"/>
  <c r="K843" i="144"/>
  <c r="K844" i="144"/>
  <c r="K845" i="144"/>
  <c r="K846" i="144"/>
  <c r="K847" i="144"/>
  <c r="K848" i="144"/>
  <c r="K849" i="144"/>
  <c r="K850" i="144"/>
  <c r="K851" i="144"/>
  <c r="K852" i="144"/>
  <c r="K853" i="144"/>
  <c r="K854" i="144"/>
  <c r="K855" i="144"/>
  <c r="K856" i="144"/>
  <c r="K857" i="144"/>
  <c r="K858" i="144"/>
  <c r="K859" i="144"/>
  <c r="K860" i="144"/>
  <c r="K861" i="144"/>
  <c r="K862" i="144"/>
  <c r="K863" i="144"/>
  <c r="K864" i="144"/>
  <c r="K865" i="144"/>
  <c r="K866" i="144"/>
  <c r="K867" i="144"/>
  <c r="K868" i="144"/>
  <c r="K869" i="144"/>
  <c r="K870" i="144"/>
  <c r="K871" i="144"/>
  <c r="K872" i="144"/>
  <c r="K873" i="144"/>
  <c r="K874" i="144"/>
  <c r="K875" i="144"/>
  <c r="K876" i="144"/>
  <c r="K877" i="144"/>
  <c r="K878" i="144"/>
  <c r="K879" i="144"/>
  <c r="K880" i="144"/>
  <c r="K881" i="144"/>
  <c r="K882" i="144"/>
  <c r="K883" i="144"/>
  <c r="K884" i="144"/>
  <c r="K885" i="144"/>
  <c r="K886" i="144"/>
  <c r="K887" i="144"/>
  <c r="K888" i="144"/>
  <c r="K889" i="144"/>
  <c r="K890" i="144"/>
  <c r="K891" i="144"/>
  <c r="K892" i="144"/>
  <c r="K893" i="144"/>
  <c r="K894" i="144"/>
  <c r="K895" i="144"/>
  <c r="K896" i="144"/>
  <c r="K897" i="144"/>
  <c r="K898" i="144"/>
  <c r="K899" i="144"/>
  <c r="K900" i="144"/>
  <c r="K901" i="144"/>
  <c r="K902" i="144"/>
  <c r="K903" i="144"/>
  <c r="K904" i="144"/>
  <c r="K905" i="144"/>
  <c r="K906" i="144"/>
  <c r="K907" i="144"/>
  <c r="K908" i="144"/>
  <c r="K909" i="144"/>
  <c r="K910" i="144"/>
  <c r="K911" i="144"/>
  <c r="K912" i="144"/>
  <c r="K913" i="144"/>
  <c r="K914" i="144"/>
  <c r="K915" i="144"/>
  <c r="K916" i="144"/>
  <c r="K917" i="144"/>
  <c r="K918" i="144"/>
  <c r="K919" i="144"/>
  <c r="K920" i="144"/>
  <c r="K921" i="144"/>
  <c r="K922" i="144"/>
  <c r="K923" i="144"/>
  <c r="K924" i="144"/>
  <c r="K925" i="144"/>
  <c r="K926" i="144"/>
  <c r="K927" i="144"/>
  <c r="K928" i="144"/>
  <c r="K929" i="144"/>
  <c r="K930" i="144"/>
  <c r="K931" i="144"/>
  <c r="K932" i="144"/>
  <c r="K933" i="144"/>
  <c r="K934" i="144"/>
  <c r="K935" i="144"/>
  <c r="K936" i="144"/>
  <c r="K937" i="144"/>
  <c r="K938" i="144"/>
  <c r="K939" i="144"/>
  <c r="K940" i="144"/>
  <c r="K941" i="144"/>
  <c r="K942" i="144"/>
  <c r="K943" i="144"/>
  <c r="K944" i="144"/>
  <c r="K945" i="144"/>
  <c r="K946" i="144"/>
  <c r="K947" i="144"/>
  <c r="K948" i="144"/>
  <c r="K949" i="144"/>
  <c r="K950" i="144"/>
  <c r="K951" i="144"/>
  <c r="K952" i="144"/>
  <c r="K953" i="144"/>
  <c r="K954" i="144"/>
  <c r="K955" i="144"/>
  <c r="K956" i="144"/>
  <c r="K957" i="144"/>
  <c r="K958" i="144"/>
  <c r="K959" i="144"/>
  <c r="K960" i="144"/>
  <c r="K961" i="144"/>
  <c r="K962" i="144"/>
  <c r="K963" i="144"/>
  <c r="K964" i="144"/>
  <c r="K965" i="144"/>
  <c r="K966" i="144"/>
  <c r="K967" i="144"/>
  <c r="K968" i="144"/>
  <c r="K969" i="144"/>
  <c r="K970" i="144"/>
  <c r="K971" i="144"/>
  <c r="K972" i="144"/>
  <c r="K973" i="144"/>
  <c r="K974" i="144"/>
  <c r="K975" i="144"/>
  <c r="K976" i="144"/>
  <c r="K977" i="144"/>
  <c r="K978" i="144"/>
  <c r="K979" i="144"/>
  <c r="K980" i="144"/>
  <c r="K981" i="144"/>
  <c r="K982" i="144"/>
  <c r="K983" i="144"/>
  <c r="K984" i="144"/>
  <c r="K985" i="144"/>
  <c r="K986" i="144"/>
  <c r="K987" i="144"/>
  <c r="K988" i="144"/>
  <c r="K989" i="144"/>
  <c r="K990" i="144"/>
  <c r="K991" i="144"/>
  <c r="K992" i="144"/>
  <c r="K993" i="144"/>
  <c r="K994" i="144"/>
  <c r="K995" i="144"/>
  <c r="K996" i="144"/>
  <c r="K997" i="144"/>
  <c r="K998" i="144"/>
  <c r="K999" i="144"/>
  <c r="K1000" i="144"/>
  <c r="K1001" i="144"/>
  <c r="K1002" i="144"/>
  <c r="K1003" i="144"/>
  <c r="K1004" i="144"/>
  <c r="K1005" i="144"/>
  <c r="K1006" i="144"/>
  <c r="K1007" i="144"/>
  <c r="K1008" i="144"/>
  <c r="K1009" i="144"/>
  <c r="K1010" i="144"/>
  <c r="K1011" i="144"/>
  <c r="K1012" i="144"/>
  <c r="K1013" i="144"/>
  <c r="K1014" i="144"/>
  <c r="K1015" i="144"/>
  <c r="K1016" i="144"/>
  <c r="K1017" i="144"/>
  <c r="K1018" i="144"/>
  <c r="K1019" i="144"/>
  <c r="K1020" i="144"/>
  <c r="K1021" i="144"/>
  <c r="K1022" i="144"/>
  <c r="K1023" i="144"/>
  <c r="K1024" i="144"/>
  <c r="K1025" i="144"/>
  <c r="K1026" i="144"/>
  <c r="K1027" i="144"/>
  <c r="K1028" i="144"/>
  <c r="K1029" i="144"/>
  <c r="K1030" i="144"/>
  <c r="K1031" i="144"/>
  <c r="K1032" i="144"/>
  <c r="K1033" i="144"/>
  <c r="K1034" i="144"/>
  <c r="K1035" i="144"/>
  <c r="K1036" i="144"/>
  <c r="K1037" i="144"/>
  <c r="K1038" i="144"/>
  <c r="K1039" i="144"/>
  <c r="K1040" i="144"/>
  <c r="K1041" i="144"/>
  <c r="K1042" i="144"/>
  <c r="K1043" i="144"/>
  <c r="K1044" i="144"/>
  <c r="K1045" i="144"/>
  <c r="K1046" i="144"/>
  <c r="K1047" i="144"/>
  <c r="K1048" i="144"/>
  <c r="K1049" i="144"/>
  <c r="K1050" i="144"/>
  <c r="K1051" i="144"/>
  <c r="K1052" i="144"/>
  <c r="K1053" i="144"/>
  <c r="K1054" i="144"/>
  <c r="K1055" i="144"/>
  <c r="K1056" i="144"/>
  <c r="K1057" i="144"/>
  <c r="K1058" i="144"/>
  <c r="K1059" i="144"/>
  <c r="K1060" i="144"/>
  <c r="K1061" i="144"/>
  <c r="K1062" i="144"/>
  <c r="K1063" i="144"/>
  <c r="K1064" i="144"/>
  <c r="K1065" i="144"/>
  <c r="K1066" i="144"/>
  <c r="K1067" i="144"/>
  <c r="K1068" i="144"/>
  <c r="K1069" i="144"/>
  <c r="K1070" i="144"/>
  <c r="K1071" i="144"/>
  <c r="K1072" i="144"/>
  <c r="K1073" i="144"/>
  <c r="K1074" i="144"/>
  <c r="K1075" i="144"/>
  <c r="K1076" i="144"/>
  <c r="K1077" i="144"/>
  <c r="K1078" i="144"/>
  <c r="K1079" i="144"/>
  <c r="K1080" i="144"/>
  <c r="K1081" i="144"/>
  <c r="K1082" i="144"/>
  <c r="K1083" i="144"/>
  <c r="K1084" i="144"/>
  <c r="K1085" i="144"/>
  <c r="K1086" i="144"/>
  <c r="K1087" i="144"/>
  <c r="K1088" i="144"/>
  <c r="K1089" i="144"/>
  <c r="K1090" i="144"/>
  <c r="K1091" i="144"/>
  <c r="K1092" i="144"/>
  <c r="K1093" i="144"/>
  <c r="K1094" i="144"/>
  <c r="K1095" i="144"/>
  <c r="K1096" i="144"/>
  <c r="K1097" i="144"/>
  <c r="K1098" i="144"/>
  <c r="K1099" i="144"/>
  <c r="K1100" i="144"/>
  <c r="K1101" i="144"/>
  <c r="K1102" i="144"/>
  <c r="K1103" i="144"/>
  <c r="K1104" i="144"/>
  <c r="K1105" i="144"/>
  <c r="K1106" i="144"/>
  <c r="K1107" i="144"/>
  <c r="K1108" i="144"/>
  <c r="K1109" i="144"/>
  <c r="K1110" i="144"/>
  <c r="K1111" i="144"/>
  <c r="K1112" i="144"/>
  <c r="K1113" i="144"/>
  <c r="K1114" i="144"/>
  <c r="K1115" i="144"/>
  <c r="K1116" i="144"/>
  <c r="K1117" i="144"/>
  <c r="K1118" i="144"/>
  <c r="K1119" i="144"/>
  <c r="K1120" i="144"/>
  <c r="K1121" i="144"/>
  <c r="K1122" i="144"/>
  <c r="K1123" i="144"/>
  <c r="K1124" i="144"/>
  <c r="K1125" i="144"/>
  <c r="K1126" i="144"/>
  <c r="K1127" i="144"/>
  <c r="K1128" i="144"/>
  <c r="K1129" i="144"/>
  <c r="K1130" i="144"/>
  <c r="K1131" i="144"/>
  <c r="K1132" i="144"/>
  <c r="K1133" i="144"/>
  <c r="K1134" i="144"/>
  <c r="K1135" i="144"/>
  <c r="K1136" i="144"/>
  <c r="K1137" i="144"/>
  <c r="K1138" i="144"/>
  <c r="K1139" i="144"/>
  <c r="K1140" i="144"/>
  <c r="K1141" i="144"/>
  <c r="K1142" i="144"/>
  <c r="K1143" i="144"/>
  <c r="K1144" i="144"/>
  <c r="K1145" i="144"/>
  <c r="K1146" i="144"/>
  <c r="K1147" i="144"/>
  <c r="K1148" i="144"/>
  <c r="K1149" i="144"/>
  <c r="K1150" i="144"/>
  <c r="K1151" i="144"/>
  <c r="K1152" i="144"/>
  <c r="K1153" i="144"/>
  <c r="K1154" i="144"/>
  <c r="K1155" i="144"/>
  <c r="K1156" i="144"/>
  <c r="K1157" i="144"/>
  <c r="K1158" i="144"/>
  <c r="K1159" i="144"/>
  <c r="K1160" i="144"/>
  <c r="K1161" i="144"/>
  <c r="K1162" i="144"/>
  <c r="K1163" i="144"/>
  <c r="K1164" i="144"/>
  <c r="K1165" i="144"/>
  <c r="K1166" i="144"/>
  <c r="K1167" i="144"/>
  <c r="K1168" i="144"/>
  <c r="K1169" i="144"/>
  <c r="K1170" i="144"/>
  <c r="K1171" i="144"/>
  <c r="K1172" i="144"/>
  <c r="K1173" i="144"/>
  <c r="K1174" i="144"/>
  <c r="K1175" i="144"/>
  <c r="K1176" i="144"/>
  <c r="K1177" i="144"/>
  <c r="K1178" i="144"/>
  <c r="K1179" i="144"/>
  <c r="K1180" i="144"/>
  <c r="K1181" i="144"/>
  <c r="K1182" i="144"/>
  <c r="K1183" i="144"/>
  <c r="K1184" i="144"/>
  <c r="K1185" i="144"/>
  <c r="K1186" i="144"/>
  <c r="K1187" i="144"/>
  <c r="K1188" i="144"/>
  <c r="K1189" i="144"/>
  <c r="K1190" i="144"/>
  <c r="K1191" i="144"/>
  <c r="K1192" i="144"/>
  <c r="K1193" i="144"/>
  <c r="K1194" i="144"/>
  <c r="K1195" i="144"/>
  <c r="K1196" i="144"/>
  <c r="K1197" i="144"/>
  <c r="K1198" i="144"/>
  <c r="K1199" i="144"/>
  <c r="K1200" i="144"/>
  <c r="K1201" i="144"/>
  <c r="K1202" i="144"/>
  <c r="K1203" i="144"/>
  <c r="K1204" i="144"/>
  <c r="K1205" i="144"/>
  <c r="K1206" i="144"/>
  <c r="K1207" i="144"/>
  <c r="K1208" i="144"/>
  <c r="K1209" i="144"/>
  <c r="K1210" i="144"/>
  <c r="K1211" i="144"/>
  <c r="K1212" i="144"/>
  <c r="K1213" i="144"/>
  <c r="K1214" i="144"/>
  <c r="K1215" i="144"/>
  <c r="K1216" i="144"/>
  <c r="K1217" i="144"/>
  <c r="K1218" i="144"/>
  <c r="K1219" i="144"/>
  <c r="K1220" i="144"/>
  <c r="K1221" i="144"/>
  <c r="K1222" i="144"/>
  <c r="K1223" i="144"/>
  <c r="K1224" i="144"/>
  <c r="K1225" i="144"/>
  <c r="K1226" i="144"/>
  <c r="K1227" i="144"/>
  <c r="K1228" i="144"/>
  <c r="K1229" i="144"/>
  <c r="K1230" i="144"/>
  <c r="K1231" i="144"/>
  <c r="K1232" i="144"/>
  <c r="K1233" i="144"/>
  <c r="K1234" i="144"/>
  <c r="K1235" i="144"/>
  <c r="K1236" i="144"/>
  <c r="K1237" i="144"/>
  <c r="K1238" i="144"/>
  <c r="K1239" i="144"/>
  <c r="K1240" i="144"/>
  <c r="K1241" i="144"/>
  <c r="K1242" i="144"/>
  <c r="K1243" i="144"/>
  <c r="K1244" i="144"/>
  <c r="K1245" i="144"/>
  <c r="K1246" i="144"/>
  <c r="K1247" i="144"/>
  <c r="K1248" i="144"/>
  <c r="K1249" i="144"/>
  <c r="K1250" i="144"/>
  <c r="K1251" i="144"/>
  <c r="K1252" i="144"/>
  <c r="K1253" i="144"/>
  <c r="K1254" i="144"/>
  <c r="K1255" i="144"/>
  <c r="K1256" i="144"/>
  <c r="K1257" i="144"/>
  <c r="K1258" i="144"/>
  <c r="K1259" i="144"/>
  <c r="K1260" i="144"/>
  <c r="K1261" i="144"/>
  <c r="K1262" i="144"/>
  <c r="K1263" i="144"/>
  <c r="K1264" i="144"/>
  <c r="K1265" i="144"/>
  <c r="K1266" i="144"/>
  <c r="K1267" i="144"/>
  <c r="K1268" i="144"/>
  <c r="K1269" i="144"/>
  <c r="K1270" i="144"/>
  <c r="K1271" i="144"/>
  <c r="K1272" i="144"/>
  <c r="K1273" i="144"/>
  <c r="K1274" i="144"/>
  <c r="K1275" i="144"/>
  <c r="K1276" i="144"/>
  <c r="K1277" i="144"/>
  <c r="K1278" i="144"/>
  <c r="K1279" i="144"/>
  <c r="K1280" i="144"/>
  <c r="K1281" i="144"/>
  <c r="K1282" i="144"/>
  <c r="K1283" i="144"/>
  <c r="K1284" i="144"/>
  <c r="K1285" i="144"/>
  <c r="K1286" i="144"/>
  <c r="K1287" i="144"/>
  <c r="K1288" i="144"/>
  <c r="K1289" i="144"/>
  <c r="K1290" i="144"/>
  <c r="K1291" i="144"/>
  <c r="K1292" i="144"/>
  <c r="K1293" i="144"/>
  <c r="K1294" i="144"/>
  <c r="K1295" i="144"/>
  <c r="K1296" i="144"/>
  <c r="K1297" i="144"/>
  <c r="K1298" i="144"/>
  <c r="K1299" i="144"/>
  <c r="K1300" i="144"/>
  <c r="K1301" i="144"/>
  <c r="K1302" i="144"/>
  <c r="K1303" i="144"/>
  <c r="K1304" i="144"/>
  <c r="K1305" i="144"/>
  <c r="K1306" i="144"/>
  <c r="K1307" i="144"/>
  <c r="K1308" i="144"/>
  <c r="K1309" i="144"/>
  <c r="K1310" i="144"/>
  <c r="K1311" i="144"/>
  <c r="K1312" i="144"/>
  <c r="K1313" i="144"/>
  <c r="K1314" i="144"/>
  <c r="K1315" i="144"/>
  <c r="K1316" i="144"/>
  <c r="K1317" i="144"/>
  <c r="K1318" i="144"/>
  <c r="K1319" i="144"/>
  <c r="K1320" i="144"/>
  <c r="K1321" i="144"/>
  <c r="K1322" i="144"/>
  <c r="K1323" i="144"/>
  <c r="K1324" i="144"/>
  <c r="K1325" i="144"/>
  <c r="K1326" i="144"/>
  <c r="K1327" i="144"/>
  <c r="K1328" i="144"/>
  <c r="K1329" i="144"/>
  <c r="K1330" i="144"/>
  <c r="K1331" i="144"/>
  <c r="K1332" i="144"/>
  <c r="K1333" i="144"/>
  <c r="K1334" i="144"/>
  <c r="K1335" i="144"/>
  <c r="K1336" i="144"/>
  <c r="K1337" i="144"/>
  <c r="K1338" i="144"/>
  <c r="K1339" i="144"/>
  <c r="K1340" i="144"/>
  <c r="K1341" i="144"/>
  <c r="K1342" i="144"/>
  <c r="K1343" i="144"/>
  <c r="K1344" i="144"/>
  <c r="K1345" i="144"/>
  <c r="K1346" i="144"/>
  <c r="K1347" i="144"/>
  <c r="K1348" i="144"/>
  <c r="K1349" i="144"/>
  <c r="K1350" i="144"/>
  <c r="K1351" i="144"/>
  <c r="K1352" i="144"/>
  <c r="K1353" i="144"/>
  <c r="K1354" i="144"/>
  <c r="K1355" i="144"/>
  <c r="K1356" i="144"/>
  <c r="K1357" i="144"/>
  <c r="K1358" i="144"/>
  <c r="K1359" i="144"/>
  <c r="K1360" i="144"/>
  <c r="K1361" i="144"/>
  <c r="K1362" i="144"/>
  <c r="K1363" i="144"/>
  <c r="K1364" i="144"/>
  <c r="K1365" i="144"/>
  <c r="K1366" i="144"/>
  <c r="K1367" i="144"/>
  <c r="K1368" i="144"/>
  <c r="K1369" i="144"/>
  <c r="K1370" i="144"/>
  <c r="K1371" i="144"/>
  <c r="K1372" i="144"/>
  <c r="K1373" i="144"/>
  <c r="K1374" i="144"/>
  <c r="K1375" i="144"/>
  <c r="K1376" i="144"/>
  <c r="K1377" i="144"/>
  <c r="K1378" i="144"/>
  <c r="K1379" i="144"/>
  <c r="K1380" i="144"/>
  <c r="K1381" i="144"/>
  <c r="K1382" i="144"/>
  <c r="K1383" i="144"/>
  <c r="K1384" i="144"/>
  <c r="K1385" i="144"/>
  <c r="K1386" i="144"/>
  <c r="K1387" i="144"/>
  <c r="K1388" i="144"/>
  <c r="K1389" i="144"/>
  <c r="K1390" i="144"/>
  <c r="K1391" i="144"/>
  <c r="K1392" i="144"/>
  <c r="K1393" i="144"/>
  <c r="K1394" i="144"/>
  <c r="K1395" i="144"/>
  <c r="K1396" i="144"/>
  <c r="K1397" i="144"/>
  <c r="K1398" i="144"/>
  <c r="K1399" i="144"/>
  <c r="K1400" i="144"/>
  <c r="K1401" i="144"/>
  <c r="K1402" i="144"/>
  <c r="K1403" i="144"/>
  <c r="K1404" i="144"/>
  <c r="K1405" i="144"/>
  <c r="K1406" i="144"/>
  <c r="K1407" i="144"/>
  <c r="K1408" i="144"/>
  <c r="K1409" i="144"/>
  <c r="K1410" i="144"/>
  <c r="K1411" i="144"/>
  <c r="K1412" i="144"/>
  <c r="K1413" i="144"/>
  <c r="K1414" i="144"/>
  <c r="K1415" i="144"/>
  <c r="K1416" i="144"/>
  <c r="K1417" i="144"/>
  <c r="K1418" i="144"/>
  <c r="K1419" i="144"/>
  <c r="K1420" i="144"/>
  <c r="K1421" i="144"/>
  <c r="K1422" i="144"/>
  <c r="K1423" i="144"/>
  <c r="K1424" i="144"/>
  <c r="K1425" i="144"/>
  <c r="K1426" i="144"/>
  <c r="K1427" i="144"/>
  <c r="K1428" i="144"/>
  <c r="K1429" i="144"/>
  <c r="K1430" i="144"/>
  <c r="K1431" i="144"/>
  <c r="K1432" i="144"/>
  <c r="K1433" i="144"/>
  <c r="K1434" i="144"/>
  <c r="K1435" i="144"/>
  <c r="K1436" i="144"/>
  <c r="K1437" i="144"/>
  <c r="K1438" i="144"/>
  <c r="K1439" i="144"/>
  <c r="K1440" i="144"/>
  <c r="K1441" i="144"/>
  <c r="K1442" i="144"/>
  <c r="K1443" i="144"/>
  <c r="K1444" i="144"/>
  <c r="K1445" i="144"/>
  <c r="K1446" i="144"/>
  <c r="K1447" i="144"/>
  <c r="K1448" i="144"/>
  <c r="K1449" i="144"/>
  <c r="K1450" i="144"/>
  <c r="K1451" i="144"/>
  <c r="K1452" i="144"/>
  <c r="K1453" i="144"/>
  <c r="K1454" i="144"/>
  <c r="K1455" i="144"/>
  <c r="K1456" i="144"/>
  <c r="K1457" i="144"/>
  <c r="K1458" i="144"/>
  <c r="K1459" i="144"/>
  <c r="K1460" i="144"/>
  <c r="K1461" i="144"/>
  <c r="K1462" i="144"/>
  <c r="K1463" i="144"/>
  <c r="K1464" i="144"/>
  <c r="K1465" i="144"/>
  <c r="K1466" i="144"/>
  <c r="K1467" i="144"/>
  <c r="K1468" i="144"/>
  <c r="K1469" i="144"/>
  <c r="K1470" i="144"/>
  <c r="K1471" i="144"/>
  <c r="K1472" i="144"/>
  <c r="K1473" i="144"/>
  <c r="K1474" i="144"/>
  <c r="K1475" i="144"/>
  <c r="K1476" i="144"/>
  <c r="K1477" i="144"/>
  <c r="K1478" i="144"/>
  <c r="K1479" i="144"/>
  <c r="K1480" i="144"/>
  <c r="K1481" i="144"/>
  <c r="K1482" i="144"/>
  <c r="K1483" i="144"/>
  <c r="K1484" i="144"/>
  <c r="K1485" i="144"/>
  <c r="K1486" i="144"/>
  <c r="K1487" i="144"/>
  <c r="K1488" i="144"/>
  <c r="K1489" i="144"/>
  <c r="K1490" i="144"/>
  <c r="K1491" i="144"/>
  <c r="K1492" i="144"/>
  <c r="K1493" i="144"/>
  <c r="K1494" i="144"/>
  <c r="K1495" i="144"/>
  <c r="K1496" i="144"/>
  <c r="K1497" i="144"/>
  <c r="K1498" i="144"/>
  <c r="K1499" i="144"/>
  <c r="K1500" i="144"/>
  <c r="K1501" i="144"/>
  <c r="K1502" i="144"/>
  <c r="K1503" i="144"/>
  <c r="K1504" i="144"/>
  <c r="K1505" i="144"/>
  <c r="K1506" i="144"/>
  <c r="K1507" i="144"/>
  <c r="K1508" i="144"/>
  <c r="K1509" i="144"/>
  <c r="K1510" i="144"/>
  <c r="K1511" i="144"/>
  <c r="K1512" i="144"/>
  <c r="K1513" i="144"/>
  <c r="K1514" i="144"/>
  <c r="K1515" i="144"/>
  <c r="K1516" i="144"/>
  <c r="K1517" i="144"/>
  <c r="K1518" i="144"/>
  <c r="K1519" i="144"/>
  <c r="K1520" i="144"/>
  <c r="K1521" i="144"/>
  <c r="K1522" i="144"/>
  <c r="K1523" i="144"/>
  <c r="K1524" i="144"/>
  <c r="K1525" i="144"/>
  <c r="K1526" i="144"/>
  <c r="K1527" i="144"/>
  <c r="K1528" i="144"/>
  <c r="K1529" i="144"/>
  <c r="K1530" i="144"/>
  <c r="K1531" i="144"/>
  <c r="K1532" i="144"/>
  <c r="K1533" i="144"/>
  <c r="K1534" i="144"/>
  <c r="K1535" i="144"/>
  <c r="K1536" i="144"/>
  <c r="K1537" i="144"/>
  <c r="K1538" i="144"/>
  <c r="K1539" i="144"/>
  <c r="K1540" i="144"/>
  <c r="K1541" i="144"/>
  <c r="K1542" i="144"/>
  <c r="K1543" i="144"/>
  <c r="K1544" i="144"/>
  <c r="K1545" i="144"/>
  <c r="K1546" i="144"/>
  <c r="K1547" i="144"/>
  <c r="K1548" i="144"/>
  <c r="K1549" i="144"/>
  <c r="K1550" i="144"/>
  <c r="K1551" i="144"/>
  <c r="K1552" i="144"/>
  <c r="K1553" i="144"/>
  <c r="K1554" i="144"/>
  <c r="K1555" i="144"/>
  <c r="K1556" i="144"/>
  <c r="K1557" i="144"/>
  <c r="K1558" i="144"/>
  <c r="K1559" i="144"/>
  <c r="K1560" i="144"/>
  <c r="K1561" i="144"/>
  <c r="K1562" i="144"/>
  <c r="K1563" i="144"/>
  <c r="K1564" i="144"/>
  <c r="K1565" i="144"/>
  <c r="K1566" i="144"/>
  <c r="K1567" i="144"/>
  <c r="K1568" i="144"/>
  <c r="K1569" i="144"/>
  <c r="K1570" i="144"/>
  <c r="K1571" i="144"/>
  <c r="K1572" i="144"/>
  <c r="K1573" i="144"/>
  <c r="K1574" i="144"/>
  <c r="K1575" i="144"/>
  <c r="K1576" i="144"/>
  <c r="K1577" i="144"/>
  <c r="K1578" i="144"/>
  <c r="K1579" i="144"/>
  <c r="K1580" i="144"/>
  <c r="K1581" i="144"/>
  <c r="K1582" i="144"/>
  <c r="K1583" i="144"/>
  <c r="K1584" i="144"/>
  <c r="K1585" i="144"/>
  <c r="K1586" i="144"/>
  <c r="K1587" i="144"/>
  <c r="K1588" i="144"/>
  <c r="K1589" i="144"/>
  <c r="K1590" i="144"/>
  <c r="K1591" i="144"/>
  <c r="K1592" i="144"/>
  <c r="K1593" i="144"/>
  <c r="K1594" i="144"/>
  <c r="K1595" i="144"/>
  <c r="K1596" i="144"/>
  <c r="K1597" i="144"/>
  <c r="K1598" i="144"/>
  <c r="K1599" i="144"/>
  <c r="K1600" i="144"/>
  <c r="K1601" i="144"/>
  <c r="K1602" i="144"/>
  <c r="K1603" i="144"/>
  <c r="K1604" i="144"/>
  <c r="K1605" i="144"/>
  <c r="K1606" i="144"/>
  <c r="K1607" i="144"/>
  <c r="K1608" i="144"/>
  <c r="K1609" i="144"/>
  <c r="K1610" i="144"/>
  <c r="K1611" i="144"/>
  <c r="K1612" i="144"/>
  <c r="K1613" i="144"/>
  <c r="K1614" i="144"/>
  <c r="K1615" i="144"/>
  <c r="K1616" i="144"/>
  <c r="K1617" i="144"/>
  <c r="K1618" i="144"/>
  <c r="K1619" i="144"/>
  <c r="K1620" i="144"/>
  <c r="K1621" i="144"/>
  <c r="K1622" i="144"/>
  <c r="K1623" i="144"/>
  <c r="K1624" i="144"/>
  <c r="K1625" i="144"/>
  <c r="K1626" i="144"/>
  <c r="K1627" i="144"/>
  <c r="K1628" i="144"/>
  <c r="K1629" i="144"/>
  <c r="K1630" i="144"/>
  <c r="K1631" i="144"/>
  <c r="K1632" i="144"/>
  <c r="K1633" i="144"/>
  <c r="K1634" i="144"/>
  <c r="K1635" i="144"/>
  <c r="K1636" i="144"/>
  <c r="K1637" i="144"/>
  <c r="K1638" i="144"/>
  <c r="K1639" i="144"/>
  <c r="K1640" i="144"/>
  <c r="K1641" i="144"/>
  <c r="K1642" i="144"/>
  <c r="K1643" i="144"/>
  <c r="K1644" i="144"/>
  <c r="K1645" i="144"/>
  <c r="K1646" i="144"/>
  <c r="K1647" i="144"/>
  <c r="K1648" i="144"/>
  <c r="K1649" i="144"/>
  <c r="K1650" i="144"/>
  <c r="K1651" i="144"/>
  <c r="K1652" i="144"/>
  <c r="K1653" i="144"/>
  <c r="K1654" i="144"/>
  <c r="K1655" i="144"/>
  <c r="K1656" i="144"/>
  <c r="K1657" i="144"/>
  <c r="K1658" i="144"/>
  <c r="K1659" i="144"/>
  <c r="K1660" i="144"/>
  <c r="K1661" i="144"/>
  <c r="K1662" i="144"/>
  <c r="K1663" i="144"/>
  <c r="K1664" i="144"/>
  <c r="K1665" i="144"/>
  <c r="K1666" i="144"/>
  <c r="K1667" i="144"/>
  <c r="K1668" i="144"/>
  <c r="K1669" i="144"/>
  <c r="K1670" i="144"/>
  <c r="K1671" i="144"/>
  <c r="K1672" i="144"/>
  <c r="K1673" i="144"/>
  <c r="K1674" i="144"/>
  <c r="K1675" i="144"/>
  <c r="K1676" i="144"/>
  <c r="K1677" i="144"/>
  <c r="K1678" i="144"/>
  <c r="K1679" i="144"/>
  <c r="K1680" i="144"/>
  <c r="K1681" i="144"/>
  <c r="K1682" i="144"/>
  <c r="K1683" i="144"/>
  <c r="K1684" i="144"/>
  <c r="K1685" i="144"/>
  <c r="K1686" i="144"/>
  <c r="K1687" i="144"/>
  <c r="K1688" i="144"/>
  <c r="K1689" i="144"/>
  <c r="K1690" i="144"/>
  <c r="K1691" i="144"/>
  <c r="K1692" i="144"/>
  <c r="K1693" i="144"/>
  <c r="K1694" i="144"/>
  <c r="K1695" i="144"/>
  <c r="K1696" i="144"/>
  <c r="K1697" i="144"/>
  <c r="K1698" i="144"/>
  <c r="K1699" i="144"/>
  <c r="K1700" i="144"/>
  <c r="K1701" i="144"/>
  <c r="K1702" i="144"/>
  <c r="K1703" i="144"/>
  <c r="K1704" i="144"/>
  <c r="K1705" i="144"/>
  <c r="K1706" i="144"/>
  <c r="K1707" i="144"/>
  <c r="K1708" i="144"/>
  <c r="K1709" i="144"/>
  <c r="K1710" i="144"/>
  <c r="K1711" i="144"/>
  <c r="K1712" i="144"/>
  <c r="K1713" i="144"/>
  <c r="K1714" i="144"/>
  <c r="K1715" i="144"/>
  <c r="K1716" i="144"/>
  <c r="K1717" i="144"/>
  <c r="K1718" i="144"/>
  <c r="K1719" i="144"/>
  <c r="K1720" i="144"/>
  <c r="K1721" i="144"/>
  <c r="K1722" i="144"/>
  <c r="K1723" i="144"/>
  <c r="K1724" i="144"/>
  <c r="K1725" i="144"/>
  <c r="K1726" i="144"/>
  <c r="K1727" i="144"/>
  <c r="K1728" i="144"/>
  <c r="K1729" i="144"/>
  <c r="K1730" i="144"/>
  <c r="K1731" i="144"/>
  <c r="K1732" i="144"/>
  <c r="K1733" i="144"/>
  <c r="K1734" i="144"/>
  <c r="K1735" i="144"/>
  <c r="K1736" i="144"/>
  <c r="K1737" i="144"/>
  <c r="K1738" i="144"/>
  <c r="K1739" i="144"/>
  <c r="K1740" i="144"/>
  <c r="K1741" i="144"/>
  <c r="K1742" i="144"/>
  <c r="K1743" i="144"/>
  <c r="K1744" i="144"/>
  <c r="K1745" i="144"/>
  <c r="K1746" i="144"/>
  <c r="K1747" i="144"/>
  <c r="K1748" i="144"/>
  <c r="K1749" i="144"/>
  <c r="K1750" i="144"/>
  <c r="K1751" i="144"/>
  <c r="K1752" i="144"/>
  <c r="K1753" i="144"/>
  <c r="K1754" i="144"/>
  <c r="K1755" i="144"/>
  <c r="K1756" i="144"/>
  <c r="K1757" i="144"/>
  <c r="K1758" i="144"/>
  <c r="K1759" i="144"/>
  <c r="K1760" i="144"/>
  <c r="K1761" i="144"/>
  <c r="K1762" i="144"/>
  <c r="K1763" i="144"/>
  <c r="K1764" i="144"/>
  <c r="K1765" i="144"/>
  <c r="K1766" i="144"/>
  <c r="K1767" i="144"/>
  <c r="K1768" i="144"/>
  <c r="K1769" i="144"/>
  <c r="K1770" i="144"/>
  <c r="K1771" i="144"/>
  <c r="K1772" i="144"/>
  <c r="K1773" i="144"/>
  <c r="K1774" i="144"/>
  <c r="K1775" i="144"/>
  <c r="K1776" i="144"/>
  <c r="K1777" i="144"/>
  <c r="K1778" i="144"/>
  <c r="K1779" i="144"/>
  <c r="K1780" i="144"/>
  <c r="K1781" i="144"/>
  <c r="K1782" i="144"/>
  <c r="K1783" i="144"/>
  <c r="K1784" i="144"/>
  <c r="K1785" i="144"/>
  <c r="K1786" i="144"/>
  <c r="K1787" i="144"/>
  <c r="K1788" i="144"/>
  <c r="K1789" i="144"/>
  <c r="K1790" i="144"/>
  <c r="K1791" i="144"/>
  <c r="K1792" i="144"/>
  <c r="K1793" i="144"/>
  <c r="K1794" i="144"/>
  <c r="K1795" i="144"/>
  <c r="K1796" i="144"/>
  <c r="K1797" i="144"/>
  <c r="K1798" i="144"/>
  <c r="K1799" i="144"/>
  <c r="K1800" i="144"/>
  <c r="K1801" i="144"/>
  <c r="K1802" i="144"/>
  <c r="K1803" i="144"/>
  <c r="K1804" i="144"/>
  <c r="K1805" i="144"/>
  <c r="K1806" i="144"/>
  <c r="K1807" i="144"/>
  <c r="K1808" i="144"/>
  <c r="K1809" i="144"/>
  <c r="K1810" i="144"/>
  <c r="K1811" i="144"/>
  <c r="K1812" i="144"/>
  <c r="K1813" i="144"/>
  <c r="K1814" i="144"/>
  <c r="K1815" i="144"/>
  <c r="K1816" i="144"/>
  <c r="K1817" i="144"/>
  <c r="K1818" i="144"/>
  <c r="K1819" i="144"/>
  <c r="K1820" i="144"/>
  <c r="K1821" i="144"/>
  <c r="K1822" i="144"/>
  <c r="K1823" i="144"/>
  <c r="K1824" i="144"/>
  <c r="K1825" i="144"/>
  <c r="K1826" i="144"/>
  <c r="K1827" i="144"/>
  <c r="K1828" i="144"/>
  <c r="K1829" i="144"/>
  <c r="K1830" i="144"/>
  <c r="K1831" i="144"/>
  <c r="K1832" i="144"/>
  <c r="K1833" i="144"/>
  <c r="K1834" i="144"/>
  <c r="K1835" i="144"/>
  <c r="K1836" i="144"/>
  <c r="K1837" i="144"/>
  <c r="K1838" i="144"/>
  <c r="K1839" i="144"/>
  <c r="K1840" i="144"/>
  <c r="K1841" i="144"/>
  <c r="K1842" i="144"/>
  <c r="K1843" i="144"/>
  <c r="K1844" i="144"/>
  <c r="K1845" i="144"/>
  <c r="K1846" i="144"/>
  <c r="K1847" i="144"/>
  <c r="K1848" i="144"/>
  <c r="K1849" i="144"/>
  <c r="K1850" i="144"/>
  <c r="K1851" i="144"/>
  <c r="K1852" i="144"/>
  <c r="K1853" i="144"/>
  <c r="K1854" i="144"/>
  <c r="K1855" i="144"/>
  <c r="K1856" i="144"/>
  <c r="K1857" i="144"/>
  <c r="K1858" i="144"/>
  <c r="K1859" i="144"/>
  <c r="K1860" i="144"/>
  <c r="K1861" i="144"/>
  <c r="K1862" i="144"/>
  <c r="K1863" i="144"/>
  <c r="K1864" i="144"/>
  <c r="K1865" i="144"/>
  <c r="K1866" i="144"/>
  <c r="K1867" i="144"/>
  <c r="K1868" i="144"/>
  <c r="K1869" i="144"/>
  <c r="K1870" i="144"/>
  <c r="K1871" i="144"/>
  <c r="K1872" i="144"/>
  <c r="K1873" i="144"/>
  <c r="K1874" i="144"/>
  <c r="K1875" i="144"/>
  <c r="K1876" i="144"/>
  <c r="K1877" i="144"/>
  <c r="K1878" i="144"/>
  <c r="K1879" i="144"/>
  <c r="K1880" i="144"/>
  <c r="K1881" i="144"/>
  <c r="K1882" i="144"/>
  <c r="K1883" i="144"/>
  <c r="K1884" i="144"/>
  <c r="K1885" i="144"/>
  <c r="K1886" i="144"/>
  <c r="K1887" i="144"/>
  <c r="K1888" i="144"/>
  <c r="K1889" i="144"/>
  <c r="K1890" i="144"/>
  <c r="K1891" i="144"/>
  <c r="K1892" i="144"/>
  <c r="K1893" i="144"/>
  <c r="K1894" i="144"/>
  <c r="K1895" i="144"/>
  <c r="K1896" i="144"/>
  <c r="K1897" i="144"/>
  <c r="K1898" i="144"/>
  <c r="K1899" i="144"/>
  <c r="K1900" i="144"/>
  <c r="K1901" i="144"/>
  <c r="K1902" i="144"/>
  <c r="K1903" i="144"/>
  <c r="K1904" i="144"/>
  <c r="K1905" i="144"/>
  <c r="K1906" i="144"/>
  <c r="K1907" i="144"/>
  <c r="K1908" i="144"/>
  <c r="K1909" i="144"/>
  <c r="K1910" i="144"/>
  <c r="K1911" i="144"/>
  <c r="K1912" i="144"/>
  <c r="K1913" i="144"/>
  <c r="K1914" i="144"/>
  <c r="K1915" i="144"/>
  <c r="K1916" i="144"/>
  <c r="K1917" i="144"/>
  <c r="K1918" i="144"/>
  <c r="K1919" i="144"/>
  <c r="K1920" i="144"/>
  <c r="K1921" i="144"/>
  <c r="K1922" i="144"/>
  <c r="K1923" i="144"/>
  <c r="K1924" i="144"/>
  <c r="K1925" i="144"/>
  <c r="K1926" i="144"/>
  <c r="K1927" i="144"/>
  <c r="K1928" i="144"/>
  <c r="K1929" i="144"/>
  <c r="K1930" i="144"/>
  <c r="K1931" i="144"/>
  <c r="K1932" i="144"/>
  <c r="K1933" i="144"/>
  <c r="K1934" i="144"/>
  <c r="K1935" i="144"/>
  <c r="K1936" i="144"/>
  <c r="K1937" i="144"/>
  <c r="K1938" i="144"/>
  <c r="K1939" i="144"/>
  <c r="K1940" i="144"/>
  <c r="K1941" i="144"/>
  <c r="K1942" i="144"/>
  <c r="K1943" i="144"/>
  <c r="K1944" i="144"/>
  <c r="K1945" i="144"/>
  <c r="K1946" i="144"/>
  <c r="K1947" i="144"/>
  <c r="K1948" i="144"/>
  <c r="K1949" i="144"/>
  <c r="K1950" i="144"/>
  <c r="K1951" i="144"/>
  <c r="K1952" i="144"/>
  <c r="K1953" i="144"/>
  <c r="K1954" i="144"/>
  <c r="K1955" i="144"/>
  <c r="K1956" i="144"/>
  <c r="K1957" i="144"/>
  <c r="K1958" i="144"/>
  <c r="K1959" i="144"/>
  <c r="K1960" i="144"/>
  <c r="K1961" i="144"/>
  <c r="K1962" i="144"/>
  <c r="K1963" i="144"/>
  <c r="K1964" i="144"/>
  <c r="K1965" i="144"/>
  <c r="K1966" i="144"/>
  <c r="K1967" i="144"/>
  <c r="K1968" i="144"/>
  <c r="K1969" i="144"/>
  <c r="K1970" i="144"/>
  <c r="K1971" i="144"/>
  <c r="K1972" i="144"/>
  <c r="K1973" i="144"/>
  <c r="K1974" i="144"/>
  <c r="K1975" i="144"/>
  <c r="K1976" i="144"/>
  <c r="K1977" i="144"/>
  <c r="K1978" i="144"/>
  <c r="K1979" i="144"/>
  <c r="K1980" i="144"/>
  <c r="K1981" i="144"/>
  <c r="K1982" i="144"/>
  <c r="K1983" i="144"/>
  <c r="K1984" i="144"/>
  <c r="K1985" i="144"/>
  <c r="K1986" i="144"/>
  <c r="K1987" i="144"/>
  <c r="K1988" i="144"/>
  <c r="K1989" i="144"/>
  <c r="K1990" i="144"/>
  <c r="K1991" i="144"/>
  <c r="K1992" i="144"/>
  <c r="K1993" i="144"/>
  <c r="K1994" i="144"/>
  <c r="K1995" i="144"/>
  <c r="K1996" i="144"/>
  <c r="K1997" i="144"/>
  <c r="K1998" i="144"/>
  <c r="K1999" i="144"/>
  <c r="K2000" i="144"/>
  <c r="K2001" i="144"/>
  <c r="K2002" i="144"/>
  <c r="K2003" i="144"/>
  <c r="K2004" i="144"/>
  <c r="K2005" i="144"/>
  <c r="K2006" i="144"/>
  <c r="K2007" i="144"/>
  <c r="K2008" i="144"/>
  <c r="K2009" i="144"/>
  <c r="K2010" i="144"/>
  <c r="K2011" i="144"/>
  <c r="K2012" i="144"/>
  <c r="K2013" i="144"/>
  <c r="K2014" i="144"/>
  <c r="K2015" i="144"/>
  <c r="K2016" i="144"/>
  <c r="K2017" i="144"/>
  <c r="K2018" i="144"/>
  <c r="K2019" i="144"/>
  <c r="K2020" i="144"/>
  <c r="K2021" i="144"/>
  <c r="K2022" i="144"/>
  <c r="K2023" i="144"/>
  <c r="K2024" i="144"/>
  <c r="K2025" i="144"/>
  <c r="K2026" i="144"/>
  <c r="K2027" i="144"/>
  <c r="K2028" i="144"/>
  <c r="K2029" i="144"/>
  <c r="K2030" i="144"/>
  <c r="K2031" i="144"/>
  <c r="K2032" i="144"/>
  <c r="K2033" i="144"/>
  <c r="K2034" i="144"/>
  <c r="K2035" i="144"/>
  <c r="K2036" i="144"/>
  <c r="K2037" i="144"/>
  <c r="K2038" i="144"/>
  <c r="K2039" i="144"/>
  <c r="K2040" i="144"/>
  <c r="K2041" i="144"/>
  <c r="K2042" i="144"/>
  <c r="K2043" i="144"/>
  <c r="K2044" i="144"/>
  <c r="K2045" i="144"/>
  <c r="K2046" i="144"/>
  <c r="K2047" i="144"/>
  <c r="K2048" i="144"/>
  <c r="K2049" i="144"/>
  <c r="K2050" i="144"/>
  <c r="K2051" i="144"/>
  <c r="K2052" i="144"/>
  <c r="K2053" i="144"/>
  <c r="K2054" i="144"/>
  <c r="K2055" i="144"/>
  <c r="K2056" i="144"/>
  <c r="K2057" i="144"/>
  <c r="K2058" i="144"/>
  <c r="K2059" i="144"/>
  <c r="K2060" i="144"/>
  <c r="K2061" i="144"/>
  <c r="K2062" i="144"/>
  <c r="K2063" i="144"/>
  <c r="K2064" i="144"/>
  <c r="K2065" i="144"/>
  <c r="K2066" i="144"/>
  <c r="K2067" i="144"/>
  <c r="K2068" i="144"/>
  <c r="K2069" i="144"/>
  <c r="K2070" i="144"/>
  <c r="K2071" i="144"/>
  <c r="K2072" i="144"/>
  <c r="K2073" i="144"/>
  <c r="K2074" i="144"/>
  <c r="K2075" i="144"/>
  <c r="K2076" i="144"/>
  <c r="K2077" i="144"/>
  <c r="K2078" i="144"/>
  <c r="K2079" i="144"/>
  <c r="K2080" i="144"/>
  <c r="K2081" i="144"/>
  <c r="K2082" i="144"/>
  <c r="K2083" i="144"/>
  <c r="K2084" i="144"/>
  <c r="K2085" i="144"/>
  <c r="K2086" i="144"/>
  <c r="K2087" i="144"/>
  <c r="K2088" i="144"/>
  <c r="K2089" i="144"/>
  <c r="K2090" i="144"/>
  <c r="K2091" i="144"/>
  <c r="K2092" i="144"/>
  <c r="K2093" i="144"/>
  <c r="K2094" i="144"/>
  <c r="K2095" i="144"/>
  <c r="K2096" i="144"/>
  <c r="K2097" i="144"/>
  <c r="K2098" i="144"/>
  <c r="K2099" i="144"/>
  <c r="K2100" i="144"/>
  <c r="K2101" i="144"/>
  <c r="K2102" i="144"/>
  <c r="K2103" i="144"/>
  <c r="K2104" i="144"/>
  <c r="K2105" i="144"/>
  <c r="K2106" i="144"/>
  <c r="K2107" i="144"/>
  <c r="K2108" i="144"/>
  <c r="K2109" i="144"/>
  <c r="K2110" i="144"/>
  <c r="K2111" i="144"/>
  <c r="K2112" i="144"/>
  <c r="K2113" i="144"/>
  <c r="K2114" i="144"/>
  <c r="K2115" i="144"/>
  <c r="K2116" i="144"/>
  <c r="K2117" i="144"/>
  <c r="K2118" i="144"/>
  <c r="K2119" i="144"/>
  <c r="K2120" i="144"/>
  <c r="K2121" i="144"/>
  <c r="K2122" i="144"/>
  <c r="K2123" i="144"/>
  <c r="K2124" i="144"/>
  <c r="K2125" i="144"/>
  <c r="K2126" i="144"/>
  <c r="K2127" i="144"/>
  <c r="K2128" i="144"/>
  <c r="K2129" i="144"/>
  <c r="K2130" i="144"/>
  <c r="K2131" i="144"/>
  <c r="K2132" i="144"/>
  <c r="K2133" i="144"/>
  <c r="K2134" i="144"/>
  <c r="K2135" i="144"/>
  <c r="K2136" i="144"/>
  <c r="K2137" i="144"/>
  <c r="K2138" i="144"/>
  <c r="K2139" i="144"/>
  <c r="K2140" i="144"/>
  <c r="K2141" i="144"/>
  <c r="K2142" i="144"/>
  <c r="K2143" i="144"/>
  <c r="K2144" i="144"/>
  <c r="K2145" i="144"/>
  <c r="K2146" i="144"/>
  <c r="K2147" i="144"/>
  <c r="K2148" i="144"/>
  <c r="K2149" i="144"/>
  <c r="K2150" i="144"/>
  <c r="K2151" i="144"/>
  <c r="K2152" i="144"/>
  <c r="K2153" i="144"/>
  <c r="K2154" i="144"/>
  <c r="K2155" i="144"/>
  <c r="K2156" i="144"/>
  <c r="K2157" i="144"/>
  <c r="K2158" i="144"/>
  <c r="K2159" i="144"/>
  <c r="K2160" i="144"/>
  <c r="K2161" i="144"/>
  <c r="K2162" i="144"/>
  <c r="K2163" i="144"/>
  <c r="K2164" i="144"/>
  <c r="K2165" i="144"/>
  <c r="K2166" i="144"/>
  <c r="K2167" i="144"/>
  <c r="K2168" i="144"/>
  <c r="K2169" i="144"/>
  <c r="K2170" i="144"/>
  <c r="K2171" i="144"/>
  <c r="K2172" i="144"/>
  <c r="K2173" i="144"/>
  <c r="K2174" i="144"/>
  <c r="K2175" i="144"/>
  <c r="K2176" i="144"/>
  <c r="K2177" i="144"/>
  <c r="K2178" i="144"/>
  <c r="K2179" i="144"/>
  <c r="K2180" i="144"/>
  <c r="K2181" i="144"/>
  <c r="K2182" i="144"/>
  <c r="K2183" i="144"/>
  <c r="K2184" i="144"/>
  <c r="K2185" i="144"/>
  <c r="K2186" i="144"/>
  <c r="K2187" i="144"/>
  <c r="K2188" i="144"/>
  <c r="K2189" i="144"/>
  <c r="K2190" i="144"/>
  <c r="K2191" i="144"/>
  <c r="K2192" i="144"/>
  <c r="K2193" i="144"/>
  <c r="K2194" i="144"/>
  <c r="K2195" i="144"/>
  <c r="K2196" i="144"/>
  <c r="K2197" i="144"/>
  <c r="K2198" i="144"/>
  <c r="K2199" i="144"/>
  <c r="K2200" i="144"/>
  <c r="K2201" i="144"/>
  <c r="K2202" i="144"/>
  <c r="K2203" i="144"/>
  <c r="K2204" i="144"/>
  <c r="K2205" i="144"/>
  <c r="K2206" i="144"/>
  <c r="K2207" i="144"/>
  <c r="K2208" i="144"/>
  <c r="K2209" i="144"/>
  <c r="K2210" i="144"/>
  <c r="K2211" i="144"/>
  <c r="K2212" i="144"/>
  <c r="K2213" i="144"/>
  <c r="K2214" i="144"/>
  <c r="K2215" i="144"/>
  <c r="K2216" i="144"/>
  <c r="K2217" i="144"/>
  <c r="K2218" i="144"/>
  <c r="K2219" i="144"/>
  <c r="K2220" i="144"/>
  <c r="K2221" i="144"/>
  <c r="K2222" i="144"/>
  <c r="K2223" i="144"/>
  <c r="K2224" i="144"/>
  <c r="K2225" i="144"/>
  <c r="K2226" i="144"/>
  <c r="K2227" i="144"/>
  <c r="K2228" i="144"/>
  <c r="K2229" i="144"/>
  <c r="K2230" i="144"/>
  <c r="K2231" i="144"/>
  <c r="K2232" i="144"/>
  <c r="K2233" i="144"/>
  <c r="K2234" i="144"/>
  <c r="K2235" i="144"/>
  <c r="K2236" i="144"/>
  <c r="K2237" i="144"/>
  <c r="K2238" i="144"/>
  <c r="K2239" i="144"/>
  <c r="K2240" i="144"/>
  <c r="K2241" i="144"/>
  <c r="K2242" i="144"/>
  <c r="K2243" i="144"/>
  <c r="K2244" i="144"/>
  <c r="K2245" i="144"/>
  <c r="K2246" i="144"/>
  <c r="K2247" i="144"/>
  <c r="K2248" i="144"/>
  <c r="K2249" i="144"/>
  <c r="K2250" i="144"/>
  <c r="K2251" i="144"/>
  <c r="K2252" i="144"/>
  <c r="K2253" i="144"/>
  <c r="K2254" i="144"/>
  <c r="K2255" i="144"/>
  <c r="K2256" i="144"/>
  <c r="K2257" i="144"/>
  <c r="K2258" i="144"/>
  <c r="K2259" i="144"/>
  <c r="K2260" i="144"/>
  <c r="K2261" i="144"/>
  <c r="K2262" i="144"/>
  <c r="K2263" i="144"/>
  <c r="K2264" i="144"/>
  <c r="K2265" i="144"/>
  <c r="K2266" i="144"/>
  <c r="K2267" i="144"/>
  <c r="K2268" i="144"/>
  <c r="K2269" i="144"/>
  <c r="K2270" i="144"/>
  <c r="K2271" i="144"/>
  <c r="K2272" i="144"/>
  <c r="K2273" i="144"/>
  <c r="K2274" i="144"/>
  <c r="K2275" i="144"/>
  <c r="K2276" i="144"/>
  <c r="K2277" i="144"/>
  <c r="K2278" i="144"/>
  <c r="K2279" i="144"/>
  <c r="K2280" i="144"/>
  <c r="K2281" i="144"/>
  <c r="K2282" i="144"/>
  <c r="K2283" i="144"/>
  <c r="K2284" i="144"/>
  <c r="K2285" i="144"/>
  <c r="K2286" i="144"/>
  <c r="K2287" i="144"/>
  <c r="K2288" i="144"/>
  <c r="K2289" i="144"/>
  <c r="K2290" i="144"/>
  <c r="K2291" i="144"/>
  <c r="K2292" i="144"/>
  <c r="K2293" i="144"/>
  <c r="K2294" i="144"/>
  <c r="K2295" i="144"/>
  <c r="K2296" i="144"/>
  <c r="K2297" i="144"/>
  <c r="K2298" i="144"/>
  <c r="K2299" i="144"/>
  <c r="K2300" i="144"/>
  <c r="K2301" i="144"/>
  <c r="K2302" i="144"/>
  <c r="K2303" i="144"/>
  <c r="K2304" i="144"/>
  <c r="K2305" i="144"/>
  <c r="K2306" i="144"/>
  <c r="K2307" i="144"/>
  <c r="K2308" i="144"/>
  <c r="K2309" i="144"/>
  <c r="K2310" i="144"/>
  <c r="K2311" i="144"/>
  <c r="K2312" i="144"/>
  <c r="K2313" i="144"/>
  <c r="K2314" i="144"/>
  <c r="K2315" i="144"/>
  <c r="K2316" i="144"/>
  <c r="K2317" i="144"/>
  <c r="K2318" i="144"/>
  <c r="K2319" i="144"/>
  <c r="K2320" i="144"/>
  <c r="K2321" i="144"/>
  <c r="K2322" i="144"/>
  <c r="K2323" i="144"/>
  <c r="K2324" i="144"/>
  <c r="K2325" i="144"/>
  <c r="K2326" i="144"/>
  <c r="K2327" i="144"/>
  <c r="K2328" i="144"/>
  <c r="K2329" i="144"/>
  <c r="K2330" i="144"/>
  <c r="K2331" i="144"/>
  <c r="K2332" i="144"/>
  <c r="K2333" i="144"/>
  <c r="K2334" i="144"/>
  <c r="K2335" i="144"/>
  <c r="K2336" i="144"/>
  <c r="K2337" i="144"/>
  <c r="K2338" i="144"/>
  <c r="K2339" i="144"/>
  <c r="K2340" i="144"/>
  <c r="K2341" i="144"/>
  <c r="K2342" i="144"/>
  <c r="K2343" i="144"/>
  <c r="K2344" i="144"/>
  <c r="K2345" i="144"/>
  <c r="K2346" i="144"/>
  <c r="K2347" i="144"/>
  <c r="K2348" i="144"/>
  <c r="K2349" i="144"/>
  <c r="K2350" i="144"/>
  <c r="K2351" i="144"/>
  <c r="K2352" i="144"/>
  <c r="K2353" i="144"/>
  <c r="K2354" i="144"/>
  <c r="K2355" i="144"/>
  <c r="K2356" i="144"/>
  <c r="K2357" i="144"/>
  <c r="K2358" i="144"/>
  <c r="K2359" i="144"/>
  <c r="K2360" i="144"/>
  <c r="K2361" i="144"/>
  <c r="K2362" i="144"/>
  <c r="K2363" i="144"/>
  <c r="K2364" i="144"/>
  <c r="K2365" i="144"/>
  <c r="K2366" i="144"/>
  <c r="K2367" i="144"/>
  <c r="K2368" i="144"/>
  <c r="K2369" i="144"/>
  <c r="K2370" i="144"/>
  <c r="K2371" i="144"/>
  <c r="K2372" i="144"/>
  <c r="K2373" i="144"/>
  <c r="K2374" i="144"/>
  <c r="K2375" i="144"/>
  <c r="K2376" i="144"/>
  <c r="K2377" i="144"/>
  <c r="K2378" i="144"/>
  <c r="K2379" i="144"/>
  <c r="K2380" i="144"/>
  <c r="K2381" i="144"/>
  <c r="K2382" i="144"/>
  <c r="K2383" i="144"/>
  <c r="K2384" i="144"/>
  <c r="K2385" i="144"/>
  <c r="K2386" i="144"/>
  <c r="K2387" i="144"/>
  <c r="K2388" i="144"/>
  <c r="K2389" i="144"/>
  <c r="K2390" i="144"/>
  <c r="K2391" i="144"/>
  <c r="K2392" i="144"/>
  <c r="K2393" i="144"/>
  <c r="K2394" i="144"/>
  <c r="K2395" i="144"/>
  <c r="K2396" i="144"/>
  <c r="K2397" i="144"/>
  <c r="K2398" i="144"/>
  <c r="K2399" i="144"/>
  <c r="K2400" i="144"/>
  <c r="K2401" i="144"/>
  <c r="K2402" i="144"/>
  <c r="K2403" i="144"/>
  <c r="K2404" i="144"/>
  <c r="K2405" i="144"/>
  <c r="K2406" i="144"/>
  <c r="K2407" i="144"/>
  <c r="K2408" i="144"/>
  <c r="K2409" i="144"/>
  <c r="K2410" i="144"/>
  <c r="K2411" i="144"/>
  <c r="K2412" i="144"/>
  <c r="K2413" i="144"/>
  <c r="K2414" i="144"/>
  <c r="K2415" i="144"/>
  <c r="K2416" i="144"/>
  <c r="K2417" i="144"/>
  <c r="K2418" i="144"/>
  <c r="K2419" i="144"/>
  <c r="K2420" i="144"/>
  <c r="K2421" i="144"/>
  <c r="K2422" i="144"/>
  <c r="K2423" i="144"/>
  <c r="K2424" i="144"/>
  <c r="K2425" i="144"/>
  <c r="K2426" i="144"/>
  <c r="K2427" i="144"/>
  <c r="K2428" i="144"/>
  <c r="K2429" i="144"/>
  <c r="K2430" i="144"/>
  <c r="K2431" i="144"/>
  <c r="K2432" i="144"/>
  <c r="K2433" i="144"/>
  <c r="K2434" i="144"/>
  <c r="K2435" i="144"/>
  <c r="K2436" i="144"/>
  <c r="K2437" i="144"/>
  <c r="K2438" i="144"/>
  <c r="K2439" i="144"/>
  <c r="K2440" i="144"/>
  <c r="K2441" i="144"/>
  <c r="K2442" i="144"/>
  <c r="K2443" i="144"/>
  <c r="K2444" i="144"/>
  <c r="K2445" i="144"/>
  <c r="K2446" i="144"/>
  <c r="K2447" i="144"/>
  <c r="K2448" i="144"/>
  <c r="K2449" i="144"/>
  <c r="K2450" i="144"/>
  <c r="K2451" i="144"/>
  <c r="K2452" i="144"/>
  <c r="K2453" i="144"/>
  <c r="K2454" i="144"/>
  <c r="K2455" i="144"/>
  <c r="K2456" i="144"/>
  <c r="K2457" i="144"/>
  <c r="K2458" i="144"/>
  <c r="K2459" i="144"/>
  <c r="K2460" i="144"/>
  <c r="K2461" i="144"/>
  <c r="K2462" i="144"/>
  <c r="K2463" i="144"/>
  <c r="K2464" i="144"/>
  <c r="K2465" i="144"/>
  <c r="K2466" i="144"/>
  <c r="K2467" i="144"/>
  <c r="K2468" i="144"/>
  <c r="K2469" i="144"/>
  <c r="K2470" i="144"/>
  <c r="K2471" i="144"/>
  <c r="K2472" i="144"/>
  <c r="K2473" i="144"/>
  <c r="K2474" i="144"/>
  <c r="K2475" i="144"/>
  <c r="K2476" i="144"/>
  <c r="K2477" i="144"/>
  <c r="K2478" i="144"/>
  <c r="K2479" i="144"/>
  <c r="K2480" i="144"/>
  <c r="K2481" i="144"/>
  <c r="K2482" i="144"/>
  <c r="K2483" i="144"/>
  <c r="K2484" i="144"/>
  <c r="K2485" i="144"/>
  <c r="K2486" i="144"/>
  <c r="K2487" i="144"/>
  <c r="K2488" i="144"/>
  <c r="K2489" i="144"/>
  <c r="K2490" i="144"/>
  <c r="K2491" i="144"/>
  <c r="K2492" i="144"/>
  <c r="K2493" i="144"/>
  <c r="K2494" i="144"/>
  <c r="K2495" i="144"/>
  <c r="K2496" i="144"/>
  <c r="K2497" i="144"/>
  <c r="K2498" i="144"/>
  <c r="K2499" i="144"/>
  <c r="K2500" i="144"/>
  <c r="K2501" i="144"/>
  <c r="K2502" i="144"/>
  <c r="K2503" i="144"/>
  <c r="K2504" i="144"/>
  <c r="K2505" i="144"/>
  <c r="K2506" i="144"/>
  <c r="K2507" i="144"/>
  <c r="K2508" i="144"/>
  <c r="K2509" i="144"/>
  <c r="K2510" i="144"/>
  <c r="K2511" i="144"/>
  <c r="K2512" i="144"/>
  <c r="K2513" i="144"/>
  <c r="K2514" i="144"/>
  <c r="K2515" i="144"/>
  <c r="K2516" i="144"/>
  <c r="K2517" i="144"/>
  <c r="K2518" i="144"/>
  <c r="K2519" i="144"/>
  <c r="K2520" i="144"/>
  <c r="K2521" i="144"/>
  <c r="K2522" i="144"/>
  <c r="K2523" i="144"/>
  <c r="K2524" i="144"/>
  <c r="K2525" i="144"/>
  <c r="K2526" i="144"/>
  <c r="K2527" i="144"/>
  <c r="K2528" i="144"/>
  <c r="K2529" i="144"/>
  <c r="K2530" i="144"/>
  <c r="K2531" i="144"/>
  <c r="K2532" i="144"/>
  <c r="K2533" i="144"/>
  <c r="K2534" i="144"/>
  <c r="K2535" i="144"/>
  <c r="K2536" i="144"/>
  <c r="K2537" i="144"/>
  <c r="K2538" i="144"/>
  <c r="K2539" i="144"/>
  <c r="K2540" i="144"/>
  <c r="K2541" i="144"/>
  <c r="K2542" i="144"/>
  <c r="K2543" i="144"/>
  <c r="K2544" i="144"/>
  <c r="K2545" i="144"/>
  <c r="K2546" i="144"/>
  <c r="K2547" i="144"/>
  <c r="K2548" i="144"/>
  <c r="K2549" i="144"/>
  <c r="K2550" i="144"/>
  <c r="K2551" i="144"/>
  <c r="K2552" i="144"/>
  <c r="K2553" i="144"/>
  <c r="K2554" i="144"/>
  <c r="K2555" i="144"/>
  <c r="K2556" i="144"/>
  <c r="K2557" i="144"/>
  <c r="K2558" i="144"/>
  <c r="K2559" i="144"/>
  <c r="K2560" i="144"/>
  <c r="K2561" i="144"/>
  <c r="K2562" i="144"/>
  <c r="K2563" i="144"/>
  <c r="K2564" i="144"/>
  <c r="K2565" i="144"/>
  <c r="K2566" i="144"/>
  <c r="K2567" i="144"/>
  <c r="K2568" i="144"/>
  <c r="K2569" i="144"/>
  <c r="K2570" i="144"/>
  <c r="K2571" i="144"/>
  <c r="K2572" i="144"/>
  <c r="K2573" i="144"/>
  <c r="K2574" i="144"/>
  <c r="K2575" i="144"/>
  <c r="K2576" i="144"/>
  <c r="K2577" i="144"/>
  <c r="K2578" i="144"/>
  <c r="K2579" i="144"/>
  <c r="K2580" i="144"/>
  <c r="K2581" i="144"/>
  <c r="K2582" i="144"/>
  <c r="K2583" i="144"/>
  <c r="K2584" i="144"/>
  <c r="K2585" i="144"/>
  <c r="K2586" i="144"/>
  <c r="K2587" i="144"/>
  <c r="K2588" i="144"/>
  <c r="K2589" i="144"/>
  <c r="K2590" i="144"/>
  <c r="K2591" i="144"/>
  <c r="K2592" i="144"/>
  <c r="K2593" i="144"/>
  <c r="K2594" i="144"/>
  <c r="K2595" i="144"/>
  <c r="K2596" i="144"/>
  <c r="K2597" i="144"/>
  <c r="K2598" i="144"/>
  <c r="K2599" i="144"/>
  <c r="K2600" i="144"/>
  <c r="K2601" i="144"/>
  <c r="K2602" i="144"/>
  <c r="K2603" i="144"/>
  <c r="K2604" i="144"/>
  <c r="K2605" i="144"/>
  <c r="K2606" i="144"/>
  <c r="K2607" i="144"/>
  <c r="K2608" i="144"/>
  <c r="K2609" i="144"/>
  <c r="K2610" i="144"/>
  <c r="K2611" i="144"/>
  <c r="K2612" i="144"/>
  <c r="K2613" i="144"/>
  <c r="K2614" i="144"/>
  <c r="K2615" i="144"/>
  <c r="K2616" i="144"/>
  <c r="K2617" i="144"/>
  <c r="K2618" i="144"/>
  <c r="K2619" i="144"/>
  <c r="K2620" i="144"/>
  <c r="K2621" i="144"/>
  <c r="K2622" i="144"/>
  <c r="K2623" i="144"/>
  <c r="K2624" i="144"/>
  <c r="K2625" i="144"/>
  <c r="K2626" i="144"/>
  <c r="K2627" i="144"/>
  <c r="K2628" i="144"/>
  <c r="K2629" i="144"/>
  <c r="K2630" i="144"/>
  <c r="K2631" i="144"/>
  <c r="K2632" i="144"/>
  <c r="K2633" i="144"/>
  <c r="K2634" i="144"/>
  <c r="K2635" i="144"/>
  <c r="K2636" i="144"/>
  <c r="K2637" i="144"/>
  <c r="K2638" i="144"/>
  <c r="K2639" i="144"/>
  <c r="K2640" i="144"/>
  <c r="K2641" i="144"/>
  <c r="K2642" i="144"/>
  <c r="K2643" i="144"/>
  <c r="K2644" i="144"/>
  <c r="K2645" i="144"/>
  <c r="K2646" i="144"/>
  <c r="K2647" i="144"/>
  <c r="K2648" i="144"/>
  <c r="K2649" i="144"/>
  <c r="K2650" i="144"/>
  <c r="K2651" i="144"/>
  <c r="K2652" i="144"/>
  <c r="K2653" i="144"/>
  <c r="K2654" i="144"/>
  <c r="K2655" i="144"/>
  <c r="K2656" i="144"/>
  <c r="K2657" i="144"/>
  <c r="K2658" i="144"/>
  <c r="K2659" i="144"/>
  <c r="K2660" i="144"/>
  <c r="K2661" i="144"/>
  <c r="K2662" i="144"/>
  <c r="K2663" i="144"/>
  <c r="K2664" i="144"/>
  <c r="K2665" i="144"/>
  <c r="K2666" i="144"/>
  <c r="K2667" i="144"/>
  <c r="K2668" i="144"/>
  <c r="K2669" i="144"/>
  <c r="K2670" i="144"/>
  <c r="K2671" i="144"/>
  <c r="K2672" i="144"/>
  <c r="K2673" i="144"/>
  <c r="K2674" i="144"/>
  <c r="K2675" i="144"/>
  <c r="K2676" i="144"/>
  <c r="K2677" i="144"/>
  <c r="K2678" i="144"/>
  <c r="K2679" i="144"/>
  <c r="K2680" i="144"/>
  <c r="K2681" i="144"/>
  <c r="K2682" i="144"/>
  <c r="K2683" i="144"/>
  <c r="K2684" i="144"/>
  <c r="K2685" i="144"/>
  <c r="K2686" i="144"/>
  <c r="K2687" i="144"/>
  <c r="K2688" i="144"/>
  <c r="K2689" i="144"/>
  <c r="K2690" i="144"/>
  <c r="K2691" i="144"/>
  <c r="K2692" i="144"/>
  <c r="K2693" i="144"/>
  <c r="K2694" i="144"/>
  <c r="K2695" i="144"/>
  <c r="K2696" i="144"/>
  <c r="K2697" i="144"/>
  <c r="K2698" i="144"/>
  <c r="K2699" i="144"/>
  <c r="K2700" i="144"/>
  <c r="K2701" i="144"/>
  <c r="K2702" i="144"/>
  <c r="K2703" i="144"/>
  <c r="K2704" i="144"/>
  <c r="K2705" i="144"/>
  <c r="K2706" i="144"/>
  <c r="K2707" i="144"/>
  <c r="K2708" i="144"/>
  <c r="K2709" i="144"/>
  <c r="K2710" i="144"/>
  <c r="K2711" i="144"/>
  <c r="K2712" i="144"/>
  <c r="K2713" i="144"/>
  <c r="K2714" i="144"/>
  <c r="K2715" i="144"/>
  <c r="K2716" i="144"/>
  <c r="K2717" i="144"/>
  <c r="K2718" i="144"/>
  <c r="K2719" i="144"/>
  <c r="K2720" i="144"/>
  <c r="K2721" i="144"/>
  <c r="K2722" i="144"/>
  <c r="K2723" i="144"/>
  <c r="K2724" i="144"/>
  <c r="K2725" i="144"/>
  <c r="K2726" i="144"/>
  <c r="K2727" i="144"/>
  <c r="K2728" i="144"/>
  <c r="K2729" i="144"/>
  <c r="K2730" i="144"/>
  <c r="K2731" i="144"/>
  <c r="K2732" i="144"/>
  <c r="K2733" i="144"/>
  <c r="K2734" i="144"/>
  <c r="K2735" i="144"/>
  <c r="K2736" i="144"/>
  <c r="K2737" i="144"/>
  <c r="K2738" i="144"/>
  <c r="K2739" i="144"/>
  <c r="K2740" i="144"/>
  <c r="K2741" i="144"/>
  <c r="K2742" i="144"/>
  <c r="K2743" i="144"/>
  <c r="K2744" i="144"/>
  <c r="K2745" i="144"/>
  <c r="K2746" i="144"/>
  <c r="K2747" i="144"/>
  <c r="K2748" i="144"/>
  <c r="K2749" i="144"/>
  <c r="K2750" i="144"/>
  <c r="K2751" i="144"/>
  <c r="K2752" i="144"/>
  <c r="K2753" i="144"/>
  <c r="K2754" i="144"/>
  <c r="K2755" i="144"/>
  <c r="K2756" i="144"/>
  <c r="K2757" i="144"/>
  <c r="K2758" i="144"/>
  <c r="K2759" i="144"/>
  <c r="K2760" i="144"/>
  <c r="K2761" i="144"/>
  <c r="K2762" i="144"/>
  <c r="K2763" i="144"/>
  <c r="K2764" i="144"/>
  <c r="K2765" i="144"/>
  <c r="K2766" i="144"/>
  <c r="K2767" i="144"/>
  <c r="K2768" i="144"/>
  <c r="K2769" i="144"/>
  <c r="K2770" i="144"/>
  <c r="K2771" i="144"/>
  <c r="K2772" i="144"/>
  <c r="K2773" i="144"/>
  <c r="K2774" i="144"/>
  <c r="K2775" i="144"/>
  <c r="K2776" i="144"/>
  <c r="K2777" i="144"/>
  <c r="K2778" i="144"/>
  <c r="K2779" i="144"/>
  <c r="K2780" i="144"/>
  <c r="K2781" i="144"/>
  <c r="K2782" i="144"/>
  <c r="K2783" i="144"/>
  <c r="K2784" i="144"/>
  <c r="K2785" i="144"/>
  <c r="K2786" i="144"/>
  <c r="K2787" i="144"/>
  <c r="K2788" i="144"/>
  <c r="K2789" i="144"/>
  <c r="K2790" i="144"/>
  <c r="K2791" i="144"/>
  <c r="K2792" i="144"/>
  <c r="K2793" i="144"/>
  <c r="K2794" i="144"/>
  <c r="K2795" i="144"/>
  <c r="K2796" i="144"/>
  <c r="K2797" i="144"/>
  <c r="K2798" i="144"/>
  <c r="K2799" i="144"/>
  <c r="K2800" i="144"/>
  <c r="K2801" i="144"/>
  <c r="K2802" i="144"/>
  <c r="K2803" i="144"/>
  <c r="K2804" i="144"/>
  <c r="K2805" i="144"/>
  <c r="K2806" i="144"/>
  <c r="K2807" i="144"/>
  <c r="K2808" i="144"/>
  <c r="K2809" i="144"/>
  <c r="K2810" i="144"/>
  <c r="K2811" i="144"/>
  <c r="K2812" i="144"/>
  <c r="K2813" i="144"/>
  <c r="K2814" i="144"/>
  <c r="K2815" i="144"/>
  <c r="K2816" i="144"/>
  <c r="K2817" i="144"/>
  <c r="K2818" i="144"/>
  <c r="K2819" i="144"/>
  <c r="K2820" i="144"/>
  <c r="K2821" i="144"/>
  <c r="K2822" i="144"/>
  <c r="K2823" i="144"/>
  <c r="K2824" i="144"/>
  <c r="K2825" i="144"/>
  <c r="K2826" i="144"/>
  <c r="K2827" i="144"/>
  <c r="K2828" i="144"/>
  <c r="K2829" i="144"/>
  <c r="K2830" i="144"/>
  <c r="K2831" i="144"/>
  <c r="K2832" i="144"/>
  <c r="K2833" i="144"/>
  <c r="K2834" i="144"/>
  <c r="K2835" i="144"/>
  <c r="K2836" i="144"/>
  <c r="K2837" i="144"/>
  <c r="K2838" i="144"/>
  <c r="K2839" i="144"/>
  <c r="K2840" i="144"/>
  <c r="K2841" i="144"/>
  <c r="K2842" i="144"/>
  <c r="K2843" i="144"/>
  <c r="K2844" i="144"/>
  <c r="K2845" i="144"/>
  <c r="K2846" i="144"/>
  <c r="K2847" i="144"/>
  <c r="K2848" i="144"/>
  <c r="K2849" i="144"/>
  <c r="K2850" i="144"/>
  <c r="K2851" i="144"/>
  <c r="K2852" i="144"/>
  <c r="K2853" i="144"/>
  <c r="K2854" i="144"/>
  <c r="K2855" i="144"/>
  <c r="K2856" i="144"/>
  <c r="K2857" i="144"/>
  <c r="K2858" i="144"/>
  <c r="K2859" i="144"/>
  <c r="K2860" i="144"/>
  <c r="K2861" i="144"/>
  <c r="K2862" i="144"/>
  <c r="K2863" i="144"/>
  <c r="K2864" i="144"/>
  <c r="K2865" i="144"/>
  <c r="K2866" i="144"/>
  <c r="K2867" i="144"/>
  <c r="K2868" i="144"/>
  <c r="K2869" i="144"/>
  <c r="K2870" i="144"/>
  <c r="K2871" i="144"/>
  <c r="K2872" i="144"/>
  <c r="K2873" i="144"/>
  <c r="K2874" i="144"/>
  <c r="K2875" i="144"/>
  <c r="K2876" i="144"/>
  <c r="K2877" i="144"/>
  <c r="K2878" i="144"/>
  <c r="K2879" i="144"/>
  <c r="K2880" i="144"/>
  <c r="K2881" i="144"/>
  <c r="K2882" i="144"/>
  <c r="K2883" i="144"/>
  <c r="K2884" i="144"/>
  <c r="K2885" i="144"/>
  <c r="K2886" i="144"/>
  <c r="K2887" i="144"/>
  <c r="K2888" i="144"/>
  <c r="K2889" i="144"/>
  <c r="K2890" i="144"/>
  <c r="K2891" i="144"/>
  <c r="K2892" i="144"/>
  <c r="K2893" i="144"/>
  <c r="K2894" i="144"/>
  <c r="K2895" i="144"/>
  <c r="K2896" i="144"/>
  <c r="K2897" i="144"/>
  <c r="K2898" i="144"/>
  <c r="K2899" i="144"/>
  <c r="K2900" i="144"/>
  <c r="K2901" i="144"/>
  <c r="K2902" i="144"/>
  <c r="K2903" i="144"/>
  <c r="K2904" i="144"/>
  <c r="K2905" i="144"/>
  <c r="K2906" i="144"/>
  <c r="K2907" i="144"/>
  <c r="K2908" i="144"/>
  <c r="K2909" i="144"/>
  <c r="K2910" i="144"/>
  <c r="K2911" i="144"/>
  <c r="K2912" i="144"/>
  <c r="K2913" i="144"/>
  <c r="K2914" i="144"/>
  <c r="K2915" i="144"/>
  <c r="K2916" i="144"/>
  <c r="K2917" i="144"/>
  <c r="K2918" i="144"/>
  <c r="K2919" i="144"/>
  <c r="K2920" i="144"/>
  <c r="K2921" i="144"/>
  <c r="K2922" i="144"/>
  <c r="K2923" i="144"/>
  <c r="K2924" i="144"/>
  <c r="K2925" i="144"/>
  <c r="K2926" i="144"/>
  <c r="K2927" i="144"/>
  <c r="K2928" i="144"/>
  <c r="K2929" i="144"/>
  <c r="K2930" i="144"/>
  <c r="K2931" i="144"/>
  <c r="K2932" i="144"/>
  <c r="K2933" i="144"/>
  <c r="K2934" i="144"/>
  <c r="K2935" i="144"/>
  <c r="K2936" i="144"/>
  <c r="K2937" i="144"/>
  <c r="K2938" i="144"/>
  <c r="K2939" i="144"/>
  <c r="K2940" i="144"/>
  <c r="K2941" i="144"/>
  <c r="K2942" i="144"/>
  <c r="K2943" i="144"/>
  <c r="K2944" i="144"/>
  <c r="K2945" i="144"/>
  <c r="K2946" i="144"/>
  <c r="K2947" i="144"/>
  <c r="K2948" i="144"/>
  <c r="K2949" i="144"/>
  <c r="K2950" i="144"/>
  <c r="K2951" i="144"/>
  <c r="K2952" i="144"/>
  <c r="K2953" i="144"/>
  <c r="K2954" i="144"/>
  <c r="K2955" i="144"/>
  <c r="K2956" i="144"/>
  <c r="K2957" i="144"/>
  <c r="K2958" i="144"/>
  <c r="K2959" i="144"/>
  <c r="K2960" i="144"/>
  <c r="K2961" i="144"/>
  <c r="K2962" i="144"/>
  <c r="K2963" i="144"/>
  <c r="K2964" i="144"/>
  <c r="K2965" i="144"/>
  <c r="K2966" i="144"/>
  <c r="K2967" i="144"/>
  <c r="K2968" i="144"/>
  <c r="K2969" i="144"/>
  <c r="K2970" i="144"/>
  <c r="K2971" i="144"/>
  <c r="K2972" i="144"/>
  <c r="K2973" i="144"/>
  <c r="K2974" i="144"/>
  <c r="K2975" i="144"/>
  <c r="K2976" i="144"/>
  <c r="K2977" i="144"/>
  <c r="K2978" i="144"/>
  <c r="K2979" i="144"/>
  <c r="K2980" i="144"/>
  <c r="K2981" i="144"/>
  <c r="K2982" i="144"/>
  <c r="K2983" i="144"/>
  <c r="K2984" i="144"/>
  <c r="K2985" i="144"/>
  <c r="K2986" i="144"/>
  <c r="K2987" i="144"/>
  <c r="K2988" i="144"/>
  <c r="K2989" i="144"/>
  <c r="K2990" i="144"/>
  <c r="K2991" i="144"/>
  <c r="K2992" i="144"/>
  <c r="K2993" i="144"/>
  <c r="K2994" i="144"/>
  <c r="K2995" i="144"/>
  <c r="K2996" i="144"/>
  <c r="K2997" i="144"/>
  <c r="K2998" i="144"/>
  <c r="K2999" i="144"/>
  <c r="K3000" i="144"/>
  <c r="K3001" i="144"/>
  <c r="K3002" i="144"/>
  <c r="K3003" i="144"/>
  <c r="K3004" i="144"/>
  <c r="K3005" i="144"/>
  <c r="K3006" i="144"/>
  <c r="K3007" i="144"/>
  <c r="K3008" i="144"/>
  <c r="K3009" i="144"/>
  <c r="K3010" i="144"/>
  <c r="K3011" i="144"/>
  <c r="K3012" i="144"/>
  <c r="K3013" i="144"/>
  <c r="K3014" i="144"/>
  <c r="K3015" i="144"/>
  <c r="K3016" i="144"/>
  <c r="K3017" i="144"/>
  <c r="K3018" i="144"/>
  <c r="K3019" i="144"/>
  <c r="K3020" i="144"/>
  <c r="K3021" i="144"/>
  <c r="K3022" i="144"/>
  <c r="K3023" i="144"/>
  <c r="K3024" i="144"/>
  <c r="K3025" i="144"/>
  <c r="K3026" i="144"/>
  <c r="K3027" i="144"/>
  <c r="K3028" i="144"/>
  <c r="K3029" i="144"/>
  <c r="K3030" i="144"/>
  <c r="K3031" i="144"/>
  <c r="K3032" i="144"/>
  <c r="K3033" i="144"/>
  <c r="K3034" i="144"/>
  <c r="K3035" i="144"/>
  <c r="K3036" i="144"/>
  <c r="K3037" i="144"/>
  <c r="K3038" i="144"/>
  <c r="K3039" i="144"/>
  <c r="K3040" i="144"/>
  <c r="K3041" i="144"/>
  <c r="K3042" i="144"/>
  <c r="K3043" i="144"/>
  <c r="K3044" i="144"/>
  <c r="K3045" i="144"/>
  <c r="K3046" i="144"/>
  <c r="K3047" i="144"/>
  <c r="K3048" i="144"/>
  <c r="K3049" i="144"/>
  <c r="K3050" i="144"/>
  <c r="K3051" i="144"/>
  <c r="K3052" i="144"/>
  <c r="K3053" i="144"/>
  <c r="K3054" i="144"/>
  <c r="K3055" i="144"/>
  <c r="K3056" i="144"/>
  <c r="K3057" i="144"/>
  <c r="K3058" i="144"/>
  <c r="K3059" i="144"/>
  <c r="K3060" i="144"/>
  <c r="K3061" i="144"/>
  <c r="K3062" i="144"/>
  <c r="K3063" i="144"/>
  <c r="K3064" i="144"/>
  <c r="K3065" i="144"/>
  <c r="K3066" i="144"/>
  <c r="K3067" i="144"/>
  <c r="K3068" i="144"/>
  <c r="K3069" i="144"/>
  <c r="K3070" i="144"/>
  <c r="K3071" i="144"/>
  <c r="K3072" i="144"/>
  <c r="K3073" i="144"/>
  <c r="K3074" i="144"/>
  <c r="K3075" i="144"/>
  <c r="K3076" i="144"/>
  <c r="K3077" i="144"/>
  <c r="K3078" i="144"/>
  <c r="K3079" i="144"/>
  <c r="K3080" i="144"/>
  <c r="K3081" i="144"/>
  <c r="K3082" i="144"/>
  <c r="K3083" i="144"/>
  <c r="K3084" i="144"/>
  <c r="K3085" i="144"/>
  <c r="K3086" i="144"/>
  <c r="K3087" i="144"/>
  <c r="K3088" i="144"/>
  <c r="K3089" i="144"/>
  <c r="K3090" i="144"/>
  <c r="K3091" i="144"/>
  <c r="K3092" i="144"/>
  <c r="K3093" i="144"/>
  <c r="K3094" i="144"/>
  <c r="K3095" i="144"/>
  <c r="K3096" i="144"/>
  <c r="K3097" i="144"/>
  <c r="K3098" i="144"/>
  <c r="K3099" i="144"/>
  <c r="K3100" i="144"/>
  <c r="K3101" i="144"/>
  <c r="K3102" i="144"/>
  <c r="K3103" i="144"/>
  <c r="K3104" i="144"/>
  <c r="K3105" i="144"/>
  <c r="K3106" i="144"/>
  <c r="K3107" i="144"/>
  <c r="K3108" i="144"/>
  <c r="K3109" i="144"/>
  <c r="K3110" i="144"/>
  <c r="K3111" i="144"/>
  <c r="K3112" i="144"/>
  <c r="K3113" i="144"/>
  <c r="K3114" i="144"/>
  <c r="K3115" i="144"/>
  <c r="K3116" i="144"/>
  <c r="K3117" i="144"/>
  <c r="K3118" i="144"/>
  <c r="K3119" i="144"/>
  <c r="K3120" i="144"/>
  <c r="K3121" i="144"/>
  <c r="K3122" i="144"/>
  <c r="K3123" i="144"/>
  <c r="K3124" i="144"/>
  <c r="K3125" i="144"/>
  <c r="K3126" i="144"/>
  <c r="K3127" i="144"/>
  <c r="K3128" i="144"/>
  <c r="K3129" i="144"/>
  <c r="K3130" i="144"/>
  <c r="K3131" i="144"/>
  <c r="K3132" i="144"/>
  <c r="K3133" i="144"/>
  <c r="K3134" i="144"/>
  <c r="K3135" i="144"/>
  <c r="K3136" i="144"/>
  <c r="K3137" i="144"/>
  <c r="K3138" i="144"/>
  <c r="K3139" i="144"/>
  <c r="K3140" i="144"/>
  <c r="K3141" i="144"/>
  <c r="K3142" i="144"/>
  <c r="K3143" i="144"/>
  <c r="K3144" i="144"/>
  <c r="K3145" i="144"/>
  <c r="K3146" i="144"/>
  <c r="K3147" i="144"/>
  <c r="K3148" i="144"/>
  <c r="K3149" i="144"/>
  <c r="K3150" i="144"/>
  <c r="K3151" i="144"/>
  <c r="K3152" i="144"/>
  <c r="K3153" i="144"/>
  <c r="K3154" i="144"/>
  <c r="K3155" i="144"/>
  <c r="K3156" i="144"/>
  <c r="K3157" i="144"/>
  <c r="K3158" i="144"/>
  <c r="K3159" i="144"/>
  <c r="K3160" i="144"/>
  <c r="K3161" i="144"/>
  <c r="K3162" i="144"/>
  <c r="K3163" i="144"/>
  <c r="K3164" i="144"/>
  <c r="K3165" i="144"/>
  <c r="K3166" i="144"/>
  <c r="K3167" i="144"/>
  <c r="K3168" i="144"/>
  <c r="K3169" i="144"/>
  <c r="K3170" i="144"/>
  <c r="K3171" i="144"/>
  <c r="K3172" i="144"/>
  <c r="K3173" i="144"/>
  <c r="K3174" i="144"/>
  <c r="K3175" i="144"/>
  <c r="K3176" i="144"/>
  <c r="K3177" i="144"/>
  <c r="K3178" i="144"/>
  <c r="K3179" i="144"/>
  <c r="K3180" i="144"/>
  <c r="K3181" i="144"/>
  <c r="K3182" i="144"/>
  <c r="K3183" i="144"/>
  <c r="K3184" i="144"/>
  <c r="K3185" i="144"/>
  <c r="K3186" i="144"/>
  <c r="K3187" i="144"/>
  <c r="K3188" i="144"/>
  <c r="K3189" i="144"/>
  <c r="K3190" i="144"/>
  <c r="K3191" i="144"/>
  <c r="K3192" i="144"/>
  <c r="K3193" i="144"/>
  <c r="K3194" i="144"/>
  <c r="K3195" i="144"/>
  <c r="K3196" i="144"/>
  <c r="K3197" i="144"/>
  <c r="K3198" i="144"/>
  <c r="K3199" i="144"/>
  <c r="K3200" i="144"/>
  <c r="K3201" i="144"/>
  <c r="K3202" i="144"/>
  <c r="K3203" i="144"/>
  <c r="K3204" i="144"/>
  <c r="K3205" i="144"/>
  <c r="K3206" i="144"/>
  <c r="K3207" i="144"/>
  <c r="K3208" i="144"/>
  <c r="K3209" i="144"/>
  <c r="K3210" i="144"/>
  <c r="K3211" i="144"/>
  <c r="K3212" i="144"/>
  <c r="K3213" i="144"/>
  <c r="K3214" i="144"/>
  <c r="K3215" i="144"/>
  <c r="K3216" i="144"/>
  <c r="K3217" i="144"/>
  <c r="K3218" i="144"/>
  <c r="K3219" i="144"/>
  <c r="K3220" i="144"/>
  <c r="K3221" i="144"/>
  <c r="K3222" i="144"/>
  <c r="K3223" i="144"/>
  <c r="K3224" i="144"/>
  <c r="K3225" i="144"/>
  <c r="K3226" i="144"/>
  <c r="K3227" i="144"/>
  <c r="K3228" i="144"/>
  <c r="K3229" i="144"/>
  <c r="K3230" i="144"/>
  <c r="K3231" i="144"/>
  <c r="K3232" i="144"/>
  <c r="K3233" i="144"/>
  <c r="K3234" i="144"/>
  <c r="K3235" i="144"/>
  <c r="K3236" i="144"/>
  <c r="K3237" i="144"/>
  <c r="K3238" i="144"/>
  <c r="K3239" i="144"/>
  <c r="K3240" i="144"/>
  <c r="K3241" i="144"/>
  <c r="K3242" i="144"/>
  <c r="K3243" i="144"/>
  <c r="K3244" i="144"/>
  <c r="K3245" i="144"/>
  <c r="K3246" i="144"/>
  <c r="K3247" i="144"/>
  <c r="K3248" i="144"/>
  <c r="K3249" i="144"/>
  <c r="K3250" i="144"/>
  <c r="K3251" i="144"/>
  <c r="K3252" i="144"/>
  <c r="K3253" i="144"/>
  <c r="K3254" i="144"/>
  <c r="K3255" i="144"/>
  <c r="K3256" i="144"/>
  <c r="K3257" i="144"/>
  <c r="K3258" i="144"/>
  <c r="K3259" i="144"/>
  <c r="K3260" i="144"/>
  <c r="K3261" i="144"/>
  <c r="K3262" i="144"/>
  <c r="K3263" i="144"/>
  <c r="K3264" i="144"/>
  <c r="K3265" i="144"/>
  <c r="K3266" i="144"/>
  <c r="K3267" i="144"/>
  <c r="K3268" i="144"/>
  <c r="K3269" i="144"/>
  <c r="K3270" i="144"/>
  <c r="K3271" i="144"/>
  <c r="K3272" i="144"/>
  <c r="K3273" i="144"/>
  <c r="K3274" i="144"/>
  <c r="K3275" i="144"/>
  <c r="K3276" i="144"/>
  <c r="K3277" i="144"/>
  <c r="K3278" i="144"/>
  <c r="K3279" i="144"/>
  <c r="K3280" i="144"/>
  <c r="K3281" i="144"/>
  <c r="K3282" i="144"/>
  <c r="K3283" i="144"/>
  <c r="K3284" i="144"/>
  <c r="K3285" i="144"/>
  <c r="K3286" i="144"/>
  <c r="K3287" i="144"/>
  <c r="K3288" i="144"/>
  <c r="K3289" i="144"/>
  <c r="K3290" i="144"/>
  <c r="K3291" i="144"/>
  <c r="K3292" i="144"/>
  <c r="K3293" i="144"/>
  <c r="K3294" i="144"/>
  <c r="K3295" i="144"/>
  <c r="K3296" i="144"/>
  <c r="K3297" i="144"/>
  <c r="K3298" i="144"/>
  <c r="K3299" i="144"/>
  <c r="K3300" i="144"/>
  <c r="K3301" i="144"/>
  <c r="K3302" i="144"/>
  <c r="K3303" i="144"/>
  <c r="K3304" i="144"/>
  <c r="K3305" i="144"/>
  <c r="K3306" i="144"/>
  <c r="K3307" i="144"/>
  <c r="K3308" i="144"/>
  <c r="K3309" i="144"/>
  <c r="K3310" i="144"/>
  <c r="K3311" i="144"/>
  <c r="K3312" i="144"/>
  <c r="K3313" i="144"/>
  <c r="K3314" i="144"/>
  <c r="K3315" i="144"/>
  <c r="K3316" i="144"/>
  <c r="K3317" i="144"/>
  <c r="K3318" i="144"/>
  <c r="K3319" i="144"/>
  <c r="K3320" i="144"/>
  <c r="K3321" i="144"/>
  <c r="K3322" i="144"/>
  <c r="K3323" i="144"/>
  <c r="K3324" i="144"/>
  <c r="K3325" i="144"/>
  <c r="K3326" i="144"/>
  <c r="K3327" i="144"/>
  <c r="K3328" i="144"/>
  <c r="K3329" i="144"/>
  <c r="K3330" i="144"/>
  <c r="K3331" i="144"/>
  <c r="K3332" i="144"/>
  <c r="K3333" i="144"/>
  <c r="K3334" i="144"/>
  <c r="K3335" i="144"/>
  <c r="K3336" i="144"/>
  <c r="K3337" i="144"/>
  <c r="K3338" i="144"/>
  <c r="K3339" i="144"/>
  <c r="K3340" i="144"/>
  <c r="K3341" i="144"/>
  <c r="K3342" i="144"/>
  <c r="K3343" i="144"/>
  <c r="K3344" i="144"/>
  <c r="K3345" i="144"/>
  <c r="K3346" i="144"/>
  <c r="K3347" i="144"/>
  <c r="K3348" i="144"/>
  <c r="K3349" i="144"/>
  <c r="K3350" i="144"/>
  <c r="K3351" i="144"/>
  <c r="K3352" i="144"/>
  <c r="K3353" i="144"/>
  <c r="K3354" i="144"/>
  <c r="K3355" i="144"/>
  <c r="K3356" i="144"/>
  <c r="K3357" i="144"/>
  <c r="K3358" i="144"/>
  <c r="K3359" i="144"/>
  <c r="K3360" i="144"/>
  <c r="K3361" i="144"/>
  <c r="K3362" i="144"/>
  <c r="K3363" i="144"/>
  <c r="K3364" i="144"/>
  <c r="K3365" i="144"/>
  <c r="K3366" i="144"/>
  <c r="K3367" i="144"/>
  <c r="K3368" i="144"/>
  <c r="K3369" i="144"/>
  <c r="K3370" i="144"/>
  <c r="K3371" i="144"/>
  <c r="K3372" i="144"/>
  <c r="K3373" i="144"/>
  <c r="K3374" i="144"/>
  <c r="K3375" i="144"/>
  <c r="K3376" i="144"/>
  <c r="K3377" i="144"/>
  <c r="K3378" i="144"/>
  <c r="K3379" i="144"/>
  <c r="K3380" i="144"/>
  <c r="K3381" i="144"/>
  <c r="K3382" i="144"/>
  <c r="K3383" i="144"/>
  <c r="K3384" i="144"/>
  <c r="K3385" i="144"/>
  <c r="K3386" i="144"/>
  <c r="K3387" i="144"/>
  <c r="K3388" i="144"/>
  <c r="K3389" i="144"/>
  <c r="K3390" i="144"/>
  <c r="K3391" i="144"/>
  <c r="K3392" i="144"/>
  <c r="K3393" i="144"/>
  <c r="K3394" i="144"/>
  <c r="K3395" i="144"/>
  <c r="K3396" i="144"/>
  <c r="K3397" i="144"/>
  <c r="K3398" i="144"/>
  <c r="K3399" i="144"/>
  <c r="K3400" i="144"/>
  <c r="K3401" i="144"/>
  <c r="K3402" i="144"/>
  <c r="K3403" i="144"/>
  <c r="K3404" i="144"/>
  <c r="K3405" i="144"/>
  <c r="K3406" i="144"/>
  <c r="K3407" i="144"/>
  <c r="K3408" i="144"/>
  <c r="K3409" i="144"/>
  <c r="K3410" i="144"/>
  <c r="K3411" i="144"/>
  <c r="K3412" i="144"/>
  <c r="K3413" i="144"/>
  <c r="K3414" i="144"/>
  <c r="K3415" i="144"/>
  <c r="K3416" i="144"/>
  <c r="K3417" i="144"/>
  <c r="K3418" i="144"/>
  <c r="K3419" i="144"/>
  <c r="K3420" i="144"/>
  <c r="K3421" i="144"/>
  <c r="K3422" i="144"/>
  <c r="K3423" i="144"/>
  <c r="K3424" i="144"/>
  <c r="K3425" i="144"/>
  <c r="K3426" i="144"/>
  <c r="K3427" i="144"/>
  <c r="K3428" i="144"/>
  <c r="K3429" i="144"/>
  <c r="K3430" i="144"/>
  <c r="K3431" i="144"/>
  <c r="K3432" i="144"/>
  <c r="K3433" i="144"/>
  <c r="K3434" i="144"/>
  <c r="K3435" i="144"/>
  <c r="K3436" i="144"/>
  <c r="K3437" i="144"/>
  <c r="K3438" i="144"/>
  <c r="K3439" i="144"/>
  <c r="K3440" i="144"/>
  <c r="K3441" i="144"/>
  <c r="K3442" i="144"/>
  <c r="K3443" i="144"/>
  <c r="K3444" i="144"/>
  <c r="K3445" i="144"/>
  <c r="K3446" i="144"/>
  <c r="K3447" i="144"/>
  <c r="K3448" i="144"/>
  <c r="K3449" i="144"/>
  <c r="K3450" i="144"/>
  <c r="K3451" i="144"/>
  <c r="K3452" i="144"/>
  <c r="K3453" i="144"/>
  <c r="K3454" i="144"/>
  <c r="K3455" i="144"/>
  <c r="K3456" i="144"/>
  <c r="K3457" i="144"/>
  <c r="K3458" i="144"/>
  <c r="K3459" i="144"/>
  <c r="K3460" i="144"/>
  <c r="K3461" i="144"/>
  <c r="K3462" i="144"/>
  <c r="K3463" i="144"/>
  <c r="K3464" i="144"/>
  <c r="K3465" i="144"/>
  <c r="K3466" i="144"/>
  <c r="K3467" i="144"/>
  <c r="K3468" i="144"/>
  <c r="K3469" i="144"/>
  <c r="K3470" i="144"/>
  <c r="K3471" i="144"/>
  <c r="K3472" i="144"/>
  <c r="K3473" i="144"/>
  <c r="K3474" i="144"/>
  <c r="K3475" i="144"/>
  <c r="K3476" i="144"/>
  <c r="K3477" i="144"/>
  <c r="K3478" i="144"/>
  <c r="K3479" i="144"/>
  <c r="K3480" i="144"/>
  <c r="K3481" i="144"/>
  <c r="K3482" i="144"/>
  <c r="K3483" i="144"/>
  <c r="K3484" i="144"/>
  <c r="K3485" i="144"/>
  <c r="K3486" i="144"/>
  <c r="K3487" i="144"/>
  <c r="K3488" i="144"/>
  <c r="K3489" i="144"/>
  <c r="K3490" i="144"/>
  <c r="K3491" i="144"/>
  <c r="K3492" i="144"/>
  <c r="K3493" i="144"/>
  <c r="K3494" i="144"/>
  <c r="K3495" i="144"/>
  <c r="K3496" i="144"/>
  <c r="K3497" i="144"/>
  <c r="K3498" i="144"/>
  <c r="K3499" i="144"/>
  <c r="K3500" i="144"/>
  <c r="K3501" i="144"/>
  <c r="K3502" i="144"/>
  <c r="K3503" i="144"/>
  <c r="K3504" i="144"/>
  <c r="K3505" i="144"/>
  <c r="K3506" i="144"/>
  <c r="K3507" i="144"/>
  <c r="K3508" i="144"/>
  <c r="K3509" i="144"/>
  <c r="K3510" i="144"/>
  <c r="K3511" i="144"/>
  <c r="K3512" i="144"/>
  <c r="K3513" i="144"/>
  <c r="K3514" i="144"/>
  <c r="K3515" i="144"/>
  <c r="K3516" i="144"/>
  <c r="K3517" i="144"/>
  <c r="K3518" i="144"/>
  <c r="K3519" i="144"/>
  <c r="K3520" i="144"/>
  <c r="K3521" i="144"/>
  <c r="K3522" i="144"/>
  <c r="K3523" i="144"/>
  <c r="K3524" i="144"/>
  <c r="K3525" i="144"/>
  <c r="K3526" i="144"/>
  <c r="K3527" i="144"/>
  <c r="K3528" i="144"/>
  <c r="K3529" i="144"/>
  <c r="K3530" i="144"/>
  <c r="K3531" i="144"/>
  <c r="K3532" i="144"/>
  <c r="K3533" i="144"/>
  <c r="K3534" i="144"/>
  <c r="K3535" i="144"/>
  <c r="K3536" i="144"/>
  <c r="K3537" i="144"/>
  <c r="K3538" i="144"/>
  <c r="K3539" i="144"/>
  <c r="K3540" i="144"/>
  <c r="K3541" i="144"/>
  <c r="K3542" i="144"/>
  <c r="K3543" i="144"/>
  <c r="K3544" i="144"/>
  <c r="K3545" i="144"/>
  <c r="K3546" i="144"/>
  <c r="K3547" i="144"/>
  <c r="K3548" i="144"/>
  <c r="K3549" i="144"/>
  <c r="K3550" i="144"/>
  <c r="K3551" i="144"/>
  <c r="K3552" i="144"/>
  <c r="K3553" i="144"/>
  <c r="K3554" i="144"/>
  <c r="K3555" i="144"/>
  <c r="K3556" i="144"/>
  <c r="K3557" i="144"/>
  <c r="K3558" i="144"/>
  <c r="K3559" i="144"/>
  <c r="K3560" i="144"/>
  <c r="K3561" i="144"/>
  <c r="K3562" i="144"/>
  <c r="K3563" i="144"/>
  <c r="K3564" i="144"/>
  <c r="K3565" i="144"/>
  <c r="K3566" i="144"/>
  <c r="K3567" i="144"/>
  <c r="K3568" i="144"/>
  <c r="K3569" i="144"/>
  <c r="K3570" i="144"/>
  <c r="K3571" i="144"/>
  <c r="K3572" i="144"/>
  <c r="K3573" i="144"/>
  <c r="K3574" i="144"/>
  <c r="K3575" i="144"/>
  <c r="K3576" i="144"/>
  <c r="K3577" i="144"/>
  <c r="K3578" i="144"/>
  <c r="K3579" i="144"/>
  <c r="K3580" i="144"/>
  <c r="K3581" i="144"/>
  <c r="K3582" i="144"/>
  <c r="K3583" i="144"/>
  <c r="K3584" i="144"/>
  <c r="K3585" i="144"/>
  <c r="K3586" i="144"/>
  <c r="K3587" i="144"/>
  <c r="K3588" i="144"/>
  <c r="K3589" i="144"/>
  <c r="K3590" i="144"/>
  <c r="K3591" i="144"/>
  <c r="K3592" i="144"/>
  <c r="K3593" i="144"/>
  <c r="K3594" i="144"/>
  <c r="K3595" i="144"/>
  <c r="K3596" i="144"/>
  <c r="K3597" i="144"/>
  <c r="K3598" i="144"/>
  <c r="K3599" i="144"/>
  <c r="K3600" i="144"/>
  <c r="K3601" i="144"/>
  <c r="K3602" i="144"/>
  <c r="K3603" i="144"/>
  <c r="K3604" i="144"/>
  <c r="K3605" i="144"/>
  <c r="K3606" i="144"/>
  <c r="K3607" i="144"/>
  <c r="K3608" i="144"/>
  <c r="K3609" i="144"/>
  <c r="K3610" i="144"/>
  <c r="K3611" i="144"/>
  <c r="K3612" i="144"/>
  <c r="K3613" i="144"/>
  <c r="K3614" i="144"/>
  <c r="K3615" i="144"/>
  <c r="K3616" i="144"/>
  <c r="K3617" i="144"/>
  <c r="K3618" i="144"/>
  <c r="K3619" i="144"/>
  <c r="K3620" i="144"/>
  <c r="K3621" i="144"/>
  <c r="K3622" i="144"/>
  <c r="K3623" i="144"/>
  <c r="K3624" i="144"/>
  <c r="K3625" i="144"/>
  <c r="K3626" i="144"/>
  <c r="K3627" i="144"/>
  <c r="K3628" i="144"/>
  <c r="K3629" i="144"/>
  <c r="K3630" i="144"/>
  <c r="K3631" i="144"/>
  <c r="K3632" i="144"/>
  <c r="K3633" i="144"/>
  <c r="K3634" i="144"/>
  <c r="K3635" i="144"/>
  <c r="K3636" i="144"/>
  <c r="K3637" i="144"/>
  <c r="K3638" i="144"/>
  <c r="K3639" i="144"/>
  <c r="K3640" i="144"/>
  <c r="K3641" i="144"/>
  <c r="K3642" i="144"/>
  <c r="K3643" i="144"/>
  <c r="K3644" i="144"/>
  <c r="K3645" i="144"/>
  <c r="K3646" i="144"/>
  <c r="K3647" i="144"/>
  <c r="K3648" i="144"/>
  <c r="K3649" i="144"/>
  <c r="K3650" i="144"/>
  <c r="K3651" i="144"/>
  <c r="K3652" i="144"/>
  <c r="K3653" i="144"/>
  <c r="K3654" i="144"/>
  <c r="K3655" i="144"/>
  <c r="K3656" i="144"/>
  <c r="K3657" i="144"/>
  <c r="K3658" i="144"/>
  <c r="K3659" i="144"/>
  <c r="K3660" i="144"/>
  <c r="K3661" i="144"/>
  <c r="K3662" i="144"/>
  <c r="K3663" i="144"/>
  <c r="K3664" i="144"/>
  <c r="K3665" i="144"/>
  <c r="K3666" i="144"/>
  <c r="K3667" i="144"/>
  <c r="K3668" i="144"/>
  <c r="K3669" i="144"/>
  <c r="K3670" i="144"/>
  <c r="K3671" i="144"/>
  <c r="K3672" i="144"/>
  <c r="K3673" i="144"/>
  <c r="K3674" i="144"/>
  <c r="K3675" i="144"/>
  <c r="K3676" i="144"/>
  <c r="K3677" i="144"/>
  <c r="K3678" i="144"/>
  <c r="K3679" i="144"/>
  <c r="K3680" i="144"/>
  <c r="K3681" i="144"/>
  <c r="K3682" i="144"/>
  <c r="K3683" i="144"/>
  <c r="K3684" i="144"/>
  <c r="K3685" i="144"/>
  <c r="K3686" i="144"/>
  <c r="K3687" i="144"/>
  <c r="K3688" i="144"/>
  <c r="K3689" i="144"/>
  <c r="K3690" i="144"/>
  <c r="K3691" i="144"/>
  <c r="K3692" i="144"/>
  <c r="K3693" i="144"/>
  <c r="K3694" i="144"/>
  <c r="K3695" i="144"/>
  <c r="K3696" i="144"/>
  <c r="K3697" i="144"/>
  <c r="K3698" i="144"/>
  <c r="K3699" i="144"/>
  <c r="K3700" i="144"/>
  <c r="K3701" i="144"/>
  <c r="K3702" i="144"/>
  <c r="K3703" i="144"/>
  <c r="K3704" i="144"/>
  <c r="K3705" i="144"/>
  <c r="K3706" i="144"/>
  <c r="K3707" i="144"/>
  <c r="K3708" i="144"/>
  <c r="K3709" i="144"/>
  <c r="K3710" i="144"/>
  <c r="K3711" i="144"/>
  <c r="K3712" i="144"/>
  <c r="K3713" i="144"/>
  <c r="K3714" i="144"/>
  <c r="K3715" i="144"/>
  <c r="K3716" i="144"/>
  <c r="K3717" i="144"/>
  <c r="K3718" i="144"/>
  <c r="K3719" i="144"/>
  <c r="K3720" i="144"/>
  <c r="K3721" i="144"/>
  <c r="K3722" i="144"/>
  <c r="K3723" i="144"/>
  <c r="K3724" i="144"/>
  <c r="K3725" i="144"/>
  <c r="K3726" i="144"/>
  <c r="K3727" i="144"/>
  <c r="K3728" i="144"/>
  <c r="K3729" i="144"/>
  <c r="K3730" i="144"/>
  <c r="K3731" i="144"/>
  <c r="K3732" i="144"/>
  <c r="K3733" i="144"/>
  <c r="K3734" i="144"/>
  <c r="K3735" i="144"/>
  <c r="K3736" i="144"/>
  <c r="K3737" i="144"/>
  <c r="K3738" i="144"/>
  <c r="K3739" i="144"/>
  <c r="K3740" i="144"/>
  <c r="K3741" i="144"/>
  <c r="K3742" i="144"/>
  <c r="K3743" i="144"/>
  <c r="K3744" i="144"/>
  <c r="K3745" i="144"/>
  <c r="K3746" i="144"/>
  <c r="K3747" i="144"/>
  <c r="K3748" i="144"/>
  <c r="K3749" i="144"/>
  <c r="K3750" i="144"/>
  <c r="K3751" i="144"/>
  <c r="K3752" i="144"/>
  <c r="K3753" i="144"/>
  <c r="K3754" i="144"/>
  <c r="K3755" i="144"/>
  <c r="K3756" i="144"/>
  <c r="K3757" i="144"/>
  <c r="K3758" i="144"/>
  <c r="K3759" i="144"/>
  <c r="K3760" i="144"/>
  <c r="K3761" i="144"/>
  <c r="K3762" i="144"/>
  <c r="K3763" i="144"/>
  <c r="K3764" i="144"/>
  <c r="K3765" i="144"/>
  <c r="K3766" i="144"/>
  <c r="K3767" i="144"/>
  <c r="K3768" i="144"/>
  <c r="K3769" i="144"/>
  <c r="K3770" i="144"/>
  <c r="K3771" i="144"/>
  <c r="K3772" i="144"/>
  <c r="K3773" i="144"/>
  <c r="K3774" i="144"/>
  <c r="K3775" i="144"/>
  <c r="K3776" i="144"/>
  <c r="K3777" i="144"/>
  <c r="K3778" i="144"/>
  <c r="K3779" i="144"/>
  <c r="K3780" i="144"/>
  <c r="K3781" i="144"/>
  <c r="K3782" i="144"/>
  <c r="K3783" i="144"/>
  <c r="K3784" i="144"/>
  <c r="K3785" i="144"/>
  <c r="K3786" i="144"/>
  <c r="K3787" i="144"/>
  <c r="K3788" i="144"/>
  <c r="K3789" i="144"/>
  <c r="K3790" i="144"/>
  <c r="K3791" i="144"/>
  <c r="K3792" i="144"/>
  <c r="K3793" i="144"/>
  <c r="K3794" i="144"/>
  <c r="K3795" i="144"/>
  <c r="K3796" i="144"/>
  <c r="K3797" i="144"/>
  <c r="K3798" i="144"/>
  <c r="K3799" i="144"/>
  <c r="K3800" i="144"/>
  <c r="K3801" i="144"/>
  <c r="K3802" i="144"/>
  <c r="K3803" i="144"/>
  <c r="K3804" i="144"/>
  <c r="K3805" i="144"/>
  <c r="K3806" i="144"/>
  <c r="K3807" i="144"/>
  <c r="K3808" i="144"/>
  <c r="K3809" i="144"/>
  <c r="K3810" i="144"/>
  <c r="K3811" i="144"/>
  <c r="K3812" i="144"/>
  <c r="K3813" i="144"/>
  <c r="K3814" i="144"/>
  <c r="K3815" i="144"/>
  <c r="K3816" i="144"/>
  <c r="K3817" i="144"/>
  <c r="K3818" i="144"/>
  <c r="K3819" i="144"/>
  <c r="K3820" i="144"/>
  <c r="K3821" i="144"/>
  <c r="K3822" i="144"/>
  <c r="K3823" i="144"/>
  <c r="K3824" i="144"/>
  <c r="K3825" i="144"/>
  <c r="K3826" i="144"/>
  <c r="K3827" i="144"/>
  <c r="K3828" i="144"/>
  <c r="K3829" i="144"/>
  <c r="K3830" i="144"/>
  <c r="K3831" i="144"/>
  <c r="K3832" i="144"/>
  <c r="K3833" i="144"/>
  <c r="K3834" i="144"/>
  <c r="K3835" i="144"/>
  <c r="K3836" i="144"/>
  <c r="K3837" i="144"/>
  <c r="K3838" i="144"/>
  <c r="K3839" i="144"/>
  <c r="K3840" i="144"/>
  <c r="K3841" i="144"/>
  <c r="K3842" i="144"/>
  <c r="K3843" i="144"/>
  <c r="K3844" i="144"/>
  <c r="K3845" i="144"/>
  <c r="K3846" i="144"/>
  <c r="K3847" i="144"/>
  <c r="K3848" i="144"/>
  <c r="K3849" i="144"/>
  <c r="K3850" i="144"/>
  <c r="K3851" i="144"/>
  <c r="K3852" i="144"/>
  <c r="K3853" i="144"/>
  <c r="K3854" i="144"/>
  <c r="K3855" i="144"/>
  <c r="K3856" i="144"/>
  <c r="K3857" i="144"/>
  <c r="K3858" i="144"/>
  <c r="K3859" i="144"/>
  <c r="K3860" i="144"/>
  <c r="K3861" i="144"/>
  <c r="K3862" i="144"/>
  <c r="K3863" i="144"/>
  <c r="K3864" i="144"/>
  <c r="K3865" i="144"/>
  <c r="K3866" i="144"/>
  <c r="K3867" i="144"/>
  <c r="K3868" i="144"/>
  <c r="K3869" i="144"/>
  <c r="K3870" i="144"/>
  <c r="K3871" i="144"/>
  <c r="K3872" i="144"/>
  <c r="K3873" i="144"/>
  <c r="K3874" i="144"/>
  <c r="K3875" i="144"/>
  <c r="K3876" i="144"/>
  <c r="K3877" i="144"/>
  <c r="K3878" i="144"/>
  <c r="K3879" i="144"/>
  <c r="K3880" i="144"/>
  <c r="K3881" i="144"/>
  <c r="K3882" i="144"/>
  <c r="K3883" i="144"/>
  <c r="K3884" i="144"/>
  <c r="K3885" i="144"/>
  <c r="K3886" i="144"/>
  <c r="K3887" i="144"/>
  <c r="K3888" i="144"/>
  <c r="K3889" i="144"/>
  <c r="K3890" i="144"/>
  <c r="K3891" i="144"/>
  <c r="K3892" i="144"/>
  <c r="K3893" i="144"/>
  <c r="K3894" i="144"/>
  <c r="K3895" i="144"/>
  <c r="K3896" i="144"/>
  <c r="K3897" i="144"/>
  <c r="K3898" i="144"/>
  <c r="K3899" i="144"/>
  <c r="K3900" i="144"/>
  <c r="K3901" i="144"/>
  <c r="K3902" i="144"/>
  <c r="K3903" i="144"/>
  <c r="K3904" i="144"/>
  <c r="K3905" i="144"/>
  <c r="K3906" i="144"/>
  <c r="K3907" i="144"/>
  <c r="K3908" i="144"/>
  <c r="K3909" i="144"/>
  <c r="K3910" i="144"/>
  <c r="K3911" i="144"/>
  <c r="K3912" i="144"/>
  <c r="K3913" i="144"/>
  <c r="K3914" i="144"/>
  <c r="K3915" i="144"/>
  <c r="K3916" i="144"/>
  <c r="K3917" i="144"/>
  <c r="K3918" i="144"/>
  <c r="K3919" i="144"/>
  <c r="K3920" i="144"/>
  <c r="K3921" i="144"/>
  <c r="K3922" i="144"/>
  <c r="K3923" i="144"/>
  <c r="K3924" i="144"/>
  <c r="K3925" i="144"/>
  <c r="K3926" i="144"/>
  <c r="K3927" i="144"/>
  <c r="K3928" i="144"/>
  <c r="K3929" i="144"/>
  <c r="K3930" i="144"/>
  <c r="K3931" i="144"/>
  <c r="K3932" i="144"/>
  <c r="K3933" i="144"/>
  <c r="K3934" i="144"/>
  <c r="K3935" i="144"/>
  <c r="K3936" i="144"/>
  <c r="K3937" i="144"/>
  <c r="K3938" i="144"/>
  <c r="K3939" i="144"/>
  <c r="K3940" i="144"/>
  <c r="K3941" i="144"/>
  <c r="K3942" i="144"/>
  <c r="K3943" i="144"/>
  <c r="K3944" i="144"/>
  <c r="K3945" i="144"/>
  <c r="K3946" i="144"/>
  <c r="K3947" i="144"/>
  <c r="K3948" i="144"/>
  <c r="K3949" i="144"/>
  <c r="K3950" i="144"/>
  <c r="K3951" i="144"/>
  <c r="K3952" i="144"/>
  <c r="K3953" i="144"/>
  <c r="K3954" i="144"/>
  <c r="K3955" i="144"/>
  <c r="K3956" i="144"/>
  <c r="K3957" i="144"/>
  <c r="K3958" i="144"/>
  <c r="K3959" i="144"/>
  <c r="K3960" i="144"/>
  <c r="K3961" i="144"/>
  <c r="K3962" i="144"/>
  <c r="K3963" i="144"/>
  <c r="K3964" i="144"/>
  <c r="K3965" i="144"/>
  <c r="K3966" i="144"/>
  <c r="K3967" i="144"/>
  <c r="K3968" i="144"/>
  <c r="K3969" i="144"/>
  <c r="K3970" i="144"/>
  <c r="K3971" i="144"/>
  <c r="K3972" i="144"/>
  <c r="K3973" i="144"/>
  <c r="K3974" i="144"/>
  <c r="K3975" i="144"/>
  <c r="K3976" i="144"/>
  <c r="K3977" i="144"/>
  <c r="K3978" i="144"/>
  <c r="K3979" i="144"/>
  <c r="K3980" i="144"/>
  <c r="K3981" i="144"/>
  <c r="K3982" i="144"/>
  <c r="K3983" i="144"/>
  <c r="K3984" i="144"/>
  <c r="K3985" i="144"/>
  <c r="K3986" i="144"/>
  <c r="K3987" i="144"/>
  <c r="K3988" i="144"/>
  <c r="K3989" i="144"/>
  <c r="K3990" i="144"/>
  <c r="K3991" i="144"/>
  <c r="K3992" i="144"/>
  <c r="K3993" i="144"/>
  <c r="K3994" i="144"/>
  <c r="K3995" i="144"/>
  <c r="K3996" i="144"/>
  <c r="K3997" i="144"/>
  <c r="K3998" i="144"/>
  <c r="K3999" i="144"/>
  <c r="K4000" i="144"/>
  <c r="K4001" i="144"/>
  <c r="K4002" i="144"/>
  <c r="K4003" i="144"/>
  <c r="K4004" i="144"/>
  <c r="K4005" i="144"/>
  <c r="K4006" i="144"/>
  <c r="K4007" i="144"/>
  <c r="K4008" i="144"/>
  <c r="K4009" i="144"/>
  <c r="K4010" i="144"/>
  <c r="K4011" i="144"/>
  <c r="K4012" i="144"/>
  <c r="K4013" i="144"/>
  <c r="K4014" i="144"/>
  <c r="K4015" i="144"/>
  <c r="K4016" i="144"/>
  <c r="K4017" i="144"/>
  <c r="K4018" i="144"/>
  <c r="K4019" i="144"/>
  <c r="K4020" i="144"/>
  <c r="K4021" i="144"/>
  <c r="K4022" i="144"/>
  <c r="K4023" i="144"/>
  <c r="K4024" i="144"/>
  <c r="K4025" i="144"/>
  <c r="K4026" i="144"/>
  <c r="K4027" i="144"/>
  <c r="K4028" i="144"/>
  <c r="K4029" i="144"/>
  <c r="K4030" i="144"/>
  <c r="K4031" i="144"/>
  <c r="K4032" i="144"/>
  <c r="K4033" i="144"/>
  <c r="K4034" i="144"/>
  <c r="K4035" i="144"/>
  <c r="K4036" i="144"/>
  <c r="K4037" i="144"/>
  <c r="K4038" i="144"/>
  <c r="K4039" i="144"/>
  <c r="K4040" i="144"/>
  <c r="K4041" i="144"/>
  <c r="K4042" i="144"/>
  <c r="K4043" i="144"/>
  <c r="K4044" i="144"/>
  <c r="K4045" i="144"/>
  <c r="K4046" i="144"/>
  <c r="K4047" i="144"/>
  <c r="K4048" i="144"/>
  <c r="K4049" i="144"/>
  <c r="K4050" i="144"/>
  <c r="K4051" i="144"/>
  <c r="K4052" i="144"/>
  <c r="K4053" i="144"/>
  <c r="K4054" i="144"/>
  <c r="K4055" i="144"/>
  <c r="K4056" i="144"/>
  <c r="K4057" i="144"/>
  <c r="K4058" i="144"/>
  <c r="K4059" i="144"/>
  <c r="K4060" i="144"/>
  <c r="K4061" i="144"/>
  <c r="K4062" i="144"/>
  <c r="K4063" i="144"/>
  <c r="K4064" i="144"/>
  <c r="K4065" i="144"/>
  <c r="K4066" i="144"/>
  <c r="K4067" i="144"/>
  <c r="K4068" i="144"/>
  <c r="K4069" i="144"/>
  <c r="K4070" i="144"/>
  <c r="K4071" i="144"/>
  <c r="K4072" i="144"/>
  <c r="K4073" i="144"/>
  <c r="K4074" i="144"/>
  <c r="K4075" i="144"/>
  <c r="K4076" i="144"/>
  <c r="K4077" i="144"/>
  <c r="K4078" i="144"/>
  <c r="K4079" i="144"/>
  <c r="K4080" i="144"/>
  <c r="K4081" i="144"/>
  <c r="K4082" i="144"/>
  <c r="K4083" i="144"/>
  <c r="K4084" i="144"/>
  <c r="K4085" i="144"/>
  <c r="K4086" i="144"/>
  <c r="K4087" i="144"/>
  <c r="K4088" i="144"/>
  <c r="K4089" i="144"/>
  <c r="K4090" i="144"/>
  <c r="K4091" i="144"/>
  <c r="K4092" i="144"/>
  <c r="K4093" i="144"/>
  <c r="K4094" i="144"/>
  <c r="K4095" i="144"/>
  <c r="K4096" i="144"/>
  <c r="K4097" i="144"/>
  <c r="K4098" i="144"/>
  <c r="K4099" i="144"/>
  <c r="K4100" i="144"/>
  <c r="K4101" i="144"/>
  <c r="K4102" i="144"/>
  <c r="K4103" i="144"/>
  <c r="K4104" i="144"/>
  <c r="K4105" i="144"/>
  <c r="K4106" i="144"/>
  <c r="K4107" i="144"/>
  <c r="K4108" i="144"/>
  <c r="K4109" i="144"/>
  <c r="K4110" i="144"/>
  <c r="K4111" i="144"/>
  <c r="K4112" i="144"/>
  <c r="K4113" i="144"/>
  <c r="K4114" i="144"/>
  <c r="K4115" i="144"/>
  <c r="K4116" i="144"/>
  <c r="K4117" i="144"/>
  <c r="K4118" i="144"/>
  <c r="K4119" i="144"/>
  <c r="K4120" i="144"/>
  <c r="K4121" i="144"/>
  <c r="K4122" i="144"/>
  <c r="K4123" i="144"/>
  <c r="K4124" i="144"/>
  <c r="K4125" i="144"/>
  <c r="K4126" i="144"/>
  <c r="K4127" i="144"/>
  <c r="K4128" i="144"/>
  <c r="K4129" i="144"/>
  <c r="K4130" i="144"/>
  <c r="K4131" i="144"/>
  <c r="K4132" i="144"/>
  <c r="K4133" i="144"/>
  <c r="K4134" i="144"/>
  <c r="K4135" i="144"/>
  <c r="K4136" i="144"/>
  <c r="K4137" i="144"/>
  <c r="K4138" i="144"/>
  <c r="K4139" i="144"/>
  <c r="K4140" i="144"/>
  <c r="K4141" i="144"/>
  <c r="K4142" i="144"/>
  <c r="K4143" i="144"/>
  <c r="K4144" i="144"/>
  <c r="K4145" i="144"/>
  <c r="K4146" i="144"/>
  <c r="K4147" i="144"/>
  <c r="K4148" i="144"/>
  <c r="K4149" i="144"/>
  <c r="K4150" i="144"/>
  <c r="K4151" i="144"/>
  <c r="K4152" i="144"/>
  <c r="K4153" i="144"/>
  <c r="K4154" i="144"/>
  <c r="K4155" i="144"/>
  <c r="K4156" i="144"/>
  <c r="K4157" i="144"/>
  <c r="K4158" i="144"/>
  <c r="K4159" i="144"/>
  <c r="K4160" i="144"/>
  <c r="K4161" i="144"/>
  <c r="K4162" i="144"/>
  <c r="K4163" i="144"/>
  <c r="K4164" i="144"/>
  <c r="K4165" i="144"/>
  <c r="K4166" i="144"/>
  <c r="K4167" i="144"/>
  <c r="K4168" i="144"/>
  <c r="K4169" i="144"/>
  <c r="K4170" i="144"/>
  <c r="K4171" i="144"/>
  <c r="K4172" i="144"/>
  <c r="K4173" i="144"/>
  <c r="K4174" i="144"/>
  <c r="K4175" i="144"/>
  <c r="K4176" i="144"/>
  <c r="K4177" i="144"/>
  <c r="K4178" i="144"/>
  <c r="K4179" i="144"/>
  <c r="K4180" i="144"/>
  <c r="K4181" i="144"/>
  <c r="K4182" i="144"/>
  <c r="K4183" i="144"/>
  <c r="K4184" i="144"/>
  <c r="K4185" i="144"/>
  <c r="K4186" i="144"/>
  <c r="K4187" i="144"/>
  <c r="K4188" i="144"/>
  <c r="K4189" i="144"/>
  <c r="K4190" i="144"/>
  <c r="K4191" i="144"/>
  <c r="K4192" i="144"/>
  <c r="K4193" i="144"/>
  <c r="N4" i="144"/>
  <c r="N5" i="144"/>
  <c r="N6" i="144"/>
  <c r="N7" i="144"/>
  <c r="N8" i="144"/>
  <c r="N9" i="144"/>
  <c r="N10" i="144"/>
  <c r="N11" i="144"/>
  <c r="N12" i="144"/>
  <c r="N13" i="144"/>
  <c r="N14" i="144"/>
  <c r="N15" i="144"/>
  <c r="N16" i="144"/>
  <c r="N17" i="144"/>
  <c r="N18" i="144"/>
  <c r="N19" i="144"/>
  <c r="N20" i="144"/>
  <c r="N21" i="144"/>
  <c r="N22" i="144"/>
  <c r="N23" i="144"/>
  <c r="N24" i="144"/>
  <c r="N25" i="144"/>
  <c r="N26" i="144"/>
  <c r="N27" i="144"/>
  <c r="N28" i="144"/>
  <c r="N29" i="144"/>
  <c r="N30" i="144"/>
  <c r="N31" i="144"/>
  <c r="N32" i="144"/>
  <c r="N33" i="144"/>
  <c r="N34" i="144"/>
  <c r="N35" i="144"/>
  <c r="N36" i="144"/>
  <c r="N37" i="144"/>
  <c r="N38" i="144"/>
  <c r="N39" i="144"/>
  <c r="N40" i="144"/>
  <c r="N41" i="144"/>
  <c r="N42" i="144"/>
  <c r="N43" i="144"/>
  <c r="N44" i="144"/>
  <c r="N45" i="144"/>
  <c r="N46" i="144"/>
  <c r="N47" i="144"/>
  <c r="N48" i="144"/>
  <c r="N49" i="144"/>
  <c r="N50" i="144"/>
  <c r="N51" i="144"/>
  <c r="N52" i="144"/>
  <c r="N53" i="144"/>
  <c r="N54" i="144"/>
  <c r="N55" i="144"/>
  <c r="N56" i="144"/>
  <c r="N57" i="144"/>
  <c r="N58" i="144"/>
  <c r="N59" i="144"/>
  <c r="N60" i="144"/>
  <c r="N61" i="144"/>
  <c r="N62" i="144"/>
  <c r="N63" i="144"/>
  <c r="N64" i="144"/>
  <c r="N65" i="144"/>
  <c r="N66" i="144"/>
  <c r="N67" i="144"/>
  <c r="N68" i="144"/>
  <c r="N69" i="144"/>
  <c r="N70" i="144"/>
  <c r="N71" i="144"/>
  <c r="N72" i="144"/>
  <c r="N73" i="144"/>
  <c r="N74" i="144"/>
  <c r="N75" i="144"/>
  <c r="N76" i="144"/>
  <c r="N77" i="144"/>
  <c r="N78" i="144"/>
  <c r="N79" i="144"/>
  <c r="N80" i="144"/>
  <c r="N81" i="144"/>
  <c r="N82" i="144"/>
  <c r="N83" i="144"/>
  <c r="N84" i="144"/>
  <c r="N85" i="144"/>
  <c r="N86" i="144"/>
  <c r="N87" i="144"/>
  <c r="N88" i="144"/>
  <c r="N89" i="144"/>
  <c r="N90" i="144"/>
  <c r="N91" i="144"/>
  <c r="N92" i="144"/>
  <c r="N93" i="144"/>
  <c r="N94" i="144"/>
  <c r="N95" i="144"/>
  <c r="N96" i="144"/>
  <c r="N97" i="144"/>
  <c r="N98" i="144"/>
  <c r="N99" i="144"/>
  <c r="N100" i="144"/>
  <c r="N101" i="144"/>
  <c r="N102" i="144"/>
  <c r="N103" i="144"/>
  <c r="N104" i="144"/>
  <c r="N105" i="144"/>
  <c r="N106" i="144"/>
  <c r="N107" i="144"/>
  <c r="N108" i="144"/>
  <c r="N109" i="144"/>
  <c r="N110" i="144"/>
  <c r="N111" i="144"/>
  <c r="N112" i="144"/>
  <c r="N113" i="144"/>
  <c r="N114" i="144"/>
  <c r="N115" i="144"/>
  <c r="N116" i="144"/>
  <c r="N117" i="144"/>
  <c r="N118" i="144"/>
  <c r="N119" i="144"/>
  <c r="N120" i="144"/>
  <c r="N121" i="144"/>
  <c r="N122" i="144"/>
  <c r="N123" i="144"/>
  <c r="N124" i="144"/>
  <c r="N125" i="144"/>
  <c r="N126" i="144"/>
  <c r="N127" i="144"/>
  <c r="N128" i="144"/>
  <c r="N129" i="144"/>
  <c r="N130" i="144"/>
  <c r="N131" i="144"/>
  <c r="N132" i="144"/>
  <c r="N133" i="144"/>
  <c r="N134" i="144"/>
  <c r="N135" i="144"/>
  <c r="N136" i="144"/>
  <c r="N137" i="144"/>
  <c r="N138" i="144"/>
  <c r="N139" i="144"/>
  <c r="N140" i="144"/>
  <c r="N141" i="144"/>
  <c r="N142" i="144"/>
  <c r="N143" i="144"/>
  <c r="N144" i="144"/>
  <c r="N145" i="144"/>
  <c r="N146" i="144"/>
  <c r="N147" i="144"/>
  <c r="N148" i="144"/>
  <c r="N149" i="144"/>
  <c r="N150" i="144"/>
  <c r="N151" i="144"/>
  <c r="N152" i="144"/>
  <c r="N153" i="144"/>
  <c r="N154" i="144"/>
  <c r="N155" i="144"/>
  <c r="N156" i="144"/>
  <c r="N157" i="144"/>
  <c r="N158" i="144"/>
  <c r="N159" i="144"/>
  <c r="N160" i="144"/>
  <c r="N161" i="144"/>
  <c r="N162" i="144"/>
  <c r="N163" i="144"/>
  <c r="N164" i="144"/>
  <c r="N165" i="144"/>
  <c r="N166" i="144"/>
  <c r="N167" i="144"/>
  <c r="N168" i="144"/>
  <c r="N169" i="144"/>
  <c r="N170" i="144"/>
  <c r="N171" i="144"/>
  <c r="N172" i="144"/>
  <c r="N173" i="144"/>
  <c r="N174" i="144"/>
  <c r="N175" i="144"/>
  <c r="N176" i="144"/>
  <c r="N177" i="144"/>
  <c r="N178" i="144"/>
  <c r="N179" i="144"/>
  <c r="N180" i="144"/>
  <c r="N181" i="144"/>
  <c r="N182" i="144"/>
  <c r="N183" i="144"/>
  <c r="N184" i="144"/>
  <c r="N185" i="144"/>
  <c r="N186" i="144"/>
  <c r="N187" i="144"/>
  <c r="N188" i="144"/>
  <c r="N189" i="144"/>
  <c r="N190" i="144"/>
  <c r="N191" i="144"/>
  <c r="N192" i="144"/>
  <c r="N193" i="144"/>
  <c r="N194" i="144"/>
  <c r="N195" i="144"/>
  <c r="N196" i="144"/>
  <c r="N197" i="144"/>
  <c r="N198" i="144"/>
  <c r="N199" i="144"/>
  <c r="N200" i="144"/>
  <c r="N201" i="144"/>
  <c r="N202" i="144"/>
  <c r="N203" i="144"/>
  <c r="N204" i="144"/>
  <c r="N205" i="144"/>
  <c r="N206" i="144"/>
  <c r="N207" i="144"/>
  <c r="N208" i="144"/>
  <c r="N209" i="144"/>
  <c r="N210" i="144"/>
  <c r="N211" i="144"/>
  <c r="N212" i="144"/>
  <c r="N213" i="144"/>
  <c r="N214" i="144"/>
  <c r="N215" i="144"/>
  <c r="N216" i="144"/>
  <c r="N217" i="144"/>
  <c r="N218" i="144"/>
  <c r="N219" i="144"/>
  <c r="N220" i="144"/>
  <c r="N221" i="144"/>
  <c r="N222" i="144"/>
  <c r="N223" i="144"/>
  <c r="N224" i="144"/>
  <c r="N225" i="144"/>
  <c r="N226" i="144"/>
  <c r="N227" i="144"/>
  <c r="N228" i="144"/>
  <c r="N229" i="144"/>
  <c r="N230" i="144"/>
  <c r="N231" i="144"/>
  <c r="N232" i="144"/>
  <c r="N233" i="144"/>
  <c r="N234" i="144"/>
  <c r="N235" i="144"/>
  <c r="N236" i="144"/>
  <c r="N237" i="144"/>
  <c r="N238" i="144"/>
  <c r="N239" i="144"/>
  <c r="N240" i="144"/>
  <c r="N241" i="144"/>
  <c r="N242" i="144"/>
  <c r="N243" i="144"/>
  <c r="N244" i="144"/>
  <c r="N245" i="144"/>
  <c r="N246" i="144"/>
  <c r="N247" i="144"/>
  <c r="N248" i="144"/>
  <c r="N249" i="144"/>
  <c r="N250" i="144"/>
  <c r="N251" i="144"/>
  <c r="N252" i="144"/>
  <c r="N253" i="144"/>
  <c r="N254" i="144"/>
  <c r="N255" i="144"/>
  <c r="N256" i="144"/>
  <c r="N257" i="144"/>
  <c r="N258" i="144"/>
  <c r="N259" i="144"/>
  <c r="N260" i="144"/>
  <c r="N261" i="144"/>
  <c r="N262" i="144"/>
  <c r="N263" i="144"/>
  <c r="N264" i="144"/>
  <c r="N265" i="144"/>
  <c r="N266" i="144"/>
  <c r="N267" i="144"/>
  <c r="N268" i="144"/>
  <c r="N269" i="144"/>
  <c r="N270" i="144"/>
  <c r="N271" i="144"/>
  <c r="N272" i="144"/>
  <c r="N273" i="144"/>
  <c r="N274" i="144"/>
  <c r="N275" i="144"/>
  <c r="N276" i="144"/>
  <c r="N277" i="144"/>
  <c r="N278" i="144"/>
  <c r="N279" i="144"/>
  <c r="N280" i="144"/>
  <c r="N281" i="144"/>
  <c r="N282" i="144"/>
  <c r="N283" i="144"/>
  <c r="N284" i="144"/>
  <c r="N285" i="144"/>
  <c r="N286" i="144"/>
  <c r="N287" i="144"/>
  <c r="N288" i="144"/>
  <c r="N289" i="144"/>
  <c r="N290" i="144"/>
  <c r="N291" i="144"/>
  <c r="N292" i="144"/>
  <c r="N293" i="144"/>
  <c r="N294" i="144"/>
  <c r="N295" i="144"/>
  <c r="N296" i="144"/>
  <c r="N297" i="144"/>
  <c r="N298" i="144"/>
  <c r="N299" i="144"/>
  <c r="N300" i="144"/>
  <c r="N301" i="144"/>
  <c r="N302" i="144"/>
  <c r="N303" i="144"/>
  <c r="N304" i="144"/>
  <c r="N305" i="144"/>
  <c r="N306" i="144"/>
  <c r="N307" i="144"/>
  <c r="N308" i="144"/>
  <c r="N309" i="144"/>
  <c r="N310" i="144"/>
  <c r="N311" i="144"/>
  <c r="N312" i="144"/>
  <c r="N313" i="144"/>
  <c r="N314" i="144"/>
  <c r="N315" i="144"/>
  <c r="N316" i="144"/>
  <c r="N317" i="144"/>
  <c r="N318" i="144"/>
  <c r="N319" i="144"/>
  <c r="N320" i="144"/>
  <c r="N321" i="144"/>
  <c r="N322" i="144"/>
  <c r="N323" i="144"/>
  <c r="N324" i="144"/>
  <c r="N325" i="144"/>
  <c r="N326" i="144"/>
  <c r="N327" i="144"/>
  <c r="N328" i="144"/>
  <c r="N329" i="144"/>
  <c r="N330" i="144"/>
  <c r="N331" i="144"/>
  <c r="N332" i="144"/>
  <c r="N333" i="144"/>
  <c r="N334" i="144"/>
  <c r="N335" i="144"/>
  <c r="N336" i="144"/>
  <c r="N337" i="144"/>
  <c r="N338" i="144"/>
  <c r="N339" i="144"/>
  <c r="N340" i="144"/>
  <c r="N341" i="144"/>
  <c r="N342" i="144"/>
  <c r="N343" i="144"/>
  <c r="N344" i="144"/>
  <c r="N345" i="144"/>
  <c r="N346" i="144"/>
  <c r="N347" i="144"/>
  <c r="N348" i="144"/>
  <c r="N349" i="144"/>
  <c r="N350" i="144"/>
  <c r="N351" i="144"/>
  <c r="N352" i="144"/>
  <c r="N353" i="144"/>
  <c r="N354" i="144"/>
  <c r="N355" i="144"/>
  <c r="N356" i="144"/>
  <c r="N357" i="144"/>
  <c r="N358" i="144"/>
  <c r="N359" i="144"/>
  <c r="N360" i="144"/>
  <c r="N361" i="144"/>
  <c r="N362" i="144"/>
  <c r="N363" i="144"/>
  <c r="N364" i="144"/>
  <c r="N365" i="144"/>
  <c r="N366" i="144"/>
  <c r="N367" i="144"/>
  <c r="N368" i="144"/>
  <c r="N369" i="144"/>
  <c r="N370" i="144"/>
  <c r="N371" i="144"/>
  <c r="N372" i="144"/>
  <c r="N373" i="144"/>
  <c r="N374" i="144"/>
  <c r="N375" i="144"/>
  <c r="N376" i="144"/>
  <c r="N377" i="144"/>
  <c r="N378" i="144"/>
  <c r="N379" i="144"/>
  <c r="N380" i="144"/>
  <c r="N381" i="144"/>
  <c r="N382" i="144"/>
  <c r="N383" i="144"/>
  <c r="N384" i="144"/>
  <c r="N385" i="144"/>
  <c r="N386" i="144"/>
  <c r="N387" i="144"/>
  <c r="N388" i="144"/>
  <c r="N389" i="144"/>
  <c r="N390" i="144"/>
  <c r="N391" i="144"/>
  <c r="N392" i="144"/>
  <c r="N393" i="144"/>
  <c r="N394" i="144"/>
  <c r="N395" i="144"/>
  <c r="N396" i="144"/>
  <c r="N397" i="144"/>
  <c r="N398" i="144"/>
  <c r="N399" i="144"/>
  <c r="N400" i="144"/>
  <c r="N401" i="144"/>
  <c r="N402" i="144"/>
  <c r="N403" i="144"/>
  <c r="N404" i="144"/>
  <c r="N405" i="144"/>
  <c r="N406" i="144"/>
  <c r="N407" i="144"/>
  <c r="N408" i="144"/>
  <c r="N409" i="144"/>
  <c r="N410" i="144"/>
  <c r="N411" i="144"/>
  <c r="N412" i="144"/>
  <c r="N413" i="144"/>
  <c r="N414" i="144"/>
  <c r="N415" i="144"/>
  <c r="N416" i="144"/>
  <c r="N417" i="144"/>
  <c r="N418" i="144"/>
  <c r="N419" i="144"/>
  <c r="N420" i="144"/>
  <c r="N421" i="144"/>
  <c r="N422" i="144"/>
  <c r="N423" i="144"/>
  <c r="N424" i="144"/>
  <c r="N425" i="144"/>
  <c r="N426" i="144"/>
  <c r="N427" i="144"/>
  <c r="N428" i="144"/>
  <c r="N429" i="144"/>
  <c r="N430" i="144"/>
  <c r="N431" i="144"/>
  <c r="N432" i="144"/>
  <c r="N433" i="144"/>
  <c r="N434" i="144"/>
  <c r="N435" i="144"/>
  <c r="N436" i="144"/>
  <c r="N437" i="144"/>
  <c r="N438" i="144"/>
  <c r="N439" i="144"/>
  <c r="N440" i="144"/>
  <c r="N441" i="144"/>
  <c r="N442" i="144"/>
  <c r="N443" i="144"/>
  <c r="N444" i="144"/>
  <c r="N445" i="144"/>
  <c r="N446" i="144"/>
  <c r="N447" i="144"/>
  <c r="N448" i="144"/>
  <c r="N449" i="144"/>
  <c r="N450" i="144"/>
  <c r="N451" i="144"/>
  <c r="N452" i="144"/>
  <c r="N453" i="144"/>
  <c r="N454" i="144"/>
  <c r="N455" i="144"/>
  <c r="N456" i="144"/>
  <c r="N457" i="144"/>
  <c r="N458" i="144"/>
  <c r="N459" i="144"/>
  <c r="N460" i="144"/>
  <c r="N461" i="144"/>
  <c r="N462" i="144"/>
  <c r="N463" i="144"/>
  <c r="N464" i="144"/>
  <c r="N465" i="144"/>
  <c r="N466" i="144"/>
  <c r="N467" i="144"/>
  <c r="N468" i="144"/>
  <c r="N469" i="144"/>
  <c r="N470" i="144"/>
  <c r="N471" i="144"/>
  <c r="N472" i="144"/>
  <c r="N473" i="144"/>
  <c r="N474" i="144"/>
  <c r="N475" i="144"/>
  <c r="N476" i="144"/>
  <c r="N477" i="144"/>
  <c r="N478" i="144"/>
  <c r="N479" i="144"/>
  <c r="N480" i="144"/>
  <c r="N481" i="144"/>
  <c r="N482" i="144"/>
  <c r="N483" i="144"/>
  <c r="N484" i="144"/>
  <c r="N485" i="144"/>
  <c r="N486" i="144"/>
  <c r="N487" i="144"/>
  <c r="N488" i="144"/>
  <c r="N489" i="144"/>
  <c r="N490" i="144"/>
  <c r="N491" i="144"/>
  <c r="N492" i="144"/>
  <c r="N493" i="144"/>
  <c r="N494" i="144"/>
  <c r="N495" i="144"/>
  <c r="N496" i="144"/>
  <c r="N497" i="144"/>
  <c r="N498" i="144"/>
  <c r="N499" i="144"/>
  <c r="N500" i="144"/>
  <c r="N501" i="144"/>
  <c r="N502" i="144"/>
  <c r="N503" i="144"/>
  <c r="N504" i="144"/>
  <c r="N505" i="144"/>
  <c r="N506" i="144"/>
  <c r="N507" i="144"/>
  <c r="N508" i="144"/>
  <c r="N509" i="144"/>
  <c r="N510" i="144"/>
  <c r="N511" i="144"/>
  <c r="N512" i="144"/>
  <c r="N513" i="144"/>
  <c r="N514" i="144"/>
  <c r="N515" i="144"/>
  <c r="N516" i="144"/>
  <c r="N517" i="144"/>
  <c r="N518" i="144"/>
  <c r="N519" i="144"/>
  <c r="N520" i="144"/>
  <c r="N521" i="144"/>
  <c r="N522" i="144"/>
  <c r="N523" i="144"/>
  <c r="N524" i="144"/>
  <c r="N525" i="144"/>
  <c r="N526" i="144"/>
  <c r="N527" i="144"/>
  <c r="N528" i="144"/>
  <c r="N529" i="144"/>
  <c r="N530" i="144"/>
  <c r="N531" i="144"/>
  <c r="N532" i="144"/>
  <c r="N533" i="144"/>
  <c r="N534" i="144"/>
  <c r="N535" i="144"/>
  <c r="N536" i="144"/>
  <c r="N537" i="144"/>
  <c r="N538" i="144"/>
  <c r="N539" i="144"/>
  <c r="N540" i="144"/>
  <c r="N541" i="144"/>
  <c r="N542" i="144"/>
  <c r="N543" i="144"/>
  <c r="N544" i="144"/>
  <c r="N545" i="144"/>
  <c r="N546" i="144"/>
  <c r="N547" i="144"/>
  <c r="N548" i="144"/>
  <c r="N549" i="144"/>
  <c r="N550" i="144"/>
  <c r="N551" i="144"/>
  <c r="N552" i="144"/>
  <c r="N553" i="144"/>
  <c r="N554" i="144"/>
  <c r="N555" i="144"/>
  <c r="N556" i="144"/>
  <c r="N557" i="144"/>
  <c r="N558" i="144"/>
  <c r="N559" i="144"/>
  <c r="N560" i="144"/>
  <c r="N561" i="144"/>
  <c r="N562" i="144"/>
  <c r="N563" i="144"/>
  <c r="N564" i="144"/>
  <c r="N565" i="144"/>
  <c r="N566" i="144"/>
  <c r="N567" i="144"/>
  <c r="N568" i="144"/>
  <c r="N569" i="144"/>
  <c r="N570" i="144"/>
  <c r="N571" i="144"/>
  <c r="N572" i="144"/>
  <c r="N573" i="144"/>
  <c r="N574" i="144"/>
  <c r="N575" i="144"/>
  <c r="N576" i="144"/>
  <c r="N577" i="144"/>
  <c r="N578" i="144"/>
  <c r="N579" i="144"/>
  <c r="N580" i="144"/>
  <c r="N581" i="144"/>
  <c r="N582" i="144"/>
  <c r="N583" i="144"/>
  <c r="N584" i="144"/>
  <c r="N585" i="144"/>
  <c r="N586" i="144"/>
  <c r="N587" i="144"/>
  <c r="N588" i="144"/>
  <c r="N589" i="144"/>
  <c r="N590" i="144"/>
  <c r="N591" i="144"/>
  <c r="N592" i="144"/>
  <c r="N593" i="144"/>
  <c r="N594" i="144"/>
  <c r="N595" i="144"/>
  <c r="N596" i="144"/>
  <c r="N597" i="144"/>
  <c r="N598" i="144"/>
  <c r="N599" i="144"/>
  <c r="N600" i="144"/>
  <c r="N601" i="144"/>
  <c r="N602" i="144"/>
  <c r="N603" i="144"/>
  <c r="N604" i="144"/>
  <c r="N605" i="144"/>
  <c r="N606" i="144"/>
  <c r="N607" i="144"/>
  <c r="N608" i="144"/>
  <c r="N609" i="144"/>
  <c r="N610" i="144"/>
  <c r="N611" i="144"/>
  <c r="N612" i="144"/>
  <c r="N613" i="144"/>
  <c r="N614" i="144"/>
  <c r="N615" i="144"/>
  <c r="N616" i="144"/>
  <c r="N617" i="144"/>
  <c r="N618" i="144"/>
  <c r="N619" i="144"/>
  <c r="N620" i="144"/>
  <c r="N621" i="144"/>
  <c r="N622" i="144"/>
  <c r="N623" i="144"/>
  <c r="N624" i="144"/>
  <c r="N625" i="144"/>
  <c r="N626" i="144"/>
  <c r="N627" i="144"/>
  <c r="N628" i="144"/>
  <c r="N629" i="144"/>
  <c r="N630" i="144"/>
  <c r="N631" i="144"/>
  <c r="N632" i="144"/>
  <c r="N633" i="144"/>
  <c r="N634" i="144"/>
  <c r="N635" i="144"/>
  <c r="N636" i="144"/>
  <c r="N637" i="144"/>
  <c r="N638" i="144"/>
  <c r="N639" i="144"/>
  <c r="N640" i="144"/>
  <c r="N641" i="144"/>
  <c r="N642" i="144"/>
  <c r="N643" i="144"/>
  <c r="N644" i="144"/>
  <c r="N645" i="144"/>
  <c r="N646" i="144"/>
  <c r="N647" i="144"/>
  <c r="N648" i="144"/>
  <c r="N649" i="144"/>
  <c r="N650" i="144"/>
  <c r="N651" i="144"/>
  <c r="N652" i="144"/>
  <c r="N653" i="144"/>
  <c r="N654" i="144"/>
  <c r="N655" i="144"/>
  <c r="N656" i="144"/>
  <c r="N657" i="144"/>
  <c r="N658" i="144"/>
  <c r="N659" i="144"/>
  <c r="N660" i="144"/>
  <c r="N661" i="144"/>
  <c r="N662" i="144"/>
  <c r="N663" i="144"/>
  <c r="N664" i="144"/>
  <c r="N665" i="144"/>
  <c r="N666" i="144"/>
  <c r="N667" i="144"/>
  <c r="N668" i="144"/>
  <c r="N669" i="144"/>
  <c r="N670" i="144"/>
  <c r="N671" i="144"/>
  <c r="N672" i="144"/>
  <c r="N673" i="144"/>
  <c r="N674" i="144"/>
  <c r="N675" i="144"/>
  <c r="N676" i="144"/>
  <c r="N677" i="144"/>
  <c r="N678" i="144"/>
  <c r="N679" i="144"/>
  <c r="N680" i="144"/>
  <c r="N681" i="144"/>
  <c r="N682" i="144"/>
  <c r="N683" i="144"/>
  <c r="N684" i="144"/>
  <c r="N685" i="144"/>
  <c r="N686" i="144"/>
  <c r="N687" i="144"/>
  <c r="N688" i="144"/>
  <c r="N689" i="144"/>
  <c r="N690" i="144"/>
  <c r="N691" i="144"/>
  <c r="N692" i="144"/>
  <c r="N693" i="144"/>
  <c r="N694" i="144"/>
  <c r="N695" i="144"/>
  <c r="N696" i="144"/>
  <c r="N697" i="144"/>
  <c r="N698" i="144"/>
  <c r="N699" i="144"/>
  <c r="N700" i="144"/>
  <c r="N701" i="144"/>
  <c r="N702" i="144"/>
  <c r="N703" i="144"/>
  <c r="N704" i="144"/>
  <c r="N705" i="144"/>
  <c r="N706" i="144"/>
  <c r="N707" i="144"/>
  <c r="N708" i="144"/>
  <c r="N709" i="144"/>
  <c r="N710" i="144"/>
  <c r="N711" i="144"/>
  <c r="N712" i="144"/>
  <c r="N713" i="144"/>
  <c r="N714" i="144"/>
  <c r="N715" i="144"/>
  <c r="N716" i="144"/>
  <c r="N717" i="144"/>
  <c r="N718" i="144"/>
  <c r="N719" i="144"/>
  <c r="N720" i="144"/>
  <c r="N721" i="144"/>
  <c r="N722" i="144"/>
  <c r="N723" i="144"/>
  <c r="N724" i="144"/>
  <c r="N725" i="144"/>
  <c r="N726" i="144"/>
  <c r="N727" i="144"/>
  <c r="N728" i="144"/>
  <c r="N729" i="144"/>
  <c r="N730" i="144"/>
  <c r="N731" i="144"/>
  <c r="N732" i="144"/>
  <c r="N733" i="144"/>
  <c r="N734" i="144"/>
  <c r="N735" i="144"/>
  <c r="N736" i="144"/>
  <c r="N737" i="144"/>
  <c r="N738" i="144"/>
  <c r="N739" i="144"/>
  <c r="N740" i="144"/>
  <c r="N741" i="144"/>
  <c r="N742" i="144"/>
  <c r="N743" i="144"/>
  <c r="N744" i="144"/>
  <c r="N745" i="144"/>
  <c r="N746" i="144"/>
  <c r="N747" i="144"/>
  <c r="N748" i="144"/>
  <c r="N749" i="144"/>
  <c r="N750" i="144"/>
  <c r="N751" i="144"/>
  <c r="N752" i="144"/>
  <c r="N753" i="144"/>
  <c r="N754" i="144"/>
  <c r="N755" i="144"/>
  <c r="N756" i="144"/>
  <c r="N757" i="144"/>
  <c r="N758" i="144"/>
  <c r="N759" i="144"/>
  <c r="N760" i="144"/>
  <c r="N761" i="144"/>
  <c r="N762" i="144"/>
  <c r="N763" i="144"/>
  <c r="N764" i="144"/>
  <c r="N765" i="144"/>
  <c r="N766" i="144"/>
  <c r="N767" i="144"/>
  <c r="N768" i="144"/>
  <c r="N769" i="144"/>
  <c r="N770" i="144"/>
  <c r="N771" i="144"/>
  <c r="N772" i="144"/>
  <c r="N773" i="144"/>
  <c r="N774" i="144"/>
  <c r="N775" i="144"/>
  <c r="N776" i="144"/>
  <c r="N777" i="144"/>
  <c r="N778" i="144"/>
  <c r="N779" i="144"/>
  <c r="N780" i="144"/>
  <c r="N781" i="144"/>
  <c r="N782" i="144"/>
  <c r="N783" i="144"/>
  <c r="N784" i="144"/>
  <c r="N785" i="144"/>
  <c r="N786" i="144"/>
  <c r="N787" i="144"/>
  <c r="N788" i="144"/>
  <c r="N789" i="144"/>
  <c r="N790" i="144"/>
  <c r="N791" i="144"/>
  <c r="N792" i="144"/>
  <c r="N793" i="144"/>
  <c r="N794" i="144"/>
  <c r="N795" i="144"/>
  <c r="N796" i="144"/>
  <c r="N797" i="144"/>
  <c r="N798" i="144"/>
  <c r="N799" i="144"/>
  <c r="N800" i="144"/>
  <c r="N801" i="144"/>
  <c r="N802" i="144"/>
  <c r="N803" i="144"/>
  <c r="N804" i="144"/>
  <c r="N805" i="144"/>
  <c r="N806" i="144"/>
  <c r="N807" i="144"/>
  <c r="N808" i="144"/>
  <c r="N809" i="144"/>
  <c r="N810" i="144"/>
  <c r="N811" i="144"/>
  <c r="N812" i="144"/>
  <c r="N813" i="144"/>
  <c r="N814" i="144"/>
  <c r="N815" i="144"/>
  <c r="N816" i="144"/>
  <c r="N817" i="144"/>
  <c r="N818" i="144"/>
  <c r="N819" i="144"/>
  <c r="N820" i="144"/>
  <c r="N821" i="144"/>
  <c r="N822" i="144"/>
  <c r="N823" i="144"/>
  <c r="N824" i="144"/>
  <c r="N825" i="144"/>
  <c r="N826" i="144"/>
  <c r="N827" i="144"/>
  <c r="N828" i="144"/>
  <c r="N829" i="144"/>
  <c r="N830" i="144"/>
  <c r="N831" i="144"/>
  <c r="N832" i="144"/>
  <c r="N833" i="144"/>
  <c r="N834" i="144"/>
  <c r="N835" i="144"/>
  <c r="N836" i="144"/>
  <c r="N837" i="144"/>
  <c r="N838" i="144"/>
  <c r="N839" i="144"/>
  <c r="N840" i="144"/>
  <c r="N841" i="144"/>
  <c r="N842" i="144"/>
  <c r="N843" i="144"/>
  <c r="N844" i="144"/>
  <c r="N845" i="144"/>
  <c r="N846" i="144"/>
  <c r="N847" i="144"/>
  <c r="N848" i="144"/>
  <c r="N849" i="144"/>
  <c r="N850" i="144"/>
  <c r="N851" i="144"/>
  <c r="N852" i="144"/>
  <c r="N853" i="144"/>
  <c r="N854" i="144"/>
  <c r="N855" i="144"/>
  <c r="N856" i="144"/>
  <c r="N857" i="144"/>
  <c r="N858" i="144"/>
  <c r="N859" i="144"/>
  <c r="N860" i="144"/>
  <c r="N861" i="144"/>
  <c r="N862" i="144"/>
  <c r="N863" i="144"/>
  <c r="N864" i="144"/>
  <c r="N865" i="144"/>
  <c r="N866" i="144"/>
  <c r="N867" i="144"/>
  <c r="N868" i="144"/>
  <c r="N869" i="144"/>
  <c r="N870" i="144"/>
  <c r="N871" i="144"/>
  <c r="N872" i="144"/>
  <c r="N873" i="144"/>
  <c r="N874" i="144"/>
  <c r="N875" i="144"/>
  <c r="N876" i="144"/>
  <c r="N877" i="144"/>
  <c r="N878" i="144"/>
  <c r="N879" i="144"/>
  <c r="N880" i="144"/>
  <c r="N881" i="144"/>
  <c r="N882" i="144"/>
  <c r="N883" i="144"/>
  <c r="N884" i="144"/>
  <c r="N885" i="144"/>
  <c r="N886" i="144"/>
  <c r="N887" i="144"/>
  <c r="N888" i="144"/>
  <c r="N889" i="144"/>
  <c r="N890" i="144"/>
  <c r="N891" i="144"/>
  <c r="N892" i="144"/>
  <c r="N893" i="144"/>
  <c r="N894" i="144"/>
  <c r="N895" i="144"/>
  <c r="N896" i="144"/>
  <c r="N897" i="144"/>
  <c r="N898" i="144"/>
  <c r="N899" i="144"/>
  <c r="N900" i="144"/>
  <c r="N901" i="144"/>
  <c r="N902" i="144"/>
  <c r="N903" i="144"/>
  <c r="N904" i="144"/>
  <c r="N905" i="144"/>
  <c r="N906" i="144"/>
  <c r="N907" i="144"/>
  <c r="N908" i="144"/>
  <c r="N909" i="144"/>
  <c r="N910" i="144"/>
  <c r="N911" i="144"/>
  <c r="N912" i="144"/>
  <c r="N913" i="144"/>
  <c r="N914" i="144"/>
  <c r="N915" i="144"/>
  <c r="N916" i="144"/>
  <c r="N917" i="144"/>
  <c r="N918" i="144"/>
  <c r="N919" i="144"/>
  <c r="N920" i="144"/>
  <c r="N921" i="144"/>
  <c r="N922" i="144"/>
  <c r="N923" i="144"/>
  <c r="N924" i="144"/>
  <c r="N925" i="144"/>
  <c r="N926" i="144"/>
  <c r="N927" i="144"/>
  <c r="N928" i="144"/>
  <c r="N929" i="144"/>
  <c r="N930" i="144"/>
  <c r="N931" i="144"/>
  <c r="N932" i="144"/>
  <c r="N933" i="144"/>
  <c r="N934" i="144"/>
  <c r="N935" i="144"/>
  <c r="N936" i="144"/>
  <c r="N937" i="144"/>
  <c r="N938" i="144"/>
  <c r="N939" i="144"/>
  <c r="N940" i="144"/>
  <c r="N941" i="144"/>
  <c r="N942" i="144"/>
  <c r="N943" i="144"/>
  <c r="N944" i="144"/>
  <c r="N945" i="144"/>
  <c r="N946" i="144"/>
  <c r="N947" i="144"/>
  <c r="N948" i="144"/>
  <c r="N949" i="144"/>
  <c r="N950" i="144"/>
  <c r="N951" i="144"/>
  <c r="N952" i="144"/>
  <c r="N953" i="144"/>
  <c r="N954" i="144"/>
  <c r="N955" i="144"/>
  <c r="N956" i="144"/>
  <c r="N957" i="144"/>
  <c r="N958" i="144"/>
  <c r="N959" i="144"/>
  <c r="N960" i="144"/>
  <c r="N961" i="144"/>
  <c r="N962" i="144"/>
  <c r="N963" i="144"/>
  <c r="N964" i="144"/>
  <c r="N965" i="144"/>
  <c r="N966" i="144"/>
  <c r="N967" i="144"/>
  <c r="N968" i="144"/>
  <c r="N969" i="144"/>
  <c r="N970" i="144"/>
  <c r="N971" i="144"/>
  <c r="N972" i="144"/>
  <c r="N973" i="144"/>
  <c r="N974" i="144"/>
  <c r="N975" i="144"/>
  <c r="N976" i="144"/>
  <c r="N977" i="144"/>
  <c r="N978" i="144"/>
  <c r="N979" i="144"/>
  <c r="N980" i="144"/>
  <c r="N981" i="144"/>
  <c r="N982" i="144"/>
  <c r="N983" i="144"/>
  <c r="N984" i="144"/>
  <c r="N985" i="144"/>
  <c r="N986" i="144"/>
  <c r="N987" i="144"/>
  <c r="N988" i="144"/>
  <c r="N989" i="144"/>
  <c r="N990" i="144"/>
  <c r="N991" i="144"/>
  <c r="N992" i="144"/>
  <c r="N993" i="144"/>
  <c r="N994" i="144"/>
  <c r="N995" i="144"/>
  <c r="N996" i="144"/>
  <c r="N997" i="144"/>
  <c r="N998" i="144"/>
  <c r="N999" i="144"/>
  <c r="N1000" i="144"/>
  <c r="N1001" i="144"/>
  <c r="N1002" i="144"/>
  <c r="N1003" i="144"/>
  <c r="N1004" i="144"/>
  <c r="N1005" i="144"/>
  <c r="N1006" i="144"/>
  <c r="N1007" i="144"/>
  <c r="N1008" i="144"/>
  <c r="N1009" i="144"/>
  <c r="N1010" i="144"/>
  <c r="N1011" i="144"/>
  <c r="N1012" i="144"/>
  <c r="N1013" i="144"/>
  <c r="N1014" i="144"/>
  <c r="N1015" i="144"/>
  <c r="N1016" i="144"/>
  <c r="N1017" i="144"/>
  <c r="N1018" i="144"/>
  <c r="N1019" i="144"/>
  <c r="N1020" i="144"/>
  <c r="N1021" i="144"/>
  <c r="N1022" i="144"/>
  <c r="N1023" i="144"/>
  <c r="N1024" i="144"/>
  <c r="N1025" i="144"/>
  <c r="N1026" i="144"/>
  <c r="N1027" i="144"/>
  <c r="N1028" i="144"/>
  <c r="N1029" i="144"/>
  <c r="N1030" i="144"/>
  <c r="N1031" i="144"/>
  <c r="N1032" i="144"/>
  <c r="N1033" i="144"/>
  <c r="N1034" i="144"/>
  <c r="N1035" i="144"/>
  <c r="N1036" i="144"/>
  <c r="N1037" i="144"/>
  <c r="N1038" i="144"/>
  <c r="N1039" i="144"/>
  <c r="N1040" i="144"/>
  <c r="N1041" i="144"/>
  <c r="N1042" i="144"/>
  <c r="N1043" i="144"/>
  <c r="N1044" i="144"/>
  <c r="N1045" i="144"/>
  <c r="N1046" i="144"/>
  <c r="N1047" i="144"/>
  <c r="N1048" i="144"/>
  <c r="N1049" i="144"/>
  <c r="N1050" i="144"/>
  <c r="N1051" i="144"/>
  <c r="N1052" i="144"/>
  <c r="N1053" i="144"/>
  <c r="N1054" i="144"/>
  <c r="N1055" i="144"/>
  <c r="N1056" i="144"/>
  <c r="N1057" i="144"/>
  <c r="N1058" i="144"/>
  <c r="N1059" i="144"/>
  <c r="N1060" i="144"/>
  <c r="N1061" i="144"/>
  <c r="N1062" i="144"/>
  <c r="N1063" i="144"/>
  <c r="N1064" i="144"/>
  <c r="N1065" i="144"/>
  <c r="N1066" i="144"/>
  <c r="N1067" i="144"/>
  <c r="N1068" i="144"/>
  <c r="N1069" i="144"/>
  <c r="N1070" i="144"/>
  <c r="N1071" i="144"/>
  <c r="N1072" i="144"/>
  <c r="N1073" i="144"/>
  <c r="N1074" i="144"/>
  <c r="N1075" i="144"/>
  <c r="N1076" i="144"/>
  <c r="N1077" i="144"/>
  <c r="N1078" i="144"/>
  <c r="N1079" i="144"/>
  <c r="N1080" i="144"/>
  <c r="N1081" i="144"/>
  <c r="N1082" i="144"/>
  <c r="N1083" i="144"/>
  <c r="N1084" i="144"/>
  <c r="N1085" i="144"/>
  <c r="N1086" i="144"/>
  <c r="N1087" i="144"/>
  <c r="N1088" i="144"/>
  <c r="N1089" i="144"/>
  <c r="N1090" i="144"/>
  <c r="N1091" i="144"/>
  <c r="N1092" i="144"/>
  <c r="N1093" i="144"/>
  <c r="N1094" i="144"/>
  <c r="N1095" i="144"/>
  <c r="N1096" i="144"/>
  <c r="N1097" i="144"/>
  <c r="N1098" i="144"/>
  <c r="N1099" i="144"/>
  <c r="N1100" i="144"/>
  <c r="N1101" i="144"/>
  <c r="N1102" i="144"/>
  <c r="N1103" i="144"/>
  <c r="N1104" i="144"/>
  <c r="N1105" i="144"/>
  <c r="N1106" i="144"/>
  <c r="N1107" i="144"/>
  <c r="N1108" i="144"/>
  <c r="N1109" i="144"/>
  <c r="N1110" i="144"/>
  <c r="N1111" i="144"/>
  <c r="N1112" i="144"/>
  <c r="N1113" i="144"/>
  <c r="N1114" i="144"/>
  <c r="N1115" i="144"/>
  <c r="N1116" i="144"/>
  <c r="N1117" i="144"/>
  <c r="N1118" i="144"/>
  <c r="N1119" i="144"/>
  <c r="N1120" i="144"/>
  <c r="N1121" i="144"/>
  <c r="N1122" i="144"/>
  <c r="N1123" i="144"/>
  <c r="N1124" i="144"/>
  <c r="N1125" i="144"/>
  <c r="N1126" i="144"/>
  <c r="N1127" i="144"/>
  <c r="N1128" i="144"/>
  <c r="N1129" i="144"/>
  <c r="N1130" i="144"/>
  <c r="N1131" i="144"/>
  <c r="N1132" i="144"/>
  <c r="N1133" i="144"/>
  <c r="N1134" i="144"/>
  <c r="N1135" i="144"/>
  <c r="N1136" i="144"/>
  <c r="N1137" i="144"/>
  <c r="N1138" i="144"/>
  <c r="N1139" i="144"/>
  <c r="N1140" i="144"/>
  <c r="N1141" i="144"/>
  <c r="N1142" i="144"/>
  <c r="N1143" i="144"/>
  <c r="N1144" i="144"/>
  <c r="N1145" i="144"/>
  <c r="N1146" i="144"/>
  <c r="N1147" i="144"/>
  <c r="N1148" i="144"/>
  <c r="N1149" i="144"/>
  <c r="N1150" i="144"/>
  <c r="N1151" i="144"/>
  <c r="N1152" i="144"/>
  <c r="N1153" i="144"/>
  <c r="N1154" i="144"/>
  <c r="N1155" i="144"/>
  <c r="N1156" i="144"/>
  <c r="N1157" i="144"/>
  <c r="N1158" i="144"/>
  <c r="N1159" i="144"/>
  <c r="N1160" i="144"/>
  <c r="N1161" i="144"/>
  <c r="N1162" i="144"/>
  <c r="N1163" i="144"/>
  <c r="N1164" i="144"/>
  <c r="N1165" i="144"/>
  <c r="N1166" i="144"/>
  <c r="N1167" i="144"/>
  <c r="N1168" i="144"/>
  <c r="N1169" i="144"/>
  <c r="N1170" i="144"/>
  <c r="N1171" i="144"/>
  <c r="N1172" i="144"/>
  <c r="N1173" i="144"/>
  <c r="N1174" i="144"/>
  <c r="N1175" i="144"/>
  <c r="N1176" i="144"/>
  <c r="N1177" i="144"/>
  <c r="N1178" i="144"/>
  <c r="N1179" i="144"/>
  <c r="N1180" i="144"/>
  <c r="N1181" i="144"/>
  <c r="N1182" i="144"/>
  <c r="N1183" i="144"/>
  <c r="N1184" i="144"/>
  <c r="N1185" i="144"/>
  <c r="N1186" i="144"/>
  <c r="N1187" i="144"/>
  <c r="N1188" i="144"/>
  <c r="N1189" i="144"/>
  <c r="N1190" i="144"/>
  <c r="N1191" i="144"/>
  <c r="N1192" i="144"/>
  <c r="N1193" i="144"/>
  <c r="N1194" i="144"/>
  <c r="N1195" i="144"/>
  <c r="N1196" i="144"/>
  <c r="N1197" i="144"/>
  <c r="N1198" i="144"/>
  <c r="N1199" i="144"/>
  <c r="N1200" i="144"/>
  <c r="N1201" i="144"/>
  <c r="N1202" i="144"/>
  <c r="N1203" i="144"/>
  <c r="N1204" i="144"/>
  <c r="N1205" i="144"/>
  <c r="N1206" i="144"/>
  <c r="N1207" i="144"/>
  <c r="N1208" i="144"/>
  <c r="N1209" i="144"/>
  <c r="N1210" i="144"/>
  <c r="N1211" i="144"/>
  <c r="N1212" i="144"/>
  <c r="N1213" i="144"/>
  <c r="N1214" i="144"/>
  <c r="N1215" i="144"/>
  <c r="N1216" i="144"/>
  <c r="N1217" i="144"/>
  <c r="N1218" i="144"/>
  <c r="N1219" i="144"/>
  <c r="N1220" i="144"/>
  <c r="N1221" i="144"/>
  <c r="N1222" i="144"/>
  <c r="N1223" i="144"/>
  <c r="N1224" i="144"/>
  <c r="N1225" i="144"/>
  <c r="N1226" i="144"/>
  <c r="N1227" i="144"/>
  <c r="N1228" i="144"/>
  <c r="N1229" i="144"/>
  <c r="N1230" i="144"/>
  <c r="N1231" i="144"/>
  <c r="N1232" i="144"/>
  <c r="N1233" i="144"/>
  <c r="N1234" i="144"/>
  <c r="N1235" i="144"/>
  <c r="N1236" i="144"/>
  <c r="N1237" i="144"/>
  <c r="N1238" i="144"/>
  <c r="N1239" i="144"/>
  <c r="N1240" i="144"/>
  <c r="N1241" i="144"/>
  <c r="N1242" i="144"/>
  <c r="N1243" i="144"/>
  <c r="N1244" i="144"/>
  <c r="N1245" i="144"/>
  <c r="N1246" i="144"/>
  <c r="N1247" i="144"/>
  <c r="N1248" i="144"/>
  <c r="N1249" i="144"/>
  <c r="N1250" i="144"/>
  <c r="N1251" i="144"/>
  <c r="N1252" i="144"/>
  <c r="N1253" i="144"/>
  <c r="N1254" i="144"/>
  <c r="N1255" i="144"/>
  <c r="N1256" i="144"/>
  <c r="N1257" i="144"/>
  <c r="N1258" i="144"/>
  <c r="N1259" i="144"/>
  <c r="N1260" i="144"/>
  <c r="N1261" i="144"/>
  <c r="N1262" i="144"/>
  <c r="N1263" i="144"/>
  <c r="N1264" i="144"/>
  <c r="N1265" i="144"/>
  <c r="N1266" i="144"/>
  <c r="N1267" i="144"/>
  <c r="N1268" i="144"/>
  <c r="N1269" i="144"/>
  <c r="N1270" i="144"/>
  <c r="N1271" i="144"/>
  <c r="N1272" i="144"/>
  <c r="N1273" i="144"/>
  <c r="N1274" i="144"/>
  <c r="N1275" i="144"/>
  <c r="N1276" i="144"/>
  <c r="N1277" i="144"/>
  <c r="N1278" i="144"/>
  <c r="N1279" i="144"/>
  <c r="N1280" i="144"/>
  <c r="N1281" i="144"/>
  <c r="N1282" i="144"/>
  <c r="N1283" i="144"/>
  <c r="N1284" i="144"/>
  <c r="N1285" i="144"/>
  <c r="N1286" i="144"/>
  <c r="N1287" i="144"/>
  <c r="N1288" i="144"/>
  <c r="N1289" i="144"/>
  <c r="N1290" i="144"/>
  <c r="N1291" i="144"/>
  <c r="N1292" i="144"/>
  <c r="N1293" i="144"/>
  <c r="N1294" i="144"/>
  <c r="N1295" i="144"/>
  <c r="N1296" i="144"/>
  <c r="N1297" i="144"/>
  <c r="N1298" i="144"/>
  <c r="N1299" i="144"/>
  <c r="N1300" i="144"/>
  <c r="N1301" i="144"/>
  <c r="N1302" i="144"/>
  <c r="N1303" i="144"/>
  <c r="N1304" i="144"/>
  <c r="N1305" i="144"/>
  <c r="N1306" i="144"/>
  <c r="N1307" i="144"/>
  <c r="N1308" i="144"/>
  <c r="N1309" i="144"/>
  <c r="N1310" i="144"/>
  <c r="N1311" i="144"/>
  <c r="N1312" i="144"/>
  <c r="N1313" i="144"/>
  <c r="N1314" i="144"/>
  <c r="N1315" i="144"/>
  <c r="N1316" i="144"/>
  <c r="N1317" i="144"/>
  <c r="N1318" i="144"/>
  <c r="N1319" i="144"/>
  <c r="N1320" i="144"/>
  <c r="N1321" i="144"/>
  <c r="N1322" i="144"/>
  <c r="N1323" i="144"/>
  <c r="N1324" i="144"/>
  <c r="N1325" i="144"/>
  <c r="N1326" i="144"/>
  <c r="N1327" i="144"/>
  <c r="N1328" i="144"/>
  <c r="N1329" i="144"/>
  <c r="N1330" i="144"/>
  <c r="N1331" i="144"/>
  <c r="N1332" i="144"/>
  <c r="N1333" i="144"/>
  <c r="N1334" i="144"/>
  <c r="N1335" i="144"/>
  <c r="N1336" i="144"/>
  <c r="N1337" i="144"/>
  <c r="N1338" i="144"/>
  <c r="N1339" i="144"/>
  <c r="N1340" i="144"/>
  <c r="N1341" i="144"/>
  <c r="N1342" i="144"/>
  <c r="N1343" i="144"/>
  <c r="N1344" i="144"/>
  <c r="N1345" i="144"/>
  <c r="N1346" i="144"/>
  <c r="N1347" i="144"/>
  <c r="N1348" i="144"/>
  <c r="N1349" i="144"/>
  <c r="N1350" i="144"/>
  <c r="N1351" i="144"/>
  <c r="N1352" i="144"/>
  <c r="N1353" i="144"/>
  <c r="N1354" i="144"/>
  <c r="N1355" i="144"/>
  <c r="N1356" i="144"/>
  <c r="N1357" i="144"/>
  <c r="N1358" i="144"/>
  <c r="N1359" i="144"/>
  <c r="N1360" i="144"/>
  <c r="N1361" i="144"/>
  <c r="N1362" i="144"/>
  <c r="N1363" i="144"/>
  <c r="N1364" i="144"/>
  <c r="N1365" i="144"/>
  <c r="N1366" i="144"/>
  <c r="N1367" i="144"/>
  <c r="N1368" i="144"/>
  <c r="N1369" i="144"/>
  <c r="N1370" i="144"/>
  <c r="N1371" i="144"/>
  <c r="N1372" i="144"/>
  <c r="N1373" i="144"/>
  <c r="N1374" i="144"/>
  <c r="N1375" i="144"/>
  <c r="N1376" i="144"/>
  <c r="N1377" i="144"/>
  <c r="N1378" i="144"/>
  <c r="N1379" i="144"/>
  <c r="N1380" i="144"/>
  <c r="N1381" i="144"/>
  <c r="N1382" i="144"/>
  <c r="N1383" i="144"/>
  <c r="N1384" i="144"/>
  <c r="N1385" i="144"/>
  <c r="N1386" i="144"/>
  <c r="N1387" i="144"/>
  <c r="N1388" i="144"/>
  <c r="N1389" i="144"/>
  <c r="N1390" i="144"/>
  <c r="N1391" i="144"/>
  <c r="N1392" i="144"/>
  <c r="N1393" i="144"/>
  <c r="N1394" i="144"/>
  <c r="N1395" i="144"/>
  <c r="N1396" i="144"/>
  <c r="N1397" i="144"/>
  <c r="N1398" i="144"/>
  <c r="N1399" i="144"/>
  <c r="N1400" i="144"/>
  <c r="N1401" i="144"/>
  <c r="N1402" i="144"/>
  <c r="N1403" i="144"/>
  <c r="N1404" i="144"/>
  <c r="N1405" i="144"/>
  <c r="N1406" i="144"/>
  <c r="N1407" i="144"/>
  <c r="N1408" i="144"/>
  <c r="N1409" i="144"/>
  <c r="N1410" i="144"/>
  <c r="N1411" i="144"/>
  <c r="N1412" i="144"/>
  <c r="N1413" i="144"/>
  <c r="N1414" i="144"/>
  <c r="N1415" i="144"/>
  <c r="N1416" i="144"/>
  <c r="N1417" i="144"/>
  <c r="N1418" i="144"/>
  <c r="N1419" i="144"/>
  <c r="N1420" i="144"/>
  <c r="N1421" i="144"/>
  <c r="N1422" i="144"/>
  <c r="N1423" i="144"/>
  <c r="N1424" i="144"/>
  <c r="N1425" i="144"/>
  <c r="N1426" i="144"/>
  <c r="N1427" i="144"/>
  <c r="N1428" i="144"/>
  <c r="N1429" i="144"/>
  <c r="N1430" i="144"/>
  <c r="N1431" i="144"/>
  <c r="N1432" i="144"/>
  <c r="N1433" i="144"/>
  <c r="N1434" i="144"/>
  <c r="N1435" i="144"/>
  <c r="N1436" i="144"/>
  <c r="N1437" i="144"/>
  <c r="N1438" i="144"/>
  <c r="N1439" i="144"/>
  <c r="N1440" i="144"/>
  <c r="N1441" i="144"/>
  <c r="N1442" i="144"/>
  <c r="N1443" i="144"/>
  <c r="N1444" i="144"/>
  <c r="N1445" i="144"/>
  <c r="N1446" i="144"/>
  <c r="N1447" i="144"/>
  <c r="N1448" i="144"/>
  <c r="N1449" i="144"/>
  <c r="N1450" i="144"/>
  <c r="N1451" i="144"/>
  <c r="N1452" i="144"/>
  <c r="N1453" i="144"/>
  <c r="N1454" i="144"/>
  <c r="N1455" i="144"/>
  <c r="N1456" i="144"/>
  <c r="N1457" i="144"/>
  <c r="N1458" i="144"/>
  <c r="N1459" i="144"/>
  <c r="N1460" i="144"/>
  <c r="N1461" i="144"/>
  <c r="N1462" i="144"/>
  <c r="N1463" i="144"/>
  <c r="N1464" i="144"/>
  <c r="N1465" i="144"/>
  <c r="N1466" i="144"/>
  <c r="N1467" i="144"/>
  <c r="N1468" i="144"/>
  <c r="N1469" i="144"/>
  <c r="N1470" i="144"/>
  <c r="N1471" i="144"/>
  <c r="N1472" i="144"/>
  <c r="N1473" i="144"/>
  <c r="N1474" i="144"/>
  <c r="N1475" i="144"/>
  <c r="N1476" i="144"/>
  <c r="N1477" i="144"/>
  <c r="N1478" i="144"/>
  <c r="N1479" i="144"/>
  <c r="N1480" i="144"/>
  <c r="N1481" i="144"/>
  <c r="N1482" i="144"/>
  <c r="N1483" i="144"/>
  <c r="N1484" i="144"/>
  <c r="N1485" i="144"/>
  <c r="N1486" i="144"/>
  <c r="N1487" i="144"/>
  <c r="N1488" i="144"/>
  <c r="N1489" i="144"/>
  <c r="N1490" i="144"/>
  <c r="N1491" i="144"/>
  <c r="N1492" i="144"/>
  <c r="N1493" i="144"/>
  <c r="N1494" i="144"/>
  <c r="N1495" i="144"/>
  <c r="N1496" i="144"/>
  <c r="N1497" i="144"/>
  <c r="N1498" i="144"/>
  <c r="N1499" i="144"/>
  <c r="N1500" i="144"/>
  <c r="N1501" i="144"/>
  <c r="N1502" i="144"/>
  <c r="N1503" i="144"/>
  <c r="N1504" i="144"/>
  <c r="N1505" i="144"/>
  <c r="N1506" i="144"/>
  <c r="N1507" i="144"/>
  <c r="N1508" i="144"/>
  <c r="N1509" i="144"/>
  <c r="N1510" i="144"/>
  <c r="N1511" i="144"/>
  <c r="N1512" i="144"/>
  <c r="N1513" i="144"/>
  <c r="N1514" i="144"/>
  <c r="N1515" i="144"/>
  <c r="N1516" i="144"/>
  <c r="N1517" i="144"/>
  <c r="N1518" i="144"/>
  <c r="N1519" i="144"/>
  <c r="N1520" i="144"/>
  <c r="N1521" i="144"/>
  <c r="N1522" i="144"/>
  <c r="N1523" i="144"/>
  <c r="N1524" i="144"/>
  <c r="N1525" i="144"/>
  <c r="N1526" i="144"/>
  <c r="N1527" i="144"/>
  <c r="N1528" i="144"/>
  <c r="N1529" i="144"/>
  <c r="N1530" i="144"/>
  <c r="N1531" i="144"/>
  <c r="N1532" i="144"/>
  <c r="N1533" i="144"/>
  <c r="N1534" i="144"/>
  <c r="N1535" i="144"/>
  <c r="N1536" i="144"/>
  <c r="N1537" i="144"/>
  <c r="N1538" i="144"/>
  <c r="N1539" i="144"/>
  <c r="N1540" i="144"/>
  <c r="N1541" i="144"/>
  <c r="N1542" i="144"/>
  <c r="N1543" i="144"/>
  <c r="N1544" i="144"/>
  <c r="N1545" i="144"/>
  <c r="N1546" i="144"/>
  <c r="N1547" i="144"/>
  <c r="N1548" i="144"/>
  <c r="N1549" i="144"/>
  <c r="N1550" i="144"/>
  <c r="N1551" i="144"/>
  <c r="N1552" i="144"/>
  <c r="N1553" i="144"/>
  <c r="N1554" i="144"/>
  <c r="N1555" i="144"/>
  <c r="N1556" i="144"/>
  <c r="N1557" i="144"/>
  <c r="N1558" i="144"/>
  <c r="N1559" i="144"/>
  <c r="N1560" i="144"/>
  <c r="N1561" i="144"/>
  <c r="N1562" i="144"/>
  <c r="N1563" i="144"/>
  <c r="N1564" i="144"/>
  <c r="N1565" i="144"/>
  <c r="N1566" i="144"/>
  <c r="N1567" i="144"/>
  <c r="N1568" i="144"/>
  <c r="N1569" i="144"/>
  <c r="N1570" i="144"/>
  <c r="N1571" i="144"/>
  <c r="N1572" i="144"/>
  <c r="N1573" i="144"/>
  <c r="N1574" i="144"/>
  <c r="N1575" i="144"/>
  <c r="N1576" i="144"/>
  <c r="N1577" i="144"/>
  <c r="N1578" i="144"/>
  <c r="N1579" i="144"/>
  <c r="N1580" i="144"/>
  <c r="N1581" i="144"/>
  <c r="N1582" i="144"/>
  <c r="N1583" i="144"/>
  <c r="N1584" i="144"/>
  <c r="N1585" i="144"/>
  <c r="N1586" i="144"/>
  <c r="N1587" i="144"/>
  <c r="N1588" i="144"/>
  <c r="N1589" i="144"/>
  <c r="N1590" i="144"/>
  <c r="N1591" i="144"/>
  <c r="N1592" i="144"/>
  <c r="N1593" i="144"/>
  <c r="N1594" i="144"/>
  <c r="N1595" i="144"/>
  <c r="N1596" i="144"/>
  <c r="N1597" i="144"/>
  <c r="N1598" i="144"/>
  <c r="N1599" i="144"/>
  <c r="N1600" i="144"/>
  <c r="N1601" i="144"/>
  <c r="N1602" i="144"/>
  <c r="N1603" i="144"/>
  <c r="N1604" i="144"/>
  <c r="N1605" i="144"/>
  <c r="N1606" i="144"/>
  <c r="N1607" i="144"/>
  <c r="N1608" i="144"/>
  <c r="N1609" i="144"/>
  <c r="N1610" i="144"/>
  <c r="N1611" i="144"/>
  <c r="N1612" i="144"/>
  <c r="N1613" i="144"/>
  <c r="N1614" i="144"/>
  <c r="N1615" i="144"/>
  <c r="N1616" i="144"/>
  <c r="N1617" i="144"/>
  <c r="N1618" i="144"/>
  <c r="N1619" i="144"/>
  <c r="N1620" i="144"/>
  <c r="N1621" i="144"/>
  <c r="N1622" i="144"/>
  <c r="N1623" i="144"/>
  <c r="N1624" i="144"/>
  <c r="N1625" i="144"/>
  <c r="N1626" i="144"/>
  <c r="N1627" i="144"/>
  <c r="N1628" i="144"/>
  <c r="N1629" i="144"/>
  <c r="N1630" i="144"/>
  <c r="N1631" i="144"/>
  <c r="N1632" i="144"/>
  <c r="N1633" i="144"/>
  <c r="N1634" i="144"/>
  <c r="N1635" i="144"/>
  <c r="N1636" i="144"/>
  <c r="N1637" i="144"/>
  <c r="N1638" i="144"/>
  <c r="N1639" i="144"/>
  <c r="N1640" i="144"/>
  <c r="N1641" i="144"/>
  <c r="N1642" i="144"/>
  <c r="N1643" i="144"/>
  <c r="N1644" i="144"/>
  <c r="N1645" i="144"/>
  <c r="N1646" i="144"/>
  <c r="N1647" i="144"/>
  <c r="N1648" i="144"/>
  <c r="N1649" i="144"/>
  <c r="N1650" i="144"/>
  <c r="N1651" i="144"/>
  <c r="N1652" i="144"/>
  <c r="N1653" i="144"/>
  <c r="N1654" i="144"/>
  <c r="N1655" i="144"/>
  <c r="N1656" i="144"/>
  <c r="N1657" i="144"/>
  <c r="N1658" i="144"/>
  <c r="N1659" i="144"/>
  <c r="N1660" i="144"/>
  <c r="N1661" i="144"/>
  <c r="N1662" i="144"/>
  <c r="N1663" i="144"/>
  <c r="N1664" i="144"/>
  <c r="N1665" i="144"/>
  <c r="N1666" i="144"/>
  <c r="N1667" i="144"/>
  <c r="N1668" i="144"/>
  <c r="N1669" i="144"/>
  <c r="N1670" i="144"/>
  <c r="N1671" i="144"/>
  <c r="N1672" i="144"/>
  <c r="N1673" i="144"/>
  <c r="N1674" i="144"/>
  <c r="N1675" i="144"/>
  <c r="N1676" i="144"/>
  <c r="N1677" i="144"/>
  <c r="N1678" i="144"/>
  <c r="N1679" i="144"/>
  <c r="N1680" i="144"/>
  <c r="N1681" i="144"/>
  <c r="N1682" i="144"/>
  <c r="N1683" i="144"/>
  <c r="N1684" i="144"/>
  <c r="N1685" i="144"/>
  <c r="N1686" i="144"/>
  <c r="N1687" i="144"/>
  <c r="N1688" i="144"/>
  <c r="N1689" i="144"/>
  <c r="N1690" i="144"/>
  <c r="N1691" i="144"/>
  <c r="N1692" i="144"/>
  <c r="N1693" i="144"/>
  <c r="N1694" i="144"/>
  <c r="N1695" i="144"/>
  <c r="N1696" i="144"/>
  <c r="N1697" i="144"/>
  <c r="N1698" i="144"/>
  <c r="N1699" i="144"/>
  <c r="N1700" i="144"/>
  <c r="N1701" i="144"/>
  <c r="N1702" i="144"/>
  <c r="N1703" i="144"/>
  <c r="N1704" i="144"/>
  <c r="N1705" i="144"/>
  <c r="N1706" i="144"/>
  <c r="N1707" i="144"/>
  <c r="N1708" i="144"/>
  <c r="N1709" i="144"/>
  <c r="N1710" i="144"/>
  <c r="N1711" i="144"/>
  <c r="N1712" i="144"/>
  <c r="N1713" i="144"/>
  <c r="N1714" i="144"/>
  <c r="N1715" i="144"/>
  <c r="N1716" i="144"/>
  <c r="N1717" i="144"/>
  <c r="N1718" i="144"/>
  <c r="N1719" i="144"/>
  <c r="N1720" i="144"/>
  <c r="N1721" i="144"/>
  <c r="N1722" i="144"/>
  <c r="N1723" i="144"/>
  <c r="N1724" i="144"/>
  <c r="N1725" i="144"/>
  <c r="N1726" i="144"/>
  <c r="N1727" i="144"/>
  <c r="N1728" i="144"/>
  <c r="N1729" i="144"/>
  <c r="N1730" i="144"/>
  <c r="N1731" i="144"/>
  <c r="N1732" i="144"/>
  <c r="N1733" i="144"/>
  <c r="N1734" i="144"/>
  <c r="N1735" i="144"/>
  <c r="N1736" i="144"/>
  <c r="N1737" i="144"/>
  <c r="N1738" i="144"/>
  <c r="N1739" i="144"/>
  <c r="N1740" i="144"/>
  <c r="N1741" i="144"/>
  <c r="N1742" i="144"/>
  <c r="N1743" i="144"/>
  <c r="N1744" i="144"/>
  <c r="N1745" i="144"/>
  <c r="N1746" i="144"/>
  <c r="N1747" i="144"/>
  <c r="N1748" i="144"/>
  <c r="N1749" i="144"/>
  <c r="N1750" i="144"/>
  <c r="N1751" i="144"/>
  <c r="N1752" i="144"/>
  <c r="N1753" i="144"/>
  <c r="N1754" i="144"/>
  <c r="N1755" i="144"/>
  <c r="N1756" i="144"/>
  <c r="N1757" i="144"/>
  <c r="N1758" i="144"/>
  <c r="N1759" i="144"/>
  <c r="N1760" i="144"/>
  <c r="N1761" i="144"/>
  <c r="N1762" i="144"/>
  <c r="N1763" i="144"/>
  <c r="N1764" i="144"/>
  <c r="N1765" i="144"/>
  <c r="N1766" i="144"/>
  <c r="N1767" i="144"/>
  <c r="N1768" i="144"/>
  <c r="N1769" i="144"/>
  <c r="N1770" i="144"/>
  <c r="N1771" i="144"/>
  <c r="N1772" i="144"/>
  <c r="N1773" i="144"/>
  <c r="N1774" i="144"/>
  <c r="N1775" i="144"/>
  <c r="N1776" i="144"/>
  <c r="N1777" i="144"/>
  <c r="N1778" i="144"/>
  <c r="N1779" i="144"/>
  <c r="N1780" i="144"/>
  <c r="N1781" i="144"/>
  <c r="N1782" i="144"/>
  <c r="N1783" i="144"/>
  <c r="N1784" i="144"/>
  <c r="N1785" i="144"/>
  <c r="N1786" i="144"/>
  <c r="N1787" i="144"/>
  <c r="N1788" i="144"/>
  <c r="N1789" i="144"/>
  <c r="N1790" i="144"/>
  <c r="N1791" i="144"/>
  <c r="N1792" i="144"/>
  <c r="N1793" i="144"/>
  <c r="N1794" i="144"/>
  <c r="N1795" i="144"/>
  <c r="N1796" i="144"/>
  <c r="N1797" i="144"/>
  <c r="N1798" i="144"/>
  <c r="N1799" i="144"/>
  <c r="N1800" i="144"/>
  <c r="N1801" i="144"/>
  <c r="N1802" i="144"/>
  <c r="N1803" i="144"/>
  <c r="N1804" i="144"/>
  <c r="N1805" i="144"/>
  <c r="N1806" i="144"/>
  <c r="N1807" i="144"/>
  <c r="N1808" i="144"/>
  <c r="N1809" i="144"/>
  <c r="N1810" i="144"/>
  <c r="N1811" i="144"/>
  <c r="N1812" i="144"/>
  <c r="N1813" i="144"/>
  <c r="N1814" i="144"/>
  <c r="N1815" i="144"/>
  <c r="N1816" i="144"/>
  <c r="N1817" i="144"/>
  <c r="N1818" i="144"/>
  <c r="N1819" i="144"/>
  <c r="N1820" i="144"/>
  <c r="N1821" i="144"/>
  <c r="N1822" i="144"/>
  <c r="N1823" i="144"/>
  <c r="N1824" i="144"/>
  <c r="N1825" i="144"/>
  <c r="N1826" i="144"/>
  <c r="N1827" i="144"/>
  <c r="N1828" i="144"/>
  <c r="N1829" i="144"/>
  <c r="N1830" i="144"/>
  <c r="N1831" i="144"/>
  <c r="N1832" i="144"/>
  <c r="N1833" i="144"/>
  <c r="N1834" i="144"/>
  <c r="N1835" i="144"/>
  <c r="N1836" i="144"/>
  <c r="N1837" i="144"/>
  <c r="N1838" i="144"/>
  <c r="N1839" i="144"/>
  <c r="N1840" i="144"/>
  <c r="N1841" i="144"/>
  <c r="N1842" i="144"/>
  <c r="N1843" i="144"/>
  <c r="N1844" i="144"/>
  <c r="N1845" i="144"/>
  <c r="N1846" i="144"/>
  <c r="N1847" i="144"/>
  <c r="N1848" i="144"/>
  <c r="N1849" i="144"/>
  <c r="N1850" i="144"/>
  <c r="N1851" i="144"/>
  <c r="N1852" i="144"/>
  <c r="N1853" i="144"/>
  <c r="N1854" i="144"/>
  <c r="N1855" i="144"/>
  <c r="N1856" i="144"/>
  <c r="N1857" i="144"/>
  <c r="N1858" i="144"/>
  <c r="N1859" i="144"/>
  <c r="N1860" i="144"/>
  <c r="N1861" i="144"/>
  <c r="N1862" i="144"/>
  <c r="N1863" i="144"/>
  <c r="N1864" i="144"/>
  <c r="N1865" i="144"/>
  <c r="N1866" i="144"/>
  <c r="N1867" i="144"/>
  <c r="N1868" i="144"/>
  <c r="N1869" i="144"/>
  <c r="N1870" i="144"/>
  <c r="N1871" i="144"/>
  <c r="N1872" i="144"/>
  <c r="N1873" i="144"/>
  <c r="N1874" i="144"/>
  <c r="N1875" i="144"/>
  <c r="N1876" i="144"/>
  <c r="N1877" i="144"/>
  <c r="N1878" i="144"/>
  <c r="N1879" i="144"/>
  <c r="N1880" i="144"/>
  <c r="N1881" i="144"/>
  <c r="N1882" i="144"/>
  <c r="N1883" i="144"/>
  <c r="N1884" i="144"/>
  <c r="N1885" i="144"/>
  <c r="N1886" i="144"/>
  <c r="N1887" i="144"/>
  <c r="N1888" i="144"/>
  <c r="N1889" i="144"/>
  <c r="N1890" i="144"/>
  <c r="N1891" i="144"/>
  <c r="N1892" i="144"/>
  <c r="N1893" i="144"/>
  <c r="N1894" i="144"/>
  <c r="N1895" i="144"/>
  <c r="N1896" i="144"/>
  <c r="N1897" i="144"/>
  <c r="N1898" i="144"/>
  <c r="N1899" i="144"/>
  <c r="N1900" i="144"/>
  <c r="N1901" i="144"/>
  <c r="N1902" i="144"/>
  <c r="N1903" i="144"/>
  <c r="N1904" i="144"/>
  <c r="N1905" i="144"/>
  <c r="N1906" i="144"/>
  <c r="N1907" i="144"/>
  <c r="N1908" i="144"/>
  <c r="N1909" i="144"/>
  <c r="N1910" i="144"/>
  <c r="N1911" i="144"/>
  <c r="N1912" i="144"/>
  <c r="N1913" i="144"/>
  <c r="N1914" i="144"/>
  <c r="N1915" i="144"/>
  <c r="N1916" i="144"/>
  <c r="N1917" i="144"/>
  <c r="N1918" i="144"/>
  <c r="N1919" i="144"/>
  <c r="N1920" i="144"/>
  <c r="N1921" i="144"/>
  <c r="N1922" i="144"/>
  <c r="N1923" i="144"/>
  <c r="N1924" i="144"/>
  <c r="N1925" i="144"/>
  <c r="N1926" i="144"/>
  <c r="N1927" i="144"/>
  <c r="N1928" i="144"/>
  <c r="N1929" i="144"/>
  <c r="N1930" i="144"/>
  <c r="N1931" i="144"/>
  <c r="N1932" i="144"/>
  <c r="N1933" i="144"/>
  <c r="N1934" i="144"/>
  <c r="N1935" i="144"/>
  <c r="N1936" i="144"/>
  <c r="N1937" i="144"/>
  <c r="N1938" i="144"/>
  <c r="N1939" i="144"/>
  <c r="N1940" i="144"/>
  <c r="N1941" i="144"/>
  <c r="N1942" i="144"/>
  <c r="N1943" i="144"/>
  <c r="N1944" i="144"/>
  <c r="N1945" i="144"/>
  <c r="N1946" i="144"/>
  <c r="N1947" i="144"/>
  <c r="N1948" i="144"/>
  <c r="N1949" i="144"/>
  <c r="N1950" i="144"/>
  <c r="N1951" i="144"/>
  <c r="N1952" i="144"/>
  <c r="N1953" i="144"/>
  <c r="N1954" i="144"/>
  <c r="N1955" i="144"/>
  <c r="N1956" i="144"/>
  <c r="N1957" i="144"/>
  <c r="N1958" i="144"/>
  <c r="N1959" i="144"/>
  <c r="N1960" i="144"/>
  <c r="N1961" i="144"/>
  <c r="N1962" i="144"/>
  <c r="N1963" i="144"/>
  <c r="N1964" i="144"/>
  <c r="N1965" i="144"/>
  <c r="N1966" i="144"/>
  <c r="N1967" i="144"/>
  <c r="N1968" i="144"/>
  <c r="N1969" i="144"/>
  <c r="N1970" i="144"/>
  <c r="N1971" i="144"/>
  <c r="N1972" i="144"/>
  <c r="N1973" i="144"/>
  <c r="N1974" i="144"/>
  <c r="N1975" i="144"/>
  <c r="N1976" i="144"/>
  <c r="N1977" i="144"/>
  <c r="N1978" i="144"/>
  <c r="N1979" i="144"/>
  <c r="N1980" i="144"/>
  <c r="N1981" i="144"/>
  <c r="N1982" i="144"/>
  <c r="N1983" i="144"/>
  <c r="N1984" i="144"/>
  <c r="N1985" i="144"/>
  <c r="N1986" i="144"/>
  <c r="N1987" i="144"/>
  <c r="N1988" i="144"/>
  <c r="N1989" i="144"/>
  <c r="N1990" i="144"/>
  <c r="N1991" i="144"/>
  <c r="N1992" i="144"/>
  <c r="N1993" i="144"/>
  <c r="N1994" i="144"/>
  <c r="N1995" i="144"/>
  <c r="N1996" i="144"/>
  <c r="N1997" i="144"/>
  <c r="N1998" i="144"/>
  <c r="N1999" i="144"/>
  <c r="N2000" i="144"/>
  <c r="N2001" i="144"/>
  <c r="N2002" i="144"/>
  <c r="N2003" i="144"/>
  <c r="N2004" i="144"/>
  <c r="N2005" i="144"/>
  <c r="N2006" i="144"/>
  <c r="N2007" i="144"/>
  <c r="N2008" i="144"/>
  <c r="N2009" i="144"/>
  <c r="N2010" i="144"/>
  <c r="N2011" i="144"/>
  <c r="N2012" i="144"/>
  <c r="N2013" i="144"/>
  <c r="N2014" i="144"/>
  <c r="N2015" i="144"/>
  <c r="N2016" i="144"/>
  <c r="N2017" i="144"/>
  <c r="N2018" i="144"/>
  <c r="N2019" i="144"/>
  <c r="N2020" i="144"/>
  <c r="N2021" i="144"/>
  <c r="N2022" i="144"/>
  <c r="N2023" i="144"/>
  <c r="N2024" i="144"/>
  <c r="N2025" i="144"/>
  <c r="N2026" i="144"/>
  <c r="N2027" i="144"/>
  <c r="N2028" i="144"/>
  <c r="N2029" i="144"/>
  <c r="N2030" i="144"/>
  <c r="N2031" i="144"/>
  <c r="N2032" i="144"/>
  <c r="N2033" i="144"/>
  <c r="N2034" i="144"/>
  <c r="N2035" i="144"/>
  <c r="N2036" i="144"/>
  <c r="N2037" i="144"/>
  <c r="N2038" i="144"/>
  <c r="N2039" i="144"/>
  <c r="N2040" i="144"/>
  <c r="N2041" i="144"/>
  <c r="N2042" i="144"/>
  <c r="N2043" i="144"/>
  <c r="N2044" i="144"/>
  <c r="N2045" i="144"/>
  <c r="N2046" i="144"/>
  <c r="N2047" i="144"/>
  <c r="N2048" i="144"/>
  <c r="N2049" i="144"/>
  <c r="N2050" i="144"/>
  <c r="N2051" i="144"/>
  <c r="N2052" i="144"/>
  <c r="N2053" i="144"/>
  <c r="N2054" i="144"/>
  <c r="N2055" i="144"/>
  <c r="N2056" i="144"/>
  <c r="N2057" i="144"/>
  <c r="N2058" i="144"/>
  <c r="N2059" i="144"/>
  <c r="N2060" i="144"/>
  <c r="N2061" i="144"/>
  <c r="N2062" i="144"/>
  <c r="N2063" i="144"/>
  <c r="N2064" i="144"/>
  <c r="N2065" i="144"/>
  <c r="N2066" i="144"/>
  <c r="N2067" i="144"/>
  <c r="N2068" i="144"/>
  <c r="N2069" i="144"/>
  <c r="N2070" i="144"/>
  <c r="N2071" i="144"/>
  <c r="N2072" i="144"/>
  <c r="N2073" i="144"/>
  <c r="N2074" i="144"/>
  <c r="N2075" i="144"/>
  <c r="N2076" i="144"/>
  <c r="N2077" i="144"/>
  <c r="N2078" i="144"/>
  <c r="N2079" i="144"/>
  <c r="N2080" i="144"/>
  <c r="N2081" i="144"/>
  <c r="N2082" i="144"/>
  <c r="N2083" i="144"/>
  <c r="N2084" i="144"/>
  <c r="N2085" i="144"/>
  <c r="N2086" i="144"/>
  <c r="N2087" i="144"/>
  <c r="N2088" i="144"/>
  <c r="N2089" i="144"/>
  <c r="N2090" i="144"/>
  <c r="N2091" i="144"/>
  <c r="N2092" i="144"/>
  <c r="N2093" i="144"/>
  <c r="N2094" i="144"/>
  <c r="N2095" i="144"/>
  <c r="N2096" i="144"/>
  <c r="N2097" i="144"/>
  <c r="N2098" i="144"/>
  <c r="N2099" i="144"/>
  <c r="N2100" i="144"/>
  <c r="N2101" i="144"/>
  <c r="N2102" i="144"/>
  <c r="N2103" i="144"/>
  <c r="N2104" i="144"/>
  <c r="N2105" i="144"/>
  <c r="N2106" i="144"/>
  <c r="N2107" i="144"/>
  <c r="N2108" i="144"/>
  <c r="N2109" i="144"/>
  <c r="N2110" i="144"/>
  <c r="N2111" i="144"/>
  <c r="N2112" i="144"/>
  <c r="N2113" i="144"/>
  <c r="N2114" i="144"/>
  <c r="N2115" i="144"/>
  <c r="N2116" i="144"/>
  <c r="N2117" i="144"/>
  <c r="N2118" i="144"/>
  <c r="N2119" i="144"/>
  <c r="N2120" i="144"/>
  <c r="N2121" i="144"/>
  <c r="N2122" i="144"/>
  <c r="N2123" i="144"/>
  <c r="N2124" i="144"/>
  <c r="N2125" i="144"/>
  <c r="N2126" i="144"/>
  <c r="N2127" i="144"/>
  <c r="N2128" i="144"/>
  <c r="N2129" i="144"/>
  <c r="N2130" i="144"/>
  <c r="N2131" i="144"/>
  <c r="N2132" i="144"/>
  <c r="N2133" i="144"/>
  <c r="N2134" i="144"/>
  <c r="N2135" i="144"/>
  <c r="N2136" i="144"/>
  <c r="N2137" i="144"/>
  <c r="N2138" i="144"/>
  <c r="N2139" i="144"/>
  <c r="N2140" i="144"/>
  <c r="N2141" i="144"/>
  <c r="N2142" i="144"/>
  <c r="N2143" i="144"/>
  <c r="N2144" i="144"/>
  <c r="N2145" i="144"/>
  <c r="N2146" i="144"/>
  <c r="N2147" i="144"/>
  <c r="N2148" i="144"/>
  <c r="N2149" i="144"/>
  <c r="N2150" i="144"/>
  <c r="N2151" i="144"/>
  <c r="N2152" i="144"/>
  <c r="N2153" i="144"/>
  <c r="N2154" i="144"/>
  <c r="N2155" i="144"/>
  <c r="N2156" i="144"/>
  <c r="N2157" i="144"/>
  <c r="N2158" i="144"/>
  <c r="N2159" i="144"/>
  <c r="N2160" i="144"/>
  <c r="N2161" i="144"/>
  <c r="N2162" i="144"/>
  <c r="N2163" i="144"/>
  <c r="N2164" i="144"/>
  <c r="N2165" i="144"/>
  <c r="N2166" i="144"/>
  <c r="N2167" i="144"/>
  <c r="N2168" i="144"/>
  <c r="N2169" i="144"/>
  <c r="N2170" i="144"/>
  <c r="N2171" i="144"/>
  <c r="N2172" i="144"/>
  <c r="N2173" i="144"/>
  <c r="N2174" i="144"/>
  <c r="N2175" i="144"/>
  <c r="N2176" i="144"/>
  <c r="N2177" i="144"/>
  <c r="N2178" i="144"/>
  <c r="N2179" i="144"/>
  <c r="N2180" i="144"/>
  <c r="N2181" i="144"/>
  <c r="N2182" i="144"/>
  <c r="N2183" i="144"/>
  <c r="N2184" i="144"/>
  <c r="N2185" i="144"/>
  <c r="N2186" i="144"/>
  <c r="N2187" i="144"/>
  <c r="N2188" i="144"/>
  <c r="N2189" i="144"/>
  <c r="N2190" i="144"/>
  <c r="N2191" i="144"/>
  <c r="N2192" i="144"/>
  <c r="N2193" i="144"/>
  <c r="N2194" i="144"/>
  <c r="N2195" i="144"/>
  <c r="N2196" i="144"/>
  <c r="N2197" i="144"/>
  <c r="N2198" i="144"/>
  <c r="N2199" i="144"/>
  <c r="N2200" i="144"/>
  <c r="N2201" i="144"/>
  <c r="N2202" i="144"/>
  <c r="N2203" i="144"/>
  <c r="N2204" i="144"/>
  <c r="N2205" i="144"/>
  <c r="N2206" i="144"/>
  <c r="N2207" i="144"/>
  <c r="N2208" i="144"/>
  <c r="N2209" i="144"/>
  <c r="N2210" i="144"/>
  <c r="N2211" i="144"/>
  <c r="N2212" i="144"/>
  <c r="N2213" i="144"/>
  <c r="N2214" i="144"/>
  <c r="N2215" i="144"/>
  <c r="N2216" i="144"/>
  <c r="N2217" i="144"/>
  <c r="N2218" i="144"/>
  <c r="N2219" i="144"/>
  <c r="N2220" i="144"/>
  <c r="N2221" i="144"/>
  <c r="N2222" i="144"/>
  <c r="N2223" i="144"/>
  <c r="N2224" i="144"/>
  <c r="N2225" i="144"/>
  <c r="N2226" i="144"/>
  <c r="N2227" i="144"/>
  <c r="N2228" i="144"/>
  <c r="N2229" i="144"/>
  <c r="N2230" i="144"/>
  <c r="N2231" i="144"/>
  <c r="N2232" i="144"/>
  <c r="N2233" i="144"/>
  <c r="N2234" i="144"/>
  <c r="N2235" i="144"/>
  <c r="N2236" i="144"/>
  <c r="N2237" i="144"/>
  <c r="N2238" i="144"/>
  <c r="N2239" i="144"/>
  <c r="N2240" i="144"/>
  <c r="N2241" i="144"/>
  <c r="N2242" i="144"/>
  <c r="N2243" i="144"/>
  <c r="N2244" i="144"/>
  <c r="N2245" i="144"/>
  <c r="N2246" i="144"/>
  <c r="N2247" i="144"/>
  <c r="N2248" i="144"/>
  <c r="N2249" i="144"/>
  <c r="N2250" i="144"/>
  <c r="N2251" i="144"/>
  <c r="N2252" i="144"/>
  <c r="N2253" i="144"/>
  <c r="N2254" i="144"/>
  <c r="N2255" i="144"/>
  <c r="N2256" i="144"/>
  <c r="N2257" i="144"/>
  <c r="N2258" i="144"/>
  <c r="N2259" i="144"/>
  <c r="N2260" i="144"/>
  <c r="N2261" i="144"/>
  <c r="N2262" i="144"/>
  <c r="N2263" i="144"/>
  <c r="N2264" i="144"/>
  <c r="N2265" i="144"/>
  <c r="N2266" i="144"/>
  <c r="N2267" i="144"/>
  <c r="N2268" i="144"/>
  <c r="N2269" i="144"/>
  <c r="N2270" i="144"/>
  <c r="N2271" i="144"/>
  <c r="N2272" i="144"/>
  <c r="N2273" i="144"/>
  <c r="N2274" i="144"/>
  <c r="N2275" i="144"/>
  <c r="N2276" i="144"/>
  <c r="N2277" i="144"/>
  <c r="N2278" i="144"/>
  <c r="N2279" i="144"/>
  <c r="N2280" i="144"/>
  <c r="N2281" i="144"/>
  <c r="N2282" i="144"/>
  <c r="N2283" i="144"/>
  <c r="N2284" i="144"/>
  <c r="N2285" i="144"/>
  <c r="N2286" i="144"/>
  <c r="N2287" i="144"/>
  <c r="N2288" i="144"/>
  <c r="N2289" i="144"/>
  <c r="N2290" i="144"/>
  <c r="N2291" i="144"/>
  <c r="N2292" i="144"/>
  <c r="N2293" i="144"/>
  <c r="N2294" i="144"/>
  <c r="N2295" i="144"/>
  <c r="N2296" i="144"/>
  <c r="N2297" i="144"/>
  <c r="N2298" i="144"/>
  <c r="N2299" i="144"/>
  <c r="N2300" i="144"/>
  <c r="N2301" i="144"/>
  <c r="N2302" i="144"/>
  <c r="N2303" i="144"/>
  <c r="N2304" i="144"/>
  <c r="N2305" i="144"/>
  <c r="N2306" i="144"/>
  <c r="N2307" i="144"/>
  <c r="N2308" i="144"/>
  <c r="N2309" i="144"/>
  <c r="N2310" i="144"/>
  <c r="N2311" i="144"/>
  <c r="N2312" i="144"/>
  <c r="N2313" i="144"/>
  <c r="N2314" i="144"/>
  <c r="N2315" i="144"/>
  <c r="N2316" i="144"/>
  <c r="N2317" i="144"/>
  <c r="N2318" i="144"/>
  <c r="N2319" i="144"/>
  <c r="N2320" i="144"/>
  <c r="N2321" i="144"/>
  <c r="N2322" i="144"/>
  <c r="N2323" i="144"/>
  <c r="N2324" i="144"/>
  <c r="N2325" i="144"/>
  <c r="N2326" i="144"/>
  <c r="N2327" i="144"/>
  <c r="N2328" i="144"/>
  <c r="N2329" i="144"/>
  <c r="N2330" i="144"/>
  <c r="N2331" i="144"/>
  <c r="N2332" i="144"/>
  <c r="N2333" i="144"/>
  <c r="N2334" i="144"/>
  <c r="N2335" i="144"/>
  <c r="N2336" i="144"/>
  <c r="N2337" i="144"/>
  <c r="N2338" i="144"/>
  <c r="N2339" i="144"/>
  <c r="N2340" i="144"/>
  <c r="N2341" i="144"/>
  <c r="N2342" i="144"/>
  <c r="N2343" i="144"/>
  <c r="N2344" i="144"/>
  <c r="N2345" i="144"/>
  <c r="N2346" i="144"/>
  <c r="N2347" i="144"/>
  <c r="N2348" i="144"/>
  <c r="N2349" i="144"/>
  <c r="N2350" i="144"/>
  <c r="N2351" i="144"/>
  <c r="N2352" i="144"/>
  <c r="N2353" i="144"/>
  <c r="N2354" i="144"/>
  <c r="N2355" i="144"/>
  <c r="N2356" i="144"/>
  <c r="N2357" i="144"/>
  <c r="N2358" i="144"/>
  <c r="N2359" i="144"/>
  <c r="N2360" i="144"/>
  <c r="N2361" i="144"/>
  <c r="N2362" i="144"/>
  <c r="N2363" i="144"/>
  <c r="N2364" i="144"/>
  <c r="N2365" i="144"/>
  <c r="N2366" i="144"/>
  <c r="N2367" i="144"/>
  <c r="N2368" i="144"/>
  <c r="N2369" i="144"/>
  <c r="N2370" i="144"/>
  <c r="N2371" i="144"/>
  <c r="N2372" i="144"/>
  <c r="N2373" i="144"/>
  <c r="N2374" i="144"/>
  <c r="N2375" i="144"/>
  <c r="N2376" i="144"/>
  <c r="N2377" i="144"/>
  <c r="N2378" i="144"/>
  <c r="N2379" i="144"/>
  <c r="N2380" i="144"/>
  <c r="N2381" i="144"/>
  <c r="N2382" i="144"/>
  <c r="N2383" i="144"/>
  <c r="N2384" i="144"/>
  <c r="N2385" i="144"/>
  <c r="N2386" i="144"/>
  <c r="N2387" i="144"/>
  <c r="N2388" i="144"/>
  <c r="N2389" i="144"/>
  <c r="N2390" i="144"/>
  <c r="N2391" i="144"/>
  <c r="N2392" i="144"/>
  <c r="N2393" i="144"/>
  <c r="N2394" i="144"/>
  <c r="N2395" i="144"/>
  <c r="N2396" i="144"/>
  <c r="N2397" i="144"/>
  <c r="N2398" i="144"/>
  <c r="N2399" i="144"/>
  <c r="N2400" i="144"/>
  <c r="N2401" i="144"/>
  <c r="N2402" i="144"/>
  <c r="N2403" i="144"/>
  <c r="N2404" i="144"/>
  <c r="N2405" i="144"/>
  <c r="N2406" i="144"/>
  <c r="N2407" i="144"/>
  <c r="N2408" i="144"/>
  <c r="N2409" i="144"/>
  <c r="N2410" i="144"/>
  <c r="N2411" i="144"/>
  <c r="N2412" i="144"/>
  <c r="N2413" i="144"/>
  <c r="N2414" i="144"/>
  <c r="N2415" i="144"/>
  <c r="N2416" i="144"/>
  <c r="N2417" i="144"/>
  <c r="N2418" i="144"/>
  <c r="N2419" i="144"/>
  <c r="N2420" i="144"/>
  <c r="N2421" i="144"/>
  <c r="N2422" i="144"/>
  <c r="N2423" i="144"/>
  <c r="N2424" i="144"/>
  <c r="N2425" i="144"/>
  <c r="N2426" i="144"/>
  <c r="N2427" i="144"/>
  <c r="N2428" i="144"/>
  <c r="N2429" i="144"/>
  <c r="N2430" i="144"/>
  <c r="N2431" i="144"/>
  <c r="N2432" i="144"/>
  <c r="N2433" i="144"/>
  <c r="N2434" i="144"/>
  <c r="N2435" i="144"/>
  <c r="N2436" i="144"/>
  <c r="N2437" i="144"/>
  <c r="N2438" i="144"/>
  <c r="N2439" i="144"/>
  <c r="N2440" i="144"/>
  <c r="N2441" i="144"/>
  <c r="N2442" i="144"/>
  <c r="N2443" i="144"/>
  <c r="N2444" i="144"/>
  <c r="N2445" i="144"/>
  <c r="N2446" i="144"/>
  <c r="N2447" i="144"/>
  <c r="N2448" i="144"/>
  <c r="N2449" i="144"/>
  <c r="N2450" i="144"/>
  <c r="N2451" i="144"/>
  <c r="N2452" i="144"/>
  <c r="N2453" i="144"/>
  <c r="N2454" i="144"/>
  <c r="N2455" i="144"/>
  <c r="N2456" i="144"/>
  <c r="N2457" i="144"/>
  <c r="N2458" i="144"/>
  <c r="N2459" i="144"/>
  <c r="N2460" i="144"/>
  <c r="N2461" i="144"/>
  <c r="N2462" i="144"/>
  <c r="N2463" i="144"/>
  <c r="N2464" i="144"/>
  <c r="N2465" i="144"/>
  <c r="N2466" i="144"/>
  <c r="N2467" i="144"/>
  <c r="N2468" i="144"/>
  <c r="N2469" i="144"/>
  <c r="N2470" i="144"/>
  <c r="N2471" i="144"/>
  <c r="N2472" i="144"/>
  <c r="N2473" i="144"/>
  <c r="N2474" i="144"/>
  <c r="N2475" i="144"/>
  <c r="N2476" i="144"/>
  <c r="N2477" i="144"/>
  <c r="N2478" i="144"/>
  <c r="N2479" i="144"/>
  <c r="N2480" i="144"/>
  <c r="N2481" i="144"/>
  <c r="N2482" i="144"/>
  <c r="N2483" i="144"/>
  <c r="N2484" i="144"/>
  <c r="N2485" i="144"/>
  <c r="N2486" i="144"/>
  <c r="N2487" i="144"/>
  <c r="N2488" i="144"/>
  <c r="N2489" i="144"/>
  <c r="N2490" i="144"/>
  <c r="N2491" i="144"/>
  <c r="N2492" i="144"/>
  <c r="N2493" i="144"/>
  <c r="N2494" i="144"/>
  <c r="N2495" i="144"/>
  <c r="N2496" i="144"/>
  <c r="N2497" i="144"/>
  <c r="N2498" i="144"/>
  <c r="N2499" i="144"/>
  <c r="N2500" i="144"/>
  <c r="N2501" i="144"/>
  <c r="N2502" i="144"/>
  <c r="N2503" i="144"/>
  <c r="N2504" i="144"/>
  <c r="N2505" i="144"/>
  <c r="N2506" i="144"/>
  <c r="N2507" i="144"/>
  <c r="N2508" i="144"/>
  <c r="N2509" i="144"/>
  <c r="N2510" i="144"/>
  <c r="N2511" i="144"/>
  <c r="N2512" i="144"/>
  <c r="N2513" i="144"/>
  <c r="N2514" i="144"/>
  <c r="N2515" i="144"/>
  <c r="N2516" i="144"/>
  <c r="N2517" i="144"/>
  <c r="N2518" i="144"/>
  <c r="N2519" i="144"/>
  <c r="N2520" i="144"/>
  <c r="N2521" i="144"/>
  <c r="N2522" i="144"/>
  <c r="N2523" i="144"/>
  <c r="N2524" i="144"/>
  <c r="N2525" i="144"/>
  <c r="N2526" i="144"/>
  <c r="N2527" i="144"/>
  <c r="N2528" i="144"/>
  <c r="N2529" i="144"/>
  <c r="N2530" i="144"/>
  <c r="N2531" i="144"/>
  <c r="N2532" i="144"/>
  <c r="N2533" i="144"/>
  <c r="N2534" i="144"/>
  <c r="N2535" i="144"/>
  <c r="N2536" i="144"/>
  <c r="N2537" i="144"/>
  <c r="N2538" i="144"/>
  <c r="N2539" i="144"/>
  <c r="N2540" i="144"/>
  <c r="N2541" i="144"/>
  <c r="N2542" i="144"/>
  <c r="N2543" i="144"/>
  <c r="N2544" i="144"/>
  <c r="N2545" i="144"/>
  <c r="N2546" i="144"/>
  <c r="N2547" i="144"/>
  <c r="N2548" i="144"/>
  <c r="N2549" i="144"/>
  <c r="N2550" i="144"/>
  <c r="N2551" i="144"/>
  <c r="N2552" i="144"/>
  <c r="N2553" i="144"/>
  <c r="N2554" i="144"/>
  <c r="N2555" i="144"/>
  <c r="N2556" i="144"/>
  <c r="N2557" i="144"/>
  <c r="N2558" i="144"/>
  <c r="N2559" i="144"/>
  <c r="N2560" i="144"/>
  <c r="N2561" i="144"/>
  <c r="N2562" i="144"/>
  <c r="N2563" i="144"/>
  <c r="N2564" i="144"/>
  <c r="N2565" i="144"/>
  <c r="N2566" i="144"/>
  <c r="N2567" i="144"/>
  <c r="N2568" i="144"/>
  <c r="N2569" i="144"/>
  <c r="N2570" i="144"/>
  <c r="N2571" i="144"/>
  <c r="N2572" i="144"/>
  <c r="N2573" i="144"/>
  <c r="N2574" i="144"/>
  <c r="N2575" i="144"/>
  <c r="N2576" i="144"/>
  <c r="N2577" i="144"/>
  <c r="N2578" i="144"/>
  <c r="N2579" i="144"/>
  <c r="N2580" i="144"/>
  <c r="N2581" i="144"/>
  <c r="N2582" i="144"/>
  <c r="N2583" i="144"/>
  <c r="N2584" i="144"/>
  <c r="N2585" i="144"/>
  <c r="N2586" i="144"/>
  <c r="N2587" i="144"/>
  <c r="N2588" i="144"/>
  <c r="N2589" i="144"/>
  <c r="N2590" i="144"/>
  <c r="N2591" i="144"/>
  <c r="N2592" i="144"/>
  <c r="N2593" i="144"/>
  <c r="N2594" i="144"/>
  <c r="N2595" i="144"/>
  <c r="N2596" i="144"/>
  <c r="N2597" i="144"/>
  <c r="N2598" i="144"/>
  <c r="N2599" i="144"/>
  <c r="N2600" i="144"/>
  <c r="N2601" i="144"/>
  <c r="N2602" i="144"/>
  <c r="N2603" i="144"/>
  <c r="N2604" i="144"/>
  <c r="N2605" i="144"/>
  <c r="N2606" i="144"/>
  <c r="N2607" i="144"/>
  <c r="N2608" i="144"/>
  <c r="N2609" i="144"/>
  <c r="N2610" i="144"/>
  <c r="N2611" i="144"/>
  <c r="N2612" i="144"/>
  <c r="N2613" i="144"/>
  <c r="N2614" i="144"/>
  <c r="N2615" i="144"/>
  <c r="N2616" i="144"/>
  <c r="N2617" i="144"/>
  <c r="N2618" i="144"/>
  <c r="N2619" i="144"/>
  <c r="N2620" i="144"/>
  <c r="N2621" i="144"/>
  <c r="N2622" i="144"/>
  <c r="N2623" i="144"/>
  <c r="N2624" i="144"/>
  <c r="N2625" i="144"/>
  <c r="N2626" i="144"/>
  <c r="N2627" i="144"/>
  <c r="N2628" i="144"/>
  <c r="N2629" i="144"/>
  <c r="N2630" i="144"/>
  <c r="N2631" i="144"/>
  <c r="N2632" i="144"/>
  <c r="N2633" i="144"/>
  <c r="N2634" i="144"/>
  <c r="N2635" i="144"/>
  <c r="N2636" i="144"/>
  <c r="N2637" i="144"/>
  <c r="N2638" i="144"/>
  <c r="N2639" i="144"/>
  <c r="N2640" i="144"/>
  <c r="N2641" i="144"/>
  <c r="N2642" i="144"/>
  <c r="N2643" i="144"/>
  <c r="N2644" i="144"/>
  <c r="N2645" i="144"/>
  <c r="N2646" i="144"/>
  <c r="N2647" i="144"/>
  <c r="N2648" i="144"/>
  <c r="N2649" i="144"/>
  <c r="N2650" i="144"/>
  <c r="N2651" i="144"/>
  <c r="N2652" i="144"/>
  <c r="N2653" i="144"/>
  <c r="N2654" i="144"/>
  <c r="N2655" i="144"/>
  <c r="N2656" i="144"/>
  <c r="N2657" i="144"/>
  <c r="N2658" i="144"/>
  <c r="N2659" i="144"/>
  <c r="N2660" i="144"/>
  <c r="N2661" i="144"/>
  <c r="N2662" i="144"/>
  <c r="N2663" i="144"/>
  <c r="N2664" i="144"/>
  <c r="N2665" i="144"/>
  <c r="N2666" i="144"/>
  <c r="N2667" i="144"/>
  <c r="N2668" i="144"/>
  <c r="N2669" i="144"/>
  <c r="N2670" i="144"/>
  <c r="N2671" i="144"/>
  <c r="N2672" i="144"/>
  <c r="N2673" i="144"/>
  <c r="N2674" i="144"/>
  <c r="N2675" i="144"/>
  <c r="N2676" i="144"/>
  <c r="N2677" i="144"/>
  <c r="N2678" i="144"/>
  <c r="N2679" i="144"/>
  <c r="N2680" i="144"/>
  <c r="N2681" i="144"/>
  <c r="N2682" i="144"/>
  <c r="N2683" i="144"/>
  <c r="N2684" i="144"/>
  <c r="N2685" i="144"/>
  <c r="N2686" i="144"/>
  <c r="N2687" i="144"/>
  <c r="N2688" i="144"/>
  <c r="N2689" i="144"/>
  <c r="N2690" i="144"/>
  <c r="N2691" i="144"/>
  <c r="N2692" i="144"/>
  <c r="N2693" i="144"/>
  <c r="N2694" i="144"/>
  <c r="N2695" i="144"/>
  <c r="N2696" i="144"/>
  <c r="N2697" i="144"/>
  <c r="N2698" i="144"/>
  <c r="N2699" i="144"/>
  <c r="N2700" i="144"/>
  <c r="N2701" i="144"/>
  <c r="N2702" i="144"/>
  <c r="N2703" i="144"/>
  <c r="N2704" i="144"/>
  <c r="N2705" i="144"/>
  <c r="N2706" i="144"/>
  <c r="N2707" i="144"/>
  <c r="N2708" i="144"/>
  <c r="N2709" i="144"/>
  <c r="N2710" i="144"/>
  <c r="N2711" i="144"/>
  <c r="N2712" i="144"/>
  <c r="N2713" i="144"/>
  <c r="N2714" i="144"/>
  <c r="N2715" i="144"/>
  <c r="N2716" i="144"/>
  <c r="N2717" i="144"/>
  <c r="N2718" i="144"/>
  <c r="N2719" i="144"/>
  <c r="N2720" i="144"/>
  <c r="N2721" i="144"/>
  <c r="N2722" i="144"/>
  <c r="N2723" i="144"/>
  <c r="N2724" i="144"/>
  <c r="N2725" i="144"/>
  <c r="N2726" i="144"/>
  <c r="N2727" i="144"/>
  <c r="N2728" i="144"/>
  <c r="N2729" i="144"/>
  <c r="N2730" i="144"/>
  <c r="N2731" i="144"/>
  <c r="N2732" i="144"/>
  <c r="N2733" i="144"/>
  <c r="N2734" i="144"/>
  <c r="N2735" i="144"/>
  <c r="N2736" i="144"/>
  <c r="N2737" i="144"/>
  <c r="N2738" i="144"/>
  <c r="N2739" i="144"/>
  <c r="N2740" i="144"/>
  <c r="N2741" i="144"/>
  <c r="N2742" i="144"/>
  <c r="N2743" i="144"/>
  <c r="N2744" i="144"/>
  <c r="N2745" i="144"/>
  <c r="N2746" i="144"/>
  <c r="N2747" i="144"/>
  <c r="N2748" i="144"/>
  <c r="N2749" i="144"/>
  <c r="N2750" i="144"/>
  <c r="N2751" i="144"/>
  <c r="N2752" i="144"/>
  <c r="N2753" i="144"/>
  <c r="N2754" i="144"/>
  <c r="N2755" i="144"/>
  <c r="N2756" i="144"/>
  <c r="N2757" i="144"/>
  <c r="N2758" i="144"/>
  <c r="N2759" i="144"/>
  <c r="N2760" i="144"/>
  <c r="N2761" i="144"/>
  <c r="N2762" i="144"/>
  <c r="N2763" i="144"/>
  <c r="N2764" i="144"/>
  <c r="N2765" i="144"/>
  <c r="N2766" i="144"/>
  <c r="N2767" i="144"/>
  <c r="N2768" i="144"/>
  <c r="N2769" i="144"/>
  <c r="N2770" i="144"/>
  <c r="N2771" i="144"/>
  <c r="N2772" i="144"/>
  <c r="N2773" i="144"/>
  <c r="N2774" i="144"/>
  <c r="N2775" i="144"/>
  <c r="N2776" i="144"/>
  <c r="N2777" i="144"/>
  <c r="N2778" i="144"/>
  <c r="N2779" i="144"/>
  <c r="N2780" i="144"/>
  <c r="N2781" i="144"/>
  <c r="N2782" i="144"/>
  <c r="N2783" i="144"/>
  <c r="N2784" i="144"/>
  <c r="N2785" i="144"/>
  <c r="N2786" i="144"/>
  <c r="N2787" i="144"/>
  <c r="N2788" i="144"/>
  <c r="N2789" i="144"/>
  <c r="N2790" i="144"/>
  <c r="N2791" i="144"/>
  <c r="N2792" i="144"/>
  <c r="N2793" i="144"/>
  <c r="N2794" i="144"/>
  <c r="N2795" i="144"/>
  <c r="N2796" i="144"/>
  <c r="N2797" i="144"/>
  <c r="N2798" i="144"/>
  <c r="N2799" i="144"/>
  <c r="N2800" i="144"/>
  <c r="N2801" i="144"/>
  <c r="N2802" i="144"/>
  <c r="N2803" i="144"/>
  <c r="N2804" i="144"/>
  <c r="N2805" i="144"/>
  <c r="N2806" i="144"/>
  <c r="N2807" i="144"/>
  <c r="N2808" i="144"/>
  <c r="N2809" i="144"/>
  <c r="N2810" i="144"/>
  <c r="N2811" i="144"/>
  <c r="N2812" i="144"/>
  <c r="N2813" i="144"/>
  <c r="N2814" i="144"/>
  <c r="N2815" i="144"/>
  <c r="N2816" i="144"/>
  <c r="N2817" i="144"/>
  <c r="N2818" i="144"/>
  <c r="N2819" i="144"/>
  <c r="N2820" i="144"/>
  <c r="N2821" i="144"/>
  <c r="N2822" i="144"/>
  <c r="N2823" i="144"/>
  <c r="N2824" i="144"/>
  <c r="N2825" i="144"/>
  <c r="N2826" i="144"/>
  <c r="N2827" i="144"/>
  <c r="N2828" i="144"/>
  <c r="N2829" i="144"/>
  <c r="N2830" i="144"/>
  <c r="N2831" i="144"/>
  <c r="N2832" i="144"/>
  <c r="N2833" i="144"/>
  <c r="N2834" i="144"/>
  <c r="N2835" i="144"/>
  <c r="N2836" i="144"/>
  <c r="N2837" i="144"/>
  <c r="N2838" i="144"/>
  <c r="N2839" i="144"/>
  <c r="N2840" i="144"/>
  <c r="N2841" i="144"/>
  <c r="N2842" i="144"/>
  <c r="N2843" i="144"/>
  <c r="N2844" i="144"/>
  <c r="N2845" i="144"/>
  <c r="N2846" i="144"/>
  <c r="N2847" i="144"/>
  <c r="N2848" i="144"/>
  <c r="N2849" i="144"/>
  <c r="N2850" i="144"/>
  <c r="N2851" i="144"/>
  <c r="N2852" i="144"/>
  <c r="N2853" i="144"/>
  <c r="N2854" i="144"/>
  <c r="N2855" i="144"/>
  <c r="N2856" i="144"/>
  <c r="N2857" i="144"/>
  <c r="N2858" i="144"/>
  <c r="N2859" i="144"/>
  <c r="N2860" i="144"/>
  <c r="N2861" i="144"/>
  <c r="N2862" i="144"/>
  <c r="N2863" i="144"/>
  <c r="N2864" i="144"/>
  <c r="N2865" i="144"/>
  <c r="N2866" i="144"/>
  <c r="N2867" i="144"/>
  <c r="N2868" i="144"/>
  <c r="N2869" i="144"/>
  <c r="N2870" i="144"/>
  <c r="N2871" i="144"/>
  <c r="N2872" i="144"/>
  <c r="N2873" i="144"/>
  <c r="N2874" i="144"/>
  <c r="N2875" i="144"/>
  <c r="N2876" i="144"/>
  <c r="N2877" i="144"/>
  <c r="N2878" i="144"/>
  <c r="N2879" i="144"/>
  <c r="N2880" i="144"/>
  <c r="N2881" i="144"/>
  <c r="N2882" i="144"/>
  <c r="N2883" i="144"/>
  <c r="N2884" i="144"/>
  <c r="N2885" i="144"/>
  <c r="N2886" i="144"/>
  <c r="N2887" i="144"/>
  <c r="N2888" i="144"/>
  <c r="N2889" i="144"/>
  <c r="N2890" i="144"/>
  <c r="N2891" i="144"/>
  <c r="N2892" i="144"/>
  <c r="N2893" i="144"/>
  <c r="N2894" i="144"/>
  <c r="N2895" i="144"/>
  <c r="N2896" i="144"/>
  <c r="N2897" i="144"/>
  <c r="N2898" i="144"/>
  <c r="N2899" i="144"/>
  <c r="N2900" i="144"/>
  <c r="N2901" i="144"/>
  <c r="N2902" i="144"/>
  <c r="N2903" i="144"/>
  <c r="N2904" i="144"/>
  <c r="N2905" i="144"/>
  <c r="N2906" i="144"/>
  <c r="N2907" i="144"/>
  <c r="N2908" i="144"/>
  <c r="N2909" i="144"/>
  <c r="N2910" i="144"/>
  <c r="N2911" i="144"/>
  <c r="N2912" i="144"/>
  <c r="N2913" i="144"/>
  <c r="N2914" i="144"/>
  <c r="N2915" i="144"/>
  <c r="N2916" i="144"/>
  <c r="N2917" i="144"/>
  <c r="N2918" i="144"/>
  <c r="N2919" i="144"/>
  <c r="N2920" i="144"/>
  <c r="N2921" i="144"/>
  <c r="N2922" i="144"/>
  <c r="N2923" i="144"/>
  <c r="N2924" i="144"/>
  <c r="N2925" i="144"/>
  <c r="N2926" i="144"/>
  <c r="N2927" i="144"/>
  <c r="N2928" i="144"/>
  <c r="N2929" i="144"/>
  <c r="N2930" i="144"/>
  <c r="N2931" i="144"/>
  <c r="N2932" i="144"/>
  <c r="N2933" i="144"/>
  <c r="N2934" i="144"/>
  <c r="N2935" i="144"/>
  <c r="N2936" i="144"/>
  <c r="N2937" i="144"/>
  <c r="N2938" i="144"/>
  <c r="N2939" i="144"/>
  <c r="N2940" i="144"/>
  <c r="N2941" i="144"/>
  <c r="N2942" i="144"/>
  <c r="N2943" i="144"/>
  <c r="N2944" i="144"/>
  <c r="N2945" i="144"/>
  <c r="N2946" i="144"/>
  <c r="N2947" i="144"/>
  <c r="N2948" i="144"/>
  <c r="N2949" i="144"/>
  <c r="N2950" i="144"/>
  <c r="N2951" i="144"/>
  <c r="N2952" i="144"/>
  <c r="N2953" i="144"/>
  <c r="N2954" i="144"/>
  <c r="N2955" i="144"/>
  <c r="N2956" i="144"/>
  <c r="N2957" i="144"/>
  <c r="N2958" i="144"/>
  <c r="N2959" i="144"/>
  <c r="N2960" i="144"/>
  <c r="N2961" i="144"/>
  <c r="N2962" i="144"/>
  <c r="N2963" i="144"/>
  <c r="N2964" i="144"/>
  <c r="N2965" i="144"/>
  <c r="N2966" i="144"/>
  <c r="N2967" i="144"/>
  <c r="N2968" i="144"/>
  <c r="N2969" i="144"/>
  <c r="N2970" i="144"/>
  <c r="N2971" i="144"/>
  <c r="N2972" i="144"/>
  <c r="N2973" i="144"/>
  <c r="N2974" i="144"/>
  <c r="N2975" i="144"/>
  <c r="N2976" i="144"/>
  <c r="N2977" i="144"/>
  <c r="N2978" i="144"/>
  <c r="N2979" i="144"/>
  <c r="N2980" i="144"/>
  <c r="N2981" i="144"/>
  <c r="N2982" i="144"/>
  <c r="N2983" i="144"/>
  <c r="N2984" i="144"/>
  <c r="N2985" i="144"/>
  <c r="N2986" i="144"/>
  <c r="N2987" i="144"/>
  <c r="N2988" i="144"/>
  <c r="N2989" i="144"/>
  <c r="N2990" i="144"/>
  <c r="N2991" i="144"/>
  <c r="N2992" i="144"/>
  <c r="N2993" i="144"/>
  <c r="N2994" i="144"/>
  <c r="N2995" i="144"/>
  <c r="N2996" i="144"/>
  <c r="N2997" i="144"/>
  <c r="N2998" i="144"/>
  <c r="N2999" i="144"/>
  <c r="N3000" i="144"/>
  <c r="N3001" i="144"/>
  <c r="N3002" i="144"/>
  <c r="N3003" i="144"/>
  <c r="N3004" i="144"/>
  <c r="N3005" i="144"/>
  <c r="N3006" i="144"/>
  <c r="N3007" i="144"/>
  <c r="N3008" i="144"/>
  <c r="N3009" i="144"/>
  <c r="N3010" i="144"/>
  <c r="N3011" i="144"/>
  <c r="N3012" i="144"/>
  <c r="N3013" i="144"/>
  <c r="N3014" i="144"/>
  <c r="N3015" i="144"/>
  <c r="N3016" i="144"/>
  <c r="N3017" i="144"/>
  <c r="N3018" i="144"/>
  <c r="N3019" i="144"/>
  <c r="N3020" i="144"/>
  <c r="N3021" i="144"/>
  <c r="N3022" i="144"/>
  <c r="N3023" i="144"/>
  <c r="N3024" i="144"/>
  <c r="N3025" i="144"/>
  <c r="N3026" i="144"/>
  <c r="N3027" i="144"/>
  <c r="N3028" i="144"/>
  <c r="N3029" i="144"/>
  <c r="N3030" i="144"/>
  <c r="N3031" i="144"/>
  <c r="N3032" i="144"/>
  <c r="N3033" i="144"/>
  <c r="N3034" i="144"/>
  <c r="N3035" i="144"/>
  <c r="N3036" i="144"/>
  <c r="N3037" i="144"/>
  <c r="N3038" i="144"/>
  <c r="N3039" i="144"/>
  <c r="N3040" i="144"/>
  <c r="N3041" i="144"/>
  <c r="N3042" i="144"/>
  <c r="N3043" i="144"/>
  <c r="N3044" i="144"/>
  <c r="N3045" i="144"/>
  <c r="N3046" i="144"/>
  <c r="N3047" i="144"/>
  <c r="N3048" i="144"/>
  <c r="N3049" i="144"/>
  <c r="N3050" i="144"/>
  <c r="N3051" i="144"/>
  <c r="N3052" i="144"/>
  <c r="N3053" i="144"/>
  <c r="N3054" i="144"/>
  <c r="N3055" i="144"/>
  <c r="N3056" i="144"/>
  <c r="N3057" i="144"/>
  <c r="N3058" i="144"/>
  <c r="N3059" i="144"/>
  <c r="N3060" i="144"/>
  <c r="N3061" i="144"/>
  <c r="N3062" i="144"/>
  <c r="N3063" i="144"/>
  <c r="N3064" i="144"/>
  <c r="N3065" i="144"/>
  <c r="N3066" i="144"/>
  <c r="N3067" i="144"/>
  <c r="N3068" i="144"/>
  <c r="N3069" i="144"/>
  <c r="N3070" i="144"/>
  <c r="N3071" i="144"/>
  <c r="N3072" i="144"/>
  <c r="N3073" i="144"/>
  <c r="N3074" i="144"/>
  <c r="N3075" i="144"/>
  <c r="N3076" i="144"/>
  <c r="N3077" i="144"/>
  <c r="N3078" i="144"/>
  <c r="N3079" i="144"/>
  <c r="N3080" i="144"/>
  <c r="N3081" i="144"/>
  <c r="N3082" i="144"/>
  <c r="N3083" i="144"/>
  <c r="N3084" i="144"/>
  <c r="N3085" i="144"/>
  <c r="N3086" i="144"/>
  <c r="N3087" i="144"/>
  <c r="N3088" i="144"/>
  <c r="N3089" i="144"/>
  <c r="N3090" i="144"/>
  <c r="N3091" i="144"/>
  <c r="N3092" i="144"/>
  <c r="N3093" i="144"/>
  <c r="N3094" i="144"/>
  <c r="N3095" i="144"/>
  <c r="N3096" i="144"/>
  <c r="N3097" i="144"/>
  <c r="N3098" i="144"/>
  <c r="N3099" i="144"/>
  <c r="N3100" i="144"/>
  <c r="N3101" i="144"/>
  <c r="N3102" i="144"/>
  <c r="N3103" i="144"/>
  <c r="N3104" i="144"/>
  <c r="N3105" i="144"/>
  <c r="N3106" i="144"/>
  <c r="N3107" i="144"/>
  <c r="N3108" i="144"/>
  <c r="N3109" i="144"/>
  <c r="N3110" i="144"/>
  <c r="N3111" i="144"/>
  <c r="N3112" i="144"/>
  <c r="N3113" i="144"/>
  <c r="N3114" i="144"/>
  <c r="N3115" i="144"/>
  <c r="N3116" i="144"/>
  <c r="N3117" i="144"/>
  <c r="N3118" i="144"/>
  <c r="N3119" i="144"/>
  <c r="N3120" i="144"/>
  <c r="N3121" i="144"/>
  <c r="N3122" i="144"/>
  <c r="N3123" i="144"/>
  <c r="N3124" i="144"/>
  <c r="N3125" i="144"/>
  <c r="N3126" i="144"/>
  <c r="N3127" i="144"/>
  <c r="N3128" i="144"/>
  <c r="N3129" i="144"/>
  <c r="N3130" i="144"/>
  <c r="N3131" i="144"/>
  <c r="N3132" i="144"/>
  <c r="N3133" i="144"/>
  <c r="N3134" i="144"/>
  <c r="N3135" i="144"/>
  <c r="N3136" i="144"/>
  <c r="N3137" i="144"/>
  <c r="N3138" i="144"/>
  <c r="N3139" i="144"/>
  <c r="N3140" i="144"/>
  <c r="N3141" i="144"/>
  <c r="N3142" i="144"/>
  <c r="N3143" i="144"/>
  <c r="N3144" i="144"/>
  <c r="N3145" i="144"/>
  <c r="N3146" i="144"/>
  <c r="N3147" i="144"/>
  <c r="N3148" i="144"/>
  <c r="N3149" i="144"/>
  <c r="N3150" i="144"/>
  <c r="N3151" i="144"/>
  <c r="N3152" i="144"/>
  <c r="N3153" i="144"/>
  <c r="N3154" i="144"/>
  <c r="N3155" i="144"/>
  <c r="N3156" i="144"/>
  <c r="N3157" i="144"/>
  <c r="N3158" i="144"/>
  <c r="N3159" i="144"/>
  <c r="N3160" i="144"/>
  <c r="N3161" i="144"/>
  <c r="N3162" i="144"/>
  <c r="N3163" i="144"/>
  <c r="N3164" i="144"/>
  <c r="N3165" i="144"/>
  <c r="N3166" i="144"/>
  <c r="N3167" i="144"/>
  <c r="N3168" i="144"/>
  <c r="N3169" i="144"/>
  <c r="N3170" i="144"/>
  <c r="N3171" i="144"/>
  <c r="N3172" i="144"/>
  <c r="N3173" i="144"/>
  <c r="N3174" i="144"/>
  <c r="N3175" i="144"/>
  <c r="N3176" i="144"/>
  <c r="N3177" i="144"/>
  <c r="N3178" i="144"/>
  <c r="N3179" i="144"/>
  <c r="N3180" i="144"/>
  <c r="N3181" i="144"/>
  <c r="N3182" i="144"/>
  <c r="N3183" i="144"/>
  <c r="N3184" i="144"/>
  <c r="N3185" i="144"/>
  <c r="N3186" i="144"/>
  <c r="N3187" i="144"/>
  <c r="N3188" i="144"/>
  <c r="N3189" i="144"/>
  <c r="N3190" i="144"/>
  <c r="N3191" i="144"/>
  <c r="N3192" i="144"/>
  <c r="N3193" i="144"/>
  <c r="N3194" i="144"/>
  <c r="N3195" i="144"/>
  <c r="N3196" i="144"/>
  <c r="N3197" i="144"/>
  <c r="N3198" i="144"/>
  <c r="N3199" i="144"/>
  <c r="N3200" i="144"/>
  <c r="N3201" i="144"/>
  <c r="N3202" i="144"/>
  <c r="N3203" i="144"/>
  <c r="N3204" i="144"/>
  <c r="N3205" i="144"/>
  <c r="N3206" i="144"/>
  <c r="N3207" i="144"/>
  <c r="N3208" i="144"/>
  <c r="N3209" i="144"/>
  <c r="N3210" i="144"/>
  <c r="N3211" i="144"/>
  <c r="N3212" i="144"/>
  <c r="N3213" i="144"/>
  <c r="N3214" i="144"/>
  <c r="N3215" i="144"/>
  <c r="N3216" i="144"/>
  <c r="N3217" i="144"/>
  <c r="N3218" i="144"/>
  <c r="N3219" i="144"/>
  <c r="N3220" i="144"/>
  <c r="N3221" i="144"/>
  <c r="N3222" i="144"/>
  <c r="N3223" i="144"/>
  <c r="N3224" i="144"/>
  <c r="N3225" i="144"/>
  <c r="N3226" i="144"/>
  <c r="N3227" i="144"/>
  <c r="N3228" i="144"/>
  <c r="N3229" i="144"/>
  <c r="N3230" i="144"/>
  <c r="N3231" i="144"/>
  <c r="N3232" i="144"/>
  <c r="N3233" i="144"/>
  <c r="N3234" i="144"/>
  <c r="N3235" i="144"/>
  <c r="N3236" i="144"/>
  <c r="N3237" i="144"/>
  <c r="N3238" i="144"/>
  <c r="N3239" i="144"/>
  <c r="N3240" i="144"/>
  <c r="N3241" i="144"/>
  <c r="N3242" i="144"/>
  <c r="N3243" i="144"/>
  <c r="N3244" i="144"/>
  <c r="N3245" i="144"/>
  <c r="N3246" i="144"/>
  <c r="N3247" i="144"/>
  <c r="N3248" i="144"/>
  <c r="N3249" i="144"/>
  <c r="N3250" i="144"/>
  <c r="N3251" i="144"/>
  <c r="N3252" i="144"/>
  <c r="N3253" i="144"/>
  <c r="N3254" i="144"/>
  <c r="N3255" i="144"/>
  <c r="N3256" i="144"/>
  <c r="N3257" i="144"/>
  <c r="N3258" i="144"/>
  <c r="N3259" i="144"/>
  <c r="N3260" i="144"/>
  <c r="N3261" i="144"/>
  <c r="N3262" i="144"/>
  <c r="N3263" i="144"/>
  <c r="N3264" i="144"/>
  <c r="N3265" i="144"/>
  <c r="N3266" i="144"/>
  <c r="N3267" i="144"/>
  <c r="N3268" i="144"/>
  <c r="N3269" i="144"/>
  <c r="N3270" i="144"/>
  <c r="N3271" i="144"/>
  <c r="N3272" i="144"/>
  <c r="N3273" i="144"/>
  <c r="N3274" i="144"/>
  <c r="N3275" i="144"/>
  <c r="N3276" i="144"/>
  <c r="N3277" i="144"/>
  <c r="N3278" i="144"/>
  <c r="N3279" i="144"/>
  <c r="N3280" i="144"/>
  <c r="N3281" i="144"/>
  <c r="N3282" i="144"/>
  <c r="N3283" i="144"/>
  <c r="N3284" i="144"/>
  <c r="N3285" i="144"/>
  <c r="N3286" i="144"/>
  <c r="N3287" i="144"/>
  <c r="N3288" i="144"/>
  <c r="N3289" i="144"/>
  <c r="N3290" i="144"/>
  <c r="N3291" i="144"/>
  <c r="N3292" i="144"/>
  <c r="N3293" i="144"/>
  <c r="N3294" i="144"/>
  <c r="N3295" i="144"/>
  <c r="N3296" i="144"/>
  <c r="N3297" i="144"/>
  <c r="N3298" i="144"/>
  <c r="N3299" i="144"/>
  <c r="N3300" i="144"/>
  <c r="N3301" i="144"/>
  <c r="N3302" i="144"/>
  <c r="N3303" i="144"/>
  <c r="N3304" i="144"/>
  <c r="N3305" i="144"/>
  <c r="N3306" i="144"/>
  <c r="N3307" i="144"/>
  <c r="N3308" i="144"/>
  <c r="N3309" i="144"/>
  <c r="N3310" i="144"/>
  <c r="N3311" i="144"/>
  <c r="N3312" i="144"/>
  <c r="N3313" i="144"/>
  <c r="N3314" i="144"/>
  <c r="N3315" i="144"/>
  <c r="N3316" i="144"/>
  <c r="N3317" i="144"/>
  <c r="N3318" i="144"/>
  <c r="N3319" i="144"/>
  <c r="N3320" i="144"/>
  <c r="N3321" i="144"/>
  <c r="N3322" i="144"/>
  <c r="N3323" i="144"/>
  <c r="N3324" i="144"/>
  <c r="N3325" i="144"/>
  <c r="N3326" i="144"/>
  <c r="N3327" i="144"/>
  <c r="N3328" i="144"/>
  <c r="N3329" i="144"/>
  <c r="N3330" i="144"/>
  <c r="N3331" i="144"/>
  <c r="N3332" i="144"/>
  <c r="N3333" i="144"/>
  <c r="N3334" i="144"/>
  <c r="N3335" i="144"/>
  <c r="N3336" i="144"/>
  <c r="N3337" i="144"/>
  <c r="N3338" i="144"/>
  <c r="N3339" i="144"/>
  <c r="N3340" i="144"/>
  <c r="N3341" i="144"/>
  <c r="N3342" i="144"/>
  <c r="N3343" i="144"/>
  <c r="N3344" i="144"/>
  <c r="N3345" i="144"/>
  <c r="N3346" i="144"/>
  <c r="N3347" i="144"/>
  <c r="N3348" i="144"/>
  <c r="N3349" i="144"/>
  <c r="N3350" i="144"/>
  <c r="N3351" i="144"/>
  <c r="N3352" i="144"/>
  <c r="N3353" i="144"/>
  <c r="N3354" i="144"/>
  <c r="N3355" i="144"/>
  <c r="N3356" i="144"/>
  <c r="N3357" i="144"/>
  <c r="N3358" i="144"/>
  <c r="N3359" i="144"/>
  <c r="N3360" i="144"/>
  <c r="N3361" i="144"/>
  <c r="N3362" i="144"/>
  <c r="N3363" i="144"/>
  <c r="N3364" i="144"/>
  <c r="N3365" i="144"/>
  <c r="N3366" i="144"/>
  <c r="N3367" i="144"/>
  <c r="N3368" i="144"/>
  <c r="N3369" i="144"/>
  <c r="N3370" i="144"/>
  <c r="N3371" i="144"/>
  <c r="N3372" i="144"/>
  <c r="N3373" i="144"/>
  <c r="N3374" i="144"/>
  <c r="N3375" i="144"/>
  <c r="N3376" i="144"/>
  <c r="N3377" i="144"/>
  <c r="N3378" i="144"/>
  <c r="N3379" i="144"/>
  <c r="N3380" i="144"/>
  <c r="N3381" i="144"/>
  <c r="N3382" i="144"/>
  <c r="N3383" i="144"/>
  <c r="N3384" i="144"/>
  <c r="N3385" i="144"/>
  <c r="N3386" i="144"/>
  <c r="N3387" i="144"/>
  <c r="N3388" i="144"/>
  <c r="N3389" i="144"/>
  <c r="N3390" i="144"/>
  <c r="N3391" i="144"/>
  <c r="N3392" i="144"/>
  <c r="N3393" i="144"/>
  <c r="N3394" i="144"/>
  <c r="N3395" i="144"/>
  <c r="N3396" i="144"/>
  <c r="N3397" i="144"/>
  <c r="N3398" i="144"/>
  <c r="N3399" i="144"/>
  <c r="N3400" i="144"/>
  <c r="N3401" i="144"/>
  <c r="N3402" i="144"/>
  <c r="N3403" i="144"/>
  <c r="N3404" i="144"/>
  <c r="N3405" i="144"/>
  <c r="N3406" i="144"/>
  <c r="N3407" i="144"/>
  <c r="N3408" i="144"/>
  <c r="N3409" i="144"/>
  <c r="N3410" i="144"/>
  <c r="N3411" i="144"/>
  <c r="N3412" i="144"/>
  <c r="N3413" i="144"/>
  <c r="N3414" i="144"/>
  <c r="N3415" i="144"/>
  <c r="N3416" i="144"/>
  <c r="N3417" i="144"/>
  <c r="N3418" i="144"/>
  <c r="N3419" i="144"/>
  <c r="N3420" i="144"/>
  <c r="N3421" i="144"/>
  <c r="N3422" i="144"/>
  <c r="N3423" i="144"/>
  <c r="N3424" i="144"/>
  <c r="N3425" i="144"/>
  <c r="N3426" i="144"/>
  <c r="N3427" i="144"/>
  <c r="N3428" i="144"/>
  <c r="N3429" i="144"/>
  <c r="N3430" i="144"/>
  <c r="N3431" i="144"/>
  <c r="N3432" i="144"/>
  <c r="N3433" i="144"/>
  <c r="N3434" i="144"/>
  <c r="N3435" i="144"/>
  <c r="N3436" i="144"/>
  <c r="N3437" i="144"/>
  <c r="N3438" i="144"/>
  <c r="N3439" i="144"/>
  <c r="N3440" i="144"/>
  <c r="N3441" i="144"/>
  <c r="N3442" i="144"/>
  <c r="N3443" i="144"/>
  <c r="N3444" i="144"/>
  <c r="N3445" i="144"/>
  <c r="N3446" i="144"/>
  <c r="N3447" i="144"/>
  <c r="N3448" i="144"/>
  <c r="N3449" i="144"/>
  <c r="N3450" i="144"/>
  <c r="N3451" i="144"/>
  <c r="N3452" i="144"/>
  <c r="N3453" i="144"/>
  <c r="N3454" i="144"/>
  <c r="N3455" i="144"/>
  <c r="N3456" i="144"/>
  <c r="N3457" i="144"/>
  <c r="N3458" i="144"/>
  <c r="N3459" i="144"/>
  <c r="N3460" i="144"/>
  <c r="N3461" i="144"/>
  <c r="N3462" i="144"/>
  <c r="N3463" i="144"/>
  <c r="N3464" i="144"/>
  <c r="N3465" i="144"/>
  <c r="N3466" i="144"/>
  <c r="N3467" i="144"/>
  <c r="N3468" i="144"/>
  <c r="N3469" i="144"/>
  <c r="N3470" i="144"/>
  <c r="N3471" i="144"/>
  <c r="N3472" i="144"/>
  <c r="N3473" i="144"/>
  <c r="N3474" i="144"/>
  <c r="N3475" i="144"/>
  <c r="N3476" i="144"/>
  <c r="N3477" i="144"/>
  <c r="N3478" i="144"/>
  <c r="N3479" i="144"/>
  <c r="N3480" i="144"/>
  <c r="N3481" i="144"/>
  <c r="N3482" i="144"/>
  <c r="N3483" i="144"/>
  <c r="N3484" i="144"/>
  <c r="N3485" i="144"/>
  <c r="N3486" i="144"/>
  <c r="N3487" i="144"/>
  <c r="N3488" i="144"/>
  <c r="N3489" i="144"/>
  <c r="N3490" i="144"/>
  <c r="N3491" i="144"/>
  <c r="N3492" i="144"/>
  <c r="N3493" i="144"/>
  <c r="N3494" i="144"/>
  <c r="N3495" i="144"/>
  <c r="N3496" i="144"/>
  <c r="N3497" i="144"/>
  <c r="N3498" i="144"/>
  <c r="N3499" i="144"/>
  <c r="N3500" i="144"/>
  <c r="N3501" i="144"/>
  <c r="N3502" i="144"/>
  <c r="N3503" i="144"/>
  <c r="N3504" i="144"/>
  <c r="N3505" i="144"/>
  <c r="N3506" i="144"/>
  <c r="N3507" i="144"/>
  <c r="N3508" i="144"/>
  <c r="N3509" i="144"/>
  <c r="N3510" i="144"/>
  <c r="N3511" i="144"/>
  <c r="N3512" i="144"/>
  <c r="N3513" i="144"/>
  <c r="N3514" i="144"/>
  <c r="N3515" i="144"/>
  <c r="N3516" i="144"/>
  <c r="N3517" i="144"/>
  <c r="N3518" i="144"/>
  <c r="N3519" i="144"/>
  <c r="N3520" i="144"/>
  <c r="N3521" i="144"/>
  <c r="N3522" i="144"/>
  <c r="N3523" i="144"/>
  <c r="N3524" i="144"/>
  <c r="N3525" i="144"/>
  <c r="N3526" i="144"/>
  <c r="N3527" i="144"/>
  <c r="N3528" i="144"/>
  <c r="N3529" i="144"/>
  <c r="N3530" i="144"/>
  <c r="N3531" i="144"/>
  <c r="N3532" i="144"/>
  <c r="N3533" i="144"/>
  <c r="N3534" i="144"/>
  <c r="N3535" i="144"/>
  <c r="N3536" i="144"/>
  <c r="N3537" i="144"/>
  <c r="N3538" i="144"/>
  <c r="N3539" i="144"/>
  <c r="N3540" i="144"/>
  <c r="N3541" i="144"/>
  <c r="N3542" i="144"/>
  <c r="N3543" i="144"/>
  <c r="N3544" i="144"/>
  <c r="N3545" i="144"/>
  <c r="N3546" i="144"/>
  <c r="N3547" i="144"/>
  <c r="N3548" i="144"/>
  <c r="N3549" i="144"/>
  <c r="N3550" i="144"/>
  <c r="N3551" i="144"/>
  <c r="N3552" i="144"/>
  <c r="N3553" i="144"/>
  <c r="N3554" i="144"/>
  <c r="N3555" i="144"/>
  <c r="N3556" i="144"/>
  <c r="N3557" i="144"/>
  <c r="N3558" i="144"/>
  <c r="N3559" i="144"/>
  <c r="N3560" i="144"/>
  <c r="N3561" i="144"/>
  <c r="N3562" i="144"/>
  <c r="N3563" i="144"/>
  <c r="N3564" i="144"/>
  <c r="N3565" i="144"/>
  <c r="N3566" i="144"/>
  <c r="N3567" i="144"/>
  <c r="N3568" i="144"/>
  <c r="N3569" i="144"/>
  <c r="N3570" i="144"/>
  <c r="N3571" i="144"/>
  <c r="N3572" i="144"/>
  <c r="N3573" i="144"/>
  <c r="N3574" i="144"/>
  <c r="N3575" i="144"/>
  <c r="N3576" i="144"/>
  <c r="N3577" i="144"/>
  <c r="N3578" i="144"/>
  <c r="N3579" i="144"/>
  <c r="N3580" i="144"/>
  <c r="N3581" i="144"/>
  <c r="N3582" i="144"/>
  <c r="N3583" i="144"/>
  <c r="N3584" i="144"/>
  <c r="N3585" i="144"/>
  <c r="N3586" i="144"/>
  <c r="N3587" i="144"/>
  <c r="N3588" i="144"/>
  <c r="N3589" i="144"/>
  <c r="N3590" i="144"/>
  <c r="N3591" i="144"/>
  <c r="N3592" i="144"/>
  <c r="N3593" i="144"/>
  <c r="N3594" i="144"/>
  <c r="N3595" i="144"/>
  <c r="N3596" i="144"/>
  <c r="N3597" i="144"/>
  <c r="N3598" i="144"/>
  <c r="N3599" i="144"/>
  <c r="N3600" i="144"/>
  <c r="N3601" i="144"/>
  <c r="N3602" i="144"/>
  <c r="N3603" i="144"/>
  <c r="N3604" i="144"/>
  <c r="N3605" i="144"/>
  <c r="N3606" i="144"/>
  <c r="N3607" i="144"/>
  <c r="N3608" i="144"/>
  <c r="N3609" i="144"/>
  <c r="N3610" i="144"/>
  <c r="N3611" i="144"/>
  <c r="N3612" i="144"/>
  <c r="N3613" i="144"/>
  <c r="N3614" i="144"/>
  <c r="N3615" i="144"/>
  <c r="N3616" i="144"/>
  <c r="N3617" i="144"/>
  <c r="N3618" i="144"/>
  <c r="N3619" i="144"/>
  <c r="N3620" i="144"/>
  <c r="N3621" i="144"/>
  <c r="N3622" i="144"/>
  <c r="N3623" i="144"/>
  <c r="N3624" i="144"/>
  <c r="N3625" i="144"/>
  <c r="N3626" i="144"/>
  <c r="N3627" i="144"/>
  <c r="N3628" i="144"/>
  <c r="N3629" i="144"/>
  <c r="N3630" i="144"/>
  <c r="N3631" i="144"/>
  <c r="N3632" i="144"/>
  <c r="N3633" i="144"/>
  <c r="N3634" i="144"/>
  <c r="N3635" i="144"/>
  <c r="N3636" i="144"/>
  <c r="N3637" i="144"/>
  <c r="N3638" i="144"/>
  <c r="N3639" i="144"/>
  <c r="N3640" i="144"/>
  <c r="N3641" i="144"/>
  <c r="N3642" i="144"/>
  <c r="N3643" i="144"/>
  <c r="N3644" i="144"/>
  <c r="N3645" i="144"/>
  <c r="N3646" i="144"/>
  <c r="N3647" i="144"/>
  <c r="N3648" i="144"/>
  <c r="N3649" i="144"/>
  <c r="N3650" i="144"/>
  <c r="N3651" i="144"/>
  <c r="N3652" i="144"/>
  <c r="N3653" i="144"/>
  <c r="N3654" i="144"/>
  <c r="N3655" i="144"/>
  <c r="N3656" i="144"/>
  <c r="N3657" i="144"/>
  <c r="N3658" i="144"/>
  <c r="N3659" i="144"/>
  <c r="N3660" i="144"/>
  <c r="N3661" i="144"/>
  <c r="N3662" i="144"/>
  <c r="N3663" i="144"/>
  <c r="N3664" i="144"/>
  <c r="N3665" i="144"/>
  <c r="N3666" i="144"/>
  <c r="N3667" i="144"/>
  <c r="N3668" i="144"/>
  <c r="N3669" i="144"/>
  <c r="N3670" i="144"/>
  <c r="N3671" i="144"/>
  <c r="N3672" i="144"/>
  <c r="N3673" i="144"/>
  <c r="N3674" i="144"/>
  <c r="N3675" i="144"/>
  <c r="N3676" i="144"/>
  <c r="N3677" i="144"/>
  <c r="N3678" i="144"/>
  <c r="N3679" i="144"/>
  <c r="N3680" i="144"/>
  <c r="N3681" i="144"/>
  <c r="N3682" i="144"/>
  <c r="N3683" i="144"/>
  <c r="N3684" i="144"/>
  <c r="N3685" i="144"/>
  <c r="N3686" i="144"/>
  <c r="N3687" i="144"/>
  <c r="N3688" i="144"/>
  <c r="N3689" i="144"/>
  <c r="N3690" i="144"/>
  <c r="N3691" i="144"/>
  <c r="N3692" i="144"/>
  <c r="N3693" i="144"/>
  <c r="N3694" i="144"/>
  <c r="N3695" i="144"/>
  <c r="N3696" i="144"/>
  <c r="N3697" i="144"/>
  <c r="N3698" i="144"/>
  <c r="N3699" i="144"/>
  <c r="N3700" i="144"/>
  <c r="N3701" i="144"/>
  <c r="N3702" i="144"/>
  <c r="N3703" i="144"/>
  <c r="N3704" i="144"/>
  <c r="N3705" i="144"/>
  <c r="N3706" i="144"/>
  <c r="N3707" i="144"/>
  <c r="N3708" i="144"/>
  <c r="N3709" i="144"/>
  <c r="N3710" i="144"/>
  <c r="N3711" i="144"/>
  <c r="N3712" i="144"/>
  <c r="N3713" i="144"/>
  <c r="N3714" i="144"/>
  <c r="N3715" i="144"/>
  <c r="N3716" i="144"/>
  <c r="N3717" i="144"/>
  <c r="N3718" i="144"/>
  <c r="N3719" i="144"/>
  <c r="N3720" i="144"/>
  <c r="N3721" i="144"/>
  <c r="N3722" i="144"/>
  <c r="N3723" i="144"/>
  <c r="N3724" i="144"/>
  <c r="N3725" i="144"/>
  <c r="N3726" i="144"/>
  <c r="N3727" i="144"/>
  <c r="N3728" i="144"/>
  <c r="N3729" i="144"/>
  <c r="N3730" i="144"/>
  <c r="N3731" i="144"/>
  <c r="N3732" i="144"/>
  <c r="N3733" i="144"/>
  <c r="N3734" i="144"/>
  <c r="N3735" i="144"/>
  <c r="N3736" i="144"/>
  <c r="N3737" i="144"/>
  <c r="N3738" i="144"/>
  <c r="N3739" i="144"/>
  <c r="N3740" i="144"/>
  <c r="N3741" i="144"/>
  <c r="N3742" i="144"/>
  <c r="N3743" i="144"/>
  <c r="N3744" i="144"/>
  <c r="N3745" i="144"/>
  <c r="N3746" i="144"/>
  <c r="N3747" i="144"/>
  <c r="N3748" i="144"/>
  <c r="N3749" i="144"/>
  <c r="N3750" i="144"/>
  <c r="N3751" i="144"/>
  <c r="N3752" i="144"/>
  <c r="N3753" i="144"/>
  <c r="N3754" i="144"/>
  <c r="N3755" i="144"/>
  <c r="N3756" i="144"/>
  <c r="N3757" i="144"/>
  <c r="N3758" i="144"/>
  <c r="N3759" i="144"/>
  <c r="N3760" i="144"/>
  <c r="N3761" i="144"/>
  <c r="N3762" i="144"/>
  <c r="N3763" i="144"/>
  <c r="N3764" i="144"/>
  <c r="N3765" i="144"/>
  <c r="N3766" i="144"/>
  <c r="N3767" i="144"/>
  <c r="N3768" i="144"/>
  <c r="N3769" i="144"/>
  <c r="N3770" i="144"/>
  <c r="N3771" i="144"/>
  <c r="N3772" i="144"/>
  <c r="N3773" i="144"/>
  <c r="N3774" i="144"/>
  <c r="N3775" i="144"/>
  <c r="N3776" i="144"/>
  <c r="N3777" i="144"/>
  <c r="N3778" i="144"/>
  <c r="N3779" i="144"/>
  <c r="N3780" i="144"/>
  <c r="N3781" i="144"/>
  <c r="N3782" i="144"/>
  <c r="N3783" i="144"/>
  <c r="N3784" i="144"/>
  <c r="N3785" i="144"/>
  <c r="N3786" i="144"/>
  <c r="N3787" i="144"/>
  <c r="N3788" i="144"/>
  <c r="N3789" i="144"/>
  <c r="N3790" i="144"/>
  <c r="N3791" i="144"/>
  <c r="N3792" i="144"/>
  <c r="N3793" i="144"/>
  <c r="N3794" i="144"/>
  <c r="N3795" i="144"/>
  <c r="N3796" i="144"/>
  <c r="N3797" i="144"/>
  <c r="N3798" i="144"/>
  <c r="N3799" i="144"/>
  <c r="N3800" i="144"/>
  <c r="N3801" i="144"/>
  <c r="N3802" i="144"/>
  <c r="N3803" i="144"/>
  <c r="N3804" i="144"/>
  <c r="N3805" i="144"/>
  <c r="N3806" i="144"/>
  <c r="N3807" i="144"/>
  <c r="N3808" i="144"/>
  <c r="N3809" i="144"/>
  <c r="N3810" i="144"/>
  <c r="N3811" i="144"/>
  <c r="N3812" i="144"/>
  <c r="N3813" i="144"/>
  <c r="N3814" i="144"/>
  <c r="N3815" i="144"/>
  <c r="N3816" i="144"/>
  <c r="N3817" i="144"/>
  <c r="N3818" i="144"/>
  <c r="N3819" i="144"/>
  <c r="N3820" i="144"/>
  <c r="N3821" i="144"/>
  <c r="N3822" i="144"/>
  <c r="N3823" i="144"/>
  <c r="N3824" i="144"/>
  <c r="N3825" i="144"/>
  <c r="N3826" i="144"/>
  <c r="N3827" i="144"/>
  <c r="N3828" i="144"/>
  <c r="N3829" i="144"/>
  <c r="N3830" i="144"/>
  <c r="N3831" i="144"/>
  <c r="N3832" i="144"/>
  <c r="N3833" i="144"/>
  <c r="N3834" i="144"/>
  <c r="N3835" i="144"/>
  <c r="N3836" i="144"/>
  <c r="N3837" i="144"/>
  <c r="N3838" i="144"/>
  <c r="N3839" i="144"/>
  <c r="N3840" i="144"/>
  <c r="N3841" i="144"/>
  <c r="N3842" i="144"/>
  <c r="N3843" i="144"/>
  <c r="N3844" i="144"/>
  <c r="N3845" i="144"/>
  <c r="N3846" i="144"/>
  <c r="N3847" i="144"/>
  <c r="N3848" i="144"/>
  <c r="N3849" i="144"/>
  <c r="N3850" i="144"/>
  <c r="N3851" i="144"/>
  <c r="N3852" i="144"/>
  <c r="N3853" i="144"/>
  <c r="N3854" i="144"/>
  <c r="N3855" i="144"/>
  <c r="N3856" i="144"/>
  <c r="N3857" i="144"/>
  <c r="N3858" i="144"/>
  <c r="N3859" i="144"/>
  <c r="N3860" i="144"/>
  <c r="N3861" i="144"/>
  <c r="N3862" i="144"/>
  <c r="N3863" i="144"/>
  <c r="N3864" i="144"/>
  <c r="N3865" i="144"/>
  <c r="N3866" i="144"/>
  <c r="N3867" i="144"/>
  <c r="N3868" i="144"/>
  <c r="N3869" i="144"/>
  <c r="N3870" i="144"/>
  <c r="N3871" i="144"/>
  <c r="N3872" i="144"/>
  <c r="N3873" i="144"/>
  <c r="N3874" i="144"/>
  <c r="N3875" i="144"/>
  <c r="N3876" i="144"/>
  <c r="N3877" i="144"/>
  <c r="N3878" i="144"/>
  <c r="N3879" i="144"/>
  <c r="N3880" i="144"/>
  <c r="N3881" i="144"/>
  <c r="N3882" i="144"/>
  <c r="N3883" i="144"/>
  <c r="N3884" i="144"/>
  <c r="N3885" i="144"/>
  <c r="N3886" i="144"/>
  <c r="N3887" i="144"/>
  <c r="N3888" i="144"/>
  <c r="N3889" i="144"/>
  <c r="N3890" i="144"/>
  <c r="N3891" i="144"/>
  <c r="N3892" i="144"/>
  <c r="N3893" i="144"/>
  <c r="N3894" i="144"/>
  <c r="N3895" i="144"/>
  <c r="N3896" i="144"/>
  <c r="N3897" i="144"/>
  <c r="N3898" i="144"/>
  <c r="N3899" i="144"/>
  <c r="N3900" i="144"/>
  <c r="N3901" i="144"/>
  <c r="N3902" i="144"/>
  <c r="N3903" i="144"/>
  <c r="N3904" i="144"/>
  <c r="N3905" i="144"/>
  <c r="N3906" i="144"/>
  <c r="N3907" i="144"/>
  <c r="N3908" i="144"/>
  <c r="N3909" i="144"/>
  <c r="N3910" i="144"/>
  <c r="N3911" i="144"/>
  <c r="N3912" i="144"/>
  <c r="N3913" i="144"/>
  <c r="N3914" i="144"/>
  <c r="N3915" i="144"/>
  <c r="N3916" i="144"/>
  <c r="N3917" i="144"/>
  <c r="N3918" i="144"/>
  <c r="N3919" i="144"/>
  <c r="N3920" i="144"/>
  <c r="N3921" i="144"/>
  <c r="N3922" i="144"/>
  <c r="N3923" i="144"/>
  <c r="N3924" i="144"/>
  <c r="N3925" i="144"/>
  <c r="N3926" i="144"/>
  <c r="N3927" i="144"/>
  <c r="N3928" i="144"/>
  <c r="N3929" i="144"/>
  <c r="N3930" i="144"/>
  <c r="N3931" i="144"/>
  <c r="N3932" i="144"/>
  <c r="N3933" i="144"/>
  <c r="N3934" i="144"/>
  <c r="N3935" i="144"/>
  <c r="N3936" i="144"/>
  <c r="N3937" i="144"/>
  <c r="N3938" i="144"/>
  <c r="N3939" i="144"/>
  <c r="N3940" i="144"/>
  <c r="N3941" i="144"/>
  <c r="N3942" i="144"/>
  <c r="N3943" i="144"/>
  <c r="N3944" i="144"/>
  <c r="N3945" i="144"/>
  <c r="N3946" i="144"/>
  <c r="N3947" i="144"/>
  <c r="N3948" i="144"/>
  <c r="N3949" i="144"/>
  <c r="N3950" i="144"/>
  <c r="N3951" i="144"/>
  <c r="N3952" i="144"/>
  <c r="N3953" i="144"/>
  <c r="N3954" i="144"/>
  <c r="N3955" i="144"/>
  <c r="N3956" i="144"/>
  <c r="N3957" i="144"/>
  <c r="N3958" i="144"/>
  <c r="N3959" i="144"/>
  <c r="N3960" i="144"/>
  <c r="N3961" i="144"/>
  <c r="N3962" i="144"/>
  <c r="N3963" i="144"/>
  <c r="N3964" i="144"/>
  <c r="N3965" i="144"/>
  <c r="N3966" i="144"/>
  <c r="N3967" i="144"/>
  <c r="N3968" i="144"/>
  <c r="N3969" i="144"/>
  <c r="N3970" i="144"/>
  <c r="N3971" i="144"/>
  <c r="N3972" i="144"/>
  <c r="N3973" i="144"/>
  <c r="N3974" i="144"/>
  <c r="N3975" i="144"/>
  <c r="N3976" i="144"/>
  <c r="N3977" i="144"/>
  <c r="N3978" i="144"/>
  <c r="N3979" i="144"/>
  <c r="N3980" i="144"/>
  <c r="N3981" i="144"/>
  <c r="N3982" i="144"/>
  <c r="N3983" i="144"/>
  <c r="N3984" i="144"/>
  <c r="N3985" i="144"/>
  <c r="N3986" i="144"/>
  <c r="N3987" i="144"/>
  <c r="N3988" i="144"/>
  <c r="N3989" i="144"/>
  <c r="N3990" i="144"/>
  <c r="N3991" i="144"/>
  <c r="N3992" i="144"/>
  <c r="N3993" i="144"/>
  <c r="N3994" i="144"/>
  <c r="N3995" i="144"/>
  <c r="N3996" i="144"/>
  <c r="N3997" i="144"/>
  <c r="N3998" i="144"/>
  <c r="N3999" i="144"/>
  <c r="N4000" i="144"/>
  <c r="N4001" i="144"/>
  <c r="N4002" i="144"/>
  <c r="N4003" i="144"/>
  <c r="N4004" i="144"/>
  <c r="N4005" i="144"/>
  <c r="N4006" i="144"/>
  <c r="N4007" i="144"/>
  <c r="N4008" i="144"/>
  <c r="N4009" i="144"/>
  <c r="N4010" i="144"/>
  <c r="N4011" i="144"/>
  <c r="N4012" i="144"/>
  <c r="N4013" i="144"/>
  <c r="N4014" i="144"/>
  <c r="N4015" i="144"/>
  <c r="N4016" i="144"/>
  <c r="N4017" i="144"/>
  <c r="N4018" i="144"/>
  <c r="N4019" i="144"/>
  <c r="N4020" i="144"/>
  <c r="N4021" i="144"/>
  <c r="N4022" i="144"/>
  <c r="N4023" i="144"/>
  <c r="N4024" i="144"/>
  <c r="N4025" i="144"/>
  <c r="N4026" i="144"/>
  <c r="N4027" i="144"/>
  <c r="N4028" i="144"/>
  <c r="N4029" i="144"/>
  <c r="N4030" i="144"/>
  <c r="N4031" i="144"/>
  <c r="N4032" i="144"/>
  <c r="N4033" i="144"/>
  <c r="N4034" i="144"/>
  <c r="N4035" i="144"/>
  <c r="N4036" i="144"/>
  <c r="N4037" i="144"/>
  <c r="N4038" i="144"/>
  <c r="N4039" i="144"/>
  <c r="N4040" i="144"/>
  <c r="N4041" i="144"/>
  <c r="N4042" i="144"/>
  <c r="N4043" i="144"/>
  <c r="N4044" i="144"/>
  <c r="N4045" i="144"/>
  <c r="N4046" i="144"/>
  <c r="N4047" i="144"/>
  <c r="N4048" i="144"/>
  <c r="N4049" i="144"/>
  <c r="N4050" i="144"/>
  <c r="N4051" i="144"/>
  <c r="N4052" i="144"/>
  <c r="N4053" i="144"/>
  <c r="N4054" i="144"/>
  <c r="N4055" i="144"/>
  <c r="N4056" i="144"/>
  <c r="N4057" i="144"/>
  <c r="N4058" i="144"/>
  <c r="N4059" i="144"/>
  <c r="N4060" i="144"/>
  <c r="N4061" i="144"/>
  <c r="N4062" i="144"/>
  <c r="N4063" i="144"/>
  <c r="N4064" i="144"/>
  <c r="N4065" i="144"/>
  <c r="N4066" i="144"/>
  <c r="N4067" i="144"/>
  <c r="N4068" i="144"/>
  <c r="N4069" i="144"/>
  <c r="N4070" i="144"/>
  <c r="N4071" i="144"/>
  <c r="N4072" i="144"/>
  <c r="N4073" i="144"/>
  <c r="N4074" i="144"/>
  <c r="N4075" i="144"/>
  <c r="N4076" i="144"/>
  <c r="N4077" i="144"/>
  <c r="N4078" i="144"/>
  <c r="N4079" i="144"/>
  <c r="N4080" i="144"/>
  <c r="N4081" i="144"/>
  <c r="N4082" i="144"/>
  <c r="N4083" i="144"/>
  <c r="N4084" i="144"/>
  <c r="N4085" i="144"/>
  <c r="N4086" i="144"/>
  <c r="N4087" i="144"/>
  <c r="N4088" i="144"/>
  <c r="N4089" i="144"/>
  <c r="N4090" i="144"/>
  <c r="N4091" i="144"/>
  <c r="N4092" i="144"/>
  <c r="N4093" i="144"/>
  <c r="N4094" i="144"/>
  <c r="N4095" i="144"/>
  <c r="N4096" i="144"/>
  <c r="N4097" i="144"/>
  <c r="N4098" i="144"/>
  <c r="N4099" i="144"/>
  <c r="N4100" i="144"/>
  <c r="N4101" i="144"/>
  <c r="N4102" i="144"/>
  <c r="N4103" i="144"/>
  <c r="N4104" i="144"/>
  <c r="N4105" i="144"/>
  <c r="N4106" i="144"/>
  <c r="N4107" i="144"/>
  <c r="N4108" i="144"/>
  <c r="N4109" i="144"/>
  <c r="N4110" i="144"/>
  <c r="N4111" i="144"/>
  <c r="N4112" i="144"/>
  <c r="N4113" i="144"/>
  <c r="N4114" i="144"/>
  <c r="N4115" i="144"/>
  <c r="N4116" i="144"/>
  <c r="N4117" i="144"/>
  <c r="N4118" i="144"/>
  <c r="N4119" i="144"/>
  <c r="N4120" i="144"/>
  <c r="N4121" i="144"/>
  <c r="N4122" i="144"/>
  <c r="N4123" i="144"/>
  <c r="N4124" i="144"/>
  <c r="N4125" i="144"/>
  <c r="N4126" i="144"/>
  <c r="N4127" i="144"/>
  <c r="N4128" i="144"/>
  <c r="N4129" i="144"/>
  <c r="N4130" i="144"/>
  <c r="N4131" i="144"/>
  <c r="N4132" i="144"/>
  <c r="N4133" i="144"/>
  <c r="N4134" i="144"/>
  <c r="N4135" i="144"/>
  <c r="N4136" i="144"/>
  <c r="N4137" i="144"/>
  <c r="N4138" i="144"/>
  <c r="N4139" i="144"/>
  <c r="N4140" i="144"/>
  <c r="N4141" i="144"/>
  <c r="N4142" i="144"/>
  <c r="N4143" i="144"/>
  <c r="N4144" i="144"/>
  <c r="N4145" i="144"/>
  <c r="N4146" i="144"/>
  <c r="N4147" i="144"/>
  <c r="N4148" i="144"/>
  <c r="N4149" i="144"/>
  <c r="N4150" i="144"/>
  <c r="N4151" i="144"/>
  <c r="N4152" i="144"/>
  <c r="N4153" i="144"/>
  <c r="N4154" i="144"/>
  <c r="N4155" i="144"/>
  <c r="N4156" i="144"/>
  <c r="N4157" i="144"/>
  <c r="N4158" i="144"/>
  <c r="N4159" i="144"/>
  <c r="N4160" i="144"/>
  <c r="N4161" i="144"/>
  <c r="N4162" i="144"/>
  <c r="N4163" i="144"/>
  <c r="N4164" i="144"/>
  <c r="N4165" i="144"/>
  <c r="N4166" i="144"/>
  <c r="N4167" i="144"/>
  <c r="N4168" i="144"/>
  <c r="N4169" i="144"/>
  <c r="N4170" i="144"/>
  <c r="N4171" i="144"/>
  <c r="N4172" i="144"/>
  <c r="N4173" i="144"/>
  <c r="N4174" i="144"/>
  <c r="N4175" i="144"/>
  <c r="N4176" i="144"/>
  <c r="N4177" i="144"/>
  <c r="N4178" i="144"/>
  <c r="N4179" i="144"/>
  <c r="N4180" i="144"/>
  <c r="N4181" i="144"/>
  <c r="N4182" i="144"/>
  <c r="N4183" i="144"/>
  <c r="N4184" i="144"/>
  <c r="N4185" i="144"/>
  <c r="N4186" i="144"/>
  <c r="N4187" i="144"/>
  <c r="N4188" i="144"/>
  <c r="N4189" i="144"/>
  <c r="N4190" i="144"/>
  <c r="N4191" i="144"/>
  <c r="N4192" i="144"/>
  <c r="N4193" i="144"/>
  <c r="N3" i="144"/>
  <c r="K3" i="144"/>
  <c r="H3" i="144"/>
  <c r="E3" i="144"/>
  <c r="B4" i="144"/>
  <c r="B5" i="144"/>
  <c r="B6" i="144"/>
  <c r="B7" i="144"/>
  <c r="B8" i="144"/>
  <c r="B9" i="144"/>
  <c r="B10" i="144"/>
  <c r="B11" i="144"/>
  <c r="B12" i="144"/>
  <c r="B13" i="144"/>
  <c r="B14" i="144"/>
  <c r="B15" i="144"/>
  <c r="B16" i="144"/>
  <c r="B17" i="144"/>
  <c r="B18" i="144"/>
  <c r="B19" i="144"/>
  <c r="B20" i="144"/>
  <c r="B21" i="144"/>
  <c r="B22" i="144"/>
  <c r="B23" i="144"/>
  <c r="B24" i="144"/>
  <c r="B25" i="144"/>
  <c r="B26" i="144"/>
  <c r="B27" i="144"/>
  <c r="B28" i="144"/>
  <c r="B29" i="144"/>
  <c r="B30" i="144"/>
  <c r="B31" i="144"/>
  <c r="B32" i="144"/>
  <c r="B33" i="144"/>
  <c r="B34" i="144"/>
  <c r="B35" i="144"/>
  <c r="B36" i="144"/>
  <c r="B37" i="144"/>
  <c r="B38" i="144"/>
  <c r="B39" i="144"/>
  <c r="B40" i="144"/>
  <c r="B41" i="144"/>
  <c r="B42" i="144"/>
  <c r="B43" i="144"/>
  <c r="B44" i="144"/>
  <c r="B45" i="144"/>
  <c r="B46" i="144"/>
  <c r="B47" i="144"/>
  <c r="B48" i="144"/>
  <c r="B49" i="144"/>
  <c r="B50" i="144"/>
  <c r="B51" i="144"/>
  <c r="B52" i="144"/>
  <c r="B53" i="144"/>
  <c r="B54" i="144"/>
  <c r="B55" i="144"/>
  <c r="B56" i="144"/>
  <c r="B57" i="144"/>
  <c r="B58" i="144"/>
  <c r="B59" i="144"/>
  <c r="B60" i="144"/>
  <c r="B61" i="144"/>
  <c r="B62" i="144"/>
  <c r="B63" i="144"/>
  <c r="B64" i="144"/>
  <c r="B65" i="144"/>
  <c r="B66" i="144"/>
  <c r="B67" i="144"/>
  <c r="B68" i="144"/>
  <c r="B69" i="144"/>
  <c r="B70" i="144"/>
  <c r="B71" i="144"/>
  <c r="B72" i="144"/>
  <c r="B73" i="144"/>
  <c r="B74" i="144"/>
  <c r="B75" i="144"/>
  <c r="B76" i="144"/>
  <c r="B77" i="144"/>
  <c r="B78" i="144"/>
  <c r="B79" i="144"/>
  <c r="B80" i="144"/>
  <c r="B81" i="144"/>
  <c r="B82" i="144"/>
  <c r="B83" i="144"/>
  <c r="B84" i="144"/>
  <c r="B85" i="144"/>
  <c r="B86" i="144"/>
  <c r="B87" i="144"/>
  <c r="B88" i="144"/>
  <c r="B89" i="144"/>
  <c r="B90" i="144"/>
  <c r="B91" i="144"/>
  <c r="B92" i="144"/>
  <c r="B93" i="144"/>
  <c r="B94" i="144"/>
  <c r="B95" i="144"/>
  <c r="B96" i="144"/>
  <c r="B97" i="144"/>
  <c r="B98" i="144"/>
  <c r="B99" i="144"/>
  <c r="B100" i="144"/>
  <c r="B101" i="144"/>
  <c r="B102" i="144"/>
  <c r="B103" i="144"/>
  <c r="B104" i="144"/>
  <c r="B105" i="144"/>
  <c r="B106" i="144"/>
  <c r="B107" i="144"/>
  <c r="B108" i="144"/>
  <c r="B109" i="144"/>
  <c r="B110" i="144"/>
  <c r="B111" i="144"/>
  <c r="B112" i="144"/>
  <c r="B113" i="144"/>
  <c r="B114" i="144"/>
  <c r="B115" i="144"/>
  <c r="B116" i="144"/>
  <c r="B117" i="144"/>
  <c r="B118" i="144"/>
  <c r="B119" i="144"/>
  <c r="B120" i="144"/>
  <c r="B121" i="144"/>
  <c r="B122" i="144"/>
  <c r="B123" i="144"/>
  <c r="B124" i="144"/>
  <c r="B125" i="144"/>
  <c r="B126" i="144"/>
  <c r="B127" i="144"/>
  <c r="B128" i="144"/>
  <c r="B129" i="144"/>
  <c r="B130" i="144"/>
  <c r="B131" i="144"/>
  <c r="B132" i="144"/>
  <c r="B133" i="144"/>
  <c r="B134" i="144"/>
  <c r="B135" i="144"/>
  <c r="B136" i="144"/>
  <c r="B137" i="144"/>
  <c r="B138" i="144"/>
  <c r="B139" i="144"/>
  <c r="B140" i="144"/>
  <c r="B141" i="144"/>
  <c r="B142" i="144"/>
  <c r="B143" i="144"/>
  <c r="B144" i="144"/>
  <c r="B145" i="144"/>
  <c r="B146" i="144"/>
  <c r="B147" i="144"/>
  <c r="B148" i="144"/>
  <c r="B149" i="144"/>
  <c r="B150" i="144"/>
  <c r="B151" i="144"/>
  <c r="B152" i="144"/>
  <c r="B153" i="144"/>
  <c r="B154" i="144"/>
  <c r="B155" i="144"/>
  <c r="B156" i="144"/>
  <c r="B157" i="144"/>
  <c r="B158" i="144"/>
  <c r="B159" i="144"/>
  <c r="B160" i="144"/>
  <c r="B161" i="144"/>
  <c r="B162" i="144"/>
  <c r="B163" i="144"/>
  <c r="B164" i="144"/>
  <c r="B165" i="144"/>
  <c r="B166" i="144"/>
  <c r="B167" i="144"/>
  <c r="B168" i="144"/>
  <c r="B169" i="144"/>
  <c r="B170" i="144"/>
  <c r="B171" i="144"/>
  <c r="B172" i="144"/>
  <c r="B173" i="144"/>
  <c r="B174" i="144"/>
  <c r="B175" i="144"/>
  <c r="B176" i="144"/>
  <c r="B177" i="144"/>
  <c r="B178" i="144"/>
  <c r="B179" i="144"/>
  <c r="B180" i="144"/>
  <c r="B181" i="144"/>
  <c r="B182" i="144"/>
  <c r="B183" i="144"/>
  <c r="B184" i="144"/>
  <c r="B185" i="144"/>
  <c r="B186" i="144"/>
  <c r="B187" i="144"/>
  <c r="B188" i="144"/>
  <c r="B189" i="144"/>
  <c r="B190" i="144"/>
  <c r="B191" i="144"/>
  <c r="B192" i="144"/>
  <c r="B193" i="144"/>
  <c r="B194" i="144"/>
  <c r="B195" i="144"/>
  <c r="B196" i="144"/>
  <c r="B197" i="144"/>
  <c r="B198" i="144"/>
  <c r="B199" i="144"/>
  <c r="B200" i="144"/>
  <c r="B201" i="144"/>
  <c r="B202" i="144"/>
  <c r="B203" i="144"/>
  <c r="B204" i="144"/>
  <c r="B205" i="144"/>
  <c r="B206" i="144"/>
  <c r="B207" i="144"/>
  <c r="B208" i="144"/>
  <c r="B209" i="144"/>
  <c r="B210" i="144"/>
  <c r="B211" i="144"/>
  <c r="B212" i="144"/>
  <c r="B213" i="144"/>
  <c r="B214" i="144"/>
  <c r="B215" i="144"/>
  <c r="B216" i="144"/>
  <c r="B217" i="144"/>
  <c r="B218" i="144"/>
  <c r="B219" i="144"/>
  <c r="B220" i="144"/>
  <c r="B221" i="144"/>
  <c r="B222" i="144"/>
  <c r="B223" i="144"/>
  <c r="B224" i="144"/>
  <c r="B225" i="144"/>
  <c r="B226" i="144"/>
  <c r="B227" i="144"/>
  <c r="B228" i="144"/>
  <c r="B229" i="144"/>
  <c r="B230" i="144"/>
  <c r="B231" i="144"/>
  <c r="B232" i="144"/>
  <c r="B233" i="144"/>
  <c r="B234" i="144"/>
  <c r="B235" i="144"/>
  <c r="B236" i="144"/>
  <c r="B237" i="144"/>
  <c r="B238" i="144"/>
  <c r="B239" i="144"/>
  <c r="B240" i="144"/>
  <c r="B241" i="144"/>
  <c r="B242" i="144"/>
  <c r="B243" i="144"/>
  <c r="B244" i="144"/>
  <c r="B245" i="144"/>
  <c r="B246" i="144"/>
  <c r="B247" i="144"/>
  <c r="B248" i="144"/>
  <c r="B249" i="144"/>
  <c r="B250" i="144"/>
  <c r="B251" i="144"/>
  <c r="B252" i="144"/>
  <c r="B253" i="144"/>
  <c r="B254" i="144"/>
  <c r="B255" i="144"/>
  <c r="B256" i="144"/>
  <c r="B257" i="144"/>
  <c r="B258" i="144"/>
  <c r="B259" i="144"/>
  <c r="B260" i="144"/>
  <c r="B261" i="144"/>
  <c r="B262" i="144"/>
  <c r="B263" i="144"/>
  <c r="B264" i="144"/>
  <c r="B265" i="144"/>
  <c r="B266" i="144"/>
  <c r="B267" i="144"/>
  <c r="B268" i="144"/>
  <c r="B269" i="144"/>
  <c r="B270" i="144"/>
  <c r="B271" i="144"/>
  <c r="B272" i="144"/>
  <c r="B273" i="144"/>
  <c r="B274" i="144"/>
  <c r="B275" i="144"/>
  <c r="B276" i="144"/>
  <c r="B277" i="144"/>
  <c r="B278" i="144"/>
  <c r="B279" i="144"/>
  <c r="B280" i="144"/>
  <c r="B281" i="144"/>
  <c r="B282" i="144"/>
  <c r="B283" i="144"/>
  <c r="B284" i="144"/>
  <c r="B285" i="144"/>
  <c r="B286" i="144"/>
  <c r="B287" i="144"/>
  <c r="B288" i="144"/>
  <c r="B289" i="144"/>
  <c r="B290" i="144"/>
  <c r="B291" i="144"/>
  <c r="B292" i="144"/>
  <c r="B293" i="144"/>
  <c r="B294" i="144"/>
  <c r="B295" i="144"/>
  <c r="B296" i="144"/>
  <c r="B297" i="144"/>
  <c r="B298" i="144"/>
  <c r="B299" i="144"/>
  <c r="B300" i="144"/>
  <c r="B301" i="144"/>
  <c r="B302" i="144"/>
  <c r="B303" i="144"/>
  <c r="B304" i="144"/>
  <c r="B305" i="144"/>
  <c r="B306" i="144"/>
  <c r="B307" i="144"/>
  <c r="B308" i="144"/>
  <c r="B309" i="144"/>
  <c r="B310" i="144"/>
  <c r="B311" i="144"/>
  <c r="B312" i="144"/>
  <c r="B313" i="144"/>
  <c r="B314" i="144"/>
  <c r="B315" i="144"/>
  <c r="B316" i="144"/>
  <c r="B317" i="144"/>
  <c r="B318" i="144"/>
  <c r="B319" i="144"/>
  <c r="B320" i="144"/>
  <c r="B321" i="144"/>
  <c r="B322" i="144"/>
  <c r="B323" i="144"/>
  <c r="B324" i="144"/>
  <c r="B325" i="144"/>
  <c r="B326" i="144"/>
  <c r="B327" i="144"/>
  <c r="B328" i="144"/>
  <c r="B329" i="144"/>
  <c r="B330" i="144"/>
  <c r="B331" i="144"/>
  <c r="B332" i="144"/>
  <c r="B333" i="144"/>
  <c r="B334" i="144"/>
  <c r="B335" i="144"/>
  <c r="B336" i="144"/>
  <c r="B337" i="144"/>
  <c r="B338" i="144"/>
  <c r="B339" i="144"/>
  <c r="B340" i="144"/>
  <c r="B341" i="144"/>
  <c r="B342" i="144"/>
  <c r="B343" i="144"/>
  <c r="B344" i="144"/>
  <c r="B345" i="144"/>
  <c r="B346" i="144"/>
  <c r="B347" i="144"/>
  <c r="B348" i="144"/>
  <c r="B349" i="144"/>
  <c r="B350" i="144"/>
  <c r="B351" i="144"/>
  <c r="B352" i="144"/>
  <c r="B353" i="144"/>
  <c r="B354" i="144"/>
  <c r="B355" i="144"/>
  <c r="B356" i="144"/>
  <c r="B357" i="144"/>
  <c r="B358" i="144"/>
  <c r="B359" i="144"/>
  <c r="B360" i="144"/>
  <c r="B361" i="144"/>
  <c r="B362" i="144"/>
  <c r="B363" i="144"/>
  <c r="B364" i="144"/>
  <c r="B365" i="144"/>
  <c r="B366" i="144"/>
  <c r="B367" i="144"/>
  <c r="B368" i="144"/>
  <c r="B369" i="144"/>
  <c r="B370" i="144"/>
  <c r="B371" i="144"/>
  <c r="B372" i="144"/>
  <c r="B373" i="144"/>
  <c r="B374" i="144"/>
  <c r="B375" i="144"/>
  <c r="B376" i="144"/>
  <c r="B377" i="144"/>
  <c r="B378" i="144"/>
  <c r="B379" i="144"/>
  <c r="B380" i="144"/>
  <c r="B381" i="144"/>
  <c r="B382" i="144"/>
  <c r="B383" i="144"/>
  <c r="B384" i="144"/>
  <c r="B385" i="144"/>
  <c r="B386" i="144"/>
  <c r="B387" i="144"/>
  <c r="B388" i="144"/>
  <c r="B389" i="144"/>
  <c r="B390" i="144"/>
  <c r="B391" i="144"/>
  <c r="B392" i="144"/>
  <c r="B393" i="144"/>
  <c r="B394" i="144"/>
  <c r="B395" i="144"/>
  <c r="B396" i="144"/>
  <c r="B397" i="144"/>
  <c r="B398" i="144"/>
  <c r="B399" i="144"/>
  <c r="B400" i="144"/>
  <c r="B401" i="144"/>
  <c r="B402" i="144"/>
  <c r="B403" i="144"/>
  <c r="B404" i="144"/>
  <c r="B405" i="144"/>
  <c r="B406" i="144"/>
  <c r="B407" i="144"/>
  <c r="B408" i="144"/>
  <c r="B409" i="144"/>
  <c r="B410" i="144"/>
  <c r="B411" i="144"/>
  <c r="B412" i="144"/>
  <c r="B413" i="144"/>
  <c r="B414" i="144"/>
  <c r="B415" i="144"/>
  <c r="B416" i="144"/>
  <c r="B417" i="144"/>
  <c r="B418" i="144"/>
  <c r="B419" i="144"/>
  <c r="B420" i="144"/>
  <c r="B421" i="144"/>
  <c r="B422" i="144"/>
  <c r="B423" i="144"/>
  <c r="B424" i="144"/>
  <c r="B425" i="144"/>
  <c r="B426" i="144"/>
  <c r="B427" i="144"/>
  <c r="B428" i="144"/>
  <c r="B429" i="144"/>
  <c r="B430" i="144"/>
  <c r="B431" i="144"/>
  <c r="B432" i="144"/>
  <c r="B433" i="144"/>
  <c r="B434" i="144"/>
  <c r="B435" i="144"/>
  <c r="B436" i="144"/>
  <c r="B437" i="144"/>
  <c r="B438" i="144"/>
  <c r="B439" i="144"/>
  <c r="B440" i="144"/>
  <c r="B441" i="144"/>
  <c r="B442" i="144"/>
  <c r="B443" i="144"/>
  <c r="B444" i="144"/>
  <c r="B445" i="144"/>
  <c r="B446" i="144"/>
  <c r="B447" i="144"/>
  <c r="B448" i="144"/>
  <c r="B449" i="144"/>
  <c r="B450" i="144"/>
  <c r="B451" i="144"/>
  <c r="B452" i="144"/>
  <c r="B453" i="144"/>
  <c r="B454" i="144"/>
  <c r="B455" i="144"/>
  <c r="B456" i="144"/>
  <c r="B457" i="144"/>
  <c r="B458" i="144"/>
  <c r="B459" i="144"/>
  <c r="B460" i="144"/>
  <c r="B461" i="144"/>
  <c r="B462" i="144"/>
  <c r="B463" i="144"/>
  <c r="B464" i="144"/>
  <c r="B465" i="144"/>
  <c r="B466" i="144"/>
  <c r="B467" i="144"/>
  <c r="B468" i="144"/>
  <c r="B469" i="144"/>
  <c r="B470" i="144"/>
  <c r="B471" i="144"/>
  <c r="B472" i="144"/>
  <c r="B473" i="144"/>
  <c r="B474" i="144"/>
  <c r="B475" i="144"/>
  <c r="B476" i="144"/>
  <c r="B477" i="144"/>
  <c r="B478" i="144"/>
  <c r="B479" i="144"/>
  <c r="B480" i="144"/>
  <c r="B481" i="144"/>
  <c r="B482" i="144"/>
  <c r="B483" i="144"/>
  <c r="B484" i="144"/>
  <c r="B485" i="144"/>
  <c r="B486" i="144"/>
  <c r="B487" i="144"/>
  <c r="B488" i="144"/>
  <c r="B489" i="144"/>
  <c r="B490" i="144"/>
  <c r="B491" i="144"/>
  <c r="B492" i="144"/>
  <c r="B493" i="144"/>
  <c r="B494" i="144"/>
  <c r="B495" i="144"/>
  <c r="B496" i="144"/>
  <c r="B497" i="144"/>
  <c r="B498" i="144"/>
  <c r="B499" i="144"/>
  <c r="B500" i="144"/>
  <c r="B501" i="144"/>
  <c r="B502" i="144"/>
  <c r="B503" i="144"/>
  <c r="B504" i="144"/>
  <c r="B505" i="144"/>
  <c r="B506" i="144"/>
  <c r="B507" i="144"/>
  <c r="B508" i="144"/>
  <c r="B509" i="144"/>
  <c r="B510" i="144"/>
  <c r="B511" i="144"/>
  <c r="B512" i="144"/>
  <c r="B513" i="144"/>
  <c r="B514" i="144"/>
  <c r="B515" i="144"/>
  <c r="B516" i="144"/>
  <c r="B517" i="144"/>
  <c r="B518" i="144"/>
  <c r="B519" i="144"/>
  <c r="B520" i="144"/>
  <c r="B521" i="144"/>
  <c r="B522" i="144"/>
  <c r="B523" i="144"/>
  <c r="B524" i="144"/>
  <c r="B525" i="144"/>
  <c r="B526" i="144"/>
  <c r="B527" i="144"/>
  <c r="B528" i="144"/>
  <c r="B529" i="144"/>
  <c r="B530" i="144"/>
  <c r="B531" i="144"/>
  <c r="B532" i="144"/>
  <c r="B533" i="144"/>
  <c r="B534" i="144"/>
  <c r="B535" i="144"/>
  <c r="B536" i="144"/>
  <c r="B537" i="144"/>
  <c r="B538" i="144"/>
  <c r="B539" i="144"/>
  <c r="B540" i="144"/>
  <c r="B541" i="144"/>
  <c r="B542" i="144"/>
  <c r="B543" i="144"/>
  <c r="B544" i="144"/>
  <c r="B545" i="144"/>
  <c r="B546" i="144"/>
  <c r="B547" i="144"/>
  <c r="B548" i="144"/>
  <c r="B549" i="144"/>
  <c r="B550" i="144"/>
  <c r="B551" i="144"/>
  <c r="B552" i="144"/>
  <c r="B553" i="144"/>
  <c r="B554" i="144"/>
  <c r="B555" i="144"/>
  <c r="B556" i="144"/>
  <c r="B557" i="144"/>
  <c r="B558" i="144"/>
  <c r="B559" i="144"/>
  <c r="B560" i="144"/>
  <c r="B561" i="144"/>
  <c r="B562" i="144"/>
  <c r="B563" i="144"/>
  <c r="B564" i="144"/>
  <c r="B565" i="144"/>
  <c r="B566" i="144"/>
  <c r="B567" i="144"/>
  <c r="B568" i="144"/>
  <c r="B569" i="144"/>
  <c r="B570" i="144"/>
  <c r="B571" i="144"/>
  <c r="B572" i="144"/>
  <c r="B573" i="144"/>
  <c r="B574" i="144"/>
  <c r="B575" i="144"/>
  <c r="B576" i="144"/>
  <c r="B577" i="144"/>
  <c r="B578" i="144"/>
  <c r="B579" i="144"/>
  <c r="B580" i="144"/>
  <c r="B581" i="144"/>
  <c r="B582" i="144"/>
  <c r="B583" i="144"/>
  <c r="B584" i="144"/>
  <c r="B585" i="144"/>
  <c r="B586" i="144"/>
  <c r="B587" i="144"/>
  <c r="B588" i="144"/>
  <c r="B589" i="144"/>
  <c r="B590" i="144"/>
  <c r="B591" i="144"/>
  <c r="B592" i="144"/>
  <c r="B593" i="144"/>
  <c r="B594" i="144"/>
  <c r="B595" i="144"/>
  <c r="B596" i="144"/>
  <c r="B597" i="144"/>
  <c r="B598" i="144"/>
  <c r="B599" i="144"/>
  <c r="B600" i="144"/>
  <c r="B601" i="144"/>
  <c r="B602" i="144"/>
  <c r="B603" i="144"/>
  <c r="B604" i="144"/>
  <c r="B605" i="144"/>
  <c r="B606" i="144"/>
  <c r="B607" i="144"/>
  <c r="B608" i="144"/>
  <c r="B609" i="144"/>
  <c r="B610" i="144"/>
  <c r="B611" i="144"/>
  <c r="B612" i="144"/>
  <c r="B613" i="144"/>
  <c r="B614" i="144"/>
  <c r="B615" i="144"/>
  <c r="B616" i="144"/>
  <c r="B617" i="144"/>
  <c r="B618" i="144"/>
  <c r="B619" i="144"/>
  <c r="B620" i="144"/>
  <c r="B621" i="144"/>
  <c r="B622" i="144"/>
  <c r="B623" i="144"/>
  <c r="B624" i="144"/>
  <c r="B625" i="144"/>
  <c r="B626" i="144"/>
  <c r="B627" i="144"/>
  <c r="B628" i="144"/>
  <c r="B629" i="144"/>
  <c r="B630" i="144"/>
  <c r="B631" i="144"/>
  <c r="B632" i="144"/>
  <c r="B633" i="144"/>
  <c r="B634" i="144"/>
  <c r="B635" i="144"/>
  <c r="B636" i="144"/>
  <c r="B637" i="144"/>
  <c r="B638" i="144"/>
  <c r="B639" i="144"/>
  <c r="B640" i="144"/>
  <c r="B641" i="144"/>
  <c r="B642" i="144"/>
  <c r="B643" i="144"/>
  <c r="B644" i="144"/>
  <c r="B645" i="144"/>
  <c r="B646" i="144"/>
  <c r="B647" i="144"/>
  <c r="B648" i="144"/>
  <c r="B649" i="144"/>
  <c r="B650" i="144"/>
  <c r="B651" i="144"/>
  <c r="B652" i="144"/>
  <c r="B653" i="144"/>
  <c r="B654" i="144"/>
  <c r="B655" i="144"/>
  <c r="B656" i="144"/>
  <c r="B657" i="144"/>
  <c r="B658" i="144"/>
  <c r="B659" i="144"/>
  <c r="B660" i="144"/>
  <c r="B661" i="144"/>
  <c r="B662" i="144"/>
  <c r="B663" i="144"/>
  <c r="B664" i="144"/>
  <c r="B665" i="144"/>
  <c r="B666" i="144"/>
  <c r="B667" i="144"/>
  <c r="B668" i="144"/>
  <c r="B669" i="144"/>
  <c r="B670" i="144"/>
  <c r="B671" i="144"/>
  <c r="B672" i="144"/>
  <c r="B673" i="144"/>
  <c r="B674" i="144"/>
  <c r="B675" i="144"/>
  <c r="B676" i="144"/>
  <c r="B677" i="144"/>
  <c r="B678" i="144"/>
  <c r="B679" i="144"/>
  <c r="B680" i="144"/>
  <c r="B681" i="144"/>
  <c r="B682" i="144"/>
  <c r="B683" i="144"/>
  <c r="B684" i="144"/>
  <c r="B685" i="144"/>
  <c r="B686" i="144"/>
  <c r="B687" i="144"/>
  <c r="B688" i="144"/>
  <c r="B689" i="144"/>
  <c r="B690" i="144"/>
  <c r="B691" i="144"/>
  <c r="B692" i="144"/>
  <c r="B693" i="144"/>
  <c r="B694" i="144"/>
  <c r="B695" i="144"/>
  <c r="B696" i="144"/>
  <c r="B697" i="144"/>
  <c r="B698" i="144"/>
  <c r="B699" i="144"/>
  <c r="B700" i="144"/>
  <c r="B701" i="144"/>
  <c r="B702" i="144"/>
  <c r="B703" i="144"/>
  <c r="B704" i="144"/>
  <c r="B705" i="144"/>
  <c r="B706" i="144"/>
  <c r="B707" i="144"/>
  <c r="B708" i="144"/>
  <c r="B709" i="144"/>
  <c r="B710" i="144"/>
  <c r="B711" i="144"/>
  <c r="B712" i="144"/>
  <c r="B713" i="144"/>
  <c r="B714" i="144"/>
  <c r="B715" i="144"/>
  <c r="B716" i="144"/>
  <c r="B717" i="144"/>
  <c r="B718" i="144"/>
  <c r="B719" i="144"/>
  <c r="B720" i="144"/>
  <c r="B721" i="144"/>
  <c r="B722" i="144"/>
  <c r="B723" i="144"/>
  <c r="B724" i="144"/>
  <c r="B725" i="144"/>
  <c r="B726" i="144"/>
  <c r="B727" i="144"/>
  <c r="B728" i="144"/>
  <c r="B729" i="144"/>
  <c r="B730" i="144"/>
  <c r="B731" i="144"/>
  <c r="B732" i="144"/>
  <c r="B733" i="144"/>
  <c r="B734" i="144"/>
  <c r="B735" i="144"/>
  <c r="B736" i="144"/>
  <c r="B737" i="144"/>
  <c r="B738" i="144"/>
  <c r="B739" i="144"/>
  <c r="B740" i="144"/>
  <c r="B741" i="144"/>
  <c r="B742" i="144"/>
  <c r="B743" i="144"/>
  <c r="B744" i="144"/>
  <c r="B745" i="144"/>
  <c r="B746" i="144"/>
  <c r="B747" i="144"/>
  <c r="B748" i="144"/>
  <c r="B749" i="144"/>
  <c r="B750" i="144"/>
  <c r="B751" i="144"/>
  <c r="B752" i="144"/>
  <c r="B753" i="144"/>
  <c r="B754" i="144"/>
  <c r="B755" i="144"/>
  <c r="B756" i="144"/>
  <c r="B757" i="144"/>
  <c r="B758" i="144"/>
  <c r="B759" i="144"/>
  <c r="B760" i="144"/>
  <c r="B761" i="144"/>
  <c r="B762" i="144"/>
  <c r="B763" i="144"/>
  <c r="B764" i="144"/>
  <c r="B765" i="144"/>
  <c r="B766" i="144"/>
  <c r="B767" i="144"/>
  <c r="B768" i="144"/>
  <c r="B769" i="144"/>
  <c r="B770" i="144"/>
  <c r="B771" i="144"/>
  <c r="B772" i="144"/>
  <c r="B773" i="144"/>
  <c r="B774" i="144"/>
  <c r="B775" i="144"/>
  <c r="B776" i="144"/>
  <c r="B777" i="144"/>
  <c r="B778" i="144"/>
  <c r="B779" i="144"/>
  <c r="B780" i="144"/>
  <c r="B781" i="144"/>
  <c r="B782" i="144"/>
  <c r="B783" i="144"/>
  <c r="B784" i="144"/>
  <c r="B785" i="144"/>
  <c r="B786" i="144"/>
  <c r="B787" i="144"/>
  <c r="B788" i="144"/>
  <c r="B789" i="144"/>
  <c r="B790" i="144"/>
  <c r="B791" i="144"/>
  <c r="B792" i="144"/>
  <c r="B793" i="144"/>
  <c r="B794" i="144"/>
  <c r="B795" i="144"/>
  <c r="B796" i="144"/>
  <c r="B797" i="144"/>
  <c r="B798" i="144"/>
  <c r="B799" i="144"/>
  <c r="B800" i="144"/>
  <c r="B801" i="144"/>
  <c r="B802" i="144"/>
  <c r="B803" i="144"/>
  <c r="B804" i="144"/>
  <c r="B805" i="144"/>
  <c r="B806" i="144"/>
  <c r="B807" i="144"/>
  <c r="B808" i="144"/>
  <c r="B809" i="144"/>
  <c r="B810" i="144"/>
  <c r="B811" i="144"/>
  <c r="B812" i="144"/>
  <c r="B813" i="144"/>
  <c r="B814" i="144"/>
  <c r="B815" i="144"/>
  <c r="B816" i="144"/>
  <c r="B817" i="144"/>
  <c r="B818" i="144"/>
  <c r="B819" i="144"/>
  <c r="B820" i="144"/>
  <c r="B821" i="144"/>
  <c r="B822" i="144"/>
  <c r="B823" i="144"/>
  <c r="B824" i="144"/>
  <c r="B825" i="144"/>
  <c r="B826" i="144"/>
  <c r="B827" i="144"/>
  <c r="B828" i="144"/>
  <c r="B829" i="144"/>
  <c r="B830" i="144"/>
  <c r="B831" i="144"/>
  <c r="B832" i="144"/>
  <c r="B833" i="144"/>
  <c r="B834" i="144"/>
  <c r="B835" i="144"/>
  <c r="B836" i="144"/>
  <c r="B837" i="144"/>
  <c r="B838" i="144"/>
  <c r="B839" i="144"/>
  <c r="B840" i="144"/>
  <c r="B841" i="144"/>
  <c r="B842" i="144"/>
  <c r="B843" i="144"/>
  <c r="B844" i="144"/>
  <c r="B845" i="144"/>
  <c r="B846" i="144"/>
  <c r="B847" i="144"/>
  <c r="B848" i="144"/>
  <c r="B849" i="144"/>
  <c r="B850" i="144"/>
  <c r="B851" i="144"/>
  <c r="B852" i="144"/>
  <c r="B853" i="144"/>
  <c r="B854" i="144"/>
  <c r="B855" i="144"/>
  <c r="B856" i="144"/>
  <c r="B857" i="144"/>
  <c r="B858" i="144"/>
  <c r="B859" i="144"/>
  <c r="B860" i="144"/>
  <c r="B861" i="144"/>
  <c r="B862" i="144"/>
  <c r="B863" i="144"/>
  <c r="B864" i="144"/>
  <c r="B865" i="144"/>
  <c r="B866" i="144"/>
  <c r="B867" i="144"/>
  <c r="B868" i="144"/>
  <c r="B869" i="144"/>
  <c r="B870" i="144"/>
  <c r="B871" i="144"/>
  <c r="B872" i="144"/>
  <c r="B873" i="144"/>
  <c r="B874" i="144"/>
  <c r="B875" i="144"/>
  <c r="B876" i="144"/>
  <c r="B877" i="144"/>
  <c r="B878" i="144"/>
  <c r="B879" i="144"/>
  <c r="B880" i="144"/>
  <c r="B881" i="144"/>
  <c r="B882" i="144"/>
  <c r="B883" i="144"/>
  <c r="B884" i="144"/>
  <c r="B885" i="144"/>
  <c r="B886" i="144"/>
  <c r="B887" i="144"/>
  <c r="B888" i="144"/>
  <c r="B889" i="144"/>
  <c r="B890" i="144"/>
  <c r="B891" i="144"/>
  <c r="B892" i="144"/>
  <c r="B893" i="144"/>
  <c r="B894" i="144"/>
  <c r="B895" i="144"/>
  <c r="B896" i="144"/>
  <c r="B897" i="144"/>
  <c r="B898" i="144"/>
  <c r="B899" i="144"/>
  <c r="B900" i="144"/>
  <c r="B901" i="144"/>
  <c r="B902" i="144"/>
  <c r="B903" i="144"/>
  <c r="B904" i="144"/>
  <c r="B905" i="144"/>
  <c r="B906" i="144"/>
  <c r="B907" i="144"/>
  <c r="B908" i="144"/>
  <c r="B909" i="144"/>
  <c r="B910" i="144"/>
  <c r="B911" i="144"/>
  <c r="B912" i="144"/>
  <c r="B913" i="144"/>
  <c r="B914" i="144"/>
  <c r="B915" i="144"/>
  <c r="B916" i="144"/>
  <c r="B917" i="144"/>
  <c r="B918" i="144"/>
  <c r="B919" i="144"/>
  <c r="B920" i="144"/>
  <c r="B921" i="144"/>
  <c r="B922" i="144"/>
  <c r="B923" i="144"/>
  <c r="B924" i="144"/>
  <c r="B925" i="144"/>
  <c r="B926" i="144"/>
  <c r="B927" i="144"/>
  <c r="B928" i="144"/>
  <c r="B929" i="144"/>
  <c r="B930" i="144"/>
  <c r="B931" i="144"/>
  <c r="B932" i="144"/>
  <c r="B933" i="144"/>
  <c r="B934" i="144"/>
  <c r="B935" i="144"/>
  <c r="B936" i="144"/>
  <c r="B937" i="144"/>
  <c r="B938" i="144"/>
  <c r="B939" i="144"/>
  <c r="B940" i="144"/>
  <c r="B941" i="144"/>
  <c r="B942" i="144"/>
  <c r="B943" i="144"/>
  <c r="B944" i="144"/>
  <c r="B945" i="144"/>
  <c r="B946" i="144"/>
  <c r="B947" i="144"/>
  <c r="B948" i="144"/>
  <c r="B949" i="144"/>
  <c r="B950" i="144"/>
  <c r="B951" i="144"/>
  <c r="B952" i="144"/>
  <c r="B953" i="144"/>
  <c r="B954" i="144"/>
  <c r="B955" i="144"/>
  <c r="B956" i="144"/>
  <c r="B957" i="144"/>
  <c r="B958" i="144"/>
  <c r="B959" i="144"/>
  <c r="B960" i="144"/>
  <c r="B961" i="144"/>
  <c r="B962" i="144"/>
  <c r="B963" i="144"/>
  <c r="B964" i="144"/>
  <c r="B965" i="144"/>
  <c r="B966" i="144"/>
  <c r="B967" i="144"/>
  <c r="B968" i="144"/>
  <c r="B969" i="144"/>
  <c r="B970" i="144"/>
  <c r="B971" i="144"/>
  <c r="B972" i="144"/>
  <c r="B973" i="144"/>
  <c r="B974" i="144"/>
  <c r="B975" i="144"/>
  <c r="B976" i="144"/>
  <c r="B977" i="144"/>
  <c r="B978" i="144"/>
  <c r="B979" i="144"/>
  <c r="B980" i="144"/>
  <c r="B981" i="144"/>
  <c r="B982" i="144"/>
  <c r="B983" i="144"/>
  <c r="B984" i="144"/>
  <c r="B985" i="144"/>
  <c r="B986" i="144"/>
  <c r="B987" i="144"/>
  <c r="B988" i="144"/>
  <c r="B989" i="144"/>
  <c r="B990" i="144"/>
  <c r="B991" i="144"/>
  <c r="B992" i="144"/>
  <c r="B993" i="144"/>
  <c r="B994" i="144"/>
  <c r="B995" i="144"/>
  <c r="B996" i="144"/>
  <c r="B997" i="144"/>
  <c r="B998" i="144"/>
  <c r="B999" i="144"/>
  <c r="B1000" i="144"/>
  <c r="B1001" i="144"/>
  <c r="B1002" i="144"/>
  <c r="B1003" i="144"/>
  <c r="B1004" i="144"/>
  <c r="B1005" i="144"/>
  <c r="B1006" i="144"/>
  <c r="B1007" i="144"/>
  <c r="B1008" i="144"/>
  <c r="B1009" i="144"/>
  <c r="B1010" i="144"/>
  <c r="B1011" i="144"/>
  <c r="B1012" i="144"/>
  <c r="B1013" i="144"/>
  <c r="B1014" i="144"/>
  <c r="B1015" i="144"/>
  <c r="B1016" i="144"/>
  <c r="B1017" i="144"/>
  <c r="B1018" i="144"/>
  <c r="B1019" i="144"/>
  <c r="B1020" i="144"/>
  <c r="B1021" i="144"/>
  <c r="B1022" i="144"/>
  <c r="B1023" i="144"/>
  <c r="B1024" i="144"/>
  <c r="B1025" i="144"/>
  <c r="B1026" i="144"/>
  <c r="B1027" i="144"/>
  <c r="B1028" i="144"/>
  <c r="B1029" i="144"/>
  <c r="B1030" i="144"/>
  <c r="B1031" i="144"/>
  <c r="B1032" i="144"/>
  <c r="B1033" i="144"/>
  <c r="B1034" i="144"/>
  <c r="B1035" i="144"/>
  <c r="B1036" i="144"/>
  <c r="B1037" i="144"/>
  <c r="B1038" i="144"/>
  <c r="B1039" i="144"/>
  <c r="B1040" i="144"/>
  <c r="B1041" i="144"/>
  <c r="B1042" i="144"/>
  <c r="B1043" i="144"/>
  <c r="B1044" i="144"/>
  <c r="B1045" i="144"/>
  <c r="B1046" i="144"/>
  <c r="B1047" i="144"/>
  <c r="B1048" i="144"/>
  <c r="B1049" i="144"/>
  <c r="B1050" i="144"/>
  <c r="B1051" i="144"/>
  <c r="B1052" i="144"/>
  <c r="B1053" i="144"/>
  <c r="B1054" i="144"/>
  <c r="B1055" i="144"/>
  <c r="B1056" i="144"/>
  <c r="B1057" i="144"/>
  <c r="B1058" i="144"/>
  <c r="B1059" i="144"/>
  <c r="B1060" i="144"/>
  <c r="B1061" i="144"/>
  <c r="B1062" i="144"/>
  <c r="B1063" i="144"/>
  <c r="B1064" i="144"/>
  <c r="B1065" i="144"/>
  <c r="B1066" i="144"/>
  <c r="B1067" i="144"/>
  <c r="B1068" i="144"/>
  <c r="B1069" i="144"/>
  <c r="B1070" i="144"/>
  <c r="B1071" i="144"/>
  <c r="B1072" i="144"/>
  <c r="B1073" i="144"/>
  <c r="B1074" i="144"/>
  <c r="B1075" i="144"/>
  <c r="B1076" i="144"/>
  <c r="B1077" i="144"/>
  <c r="B1078" i="144"/>
  <c r="B1079" i="144"/>
  <c r="B1080" i="144"/>
  <c r="B1081" i="144"/>
  <c r="B1082" i="144"/>
  <c r="B1083" i="144"/>
  <c r="B1084" i="144"/>
  <c r="B1085" i="144"/>
  <c r="B1086" i="144"/>
  <c r="B1087" i="144"/>
  <c r="B1088" i="144"/>
  <c r="B1089" i="144"/>
  <c r="B1090" i="144"/>
  <c r="B1091" i="144"/>
  <c r="B1092" i="144"/>
  <c r="B1093" i="144"/>
  <c r="B1094" i="144"/>
  <c r="B1095" i="144"/>
  <c r="B1096" i="144"/>
  <c r="B1097" i="144"/>
  <c r="B1098" i="144"/>
  <c r="B1099" i="144"/>
  <c r="B1100" i="144"/>
  <c r="B1101" i="144"/>
  <c r="B1102" i="144"/>
  <c r="B1103" i="144"/>
  <c r="B1104" i="144"/>
  <c r="B1105" i="144"/>
  <c r="B1106" i="144"/>
  <c r="B1107" i="144"/>
  <c r="B1108" i="144"/>
  <c r="B1109" i="144"/>
  <c r="B1110" i="144"/>
  <c r="B1111" i="144"/>
  <c r="B1112" i="144"/>
  <c r="B1113" i="144"/>
  <c r="B1114" i="144"/>
  <c r="B1115" i="144"/>
  <c r="B1116" i="144"/>
  <c r="B1117" i="144"/>
  <c r="B1118" i="144"/>
  <c r="B1119" i="144"/>
  <c r="B1120" i="144"/>
  <c r="B1121" i="144"/>
  <c r="B1122" i="144"/>
  <c r="B1123" i="144"/>
  <c r="B1124" i="144"/>
  <c r="B1125" i="144"/>
  <c r="B1126" i="144"/>
  <c r="B1127" i="144"/>
  <c r="B1128" i="144"/>
  <c r="B1129" i="144"/>
  <c r="B1130" i="144"/>
  <c r="B1131" i="144"/>
  <c r="B1132" i="144"/>
  <c r="B1133" i="144"/>
  <c r="B1134" i="144"/>
  <c r="B1135" i="144"/>
  <c r="B1136" i="144"/>
  <c r="B1137" i="144"/>
  <c r="B1138" i="144"/>
  <c r="B1139" i="144"/>
  <c r="B1140" i="144"/>
  <c r="B1141" i="144"/>
  <c r="B1142" i="144"/>
  <c r="B1143" i="144"/>
  <c r="B1144" i="144"/>
  <c r="B1145" i="144"/>
  <c r="B1146" i="144"/>
  <c r="B1147" i="144"/>
  <c r="B1148" i="144"/>
  <c r="B1149" i="144"/>
  <c r="B1150" i="144"/>
  <c r="B1151" i="144"/>
  <c r="B1152" i="144"/>
  <c r="B1153" i="144"/>
  <c r="B1154" i="144"/>
  <c r="B1155" i="144"/>
  <c r="B1156" i="144"/>
  <c r="B1157" i="144"/>
  <c r="B1158" i="144"/>
  <c r="B1159" i="144"/>
  <c r="B1160" i="144"/>
  <c r="B1161" i="144"/>
  <c r="B1162" i="144"/>
  <c r="B1163" i="144"/>
  <c r="B1164" i="144"/>
  <c r="B1165" i="144"/>
  <c r="B1166" i="144"/>
  <c r="B1167" i="144"/>
  <c r="B1168" i="144"/>
  <c r="B1169" i="144"/>
  <c r="B1170" i="144"/>
  <c r="B1171" i="144"/>
  <c r="B1172" i="144"/>
  <c r="B1173" i="144"/>
  <c r="B1174" i="144"/>
  <c r="B1175" i="144"/>
  <c r="B1176" i="144"/>
  <c r="B1177" i="144"/>
  <c r="B1178" i="144"/>
  <c r="B1179" i="144"/>
  <c r="B1180" i="144"/>
  <c r="B1181" i="144"/>
  <c r="B1182" i="144"/>
  <c r="B1183" i="144"/>
  <c r="B1184" i="144"/>
  <c r="B1185" i="144"/>
  <c r="B1186" i="144"/>
  <c r="B1187" i="144"/>
  <c r="B1188" i="144"/>
  <c r="B1189" i="144"/>
  <c r="B1190" i="144"/>
  <c r="B1191" i="144"/>
  <c r="B1192" i="144"/>
  <c r="B1193" i="144"/>
  <c r="B1194" i="144"/>
  <c r="B1195" i="144"/>
  <c r="B1196" i="144"/>
  <c r="B1197" i="144"/>
  <c r="B1198" i="144"/>
  <c r="B1199" i="144"/>
  <c r="B1200" i="144"/>
  <c r="B1201" i="144"/>
  <c r="B1202" i="144"/>
  <c r="B1203" i="144"/>
  <c r="B1204" i="144"/>
  <c r="B1205" i="144"/>
  <c r="B1206" i="144"/>
  <c r="B1207" i="144"/>
  <c r="B1208" i="144"/>
  <c r="B1209" i="144"/>
  <c r="B1210" i="144"/>
  <c r="B1211" i="144"/>
  <c r="B1212" i="144"/>
  <c r="B1213" i="144"/>
  <c r="B1214" i="144"/>
  <c r="B1215" i="144"/>
  <c r="B1216" i="144"/>
  <c r="B1217" i="144"/>
  <c r="B1218" i="144"/>
  <c r="B1219" i="144"/>
  <c r="B1220" i="144"/>
  <c r="B1221" i="144"/>
  <c r="B1222" i="144"/>
  <c r="B1223" i="144"/>
  <c r="B1224" i="144"/>
  <c r="B1225" i="144"/>
  <c r="B1226" i="144"/>
  <c r="B1227" i="144"/>
  <c r="B1228" i="144"/>
  <c r="B1229" i="144"/>
  <c r="B1230" i="144"/>
  <c r="B1231" i="144"/>
  <c r="B1232" i="144"/>
  <c r="B1233" i="144"/>
  <c r="B1234" i="144"/>
  <c r="B1235" i="144"/>
  <c r="B1236" i="144"/>
  <c r="B1237" i="144"/>
  <c r="B1238" i="144"/>
  <c r="B1239" i="144"/>
  <c r="B1240" i="144"/>
  <c r="B1241" i="144"/>
  <c r="B1242" i="144"/>
  <c r="B1243" i="144"/>
  <c r="B1244" i="144"/>
  <c r="B1245" i="144"/>
  <c r="B1246" i="144"/>
  <c r="B1247" i="144"/>
  <c r="B1248" i="144"/>
  <c r="B1249" i="144"/>
  <c r="B1250" i="144"/>
  <c r="B1251" i="144"/>
  <c r="B1252" i="144"/>
  <c r="B1253" i="144"/>
  <c r="B1254" i="144"/>
  <c r="B1255" i="144"/>
  <c r="B1256" i="144"/>
  <c r="B1257" i="144"/>
  <c r="B1258" i="144"/>
  <c r="B1259" i="144"/>
  <c r="B1260" i="144"/>
  <c r="B1261" i="144"/>
  <c r="B1262" i="144"/>
  <c r="B1263" i="144"/>
  <c r="B1264" i="144"/>
  <c r="B1265" i="144"/>
  <c r="B1266" i="144"/>
  <c r="B1267" i="144"/>
  <c r="B1268" i="144"/>
  <c r="B1269" i="144"/>
  <c r="B1270" i="144"/>
  <c r="B1271" i="144"/>
  <c r="B1272" i="144"/>
  <c r="B1273" i="144"/>
  <c r="B1274" i="144"/>
  <c r="B1275" i="144"/>
  <c r="B1276" i="144"/>
  <c r="B1277" i="144"/>
  <c r="B1278" i="144"/>
  <c r="B1279" i="144"/>
  <c r="B1280" i="144"/>
  <c r="B1281" i="144"/>
  <c r="B1282" i="144"/>
  <c r="B1283" i="144"/>
  <c r="B1284" i="144"/>
  <c r="B1285" i="144"/>
  <c r="B1286" i="144"/>
  <c r="B1287" i="144"/>
  <c r="B1288" i="144"/>
  <c r="B1289" i="144"/>
  <c r="B1290" i="144"/>
  <c r="B1291" i="144"/>
  <c r="B1292" i="144"/>
  <c r="B1293" i="144"/>
  <c r="B1294" i="144"/>
  <c r="B1295" i="144"/>
  <c r="B1296" i="144"/>
  <c r="B1297" i="144"/>
  <c r="B1298" i="144"/>
  <c r="B1299" i="144"/>
  <c r="B1300" i="144"/>
  <c r="B1301" i="144"/>
  <c r="B1302" i="144"/>
  <c r="B1303" i="144"/>
  <c r="B1304" i="144"/>
  <c r="B1305" i="144"/>
  <c r="B1306" i="144"/>
  <c r="B1307" i="144"/>
  <c r="B1308" i="144"/>
  <c r="B1309" i="144"/>
  <c r="B1310" i="144"/>
  <c r="B1311" i="144"/>
  <c r="B1312" i="144"/>
  <c r="B1313" i="144"/>
  <c r="B1314" i="144"/>
  <c r="B1315" i="144"/>
  <c r="B1316" i="144"/>
  <c r="B1317" i="144"/>
  <c r="B1318" i="144"/>
  <c r="B1319" i="144"/>
  <c r="B1320" i="144"/>
  <c r="B1321" i="144"/>
  <c r="B1322" i="144"/>
  <c r="B1323" i="144"/>
  <c r="B1324" i="144"/>
  <c r="B1325" i="144"/>
  <c r="B1326" i="144"/>
  <c r="B1327" i="144"/>
  <c r="B1328" i="144"/>
  <c r="B1329" i="144"/>
  <c r="B1330" i="144"/>
  <c r="B1331" i="144"/>
  <c r="B1332" i="144"/>
  <c r="B1333" i="144"/>
  <c r="B1334" i="144"/>
  <c r="B1335" i="144"/>
  <c r="B1336" i="144"/>
  <c r="B1337" i="144"/>
  <c r="B1338" i="144"/>
  <c r="B1339" i="144"/>
  <c r="B1340" i="144"/>
  <c r="B1341" i="144"/>
  <c r="B1342" i="144"/>
  <c r="B1343" i="144"/>
  <c r="B1344" i="144"/>
  <c r="B1345" i="144"/>
  <c r="B1346" i="144"/>
  <c r="B1347" i="144"/>
  <c r="B1348" i="144"/>
  <c r="B1349" i="144"/>
  <c r="B1350" i="144"/>
  <c r="B1351" i="144"/>
  <c r="B1352" i="144"/>
  <c r="B1353" i="144"/>
  <c r="B1354" i="144"/>
  <c r="B1355" i="144"/>
  <c r="B1356" i="144"/>
  <c r="B1357" i="144"/>
  <c r="B1358" i="144"/>
  <c r="B1359" i="144"/>
  <c r="B1360" i="144"/>
  <c r="B1361" i="144"/>
  <c r="B1362" i="144"/>
  <c r="B1363" i="144"/>
  <c r="B1364" i="144"/>
  <c r="B1365" i="144"/>
  <c r="B1366" i="144"/>
  <c r="B1367" i="144"/>
  <c r="B1368" i="144"/>
  <c r="B1369" i="144"/>
  <c r="B1370" i="144"/>
  <c r="B1371" i="144"/>
  <c r="B1372" i="144"/>
  <c r="B1373" i="144"/>
  <c r="B1374" i="144"/>
  <c r="B1375" i="144"/>
  <c r="B1376" i="144"/>
  <c r="B1377" i="144"/>
  <c r="B1378" i="144"/>
  <c r="B1379" i="144"/>
  <c r="B1380" i="144"/>
  <c r="B1381" i="144"/>
  <c r="B1382" i="144"/>
  <c r="B1383" i="144"/>
  <c r="B1384" i="144"/>
  <c r="B1385" i="144"/>
  <c r="B1386" i="144"/>
  <c r="B1387" i="144"/>
  <c r="B1388" i="144"/>
  <c r="B1389" i="144"/>
  <c r="B1390" i="144"/>
  <c r="B1391" i="144"/>
  <c r="B1392" i="144"/>
  <c r="B1393" i="144"/>
  <c r="B1394" i="144"/>
  <c r="B1395" i="144"/>
  <c r="B1396" i="144"/>
  <c r="B1397" i="144"/>
  <c r="B1398" i="144"/>
  <c r="B1399" i="144"/>
  <c r="B1400" i="144"/>
  <c r="B1401" i="144"/>
  <c r="B1402" i="144"/>
  <c r="B1403" i="144"/>
  <c r="B1404" i="144"/>
  <c r="B1405" i="144"/>
  <c r="B1406" i="144"/>
  <c r="B1407" i="144"/>
  <c r="B1408" i="144"/>
  <c r="B1409" i="144"/>
  <c r="B1410" i="144"/>
  <c r="B1411" i="144"/>
  <c r="B1412" i="144"/>
  <c r="B1413" i="144"/>
  <c r="B1414" i="144"/>
  <c r="B1415" i="144"/>
  <c r="B1416" i="144"/>
  <c r="B1417" i="144"/>
  <c r="B1418" i="144"/>
  <c r="B1419" i="144"/>
  <c r="B1420" i="144"/>
  <c r="B1421" i="144"/>
  <c r="B1422" i="144"/>
  <c r="B1423" i="144"/>
  <c r="B1424" i="144"/>
  <c r="B1425" i="144"/>
  <c r="B1426" i="144"/>
  <c r="B1427" i="144"/>
  <c r="B1428" i="144"/>
  <c r="B1429" i="144"/>
  <c r="B1430" i="144"/>
  <c r="B1431" i="144"/>
  <c r="B1432" i="144"/>
  <c r="B1433" i="144"/>
  <c r="B1434" i="144"/>
  <c r="B1435" i="144"/>
  <c r="B1436" i="144"/>
  <c r="B1437" i="144"/>
  <c r="B1438" i="144"/>
  <c r="B1439" i="144"/>
  <c r="B1440" i="144"/>
  <c r="B1441" i="144"/>
  <c r="B1442" i="144"/>
  <c r="B1443" i="144"/>
  <c r="B1444" i="144"/>
  <c r="B1445" i="144"/>
  <c r="B1446" i="144"/>
  <c r="B1447" i="144"/>
  <c r="B1448" i="144"/>
  <c r="B1449" i="144"/>
  <c r="B1450" i="144"/>
  <c r="B1451" i="144"/>
  <c r="B1452" i="144"/>
  <c r="B1453" i="144"/>
  <c r="B1454" i="144"/>
  <c r="B1455" i="144"/>
  <c r="B1456" i="144"/>
  <c r="B1457" i="144"/>
  <c r="B1458" i="144"/>
  <c r="B1459" i="144"/>
  <c r="B1460" i="144"/>
  <c r="B1461" i="144"/>
  <c r="B1462" i="144"/>
  <c r="B1463" i="144"/>
  <c r="B1464" i="144"/>
  <c r="B1465" i="144"/>
  <c r="B1466" i="144"/>
  <c r="B1467" i="144"/>
  <c r="B1468" i="144"/>
  <c r="B1469" i="144"/>
  <c r="B1470" i="144"/>
  <c r="B1471" i="144"/>
  <c r="B1472" i="144"/>
  <c r="B1473" i="144"/>
  <c r="B1474" i="144"/>
  <c r="B1475" i="144"/>
  <c r="B1476" i="144"/>
  <c r="B1477" i="144"/>
  <c r="B1478" i="144"/>
  <c r="B1479" i="144"/>
  <c r="B1480" i="144"/>
  <c r="B1481" i="144"/>
  <c r="B1482" i="144"/>
  <c r="B1483" i="144"/>
  <c r="B1484" i="144"/>
  <c r="B1485" i="144"/>
  <c r="B1486" i="144"/>
  <c r="B1487" i="144"/>
  <c r="B1488" i="144"/>
  <c r="B1489" i="144"/>
  <c r="B1490" i="144"/>
  <c r="B1491" i="144"/>
  <c r="B1492" i="144"/>
  <c r="B1493" i="144"/>
  <c r="B1494" i="144"/>
  <c r="B1495" i="144"/>
  <c r="B1496" i="144"/>
  <c r="B1497" i="144"/>
  <c r="B1498" i="144"/>
  <c r="B1499" i="144"/>
  <c r="B1500" i="144"/>
  <c r="B1501" i="144"/>
  <c r="B1502" i="144"/>
  <c r="B1503" i="144"/>
  <c r="B1504" i="144"/>
  <c r="B1505" i="144"/>
  <c r="B1506" i="144"/>
  <c r="B1507" i="144"/>
  <c r="B1508" i="144"/>
  <c r="B1509" i="144"/>
  <c r="B1510" i="144"/>
  <c r="B1511" i="144"/>
  <c r="B1512" i="144"/>
  <c r="B1513" i="144"/>
  <c r="B1514" i="144"/>
  <c r="B1515" i="144"/>
  <c r="B1516" i="144"/>
  <c r="B1517" i="144"/>
  <c r="B1518" i="144"/>
  <c r="B1519" i="144"/>
  <c r="B1520" i="144"/>
  <c r="B1521" i="144"/>
  <c r="B1522" i="144"/>
  <c r="B1523" i="144"/>
  <c r="B1524" i="144"/>
  <c r="B1525" i="144"/>
  <c r="B1526" i="144"/>
  <c r="B1527" i="144"/>
  <c r="B1528" i="144"/>
  <c r="B1529" i="144"/>
  <c r="B1530" i="144"/>
  <c r="B1531" i="144"/>
  <c r="B1532" i="144"/>
  <c r="B1533" i="144"/>
  <c r="B1534" i="144"/>
  <c r="B1535" i="144"/>
  <c r="B1536" i="144"/>
  <c r="B1537" i="144"/>
  <c r="B1538" i="144"/>
  <c r="B1539" i="144"/>
  <c r="B1540" i="144"/>
  <c r="B1541" i="144"/>
  <c r="B1542" i="144"/>
  <c r="B1543" i="144"/>
  <c r="B1544" i="144"/>
  <c r="B1545" i="144"/>
  <c r="B1546" i="144"/>
  <c r="B1547" i="144"/>
  <c r="B1548" i="144"/>
  <c r="B1549" i="144"/>
  <c r="B1550" i="144"/>
  <c r="B1551" i="144"/>
  <c r="B1552" i="144"/>
  <c r="B1553" i="144"/>
  <c r="B1554" i="144"/>
  <c r="B1555" i="144"/>
  <c r="B1556" i="144"/>
  <c r="B1557" i="144"/>
  <c r="B1558" i="144"/>
  <c r="B1559" i="144"/>
  <c r="B1560" i="144"/>
  <c r="B1561" i="144"/>
  <c r="B1562" i="144"/>
  <c r="B1563" i="144"/>
  <c r="B1564" i="144"/>
  <c r="B1565" i="144"/>
  <c r="B1566" i="144"/>
  <c r="B1567" i="144"/>
  <c r="B1568" i="144"/>
  <c r="B1569" i="144"/>
  <c r="B1570" i="144"/>
  <c r="B1571" i="144"/>
  <c r="B1572" i="144"/>
  <c r="B1573" i="144"/>
  <c r="B1574" i="144"/>
  <c r="B1575" i="144"/>
  <c r="B1576" i="144"/>
  <c r="B1577" i="144"/>
  <c r="B1578" i="144"/>
  <c r="B1579" i="144"/>
  <c r="B1580" i="144"/>
  <c r="B1581" i="144"/>
  <c r="B1582" i="144"/>
  <c r="B1583" i="144"/>
  <c r="B1584" i="144"/>
  <c r="B1585" i="144"/>
  <c r="B1586" i="144"/>
  <c r="B1587" i="144"/>
  <c r="B1588" i="144"/>
  <c r="B1589" i="144"/>
  <c r="B1590" i="144"/>
  <c r="B1591" i="144"/>
  <c r="B1592" i="144"/>
  <c r="B1593" i="144"/>
  <c r="B1594" i="144"/>
  <c r="B1595" i="144"/>
  <c r="B1596" i="144"/>
  <c r="B1597" i="144"/>
  <c r="B1598" i="144"/>
  <c r="B1599" i="144"/>
  <c r="B1600" i="144"/>
  <c r="B1601" i="144"/>
  <c r="B1602" i="144"/>
  <c r="B1603" i="144"/>
  <c r="B1604" i="144"/>
  <c r="B1605" i="144"/>
  <c r="B1606" i="144"/>
  <c r="B1607" i="144"/>
  <c r="B1608" i="144"/>
  <c r="B1609" i="144"/>
  <c r="B1610" i="144"/>
  <c r="B1611" i="144"/>
  <c r="B1612" i="144"/>
  <c r="B1613" i="144"/>
  <c r="B1614" i="144"/>
  <c r="B1615" i="144"/>
  <c r="B1616" i="144"/>
  <c r="B1617" i="144"/>
  <c r="B1618" i="144"/>
  <c r="B1619" i="144"/>
  <c r="B1620" i="144"/>
  <c r="B1621" i="144"/>
  <c r="B1622" i="144"/>
  <c r="B1623" i="144"/>
  <c r="B1624" i="144"/>
  <c r="B1625" i="144"/>
  <c r="B1626" i="144"/>
  <c r="B1627" i="144"/>
  <c r="B1628" i="144"/>
  <c r="B1629" i="144"/>
  <c r="B1630" i="144"/>
  <c r="B1631" i="144"/>
  <c r="B1632" i="144"/>
  <c r="B1633" i="144"/>
  <c r="B1634" i="144"/>
  <c r="B1635" i="144"/>
  <c r="B1636" i="144"/>
  <c r="B1637" i="144"/>
  <c r="B1638" i="144"/>
  <c r="B1639" i="144"/>
  <c r="B1640" i="144"/>
  <c r="B1641" i="144"/>
  <c r="B1642" i="144"/>
  <c r="B1643" i="144"/>
  <c r="B1644" i="144"/>
  <c r="B1645" i="144"/>
  <c r="B1646" i="144"/>
  <c r="B1647" i="144"/>
  <c r="B1648" i="144"/>
  <c r="B1649" i="144"/>
  <c r="B1650" i="144"/>
  <c r="B1651" i="144"/>
  <c r="B1652" i="144"/>
  <c r="B1653" i="144"/>
  <c r="B1654" i="144"/>
  <c r="B1655" i="144"/>
  <c r="B1656" i="144"/>
  <c r="B1657" i="144"/>
  <c r="B1658" i="144"/>
  <c r="B1659" i="144"/>
  <c r="B1660" i="144"/>
  <c r="B1661" i="144"/>
  <c r="B1662" i="144"/>
  <c r="B1663" i="144"/>
  <c r="B1664" i="144"/>
  <c r="B1665" i="144"/>
  <c r="B1666" i="144"/>
  <c r="B1667" i="144"/>
  <c r="B1668" i="144"/>
  <c r="B1669" i="144"/>
  <c r="B1670" i="144"/>
  <c r="B1671" i="144"/>
  <c r="B1672" i="144"/>
  <c r="B1673" i="144"/>
  <c r="B1674" i="144"/>
  <c r="B1675" i="144"/>
  <c r="B1676" i="144"/>
  <c r="B1677" i="144"/>
  <c r="B1678" i="144"/>
  <c r="B1679" i="144"/>
  <c r="B1680" i="144"/>
  <c r="B1681" i="144"/>
  <c r="B1682" i="144"/>
  <c r="B1683" i="144"/>
  <c r="B1684" i="144"/>
  <c r="B1685" i="144"/>
  <c r="B1686" i="144"/>
  <c r="B1687" i="144"/>
  <c r="B1688" i="144"/>
  <c r="B1689" i="144"/>
  <c r="B1690" i="144"/>
  <c r="B1691" i="144"/>
  <c r="B1692" i="144"/>
  <c r="B1693" i="144"/>
  <c r="B1694" i="144"/>
  <c r="B1695" i="144"/>
  <c r="B1696" i="144"/>
  <c r="B1697" i="144"/>
  <c r="B1698" i="144"/>
  <c r="B1699" i="144"/>
  <c r="B1700" i="144"/>
  <c r="B1701" i="144"/>
  <c r="B1702" i="144"/>
  <c r="B1703" i="144"/>
  <c r="B1704" i="144"/>
  <c r="B1705" i="144"/>
  <c r="B1706" i="144"/>
  <c r="B1707" i="144"/>
  <c r="B1708" i="144"/>
  <c r="B1709" i="144"/>
  <c r="B1710" i="144"/>
  <c r="B1711" i="144"/>
  <c r="B1712" i="144"/>
  <c r="B1713" i="144"/>
  <c r="B1714" i="144"/>
  <c r="B1715" i="144"/>
  <c r="B1716" i="144"/>
  <c r="B1717" i="144"/>
  <c r="B1718" i="144"/>
  <c r="B1719" i="144"/>
  <c r="B1720" i="144"/>
  <c r="B1721" i="144"/>
  <c r="B1722" i="144"/>
  <c r="B1723" i="144"/>
  <c r="B1724" i="144"/>
  <c r="B1725" i="144"/>
  <c r="B1726" i="144"/>
  <c r="B1727" i="144"/>
  <c r="B1728" i="144"/>
  <c r="B1729" i="144"/>
  <c r="B1730" i="144"/>
  <c r="B1731" i="144"/>
  <c r="B1732" i="144"/>
  <c r="B1733" i="144"/>
  <c r="B1734" i="144"/>
  <c r="B1735" i="144"/>
  <c r="B1736" i="144"/>
  <c r="B1737" i="144"/>
  <c r="B1738" i="144"/>
  <c r="B1739" i="144"/>
  <c r="B1740" i="144"/>
  <c r="B1741" i="144"/>
  <c r="B1742" i="144"/>
  <c r="B1743" i="144"/>
  <c r="B1744" i="144"/>
  <c r="B1745" i="144"/>
  <c r="B1746" i="144"/>
  <c r="B1747" i="144"/>
  <c r="B1748" i="144"/>
  <c r="B1749" i="144"/>
  <c r="B1750" i="144"/>
  <c r="B1751" i="144"/>
  <c r="B1752" i="144"/>
  <c r="B1753" i="144"/>
  <c r="B1754" i="144"/>
  <c r="B1755" i="144"/>
  <c r="B1756" i="144"/>
  <c r="B1757" i="144"/>
  <c r="B1758" i="144"/>
  <c r="B1759" i="144"/>
  <c r="B1760" i="144"/>
  <c r="B1761" i="144"/>
  <c r="B1762" i="144"/>
  <c r="B1763" i="144"/>
  <c r="B1764" i="144"/>
  <c r="B1765" i="144"/>
  <c r="B1766" i="144"/>
  <c r="B1767" i="144"/>
  <c r="B1768" i="144"/>
  <c r="B1769" i="144"/>
  <c r="B1770" i="144"/>
  <c r="B1771" i="144"/>
  <c r="B1772" i="144"/>
  <c r="B1773" i="144"/>
  <c r="B1774" i="144"/>
  <c r="B1775" i="144"/>
  <c r="B1776" i="144"/>
  <c r="B1777" i="144"/>
  <c r="B1778" i="144"/>
  <c r="B1779" i="144"/>
  <c r="B1780" i="144"/>
  <c r="B1781" i="144"/>
  <c r="B1782" i="144"/>
  <c r="B1783" i="144"/>
  <c r="B1784" i="144"/>
  <c r="B1785" i="144"/>
  <c r="B1786" i="144"/>
  <c r="B1787" i="144"/>
  <c r="B1788" i="144"/>
  <c r="B1789" i="144"/>
  <c r="B1790" i="144"/>
  <c r="B1791" i="144"/>
  <c r="B1792" i="144"/>
  <c r="B1793" i="144"/>
  <c r="B1794" i="144"/>
  <c r="B1795" i="144"/>
  <c r="B1796" i="144"/>
  <c r="B1797" i="144"/>
  <c r="B1798" i="144"/>
  <c r="B1799" i="144"/>
  <c r="B1800" i="144"/>
  <c r="B1801" i="144"/>
  <c r="B1802" i="144"/>
  <c r="B1803" i="144"/>
  <c r="B1804" i="144"/>
  <c r="B1805" i="144"/>
  <c r="B1806" i="144"/>
  <c r="B1807" i="144"/>
  <c r="B1808" i="144"/>
  <c r="B1809" i="144"/>
  <c r="B1810" i="144"/>
  <c r="B1811" i="144"/>
  <c r="B1812" i="144"/>
  <c r="B1813" i="144"/>
  <c r="B1814" i="144"/>
  <c r="B1815" i="144"/>
  <c r="B1816" i="144"/>
  <c r="B1817" i="144"/>
  <c r="B1818" i="144"/>
  <c r="B1819" i="144"/>
  <c r="B1820" i="144"/>
  <c r="B1821" i="144"/>
  <c r="B1822" i="144"/>
  <c r="B1823" i="144"/>
  <c r="B1824" i="144"/>
  <c r="B1825" i="144"/>
  <c r="B1826" i="144"/>
  <c r="B1827" i="144"/>
  <c r="B1828" i="144"/>
  <c r="B1829" i="144"/>
  <c r="B1830" i="144"/>
  <c r="B1831" i="144"/>
  <c r="B1832" i="144"/>
  <c r="B1833" i="144"/>
  <c r="B1834" i="144"/>
  <c r="B1835" i="144"/>
  <c r="B1836" i="144"/>
  <c r="B1837" i="144"/>
  <c r="B1838" i="144"/>
  <c r="B1839" i="144"/>
  <c r="B1840" i="144"/>
  <c r="B1841" i="144"/>
  <c r="B1842" i="144"/>
  <c r="B1843" i="144"/>
  <c r="B1844" i="144"/>
  <c r="B1845" i="144"/>
  <c r="B1846" i="144"/>
  <c r="B1847" i="144"/>
  <c r="B1848" i="144"/>
  <c r="B1849" i="144"/>
  <c r="B1850" i="144"/>
  <c r="B1851" i="144"/>
  <c r="B1852" i="144"/>
  <c r="B1853" i="144"/>
  <c r="B1854" i="144"/>
  <c r="B1855" i="144"/>
  <c r="B1856" i="144"/>
  <c r="B1857" i="144"/>
  <c r="B1858" i="144"/>
  <c r="B1859" i="144"/>
  <c r="B1860" i="144"/>
  <c r="B1861" i="144"/>
  <c r="B1862" i="144"/>
  <c r="B1863" i="144"/>
  <c r="B1864" i="144"/>
  <c r="B1865" i="144"/>
  <c r="B1866" i="144"/>
  <c r="B1867" i="144"/>
  <c r="B1868" i="144"/>
  <c r="B1869" i="144"/>
  <c r="B1870" i="144"/>
  <c r="B1871" i="144"/>
  <c r="B1872" i="144"/>
  <c r="B1873" i="144"/>
  <c r="B1874" i="144"/>
  <c r="B1875" i="144"/>
  <c r="B1876" i="144"/>
  <c r="B1877" i="144"/>
  <c r="B1878" i="144"/>
  <c r="B1879" i="144"/>
  <c r="B1880" i="144"/>
  <c r="B1881" i="144"/>
  <c r="B1882" i="144"/>
  <c r="B1883" i="144"/>
  <c r="B1884" i="144"/>
  <c r="B1885" i="144"/>
  <c r="B1886" i="144"/>
  <c r="B1887" i="144"/>
  <c r="B1888" i="144"/>
  <c r="B1889" i="144"/>
  <c r="B1890" i="144"/>
  <c r="B1891" i="144"/>
  <c r="B1892" i="144"/>
  <c r="B1893" i="144"/>
  <c r="B1894" i="144"/>
  <c r="B1895" i="144"/>
  <c r="B1896" i="144"/>
  <c r="B1897" i="144"/>
  <c r="B1898" i="144"/>
  <c r="B1899" i="144"/>
  <c r="B1900" i="144"/>
  <c r="B1901" i="144"/>
  <c r="B1902" i="144"/>
  <c r="B1903" i="144"/>
  <c r="B1904" i="144"/>
  <c r="B1905" i="144"/>
  <c r="B1906" i="144"/>
  <c r="B1907" i="144"/>
  <c r="B1908" i="144"/>
  <c r="B1909" i="144"/>
  <c r="B1910" i="144"/>
  <c r="B1911" i="144"/>
  <c r="B1912" i="144"/>
  <c r="B1913" i="144"/>
  <c r="B1914" i="144"/>
  <c r="B1915" i="144"/>
  <c r="B1916" i="144"/>
  <c r="B1917" i="144"/>
  <c r="B1918" i="144"/>
  <c r="B1919" i="144"/>
  <c r="B1920" i="144"/>
  <c r="B1921" i="144"/>
  <c r="B1922" i="144"/>
  <c r="B1923" i="144"/>
  <c r="B1924" i="144"/>
  <c r="B1925" i="144"/>
  <c r="B1926" i="144"/>
  <c r="B1927" i="144"/>
  <c r="B1928" i="144"/>
  <c r="B1929" i="144"/>
  <c r="B1930" i="144"/>
  <c r="B1931" i="144"/>
  <c r="B1932" i="144"/>
  <c r="B1933" i="144"/>
  <c r="B1934" i="144"/>
  <c r="B1935" i="144"/>
  <c r="B1936" i="144"/>
  <c r="B1937" i="144"/>
  <c r="B1938" i="144"/>
  <c r="B1939" i="144"/>
  <c r="B1940" i="144"/>
  <c r="B1941" i="144"/>
  <c r="B1942" i="144"/>
  <c r="B1943" i="144"/>
  <c r="B1944" i="144"/>
  <c r="B1945" i="144"/>
  <c r="B1946" i="144"/>
  <c r="B1947" i="144"/>
  <c r="B1948" i="144"/>
  <c r="B1949" i="144"/>
  <c r="B1950" i="144"/>
  <c r="B1951" i="144"/>
  <c r="B1952" i="144"/>
  <c r="B1953" i="144"/>
  <c r="B1954" i="144"/>
  <c r="B1955" i="144"/>
  <c r="B1956" i="144"/>
  <c r="B1957" i="144"/>
  <c r="B1958" i="144"/>
  <c r="B1959" i="144"/>
  <c r="B1960" i="144"/>
  <c r="B1961" i="144"/>
  <c r="B1962" i="144"/>
  <c r="B1963" i="144"/>
  <c r="B1964" i="144"/>
  <c r="B1965" i="144"/>
  <c r="B1966" i="144"/>
  <c r="B1967" i="144"/>
  <c r="B1968" i="144"/>
  <c r="B1969" i="144"/>
  <c r="B1970" i="144"/>
  <c r="B1971" i="144"/>
  <c r="B1972" i="144"/>
  <c r="B1973" i="144"/>
  <c r="B1974" i="144"/>
  <c r="B1975" i="144"/>
  <c r="B1976" i="144"/>
  <c r="B1977" i="144"/>
  <c r="B1978" i="144"/>
  <c r="B1979" i="144"/>
  <c r="B1980" i="144"/>
  <c r="B1981" i="144"/>
  <c r="B1982" i="144"/>
  <c r="B1983" i="144"/>
  <c r="B1984" i="144"/>
  <c r="B1985" i="144"/>
  <c r="B1986" i="144"/>
  <c r="B1987" i="144"/>
  <c r="B1988" i="144"/>
  <c r="B1989" i="144"/>
  <c r="B1990" i="144"/>
  <c r="B1991" i="144"/>
  <c r="B1992" i="144"/>
  <c r="B1993" i="144"/>
  <c r="B1994" i="144"/>
  <c r="B1995" i="144"/>
  <c r="B1996" i="144"/>
  <c r="B1997" i="144"/>
  <c r="B1998" i="144"/>
  <c r="B1999" i="144"/>
  <c r="B2000" i="144"/>
  <c r="B2001" i="144"/>
  <c r="B2002" i="144"/>
  <c r="B2003" i="144"/>
  <c r="B2004" i="144"/>
  <c r="B2005" i="144"/>
  <c r="B2006" i="144"/>
  <c r="B2007" i="144"/>
  <c r="B2008" i="144"/>
  <c r="B2009" i="144"/>
  <c r="B2010" i="144"/>
  <c r="B2011" i="144"/>
  <c r="B2012" i="144"/>
  <c r="B2013" i="144"/>
  <c r="B2014" i="144"/>
  <c r="B2015" i="144"/>
  <c r="B2016" i="144"/>
  <c r="B2017" i="144"/>
  <c r="B2018" i="144"/>
  <c r="B2019" i="144"/>
  <c r="B2020" i="144"/>
  <c r="B2021" i="144"/>
  <c r="B2022" i="144"/>
  <c r="B2023" i="144"/>
  <c r="B2024" i="144"/>
  <c r="B2025" i="144"/>
  <c r="B2026" i="144"/>
  <c r="B2027" i="144"/>
  <c r="B2028" i="144"/>
  <c r="B2029" i="144"/>
  <c r="B2030" i="144"/>
  <c r="B2031" i="144"/>
  <c r="B2032" i="144"/>
  <c r="B2033" i="144"/>
  <c r="B2034" i="144"/>
  <c r="B2035" i="144"/>
  <c r="B2036" i="144"/>
  <c r="B2037" i="144"/>
  <c r="B2038" i="144"/>
  <c r="B2039" i="144"/>
  <c r="B2040" i="144"/>
  <c r="B2041" i="144"/>
  <c r="B2042" i="144"/>
  <c r="B2043" i="144"/>
  <c r="B2044" i="144"/>
  <c r="B2045" i="144"/>
  <c r="B2046" i="144"/>
  <c r="B2047" i="144"/>
  <c r="B2048" i="144"/>
  <c r="B2049" i="144"/>
  <c r="B2050" i="144"/>
  <c r="B2051" i="144"/>
  <c r="B2052" i="144"/>
  <c r="B2053" i="144"/>
  <c r="B2054" i="144"/>
  <c r="B2055" i="144"/>
  <c r="B2056" i="144"/>
  <c r="B2057" i="144"/>
  <c r="B2058" i="144"/>
  <c r="B2059" i="144"/>
  <c r="B2060" i="144"/>
  <c r="B2061" i="144"/>
  <c r="B2062" i="144"/>
  <c r="B2063" i="144"/>
  <c r="B2064" i="144"/>
  <c r="B2065" i="144"/>
  <c r="B2066" i="144"/>
  <c r="B2067" i="144"/>
  <c r="B2068" i="144"/>
  <c r="B2069" i="144"/>
  <c r="B2070" i="144"/>
  <c r="B2071" i="144"/>
  <c r="B2072" i="144"/>
  <c r="B2073" i="144"/>
  <c r="B2074" i="144"/>
  <c r="B2075" i="144"/>
  <c r="B2076" i="144"/>
  <c r="B2077" i="144"/>
  <c r="B2078" i="144"/>
  <c r="B2079" i="144"/>
  <c r="B2080" i="144"/>
  <c r="B2081" i="144"/>
  <c r="B2082" i="144"/>
  <c r="B2083" i="144"/>
  <c r="B2084" i="144"/>
  <c r="B2085" i="144"/>
  <c r="B2086" i="144"/>
  <c r="B2087" i="144"/>
  <c r="B2088" i="144"/>
  <c r="B2089" i="144"/>
  <c r="B2090" i="144"/>
  <c r="B2091" i="144"/>
  <c r="B2092" i="144"/>
  <c r="B2093" i="144"/>
  <c r="B2094" i="144"/>
  <c r="B2095" i="144"/>
  <c r="B2096" i="144"/>
  <c r="B2097" i="144"/>
  <c r="B2098" i="144"/>
  <c r="B2099" i="144"/>
  <c r="B2100" i="144"/>
  <c r="B2101" i="144"/>
  <c r="B2102" i="144"/>
  <c r="B2103" i="144"/>
  <c r="B2104" i="144"/>
  <c r="B2105" i="144"/>
  <c r="B2106" i="144"/>
  <c r="B2107" i="144"/>
  <c r="B2108" i="144"/>
  <c r="B2109" i="144"/>
  <c r="B2110" i="144"/>
  <c r="B2111" i="144"/>
  <c r="B2112" i="144"/>
  <c r="B2113" i="144"/>
  <c r="B2114" i="144"/>
  <c r="B2115" i="144"/>
  <c r="B2116" i="144"/>
  <c r="B2117" i="144"/>
  <c r="B2118" i="144"/>
  <c r="B2119" i="144"/>
  <c r="B2120" i="144"/>
  <c r="B2121" i="144"/>
  <c r="B2122" i="144"/>
  <c r="B2123" i="144"/>
  <c r="B2124" i="144"/>
  <c r="B2125" i="144"/>
  <c r="B2126" i="144"/>
  <c r="B2127" i="144"/>
  <c r="B2128" i="144"/>
  <c r="B2129" i="144"/>
  <c r="B2130" i="144"/>
  <c r="B2131" i="144"/>
  <c r="B2132" i="144"/>
  <c r="B2133" i="144"/>
  <c r="B2134" i="144"/>
  <c r="B2135" i="144"/>
  <c r="B2136" i="144"/>
  <c r="B2137" i="144"/>
  <c r="B2138" i="144"/>
  <c r="B2139" i="144"/>
  <c r="B2140" i="144"/>
  <c r="B2141" i="144"/>
  <c r="B2142" i="144"/>
  <c r="B2143" i="144"/>
  <c r="B2144" i="144"/>
  <c r="B2145" i="144"/>
  <c r="B2146" i="144"/>
  <c r="B2147" i="144"/>
  <c r="B2148" i="144"/>
  <c r="B2149" i="144"/>
  <c r="B2150" i="144"/>
  <c r="B2151" i="144"/>
  <c r="B2152" i="144"/>
  <c r="B2153" i="144"/>
  <c r="B2154" i="144"/>
  <c r="B2155" i="144"/>
  <c r="B2156" i="144"/>
  <c r="B2157" i="144"/>
  <c r="B2158" i="144"/>
  <c r="B2159" i="144"/>
  <c r="B2160" i="144"/>
  <c r="B2161" i="144"/>
  <c r="B2162" i="144"/>
  <c r="B2163" i="144"/>
  <c r="B2164" i="144"/>
  <c r="B2165" i="144"/>
  <c r="B2166" i="144"/>
  <c r="B2167" i="144"/>
  <c r="B2168" i="144"/>
  <c r="B2169" i="144"/>
  <c r="B2170" i="144"/>
  <c r="B2171" i="144"/>
  <c r="B2172" i="144"/>
  <c r="B2173" i="144"/>
  <c r="B2174" i="144"/>
  <c r="B2175" i="144"/>
  <c r="B2176" i="144"/>
  <c r="B2177" i="144"/>
  <c r="B2178" i="144"/>
  <c r="B2179" i="144"/>
  <c r="B2180" i="144"/>
  <c r="B2181" i="144"/>
  <c r="B2182" i="144"/>
  <c r="B2183" i="144"/>
  <c r="B2184" i="144"/>
  <c r="B2185" i="144"/>
  <c r="B2186" i="144"/>
  <c r="B2187" i="144"/>
  <c r="B2188" i="144"/>
  <c r="B2189" i="144"/>
  <c r="B2190" i="144"/>
  <c r="B2191" i="144"/>
  <c r="B2192" i="144"/>
  <c r="B2193" i="144"/>
  <c r="B2194" i="144"/>
  <c r="B2195" i="144"/>
  <c r="B2196" i="144"/>
  <c r="B2197" i="144"/>
  <c r="B2198" i="144"/>
  <c r="B2199" i="144"/>
  <c r="B2200" i="144"/>
  <c r="B2201" i="144"/>
  <c r="B2202" i="144"/>
  <c r="B2203" i="144"/>
  <c r="B2204" i="144"/>
  <c r="B2205" i="144"/>
  <c r="B2206" i="144"/>
  <c r="B2207" i="144"/>
  <c r="B2208" i="144"/>
  <c r="B2209" i="144"/>
  <c r="B2210" i="144"/>
  <c r="B2211" i="144"/>
  <c r="B2212" i="144"/>
  <c r="B2213" i="144"/>
  <c r="B2214" i="144"/>
  <c r="B2215" i="144"/>
  <c r="B2216" i="144"/>
  <c r="B2217" i="144"/>
  <c r="B2218" i="144"/>
  <c r="B2219" i="144"/>
  <c r="B2220" i="144"/>
  <c r="B2221" i="144"/>
  <c r="B2222" i="144"/>
  <c r="B2223" i="144"/>
  <c r="B2224" i="144"/>
  <c r="B2225" i="144"/>
  <c r="B2226" i="144"/>
  <c r="B2227" i="144"/>
  <c r="B2228" i="144"/>
  <c r="B2229" i="144"/>
  <c r="B2230" i="144"/>
  <c r="B2231" i="144"/>
  <c r="B2232" i="144"/>
  <c r="B2233" i="144"/>
  <c r="B2234" i="144"/>
  <c r="B2235" i="144"/>
  <c r="B2236" i="144"/>
  <c r="B2237" i="144"/>
  <c r="B2238" i="144"/>
  <c r="B2239" i="144"/>
  <c r="B2240" i="144"/>
  <c r="B2241" i="144"/>
  <c r="B2242" i="144"/>
  <c r="B2243" i="144"/>
  <c r="B2244" i="144"/>
  <c r="B2245" i="144"/>
  <c r="B2246" i="144"/>
  <c r="B2247" i="144"/>
  <c r="B2248" i="144"/>
  <c r="B2249" i="144"/>
  <c r="B2250" i="144"/>
  <c r="B2251" i="144"/>
  <c r="B2252" i="144"/>
  <c r="B2253" i="144"/>
  <c r="B2254" i="144"/>
  <c r="B2255" i="144"/>
  <c r="B2256" i="144"/>
  <c r="B2257" i="144"/>
  <c r="B2258" i="144"/>
  <c r="B2259" i="144"/>
  <c r="B2260" i="144"/>
  <c r="B2261" i="144"/>
  <c r="B2262" i="144"/>
  <c r="B2263" i="144"/>
  <c r="B2264" i="144"/>
  <c r="B2265" i="144"/>
  <c r="B2266" i="144"/>
  <c r="B2267" i="144"/>
  <c r="B2268" i="144"/>
  <c r="B2269" i="144"/>
  <c r="B2270" i="144"/>
  <c r="B2271" i="144"/>
  <c r="B2272" i="144"/>
  <c r="B2273" i="144"/>
  <c r="B2274" i="144"/>
  <c r="B2275" i="144"/>
  <c r="B2276" i="144"/>
  <c r="B2277" i="144"/>
  <c r="B2278" i="144"/>
  <c r="B2279" i="144"/>
  <c r="B2280" i="144"/>
  <c r="B2281" i="144"/>
  <c r="B2282" i="144"/>
  <c r="B2283" i="144"/>
  <c r="B2284" i="144"/>
  <c r="B2285" i="144"/>
  <c r="B2286" i="144"/>
  <c r="B2287" i="144"/>
  <c r="B2288" i="144"/>
  <c r="B2289" i="144"/>
  <c r="B2290" i="144"/>
  <c r="B2291" i="144"/>
  <c r="B2292" i="144"/>
  <c r="B2293" i="144"/>
  <c r="B2294" i="144"/>
  <c r="B2295" i="144"/>
  <c r="B2296" i="144"/>
  <c r="B2297" i="144"/>
  <c r="B2298" i="144"/>
  <c r="B2299" i="144"/>
  <c r="B2300" i="144"/>
  <c r="B2301" i="144"/>
  <c r="B2302" i="144"/>
  <c r="B2303" i="144"/>
  <c r="B2304" i="144"/>
  <c r="B2305" i="144"/>
  <c r="B2306" i="144"/>
  <c r="B2307" i="144"/>
  <c r="B2308" i="144"/>
  <c r="B2309" i="144"/>
  <c r="B2310" i="144"/>
  <c r="B2311" i="144"/>
  <c r="B2312" i="144"/>
  <c r="B2313" i="144"/>
  <c r="B2314" i="144"/>
  <c r="B2315" i="144"/>
  <c r="B2316" i="144"/>
  <c r="B2317" i="144"/>
  <c r="B2318" i="144"/>
  <c r="B2319" i="144"/>
  <c r="B2320" i="144"/>
  <c r="B2321" i="144"/>
  <c r="B2322" i="144"/>
  <c r="B2323" i="144"/>
  <c r="B2324" i="144"/>
  <c r="B2325" i="144"/>
  <c r="B2326" i="144"/>
  <c r="B2327" i="144"/>
  <c r="B2328" i="144"/>
  <c r="B2329" i="144"/>
  <c r="B2330" i="144"/>
  <c r="B2331" i="144"/>
  <c r="B2332" i="144"/>
  <c r="B2333" i="144"/>
  <c r="B2334" i="144"/>
  <c r="B2335" i="144"/>
  <c r="B2336" i="144"/>
  <c r="B2337" i="144"/>
  <c r="B2338" i="144"/>
  <c r="B2339" i="144"/>
  <c r="B2340" i="144"/>
  <c r="B2341" i="144"/>
  <c r="B2342" i="144"/>
  <c r="B2343" i="144"/>
  <c r="B2344" i="144"/>
  <c r="B2345" i="144"/>
  <c r="B2346" i="144"/>
  <c r="B2347" i="144"/>
  <c r="B2348" i="144"/>
  <c r="B2349" i="144"/>
  <c r="B2350" i="144"/>
  <c r="B2351" i="144"/>
  <c r="B2352" i="144"/>
  <c r="B2353" i="144"/>
  <c r="B2354" i="144"/>
  <c r="B2355" i="144"/>
  <c r="B2356" i="144"/>
  <c r="B2357" i="144"/>
  <c r="B2358" i="144"/>
  <c r="B2359" i="144"/>
  <c r="B2360" i="144"/>
  <c r="B2361" i="144"/>
  <c r="B2362" i="144"/>
  <c r="B2363" i="144"/>
  <c r="B2364" i="144"/>
  <c r="B2365" i="144"/>
  <c r="B2366" i="144"/>
  <c r="B2367" i="144"/>
  <c r="B2368" i="144"/>
  <c r="B2369" i="144"/>
  <c r="B2370" i="144"/>
  <c r="B2371" i="144"/>
  <c r="B2372" i="144"/>
  <c r="B2373" i="144"/>
  <c r="B2374" i="144"/>
  <c r="B2375" i="144"/>
  <c r="B2376" i="144"/>
  <c r="B2377" i="144"/>
  <c r="B2378" i="144"/>
  <c r="B2379" i="144"/>
  <c r="B2380" i="144"/>
  <c r="B2381" i="144"/>
  <c r="B2382" i="144"/>
  <c r="B2383" i="144"/>
  <c r="B2384" i="144"/>
  <c r="B2385" i="144"/>
  <c r="B2386" i="144"/>
  <c r="B2387" i="144"/>
  <c r="B2388" i="144"/>
  <c r="B2389" i="144"/>
  <c r="B2390" i="144"/>
  <c r="B2391" i="144"/>
  <c r="B2392" i="144"/>
  <c r="B2393" i="144"/>
  <c r="B2394" i="144"/>
  <c r="B2395" i="144"/>
  <c r="B2396" i="144"/>
  <c r="B2397" i="144"/>
  <c r="B2398" i="144"/>
  <c r="B2399" i="144"/>
  <c r="B2400" i="144"/>
  <c r="B2401" i="144"/>
  <c r="B2402" i="144"/>
  <c r="B2403" i="144"/>
  <c r="B2404" i="144"/>
  <c r="B2405" i="144"/>
  <c r="B2406" i="144"/>
  <c r="B2407" i="144"/>
  <c r="B2408" i="144"/>
  <c r="B2409" i="144"/>
  <c r="B2410" i="144"/>
  <c r="B2411" i="144"/>
  <c r="B2412" i="144"/>
  <c r="B2413" i="144"/>
  <c r="B2414" i="144"/>
  <c r="B2415" i="144"/>
  <c r="B2416" i="144"/>
  <c r="B2417" i="144"/>
  <c r="B2418" i="144"/>
  <c r="B2419" i="144"/>
  <c r="B2420" i="144"/>
  <c r="B2421" i="144"/>
  <c r="B2422" i="144"/>
  <c r="B2423" i="144"/>
  <c r="B2424" i="144"/>
  <c r="B2425" i="144"/>
  <c r="B2426" i="144"/>
  <c r="B2427" i="144"/>
  <c r="B2428" i="144"/>
  <c r="B2429" i="144"/>
  <c r="B2430" i="144"/>
  <c r="B2431" i="144"/>
  <c r="B2432" i="144"/>
  <c r="B2433" i="144"/>
  <c r="B2434" i="144"/>
  <c r="B2435" i="144"/>
  <c r="B2436" i="144"/>
  <c r="B2437" i="144"/>
  <c r="B2438" i="144"/>
  <c r="B2439" i="144"/>
  <c r="B2440" i="144"/>
  <c r="B2441" i="144"/>
  <c r="B2442" i="144"/>
  <c r="B2443" i="144"/>
  <c r="B2444" i="144"/>
  <c r="B2445" i="144"/>
  <c r="B2446" i="144"/>
  <c r="B2447" i="144"/>
  <c r="B2448" i="144"/>
  <c r="B2449" i="144"/>
  <c r="B2450" i="144"/>
  <c r="B2451" i="144"/>
  <c r="B2452" i="144"/>
  <c r="B2453" i="144"/>
  <c r="B2454" i="144"/>
  <c r="B2455" i="144"/>
  <c r="B2456" i="144"/>
  <c r="B2457" i="144"/>
  <c r="B2458" i="144"/>
  <c r="B2459" i="144"/>
  <c r="B2460" i="144"/>
  <c r="B2461" i="144"/>
  <c r="B2462" i="144"/>
  <c r="B2463" i="144"/>
  <c r="B2464" i="144"/>
  <c r="B2465" i="144"/>
  <c r="B2466" i="144"/>
  <c r="B2467" i="144"/>
  <c r="B2468" i="144"/>
  <c r="B2469" i="144"/>
  <c r="B2470" i="144"/>
  <c r="B2471" i="144"/>
  <c r="B2472" i="144"/>
  <c r="B2473" i="144"/>
  <c r="B2474" i="144"/>
  <c r="B2475" i="144"/>
  <c r="B2476" i="144"/>
  <c r="B2477" i="144"/>
  <c r="B2478" i="144"/>
  <c r="B2479" i="144"/>
  <c r="B2480" i="144"/>
  <c r="B2481" i="144"/>
  <c r="B2482" i="144"/>
  <c r="B2483" i="144"/>
  <c r="B2484" i="144"/>
  <c r="B2485" i="144"/>
  <c r="B2486" i="144"/>
  <c r="B2487" i="144"/>
  <c r="B2488" i="144"/>
  <c r="B2489" i="144"/>
  <c r="B2490" i="144"/>
  <c r="B2491" i="144"/>
  <c r="B2492" i="144"/>
  <c r="B2493" i="144"/>
  <c r="B2494" i="144"/>
  <c r="B2495" i="144"/>
  <c r="B2496" i="144"/>
  <c r="B2497" i="144"/>
  <c r="B2498" i="144"/>
  <c r="B2499" i="144"/>
  <c r="B2500" i="144"/>
  <c r="B2501" i="144"/>
  <c r="B2502" i="144"/>
  <c r="B2503" i="144"/>
  <c r="B2504" i="144"/>
  <c r="B2505" i="144"/>
  <c r="B2506" i="144"/>
  <c r="B2507" i="144"/>
  <c r="B2508" i="144"/>
  <c r="B2509" i="144"/>
  <c r="B2510" i="144"/>
  <c r="B2511" i="144"/>
  <c r="B2512" i="144"/>
  <c r="B2513" i="144"/>
  <c r="B2514" i="144"/>
  <c r="B2515" i="144"/>
  <c r="B2516" i="144"/>
  <c r="B2517" i="144"/>
  <c r="B2518" i="144"/>
  <c r="B2519" i="144"/>
  <c r="B2520" i="144"/>
  <c r="B2521" i="144"/>
  <c r="B2522" i="144"/>
  <c r="B2523" i="144"/>
  <c r="B2524" i="144"/>
  <c r="B2525" i="144"/>
  <c r="B2526" i="144"/>
  <c r="B2527" i="144"/>
  <c r="B2528" i="144"/>
  <c r="B2529" i="144"/>
  <c r="B2530" i="144"/>
  <c r="B2531" i="144"/>
  <c r="B2532" i="144"/>
  <c r="B2533" i="144"/>
  <c r="B2534" i="144"/>
  <c r="B2535" i="144"/>
  <c r="B2536" i="144"/>
  <c r="B2537" i="144"/>
  <c r="B2538" i="144"/>
  <c r="B2539" i="144"/>
  <c r="B2540" i="144"/>
  <c r="B2541" i="144"/>
  <c r="B2542" i="144"/>
  <c r="B2543" i="144"/>
  <c r="B2544" i="144"/>
  <c r="B2545" i="144"/>
  <c r="B2546" i="144"/>
  <c r="B2547" i="144"/>
  <c r="B2548" i="144"/>
  <c r="B2549" i="144"/>
  <c r="B2550" i="144"/>
  <c r="B2551" i="144"/>
  <c r="B2552" i="144"/>
  <c r="B2553" i="144"/>
  <c r="B2554" i="144"/>
  <c r="B2555" i="144"/>
  <c r="B2556" i="144"/>
  <c r="B2557" i="144"/>
  <c r="B2558" i="144"/>
  <c r="B2559" i="144"/>
  <c r="B2560" i="144"/>
  <c r="B2561" i="144"/>
  <c r="B2562" i="144"/>
  <c r="B2563" i="144"/>
  <c r="B2564" i="144"/>
  <c r="B2565" i="144"/>
  <c r="B2566" i="144"/>
  <c r="B2567" i="144"/>
  <c r="B2568" i="144"/>
  <c r="B2569" i="144"/>
  <c r="B2570" i="144"/>
  <c r="B2571" i="144"/>
  <c r="B2572" i="144"/>
  <c r="B2573" i="144"/>
  <c r="B2574" i="144"/>
  <c r="B2575" i="144"/>
  <c r="B2576" i="144"/>
  <c r="B2577" i="144"/>
  <c r="B2578" i="144"/>
  <c r="B2579" i="144"/>
  <c r="B2580" i="144"/>
  <c r="B2581" i="144"/>
  <c r="B2582" i="144"/>
  <c r="B2583" i="144"/>
  <c r="B2584" i="144"/>
  <c r="B2585" i="144"/>
  <c r="B2586" i="144"/>
  <c r="B2587" i="144"/>
  <c r="B2588" i="144"/>
  <c r="B2589" i="144"/>
  <c r="B2590" i="144"/>
  <c r="B2591" i="144"/>
  <c r="B2592" i="144"/>
  <c r="B2593" i="144"/>
  <c r="B2594" i="144"/>
  <c r="B2595" i="144"/>
  <c r="B2596" i="144"/>
  <c r="B2597" i="144"/>
  <c r="B2598" i="144"/>
  <c r="B2599" i="144"/>
  <c r="B2600" i="144"/>
  <c r="B2601" i="144"/>
  <c r="B2602" i="144"/>
  <c r="B2603" i="144"/>
  <c r="B2604" i="144"/>
  <c r="B2605" i="144"/>
  <c r="B2606" i="144"/>
  <c r="B2607" i="144"/>
  <c r="B2608" i="144"/>
  <c r="B2609" i="144"/>
  <c r="B2610" i="144"/>
  <c r="B2611" i="144"/>
  <c r="B2612" i="144"/>
  <c r="B2613" i="144"/>
  <c r="B2614" i="144"/>
  <c r="B2615" i="144"/>
  <c r="B2616" i="144"/>
  <c r="B2617" i="144"/>
  <c r="B2618" i="144"/>
  <c r="B2619" i="144"/>
  <c r="B2620" i="144"/>
  <c r="B2621" i="144"/>
  <c r="B2622" i="144"/>
  <c r="B2623" i="144"/>
  <c r="B2624" i="144"/>
  <c r="B2625" i="144"/>
  <c r="B2626" i="144"/>
  <c r="B2627" i="144"/>
  <c r="B2628" i="144"/>
  <c r="B2629" i="144"/>
  <c r="B2630" i="144"/>
  <c r="B2631" i="144"/>
  <c r="B2632" i="144"/>
  <c r="B2633" i="144"/>
  <c r="B2634" i="144"/>
  <c r="B2635" i="144"/>
  <c r="B2636" i="144"/>
  <c r="B2637" i="144"/>
  <c r="B2638" i="144"/>
  <c r="B2639" i="144"/>
  <c r="B2640" i="144"/>
  <c r="B2641" i="144"/>
  <c r="B2642" i="144"/>
  <c r="B2643" i="144"/>
  <c r="B2644" i="144"/>
  <c r="B2645" i="144"/>
  <c r="B2646" i="144"/>
  <c r="B2647" i="144"/>
  <c r="B2648" i="144"/>
  <c r="B2649" i="144"/>
  <c r="B2650" i="144"/>
  <c r="B2651" i="144"/>
  <c r="B2652" i="144"/>
  <c r="B2653" i="144"/>
  <c r="B2654" i="144"/>
  <c r="B2655" i="144"/>
  <c r="B2656" i="144"/>
  <c r="B2657" i="144"/>
  <c r="B2658" i="144"/>
  <c r="B2659" i="144"/>
  <c r="B2660" i="144"/>
  <c r="B2661" i="144"/>
  <c r="B2662" i="144"/>
  <c r="B2663" i="144"/>
  <c r="B2664" i="144"/>
  <c r="B2665" i="144"/>
  <c r="B2666" i="144"/>
  <c r="B2667" i="144"/>
  <c r="B2668" i="144"/>
  <c r="B2669" i="144"/>
  <c r="B2670" i="144"/>
  <c r="B2671" i="144"/>
  <c r="B2672" i="144"/>
  <c r="B2673" i="144"/>
  <c r="B2674" i="144"/>
  <c r="B2675" i="144"/>
  <c r="B2676" i="144"/>
  <c r="B2677" i="144"/>
  <c r="B2678" i="144"/>
  <c r="B2679" i="144"/>
  <c r="B2680" i="144"/>
  <c r="B2681" i="144"/>
  <c r="B2682" i="144"/>
  <c r="B2683" i="144"/>
  <c r="B2684" i="144"/>
  <c r="B2685" i="144"/>
  <c r="B2686" i="144"/>
  <c r="B2687" i="144"/>
  <c r="B2688" i="144"/>
  <c r="B2689" i="144"/>
  <c r="B2690" i="144"/>
  <c r="B2691" i="144"/>
  <c r="B2692" i="144"/>
  <c r="B2693" i="144"/>
  <c r="B2694" i="144"/>
  <c r="B2695" i="144"/>
  <c r="B2696" i="144"/>
  <c r="B2697" i="144"/>
  <c r="B2698" i="144"/>
  <c r="B2699" i="144"/>
  <c r="B2700" i="144"/>
  <c r="B2701" i="144"/>
  <c r="B2702" i="144"/>
  <c r="B2703" i="144"/>
  <c r="B2704" i="144"/>
  <c r="B2705" i="144"/>
  <c r="B2706" i="144"/>
  <c r="B2707" i="144"/>
  <c r="B2708" i="144"/>
  <c r="B2709" i="144"/>
  <c r="B2710" i="144"/>
  <c r="B2711" i="144"/>
  <c r="B2712" i="144"/>
  <c r="B2713" i="144"/>
  <c r="B2714" i="144"/>
  <c r="B2715" i="144"/>
  <c r="B2716" i="144"/>
  <c r="B2717" i="144"/>
  <c r="B2718" i="144"/>
  <c r="B2719" i="144"/>
  <c r="B2720" i="144"/>
  <c r="B2721" i="144"/>
  <c r="B2722" i="144"/>
  <c r="B2723" i="144"/>
  <c r="B2724" i="144"/>
  <c r="B2725" i="144"/>
  <c r="B2726" i="144"/>
  <c r="B2727" i="144"/>
  <c r="B2728" i="144"/>
  <c r="B2729" i="144"/>
  <c r="B2730" i="144"/>
  <c r="B2731" i="144"/>
  <c r="B2732" i="144"/>
  <c r="B2733" i="144"/>
  <c r="B2734" i="144"/>
  <c r="B2735" i="144"/>
  <c r="B2736" i="144"/>
  <c r="B2737" i="144"/>
  <c r="B2738" i="144"/>
  <c r="B2739" i="144"/>
  <c r="B2740" i="144"/>
  <c r="B2741" i="144"/>
  <c r="B2742" i="144"/>
  <c r="B2743" i="144"/>
  <c r="B2744" i="144"/>
  <c r="B2745" i="144"/>
  <c r="B2746" i="144"/>
  <c r="B2747" i="144"/>
  <c r="B2748" i="144"/>
  <c r="B2749" i="144"/>
  <c r="B2750" i="144"/>
  <c r="B2751" i="144"/>
  <c r="B2752" i="144"/>
  <c r="B2753" i="144"/>
  <c r="B2754" i="144"/>
  <c r="B2755" i="144"/>
  <c r="B2756" i="144"/>
  <c r="B2757" i="144"/>
  <c r="B2758" i="144"/>
  <c r="B2759" i="144"/>
  <c r="B2760" i="144"/>
  <c r="B2761" i="144"/>
  <c r="B2762" i="144"/>
  <c r="B2763" i="144"/>
  <c r="B2764" i="144"/>
  <c r="B2765" i="144"/>
  <c r="B2766" i="144"/>
  <c r="B2767" i="144"/>
  <c r="B2768" i="144"/>
  <c r="B2769" i="144"/>
  <c r="B2770" i="144"/>
  <c r="B2771" i="144"/>
  <c r="B2772" i="144"/>
  <c r="B2773" i="144"/>
  <c r="B2774" i="144"/>
  <c r="B2775" i="144"/>
  <c r="B2776" i="144"/>
  <c r="B2777" i="144"/>
  <c r="B2778" i="144"/>
  <c r="B2779" i="144"/>
  <c r="B2780" i="144"/>
  <c r="B2781" i="144"/>
  <c r="B2782" i="144"/>
  <c r="B2783" i="144"/>
  <c r="B2784" i="144"/>
  <c r="B2785" i="144"/>
  <c r="B2786" i="144"/>
  <c r="B2787" i="144"/>
  <c r="B2788" i="144"/>
  <c r="B2789" i="144"/>
  <c r="B2790" i="144"/>
  <c r="B2791" i="144"/>
  <c r="B2792" i="144"/>
  <c r="B2793" i="144"/>
  <c r="B2794" i="144"/>
  <c r="B2795" i="144"/>
  <c r="B2796" i="144"/>
  <c r="B2797" i="144"/>
  <c r="B2798" i="144"/>
  <c r="B2799" i="144"/>
  <c r="B2800" i="144"/>
  <c r="B2801" i="144"/>
  <c r="B2802" i="144"/>
  <c r="B2803" i="144"/>
  <c r="B2804" i="144"/>
  <c r="B2805" i="144"/>
  <c r="B2806" i="144"/>
  <c r="B2807" i="144"/>
  <c r="B2808" i="144"/>
  <c r="B2809" i="144"/>
  <c r="B2810" i="144"/>
  <c r="B2811" i="144"/>
  <c r="B2812" i="144"/>
  <c r="B2813" i="144"/>
  <c r="B2814" i="144"/>
  <c r="B2815" i="144"/>
  <c r="B2816" i="144"/>
  <c r="B2817" i="144"/>
  <c r="B2818" i="144"/>
  <c r="B2819" i="144"/>
  <c r="B2820" i="144"/>
  <c r="B2821" i="144"/>
  <c r="B2822" i="144"/>
  <c r="B2823" i="144"/>
  <c r="B2824" i="144"/>
  <c r="B2825" i="144"/>
  <c r="B2826" i="144"/>
  <c r="B2827" i="144"/>
  <c r="B2828" i="144"/>
  <c r="B2829" i="144"/>
  <c r="B2830" i="144"/>
  <c r="B2831" i="144"/>
  <c r="B2832" i="144"/>
  <c r="B2833" i="144"/>
  <c r="B2834" i="144"/>
  <c r="B2835" i="144"/>
  <c r="B2836" i="144"/>
  <c r="B2837" i="144"/>
  <c r="B2838" i="144"/>
  <c r="B2839" i="144"/>
  <c r="B2840" i="144"/>
  <c r="B2841" i="144"/>
  <c r="B2842" i="144"/>
  <c r="B2843" i="144"/>
  <c r="B2844" i="144"/>
  <c r="B2845" i="144"/>
  <c r="B2846" i="144"/>
  <c r="B2847" i="144"/>
  <c r="B2848" i="144"/>
  <c r="B2849" i="144"/>
  <c r="B2850" i="144"/>
  <c r="B2851" i="144"/>
  <c r="B2852" i="144"/>
  <c r="B2853" i="144"/>
  <c r="B2854" i="144"/>
  <c r="B2855" i="144"/>
  <c r="B2856" i="144"/>
  <c r="B2857" i="144"/>
  <c r="B2858" i="144"/>
  <c r="B2859" i="144"/>
  <c r="B2860" i="144"/>
  <c r="B2861" i="144"/>
  <c r="B2862" i="144"/>
  <c r="B2863" i="144"/>
  <c r="B2864" i="144"/>
  <c r="B2865" i="144"/>
  <c r="B2866" i="144"/>
  <c r="B2867" i="144"/>
  <c r="B2868" i="144"/>
  <c r="B2869" i="144"/>
  <c r="B2870" i="144"/>
  <c r="B2871" i="144"/>
  <c r="B2872" i="144"/>
  <c r="B2873" i="144"/>
  <c r="B2874" i="144"/>
  <c r="B2875" i="144"/>
  <c r="B2876" i="144"/>
  <c r="B2877" i="144"/>
  <c r="B2878" i="144"/>
  <c r="B2879" i="144"/>
  <c r="B2880" i="144"/>
  <c r="B2881" i="144"/>
  <c r="B2882" i="144"/>
  <c r="B2883" i="144"/>
  <c r="B2884" i="144"/>
  <c r="B2885" i="144"/>
  <c r="B2886" i="144"/>
  <c r="B2887" i="144"/>
  <c r="B2888" i="144"/>
  <c r="B2889" i="144"/>
  <c r="B2890" i="144"/>
  <c r="B2891" i="144"/>
  <c r="B2892" i="144"/>
  <c r="B2893" i="144"/>
  <c r="B2894" i="144"/>
  <c r="B2895" i="144"/>
  <c r="B2896" i="144"/>
  <c r="B2897" i="144"/>
  <c r="B2898" i="144"/>
  <c r="B2899" i="144"/>
  <c r="B2900" i="144"/>
  <c r="B2901" i="144"/>
  <c r="B2902" i="144"/>
  <c r="B2903" i="144"/>
  <c r="B2904" i="144"/>
  <c r="B2905" i="144"/>
  <c r="B2906" i="144"/>
  <c r="B2907" i="144"/>
  <c r="B2908" i="144"/>
  <c r="B2909" i="144"/>
  <c r="B2910" i="144"/>
  <c r="B2911" i="144"/>
  <c r="B2912" i="144"/>
  <c r="B2913" i="144"/>
  <c r="B2914" i="144"/>
  <c r="B2915" i="144"/>
  <c r="B2916" i="144"/>
  <c r="B2917" i="144"/>
  <c r="B2918" i="144"/>
  <c r="B2919" i="144"/>
  <c r="B2920" i="144"/>
  <c r="B2921" i="144"/>
  <c r="B2922" i="144"/>
  <c r="B2923" i="144"/>
  <c r="B2924" i="144"/>
  <c r="B2925" i="144"/>
  <c r="B2926" i="144"/>
  <c r="B2927" i="144"/>
  <c r="B2928" i="144"/>
  <c r="B2929" i="144"/>
  <c r="B2930" i="144"/>
  <c r="B2931" i="144"/>
  <c r="B2932" i="144"/>
  <c r="B2933" i="144"/>
  <c r="B2934" i="144"/>
  <c r="B2935" i="144"/>
  <c r="B2936" i="144"/>
  <c r="B2937" i="144"/>
  <c r="B2938" i="144"/>
  <c r="B2939" i="144"/>
  <c r="B2940" i="144"/>
  <c r="B2941" i="144"/>
  <c r="B2942" i="144"/>
  <c r="B2943" i="144"/>
  <c r="B2944" i="144"/>
  <c r="B2945" i="144"/>
  <c r="B2946" i="144"/>
  <c r="B2947" i="144"/>
  <c r="B2948" i="144"/>
  <c r="B2949" i="144"/>
  <c r="B2950" i="144"/>
  <c r="B2951" i="144"/>
  <c r="B2952" i="144"/>
  <c r="B2953" i="144"/>
  <c r="B2954" i="144"/>
  <c r="B2955" i="144"/>
  <c r="B2956" i="144"/>
  <c r="B2957" i="144"/>
  <c r="B2958" i="144"/>
  <c r="B2959" i="144"/>
  <c r="B2960" i="144"/>
  <c r="B2961" i="144"/>
  <c r="B2962" i="144"/>
  <c r="B2963" i="144"/>
  <c r="B2964" i="144"/>
  <c r="B2965" i="144"/>
  <c r="B2966" i="144"/>
  <c r="B2967" i="144"/>
  <c r="B2968" i="144"/>
  <c r="B2969" i="144"/>
  <c r="B2970" i="144"/>
  <c r="B2971" i="144"/>
  <c r="B2972" i="144"/>
  <c r="B2973" i="144"/>
  <c r="B2974" i="144"/>
  <c r="B2975" i="144"/>
  <c r="B2976" i="144"/>
  <c r="B2977" i="144"/>
  <c r="B2978" i="144"/>
  <c r="B2979" i="144"/>
  <c r="B2980" i="144"/>
  <c r="B2981" i="144"/>
  <c r="B2982" i="144"/>
  <c r="B2983" i="144"/>
  <c r="B2984" i="144"/>
  <c r="B2985" i="144"/>
  <c r="B2986" i="144"/>
  <c r="B2987" i="144"/>
  <c r="B2988" i="144"/>
  <c r="B2989" i="144"/>
  <c r="B2990" i="144"/>
  <c r="B2991" i="144"/>
  <c r="B2992" i="144"/>
  <c r="B2993" i="144"/>
  <c r="B2994" i="144"/>
  <c r="B2995" i="144"/>
  <c r="B2996" i="144"/>
  <c r="B2997" i="144"/>
  <c r="B2998" i="144"/>
  <c r="B2999" i="144"/>
  <c r="B3000" i="144"/>
  <c r="B3001" i="144"/>
  <c r="B3002" i="144"/>
  <c r="B3003" i="144"/>
  <c r="B3004" i="144"/>
  <c r="B3005" i="144"/>
  <c r="B3006" i="144"/>
  <c r="B3007" i="144"/>
  <c r="B3008" i="144"/>
  <c r="B3009" i="144"/>
  <c r="B3010" i="144"/>
  <c r="B3011" i="144"/>
  <c r="B3012" i="144"/>
  <c r="B3013" i="144"/>
  <c r="B3014" i="144"/>
  <c r="B3015" i="144"/>
  <c r="B3016" i="144"/>
  <c r="B3017" i="144"/>
  <c r="B3018" i="144"/>
  <c r="B3019" i="144"/>
  <c r="B3020" i="144"/>
  <c r="B3021" i="144"/>
  <c r="B3022" i="144"/>
  <c r="B3023" i="144"/>
  <c r="B3024" i="144"/>
  <c r="B3025" i="144"/>
  <c r="B3026" i="144"/>
  <c r="B3027" i="144"/>
  <c r="B3028" i="144"/>
  <c r="B3029" i="144"/>
  <c r="B3030" i="144"/>
  <c r="B3031" i="144"/>
  <c r="B3032" i="144"/>
  <c r="B3033" i="144"/>
  <c r="B3034" i="144"/>
  <c r="B3035" i="144"/>
  <c r="B3036" i="144"/>
  <c r="B3037" i="144"/>
  <c r="B3038" i="144"/>
  <c r="B3039" i="144"/>
  <c r="B3040" i="144"/>
  <c r="B3041" i="144"/>
  <c r="B3042" i="144"/>
  <c r="B3043" i="144"/>
  <c r="B3044" i="144"/>
  <c r="B3045" i="144"/>
  <c r="B3046" i="144"/>
  <c r="B3047" i="144"/>
  <c r="B3048" i="144"/>
  <c r="B3049" i="144"/>
  <c r="B3050" i="144"/>
  <c r="B3051" i="144"/>
  <c r="B3052" i="144"/>
  <c r="B3053" i="144"/>
  <c r="B3054" i="144"/>
  <c r="B3055" i="144"/>
  <c r="B3056" i="144"/>
  <c r="B3057" i="144"/>
  <c r="B3058" i="144"/>
  <c r="B3059" i="144"/>
  <c r="B3060" i="144"/>
  <c r="B3061" i="144"/>
  <c r="B3062" i="144"/>
  <c r="B3063" i="144"/>
  <c r="B3064" i="144"/>
  <c r="B3065" i="144"/>
  <c r="B3066" i="144"/>
  <c r="B3067" i="144"/>
  <c r="B3068" i="144"/>
  <c r="B3069" i="144"/>
  <c r="B3070" i="144"/>
  <c r="B3071" i="144"/>
  <c r="B3072" i="144"/>
  <c r="B3073" i="144"/>
  <c r="B3074" i="144"/>
  <c r="B3075" i="144"/>
  <c r="B3076" i="144"/>
  <c r="B3077" i="144"/>
  <c r="B3078" i="144"/>
  <c r="B3079" i="144"/>
  <c r="B3080" i="144"/>
  <c r="B3081" i="144"/>
  <c r="B3082" i="144"/>
  <c r="B3083" i="144"/>
  <c r="B3084" i="144"/>
  <c r="B3085" i="144"/>
  <c r="B3086" i="144"/>
  <c r="B3087" i="144"/>
  <c r="B3088" i="144"/>
  <c r="B3089" i="144"/>
  <c r="B3090" i="144"/>
  <c r="B3091" i="144"/>
  <c r="B3092" i="144"/>
  <c r="B3093" i="144"/>
  <c r="B3094" i="144"/>
  <c r="B3095" i="144"/>
  <c r="B3096" i="144"/>
  <c r="B3097" i="144"/>
  <c r="B3098" i="144"/>
  <c r="B3099" i="144"/>
  <c r="B3100" i="144"/>
  <c r="B3101" i="144"/>
  <c r="B3102" i="144"/>
  <c r="B3103" i="144"/>
  <c r="B3104" i="144"/>
  <c r="B3105" i="144"/>
  <c r="B3106" i="144"/>
  <c r="B3107" i="144"/>
  <c r="B3108" i="144"/>
  <c r="B3109" i="144"/>
  <c r="B3110" i="144"/>
  <c r="B3111" i="144"/>
  <c r="B3112" i="144"/>
  <c r="B3113" i="144"/>
  <c r="B3114" i="144"/>
  <c r="B3115" i="144"/>
  <c r="B3116" i="144"/>
  <c r="B3117" i="144"/>
  <c r="B3118" i="144"/>
  <c r="B3119" i="144"/>
  <c r="B3120" i="144"/>
  <c r="B3121" i="144"/>
  <c r="B3122" i="144"/>
  <c r="B3123" i="144"/>
  <c r="B3124" i="144"/>
  <c r="B3125" i="144"/>
  <c r="B3126" i="144"/>
  <c r="B3127" i="144"/>
  <c r="B3128" i="144"/>
  <c r="B3129" i="144"/>
  <c r="B3130" i="144"/>
  <c r="B3131" i="144"/>
  <c r="B3132" i="144"/>
  <c r="B3133" i="144"/>
  <c r="B3134" i="144"/>
  <c r="B3135" i="144"/>
  <c r="B3136" i="144"/>
  <c r="B3137" i="144"/>
  <c r="B3138" i="144"/>
  <c r="B3139" i="144"/>
  <c r="B3140" i="144"/>
  <c r="B3141" i="144"/>
  <c r="B3142" i="144"/>
  <c r="B3143" i="144"/>
  <c r="B3144" i="144"/>
  <c r="B3145" i="144"/>
  <c r="B3146" i="144"/>
  <c r="B3147" i="144"/>
  <c r="B3148" i="144"/>
  <c r="B3149" i="144"/>
  <c r="B3150" i="144"/>
  <c r="B3151" i="144"/>
  <c r="B3152" i="144"/>
  <c r="B3153" i="144"/>
  <c r="B3154" i="144"/>
  <c r="B3155" i="144"/>
  <c r="B3156" i="144"/>
  <c r="B3157" i="144"/>
  <c r="B3158" i="144"/>
  <c r="B3159" i="144"/>
  <c r="B3160" i="144"/>
  <c r="B3161" i="144"/>
  <c r="B3162" i="144"/>
  <c r="B3163" i="144"/>
  <c r="B3164" i="144"/>
  <c r="B3165" i="144"/>
  <c r="B3166" i="144"/>
  <c r="B3167" i="144"/>
  <c r="B3168" i="144"/>
  <c r="B3169" i="144"/>
  <c r="B3170" i="144"/>
  <c r="B3171" i="144"/>
  <c r="B3172" i="144"/>
  <c r="B3173" i="144"/>
  <c r="B3174" i="144"/>
  <c r="B3175" i="144"/>
  <c r="B3176" i="144"/>
  <c r="B3177" i="144"/>
  <c r="B3178" i="144"/>
  <c r="B3179" i="144"/>
  <c r="B3180" i="144"/>
  <c r="B3181" i="144"/>
  <c r="B3182" i="144"/>
  <c r="B3183" i="144"/>
  <c r="B3184" i="144"/>
  <c r="B3185" i="144"/>
  <c r="B3186" i="144"/>
  <c r="B3187" i="144"/>
  <c r="B3188" i="144"/>
  <c r="B3189" i="144"/>
  <c r="B3190" i="144"/>
  <c r="B3191" i="144"/>
  <c r="B3192" i="144"/>
  <c r="B3193" i="144"/>
  <c r="B3194" i="144"/>
  <c r="B3195" i="144"/>
  <c r="B3196" i="144"/>
  <c r="B3197" i="144"/>
  <c r="B3198" i="144"/>
  <c r="B3199" i="144"/>
  <c r="B3200" i="144"/>
  <c r="B3201" i="144"/>
  <c r="B3202" i="144"/>
  <c r="B3203" i="144"/>
  <c r="B3204" i="144"/>
  <c r="B3205" i="144"/>
  <c r="B3206" i="144"/>
  <c r="B3207" i="144"/>
  <c r="B3208" i="144"/>
  <c r="B3209" i="144"/>
  <c r="B3210" i="144"/>
  <c r="B3211" i="144"/>
  <c r="B3212" i="144"/>
  <c r="B3213" i="144"/>
  <c r="B3214" i="144"/>
  <c r="B3215" i="144"/>
  <c r="B3216" i="144"/>
  <c r="B3217" i="144"/>
  <c r="B3218" i="144"/>
  <c r="B3219" i="144"/>
  <c r="B3220" i="144"/>
  <c r="B3221" i="144"/>
  <c r="B3222" i="144"/>
  <c r="B3223" i="144"/>
  <c r="B3224" i="144"/>
  <c r="B3225" i="144"/>
  <c r="B3226" i="144"/>
  <c r="B3227" i="144"/>
  <c r="B3228" i="144"/>
  <c r="B3229" i="144"/>
  <c r="B3230" i="144"/>
  <c r="B3231" i="144"/>
  <c r="B3232" i="144"/>
  <c r="B3233" i="144"/>
  <c r="B3234" i="144"/>
  <c r="B3235" i="144"/>
  <c r="B3236" i="144"/>
  <c r="B3237" i="144"/>
  <c r="B3238" i="144"/>
  <c r="B3239" i="144"/>
  <c r="B3240" i="144"/>
  <c r="B3241" i="144"/>
  <c r="B3242" i="144"/>
  <c r="B3243" i="144"/>
  <c r="B3244" i="144"/>
  <c r="B3245" i="144"/>
  <c r="B3246" i="144"/>
  <c r="B3247" i="144"/>
  <c r="B3248" i="144"/>
  <c r="B3249" i="144"/>
  <c r="B3250" i="144"/>
  <c r="B3251" i="144"/>
  <c r="B3252" i="144"/>
  <c r="B3253" i="144"/>
  <c r="B3254" i="144"/>
  <c r="B3255" i="144"/>
  <c r="B3256" i="144"/>
  <c r="B3257" i="144"/>
  <c r="B3258" i="144"/>
  <c r="B3259" i="144"/>
  <c r="B3260" i="144"/>
  <c r="B3261" i="144"/>
  <c r="B3262" i="144"/>
  <c r="B3263" i="144"/>
  <c r="B3264" i="144"/>
  <c r="B3265" i="144"/>
  <c r="B3266" i="144"/>
  <c r="B3267" i="144"/>
  <c r="B3268" i="144"/>
  <c r="B3269" i="144"/>
  <c r="B3270" i="144"/>
  <c r="B3271" i="144"/>
  <c r="B3272" i="144"/>
  <c r="B3273" i="144"/>
  <c r="B3274" i="144"/>
  <c r="B3275" i="144"/>
  <c r="B3276" i="144"/>
  <c r="B3277" i="144"/>
  <c r="B3278" i="144"/>
  <c r="B3279" i="144"/>
  <c r="B3280" i="144"/>
  <c r="B3281" i="144"/>
  <c r="B3282" i="144"/>
  <c r="B3283" i="144"/>
  <c r="B3284" i="144"/>
  <c r="B3285" i="144"/>
  <c r="B3286" i="144"/>
  <c r="B3287" i="144"/>
  <c r="B3288" i="144"/>
  <c r="B3289" i="144"/>
  <c r="B3290" i="144"/>
  <c r="B3291" i="144"/>
  <c r="B3292" i="144"/>
  <c r="B3293" i="144"/>
  <c r="B3294" i="144"/>
  <c r="B3295" i="144"/>
  <c r="B3296" i="144"/>
  <c r="B3297" i="144"/>
  <c r="B3298" i="144"/>
  <c r="B3299" i="144"/>
  <c r="B3300" i="144"/>
  <c r="B3301" i="144"/>
  <c r="B3302" i="144"/>
  <c r="B3303" i="144"/>
  <c r="B3304" i="144"/>
  <c r="B3305" i="144"/>
  <c r="B3306" i="144"/>
  <c r="B3307" i="144"/>
  <c r="B3308" i="144"/>
  <c r="B3309" i="144"/>
  <c r="B3310" i="144"/>
  <c r="B3311" i="144"/>
  <c r="B3312" i="144"/>
  <c r="B3313" i="144"/>
  <c r="B3314" i="144"/>
  <c r="B3315" i="144"/>
  <c r="B3316" i="144"/>
  <c r="B3317" i="144"/>
  <c r="B3318" i="144"/>
  <c r="B3319" i="144"/>
  <c r="B3320" i="144"/>
  <c r="B3321" i="144"/>
  <c r="B3322" i="144"/>
  <c r="B3323" i="144"/>
  <c r="B3324" i="144"/>
  <c r="B3325" i="144"/>
  <c r="B3326" i="144"/>
  <c r="B3327" i="144"/>
  <c r="B3328" i="144"/>
  <c r="B3329" i="144"/>
  <c r="B3330" i="144"/>
  <c r="B3331" i="144"/>
  <c r="B3332" i="144"/>
  <c r="B3333" i="144"/>
  <c r="B3334" i="144"/>
  <c r="B3335" i="144"/>
  <c r="B3336" i="144"/>
  <c r="B3337" i="144"/>
  <c r="B3338" i="144"/>
  <c r="B3339" i="144"/>
  <c r="B3340" i="144"/>
  <c r="B3341" i="144"/>
  <c r="B3342" i="144"/>
  <c r="B3343" i="144"/>
  <c r="B3344" i="144"/>
  <c r="B3345" i="144"/>
  <c r="B3346" i="144"/>
  <c r="B3347" i="144"/>
  <c r="B3348" i="144"/>
  <c r="B3349" i="144"/>
  <c r="B3350" i="144"/>
  <c r="B3351" i="144"/>
  <c r="B3352" i="144"/>
  <c r="B3353" i="144"/>
  <c r="B3354" i="144"/>
  <c r="B3355" i="144"/>
  <c r="B3356" i="144"/>
  <c r="B3357" i="144"/>
  <c r="B3358" i="144"/>
  <c r="B3359" i="144"/>
  <c r="B3360" i="144"/>
  <c r="B3361" i="144"/>
  <c r="B3362" i="144"/>
  <c r="B3363" i="144"/>
  <c r="B3364" i="144"/>
  <c r="B3365" i="144"/>
  <c r="B3366" i="144"/>
  <c r="B3367" i="144"/>
  <c r="B3368" i="144"/>
  <c r="B3369" i="144"/>
  <c r="B3370" i="144"/>
  <c r="B3371" i="144"/>
  <c r="B3372" i="144"/>
  <c r="B3373" i="144"/>
  <c r="B3374" i="144"/>
  <c r="B3375" i="144"/>
  <c r="B3376" i="144"/>
  <c r="B3377" i="144"/>
  <c r="B3378" i="144"/>
  <c r="B3379" i="144"/>
  <c r="B3380" i="144"/>
  <c r="B3381" i="144"/>
  <c r="B3382" i="144"/>
  <c r="B3383" i="144"/>
  <c r="B3384" i="144"/>
  <c r="B3385" i="144"/>
  <c r="B3386" i="144"/>
  <c r="B3387" i="144"/>
  <c r="B3388" i="144"/>
  <c r="B3389" i="144"/>
  <c r="B3390" i="144"/>
  <c r="B3391" i="144"/>
  <c r="B3392" i="144"/>
  <c r="B3393" i="144"/>
  <c r="B3394" i="144"/>
  <c r="B3395" i="144"/>
  <c r="B3396" i="144"/>
  <c r="B3397" i="144"/>
  <c r="B3398" i="144"/>
  <c r="B3399" i="144"/>
  <c r="B3400" i="144"/>
  <c r="B3401" i="144"/>
  <c r="B3402" i="144"/>
  <c r="B3403" i="144"/>
  <c r="B3404" i="144"/>
  <c r="B3405" i="144"/>
  <c r="B3406" i="144"/>
  <c r="B3407" i="144"/>
  <c r="B3408" i="144"/>
  <c r="B3409" i="144"/>
  <c r="B3410" i="144"/>
  <c r="B3411" i="144"/>
  <c r="B3412" i="144"/>
  <c r="B3413" i="144"/>
  <c r="B3414" i="144"/>
  <c r="B3415" i="144"/>
  <c r="B3416" i="144"/>
  <c r="B3417" i="144"/>
  <c r="B3418" i="144"/>
  <c r="B3419" i="144"/>
  <c r="B3420" i="144"/>
  <c r="B3421" i="144"/>
  <c r="B3422" i="144"/>
  <c r="B3423" i="144"/>
  <c r="B3424" i="144"/>
  <c r="B3425" i="144"/>
  <c r="B3426" i="144"/>
  <c r="B3427" i="144"/>
  <c r="B3428" i="144"/>
  <c r="B3429" i="144"/>
  <c r="B3430" i="144"/>
  <c r="B3431" i="144"/>
  <c r="B3432" i="144"/>
  <c r="B3433" i="144"/>
  <c r="B3434" i="144"/>
  <c r="B3435" i="144"/>
  <c r="B3436" i="144"/>
  <c r="B3437" i="144"/>
  <c r="B3438" i="144"/>
  <c r="B3439" i="144"/>
  <c r="B3440" i="144"/>
  <c r="B3441" i="144"/>
  <c r="B3442" i="144"/>
  <c r="B3443" i="144"/>
  <c r="B3444" i="144"/>
  <c r="B3445" i="144"/>
  <c r="B3446" i="144"/>
  <c r="B3447" i="144"/>
  <c r="B3448" i="144"/>
  <c r="B3449" i="144"/>
  <c r="B3450" i="144"/>
  <c r="B3451" i="144"/>
  <c r="B3452" i="144"/>
  <c r="B3453" i="144"/>
  <c r="B3454" i="144"/>
  <c r="B3455" i="144"/>
  <c r="B3456" i="144"/>
  <c r="B3457" i="144"/>
  <c r="B3458" i="144"/>
  <c r="B3459" i="144"/>
  <c r="B3460" i="144"/>
  <c r="B3461" i="144"/>
  <c r="B3462" i="144"/>
  <c r="B3463" i="144"/>
  <c r="B3464" i="144"/>
  <c r="B3465" i="144"/>
  <c r="B3466" i="144"/>
  <c r="B3467" i="144"/>
  <c r="B3468" i="144"/>
  <c r="B3469" i="144"/>
  <c r="B3470" i="144"/>
  <c r="B3471" i="144"/>
  <c r="B3472" i="144"/>
  <c r="B3473" i="144"/>
  <c r="B3474" i="144"/>
  <c r="B3475" i="144"/>
  <c r="B3476" i="144"/>
  <c r="B3477" i="144"/>
  <c r="B3478" i="144"/>
  <c r="B3479" i="144"/>
  <c r="B3480" i="144"/>
  <c r="B3481" i="144"/>
  <c r="B3482" i="144"/>
  <c r="B3483" i="144"/>
  <c r="B3484" i="144"/>
  <c r="B3485" i="144"/>
  <c r="B3486" i="144"/>
  <c r="B3487" i="144"/>
  <c r="B3488" i="144"/>
  <c r="B3489" i="144"/>
  <c r="B3490" i="144"/>
  <c r="B3491" i="144"/>
  <c r="B3492" i="144"/>
  <c r="B3493" i="144"/>
  <c r="B3494" i="144"/>
  <c r="B3495" i="144"/>
  <c r="B3496" i="144"/>
  <c r="B3497" i="144"/>
  <c r="B3498" i="144"/>
  <c r="B3499" i="144"/>
  <c r="B3500" i="144"/>
  <c r="B3501" i="144"/>
  <c r="B3502" i="144"/>
  <c r="B3503" i="144"/>
  <c r="B3504" i="144"/>
  <c r="B3505" i="144"/>
  <c r="B3506" i="144"/>
  <c r="B3507" i="144"/>
  <c r="B3508" i="144"/>
  <c r="B3509" i="144"/>
  <c r="B3510" i="144"/>
  <c r="B3511" i="144"/>
  <c r="B3512" i="144"/>
  <c r="B3513" i="144"/>
  <c r="B3514" i="144"/>
  <c r="B3515" i="144"/>
  <c r="B3516" i="144"/>
  <c r="B3517" i="144"/>
  <c r="B3518" i="144"/>
  <c r="B3519" i="144"/>
  <c r="B3520" i="144"/>
  <c r="B3521" i="144"/>
  <c r="B3522" i="144"/>
  <c r="B3523" i="144"/>
  <c r="B3524" i="144"/>
  <c r="B3525" i="144"/>
  <c r="B3526" i="144"/>
  <c r="B3527" i="144"/>
  <c r="B3528" i="144"/>
  <c r="B3529" i="144"/>
  <c r="B3530" i="144"/>
  <c r="B3531" i="144"/>
  <c r="B3532" i="144"/>
  <c r="B3533" i="144"/>
  <c r="B3534" i="144"/>
  <c r="B3535" i="144"/>
  <c r="B3536" i="144"/>
  <c r="B3537" i="144"/>
  <c r="B3538" i="144"/>
  <c r="B3539" i="144"/>
  <c r="B3540" i="144"/>
  <c r="B3541" i="144"/>
  <c r="B3542" i="144"/>
  <c r="B3543" i="144"/>
  <c r="B3544" i="144"/>
  <c r="B3545" i="144"/>
  <c r="B3546" i="144"/>
  <c r="B3547" i="144"/>
  <c r="B3548" i="144"/>
  <c r="B3549" i="144"/>
  <c r="B3550" i="144"/>
  <c r="B3551" i="144"/>
  <c r="B3552" i="144"/>
  <c r="B3553" i="144"/>
  <c r="B3554" i="144"/>
  <c r="B3555" i="144"/>
  <c r="B3556" i="144"/>
  <c r="B3557" i="144"/>
  <c r="B3558" i="144"/>
  <c r="B3559" i="144"/>
  <c r="B3560" i="144"/>
  <c r="B3561" i="144"/>
  <c r="B3562" i="144"/>
  <c r="B3563" i="144"/>
  <c r="B3564" i="144"/>
  <c r="B3565" i="144"/>
  <c r="B3566" i="144"/>
  <c r="B3567" i="144"/>
  <c r="B3568" i="144"/>
  <c r="B3569" i="144"/>
  <c r="B3570" i="144"/>
  <c r="B3571" i="144"/>
  <c r="B3572" i="144"/>
  <c r="B3573" i="144"/>
  <c r="B3574" i="144"/>
  <c r="B3575" i="144"/>
  <c r="B3576" i="144"/>
  <c r="B3577" i="144"/>
  <c r="B3578" i="144"/>
  <c r="B3579" i="144"/>
  <c r="B3580" i="144"/>
  <c r="B3581" i="144"/>
  <c r="B3582" i="144"/>
  <c r="B3583" i="144"/>
  <c r="B3584" i="144"/>
  <c r="B3585" i="144"/>
  <c r="B3586" i="144"/>
  <c r="B3587" i="144"/>
  <c r="B3588" i="144"/>
  <c r="B3589" i="144"/>
  <c r="B3590" i="144"/>
  <c r="B3591" i="144"/>
  <c r="B3592" i="144"/>
  <c r="B3593" i="144"/>
  <c r="B3594" i="144"/>
  <c r="B3595" i="144"/>
  <c r="B3596" i="144"/>
  <c r="B3597" i="144"/>
  <c r="B3598" i="144"/>
  <c r="B3599" i="144"/>
  <c r="B3600" i="144"/>
  <c r="B3601" i="144"/>
  <c r="B3602" i="144"/>
  <c r="B3603" i="144"/>
  <c r="B3604" i="144"/>
  <c r="B3605" i="144"/>
  <c r="B3606" i="144"/>
  <c r="B3607" i="144"/>
  <c r="B3608" i="144"/>
  <c r="B3609" i="144"/>
  <c r="B3610" i="144"/>
  <c r="B3611" i="144"/>
  <c r="B3612" i="144"/>
  <c r="B3613" i="144"/>
  <c r="B3614" i="144"/>
  <c r="B3615" i="144"/>
  <c r="B3616" i="144"/>
  <c r="B3617" i="144"/>
  <c r="B3618" i="144"/>
  <c r="B3619" i="144"/>
  <c r="B3620" i="144"/>
  <c r="B3621" i="144"/>
  <c r="B3622" i="144"/>
  <c r="B3623" i="144"/>
  <c r="B3624" i="144"/>
  <c r="B3625" i="144"/>
  <c r="B3626" i="144"/>
  <c r="B3627" i="144"/>
  <c r="B3628" i="144"/>
  <c r="B3629" i="144"/>
  <c r="B3630" i="144"/>
  <c r="B3631" i="144"/>
  <c r="B3632" i="144"/>
  <c r="B3633" i="144"/>
  <c r="B3634" i="144"/>
  <c r="B3635" i="144"/>
  <c r="B3636" i="144"/>
  <c r="B3637" i="144"/>
  <c r="B3638" i="144"/>
  <c r="B3639" i="144"/>
  <c r="B3640" i="144"/>
  <c r="B3641" i="144"/>
  <c r="B3642" i="144"/>
  <c r="B3643" i="144"/>
  <c r="B3644" i="144"/>
  <c r="B3645" i="144"/>
  <c r="B3646" i="144"/>
  <c r="B3647" i="144"/>
  <c r="B3648" i="144"/>
  <c r="B3649" i="144"/>
  <c r="B3650" i="144"/>
  <c r="B3651" i="144"/>
  <c r="B3652" i="144"/>
  <c r="B3653" i="144"/>
  <c r="B3654" i="144"/>
  <c r="B3655" i="144"/>
  <c r="B3656" i="144"/>
  <c r="B3657" i="144"/>
  <c r="B3658" i="144"/>
  <c r="B3659" i="144"/>
  <c r="B3660" i="144"/>
  <c r="B3661" i="144"/>
  <c r="B3662" i="144"/>
  <c r="B3663" i="144"/>
  <c r="B3664" i="144"/>
  <c r="B3665" i="144"/>
  <c r="B3666" i="144"/>
  <c r="B3667" i="144"/>
  <c r="B3668" i="144"/>
  <c r="B3669" i="144"/>
  <c r="B3670" i="144"/>
  <c r="B3671" i="144"/>
  <c r="B3672" i="144"/>
  <c r="B3673" i="144"/>
  <c r="B3674" i="144"/>
  <c r="B3675" i="144"/>
  <c r="B3676" i="144"/>
  <c r="B3677" i="144"/>
  <c r="B3678" i="144"/>
  <c r="B3679" i="144"/>
  <c r="B3680" i="144"/>
  <c r="B3681" i="144"/>
  <c r="B3682" i="144"/>
  <c r="B3683" i="144"/>
  <c r="B3684" i="144"/>
  <c r="B3685" i="144"/>
  <c r="B3686" i="144"/>
  <c r="B3687" i="144"/>
  <c r="B3688" i="144"/>
  <c r="B3689" i="144"/>
  <c r="B3690" i="144"/>
  <c r="B3691" i="144"/>
  <c r="B3692" i="144"/>
  <c r="B3693" i="144"/>
  <c r="B3694" i="144"/>
  <c r="B3695" i="144"/>
  <c r="B3696" i="144"/>
  <c r="B3697" i="144"/>
  <c r="B3698" i="144"/>
  <c r="B3699" i="144"/>
  <c r="B3700" i="144"/>
  <c r="B3701" i="144"/>
  <c r="B3702" i="144"/>
  <c r="B3703" i="144"/>
  <c r="B3704" i="144"/>
  <c r="B3705" i="144"/>
  <c r="B3706" i="144"/>
  <c r="B3707" i="144"/>
  <c r="B3708" i="144"/>
  <c r="B3709" i="144"/>
  <c r="B3710" i="144"/>
  <c r="B3711" i="144"/>
  <c r="B3712" i="144"/>
  <c r="B3713" i="144"/>
  <c r="B3714" i="144"/>
  <c r="B3715" i="144"/>
  <c r="B3716" i="144"/>
  <c r="B3717" i="144"/>
  <c r="B3718" i="144"/>
  <c r="B3719" i="144"/>
  <c r="B3720" i="144"/>
  <c r="B3721" i="144"/>
  <c r="B3722" i="144"/>
  <c r="B3723" i="144"/>
  <c r="B3724" i="144"/>
  <c r="B3725" i="144"/>
  <c r="B3726" i="144"/>
  <c r="B3727" i="144"/>
  <c r="B3728" i="144"/>
  <c r="B3729" i="144"/>
  <c r="B3730" i="144"/>
  <c r="B3731" i="144"/>
  <c r="B3732" i="144"/>
  <c r="B3733" i="144"/>
  <c r="B3734" i="144"/>
  <c r="B3735" i="144"/>
  <c r="B3736" i="144"/>
  <c r="B3737" i="144"/>
  <c r="B3738" i="144"/>
  <c r="B3739" i="144"/>
  <c r="B3740" i="144"/>
  <c r="B3741" i="144"/>
  <c r="B3742" i="144"/>
  <c r="B3743" i="144"/>
  <c r="B3744" i="144"/>
  <c r="B3745" i="144"/>
  <c r="B3746" i="144"/>
  <c r="B3747" i="144"/>
  <c r="B3748" i="144"/>
  <c r="B3749" i="144"/>
  <c r="B3750" i="144"/>
  <c r="B3751" i="144"/>
  <c r="B3752" i="144"/>
  <c r="B3753" i="144"/>
  <c r="B3754" i="144"/>
  <c r="B3755" i="144"/>
  <c r="B3756" i="144"/>
  <c r="B3757" i="144"/>
  <c r="B3758" i="144"/>
  <c r="B3759" i="144"/>
  <c r="B3760" i="144"/>
  <c r="B3761" i="144"/>
  <c r="B3762" i="144"/>
  <c r="B3763" i="144"/>
  <c r="B3764" i="144"/>
  <c r="B3765" i="144"/>
  <c r="B3766" i="144"/>
  <c r="B3767" i="144"/>
  <c r="B3768" i="144"/>
  <c r="B3769" i="144"/>
  <c r="B3770" i="144"/>
  <c r="B3771" i="144"/>
  <c r="B3772" i="144"/>
  <c r="B3773" i="144"/>
  <c r="B3774" i="144"/>
  <c r="B3775" i="144"/>
  <c r="B3776" i="144"/>
  <c r="B3777" i="144"/>
  <c r="B3778" i="144"/>
  <c r="B3779" i="144"/>
  <c r="B3780" i="144"/>
  <c r="B3781" i="144"/>
  <c r="B3782" i="144"/>
  <c r="B3783" i="144"/>
  <c r="B3784" i="144"/>
  <c r="B3785" i="144"/>
  <c r="B3786" i="144"/>
  <c r="B3787" i="144"/>
  <c r="B3788" i="144"/>
  <c r="B3789" i="144"/>
  <c r="B3790" i="144"/>
  <c r="B3791" i="144"/>
  <c r="B3792" i="144"/>
  <c r="B3793" i="144"/>
  <c r="B3794" i="144"/>
  <c r="B3795" i="144"/>
  <c r="B3796" i="144"/>
  <c r="B3797" i="144"/>
  <c r="B3798" i="144"/>
  <c r="B3799" i="144"/>
  <c r="B3800" i="144"/>
  <c r="B3801" i="144"/>
  <c r="B3802" i="144"/>
  <c r="B3803" i="144"/>
  <c r="B3804" i="144"/>
  <c r="B3805" i="144"/>
  <c r="B3806" i="144"/>
  <c r="B3807" i="144"/>
  <c r="B3808" i="144"/>
  <c r="B3809" i="144"/>
  <c r="B3810" i="144"/>
  <c r="B3811" i="144"/>
  <c r="B3812" i="144"/>
  <c r="B3813" i="144"/>
  <c r="B3814" i="144"/>
  <c r="B3815" i="144"/>
  <c r="B3816" i="144"/>
  <c r="B3817" i="144"/>
  <c r="B3818" i="144"/>
  <c r="B3819" i="144"/>
  <c r="B3820" i="144"/>
  <c r="B3821" i="144"/>
  <c r="B3822" i="144"/>
  <c r="B3823" i="144"/>
  <c r="B3824" i="144"/>
  <c r="B3825" i="144"/>
  <c r="B3826" i="144"/>
  <c r="B3827" i="144"/>
  <c r="B3828" i="144"/>
  <c r="B3829" i="144"/>
  <c r="B3830" i="144"/>
  <c r="B3831" i="144"/>
  <c r="B3832" i="144"/>
  <c r="B3833" i="144"/>
  <c r="B3834" i="144"/>
  <c r="B3835" i="144"/>
  <c r="B3836" i="144"/>
  <c r="B3837" i="144"/>
  <c r="B3838" i="144"/>
  <c r="B3839" i="144"/>
  <c r="B3840" i="144"/>
  <c r="B3841" i="144"/>
  <c r="B3842" i="144"/>
  <c r="B3843" i="144"/>
  <c r="B3844" i="144"/>
  <c r="B3845" i="144"/>
  <c r="B3846" i="144"/>
  <c r="B3847" i="144"/>
  <c r="B3848" i="144"/>
  <c r="B3849" i="144"/>
  <c r="B3850" i="144"/>
  <c r="B3851" i="144"/>
  <c r="B3852" i="144"/>
  <c r="B3853" i="144"/>
  <c r="B3854" i="144"/>
  <c r="B3855" i="144"/>
  <c r="B3856" i="144"/>
  <c r="B3857" i="144"/>
  <c r="B3858" i="144"/>
  <c r="B3859" i="144"/>
  <c r="B3860" i="144"/>
  <c r="B3861" i="144"/>
  <c r="B3862" i="144"/>
  <c r="B3863" i="144"/>
  <c r="B3864" i="144"/>
  <c r="B3865" i="144"/>
  <c r="B3866" i="144"/>
  <c r="B3867" i="144"/>
  <c r="B3868" i="144"/>
  <c r="B3869" i="144"/>
  <c r="B3870" i="144"/>
  <c r="B3871" i="144"/>
  <c r="B3872" i="144"/>
  <c r="B3873" i="144"/>
  <c r="B3874" i="144"/>
  <c r="B3875" i="144"/>
  <c r="B3876" i="144"/>
  <c r="B3877" i="144"/>
  <c r="B3878" i="144"/>
  <c r="B3879" i="144"/>
  <c r="B3880" i="144"/>
  <c r="B3881" i="144"/>
  <c r="B3882" i="144"/>
  <c r="B3883" i="144"/>
  <c r="B3884" i="144"/>
  <c r="B3885" i="144"/>
  <c r="B3886" i="144"/>
  <c r="B3887" i="144"/>
  <c r="B3888" i="144"/>
  <c r="B3889" i="144"/>
  <c r="B3890" i="144"/>
  <c r="B3891" i="144"/>
  <c r="B3892" i="144"/>
  <c r="B3893" i="144"/>
  <c r="B3894" i="144"/>
  <c r="B3895" i="144"/>
  <c r="B3896" i="144"/>
  <c r="B3897" i="144"/>
  <c r="B3898" i="144"/>
  <c r="B3899" i="144"/>
  <c r="B3900" i="144"/>
  <c r="B3901" i="144"/>
  <c r="B3902" i="144"/>
  <c r="B3903" i="144"/>
  <c r="B3904" i="144"/>
  <c r="B3905" i="144"/>
  <c r="B3906" i="144"/>
  <c r="B3907" i="144"/>
  <c r="B3908" i="144"/>
  <c r="B3909" i="144"/>
  <c r="B3910" i="144"/>
  <c r="B3911" i="144"/>
  <c r="B3912" i="144"/>
  <c r="B3913" i="144"/>
  <c r="B3914" i="144"/>
  <c r="B3915" i="144"/>
  <c r="B3916" i="144"/>
  <c r="B3917" i="144"/>
  <c r="B3918" i="144"/>
  <c r="B3919" i="144"/>
  <c r="B3920" i="144"/>
  <c r="B3921" i="144"/>
  <c r="B3922" i="144"/>
  <c r="B3923" i="144"/>
  <c r="B3924" i="144"/>
  <c r="B3925" i="144"/>
  <c r="B3926" i="144"/>
  <c r="B3927" i="144"/>
  <c r="B3928" i="144"/>
  <c r="B3929" i="144"/>
  <c r="B3930" i="144"/>
  <c r="B3931" i="144"/>
  <c r="B3932" i="144"/>
  <c r="B3933" i="144"/>
  <c r="B3934" i="144"/>
  <c r="B3935" i="144"/>
  <c r="B3936" i="144"/>
  <c r="B3937" i="144"/>
  <c r="B3938" i="144"/>
  <c r="B3939" i="144"/>
  <c r="B3940" i="144"/>
  <c r="B3941" i="144"/>
  <c r="B3942" i="144"/>
  <c r="B3943" i="144"/>
  <c r="B3944" i="144"/>
  <c r="B3945" i="144"/>
  <c r="B3946" i="144"/>
  <c r="B3947" i="144"/>
  <c r="B3948" i="144"/>
  <c r="B3949" i="144"/>
  <c r="B3950" i="144"/>
  <c r="B3951" i="144"/>
  <c r="B3952" i="144"/>
  <c r="B3953" i="144"/>
  <c r="B3954" i="144"/>
  <c r="B3955" i="144"/>
  <c r="B3956" i="144"/>
  <c r="B3957" i="144"/>
  <c r="B3958" i="144"/>
  <c r="B3959" i="144"/>
  <c r="B3960" i="144"/>
  <c r="B3961" i="144"/>
  <c r="B3962" i="144"/>
  <c r="B3963" i="144"/>
  <c r="B3964" i="144"/>
  <c r="B3965" i="144"/>
  <c r="B3966" i="144"/>
  <c r="B3967" i="144"/>
  <c r="B3968" i="144"/>
  <c r="B3969" i="144"/>
  <c r="B3970" i="144"/>
  <c r="B3971" i="144"/>
  <c r="B3972" i="144"/>
  <c r="B3973" i="144"/>
  <c r="B3974" i="144"/>
  <c r="B3975" i="144"/>
  <c r="B3976" i="144"/>
  <c r="B3977" i="144"/>
  <c r="B3978" i="144"/>
  <c r="B3979" i="144"/>
  <c r="B3980" i="144"/>
  <c r="B3981" i="144"/>
  <c r="B3982" i="144"/>
  <c r="B3983" i="144"/>
  <c r="B3984" i="144"/>
  <c r="B3985" i="144"/>
  <c r="B3986" i="144"/>
  <c r="B3987" i="144"/>
  <c r="B3988" i="144"/>
  <c r="B3989" i="144"/>
  <c r="B3990" i="144"/>
  <c r="B3991" i="144"/>
  <c r="B3992" i="144"/>
  <c r="B3993" i="144"/>
  <c r="B3994" i="144"/>
  <c r="B3995" i="144"/>
  <c r="B3996" i="144"/>
  <c r="B3997" i="144"/>
  <c r="B3998" i="144"/>
  <c r="B3999" i="144"/>
  <c r="B4000" i="144"/>
  <c r="B4001" i="144"/>
  <c r="B4002" i="144"/>
  <c r="B4003" i="144"/>
  <c r="B4004" i="144"/>
  <c r="B4005" i="144"/>
  <c r="B4006" i="144"/>
  <c r="B4007" i="144"/>
  <c r="B4008" i="144"/>
  <c r="B4009" i="144"/>
  <c r="B4010" i="144"/>
  <c r="B4011" i="144"/>
  <c r="B4012" i="144"/>
  <c r="B4013" i="144"/>
  <c r="B4014" i="144"/>
  <c r="B4015" i="144"/>
  <c r="B4016" i="144"/>
  <c r="B4017" i="144"/>
  <c r="B4018" i="144"/>
  <c r="B4019" i="144"/>
  <c r="B4020" i="144"/>
  <c r="B4021" i="144"/>
  <c r="B4022" i="144"/>
  <c r="B4023" i="144"/>
  <c r="B4024" i="144"/>
  <c r="B4025" i="144"/>
  <c r="B4026" i="144"/>
  <c r="B4027" i="144"/>
  <c r="B4028" i="144"/>
  <c r="B4029" i="144"/>
  <c r="B4030" i="144"/>
  <c r="B4031" i="144"/>
  <c r="B4032" i="144"/>
  <c r="B4033" i="144"/>
  <c r="B4034" i="144"/>
  <c r="B4035" i="144"/>
  <c r="B4036" i="144"/>
  <c r="B4037" i="144"/>
  <c r="B4038" i="144"/>
  <c r="B4039" i="144"/>
  <c r="B4040" i="144"/>
  <c r="B4041" i="144"/>
  <c r="B4042" i="144"/>
  <c r="B4043" i="144"/>
  <c r="B4044" i="144"/>
  <c r="B4045" i="144"/>
  <c r="B4046" i="144"/>
  <c r="B4047" i="144"/>
  <c r="B4048" i="144"/>
  <c r="B4049" i="144"/>
  <c r="B4050" i="144"/>
  <c r="B4051" i="144"/>
  <c r="B4052" i="144"/>
  <c r="B4053" i="144"/>
  <c r="B4054" i="144"/>
  <c r="B4055" i="144"/>
  <c r="B4056" i="144"/>
  <c r="B4057" i="144"/>
  <c r="B4058" i="144"/>
  <c r="B4059" i="144"/>
  <c r="B4060" i="144"/>
  <c r="B4061" i="144"/>
  <c r="B4062" i="144"/>
  <c r="B4063" i="144"/>
  <c r="B4064" i="144"/>
  <c r="B4065" i="144"/>
  <c r="B4066" i="144"/>
  <c r="B4067" i="144"/>
  <c r="B4068" i="144"/>
  <c r="B4069" i="144"/>
  <c r="B4070" i="144"/>
  <c r="B4071" i="144"/>
  <c r="B4072" i="144"/>
  <c r="B4073" i="144"/>
  <c r="B4074" i="144"/>
  <c r="B4075" i="144"/>
  <c r="B4076" i="144"/>
  <c r="B4077" i="144"/>
  <c r="B4078" i="144"/>
  <c r="B4079" i="144"/>
  <c r="B4080" i="144"/>
  <c r="B4081" i="144"/>
  <c r="B4082" i="144"/>
  <c r="B4083" i="144"/>
  <c r="B4084" i="144"/>
  <c r="B4085" i="144"/>
  <c r="B4086" i="144"/>
  <c r="B4087" i="144"/>
  <c r="B4088" i="144"/>
  <c r="B4089" i="144"/>
  <c r="B4090" i="144"/>
  <c r="B4091" i="144"/>
  <c r="B4092" i="144"/>
  <c r="B4093" i="144"/>
  <c r="B4094" i="144"/>
  <c r="B4095" i="144"/>
  <c r="B4096" i="144"/>
  <c r="B4097" i="144"/>
  <c r="B4098" i="144"/>
  <c r="B4099" i="144"/>
  <c r="B4100" i="144"/>
  <c r="B4101" i="144"/>
  <c r="B4102" i="144"/>
  <c r="B4103" i="144"/>
  <c r="B4104" i="144"/>
  <c r="B4105" i="144"/>
  <c r="B4106" i="144"/>
  <c r="B4107" i="144"/>
  <c r="B4108" i="144"/>
  <c r="B4109" i="144"/>
  <c r="B4110" i="144"/>
  <c r="B4111" i="144"/>
  <c r="B4112" i="144"/>
  <c r="B4113" i="144"/>
  <c r="B4114" i="144"/>
  <c r="B4115" i="144"/>
  <c r="B4116" i="144"/>
  <c r="B4117" i="144"/>
  <c r="B4118" i="144"/>
  <c r="B4119" i="144"/>
  <c r="B4120" i="144"/>
  <c r="B4121" i="144"/>
  <c r="B4122" i="144"/>
  <c r="B4123" i="144"/>
  <c r="B4124" i="144"/>
  <c r="B4125" i="144"/>
  <c r="B4126" i="144"/>
  <c r="B4127" i="144"/>
  <c r="B4128" i="144"/>
  <c r="B4129" i="144"/>
  <c r="B4130" i="144"/>
  <c r="B4131" i="144"/>
  <c r="B4132" i="144"/>
  <c r="B4133" i="144"/>
  <c r="B4134" i="144"/>
  <c r="B4135" i="144"/>
  <c r="B4136" i="144"/>
  <c r="B4137" i="144"/>
  <c r="B4138" i="144"/>
  <c r="B4139" i="144"/>
  <c r="B4140" i="144"/>
  <c r="B4141" i="144"/>
  <c r="B4142" i="144"/>
  <c r="B4143" i="144"/>
  <c r="B4144" i="144"/>
  <c r="B4145" i="144"/>
  <c r="B4146" i="144"/>
  <c r="B4147" i="144"/>
  <c r="B4148" i="144"/>
  <c r="B4149" i="144"/>
  <c r="B4150" i="144"/>
  <c r="B4151" i="144"/>
  <c r="B4152" i="144"/>
  <c r="B4153" i="144"/>
  <c r="B4154" i="144"/>
  <c r="B4155" i="144"/>
  <c r="B4156" i="144"/>
  <c r="B4157" i="144"/>
  <c r="B4158" i="144"/>
  <c r="B4159" i="144"/>
  <c r="B4160" i="144"/>
  <c r="B4161" i="144"/>
  <c r="B4162" i="144"/>
  <c r="B4163" i="144"/>
  <c r="B4164" i="144"/>
  <c r="B4165" i="144"/>
  <c r="B4166" i="144"/>
  <c r="B4167" i="144"/>
  <c r="B4168" i="144"/>
  <c r="B4169" i="144"/>
  <c r="B4170" i="144"/>
  <c r="B4171" i="144"/>
  <c r="B4172" i="144"/>
  <c r="B4173" i="144"/>
  <c r="B4174" i="144"/>
  <c r="B4175" i="144"/>
  <c r="B4176" i="144"/>
  <c r="B4177" i="144"/>
  <c r="B4178" i="144"/>
  <c r="B4179" i="144"/>
  <c r="B4180" i="144"/>
  <c r="B4181" i="144"/>
  <c r="B4182" i="144"/>
  <c r="B4183" i="144"/>
  <c r="B4184" i="144"/>
  <c r="B4185" i="144"/>
  <c r="B4186" i="144"/>
  <c r="B4187" i="144"/>
  <c r="B4188" i="144"/>
  <c r="B4189" i="144"/>
  <c r="B4190" i="144"/>
  <c r="B4191" i="144"/>
  <c r="B4192" i="144"/>
  <c r="B4193" i="144"/>
  <c r="B3" i="144"/>
  <c r="C194" i="137" l="1"/>
  <c r="E194" i="137"/>
  <c r="C195" i="137"/>
  <c r="E195" i="137"/>
  <c r="C192" i="137"/>
  <c r="C193" i="137"/>
  <c r="D194" i="137"/>
  <c r="F194" i="137"/>
  <c r="D195" i="137"/>
  <c r="F195" i="137"/>
  <c r="D192" i="137"/>
  <c r="F192" i="137"/>
  <c r="D193" i="137"/>
  <c r="F193" i="137"/>
  <c r="E192" i="137"/>
  <c r="E193" i="137"/>
  <c r="F5" i="145"/>
  <c r="C6" i="145"/>
  <c r="E6" i="145"/>
  <c r="F7" i="145"/>
  <c r="C8" i="145"/>
  <c r="E8" i="145"/>
  <c r="F9" i="145"/>
  <c r="C10" i="145"/>
  <c r="E10" i="145"/>
  <c r="F11" i="145"/>
  <c r="C12" i="145"/>
  <c r="E12" i="145"/>
  <c r="F13" i="145"/>
  <c r="C14" i="145"/>
  <c r="E14" i="145"/>
  <c r="F15" i="145"/>
  <c r="C16" i="145"/>
  <c r="E16" i="145"/>
  <c r="F17" i="145"/>
  <c r="C18" i="145"/>
  <c r="E18" i="145"/>
  <c r="F19" i="145"/>
  <c r="C20" i="145"/>
  <c r="E20" i="145"/>
  <c r="F21" i="145"/>
  <c r="C22" i="145"/>
  <c r="E22" i="145"/>
  <c r="F23" i="145"/>
  <c r="C24" i="145"/>
  <c r="E24" i="145"/>
  <c r="F25" i="145"/>
  <c r="C26" i="145"/>
  <c r="E26" i="145"/>
  <c r="F27" i="145"/>
  <c r="C28" i="145"/>
  <c r="E28" i="145"/>
  <c r="F29" i="145"/>
  <c r="C30" i="145"/>
  <c r="E30" i="145"/>
  <c r="F31" i="145"/>
  <c r="C32" i="145"/>
  <c r="E32" i="145"/>
  <c r="G5" i="153"/>
  <c r="G6" i="153"/>
  <c r="I6" i="153"/>
  <c r="G7" i="153"/>
  <c r="G8" i="153"/>
  <c r="I8" i="153"/>
  <c r="G9" i="153"/>
  <c r="G10" i="153"/>
  <c r="I10" i="153"/>
  <c r="G11" i="153"/>
  <c r="G12" i="153"/>
  <c r="I12" i="153"/>
  <c r="G13" i="153"/>
  <c r="G14" i="153"/>
  <c r="I14" i="153"/>
  <c r="G15" i="153"/>
  <c r="G16" i="153"/>
  <c r="I16" i="153"/>
  <c r="G17" i="153"/>
  <c r="G18" i="153"/>
  <c r="I18" i="153"/>
  <c r="G19" i="153"/>
  <c r="G20" i="153"/>
  <c r="I20" i="153"/>
  <c r="G21" i="153"/>
  <c r="G22" i="153"/>
  <c r="I22" i="153"/>
  <c r="F6" i="145"/>
  <c r="D7" i="145"/>
  <c r="D8" i="145"/>
  <c r="F10" i="145"/>
  <c r="D11" i="145"/>
  <c r="D12" i="145"/>
  <c r="F14" i="145"/>
  <c r="D15" i="145"/>
  <c r="D16" i="145"/>
  <c r="F18" i="145"/>
  <c r="D19" i="145"/>
  <c r="D20" i="145"/>
  <c r="F22" i="145"/>
  <c r="D23" i="145"/>
  <c r="D24" i="145"/>
  <c r="F26" i="145"/>
  <c r="D27" i="145"/>
  <c r="D28" i="145"/>
  <c r="F30" i="145"/>
  <c r="D31" i="145"/>
  <c r="D32" i="145"/>
  <c r="I5" i="153"/>
  <c r="F6" i="153"/>
  <c r="H8" i="153"/>
  <c r="I9" i="153"/>
  <c r="F10" i="153"/>
  <c r="H12" i="153"/>
  <c r="I13" i="153"/>
  <c r="F14" i="153"/>
  <c r="H16" i="153"/>
  <c r="I17" i="153"/>
  <c r="F18" i="153"/>
  <c r="H20" i="153"/>
  <c r="I21" i="153"/>
  <c r="F22" i="153"/>
  <c r="I23" i="153"/>
  <c r="F24" i="153"/>
  <c r="H24" i="153"/>
  <c r="I25" i="153"/>
  <c r="F26" i="153"/>
  <c r="H26" i="153"/>
  <c r="I27" i="153"/>
  <c r="F28" i="153"/>
  <c r="H28" i="153"/>
  <c r="I29" i="153"/>
  <c r="F30" i="153"/>
  <c r="H30" i="153"/>
  <c r="I31" i="153"/>
  <c r="F32" i="153"/>
  <c r="H32" i="153"/>
  <c r="I33" i="153"/>
  <c r="F34" i="153"/>
  <c r="H34" i="153"/>
  <c r="I35" i="153"/>
  <c r="F36" i="153"/>
  <c r="H36" i="153"/>
  <c r="I37" i="153"/>
  <c r="F38" i="153"/>
  <c r="H38" i="153"/>
  <c r="I39" i="153"/>
  <c r="F40" i="153"/>
  <c r="H40" i="153"/>
  <c r="I41" i="153"/>
  <c r="F42" i="153"/>
  <c r="H42" i="153"/>
  <c r="I43" i="153"/>
  <c r="F44" i="153"/>
  <c r="H44" i="153"/>
  <c r="D5" i="145"/>
  <c r="D6" i="145"/>
  <c r="F8" i="145"/>
  <c r="D9" i="145"/>
  <c r="D10" i="145"/>
  <c r="F12" i="145"/>
  <c r="D13" i="145"/>
  <c r="D14" i="145"/>
  <c r="F16" i="145"/>
  <c r="D17" i="145"/>
  <c r="D18" i="145"/>
  <c r="F20" i="145"/>
  <c r="D21" i="145"/>
  <c r="D22" i="145"/>
  <c r="F24" i="145"/>
  <c r="D25" i="145"/>
  <c r="D26" i="145"/>
  <c r="F28" i="145"/>
  <c r="D29" i="145"/>
  <c r="D30" i="145"/>
  <c r="F32" i="145"/>
  <c r="H6" i="153"/>
  <c r="I7" i="153"/>
  <c r="F8" i="153"/>
  <c r="H10" i="153"/>
  <c r="I11" i="153"/>
  <c r="F12" i="153"/>
  <c r="H14" i="153"/>
  <c r="I15" i="153"/>
  <c r="F16" i="153"/>
  <c r="H18" i="153"/>
  <c r="I19" i="153"/>
  <c r="F20" i="153"/>
  <c r="H22" i="153"/>
  <c r="G23" i="153"/>
  <c r="G24" i="153"/>
  <c r="I24" i="153"/>
  <c r="G25" i="153"/>
  <c r="G26" i="153"/>
  <c r="I26" i="153"/>
  <c r="G27" i="153"/>
  <c r="G28" i="153"/>
  <c r="I28" i="153"/>
  <c r="G29" i="153"/>
  <c r="G30" i="153"/>
  <c r="I30" i="153"/>
  <c r="G31" i="153"/>
  <c r="G32" i="153"/>
  <c r="I32" i="153"/>
  <c r="G33" i="153"/>
  <c r="G34" i="153"/>
  <c r="I34" i="153"/>
  <c r="G35" i="153"/>
  <c r="G36" i="153"/>
  <c r="I36" i="153"/>
  <c r="G37" i="153"/>
  <c r="G38" i="153"/>
  <c r="I38" i="153"/>
  <c r="G39" i="153"/>
  <c r="G40" i="153"/>
  <c r="I40" i="153"/>
  <c r="G41" i="153"/>
  <c r="G42" i="153"/>
  <c r="I42" i="153"/>
  <c r="G43" i="153"/>
  <c r="G44" i="153"/>
  <c r="I44" i="153"/>
  <c r="H4" i="153"/>
  <c r="F4" i="153"/>
  <c r="C9" i="138"/>
  <c r="E9" i="138"/>
  <c r="C10" i="138"/>
  <c r="E10" i="138"/>
  <c r="C11" i="138"/>
  <c r="E11" i="138"/>
  <c r="C12" i="138"/>
  <c r="E12" i="138"/>
  <c r="C13" i="138"/>
  <c r="E13" i="138"/>
  <c r="C14" i="138"/>
  <c r="E14" i="138"/>
  <c r="C15" i="138"/>
  <c r="E15" i="138"/>
  <c r="C16" i="138"/>
  <c r="E16" i="138"/>
  <c r="C17" i="138"/>
  <c r="E17" i="138"/>
  <c r="C18" i="138"/>
  <c r="E18" i="138"/>
  <c r="C19" i="138"/>
  <c r="E19" i="138"/>
  <c r="C20" i="138"/>
  <c r="E20" i="138"/>
  <c r="C21" i="138"/>
  <c r="E21" i="138"/>
  <c r="C22" i="138"/>
  <c r="E22" i="138"/>
  <c r="C23" i="138"/>
  <c r="E23" i="138"/>
  <c r="C24" i="138"/>
  <c r="E24" i="138"/>
  <c r="C25" i="138"/>
  <c r="E25" i="138"/>
  <c r="C26" i="138"/>
  <c r="E26" i="138"/>
  <c r="C27" i="138"/>
  <c r="E27" i="138"/>
  <c r="C28" i="138"/>
  <c r="E28" i="138"/>
  <c r="C29" i="138"/>
  <c r="E29" i="138"/>
  <c r="C30" i="138"/>
  <c r="E30" i="138"/>
  <c r="C31" i="138"/>
  <c r="E31" i="138"/>
  <c r="I4" i="153"/>
  <c r="F9" i="138"/>
  <c r="F10" i="138"/>
  <c r="F11" i="138"/>
  <c r="F12" i="138"/>
  <c r="F13" i="138"/>
  <c r="F14" i="138"/>
  <c r="F15" i="138"/>
  <c r="F16" i="138"/>
  <c r="F17" i="138"/>
  <c r="F18" i="138"/>
  <c r="F19" i="138"/>
  <c r="F20" i="138"/>
  <c r="F21" i="138"/>
  <c r="F22" i="138"/>
  <c r="F23" i="138"/>
  <c r="F24" i="138"/>
  <c r="F25" i="138"/>
  <c r="F26" i="138"/>
  <c r="F27" i="138"/>
  <c r="F28" i="138"/>
  <c r="F29" i="138"/>
  <c r="F30" i="138"/>
  <c r="F31" i="138"/>
  <c r="D32" i="138"/>
  <c r="F32" i="138"/>
  <c r="D33" i="138"/>
  <c r="F33" i="138"/>
  <c r="D34" i="138"/>
  <c r="F34" i="138"/>
  <c r="D35" i="138"/>
  <c r="F35" i="138"/>
  <c r="D36" i="138"/>
  <c r="F36" i="138"/>
  <c r="D37" i="138"/>
  <c r="F37" i="138"/>
  <c r="D38" i="138"/>
  <c r="F38" i="138"/>
  <c r="D39" i="138"/>
  <c r="F39" i="138"/>
  <c r="D40" i="138"/>
  <c r="F40" i="138"/>
  <c r="D41" i="138"/>
  <c r="F41" i="138"/>
  <c r="D42" i="138"/>
  <c r="F42" i="138"/>
  <c r="D43" i="138"/>
  <c r="F43" i="138"/>
  <c r="D44" i="138"/>
  <c r="F44" i="138"/>
  <c r="D45" i="138"/>
  <c r="F45" i="138"/>
  <c r="D46" i="138"/>
  <c r="F46" i="138"/>
  <c r="D47" i="138"/>
  <c r="F47" i="138"/>
  <c r="D48" i="138"/>
  <c r="F48" i="138"/>
  <c r="D49" i="138"/>
  <c r="F49" i="138"/>
  <c r="D50" i="138"/>
  <c r="F50" i="138"/>
  <c r="D51" i="138"/>
  <c r="F51" i="138"/>
  <c r="D52" i="138"/>
  <c r="F52" i="138"/>
  <c r="D53" i="138"/>
  <c r="F53" i="138"/>
  <c r="D54" i="138"/>
  <c r="F54" i="138"/>
  <c r="D55" i="138"/>
  <c r="F55" i="138"/>
  <c r="D56" i="138"/>
  <c r="F56" i="138"/>
  <c r="D57" i="138"/>
  <c r="F57" i="138"/>
  <c r="D58" i="138"/>
  <c r="F58" i="138"/>
  <c r="D59" i="138"/>
  <c r="F59" i="138"/>
  <c r="D60" i="138"/>
  <c r="F60" i="138"/>
  <c r="D61" i="138"/>
  <c r="F61" i="138"/>
  <c r="D62" i="138"/>
  <c r="D63" i="138"/>
  <c r="F63" i="138"/>
  <c r="C8" i="138"/>
  <c r="G4" i="153"/>
  <c r="D9" i="138"/>
  <c r="D10" i="138"/>
  <c r="D11" i="138"/>
  <c r="D12" i="138"/>
  <c r="D13" i="138"/>
  <c r="D14" i="138"/>
  <c r="D15" i="138"/>
  <c r="D16" i="138"/>
  <c r="D17" i="138"/>
  <c r="D18" i="138"/>
  <c r="D19" i="138"/>
  <c r="D20" i="138"/>
  <c r="D21" i="138"/>
  <c r="D22" i="138"/>
  <c r="D23" i="138"/>
  <c r="D24" i="138"/>
  <c r="D25" i="138"/>
  <c r="D26" i="138"/>
  <c r="D27" i="138"/>
  <c r="D28" i="138"/>
  <c r="D29" i="138"/>
  <c r="D30" i="138"/>
  <c r="D31" i="138"/>
  <c r="C32" i="138"/>
  <c r="E32" i="138"/>
  <c r="C33" i="138"/>
  <c r="E33" i="138"/>
  <c r="C34" i="138"/>
  <c r="E34" i="138"/>
  <c r="C35" i="138"/>
  <c r="E35" i="138"/>
  <c r="C36" i="138"/>
  <c r="E36" i="138"/>
  <c r="C37" i="138"/>
  <c r="E37" i="138"/>
  <c r="C38" i="138"/>
  <c r="E38" i="138"/>
  <c r="C39" i="138"/>
  <c r="E39" i="138"/>
  <c r="C40" i="138"/>
  <c r="E40" i="138"/>
  <c r="C41" i="138"/>
  <c r="E41" i="138"/>
  <c r="C42" i="138"/>
  <c r="E42" i="138"/>
  <c r="C43" i="138"/>
  <c r="E43" i="138"/>
  <c r="C44" i="138"/>
  <c r="E44" i="138"/>
  <c r="C45" i="138"/>
  <c r="E45" i="138"/>
  <c r="C46" i="138"/>
  <c r="E46" i="138"/>
  <c r="C47" i="138"/>
  <c r="E47" i="138"/>
  <c r="C48" i="138"/>
  <c r="E48" i="138"/>
  <c r="C49" i="138"/>
  <c r="E49" i="138"/>
  <c r="C50" i="138"/>
  <c r="E50" i="138"/>
  <c r="C51" i="138"/>
  <c r="E51" i="138"/>
  <c r="C52" i="138"/>
  <c r="E52" i="138"/>
  <c r="C53" i="138"/>
  <c r="E53" i="138"/>
  <c r="C54" i="138"/>
  <c r="E54" i="138"/>
  <c r="C55" i="138"/>
  <c r="E55" i="138"/>
  <c r="C56" i="138"/>
  <c r="E56" i="138"/>
  <c r="C57" i="138"/>
  <c r="E57" i="138"/>
  <c r="C58" i="138"/>
  <c r="E58" i="138"/>
  <c r="C59" i="138"/>
  <c r="E59" i="138"/>
  <c r="C60" i="138"/>
  <c r="E60" i="138"/>
  <c r="C61" i="138"/>
  <c r="E61" i="138"/>
  <c r="C62" i="138"/>
  <c r="E62" i="138"/>
  <c r="C63" i="138"/>
  <c r="E63" i="138"/>
  <c r="F8" i="138"/>
  <c r="D8" i="138"/>
  <c r="F62" i="138"/>
  <c r="E8" i="138"/>
  <c r="F21" i="153"/>
  <c r="F13" i="153"/>
  <c r="F5" i="153"/>
  <c r="F41" i="153"/>
  <c r="F37" i="153"/>
  <c r="F33" i="153"/>
  <c r="F29" i="153"/>
  <c r="F25" i="153"/>
  <c r="F19" i="153"/>
  <c r="F11" i="153"/>
  <c r="C31" i="145"/>
  <c r="C27" i="145"/>
  <c r="C23" i="145"/>
  <c r="C19" i="145"/>
  <c r="C15" i="145"/>
  <c r="C11" i="145"/>
  <c r="C7" i="145"/>
  <c r="E31" i="145"/>
  <c r="E27" i="145"/>
  <c r="E23" i="145"/>
  <c r="E19" i="145"/>
  <c r="E15" i="145"/>
  <c r="E11" i="145"/>
  <c r="E7" i="145"/>
  <c r="D4" i="145"/>
  <c r="C4" i="145"/>
  <c r="H41" i="153"/>
  <c r="H37" i="153"/>
  <c r="H33" i="153"/>
  <c r="H29" i="153"/>
  <c r="H25" i="153"/>
  <c r="H21" i="153"/>
  <c r="H17" i="153"/>
  <c r="H13" i="153"/>
  <c r="H9" i="153"/>
  <c r="H5" i="153"/>
  <c r="E12" i="137"/>
  <c r="E14" i="137"/>
  <c r="E16" i="137"/>
  <c r="E18" i="137"/>
  <c r="E20" i="137"/>
  <c r="E22" i="137"/>
  <c r="E24" i="137"/>
  <c r="E26" i="137"/>
  <c r="E28" i="137"/>
  <c r="E30" i="137"/>
  <c r="E32" i="137"/>
  <c r="E34" i="137"/>
  <c r="E36" i="137"/>
  <c r="E38" i="137"/>
  <c r="E40" i="137"/>
  <c r="E42" i="137"/>
  <c r="E44" i="137"/>
  <c r="E46" i="137"/>
  <c r="E48" i="137"/>
  <c r="E50" i="137"/>
  <c r="E52" i="137"/>
  <c r="E54" i="137"/>
  <c r="E56" i="137"/>
  <c r="E58" i="137"/>
  <c r="E60" i="137"/>
  <c r="E62" i="137"/>
  <c r="E64" i="137"/>
  <c r="E66" i="137"/>
  <c r="E68" i="137"/>
  <c r="E70" i="137"/>
  <c r="E72" i="137"/>
  <c r="E74" i="137"/>
  <c r="E76" i="137"/>
  <c r="E78" i="137"/>
  <c r="E80" i="137"/>
  <c r="E82" i="137"/>
  <c r="E84" i="137"/>
  <c r="E86" i="137"/>
  <c r="E88" i="137"/>
  <c r="E90" i="137"/>
  <c r="E92" i="137"/>
  <c r="E94" i="137"/>
  <c r="E96" i="137"/>
  <c r="E98" i="137"/>
  <c r="E100" i="137"/>
  <c r="E102" i="137"/>
  <c r="E104" i="137"/>
  <c r="E106" i="137"/>
  <c r="E108" i="137"/>
  <c r="E110" i="137"/>
  <c r="E112" i="137"/>
  <c r="E114" i="137"/>
  <c r="E116" i="137"/>
  <c r="E118" i="137"/>
  <c r="E120" i="137"/>
  <c r="E122" i="137"/>
  <c r="E124" i="137"/>
  <c r="E126" i="137"/>
  <c r="E128" i="137"/>
  <c r="E130" i="137"/>
  <c r="E132" i="137"/>
  <c r="E134" i="137"/>
  <c r="E136" i="137"/>
  <c r="E138" i="137"/>
  <c r="E140" i="137"/>
  <c r="E142" i="137"/>
  <c r="E144" i="137"/>
  <c r="E146" i="137"/>
  <c r="E148" i="137"/>
  <c r="E150" i="137"/>
  <c r="E152" i="137"/>
  <c r="E154" i="137"/>
  <c r="E156" i="137"/>
  <c r="E158" i="137"/>
  <c r="E160" i="137"/>
  <c r="E162" i="137"/>
  <c r="E164" i="137"/>
  <c r="E166" i="137"/>
  <c r="E168" i="137"/>
  <c r="E170" i="137"/>
  <c r="E172" i="137"/>
  <c r="E174" i="137"/>
  <c r="E176" i="137"/>
  <c r="E178" i="137"/>
  <c r="E180" i="137"/>
  <c r="E182" i="137"/>
  <c r="E184" i="137"/>
  <c r="E186" i="137"/>
  <c r="E188" i="137"/>
  <c r="E190" i="137"/>
  <c r="E10" i="137"/>
  <c r="D11" i="137"/>
  <c r="C12" i="137"/>
  <c r="F12" i="137"/>
  <c r="D13" i="137"/>
  <c r="C14" i="137"/>
  <c r="F14" i="137"/>
  <c r="D15" i="137"/>
  <c r="C16" i="137"/>
  <c r="F16" i="137"/>
  <c r="D17" i="137"/>
  <c r="C18" i="137"/>
  <c r="F18" i="137"/>
  <c r="D19" i="137"/>
  <c r="C20" i="137"/>
  <c r="F20" i="137"/>
  <c r="D21" i="137"/>
  <c r="C22" i="137"/>
  <c r="F22" i="137"/>
  <c r="D23" i="137"/>
  <c r="C24" i="137"/>
  <c r="F24" i="137"/>
  <c r="D25" i="137"/>
  <c r="C26" i="137"/>
  <c r="F26" i="137"/>
  <c r="D27" i="137"/>
  <c r="C28" i="137"/>
  <c r="F28" i="137"/>
  <c r="D29" i="137"/>
  <c r="C30" i="137"/>
  <c r="F30" i="137"/>
  <c r="D31" i="137"/>
  <c r="C32" i="137"/>
  <c r="F32" i="137"/>
  <c r="D33" i="137"/>
  <c r="C34" i="137"/>
  <c r="F34" i="137"/>
  <c r="D35" i="137"/>
  <c r="C36" i="137"/>
  <c r="F36" i="137"/>
  <c r="D37" i="137"/>
  <c r="F17" i="153"/>
  <c r="F9" i="153"/>
  <c r="F43" i="153"/>
  <c r="F39" i="153"/>
  <c r="F35" i="153"/>
  <c r="F31" i="153"/>
  <c r="F27" i="153"/>
  <c r="F23" i="153"/>
  <c r="F15" i="153"/>
  <c r="F7" i="153"/>
  <c r="E4" i="145"/>
  <c r="C29" i="145"/>
  <c r="C25" i="145"/>
  <c r="C21" i="145"/>
  <c r="C17" i="145"/>
  <c r="C13" i="145"/>
  <c r="C9" i="145"/>
  <c r="C5" i="145"/>
  <c r="E29" i="145"/>
  <c r="E25" i="145"/>
  <c r="E21" i="145"/>
  <c r="E17" i="145"/>
  <c r="E13" i="145"/>
  <c r="E9" i="145"/>
  <c r="E5" i="145"/>
  <c r="F4" i="145"/>
  <c r="H43" i="153"/>
  <c r="H39" i="153"/>
  <c r="H35" i="153"/>
  <c r="H31" i="153"/>
  <c r="H27" i="153"/>
  <c r="H23" i="153"/>
  <c r="H19" i="153"/>
  <c r="H15" i="153"/>
  <c r="H11" i="153"/>
  <c r="H7" i="153"/>
  <c r="E11" i="137"/>
  <c r="E13" i="137"/>
  <c r="E15" i="137"/>
  <c r="E17" i="137"/>
  <c r="E19" i="137"/>
  <c r="E21" i="137"/>
  <c r="E23" i="137"/>
  <c r="E25" i="137"/>
  <c r="E27" i="137"/>
  <c r="E29" i="137"/>
  <c r="E31" i="137"/>
  <c r="E33" i="137"/>
  <c r="E35" i="137"/>
  <c r="E37" i="137"/>
  <c r="E39" i="137"/>
  <c r="E41" i="137"/>
  <c r="E43" i="137"/>
  <c r="E45" i="137"/>
  <c r="E47" i="137"/>
  <c r="E49" i="137"/>
  <c r="E51" i="137"/>
  <c r="E53" i="137"/>
  <c r="E55" i="137"/>
  <c r="E57" i="137"/>
  <c r="E59" i="137"/>
  <c r="E61" i="137"/>
  <c r="E63" i="137"/>
  <c r="E65" i="137"/>
  <c r="E67" i="137"/>
  <c r="E69" i="137"/>
  <c r="E71" i="137"/>
  <c r="E73" i="137"/>
  <c r="E75" i="137"/>
  <c r="E77" i="137"/>
  <c r="E79" i="137"/>
  <c r="E81" i="137"/>
  <c r="E83" i="137"/>
  <c r="E85" i="137"/>
  <c r="E87" i="137"/>
  <c r="E89" i="137"/>
  <c r="E91" i="137"/>
  <c r="E93" i="137"/>
  <c r="E95" i="137"/>
  <c r="E97" i="137"/>
  <c r="E99" i="137"/>
  <c r="E101" i="137"/>
  <c r="E103" i="137"/>
  <c r="E105" i="137"/>
  <c r="E107" i="137"/>
  <c r="E109" i="137"/>
  <c r="E111" i="137"/>
  <c r="E113" i="137"/>
  <c r="E115" i="137"/>
  <c r="E117" i="137"/>
  <c r="E119" i="137"/>
  <c r="E121" i="137"/>
  <c r="E123" i="137"/>
  <c r="E125" i="137"/>
  <c r="E127" i="137"/>
  <c r="E129" i="137"/>
  <c r="E131" i="137"/>
  <c r="E133" i="137"/>
  <c r="E135" i="137"/>
  <c r="E137" i="137"/>
  <c r="E139" i="137"/>
  <c r="E141" i="137"/>
  <c r="E143" i="137"/>
  <c r="E145" i="137"/>
  <c r="E149" i="137"/>
  <c r="E153" i="137"/>
  <c r="E157" i="137"/>
  <c r="E161" i="137"/>
  <c r="E165" i="137"/>
  <c r="E169" i="137"/>
  <c r="E173" i="137"/>
  <c r="E177" i="137"/>
  <c r="E181" i="137"/>
  <c r="E185" i="137"/>
  <c r="E189" i="137"/>
  <c r="C11" i="137"/>
  <c r="D12" i="137"/>
  <c r="F13" i="137"/>
  <c r="C15" i="137"/>
  <c r="D16" i="137"/>
  <c r="F17" i="137"/>
  <c r="C19" i="137"/>
  <c r="D20" i="137"/>
  <c r="F21" i="137"/>
  <c r="C23" i="137"/>
  <c r="D24" i="137"/>
  <c r="F25" i="137"/>
  <c r="C27" i="137"/>
  <c r="D28" i="137"/>
  <c r="F29" i="137"/>
  <c r="C31" i="137"/>
  <c r="D32" i="137"/>
  <c r="F33" i="137"/>
  <c r="C35" i="137"/>
  <c r="D36" i="137"/>
  <c r="F37" i="137"/>
  <c r="D38" i="137"/>
  <c r="C39" i="137"/>
  <c r="F39" i="137"/>
  <c r="D40" i="137"/>
  <c r="C41" i="137"/>
  <c r="F41" i="137"/>
  <c r="D42" i="137"/>
  <c r="C43" i="137"/>
  <c r="F43" i="137"/>
  <c r="D44" i="137"/>
  <c r="C45" i="137"/>
  <c r="F45" i="137"/>
  <c r="D46" i="137"/>
  <c r="C47" i="137"/>
  <c r="F47" i="137"/>
  <c r="D48" i="137"/>
  <c r="C49" i="137"/>
  <c r="F49" i="137"/>
  <c r="D50" i="137"/>
  <c r="C51" i="137"/>
  <c r="F51" i="137"/>
  <c r="D52" i="137"/>
  <c r="C53" i="137"/>
  <c r="F53" i="137"/>
  <c r="D54" i="137"/>
  <c r="C55" i="137"/>
  <c r="F55" i="137"/>
  <c r="D56" i="137"/>
  <c r="C57" i="137"/>
  <c r="F57" i="137"/>
  <c r="D58" i="137"/>
  <c r="C59" i="137"/>
  <c r="F59" i="137"/>
  <c r="D60" i="137"/>
  <c r="C61" i="137"/>
  <c r="F61" i="137"/>
  <c r="D62" i="137"/>
  <c r="C63" i="137"/>
  <c r="F63" i="137"/>
  <c r="D64" i="137"/>
  <c r="C65" i="137"/>
  <c r="F65" i="137"/>
  <c r="D66" i="137"/>
  <c r="C67" i="137"/>
  <c r="F67" i="137"/>
  <c r="D68" i="137"/>
  <c r="C69" i="137"/>
  <c r="F69" i="137"/>
  <c r="D70" i="137"/>
  <c r="C71" i="137"/>
  <c r="F71" i="137"/>
  <c r="D72" i="137"/>
  <c r="C73" i="137"/>
  <c r="F73" i="137"/>
  <c r="D74" i="137"/>
  <c r="C75" i="137"/>
  <c r="F75" i="137"/>
  <c r="D76" i="137"/>
  <c r="C77" i="137"/>
  <c r="F77" i="137"/>
  <c r="D78" i="137"/>
  <c r="C79" i="137"/>
  <c r="F79" i="137"/>
  <c r="D80" i="137"/>
  <c r="C81" i="137"/>
  <c r="F81" i="137"/>
  <c r="D82" i="137"/>
  <c r="C83" i="137"/>
  <c r="F83" i="137"/>
  <c r="D84" i="137"/>
  <c r="C85" i="137"/>
  <c r="F85" i="137"/>
  <c r="D86" i="137"/>
  <c r="C87" i="137"/>
  <c r="F87" i="137"/>
  <c r="D88" i="137"/>
  <c r="C89" i="137"/>
  <c r="F89" i="137"/>
  <c r="D90" i="137"/>
  <c r="C91" i="137"/>
  <c r="F91" i="137"/>
  <c r="D92" i="137"/>
  <c r="C93" i="137"/>
  <c r="F93" i="137"/>
  <c r="D94" i="137"/>
  <c r="C95" i="137"/>
  <c r="F95" i="137"/>
  <c r="D96" i="137"/>
  <c r="C97" i="137"/>
  <c r="F97" i="137"/>
  <c r="D98" i="137"/>
  <c r="C99" i="137"/>
  <c r="F99" i="137"/>
  <c r="D100" i="137"/>
  <c r="C101" i="137"/>
  <c r="F101" i="137"/>
  <c r="D102" i="137"/>
  <c r="C103" i="137"/>
  <c r="F103" i="137"/>
  <c r="D104" i="137"/>
  <c r="C105" i="137"/>
  <c r="F105" i="137"/>
  <c r="D106" i="137"/>
  <c r="C107" i="137"/>
  <c r="F107" i="137"/>
  <c r="D108" i="137"/>
  <c r="C109" i="137"/>
  <c r="F109" i="137"/>
  <c r="D110" i="137"/>
  <c r="C111" i="137"/>
  <c r="F111" i="137"/>
  <c r="D112" i="137"/>
  <c r="C113" i="137"/>
  <c r="F113" i="137"/>
  <c r="D114" i="137"/>
  <c r="C115" i="137"/>
  <c r="F115" i="137"/>
  <c r="D116" i="137"/>
  <c r="C117" i="137"/>
  <c r="F117" i="137"/>
  <c r="D118" i="137"/>
  <c r="C119" i="137"/>
  <c r="F119" i="137"/>
  <c r="D120" i="137"/>
  <c r="E147" i="137"/>
  <c r="E151" i="137"/>
  <c r="E155" i="137"/>
  <c r="E159" i="137"/>
  <c r="E163" i="137"/>
  <c r="E167" i="137"/>
  <c r="E171" i="137"/>
  <c r="E175" i="137"/>
  <c r="E179" i="137"/>
  <c r="E183" i="137"/>
  <c r="E187" i="137"/>
  <c r="E191" i="137"/>
  <c r="F11" i="137"/>
  <c r="C13" i="137"/>
  <c r="D14" i="137"/>
  <c r="F15" i="137"/>
  <c r="C17" i="137"/>
  <c r="D18" i="137"/>
  <c r="F19" i="137"/>
  <c r="C21" i="137"/>
  <c r="D22" i="137"/>
  <c r="F23" i="137"/>
  <c r="C25" i="137"/>
  <c r="D26" i="137"/>
  <c r="F27" i="137"/>
  <c r="C29" i="137"/>
  <c r="D30" i="137"/>
  <c r="F31" i="137"/>
  <c r="C33" i="137"/>
  <c r="D34" i="137"/>
  <c r="F35" i="137"/>
  <c r="C37" i="137"/>
  <c r="C38" i="137"/>
  <c r="F38" i="137"/>
  <c r="D39" i="137"/>
  <c r="C40" i="137"/>
  <c r="F40" i="137"/>
  <c r="D41" i="137"/>
  <c r="C42" i="137"/>
  <c r="F42" i="137"/>
  <c r="D43" i="137"/>
  <c r="C44" i="137"/>
  <c r="F44" i="137"/>
  <c r="D45" i="137"/>
  <c r="C46" i="137"/>
  <c r="F46" i="137"/>
  <c r="D47" i="137"/>
  <c r="C48" i="137"/>
  <c r="F48" i="137"/>
  <c r="D49" i="137"/>
  <c r="C50" i="137"/>
  <c r="F50" i="137"/>
  <c r="D51" i="137"/>
  <c r="C52" i="137"/>
  <c r="F52" i="137"/>
  <c r="D53" i="137"/>
  <c r="C54" i="137"/>
  <c r="F54" i="137"/>
  <c r="D55" i="137"/>
  <c r="C56" i="137"/>
  <c r="F56" i="137"/>
  <c r="D57" i="137"/>
  <c r="C58" i="137"/>
  <c r="F58" i="137"/>
  <c r="D59" i="137"/>
  <c r="C60" i="137"/>
  <c r="F60" i="137"/>
  <c r="D61" i="137"/>
  <c r="C62" i="137"/>
  <c r="F62" i="137"/>
  <c r="D63" i="137"/>
  <c r="C64" i="137"/>
  <c r="F64" i="137"/>
  <c r="D65" i="137"/>
  <c r="C66" i="137"/>
  <c r="F66" i="137"/>
  <c r="D67" i="137"/>
  <c r="C68" i="137"/>
  <c r="F68" i="137"/>
  <c r="D69" i="137"/>
  <c r="C70" i="137"/>
  <c r="F70" i="137"/>
  <c r="D71" i="137"/>
  <c r="C72" i="137"/>
  <c r="F72" i="137"/>
  <c r="D73" i="137"/>
  <c r="C74" i="137"/>
  <c r="F74" i="137"/>
  <c r="D75" i="137"/>
  <c r="C76" i="137"/>
  <c r="F76" i="137"/>
  <c r="D77" i="137"/>
  <c r="C78" i="137"/>
  <c r="F78" i="137"/>
  <c r="D79" i="137"/>
  <c r="C80" i="137"/>
  <c r="F80" i="137"/>
  <c r="D81" i="137"/>
  <c r="C82" i="137"/>
  <c r="F82" i="137"/>
  <c r="D83" i="137"/>
  <c r="C84" i="137"/>
  <c r="F84" i="137"/>
  <c r="D85" i="137"/>
  <c r="C86" i="137"/>
  <c r="F86" i="137"/>
  <c r="D87" i="137"/>
  <c r="C88" i="137"/>
  <c r="F88" i="137"/>
  <c r="D89" i="137"/>
  <c r="C90" i="137"/>
  <c r="F90" i="137"/>
  <c r="D91" i="137"/>
  <c r="C92" i="137"/>
  <c r="F92" i="137"/>
  <c r="D93" i="137"/>
  <c r="C94" i="137"/>
  <c r="F94" i="137"/>
  <c r="D95" i="137"/>
  <c r="C96" i="137"/>
  <c r="F96" i="137"/>
  <c r="D97" i="137"/>
  <c r="C98" i="137"/>
  <c r="F98" i="137"/>
  <c r="D99" i="137"/>
  <c r="C100" i="137"/>
  <c r="F100" i="137"/>
  <c r="D101" i="137"/>
  <c r="C102" i="137"/>
  <c r="F102" i="137"/>
  <c r="D103" i="137"/>
  <c r="C104" i="137"/>
  <c r="F104" i="137"/>
  <c r="D105" i="137"/>
  <c r="C106" i="137"/>
  <c r="F106" i="137"/>
  <c r="D107" i="137"/>
  <c r="C108" i="137"/>
  <c r="F108" i="137"/>
  <c r="D109" i="137"/>
  <c r="C110" i="137"/>
  <c r="F110" i="137"/>
  <c r="D111" i="137"/>
  <c r="C112" i="137"/>
  <c r="F112" i="137"/>
  <c r="D113" i="137"/>
  <c r="C114" i="137"/>
  <c r="F114" i="137"/>
  <c r="D115" i="137"/>
  <c r="C116" i="137"/>
  <c r="F116" i="137"/>
  <c r="D117" i="137"/>
  <c r="C118" i="137"/>
  <c r="F118" i="137"/>
  <c r="D119" i="137"/>
  <c r="C120" i="137"/>
  <c r="F120" i="137"/>
  <c r="D121" i="137"/>
  <c r="C122" i="137"/>
  <c r="F122" i="137"/>
  <c r="D123" i="137"/>
  <c r="C124" i="137"/>
  <c r="F124" i="137"/>
  <c r="D125" i="137"/>
  <c r="C126" i="137"/>
  <c r="F126" i="137"/>
  <c r="D127" i="137"/>
  <c r="C128" i="137"/>
  <c r="F128" i="137"/>
  <c r="D129" i="137"/>
  <c r="D10" i="137"/>
  <c r="F191" i="137"/>
  <c r="C191" i="137"/>
  <c r="D190" i="137"/>
  <c r="F189" i="137"/>
  <c r="C189" i="137"/>
  <c r="D188" i="137"/>
  <c r="F187" i="137"/>
  <c r="C187" i="137"/>
  <c r="D186" i="137"/>
  <c r="F185" i="137"/>
  <c r="C185" i="137"/>
  <c r="D184" i="137"/>
  <c r="F183" i="137"/>
  <c r="C183" i="137"/>
  <c r="D182" i="137"/>
  <c r="F181" i="137"/>
  <c r="C181" i="137"/>
  <c r="D180" i="137"/>
  <c r="F179" i="137"/>
  <c r="C179" i="137"/>
  <c r="D178" i="137"/>
  <c r="F177" i="137"/>
  <c r="C177" i="137"/>
  <c r="D176" i="137"/>
  <c r="F175" i="137"/>
  <c r="C175" i="137"/>
  <c r="D174" i="137"/>
  <c r="F173" i="137"/>
  <c r="C173" i="137"/>
  <c r="D172" i="137"/>
  <c r="F171" i="137"/>
  <c r="C171" i="137"/>
  <c r="D170" i="137"/>
  <c r="F169" i="137"/>
  <c r="C169" i="137"/>
  <c r="D168" i="137"/>
  <c r="F167" i="137"/>
  <c r="C167" i="137"/>
  <c r="D166" i="137"/>
  <c r="F165" i="137"/>
  <c r="C165" i="137"/>
  <c r="D164" i="137"/>
  <c r="F163" i="137"/>
  <c r="C163" i="137"/>
  <c r="D162" i="137"/>
  <c r="F161" i="137"/>
  <c r="C161" i="137"/>
  <c r="D160" i="137"/>
  <c r="F159" i="137"/>
  <c r="C159" i="137"/>
  <c r="D158" i="137"/>
  <c r="F157" i="137"/>
  <c r="C157" i="137"/>
  <c r="D156" i="137"/>
  <c r="F155" i="137"/>
  <c r="C155" i="137"/>
  <c r="D154" i="137"/>
  <c r="F153" i="137"/>
  <c r="C153" i="137"/>
  <c r="D152" i="137"/>
  <c r="F151" i="137"/>
  <c r="C151" i="137"/>
  <c r="D150" i="137"/>
  <c r="F149" i="137"/>
  <c r="C149" i="137"/>
  <c r="D148" i="137"/>
  <c r="F147" i="137"/>
  <c r="C147" i="137"/>
  <c r="D146" i="137"/>
  <c r="F145" i="137"/>
  <c r="C145" i="137"/>
  <c r="D144" i="137"/>
  <c r="F143" i="137"/>
  <c r="C143" i="137"/>
  <c r="D142" i="137"/>
  <c r="F141" i="137"/>
  <c r="C141" i="137"/>
  <c r="D140" i="137"/>
  <c r="F139" i="137"/>
  <c r="C139" i="137"/>
  <c r="D138" i="137"/>
  <c r="F137" i="137"/>
  <c r="C137" i="137"/>
  <c r="D136" i="137"/>
  <c r="F135" i="137"/>
  <c r="C135" i="137"/>
  <c r="D134" i="137"/>
  <c r="F133" i="137"/>
  <c r="C133" i="137"/>
  <c r="D132" i="137"/>
  <c r="F131" i="137"/>
  <c r="C131" i="137"/>
  <c r="D130" i="137"/>
  <c r="F129" i="137"/>
  <c r="D128" i="137"/>
  <c r="C127" i="137"/>
  <c r="F125" i="137"/>
  <c r="D124" i="137"/>
  <c r="C123" i="137"/>
  <c r="F121" i="137"/>
  <c r="C10" i="137"/>
  <c r="F10" i="137"/>
  <c r="D191" i="137"/>
  <c r="F190" i="137"/>
  <c r="C190" i="137"/>
  <c r="D189" i="137"/>
  <c r="F188" i="137"/>
  <c r="C188" i="137"/>
  <c r="D187" i="137"/>
  <c r="F186" i="137"/>
  <c r="C186" i="137"/>
  <c r="D185" i="137"/>
  <c r="F184" i="137"/>
  <c r="C184" i="137"/>
  <c r="D183" i="137"/>
  <c r="F182" i="137"/>
  <c r="C182" i="137"/>
  <c r="D181" i="137"/>
  <c r="F180" i="137"/>
  <c r="C180" i="137"/>
  <c r="D179" i="137"/>
  <c r="F178" i="137"/>
  <c r="C178" i="137"/>
  <c r="D177" i="137"/>
  <c r="F176" i="137"/>
  <c r="C176" i="137"/>
  <c r="D175" i="137"/>
  <c r="F174" i="137"/>
  <c r="C174" i="137"/>
  <c r="D173" i="137"/>
  <c r="F172" i="137"/>
  <c r="C172" i="137"/>
  <c r="D171" i="137"/>
  <c r="F170" i="137"/>
  <c r="C170" i="137"/>
  <c r="D169" i="137"/>
  <c r="F168" i="137"/>
  <c r="C168" i="137"/>
  <c r="D167" i="137"/>
  <c r="F166" i="137"/>
  <c r="C166" i="137"/>
  <c r="D165" i="137"/>
  <c r="F164" i="137"/>
  <c r="C164" i="137"/>
  <c r="D163" i="137"/>
  <c r="F162" i="137"/>
  <c r="C162" i="137"/>
  <c r="D161" i="137"/>
  <c r="F160" i="137"/>
  <c r="C160" i="137"/>
  <c r="D159" i="137"/>
  <c r="F158" i="137"/>
  <c r="C158" i="137"/>
  <c r="D157" i="137"/>
  <c r="F156" i="137"/>
  <c r="C156" i="137"/>
  <c r="D155" i="137"/>
  <c r="F154" i="137"/>
  <c r="C154" i="137"/>
  <c r="D153" i="137"/>
  <c r="F152" i="137"/>
  <c r="C152" i="137"/>
  <c r="D151" i="137"/>
  <c r="F150" i="137"/>
  <c r="C150" i="137"/>
  <c r="D149" i="137"/>
  <c r="F148" i="137"/>
  <c r="C148" i="137"/>
  <c r="D147" i="137"/>
  <c r="F146" i="137"/>
  <c r="C146" i="137"/>
  <c r="D145" i="137"/>
  <c r="F144" i="137"/>
  <c r="C144" i="137"/>
  <c r="D143" i="137"/>
  <c r="F142" i="137"/>
  <c r="C142" i="137"/>
  <c r="D141" i="137"/>
  <c r="F140" i="137"/>
  <c r="C140" i="137"/>
  <c r="D139" i="137"/>
  <c r="F138" i="137"/>
  <c r="C138" i="137"/>
  <c r="D137" i="137"/>
  <c r="F136" i="137"/>
  <c r="C136" i="137"/>
  <c r="D135" i="137"/>
  <c r="F134" i="137"/>
  <c r="C134" i="137"/>
  <c r="D133" i="137"/>
  <c r="F132" i="137"/>
  <c r="C132" i="137"/>
  <c r="D131" i="137"/>
  <c r="F130" i="137"/>
  <c r="C130" i="137"/>
  <c r="C129" i="137"/>
  <c r="F127" i="137"/>
  <c r="D126" i="137"/>
  <c r="C125" i="137"/>
  <c r="F123" i="137"/>
  <c r="D122" i="137"/>
  <c r="C121" i="137"/>
  <c r="F19" i="127" l="1"/>
  <c r="H51" i="127"/>
  <c r="G51" i="127"/>
  <c r="F51" i="127"/>
  <c r="I51" i="127" s="1"/>
  <c r="J51" i="127" s="1"/>
  <c r="B15" i="30" l="1"/>
  <c r="D15" i="30"/>
  <c r="C65" i="30"/>
  <c r="J65" i="30"/>
  <c r="B93" i="30"/>
  <c r="C93" i="30"/>
  <c r="J93" i="30"/>
  <c r="C94" i="30"/>
  <c r="D94" i="30"/>
  <c r="F94" i="30"/>
  <c r="G94" i="30"/>
  <c r="I94" i="30"/>
  <c r="J94" i="30"/>
  <c r="E99" i="30"/>
  <c r="G100" i="30"/>
  <c r="C15" i="30"/>
  <c r="J15" i="30"/>
  <c r="C38" i="30"/>
  <c r="D38" i="30"/>
  <c r="J38" i="30"/>
  <c r="D65" i="30"/>
  <c r="B94" i="30"/>
  <c r="H94" i="30"/>
  <c r="G99" i="30"/>
  <c r="J99" i="30"/>
  <c r="B100" i="30"/>
  <c r="C100" i="30"/>
  <c r="D100" i="30"/>
  <c r="E100" i="30"/>
  <c r="F100" i="30"/>
  <c r="B38" i="30"/>
  <c r="J89" i="30"/>
  <c r="D93" i="30"/>
  <c r="E94" i="30"/>
  <c r="F99" i="30"/>
  <c r="B65" i="30"/>
  <c r="E93" i="30"/>
  <c r="G93" i="30"/>
  <c r="F93" i="30"/>
  <c r="C5" i="30"/>
  <c r="D5" i="30"/>
  <c r="E5" i="30"/>
  <c r="F5" i="30"/>
  <c r="G5" i="30"/>
  <c r="H5" i="30"/>
  <c r="I5" i="30"/>
  <c r="J5" i="30"/>
  <c r="C6" i="30"/>
  <c r="D6" i="30"/>
  <c r="E6" i="30"/>
  <c r="F6" i="30"/>
  <c r="G6" i="30"/>
  <c r="H6" i="30"/>
  <c r="I6" i="30"/>
  <c r="J6" i="30"/>
  <c r="C7" i="30"/>
  <c r="D7" i="30"/>
  <c r="E7" i="30"/>
  <c r="F7" i="30"/>
  <c r="G7" i="30"/>
  <c r="H7" i="30"/>
  <c r="I7" i="30"/>
  <c r="J7" i="30"/>
  <c r="C8" i="30"/>
  <c r="D8" i="30"/>
  <c r="E8" i="30"/>
  <c r="F8" i="30"/>
  <c r="G8" i="30"/>
  <c r="H8" i="30"/>
  <c r="I8" i="30"/>
  <c r="J8" i="30"/>
  <c r="C9" i="30"/>
  <c r="D9" i="30"/>
  <c r="E9" i="30"/>
  <c r="F9" i="30"/>
  <c r="G9" i="30"/>
  <c r="H9" i="30"/>
  <c r="I9" i="30"/>
  <c r="J9" i="30"/>
  <c r="C10" i="30"/>
  <c r="D10" i="30"/>
  <c r="E10" i="30"/>
  <c r="F10" i="30"/>
  <c r="G10" i="30"/>
  <c r="H10" i="30"/>
  <c r="I10" i="30"/>
  <c r="J10" i="30"/>
  <c r="C11" i="30"/>
  <c r="D11" i="30"/>
  <c r="E11" i="30"/>
  <c r="F11" i="30"/>
  <c r="G11" i="30"/>
  <c r="H11" i="30"/>
  <c r="I11" i="30"/>
  <c r="J11" i="30"/>
  <c r="C12" i="30"/>
  <c r="D12" i="30"/>
  <c r="E12" i="30"/>
  <c r="F12" i="30"/>
  <c r="G12" i="30"/>
  <c r="H12" i="30"/>
  <c r="I12" i="30"/>
  <c r="J12" i="30"/>
  <c r="C13" i="30"/>
  <c r="D13" i="30"/>
  <c r="E13" i="30"/>
  <c r="F13" i="30"/>
  <c r="G13" i="30"/>
  <c r="H13" i="30"/>
  <c r="I13" i="30"/>
  <c r="J13" i="30"/>
  <c r="C14" i="30"/>
  <c r="D14" i="30"/>
  <c r="E14" i="30"/>
  <c r="F14" i="30"/>
  <c r="G14" i="30"/>
  <c r="H14" i="30"/>
  <c r="I14" i="30"/>
  <c r="J14" i="30"/>
  <c r="E15" i="30"/>
  <c r="F15" i="30"/>
  <c r="G15" i="30"/>
  <c r="H15" i="30"/>
  <c r="I15" i="30"/>
  <c r="C16" i="30"/>
  <c r="D16" i="30"/>
  <c r="E16" i="30"/>
  <c r="F16" i="30"/>
  <c r="G16" i="30"/>
  <c r="J16" i="30"/>
  <c r="C17" i="30"/>
  <c r="D17" i="30"/>
  <c r="E17" i="30"/>
  <c r="F17" i="30"/>
  <c r="G17" i="30"/>
  <c r="J17" i="30"/>
  <c r="C18" i="30"/>
  <c r="D18" i="30"/>
  <c r="E18" i="30"/>
  <c r="F18" i="30"/>
  <c r="G18" i="30"/>
  <c r="J18" i="30"/>
  <c r="C19" i="30"/>
  <c r="D19" i="30"/>
  <c r="E19" i="30"/>
  <c r="F19" i="30"/>
  <c r="G19" i="30"/>
  <c r="J19" i="30"/>
  <c r="C20" i="30"/>
  <c r="D20" i="30"/>
  <c r="E20" i="30"/>
  <c r="F20" i="30"/>
  <c r="G20" i="30"/>
  <c r="H20" i="30"/>
  <c r="I20" i="30"/>
  <c r="J20" i="30"/>
  <c r="C21" i="30"/>
  <c r="D21" i="30"/>
  <c r="E21" i="30"/>
  <c r="F21" i="30"/>
  <c r="G21" i="30"/>
  <c r="H21" i="30"/>
  <c r="I21" i="30"/>
  <c r="J21" i="30"/>
  <c r="C22" i="30"/>
  <c r="D22" i="30"/>
  <c r="E22" i="30"/>
  <c r="F22" i="30"/>
  <c r="G22" i="30"/>
  <c r="H22" i="30"/>
  <c r="I22" i="30"/>
  <c r="J22" i="30"/>
  <c r="C23" i="30"/>
  <c r="D23" i="30"/>
  <c r="E23" i="30"/>
  <c r="F23" i="30"/>
  <c r="G23" i="30"/>
  <c r="J23" i="30"/>
  <c r="C24" i="30"/>
  <c r="D24" i="30"/>
  <c r="E24" i="30"/>
  <c r="F24" i="30"/>
  <c r="G24" i="30"/>
  <c r="H24" i="30"/>
  <c r="I24" i="30"/>
  <c r="J24" i="30"/>
  <c r="C25" i="30"/>
  <c r="D25" i="30"/>
  <c r="E25" i="30"/>
  <c r="F25" i="30"/>
  <c r="G25" i="30"/>
  <c r="H25" i="30"/>
  <c r="I25" i="30"/>
  <c r="J25" i="30"/>
  <c r="C26" i="30"/>
  <c r="D26" i="30"/>
  <c r="E26" i="30"/>
  <c r="F26" i="30"/>
  <c r="G26" i="30"/>
  <c r="H26" i="30"/>
  <c r="I26" i="30"/>
  <c r="J26" i="30"/>
  <c r="C27" i="30"/>
  <c r="D27" i="30"/>
  <c r="E27" i="30"/>
  <c r="F27" i="30"/>
  <c r="G27" i="30"/>
  <c r="H27" i="30"/>
  <c r="I27" i="30"/>
  <c r="J27" i="30"/>
  <c r="C28" i="30"/>
  <c r="D28" i="30"/>
  <c r="E28" i="30"/>
  <c r="F28" i="30"/>
  <c r="G28" i="30"/>
  <c r="H28" i="30"/>
  <c r="I28" i="30"/>
  <c r="J28" i="30"/>
  <c r="C29" i="30"/>
  <c r="D29" i="30"/>
  <c r="E29" i="30"/>
  <c r="F29" i="30"/>
  <c r="G29" i="30"/>
  <c r="H29" i="30"/>
  <c r="I29" i="30"/>
  <c r="J29" i="30"/>
  <c r="C30" i="30"/>
  <c r="D30" i="30"/>
  <c r="E30" i="30"/>
  <c r="F30" i="30"/>
  <c r="G30" i="30"/>
  <c r="H30" i="30"/>
  <c r="I30" i="30"/>
  <c r="J30" i="30"/>
  <c r="C31" i="30"/>
  <c r="D31" i="30"/>
  <c r="E31" i="30"/>
  <c r="F31" i="30"/>
  <c r="G31" i="30"/>
  <c r="H31" i="30"/>
  <c r="I31" i="30"/>
  <c r="J31" i="30"/>
  <c r="C32" i="30"/>
  <c r="D32" i="30"/>
  <c r="E32" i="30"/>
  <c r="F32" i="30"/>
  <c r="G32" i="30"/>
  <c r="H32" i="30"/>
  <c r="I32" i="30"/>
  <c r="J32" i="30"/>
  <c r="C33" i="30"/>
  <c r="D33" i="30"/>
  <c r="E33" i="30"/>
  <c r="F33" i="30"/>
  <c r="G33" i="30"/>
  <c r="H33" i="30"/>
  <c r="I33" i="30"/>
  <c r="J33" i="30"/>
  <c r="C34" i="30"/>
  <c r="D34" i="30"/>
  <c r="E34" i="30"/>
  <c r="F34" i="30"/>
  <c r="G34" i="30"/>
  <c r="H34" i="30"/>
  <c r="I34" i="30"/>
  <c r="J34" i="30"/>
  <c r="C35" i="30"/>
  <c r="D35" i="30"/>
  <c r="E35" i="30"/>
  <c r="F35" i="30"/>
  <c r="G35" i="30"/>
  <c r="H35" i="30"/>
  <c r="I35" i="30"/>
  <c r="J35" i="30"/>
  <c r="C36" i="30"/>
  <c r="D36" i="30"/>
  <c r="E36" i="30"/>
  <c r="F36" i="30"/>
  <c r="G36" i="30"/>
  <c r="H36" i="30"/>
  <c r="I36" i="30"/>
  <c r="J36" i="30"/>
  <c r="C37" i="30"/>
  <c r="D37" i="30"/>
  <c r="E37" i="30"/>
  <c r="F37" i="30"/>
  <c r="G37" i="30"/>
  <c r="H37" i="30"/>
  <c r="I37" i="30"/>
  <c r="J37" i="30"/>
  <c r="E38" i="30"/>
  <c r="F38" i="30"/>
  <c r="G38" i="30"/>
  <c r="H38" i="30"/>
  <c r="I38" i="30"/>
  <c r="C39" i="30"/>
  <c r="D39" i="30"/>
  <c r="E39" i="30"/>
  <c r="F39" i="30"/>
  <c r="G39" i="30"/>
  <c r="H39" i="30"/>
  <c r="I39" i="30"/>
  <c r="J39" i="30"/>
  <c r="C40" i="30"/>
  <c r="D40" i="30"/>
  <c r="E40" i="30"/>
  <c r="F40" i="30"/>
  <c r="G40" i="30"/>
  <c r="H40" i="30"/>
  <c r="I40" i="30"/>
  <c r="J40" i="30"/>
  <c r="C41" i="30"/>
  <c r="D41" i="30"/>
  <c r="E41" i="30"/>
  <c r="F41" i="30"/>
  <c r="G41" i="30"/>
  <c r="H41" i="30"/>
  <c r="I41" i="30"/>
  <c r="J41" i="30"/>
  <c r="C42" i="30"/>
  <c r="D42" i="30"/>
  <c r="E42" i="30"/>
  <c r="F42" i="30"/>
  <c r="G42" i="30"/>
  <c r="H42" i="30"/>
  <c r="I42" i="30"/>
  <c r="J42" i="30"/>
  <c r="C43" i="30"/>
  <c r="D43" i="30"/>
  <c r="E43" i="30"/>
  <c r="F43" i="30"/>
  <c r="G43" i="30"/>
  <c r="H43" i="30"/>
  <c r="I43" i="30"/>
  <c r="J43" i="30"/>
  <c r="C44" i="30"/>
  <c r="D44" i="30"/>
  <c r="E44" i="30"/>
  <c r="F44" i="30"/>
  <c r="G44" i="30"/>
  <c r="H44" i="30"/>
  <c r="I44" i="30"/>
  <c r="J44" i="30"/>
  <c r="C45" i="30"/>
  <c r="D45" i="30"/>
  <c r="E45" i="30"/>
  <c r="F45" i="30"/>
  <c r="G45" i="30"/>
  <c r="H45" i="30"/>
  <c r="I45" i="30"/>
  <c r="J45" i="30"/>
  <c r="C46" i="30"/>
  <c r="D46" i="30"/>
  <c r="E46" i="30"/>
  <c r="F46" i="30"/>
  <c r="G46" i="30"/>
  <c r="H46" i="30"/>
  <c r="I46" i="30"/>
  <c r="J46" i="30"/>
  <c r="C47" i="30"/>
  <c r="D47" i="30"/>
  <c r="E47" i="30"/>
  <c r="F47" i="30"/>
  <c r="G47" i="30"/>
  <c r="H47" i="30"/>
  <c r="I47" i="30"/>
  <c r="J47" i="30"/>
  <c r="C48" i="30"/>
  <c r="D48" i="30"/>
  <c r="E48" i="30"/>
  <c r="F48" i="30"/>
  <c r="G48" i="30"/>
  <c r="H48" i="30"/>
  <c r="I48" i="30"/>
  <c r="J48" i="30"/>
  <c r="C49" i="30"/>
  <c r="D49" i="30"/>
  <c r="E49" i="30"/>
  <c r="F49" i="30"/>
  <c r="G49" i="30"/>
  <c r="H49" i="30"/>
  <c r="I49" i="30"/>
  <c r="J49" i="30"/>
  <c r="C50" i="30"/>
  <c r="D50" i="30"/>
  <c r="E50" i="30"/>
  <c r="F50" i="30"/>
  <c r="G50" i="30"/>
  <c r="H50" i="30"/>
  <c r="I50" i="30"/>
  <c r="J50" i="30"/>
  <c r="C51" i="30"/>
  <c r="D51" i="30"/>
  <c r="E51" i="30"/>
  <c r="F51" i="30"/>
  <c r="G51" i="30"/>
  <c r="H51" i="30"/>
  <c r="I51" i="30"/>
  <c r="J51" i="30"/>
  <c r="C52" i="30"/>
  <c r="D52" i="30"/>
  <c r="E52" i="30"/>
  <c r="F52" i="30"/>
  <c r="G52" i="30"/>
  <c r="H52" i="30"/>
  <c r="I52" i="30"/>
  <c r="J52" i="30"/>
  <c r="C53" i="30"/>
  <c r="D53" i="30"/>
  <c r="E53" i="30"/>
  <c r="F53" i="30"/>
  <c r="G53" i="30"/>
  <c r="H53" i="30"/>
  <c r="I53" i="30"/>
  <c r="J53" i="30"/>
  <c r="C54" i="30"/>
  <c r="D54" i="30"/>
  <c r="E54" i="30"/>
  <c r="F54" i="30"/>
  <c r="G54" i="30"/>
  <c r="H54" i="30"/>
  <c r="I54" i="30"/>
  <c r="J54" i="30"/>
  <c r="C55" i="30"/>
  <c r="D55" i="30"/>
  <c r="E55" i="30"/>
  <c r="F55" i="30"/>
  <c r="G55" i="30"/>
  <c r="H55" i="30"/>
  <c r="I55" i="30"/>
  <c r="J55" i="30"/>
  <c r="C56" i="30"/>
  <c r="D56" i="30"/>
  <c r="E56" i="30"/>
  <c r="F56" i="30"/>
  <c r="G56" i="30"/>
  <c r="H56" i="30"/>
  <c r="I56" i="30"/>
  <c r="J56" i="30"/>
  <c r="C57" i="30"/>
  <c r="D57" i="30"/>
  <c r="E57" i="30"/>
  <c r="F57" i="30"/>
  <c r="G57" i="30"/>
  <c r="H57" i="30"/>
  <c r="I57" i="30"/>
  <c r="J57" i="30"/>
  <c r="C58" i="30"/>
  <c r="D58" i="30"/>
  <c r="E58" i="30"/>
  <c r="F58" i="30"/>
  <c r="G58" i="30"/>
  <c r="H58" i="30"/>
  <c r="I58" i="30"/>
  <c r="J58" i="30"/>
  <c r="C59" i="30"/>
  <c r="D59" i="30"/>
  <c r="E59" i="30"/>
  <c r="F59" i="30"/>
  <c r="G59" i="30"/>
  <c r="H59" i="30"/>
  <c r="I59" i="30"/>
  <c r="J59" i="30"/>
  <c r="C60" i="30"/>
  <c r="D60" i="30"/>
  <c r="E60" i="30"/>
  <c r="F60" i="30"/>
  <c r="G60" i="30"/>
  <c r="H60" i="30"/>
  <c r="I60" i="30"/>
  <c r="J60" i="30"/>
  <c r="C61" i="30"/>
  <c r="D61" i="30"/>
  <c r="E61" i="30"/>
  <c r="F61" i="30"/>
  <c r="G61" i="30"/>
  <c r="H61" i="30"/>
  <c r="I61" i="30"/>
  <c r="J61" i="30"/>
  <c r="C62" i="30"/>
  <c r="D62" i="30"/>
  <c r="E62" i="30"/>
  <c r="F62" i="30"/>
  <c r="G62" i="30"/>
  <c r="H62" i="30"/>
  <c r="I62" i="30"/>
  <c r="J62" i="30"/>
  <c r="C63" i="30"/>
  <c r="D63" i="30"/>
  <c r="E63" i="30"/>
  <c r="F63" i="30"/>
  <c r="G63" i="30"/>
  <c r="H63" i="30"/>
  <c r="I63" i="30"/>
  <c r="J63" i="30"/>
  <c r="C64" i="30"/>
  <c r="D64" i="30"/>
  <c r="E64" i="30"/>
  <c r="F64" i="30"/>
  <c r="G64" i="30"/>
  <c r="H64" i="30"/>
  <c r="I64" i="30"/>
  <c r="J64" i="30"/>
  <c r="E65" i="30"/>
  <c r="F65" i="30"/>
  <c r="G65" i="30"/>
  <c r="H65" i="30"/>
  <c r="I65" i="30"/>
  <c r="C66" i="30"/>
  <c r="D66" i="30"/>
  <c r="E66" i="30"/>
  <c r="F66" i="30"/>
  <c r="G66" i="30"/>
  <c r="H66" i="30"/>
  <c r="I66" i="30"/>
  <c r="J66" i="30"/>
  <c r="C67" i="30"/>
  <c r="D67" i="30"/>
  <c r="E67" i="30"/>
  <c r="F67" i="30"/>
  <c r="G67" i="30"/>
  <c r="H67" i="30"/>
  <c r="I67" i="30"/>
  <c r="J67" i="30"/>
  <c r="C68" i="30"/>
  <c r="D68" i="30"/>
  <c r="E68" i="30"/>
  <c r="F68" i="30"/>
  <c r="G68" i="30"/>
  <c r="H68" i="30"/>
  <c r="I68" i="30"/>
  <c r="J68" i="30"/>
  <c r="C69" i="30"/>
  <c r="D69" i="30"/>
  <c r="E69" i="30"/>
  <c r="F69" i="30"/>
  <c r="G69" i="30"/>
  <c r="H69" i="30"/>
  <c r="I69" i="30"/>
  <c r="J69" i="30"/>
  <c r="C70" i="30"/>
  <c r="D70" i="30"/>
  <c r="E70" i="30"/>
  <c r="F70" i="30"/>
  <c r="G70" i="30"/>
  <c r="H70" i="30"/>
  <c r="I70" i="30"/>
  <c r="J70" i="30"/>
  <c r="C71" i="30"/>
  <c r="D71" i="30"/>
  <c r="E71" i="30"/>
  <c r="F71" i="30"/>
  <c r="G71" i="30"/>
  <c r="H71" i="30"/>
  <c r="I71" i="30"/>
  <c r="J71" i="30"/>
  <c r="C72" i="30"/>
  <c r="D72" i="30"/>
  <c r="E72" i="30"/>
  <c r="F72" i="30"/>
  <c r="G72" i="30"/>
  <c r="H72" i="30"/>
  <c r="I72" i="30"/>
  <c r="J72" i="30"/>
  <c r="C73" i="30"/>
  <c r="D73" i="30"/>
  <c r="E73" i="30"/>
  <c r="F73" i="30"/>
  <c r="G73" i="30"/>
  <c r="H73" i="30"/>
  <c r="I73" i="30"/>
  <c r="J73" i="30"/>
  <c r="C74" i="30"/>
  <c r="D74" i="30"/>
  <c r="E74" i="30"/>
  <c r="F74" i="30"/>
  <c r="G74" i="30"/>
  <c r="H74" i="30"/>
  <c r="I74" i="30"/>
  <c r="J74" i="30"/>
  <c r="C75" i="30"/>
  <c r="D75" i="30"/>
  <c r="E75" i="30"/>
  <c r="F75" i="30"/>
  <c r="G75" i="30"/>
  <c r="H75" i="30"/>
  <c r="I75" i="30"/>
  <c r="J75" i="30"/>
  <c r="C76" i="30"/>
  <c r="D76" i="30"/>
  <c r="E76" i="30"/>
  <c r="F76" i="30"/>
  <c r="G76" i="30"/>
  <c r="H76" i="30"/>
  <c r="I76" i="30"/>
  <c r="J76" i="30"/>
  <c r="C77" i="30"/>
  <c r="D77" i="30"/>
  <c r="E77" i="30"/>
  <c r="F77" i="30"/>
  <c r="G77" i="30"/>
  <c r="H77" i="30"/>
  <c r="I77" i="30"/>
  <c r="J77" i="30"/>
  <c r="C78" i="30"/>
  <c r="D78" i="30"/>
  <c r="E78" i="30"/>
  <c r="F78" i="30"/>
  <c r="G78" i="30"/>
  <c r="H78" i="30"/>
  <c r="I78" i="30"/>
  <c r="J78" i="30"/>
  <c r="C79" i="30"/>
  <c r="D79" i="30"/>
  <c r="E79" i="30"/>
  <c r="F79" i="30"/>
  <c r="G79" i="30"/>
  <c r="H79" i="30"/>
  <c r="I79" i="30"/>
  <c r="J79" i="30"/>
  <c r="C80" i="30"/>
  <c r="D80" i="30"/>
  <c r="E80" i="30"/>
  <c r="F80" i="30"/>
  <c r="G80" i="30"/>
  <c r="H80" i="30"/>
  <c r="I80" i="30"/>
  <c r="J80" i="30"/>
  <c r="C81" i="30"/>
  <c r="D81" i="30"/>
  <c r="E81" i="30"/>
  <c r="F81" i="30"/>
  <c r="G81" i="30"/>
  <c r="H81" i="30"/>
  <c r="I81" i="30"/>
  <c r="J81" i="30"/>
  <c r="C82" i="30"/>
  <c r="D82" i="30"/>
  <c r="E82" i="30"/>
  <c r="F82" i="30"/>
  <c r="G82" i="30"/>
  <c r="H82" i="30"/>
  <c r="I82" i="30"/>
  <c r="J82" i="30"/>
  <c r="C83" i="30"/>
  <c r="D83" i="30"/>
  <c r="E83" i="30"/>
  <c r="F83" i="30"/>
  <c r="G83" i="30"/>
  <c r="H83" i="30"/>
  <c r="I83" i="30"/>
  <c r="J83" i="30"/>
  <c r="C84" i="30"/>
  <c r="D84" i="30"/>
  <c r="E84" i="30"/>
  <c r="F84" i="30"/>
  <c r="G84" i="30"/>
  <c r="H84" i="30"/>
  <c r="I84" i="30"/>
  <c r="J84" i="30"/>
  <c r="C85" i="30"/>
  <c r="D85" i="30"/>
  <c r="E85" i="30"/>
  <c r="F85" i="30"/>
  <c r="G85" i="30"/>
  <c r="H85" i="30"/>
  <c r="I85" i="30"/>
  <c r="J85" i="30"/>
  <c r="C86" i="30"/>
  <c r="D86" i="30"/>
  <c r="E86" i="30"/>
  <c r="F86" i="30"/>
  <c r="G86" i="30"/>
  <c r="H86" i="30"/>
  <c r="I86" i="30"/>
  <c r="J86" i="30"/>
  <c r="C87" i="30"/>
  <c r="D87" i="30"/>
  <c r="E87" i="30"/>
  <c r="F87" i="30"/>
  <c r="G87" i="30"/>
  <c r="H87" i="30"/>
  <c r="I87" i="30"/>
  <c r="J87" i="30"/>
  <c r="C88" i="30"/>
  <c r="D88" i="30"/>
  <c r="E88" i="30"/>
  <c r="F88" i="30"/>
  <c r="G88" i="30"/>
  <c r="H88" i="30"/>
  <c r="I88" i="30"/>
  <c r="J88" i="30"/>
  <c r="H89" i="30"/>
  <c r="I89" i="30"/>
  <c r="C90" i="30"/>
  <c r="D90" i="30"/>
  <c r="E90" i="30"/>
  <c r="F90" i="30"/>
  <c r="G90" i="30"/>
  <c r="H90" i="30"/>
  <c r="I90" i="30"/>
  <c r="J90" i="30"/>
  <c r="C91" i="30"/>
  <c r="D91" i="30"/>
  <c r="E91" i="30"/>
  <c r="F91" i="30"/>
  <c r="G91" i="30"/>
  <c r="H91" i="30"/>
  <c r="I91" i="30"/>
  <c r="J91" i="30"/>
  <c r="C92" i="30"/>
  <c r="D92" i="30"/>
  <c r="E92" i="30"/>
  <c r="F92" i="30"/>
  <c r="G92" i="30"/>
  <c r="H92" i="30"/>
  <c r="I92" i="30"/>
  <c r="J92" i="30"/>
  <c r="H93" i="30"/>
  <c r="I93" i="30"/>
  <c r="C95" i="30"/>
  <c r="D95" i="30"/>
  <c r="E95" i="30"/>
  <c r="F95" i="30"/>
  <c r="G95" i="30"/>
  <c r="H95" i="30"/>
  <c r="I95" i="30"/>
  <c r="J95" i="30"/>
  <c r="C96" i="30"/>
  <c r="D96" i="30"/>
  <c r="E96" i="30"/>
  <c r="F96" i="30"/>
  <c r="G96" i="30"/>
  <c r="H96" i="30"/>
  <c r="I96" i="30"/>
  <c r="J96" i="30"/>
  <c r="C97" i="30"/>
  <c r="D97" i="30"/>
  <c r="E97" i="30"/>
  <c r="F97" i="30"/>
  <c r="G97" i="30"/>
  <c r="H97" i="30"/>
  <c r="I97" i="30"/>
  <c r="J97" i="30"/>
  <c r="C98" i="30"/>
  <c r="D98" i="30"/>
  <c r="E98" i="30"/>
  <c r="F98" i="30"/>
  <c r="G98" i="30"/>
  <c r="H98" i="30"/>
  <c r="I98" i="30"/>
  <c r="J98" i="30"/>
  <c r="C99" i="30"/>
  <c r="D99" i="30"/>
  <c r="H99" i="30"/>
  <c r="I99" i="30"/>
  <c r="H100" i="30"/>
  <c r="I100" i="30"/>
  <c r="J100" i="30"/>
  <c r="C101" i="30"/>
  <c r="D101" i="30"/>
  <c r="E101" i="30"/>
  <c r="F101" i="30"/>
  <c r="G101" i="30"/>
  <c r="H101" i="30"/>
  <c r="I101" i="30"/>
  <c r="J101" i="30"/>
  <c r="C102" i="30"/>
  <c r="D102" i="30"/>
  <c r="E102" i="30"/>
  <c r="F102" i="30"/>
  <c r="G102" i="30"/>
  <c r="H102" i="30"/>
  <c r="I102" i="30"/>
  <c r="J102" i="30"/>
  <c r="C103" i="30"/>
  <c r="D103" i="30"/>
  <c r="E103" i="30"/>
  <c r="F103" i="30"/>
  <c r="G103" i="30"/>
  <c r="H103" i="30"/>
  <c r="I103" i="30"/>
  <c r="J103" i="30"/>
  <c r="C104" i="30"/>
  <c r="D104" i="30"/>
  <c r="E104" i="30"/>
  <c r="F104" i="30"/>
  <c r="G104" i="30"/>
  <c r="H104" i="30"/>
  <c r="I104" i="30"/>
  <c r="J104" i="30"/>
  <c r="C105" i="30"/>
  <c r="D105" i="30"/>
  <c r="E105" i="30"/>
  <c r="F105" i="30"/>
  <c r="G105" i="30"/>
  <c r="H105" i="30"/>
  <c r="I105" i="30"/>
  <c r="J105" i="30"/>
  <c r="C106" i="30"/>
  <c r="D106" i="30"/>
  <c r="E106" i="30"/>
  <c r="F106" i="30"/>
  <c r="G106" i="30"/>
  <c r="H106" i="30"/>
  <c r="I106" i="30"/>
  <c r="J106" i="30"/>
  <c r="C107" i="30"/>
  <c r="D107" i="30"/>
  <c r="E107" i="30"/>
  <c r="F107" i="30"/>
  <c r="G107" i="30"/>
  <c r="H107" i="30"/>
  <c r="I107" i="30"/>
  <c r="J107" i="30"/>
  <c r="C108" i="30"/>
  <c r="D108" i="30"/>
  <c r="E108" i="30"/>
  <c r="F108" i="30"/>
  <c r="G108" i="30"/>
  <c r="H108" i="30"/>
  <c r="I108" i="30"/>
  <c r="J108" i="30"/>
  <c r="C109" i="30"/>
  <c r="D109" i="30"/>
  <c r="E109" i="30"/>
  <c r="F109" i="30"/>
  <c r="G109" i="30"/>
  <c r="H109" i="30"/>
  <c r="I109" i="30"/>
  <c r="J109" i="30"/>
  <c r="C110" i="30"/>
  <c r="D110" i="30"/>
  <c r="E110" i="30"/>
  <c r="F110" i="30"/>
  <c r="G110" i="30"/>
  <c r="H110" i="30"/>
  <c r="I110" i="30"/>
  <c r="J110" i="30"/>
  <c r="C111" i="30"/>
  <c r="D111" i="30"/>
  <c r="E111" i="30"/>
  <c r="F111" i="30"/>
  <c r="G111" i="30"/>
  <c r="H111" i="30"/>
  <c r="I111" i="30"/>
  <c r="J111" i="30"/>
  <c r="C112" i="30"/>
  <c r="D112" i="30"/>
  <c r="E112" i="30"/>
  <c r="F112" i="30"/>
  <c r="G112" i="30"/>
  <c r="H112" i="30"/>
  <c r="I112" i="30"/>
  <c r="J112" i="30"/>
  <c r="C113" i="30"/>
  <c r="D113" i="30"/>
  <c r="E113" i="30"/>
  <c r="F113" i="30"/>
  <c r="G113" i="30"/>
  <c r="H113" i="30"/>
  <c r="I113" i="30"/>
  <c r="J113" i="30"/>
  <c r="C114" i="30"/>
  <c r="D114" i="30"/>
  <c r="E114" i="30"/>
  <c r="F114" i="30"/>
  <c r="G114" i="30"/>
  <c r="H114" i="30"/>
  <c r="I114" i="30"/>
  <c r="J114" i="30"/>
  <c r="C115" i="30"/>
  <c r="D115" i="30"/>
  <c r="E115" i="30"/>
  <c r="F115" i="30"/>
  <c r="G115" i="30"/>
  <c r="H115" i="30"/>
  <c r="I115" i="30"/>
  <c r="J115" i="30"/>
  <c r="C116" i="30"/>
  <c r="D116" i="30"/>
  <c r="E116" i="30"/>
  <c r="F116" i="30"/>
  <c r="G116" i="30"/>
  <c r="H116" i="30"/>
  <c r="I116" i="30"/>
  <c r="J116" i="30"/>
  <c r="C117" i="30"/>
  <c r="D117" i="30"/>
  <c r="E117" i="30"/>
  <c r="F117" i="30"/>
  <c r="G117" i="30"/>
  <c r="H117" i="30"/>
  <c r="I117" i="30"/>
  <c r="J117" i="30"/>
  <c r="C118" i="30"/>
  <c r="D118" i="30"/>
  <c r="E118" i="30"/>
  <c r="F118" i="30"/>
  <c r="G118" i="30"/>
  <c r="H118" i="30"/>
  <c r="I118" i="30"/>
  <c r="J118" i="30"/>
  <c r="C119" i="30"/>
  <c r="D119" i="30"/>
  <c r="E119" i="30"/>
  <c r="F119" i="30"/>
  <c r="G119" i="30"/>
  <c r="H119" i="30"/>
  <c r="I119" i="30"/>
  <c r="J119" i="30"/>
  <c r="C120" i="30"/>
  <c r="D120" i="30"/>
  <c r="E120" i="30"/>
  <c r="F120" i="30"/>
  <c r="G120" i="30"/>
  <c r="H120" i="30"/>
  <c r="I120" i="30"/>
  <c r="J120" i="30"/>
  <c r="C121" i="30"/>
  <c r="D121" i="30"/>
  <c r="E121" i="30"/>
  <c r="F121" i="30"/>
  <c r="G121" i="30"/>
  <c r="H121" i="30"/>
  <c r="I121" i="30"/>
  <c r="J121" i="30"/>
  <c r="C122" i="30"/>
  <c r="D122" i="30"/>
  <c r="E122" i="30"/>
  <c r="F122" i="30"/>
  <c r="G122" i="30"/>
  <c r="H122" i="30"/>
  <c r="I122" i="30"/>
  <c r="J122" i="30"/>
  <c r="C123" i="30"/>
  <c r="D123" i="30"/>
  <c r="E123" i="30"/>
  <c r="F123" i="30"/>
  <c r="G123" i="30"/>
  <c r="H123" i="30"/>
  <c r="I123" i="30"/>
  <c r="J123" i="30"/>
  <c r="C124" i="30"/>
  <c r="D124" i="30"/>
  <c r="E124" i="30"/>
  <c r="F124" i="30"/>
  <c r="G124" i="30"/>
  <c r="H124" i="30"/>
  <c r="I124" i="30"/>
  <c r="J124" i="30"/>
  <c r="C125" i="30"/>
  <c r="D125" i="30"/>
  <c r="E125" i="30"/>
  <c r="F125" i="30"/>
  <c r="G125" i="30"/>
  <c r="H125" i="30"/>
  <c r="I125" i="30"/>
  <c r="J125" i="30"/>
  <c r="C126" i="30"/>
  <c r="D126" i="30"/>
  <c r="E126" i="30"/>
  <c r="F126" i="30"/>
  <c r="G126" i="30"/>
  <c r="H126" i="30"/>
  <c r="I126" i="30"/>
  <c r="J126" i="30"/>
  <c r="C127" i="30"/>
  <c r="D127" i="30"/>
  <c r="E127" i="30"/>
  <c r="F127" i="30"/>
  <c r="G127" i="30"/>
  <c r="H127" i="30"/>
  <c r="I127" i="30"/>
  <c r="J127" i="30"/>
  <c r="C128" i="30"/>
  <c r="D128" i="30"/>
  <c r="E128" i="30"/>
  <c r="F128" i="30"/>
  <c r="G128" i="30"/>
  <c r="H128" i="30"/>
  <c r="I128" i="30"/>
  <c r="J128" i="30"/>
  <c r="C129" i="30"/>
  <c r="D129" i="30"/>
  <c r="E129" i="30"/>
  <c r="F129" i="30"/>
  <c r="G129" i="30"/>
  <c r="H129" i="30"/>
  <c r="I129" i="30"/>
  <c r="J129" i="30"/>
  <c r="C130" i="30"/>
  <c r="D130" i="30"/>
  <c r="E130" i="30"/>
  <c r="F130" i="30"/>
  <c r="G130" i="30"/>
  <c r="H130" i="30"/>
  <c r="I130" i="30"/>
  <c r="J130" i="30"/>
  <c r="C131" i="30"/>
  <c r="D131" i="30"/>
  <c r="E131" i="30"/>
  <c r="F131" i="30"/>
  <c r="G131" i="30"/>
  <c r="H131" i="30"/>
  <c r="I131" i="30"/>
  <c r="J131" i="30"/>
  <c r="C132" i="30"/>
  <c r="D132" i="30"/>
  <c r="E132" i="30"/>
  <c r="F132" i="30"/>
  <c r="G132" i="30"/>
  <c r="H132" i="30"/>
  <c r="I132" i="30"/>
  <c r="J132" i="30"/>
  <c r="C133" i="30"/>
  <c r="D133" i="30"/>
  <c r="E133" i="30"/>
  <c r="F133" i="30"/>
  <c r="G133" i="30"/>
  <c r="H133" i="30"/>
  <c r="I133" i="30"/>
  <c r="J133" i="30"/>
  <c r="C134" i="30"/>
  <c r="D134" i="30"/>
  <c r="E134" i="30"/>
  <c r="F134" i="30"/>
  <c r="G134" i="30"/>
  <c r="H134" i="30"/>
  <c r="I134" i="30"/>
  <c r="J134" i="30"/>
  <c r="C135" i="30"/>
  <c r="D135" i="30"/>
  <c r="E135" i="30"/>
  <c r="F135" i="30"/>
  <c r="G135" i="30"/>
  <c r="H135" i="30"/>
  <c r="I135" i="30"/>
  <c r="J135" i="30"/>
  <c r="C136" i="30"/>
  <c r="D136" i="30"/>
  <c r="E136" i="30"/>
  <c r="F136" i="30"/>
  <c r="G136" i="30"/>
  <c r="H136" i="30"/>
  <c r="I136" i="30"/>
  <c r="J136" i="30"/>
  <c r="C137" i="30"/>
  <c r="D137" i="30"/>
  <c r="E137" i="30"/>
  <c r="F137" i="30"/>
  <c r="G137" i="30"/>
  <c r="H137" i="30"/>
  <c r="I137" i="30"/>
  <c r="J137" i="30"/>
  <c r="C138" i="30"/>
  <c r="D138" i="30"/>
  <c r="E138" i="30"/>
  <c r="F138" i="30"/>
  <c r="G138" i="30"/>
  <c r="H138" i="30"/>
  <c r="I138" i="30"/>
  <c r="J138" i="30"/>
  <c r="C139" i="30"/>
  <c r="D139" i="30"/>
  <c r="E139" i="30"/>
  <c r="F139" i="30"/>
  <c r="G139" i="30"/>
  <c r="H139" i="30"/>
  <c r="I139" i="30"/>
  <c r="J139" i="30"/>
  <c r="C140" i="30"/>
  <c r="D140" i="30"/>
  <c r="E140" i="30"/>
  <c r="F140" i="30"/>
  <c r="G140" i="30"/>
  <c r="H140" i="30"/>
  <c r="I140" i="30"/>
  <c r="J140" i="30"/>
  <c r="C141" i="30"/>
  <c r="D141" i="30"/>
  <c r="E141" i="30"/>
  <c r="F141" i="30"/>
  <c r="G141" i="30"/>
  <c r="H141" i="30"/>
  <c r="I141" i="30"/>
  <c r="J141" i="30"/>
  <c r="C142" i="30"/>
  <c r="D142" i="30"/>
  <c r="E142" i="30"/>
  <c r="F142" i="30"/>
  <c r="G142" i="30"/>
  <c r="H142" i="30"/>
  <c r="I142" i="30"/>
  <c r="J142" i="30"/>
  <c r="C143" i="30"/>
  <c r="D143" i="30"/>
  <c r="E143" i="30"/>
  <c r="F143" i="30"/>
  <c r="G143" i="30"/>
  <c r="H143" i="30"/>
  <c r="I143" i="30"/>
  <c r="J143" i="30"/>
  <c r="B6" i="30"/>
  <c r="B7" i="30"/>
  <c r="B8" i="30"/>
  <c r="B9" i="30"/>
  <c r="B10" i="30"/>
  <c r="B11" i="30"/>
  <c r="B12" i="30"/>
  <c r="B13" i="30"/>
  <c r="B14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90" i="30"/>
  <c r="B91" i="30"/>
  <c r="B92" i="30"/>
  <c r="B95" i="30"/>
  <c r="B96" i="30"/>
  <c r="B97" i="30"/>
  <c r="B98" i="30"/>
  <c r="B99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A136" i="30"/>
  <c r="A137" i="30"/>
  <c r="A138" i="30"/>
  <c r="A139" i="30"/>
  <c r="A7" i="30"/>
  <c r="A8" i="30"/>
  <c r="A9" i="30"/>
  <c r="A10" i="30"/>
  <c r="A11" i="30"/>
  <c r="A12" i="30"/>
  <c r="A13" i="30"/>
  <c r="A14" i="30"/>
  <c r="A15" i="30"/>
  <c r="A16" i="30"/>
  <c r="A17" i="30"/>
  <c r="A18" i="30"/>
  <c r="A19" i="30"/>
  <c r="A20" i="30"/>
  <c r="A21" i="30"/>
  <c r="A22" i="30"/>
  <c r="A23" i="30"/>
  <c r="A24" i="30"/>
  <c r="A25" i="30"/>
  <c r="A26" i="30"/>
  <c r="A27" i="30"/>
  <c r="A28" i="30"/>
  <c r="A29" i="30"/>
  <c r="A30" i="30"/>
  <c r="A31" i="30"/>
  <c r="A32" i="30"/>
  <c r="A33" i="30"/>
  <c r="A34" i="30"/>
  <c r="A35" i="30"/>
  <c r="A36" i="30"/>
  <c r="A37" i="30"/>
  <c r="A38" i="30"/>
  <c r="A39" i="30"/>
  <c r="A40" i="30"/>
  <c r="A41" i="30"/>
  <c r="A42" i="30"/>
  <c r="A43" i="30"/>
  <c r="A44" i="30"/>
  <c r="A45" i="30"/>
  <c r="A46" i="30"/>
  <c r="A47" i="30"/>
  <c r="A48" i="30"/>
  <c r="A49" i="30"/>
  <c r="A50" i="30"/>
  <c r="A51" i="30"/>
  <c r="A52" i="30"/>
  <c r="A53" i="30"/>
  <c r="A54" i="30"/>
  <c r="A55" i="30"/>
  <c r="A56" i="30"/>
  <c r="A57" i="30"/>
  <c r="A58" i="30"/>
  <c r="A59" i="30"/>
  <c r="A60" i="30"/>
  <c r="A61" i="30"/>
  <c r="A62" i="30"/>
  <c r="A63" i="30"/>
  <c r="A64" i="30"/>
  <c r="A65" i="30"/>
  <c r="A66" i="30"/>
  <c r="A67" i="30"/>
  <c r="A68" i="30"/>
  <c r="A69" i="30"/>
  <c r="A70" i="30"/>
  <c r="A71" i="30"/>
  <c r="A72" i="30"/>
  <c r="A73" i="30"/>
  <c r="A74" i="30"/>
  <c r="A75" i="30"/>
  <c r="A76" i="30"/>
  <c r="A77" i="30"/>
  <c r="A78" i="30"/>
  <c r="A79" i="30"/>
  <c r="A80" i="30"/>
  <c r="A81" i="30"/>
  <c r="A82" i="30"/>
  <c r="A83" i="30"/>
  <c r="A84" i="30"/>
  <c r="A85" i="30"/>
  <c r="A86" i="30"/>
  <c r="A87" i="30"/>
  <c r="A88" i="30"/>
  <c r="A89" i="30"/>
  <c r="A90" i="30"/>
  <c r="A91" i="30"/>
  <c r="A92" i="30"/>
  <c r="A93" i="30"/>
  <c r="A94" i="30"/>
  <c r="A95" i="30"/>
  <c r="A96" i="30"/>
  <c r="A97" i="30"/>
  <c r="A98" i="30"/>
  <c r="A99" i="30"/>
  <c r="A100" i="30"/>
  <c r="A101" i="30"/>
  <c r="A102" i="30"/>
  <c r="A103" i="30"/>
  <c r="A104" i="30"/>
  <c r="A105" i="30"/>
  <c r="A106" i="30"/>
  <c r="A107" i="30"/>
  <c r="A108" i="30"/>
  <c r="A109" i="30"/>
  <c r="A110" i="30"/>
  <c r="A111" i="30"/>
  <c r="A112" i="30"/>
  <c r="A113" i="30"/>
  <c r="A114" i="30"/>
  <c r="A115" i="30"/>
  <c r="A116" i="30"/>
  <c r="A117" i="30"/>
  <c r="A118" i="30"/>
  <c r="A119" i="30"/>
  <c r="A120" i="30"/>
  <c r="A121" i="30"/>
  <c r="A122" i="30"/>
  <c r="A123" i="30"/>
  <c r="A124" i="30"/>
  <c r="A125" i="30"/>
  <c r="A126" i="30"/>
  <c r="A127" i="30"/>
  <c r="A128" i="30"/>
  <c r="A129" i="30"/>
  <c r="A130" i="30"/>
  <c r="A131" i="30"/>
  <c r="A132" i="30"/>
  <c r="A133" i="30"/>
  <c r="A134" i="30"/>
  <c r="A135" i="30"/>
  <c r="A1" i="30"/>
  <c r="B1" i="30"/>
  <c r="C1" i="30"/>
  <c r="D1" i="30"/>
  <c r="E1" i="30"/>
  <c r="F1" i="30"/>
  <c r="G1" i="30"/>
  <c r="H1" i="30"/>
  <c r="I1" i="30"/>
  <c r="A2" i="30"/>
  <c r="B2" i="30"/>
  <c r="C2" i="30"/>
  <c r="D2" i="30"/>
  <c r="E2" i="30"/>
  <c r="F2" i="30"/>
  <c r="G2" i="30"/>
  <c r="H2" i="30"/>
  <c r="I2" i="30"/>
  <c r="B3" i="30"/>
  <c r="C3" i="30"/>
  <c r="D3" i="30"/>
  <c r="E3" i="30"/>
  <c r="F3" i="30"/>
  <c r="G3" i="30"/>
  <c r="H3" i="30"/>
  <c r="I3" i="30"/>
  <c r="A4" i="30"/>
  <c r="B4" i="30"/>
  <c r="C4" i="30"/>
  <c r="D4" i="30"/>
  <c r="E4" i="30"/>
  <c r="F4" i="30"/>
  <c r="G4" i="30"/>
  <c r="H4" i="30"/>
  <c r="I4" i="30"/>
  <c r="A5" i="30"/>
  <c r="B5" i="30"/>
  <c r="A6" i="30"/>
  <c r="D89" i="30" l="1"/>
  <c r="H17" i="30"/>
  <c r="I17" i="30"/>
  <c r="A3" i="30"/>
  <c r="E54" i="127" s="1"/>
  <c r="I54" i="127" s="1"/>
  <c r="J54" i="127" s="1"/>
  <c r="B89" i="30"/>
  <c r="F89" i="30"/>
  <c r="G89" i="30"/>
  <c r="E89" i="30"/>
  <c r="C89" i="30"/>
  <c r="E12" i="127" l="1"/>
  <c r="F40" i="127"/>
  <c r="E46" i="127"/>
  <c r="H16" i="30"/>
  <c r="F31" i="127"/>
  <c r="F32" i="127"/>
  <c r="E11" i="127"/>
  <c r="I18" i="30"/>
  <c r="H18" i="30"/>
  <c r="H34" i="127"/>
  <c r="H55" i="127" s="1"/>
  <c r="G34" i="127"/>
  <c r="G55" i="127" s="1"/>
  <c r="I16" i="30" l="1"/>
  <c r="F11" i="127"/>
  <c r="E3" i="151" s="1"/>
  <c r="F27" i="127"/>
  <c r="E19" i="151" s="1"/>
  <c r="D27" i="127"/>
  <c r="C19" i="151" s="1"/>
  <c r="E27" i="127"/>
  <c r="D19" i="151" s="1"/>
  <c r="D54" i="127"/>
  <c r="C42" i="151" s="1"/>
  <c r="D42" i="151"/>
  <c r="E30" i="127"/>
  <c r="D22" i="151" s="1"/>
  <c r="F30" i="127"/>
  <c r="E22" i="151" s="1"/>
  <c r="D30" i="127"/>
  <c r="C22" i="151" s="1"/>
  <c r="F21" i="127"/>
  <c r="E13" i="151" s="1"/>
  <c r="D45" i="127"/>
  <c r="C37" i="151" s="1"/>
  <c r="E44" i="127"/>
  <c r="D4" i="151"/>
  <c r="E14" i="127"/>
  <c r="D6" i="151" s="1"/>
  <c r="E18" i="127"/>
  <c r="D10" i="151" s="1"/>
  <c r="E20" i="127"/>
  <c r="E22" i="127"/>
  <c r="E28" i="127"/>
  <c r="D20" i="151" s="1"/>
  <c r="E29" i="127"/>
  <c r="D21" i="151" s="1"/>
  <c r="E31" i="127"/>
  <c r="D23" i="151" s="1"/>
  <c r="E33" i="127"/>
  <c r="D25" i="151" s="1"/>
  <c r="E40" i="127"/>
  <c r="D32" i="151" s="1"/>
  <c r="E24" i="127"/>
  <c r="E43" i="127"/>
  <c r="D38" i="151"/>
  <c r="F12" i="127"/>
  <c r="E4" i="151" s="1"/>
  <c r="F14" i="127"/>
  <c r="E6" i="151" s="1"/>
  <c r="E24" i="151"/>
  <c r="E32" i="151"/>
  <c r="D41" i="127"/>
  <c r="D3" i="151"/>
  <c r="E13" i="127"/>
  <c r="D5" i="151" s="1"/>
  <c r="E15" i="127"/>
  <c r="E19" i="127"/>
  <c r="E21" i="127"/>
  <c r="D13" i="151" s="1"/>
  <c r="E32" i="127"/>
  <c r="D24" i="151" s="1"/>
  <c r="E34" i="127"/>
  <c r="E41" i="127"/>
  <c r="E36" i="127"/>
  <c r="E45" i="127"/>
  <c r="D37" i="151" s="1"/>
  <c r="F13" i="127"/>
  <c r="E5" i="151" s="1"/>
  <c r="F28" i="127"/>
  <c r="E20" i="151" s="1"/>
  <c r="F29" i="127"/>
  <c r="E21" i="151" s="1"/>
  <c r="E23" i="151"/>
  <c r="F33" i="127"/>
  <c r="E25" i="151" s="1"/>
  <c r="D11" i="127"/>
  <c r="C3" i="151" s="1"/>
  <c r="D13" i="127"/>
  <c r="C5" i="151" s="1"/>
  <c r="D15" i="127"/>
  <c r="D19" i="127"/>
  <c r="D21" i="127"/>
  <c r="C13" i="151" s="1"/>
  <c r="D24" i="127"/>
  <c r="D28" i="127"/>
  <c r="C20" i="151" s="1"/>
  <c r="D29" i="127"/>
  <c r="C21" i="151" s="1"/>
  <c r="D31" i="127"/>
  <c r="C23" i="151" s="1"/>
  <c r="D33" i="127"/>
  <c r="C25" i="151" s="1"/>
  <c r="D36" i="127"/>
  <c r="D40" i="127"/>
  <c r="C32" i="151" s="1"/>
  <c r="D43" i="127"/>
  <c r="D46" i="127"/>
  <c r="D12" i="127"/>
  <c r="C4" i="151" s="1"/>
  <c r="D14" i="127"/>
  <c r="C6" i="151" s="1"/>
  <c r="D18" i="127"/>
  <c r="C10" i="151" s="1"/>
  <c r="D20" i="127"/>
  <c r="D22" i="127"/>
  <c r="D32" i="127"/>
  <c r="C24" i="151" s="1"/>
  <c r="D34" i="127"/>
  <c r="C26" i="151" l="1"/>
  <c r="F26" i="151"/>
  <c r="C14" i="151"/>
  <c r="F14" i="151"/>
  <c r="C35" i="151"/>
  <c r="F35" i="151"/>
  <c r="C28" i="151"/>
  <c r="F28" i="151"/>
  <c r="C7" i="151"/>
  <c r="F7" i="151"/>
  <c r="D33" i="151"/>
  <c r="G33" i="151"/>
  <c r="C33" i="151"/>
  <c r="F33" i="151"/>
  <c r="D35" i="151"/>
  <c r="G35" i="151"/>
  <c r="C38" i="151"/>
  <c r="F38" i="151"/>
  <c r="C16" i="151"/>
  <c r="F16" i="151"/>
  <c r="D28" i="151"/>
  <c r="G28" i="151"/>
  <c r="D26" i="151"/>
  <c r="G26" i="151"/>
  <c r="D7" i="151"/>
  <c r="G7" i="151"/>
  <c r="D16" i="151"/>
  <c r="G16" i="151"/>
  <c r="D14" i="151"/>
  <c r="G14" i="151"/>
  <c r="G38" i="151"/>
  <c r="I32" i="127"/>
  <c r="J32" i="127" s="1"/>
  <c r="E55" i="127"/>
  <c r="D55" i="127"/>
  <c r="I27" i="127"/>
  <c r="J27" i="127" s="1"/>
  <c r="F34" i="127"/>
  <c r="F45" i="127"/>
  <c r="E37" i="151" s="1"/>
  <c r="F41" i="127"/>
  <c r="F15" i="127"/>
  <c r="E33" i="151" l="1"/>
  <c r="H33" i="151"/>
  <c r="E26" i="151"/>
  <c r="H26" i="151"/>
  <c r="E7" i="151"/>
  <c r="H7" i="151"/>
  <c r="F55" i="127"/>
  <c r="B6" i="127" l="1"/>
  <c r="G41" i="127"/>
  <c r="H41" i="127"/>
  <c r="C5" i="147" l="1"/>
  <c r="C5" i="148"/>
  <c r="I40" i="127"/>
  <c r="J40" i="127" s="1"/>
  <c r="I39" i="127"/>
  <c r="J39" i="127" s="1"/>
  <c r="I50" i="127"/>
  <c r="J50" i="127" s="1"/>
  <c r="I49" i="127"/>
  <c r="J49" i="127" s="1"/>
  <c r="I33" i="127"/>
  <c r="J33" i="127" s="1"/>
  <c r="I31" i="127"/>
  <c r="J31" i="127" s="1"/>
  <c r="I30" i="127"/>
  <c r="J30" i="127" s="1"/>
  <c r="I29" i="127"/>
  <c r="J29" i="127" s="1"/>
  <c r="I28" i="127"/>
  <c r="J28" i="127" s="1"/>
  <c r="I21" i="127"/>
  <c r="J21" i="127" s="1"/>
  <c r="I20" i="127"/>
  <c r="J20" i="127" s="1"/>
  <c r="I13" i="127"/>
  <c r="J13" i="127" s="1"/>
  <c r="I12" i="127"/>
  <c r="J12" i="127" s="1"/>
  <c r="I11" i="127"/>
  <c r="J11" i="127" s="1"/>
  <c r="I14" i="127"/>
  <c r="J14" i="127" s="1"/>
  <c r="I34" i="127" l="1"/>
  <c r="J34" i="127" s="1"/>
  <c r="I41" i="127"/>
  <c r="J41" i="127" s="1"/>
  <c r="F18" i="127" l="1"/>
  <c r="E10" i="151" s="1"/>
  <c r="I19" i="127"/>
  <c r="J19" i="127" s="1"/>
  <c r="F22" i="127" l="1"/>
  <c r="I18" i="127"/>
  <c r="J18" i="127" s="1"/>
  <c r="G19" i="127"/>
  <c r="E14" i="151" l="1"/>
  <c r="H14" i="151"/>
  <c r="F24" i="127"/>
  <c r="I22" i="127"/>
  <c r="J22" i="127" s="1"/>
  <c r="H19" i="127"/>
  <c r="E16" i="151" l="1"/>
  <c r="H16" i="151"/>
  <c r="H23" i="30"/>
  <c r="H19" i="30"/>
  <c r="F36" i="127"/>
  <c r="E28" i="151" l="1"/>
  <c r="H28" i="151"/>
  <c r="G18" i="127"/>
  <c r="G22" i="127" s="1"/>
  <c r="I19" i="30"/>
  <c r="I23" i="30"/>
  <c r="H18" i="127" s="1"/>
  <c r="H22" i="127" s="1"/>
  <c r="F43" i="127"/>
  <c r="H35" i="151" s="1"/>
  <c r="E35" i="151" l="1"/>
  <c r="F46" i="127"/>
  <c r="G15" i="127"/>
  <c r="G24" i="127" s="1"/>
  <c r="H15" i="127"/>
  <c r="H24" i="127" s="1"/>
  <c r="E38" i="151" l="1"/>
  <c r="H38" i="151"/>
  <c r="I24" i="127"/>
  <c r="J24" i="127" s="1"/>
  <c r="I15" i="127"/>
  <c r="J15" i="127" s="1"/>
  <c r="G36" i="127"/>
  <c r="G43" i="127" s="1"/>
  <c r="H36" i="127"/>
  <c r="H43" i="127" s="1"/>
  <c r="I43" i="127" l="1"/>
  <c r="J43" i="127" s="1"/>
  <c r="I36" i="127" l="1"/>
  <c r="J36" i="127" s="1"/>
  <c r="I45" i="127"/>
  <c r="J45" i="127" s="1"/>
  <c r="G45" i="127" l="1"/>
  <c r="I46" i="127"/>
  <c r="J46" i="127" s="1"/>
  <c r="G46" i="127" l="1"/>
  <c r="H45" i="127" s="1"/>
  <c r="H46" i="127" s="1"/>
</calcChain>
</file>

<file path=xl/comments1.xml><?xml version="1.0" encoding="utf-8"?>
<comments xmlns="http://schemas.openxmlformats.org/spreadsheetml/2006/main">
  <authors>
    <author>UCB</author>
  </authors>
  <commentList>
    <comment ref="F45" authorId="0" shapeId="0">
      <text>
        <r>
          <rPr>
            <sz val="9"/>
            <color indexed="81"/>
            <rFont val="Tahoma"/>
            <family val="2"/>
          </rPr>
          <t>Equals FY20 Ending Balance</t>
        </r>
      </text>
    </comment>
  </commentList>
</comments>
</file>

<file path=xl/comments2.xml><?xml version="1.0" encoding="utf-8"?>
<comments xmlns="http://schemas.openxmlformats.org/spreadsheetml/2006/main">
  <authors>
    <author>UCB</author>
  </authors>
  <commentList>
    <comment ref="D97" authorId="0" shapeId="0">
      <text>
        <r>
          <rPr>
            <b/>
            <sz val="9"/>
            <color indexed="81"/>
            <rFont val="Tahoma"/>
            <family val="2"/>
          </rPr>
          <t>Eliu:
FY21 Operating budget Beginning Balance should equeal to FY20 Ending Balance in budget template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<sst xmlns="http://schemas.openxmlformats.org/spreadsheetml/2006/main" count="51527" uniqueCount="12876">
  <si>
    <t>Program_Code</t>
  </si>
  <si>
    <t>Chart1</t>
  </si>
  <si>
    <t>Chart2</t>
  </si>
  <si>
    <t>Change in Net Assets - Pos/(Neg)</t>
  </si>
  <si>
    <t>Current Funds Excluding C&amp;G</t>
  </si>
  <si>
    <t xml:space="preserve">     Net Operating Surplus/(Deficit)</t>
  </si>
  <si>
    <t xml:space="preserve">     Changes in Fund Balance - Pos/(Neg)</t>
  </si>
  <si>
    <t xml:space="preserve">          Total Revenue &amp; Transfers</t>
  </si>
  <si>
    <t xml:space="preserve">          Total Expenses</t>
  </si>
  <si>
    <t xml:space="preserve">               Total Revenue</t>
  </si>
  <si>
    <t xml:space="preserve">               Operating Transfers</t>
  </si>
  <si>
    <t xml:space="preserve">               Total Compensation</t>
  </si>
  <si>
    <t xml:space="preserve">               Total Non Compensation</t>
  </si>
  <si>
    <t xml:space="preserve">               Adjustment:  Total Expenses - Plan</t>
  </si>
  <si>
    <t xml:space="preserve">                    Salaries &amp; Wages</t>
  </si>
  <si>
    <t xml:space="preserve">                    Employee Benefits</t>
  </si>
  <si>
    <t xml:space="preserve">                    Adjustment: Compensation - Plan</t>
  </si>
  <si>
    <t>YearTotal</t>
  </si>
  <si>
    <t>Final</t>
  </si>
  <si>
    <t>Actual</t>
  </si>
  <si>
    <t>Operating Budget</t>
  </si>
  <si>
    <t xml:space="preserve">                    Supplies, Materials and Equipment</t>
  </si>
  <si>
    <t xml:space="preserve">                    Scholarships and Fellowships</t>
  </si>
  <si>
    <t xml:space="preserve">                    Other Operating Expenses</t>
  </si>
  <si>
    <t xml:space="preserve">                    Adjustment:  Total Non Compensation - Plan</t>
  </si>
  <si>
    <t xml:space="preserve">                         Academic Salaries &amp; Wages</t>
  </si>
  <si>
    <t xml:space="preserve">                         Staff Salaries &amp; Wages</t>
  </si>
  <si>
    <t xml:space="preserve">                    Campus Support</t>
  </si>
  <si>
    <t xml:space="preserve">                    External Transfers</t>
  </si>
  <si>
    <t xml:space="preserve">                    To/From Other Divisions</t>
  </si>
  <si>
    <t xml:space="preserve">                    Internal DIVISION Transfers</t>
  </si>
  <si>
    <t xml:space="preserve">                    Internal DEPARTMENT Transfers</t>
  </si>
  <si>
    <t xml:space="preserve">                    Operating Transfers - Plan</t>
  </si>
  <si>
    <t xml:space="preserve">                    Adjustment: Operating Transfer - Plan</t>
  </si>
  <si>
    <t xml:space="preserve">                    State Support</t>
  </si>
  <si>
    <t xml:space="preserve">                    Net Tuition and Fees</t>
  </si>
  <si>
    <t xml:space="preserve">                    Contracts &amp; Grants</t>
  </si>
  <si>
    <t xml:space="preserve">                    Private Gifts for Current Use</t>
  </si>
  <si>
    <t xml:space="preserve">                    Investment Income</t>
  </si>
  <si>
    <t xml:space="preserve">                    Sales and Services</t>
  </si>
  <si>
    <t xml:space="preserve">                    Nonoperating Revenue</t>
  </si>
  <si>
    <t xml:space="preserve">                    Adjustment:  Revenue - Plan</t>
  </si>
  <si>
    <t>2018-19</t>
  </si>
  <si>
    <t>Division:</t>
  </si>
  <si>
    <t>2019-20</t>
  </si>
  <si>
    <t>2020-21</t>
  </si>
  <si>
    <t>Campus Support</t>
  </si>
  <si>
    <t>Colleges</t>
  </si>
  <si>
    <t>Control</t>
  </si>
  <si>
    <t xml:space="preserve">     General Allocation</t>
  </si>
  <si>
    <t xml:space="preserve">     Campus Commitments</t>
  </si>
  <si>
    <t xml:space="preserve">     Wage &amp; Benefits Support</t>
  </si>
  <si>
    <t xml:space="preserve">     Ctrl Assessments/Withdrawals</t>
  </si>
  <si>
    <t xml:space="preserve">     Fund Exchanges &amp; Other</t>
  </si>
  <si>
    <t xml:space="preserve">     Campus Support - Plan</t>
  </si>
  <si>
    <t xml:space="preserve">     Transfers Offset - Campus - Plan</t>
  </si>
  <si>
    <t>Breakdown of campus support by divisions</t>
  </si>
  <si>
    <t xml:space="preserve">                         General Allocation</t>
  </si>
  <si>
    <t xml:space="preserve">                         Campus Commitments</t>
  </si>
  <si>
    <t xml:space="preserve">                         Wage &amp; Benefits Support</t>
  </si>
  <si>
    <t xml:space="preserve">                         Ctrl Assessments/Withdrawals</t>
  </si>
  <si>
    <t xml:space="preserve">                         Fund Exchanges &amp; Other</t>
  </si>
  <si>
    <t xml:space="preserve">                         Campus Support - Plan</t>
  </si>
  <si>
    <t xml:space="preserve">                         Transfers Offset - Campus - Plan</t>
  </si>
  <si>
    <t xml:space="preserve">                         Campuswide Distributions</t>
  </si>
  <si>
    <t xml:space="preserve">                         Inter-Divisional Support</t>
  </si>
  <si>
    <t xml:space="preserve">                         Impairment of Cap Assets</t>
  </si>
  <si>
    <t xml:space="preserve">                         Interest and Financing Expense</t>
  </si>
  <si>
    <t xml:space="preserve">                         Indirect Cost Recovery</t>
  </si>
  <si>
    <t xml:space="preserve">                         Recharge Income</t>
  </si>
  <si>
    <t xml:space="preserve">                         Contract and Grants Sub Awards</t>
  </si>
  <si>
    <t xml:space="preserve">                         Services</t>
  </si>
  <si>
    <t xml:space="preserve">                         Rents and Utilities</t>
  </si>
  <si>
    <t xml:space="preserve">                         Travel</t>
  </si>
  <si>
    <t xml:space="preserve">                         Depreciation</t>
  </si>
  <si>
    <t xml:space="preserve">                         Miscellaneous Expenses</t>
  </si>
  <si>
    <t xml:space="preserve">                         Unallocated</t>
  </si>
  <si>
    <t>Org L2 Control Unit Node</t>
  </si>
  <si>
    <t>Org L2 Control Unit Desc</t>
  </si>
  <si>
    <t>Org L3 Division Node</t>
  </si>
  <si>
    <t>Org L3 Division Desc</t>
  </si>
  <si>
    <t>Org L4 Department Node</t>
  </si>
  <si>
    <t>Org L4 Department Desc</t>
  </si>
  <si>
    <t>Org L5 Discipline Group Node</t>
  </si>
  <si>
    <t>Org L5 Discipline Group Desc</t>
  </si>
  <si>
    <t>Org L6 Sub Unit Node</t>
  </si>
  <si>
    <t>Org L6 Sub Unit Desc</t>
  </si>
  <si>
    <t>Org Code</t>
  </si>
  <si>
    <t>Org Desc</t>
  </si>
  <si>
    <t>CAMSU</t>
  </si>
  <si>
    <t>CHANL</t>
  </si>
  <si>
    <t>Campus Support Core</t>
  </si>
  <si>
    <t>AACHN</t>
  </si>
  <si>
    <t>Chanc Office</t>
  </si>
  <si>
    <t>AACHO</t>
  </si>
  <si>
    <t>Chancellor's Immediate Office</t>
  </si>
  <si>
    <t>AACH6</t>
  </si>
  <si>
    <t>Chancellor's Immediate Ofc-L6</t>
  </si>
  <si>
    <t>AACHN Chanc Off Gen Admin</t>
  </si>
  <si>
    <t>AACHN Campus Memberships</t>
  </si>
  <si>
    <t>AACHN Chancellor Commitments</t>
  </si>
  <si>
    <t>AACHN Events Mgmnt</t>
  </si>
  <si>
    <t>AACHN Chan Off Immed Office</t>
  </si>
  <si>
    <t>AACHN Salary Provisions</t>
  </si>
  <si>
    <t>AACHN Calif Hall Bldg Mgmt</t>
  </si>
  <si>
    <t>AACHN Charitable Campaigns</t>
  </si>
  <si>
    <t>AAUNH</t>
  </si>
  <si>
    <t>University House</t>
  </si>
  <si>
    <t>AAUN6</t>
  </si>
  <si>
    <t>University House-L6</t>
  </si>
  <si>
    <t>AACHN Univ House Operations</t>
  </si>
  <si>
    <t>AACHN Univ House Maint &amp; Rep</t>
  </si>
  <si>
    <t>AACLA</t>
  </si>
  <si>
    <t>Legal Affairs</t>
  </si>
  <si>
    <t>AACL5</t>
  </si>
  <si>
    <t>Legal Affairs-L5</t>
  </si>
  <si>
    <t>AACL6</t>
  </si>
  <si>
    <t>Legal Affairs-L6</t>
  </si>
  <si>
    <t>AACHN Legal Affairs Operation</t>
  </si>
  <si>
    <t>AACHN Ext Legal Svcs &amp; Costs</t>
  </si>
  <si>
    <t>AYGCA</t>
  </si>
  <si>
    <t>Government &amp; Community Affairs</t>
  </si>
  <si>
    <t>AYGC5</t>
  </si>
  <si>
    <t>Gov't &amp; Community Affairs-L5</t>
  </si>
  <si>
    <t>AYGC6</t>
  </si>
  <si>
    <t>Gov't &amp; Community Affairs-L6</t>
  </si>
  <si>
    <t>AYGCA Community Relations Admi</t>
  </si>
  <si>
    <t>AYGCA Gov &amp; Cmty Aff Gen Ops</t>
  </si>
  <si>
    <t>FCERC</t>
  </si>
  <si>
    <t>Ethics, Risk &amp; Compliance Svcs</t>
  </si>
  <si>
    <t>FCADM</t>
  </si>
  <si>
    <t>OERCS Administrative Oversight</t>
  </si>
  <si>
    <t>FCAD6</t>
  </si>
  <si>
    <t>OERCS Admin Oversight-L6</t>
  </si>
  <si>
    <t>FCERC OERCS Admin Oversight</t>
  </si>
  <si>
    <t>FCCDS</t>
  </si>
  <si>
    <t>Compl. &amp; Disability Standards</t>
  </si>
  <si>
    <t>FCCD6</t>
  </si>
  <si>
    <t>Compl. &amp; Disability Stds-L6</t>
  </si>
  <si>
    <t>FCERC Compl Coord Disab Stands</t>
  </si>
  <si>
    <t>FCER5</t>
  </si>
  <si>
    <t>Ethics,Risk&amp;Compliance Svcs-L5</t>
  </si>
  <si>
    <t>FCER6</t>
  </si>
  <si>
    <t>Ethics,Risk&amp;Compliance Svcs-L6</t>
  </si>
  <si>
    <t>FCPID</t>
  </si>
  <si>
    <t>PRA_WHB_Investgtns_Data Mgmnt</t>
  </si>
  <si>
    <t>FCPI6</t>
  </si>
  <si>
    <t>PRA_WHB_Investgtns_DataMgmt-L6</t>
  </si>
  <si>
    <t>FCRER</t>
  </si>
  <si>
    <t>Risk Controls Standards &amp; ERM</t>
  </si>
  <si>
    <t>FCRE6</t>
  </si>
  <si>
    <t>Risk Controls Stds &amp; ERM-L6</t>
  </si>
  <si>
    <t>FCERC Risk Controls Standards</t>
  </si>
  <si>
    <t>FCSHD</t>
  </si>
  <si>
    <t>Sexual Harassment &amp; Discrimntn</t>
  </si>
  <si>
    <t>FCSH6</t>
  </si>
  <si>
    <t>Sexual Harassmt&amp;Discrimntn-L6</t>
  </si>
  <si>
    <t>FDAUD</t>
  </si>
  <si>
    <t>Audit &amp; Advisory Services</t>
  </si>
  <si>
    <t>FDAU5</t>
  </si>
  <si>
    <t>Audit &amp; Advisory Services-L5</t>
  </si>
  <si>
    <t>FDAU6</t>
  </si>
  <si>
    <t>Audit &amp; Advisory Services-L6</t>
  </si>
  <si>
    <t>FDAUD Audit &amp; Advisory Svcs</t>
  </si>
  <si>
    <t>FGOMG</t>
  </si>
  <si>
    <t>Staff Ombuds Office</t>
  </si>
  <si>
    <t>FGOM5</t>
  </si>
  <si>
    <t>Staff Ombuds Office-L5</t>
  </si>
  <si>
    <t>FGOM6</t>
  </si>
  <si>
    <t>Staff Ombuds Office-L6</t>
  </si>
  <si>
    <t>FGOMG Staff Ombuds Off Ops</t>
  </si>
  <si>
    <t>UCRLO</t>
  </si>
  <si>
    <t>AIDVO</t>
  </si>
  <si>
    <t>AIDBA</t>
  </si>
  <si>
    <t>AIDAO</t>
  </si>
  <si>
    <t>AIDVO UR Central Allocations</t>
  </si>
  <si>
    <t>AIDVO UCBF Agency Unrest</t>
  </si>
  <si>
    <t>AIDDS</t>
  </si>
  <si>
    <t>Donor and Gift Services</t>
  </si>
  <si>
    <t>AIDVO Donor Stewardship</t>
  </si>
  <si>
    <t>AIDPF</t>
  </si>
  <si>
    <t>AIDVO Human Resources</t>
  </si>
  <si>
    <t>AIDDC</t>
  </si>
  <si>
    <t>AIDD6</t>
  </si>
  <si>
    <t>AIDVO Chancellor Events</t>
  </si>
  <si>
    <t>AIDVO Gift Planning</t>
  </si>
  <si>
    <t>AIDVO International Relations</t>
  </si>
  <si>
    <t>AIDVO Annual Programs</t>
  </si>
  <si>
    <t>AIDVO Direct Mail</t>
  </si>
  <si>
    <t>AIDVO Telemarketing</t>
  </si>
  <si>
    <t>AIDVO Parents</t>
  </si>
  <si>
    <t>AIDVO Student Philanthropy</t>
  </si>
  <si>
    <t>AIDVO Principal Gifts</t>
  </si>
  <si>
    <t>AIDPS</t>
  </si>
  <si>
    <t>AIDVO Advancement Info Mgmt</t>
  </si>
  <si>
    <t>AIDVO Information Technology</t>
  </si>
  <si>
    <t>AILIO</t>
  </si>
  <si>
    <t>AILI6</t>
  </si>
  <si>
    <t>AJPAF</t>
  </si>
  <si>
    <t>Public Affairs</t>
  </si>
  <si>
    <t>AJPIO</t>
  </si>
  <si>
    <t>Public Affairs-L5</t>
  </si>
  <si>
    <t>AJPI6</t>
  </si>
  <si>
    <t>Public Affairs-L6</t>
  </si>
  <si>
    <t>AJPAF Im Off Gen O</t>
  </si>
  <si>
    <t>AJPAF Media Relations</t>
  </si>
  <si>
    <t>AJPAF Writing/Editing Svcs</t>
  </si>
  <si>
    <t>AJPAF Web/ Design Svcs</t>
  </si>
  <si>
    <t>AJPAF General Catalog</t>
  </si>
  <si>
    <t>AJPAF Visitor/ Parent Svcs</t>
  </si>
  <si>
    <t>AJPAF Cal Day</t>
  </si>
  <si>
    <t>AJPAF Campanile</t>
  </si>
  <si>
    <t>VCBAS</t>
  </si>
  <si>
    <t>AVCFO</t>
  </si>
  <si>
    <t>Finance</t>
  </si>
  <si>
    <t>ABCFI</t>
  </si>
  <si>
    <t>Finance Immediate Office</t>
  </si>
  <si>
    <t>ABCF6</t>
  </si>
  <si>
    <t>Finance Immediate Office-L5</t>
  </si>
  <si>
    <t>ABCFI Finance Immediate Office</t>
  </si>
  <si>
    <t>ABCFI Allocation Org</t>
  </si>
  <si>
    <t>ACBUD</t>
  </si>
  <si>
    <t>Budget Office</t>
  </si>
  <si>
    <t>ACBUD ABRPB Immed Office</t>
  </si>
  <si>
    <t>ACBUD Financial Systems</t>
  </si>
  <si>
    <t>ACBUD Budget Office</t>
  </si>
  <si>
    <t>ADPAO</t>
  </si>
  <si>
    <t>Planning &amp; Analysis Office</t>
  </si>
  <si>
    <t>ADPAO Planning &amp; Analysis</t>
  </si>
  <si>
    <t>ADPAO OSR Operations</t>
  </si>
  <si>
    <t>ADPAO OSR Projects/Surveys</t>
  </si>
  <si>
    <t>AGSPC</t>
  </si>
  <si>
    <t>AGSP6</t>
  </si>
  <si>
    <t>AGSPC Space and Capital Resrcs</t>
  </si>
  <si>
    <t>AGSPC Provision Rep Alt Mov</t>
  </si>
  <si>
    <t>Controllers Office</t>
  </si>
  <si>
    <t>FPCNT</t>
  </si>
  <si>
    <t>Controllers Immediate Office</t>
  </si>
  <si>
    <t>FPCNT Controller's Office SPO</t>
  </si>
  <si>
    <t>FPCNT Special Projects</t>
  </si>
  <si>
    <t>FREXM</t>
  </si>
  <si>
    <t>Extramural Funds Accounting</t>
  </si>
  <si>
    <t>FREXM Extramural Funds Acctg</t>
  </si>
  <si>
    <t>FSAGT</t>
  </si>
  <si>
    <t>General Accounting</t>
  </si>
  <si>
    <t>FSAGT General Accounting</t>
  </si>
  <si>
    <t>FSAGT Travel &amp; Entertainment</t>
  </si>
  <si>
    <t>FSDSB</t>
  </si>
  <si>
    <t>Disbursements Office</t>
  </si>
  <si>
    <t>FSDSB Disbursements</t>
  </si>
  <si>
    <t>FSLOA</t>
  </si>
  <si>
    <t>Billing &amp; Payment Services</t>
  </si>
  <si>
    <t>FSLOA Billing &amp; Payment Svcs</t>
  </si>
  <si>
    <t>FSPAY</t>
  </si>
  <si>
    <t>Payroll</t>
  </si>
  <si>
    <t>FSPAY Payroll</t>
  </si>
  <si>
    <t>BJSPM</t>
  </si>
  <si>
    <t>BJSPM Strategic Program Core</t>
  </si>
  <si>
    <t>BJSPM CalPlanning Operations</t>
  </si>
  <si>
    <t>BJSPM Financial BI Ops</t>
  </si>
  <si>
    <t>BJSPM Core Change Team</t>
  </si>
  <si>
    <t>AZCSS</t>
  </si>
  <si>
    <t>AZADM</t>
  </si>
  <si>
    <t>AZAD6</t>
  </si>
  <si>
    <t>AZCSS General Admin</t>
  </si>
  <si>
    <t>AZCSS Immediate Office</t>
  </si>
  <si>
    <t>AZCSS Process Excellence</t>
  </si>
  <si>
    <t>AZCSS Srvc Qual &amp; Org Effectv</t>
  </si>
  <si>
    <t>AZCSS Finance &amp; Perf Mgmt</t>
  </si>
  <si>
    <t>AZCSS Munic &amp; Change Mgmt</t>
  </si>
  <si>
    <t>AZCSS Service Team Mgmt</t>
  </si>
  <si>
    <t>AZFIN</t>
  </si>
  <si>
    <t>Shared Services Finance-BusSrv</t>
  </si>
  <si>
    <t>AZFI6</t>
  </si>
  <si>
    <t>Shared Services Finance-Bus-L6</t>
  </si>
  <si>
    <t>AZCSS Finance</t>
  </si>
  <si>
    <t>AZCSS Recharge</t>
  </si>
  <si>
    <t>AZCSS Business Contracts</t>
  </si>
  <si>
    <t>AZCSS Business Services</t>
  </si>
  <si>
    <t>AZCSS Procurement</t>
  </si>
  <si>
    <t>AZHRS</t>
  </si>
  <si>
    <t>Shared Services Human Resource</t>
  </si>
  <si>
    <t>AZHR6</t>
  </si>
  <si>
    <t>Shared Services Human Resou-L6</t>
  </si>
  <si>
    <t>AZCSS Staff Hr</t>
  </si>
  <si>
    <t>AZCSS Academic Personnel</t>
  </si>
  <si>
    <t>AZCSS Benefits</t>
  </si>
  <si>
    <t>AZCSS Employment Process</t>
  </si>
  <si>
    <t>AZCSS Data &amp; Records Mgmt</t>
  </si>
  <si>
    <t>AZCSS HCM Processing</t>
  </si>
  <si>
    <t>AZCSS Payroll &amp; Timekeeping</t>
  </si>
  <si>
    <t>AZCSS Visa &amp; Immigration</t>
  </si>
  <si>
    <t>AZITS</t>
  </si>
  <si>
    <t>AZIT6</t>
  </si>
  <si>
    <t>AZRAD</t>
  </si>
  <si>
    <t>Shared Services Research Admin</t>
  </si>
  <si>
    <t>AZRA6</t>
  </si>
  <si>
    <t>Shared Services Research Ad-L6</t>
  </si>
  <si>
    <t>RRESS Central Services</t>
  </si>
  <si>
    <t>AZCSS Contracts &amp; Grants</t>
  </si>
  <si>
    <t>AZCSS RA Staff HR</t>
  </si>
  <si>
    <t>AZCSS RA Academic Personnel</t>
  </si>
  <si>
    <t>AZCSS RA Finance</t>
  </si>
  <si>
    <t>AZCSS RA Bus &amp; Fin Services</t>
  </si>
  <si>
    <t>EERSO</t>
  </si>
  <si>
    <t>CSS Research Support Org</t>
  </si>
  <si>
    <t>EERS6</t>
  </si>
  <si>
    <t>CSS Research Support Org-L6</t>
  </si>
  <si>
    <t>EERES ERSO Ops</t>
  </si>
  <si>
    <t>EERES ERSO ADR</t>
  </si>
  <si>
    <t>BSAVC</t>
  </si>
  <si>
    <t>FEPRO</t>
  </si>
  <si>
    <t>FEPRO Procurement Services</t>
  </si>
  <si>
    <t>FEPR6</t>
  </si>
  <si>
    <t>FEPRO Procurement Services-L6</t>
  </si>
  <si>
    <t>FEPRO CPOs Office</t>
  </si>
  <si>
    <t>FEPRO Purchasing</t>
  </si>
  <si>
    <t>FEPRO BluCard Program</t>
  </si>
  <si>
    <t>FEPRO Strategic Sourcing</t>
  </si>
  <si>
    <t>FHEHS</t>
  </si>
  <si>
    <t>Environment, Health &amp; Safety</t>
  </si>
  <si>
    <t>FHORS</t>
  </si>
  <si>
    <t>FHEHS RS Radiation Safety</t>
  </si>
  <si>
    <t>FHEHS HM RadiationUse Auth</t>
  </si>
  <si>
    <t>FHEHS HM Rad Saf Const Support</t>
  </si>
  <si>
    <t>FHSAD</t>
  </si>
  <si>
    <t>EHS Administration</t>
  </si>
  <si>
    <t>FHEHS AD Business Srvcs &amp; Ops</t>
  </si>
  <si>
    <t>FHEHS AD SystmsWebApplics&amp;Tech</t>
  </si>
  <si>
    <t>FHEHS AD FinanceIncome&amp;BudSvcs</t>
  </si>
  <si>
    <t>FHEHS AD Human Resources Admin</t>
  </si>
  <si>
    <t>FHEHS AD EHS Management</t>
  </si>
  <si>
    <t>FHEHS AD Comm &amp; Outreach</t>
  </si>
  <si>
    <t>FHSAW</t>
  </si>
  <si>
    <t>EHS Environmental Programs</t>
  </si>
  <si>
    <t>FHEHS EP Environmental Prgms</t>
  </si>
  <si>
    <t>FHSFD</t>
  </si>
  <si>
    <t>EHS Fire Prevention</t>
  </si>
  <si>
    <t>FHEHS FP Fire &amp; Life Safety</t>
  </si>
  <si>
    <t>FHEHS FP Construction Support</t>
  </si>
  <si>
    <t>FHSHS</t>
  </si>
  <si>
    <t>EHS Health &amp; Safety Programs</t>
  </si>
  <si>
    <t>FHEHS HS Biohazard Safety</t>
  </si>
  <si>
    <t>FHEHS HS Gen Health &amp; Safety</t>
  </si>
  <si>
    <t>FHEHS HS Research Unit Support</t>
  </si>
  <si>
    <t>FHEHS HS OLAC Support</t>
  </si>
  <si>
    <t>FHEHS HS Laser/NIR Safety</t>
  </si>
  <si>
    <t>FHSHW</t>
  </si>
  <si>
    <t>EHS Hazardous Materials Mgmt</t>
  </si>
  <si>
    <t>FHEHS HM Hazardous Waste</t>
  </si>
  <si>
    <t>FHEHS HM Special Projects</t>
  </si>
  <si>
    <t>FHEHS HM Haz Matl Shipping</t>
  </si>
  <si>
    <t>FHSRM</t>
  </si>
  <si>
    <t>EHS UCOP Risk Servs Temp Fds</t>
  </si>
  <si>
    <t>FHEHS UCOP Be Smart Prog Admin</t>
  </si>
  <si>
    <t>FHEHS UCOP WC Surpl Rbate Adm</t>
  </si>
  <si>
    <t>FHEHS UCOP Auto Liab Admin</t>
  </si>
  <si>
    <t>FKMTM</t>
  </si>
  <si>
    <t>FKMTM Ofc of Mrkt &amp; Bus Outrch</t>
  </si>
  <si>
    <t>FKMT6</t>
  </si>
  <si>
    <t>FLPRN</t>
  </si>
  <si>
    <t>Property Mngt &amp; LibraryBindery</t>
  </si>
  <si>
    <t>FLBIN</t>
  </si>
  <si>
    <t>Library Bindery</t>
  </si>
  <si>
    <t>FLPRN Library Bindery</t>
  </si>
  <si>
    <t>FLPRP</t>
  </si>
  <si>
    <t>Property Management</t>
  </si>
  <si>
    <t>FLPRN Prop Equip Mgmt/Distrib</t>
  </si>
  <si>
    <t>FLPRN Prop Exc Surplus &amp; Salv</t>
  </si>
  <si>
    <t>FLPRN Prop Fleet Services</t>
  </si>
  <si>
    <t>FLPRN Prop Rental Storage</t>
  </si>
  <si>
    <t>FLPRN Prop Moving Services</t>
  </si>
  <si>
    <t>FOREC</t>
  </si>
  <si>
    <t>Recreational Sports</t>
  </si>
  <si>
    <t>FORSA</t>
  </si>
  <si>
    <t>Rec Sports General</t>
  </si>
  <si>
    <t>FOREC GEN Building Reserve</t>
  </si>
  <si>
    <t>FOREC GEN Directors</t>
  </si>
  <si>
    <t>FOREC GEN Deficit</t>
  </si>
  <si>
    <t>FOREC GEN Communications</t>
  </si>
  <si>
    <t>FOREC GEN Information Systems</t>
  </si>
  <si>
    <t>FOREC Gen BluCard Recon</t>
  </si>
  <si>
    <t>FOREC GEN Shared Services</t>
  </si>
  <si>
    <t>FOREC GEN Marketing</t>
  </si>
  <si>
    <t>FORSF</t>
  </si>
  <si>
    <t>Rec Sports Facilities</t>
  </si>
  <si>
    <t>FOREC Fac Buildings</t>
  </si>
  <si>
    <t>FOREC Fac Facility Operations</t>
  </si>
  <si>
    <t>FOREC Fac Pools</t>
  </si>
  <si>
    <t>FORSM</t>
  </si>
  <si>
    <t>Rec Sports Membership Programs</t>
  </si>
  <si>
    <t>FOREC MP Aquatics</t>
  </si>
  <si>
    <t>FOREC MP Cashiers</t>
  </si>
  <si>
    <t>FOREC MP Events Management</t>
  </si>
  <si>
    <t>FOREC MP Guest Services</t>
  </si>
  <si>
    <t>FOREC GEN Personnel</t>
  </si>
  <si>
    <t>FOREC MP Fitness Operations</t>
  </si>
  <si>
    <t>FOREC MP Cal Rec Club</t>
  </si>
  <si>
    <t>FORSP</t>
  </si>
  <si>
    <t>Rec Sports Adult Programs</t>
  </si>
  <si>
    <t>FOREC AP Cal Adventures</t>
  </si>
  <si>
    <t>FOREC AP Strawb Cyn Aquat Mast</t>
  </si>
  <si>
    <t>FOREC AP Sport Clubs</t>
  </si>
  <si>
    <t>FOREC AP Intramurals</t>
  </si>
  <si>
    <t>FOREC AP Martial Arts Program</t>
  </si>
  <si>
    <t>FOREC IC Snowboarding</t>
  </si>
  <si>
    <t>FOREC AP Sport Clubs Admin</t>
  </si>
  <si>
    <t>FOREC IC Synchronized Swimming</t>
  </si>
  <si>
    <t>FOREC IC Waterski</t>
  </si>
  <si>
    <t>FOREC IC Skateboarding</t>
  </si>
  <si>
    <t>FOREC AP Golf Program</t>
  </si>
  <si>
    <t>FORSY</t>
  </si>
  <si>
    <t>Rec Sports Youth Programs</t>
  </si>
  <si>
    <t>FOREC YP Cal Adventures Youth</t>
  </si>
  <si>
    <t>FOREC YP Golden Bear Rec Ctr</t>
  </si>
  <si>
    <t>FOREC YP Strawb Cyn Rec Area</t>
  </si>
  <si>
    <t>FTRAN</t>
  </si>
  <si>
    <t>Parking &amp; Transportation</t>
  </si>
  <si>
    <t>FTADM</t>
  </si>
  <si>
    <t>Administration</t>
  </si>
  <si>
    <t>FTRAN Business Services</t>
  </si>
  <si>
    <t>FTRAN Director's Office</t>
  </si>
  <si>
    <t>FTRAN Shared Services</t>
  </si>
  <si>
    <t>FTRAN Marketing</t>
  </si>
  <si>
    <t>FTENF</t>
  </si>
  <si>
    <t>Enforcement</t>
  </si>
  <si>
    <t>FTRAN INFO SYSTEM</t>
  </si>
  <si>
    <t>FTRAN Citation Processing</t>
  </si>
  <si>
    <t>FTRAN Enforcement</t>
  </si>
  <si>
    <t>FTRAN Hearing Examiner</t>
  </si>
  <si>
    <t>FTMAI</t>
  </si>
  <si>
    <t>Mail Services</t>
  </si>
  <si>
    <t>FTRAN Mail Administration</t>
  </si>
  <si>
    <t>FTRAN Incom&amp;Camp Mail</t>
  </si>
  <si>
    <t>FTRAN Outgoing Mail</t>
  </si>
  <si>
    <t>FTRAN Special Services Mail</t>
  </si>
  <si>
    <t>FTMNT</t>
  </si>
  <si>
    <t>Lot Maintenance</t>
  </si>
  <si>
    <t>FTRAN Park Lot Maintenance</t>
  </si>
  <si>
    <t>FTPAR</t>
  </si>
  <si>
    <t>Permits</t>
  </si>
  <si>
    <t>FTRAN Permit Services</t>
  </si>
  <si>
    <t>FTRAN Special Events</t>
  </si>
  <si>
    <t>FTRAN Visitor Parking</t>
  </si>
  <si>
    <t>FTPTR</t>
  </si>
  <si>
    <t>Transportation</t>
  </si>
  <si>
    <t>FTRAN Transit Operations</t>
  </si>
  <si>
    <t>FTRAN LOOP Program</t>
  </si>
  <si>
    <t>FTRAN Alternative Transport</t>
  </si>
  <si>
    <t>FTRAN Easy Pass</t>
  </si>
  <si>
    <t>FUPOL</t>
  </si>
  <si>
    <t>University Police</t>
  </si>
  <si>
    <t>FUADM</t>
  </si>
  <si>
    <t>UCPD Administration</t>
  </si>
  <si>
    <t>FUPOL Adm Adm &amp; Training SPO</t>
  </si>
  <si>
    <t>FUPOL Adm Information Systems</t>
  </si>
  <si>
    <t>FUPOL Adm Business Services</t>
  </si>
  <si>
    <t>FUPOL Adm Chief's Office</t>
  </si>
  <si>
    <t>FUCOM</t>
  </si>
  <si>
    <t>FUPOL Comm Alarms</t>
  </si>
  <si>
    <t>FUPOL Comm Card Key Access</t>
  </si>
  <si>
    <t>FUPOL Comm Crime Prevention</t>
  </si>
  <si>
    <t>FUPOL Comm Safety Programs</t>
  </si>
  <si>
    <t>FUPOL Comm Key Control</t>
  </si>
  <si>
    <t>FUOPS</t>
  </si>
  <si>
    <t>UCPD Operations</t>
  </si>
  <si>
    <t>FUPOL Ops Comm Svcs Officers</t>
  </si>
  <si>
    <t>FUPOL Ops Demonstrations</t>
  </si>
  <si>
    <t>FUPOL Ops Investigations</t>
  </si>
  <si>
    <t>FUPOL Ops Patrol</t>
  </si>
  <si>
    <t>FUPOL Ops Special Projects</t>
  </si>
  <si>
    <t>FUPOL Ops Secur Patrol Officer</t>
  </si>
  <si>
    <t>FUPOL Ops Support Services</t>
  </si>
  <si>
    <t>FXSHP</t>
  </si>
  <si>
    <t>Student Health Insurance Plan</t>
  </si>
  <si>
    <t>FXADM</t>
  </si>
  <si>
    <t>FXSHP Control Org</t>
  </si>
  <si>
    <t>FXCLM</t>
  </si>
  <si>
    <t>FXSHP UCB Graduate Students</t>
  </si>
  <si>
    <t>FXSHP UCB UG Students</t>
  </si>
  <si>
    <t>FXSHP UCB Other Students</t>
  </si>
  <si>
    <t>FXRSV</t>
  </si>
  <si>
    <t>Reserve</t>
  </si>
  <si>
    <t>FXSHP Stabilization Draw</t>
  </si>
  <si>
    <t>FYUHS</t>
  </si>
  <si>
    <t>University Health Services</t>
  </si>
  <si>
    <t>FYADM</t>
  </si>
  <si>
    <t>FYUHS Business Ops</t>
  </si>
  <si>
    <t>FYUHS Facilities</t>
  </si>
  <si>
    <t>FYUHS West Wing</t>
  </si>
  <si>
    <t>FYUHS Laboratory</t>
  </si>
  <si>
    <t>FYUHS Pharmacy</t>
  </si>
  <si>
    <t>FYUHS Radiology</t>
  </si>
  <si>
    <t>FYUHS Physical Therapy</t>
  </si>
  <si>
    <t>FYCOU</t>
  </si>
  <si>
    <t>UHS Student Health Counseling</t>
  </si>
  <si>
    <t>FYUHS Counseling Services</t>
  </si>
  <si>
    <t>FYUHS Psychiatry</t>
  </si>
  <si>
    <t>FYFXZ</t>
  </si>
  <si>
    <t>FYUHS FS Occ Health Clinic</t>
  </si>
  <si>
    <t>FYUHS FS Disability Mgmt</t>
  </si>
  <si>
    <t>FYUHS FS Ergonomics</t>
  </si>
  <si>
    <t>FYUHS FS Wellness Prog</t>
  </si>
  <si>
    <t>FYMED</t>
  </si>
  <si>
    <t>FYUHS Social Services</t>
  </si>
  <si>
    <t>FYUHS Specialty</t>
  </si>
  <si>
    <t>FYPRO</t>
  </si>
  <si>
    <t>FYUHS Health Promotion</t>
  </si>
  <si>
    <t>FYRSV</t>
  </si>
  <si>
    <t>Reserve Mgt</t>
  </si>
  <si>
    <t>FYUHS Admin Reserves</t>
  </si>
  <si>
    <t>FYUHS Admin Control</t>
  </si>
  <si>
    <t>FYSPT</t>
  </si>
  <si>
    <t>FYUHS Sports Medicine</t>
  </si>
  <si>
    <t>FYSTU</t>
  </si>
  <si>
    <t>FYUHS Medical Records</t>
  </si>
  <si>
    <t>FYUHS SHIP Office</t>
  </si>
  <si>
    <t>BSHUM</t>
  </si>
  <si>
    <t>FMHUM</t>
  </si>
  <si>
    <t>Human Resources</t>
  </si>
  <si>
    <t>FMEOP</t>
  </si>
  <si>
    <t>FMHUM Operations Director</t>
  </si>
  <si>
    <t>FMHUM Communications</t>
  </si>
  <si>
    <t>FMHUM Portfolio Management</t>
  </si>
  <si>
    <t>FMHUM Salary Provisions</t>
  </si>
  <si>
    <t>FMHUM HR Policy</t>
  </si>
  <si>
    <t>FMHUM LaborRelatns&amp;GrvnceCoord</t>
  </si>
  <si>
    <t>FMHUM HR Information Systems</t>
  </si>
  <si>
    <t>FMHUM Administration</t>
  </si>
  <si>
    <t>FMHUM Benefits</t>
  </si>
  <si>
    <t>FMHUM Customer Support</t>
  </si>
  <si>
    <t>FMHUM Info Sys Ops</t>
  </si>
  <si>
    <t>FMHUM Compliance</t>
  </si>
  <si>
    <t>FMHUM Talent Acquisition</t>
  </si>
  <si>
    <t>FWHHS</t>
  </si>
  <si>
    <t>FWHHS CoreDesignDevel&amp;Delivery</t>
  </si>
  <si>
    <t>FWHHS New Pilot Programs</t>
  </si>
  <si>
    <t>FWHHS CWD Reserves</t>
  </si>
  <si>
    <t>FWHHS CD Projects</t>
  </si>
  <si>
    <t>FZHRC Human Resource Center</t>
  </si>
  <si>
    <t>FZHRC HRC Operations</t>
  </si>
  <si>
    <t>FZHRC HRC Special Projects</t>
  </si>
  <si>
    <t>FNATH</t>
  </si>
  <si>
    <t>Intercollegiate Athletics</t>
  </si>
  <si>
    <t>FNADM</t>
  </si>
  <si>
    <t>Athletics Non-Program Specific</t>
  </si>
  <si>
    <t>FNADN</t>
  </si>
  <si>
    <t>FNATH ADM Administration SPO</t>
  </si>
  <si>
    <t>FNATH ADM Athletic Director</t>
  </si>
  <si>
    <t>FNATH Business and Finance</t>
  </si>
  <si>
    <t>FNATH ADM Information Systems</t>
  </si>
  <si>
    <t>FNATH ADM Personnel</t>
  </si>
  <si>
    <t>FNCAM</t>
  </si>
  <si>
    <t>Camps</t>
  </si>
  <si>
    <t>FNATH ADM Camp Administration</t>
  </si>
  <si>
    <t>FNATH CMP Strength Training Yo</t>
  </si>
  <si>
    <t>FNEXT</t>
  </si>
  <si>
    <t>External</t>
  </si>
  <si>
    <t>FNATH ADM Events Management</t>
  </si>
  <si>
    <t>FNATH ADM Facility Rental</t>
  </si>
  <si>
    <t>FNATH Marketing</t>
  </si>
  <si>
    <t>FNATH Ext Development</t>
  </si>
  <si>
    <t>FNATH Ext Media Relations</t>
  </si>
  <si>
    <t>FNATH Creative Services</t>
  </si>
  <si>
    <t>FNATH SalesMarketing&amp;Service</t>
  </si>
  <si>
    <t>FNATH SS Spirit Groups</t>
  </si>
  <si>
    <t>FNFCL</t>
  </si>
  <si>
    <t>Facilities</t>
  </si>
  <si>
    <t>FNATH Fac- Haas Pavilion</t>
  </si>
  <si>
    <t>FNATH Fac Facilities Operation</t>
  </si>
  <si>
    <t>FNATH Fac Fields/Grounds</t>
  </si>
  <si>
    <t>FNATH Fac Pools</t>
  </si>
  <si>
    <t>FNATH Fac Tennis Courts</t>
  </si>
  <si>
    <t>FNATH Fac- SAHPC/CMS</t>
  </si>
  <si>
    <t>FNSTU</t>
  </si>
  <si>
    <t>Student Services</t>
  </si>
  <si>
    <t>FNATH ADM NCAA Compliance</t>
  </si>
  <si>
    <t>FNATH SS Big 'C' Society</t>
  </si>
  <si>
    <t>FNATH SS Equipment Room</t>
  </si>
  <si>
    <t>FNATH SS Sports Medicine</t>
  </si>
  <si>
    <t>FNBBL</t>
  </si>
  <si>
    <t>Men's Basketball</t>
  </si>
  <si>
    <t>FNBBC</t>
  </si>
  <si>
    <t>Men's Basketball Camps</t>
  </si>
  <si>
    <t>FNATH Cmp Boy's Basketball You</t>
  </si>
  <si>
    <t>FNBBO</t>
  </si>
  <si>
    <t>Men's Basketball Operations</t>
  </si>
  <si>
    <t>FNATH M Basketball</t>
  </si>
  <si>
    <t>FNFOO</t>
  </si>
  <si>
    <t>Football</t>
  </si>
  <si>
    <t>FNFOC</t>
  </si>
  <si>
    <t>Football Camps</t>
  </si>
  <si>
    <t>FNATH Cmp Football Youth Camp</t>
  </si>
  <si>
    <t>FNFOP</t>
  </si>
  <si>
    <t>Football Operations</t>
  </si>
  <si>
    <t>FNATH Football</t>
  </si>
  <si>
    <t>FNIAP</t>
  </si>
  <si>
    <t>Other Men's Sports</t>
  </si>
  <si>
    <t>FNOMC</t>
  </si>
  <si>
    <t>Other Men's Sports-Camps</t>
  </si>
  <si>
    <t>FNATH Cmp Baseball Youth Camp</t>
  </si>
  <si>
    <t>FNATH Cmp Boy's Rowing Youth C</t>
  </si>
  <si>
    <t>FNATH Cmp Boy's Soccer Youth C</t>
  </si>
  <si>
    <t>FNATH Cmp Boy's Swimming Youth</t>
  </si>
  <si>
    <t>FNATH Cmp Rugby Youth Camp</t>
  </si>
  <si>
    <t>FNATH Cmp M Track</t>
  </si>
  <si>
    <t>FNATH CMP Water Polo (M) Youth</t>
  </si>
  <si>
    <t>FNATH Cmp Tennis (M) YouthCamp</t>
  </si>
  <si>
    <t>FNATH Cmp Boy's Golf Youth</t>
  </si>
  <si>
    <t>FNOMO</t>
  </si>
  <si>
    <t>Other Men's Sports- Operations</t>
  </si>
  <si>
    <t>FNATH Baseball</t>
  </si>
  <si>
    <t>FNATH M Crew</t>
  </si>
  <si>
    <t>FNATH M Golf</t>
  </si>
  <si>
    <t>FNATH M Gymnastics</t>
  </si>
  <si>
    <t>FNATH M Soccer</t>
  </si>
  <si>
    <t>FNATH M Swimming</t>
  </si>
  <si>
    <t>FNATH M Tennis</t>
  </si>
  <si>
    <t>FNATH M Water Polo</t>
  </si>
  <si>
    <t>FNATH Rugby</t>
  </si>
  <si>
    <t>FNATH M Track</t>
  </si>
  <si>
    <t>FNOWS</t>
  </si>
  <si>
    <t>Other Women's Sports</t>
  </si>
  <si>
    <t>FNOWC</t>
  </si>
  <si>
    <t>Other Women's Sports - Camps</t>
  </si>
  <si>
    <t>FNATH Cmp Girl's Rowing Youth</t>
  </si>
  <si>
    <t>FNATH Cmp Girl's Soccer Youth</t>
  </si>
  <si>
    <t>FNATH Cmp Girl's Volleyball Yo</t>
  </si>
  <si>
    <t>FNATH Cmp Softball Youth Camp</t>
  </si>
  <si>
    <t>FNATH CMP Lacrosse (W) Youth C</t>
  </si>
  <si>
    <t>FNATH CMP Field Hockey Youth C</t>
  </si>
  <si>
    <t>FNATH CMP Girl's Swimming Camp</t>
  </si>
  <si>
    <t>FNATH Cmp Tennis (W) YouthCamp</t>
  </si>
  <si>
    <t>FNATH Cmp Water Polo (W) Youth</t>
  </si>
  <si>
    <t>FNATH Cmp Girl's Golf Youth</t>
  </si>
  <si>
    <t>FNATH Cmp W Track</t>
  </si>
  <si>
    <t>FNOWO</t>
  </si>
  <si>
    <t>Other Women's Sports-Operation</t>
  </si>
  <si>
    <t>FNATH Field Hockey</t>
  </si>
  <si>
    <t>FNATH Lacrosse</t>
  </si>
  <si>
    <t>FNATH Softball</t>
  </si>
  <si>
    <t>FNATH Volleyball</t>
  </si>
  <si>
    <t>FNATH W Crew</t>
  </si>
  <si>
    <t>FNATH W Golf</t>
  </si>
  <si>
    <t>FNATH W Gymnastics</t>
  </si>
  <si>
    <t>FNATH W Soccer</t>
  </si>
  <si>
    <t>FNATH W Swimming</t>
  </si>
  <si>
    <t>FNATH W Tennis</t>
  </si>
  <si>
    <t>FNATH W Water Polo</t>
  </si>
  <si>
    <t>FNWBB</t>
  </si>
  <si>
    <t>Women's Basketball</t>
  </si>
  <si>
    <t>FNWBC</t>
  </si>
  <si>
    <t>Women's Basketball Camps</t>
  </si>
  <si>
    <t>FNATH Cmp Girl's Basketball Yo</t>
  </si>
  <si>
    <t>FNWBO</t>
  </si>
  <si>
    <t>Women's Basketball Operations</t>
  </si>
  <si>
    <t>FNATH W Basketball</t>
  </si>
  <si>
    <t>LMOIH</t>
  </si>
  <si>
    <t>International House</t>
  </si>
  <si>
    <t>LMOI5</t>
  </si>
  <si>
    <t>International House-L5</t>
  </si>
  <si>
    <t>LMOI6</t>
  </si>
  <si>
    <t>International House-L6</t>
  </si>
  <si>
    <t>LMOIH Intl House Gen Ops</t>
  </si>
  <si>
    <t>VCAFO</t>
  </si>
  <si>
    <t>Admin &amp; Finance Office</t>
  </si>
  <si>
    <t>FAVCO</t>
  </si>
  <si>
    <t>Admin &amp; Finance Immediate Off</t>
  </si>
  <si>
    <t>FAALL</t>
  </si>
  <si>
    <t>Adm &amp; Finance Allocation Unit</t>
  </si>
  <si>
    <t>FAVCO Adm &amp; Fin Allocation SPO</t>
  </si>
  <si>
    <t>FAOPS</t>
  </si>
  <si>
    <t>Adm &amp; Finance Operation Unit</t>
  </si>
  <si>
    <t>FAVCO Adm &amp; Finance Admin Ops</t>
  </si>
  <si>
    <t>FAVCO Adm &amp; Fin Spec Projets</t>
  </si>
  <si>
    <t>Sustainability Office</t>
  </si>
  <si>
    <t>Sustainability Office-L6</t>
  </si>
  <si>
    <t>VRIST</t>
  </si>
  <si>
    <t>Info Services &amp; Technology</t>
  </si>
  <si>
    <t>IZDEP</t>
  </si>
  <si>
    <t>Office of the Deputy CIO</t>
  </si>
  <si>
    <t>IZDE6</t>
  </si>
  <si>
    <t>Office of the Deputy CIO-L6</t>
  </si>
  <si>
    <t>IZDEP IST Bank</t>
  </si>
  <si>
    <t>IZDEP IST Budget Cuts</t>
  </si>
  <si>
    <t>IZDEP Benefits</t>
  </si>
  <si>
    <t>IZDEP DeCIO Discretionary</t>
  </si>
  <si>
    <t>IZDEP Production Control Ctr</t>
  </si>
  <si>
    <t>IZDEP DeCIO Mgmt</t>
  </si>
  <si>
    <t>JFAVC</t>
  </si>
  <si>
    <t>Info Svcs &amp; Tech Imm Office</t>
  </si>
  <si>
    <t>JFAV6</t>
  </si>
  <si>
    <t>Info Svcs &amp; Tech Imm Office-L6</t>
  </si>
  <si>
    <t>JFAVC Technology Program Ofc</t>
  </si>
  <si>
    <t>JFAVC OCIO/IST Organiz Exp</t>
  </si>
  <si>
    <t>JFAVC Transition Team</t>
  </si>
  <si>
    <t>JFAVC IST Discretionary</t>
  </si>
  <si>
    <t>JFAVC CIO Special Other</t>
  </si>
  <si>
    <t>JFAVC Sys &amp; Network Security</t>
  </si>
  <si>
    <t>JFAVC CIO Salary Plan</t>
  </si>
  <si>
    <t>JFAVC IST Salary Provisions</t>
  </si>
  <si>
    <t>JFAVC Kuali Ready</t>
  </si>
  <si>
    <t>JFAVC IT Bank</t>
  </si>
  <si>
    <t>JFAVC Architecture &amp; Strategy</t>
  </si>
  <si>
    <t>JFAVC IST Management</t>
  </si>
  <si>
    <t>JFAVC Fin Plan Tech Invest</t>
  </si>
  <si>
    <t>JFAVC Security, Privacy,Policy</t>
  </si>
  <si>
    <t>JFAVC Interc Athletics</t>
  </si>
  <si>
    <t>JFAVC Student Tech Council</t>
  </si>
  <si>
    <t>JFAVC Campus Shared Svcs Fee</t>
  </si>
  <si>
    <t>JFAVC Communications</t>
  </si>
  <si>
    <t>JFAVC IST Budget &amp; Planning</t>
  </si>
  <si>
    <t>JFAVC Center Digital Schlrship</t>
  </si>
  <si>
    <t>JFAVC Procurement</t>
  </si>
  <si>
    <t>JFAVC BS Building Equip Mgmt</t>
  </si>
  <si>
    <t>JFAVC Billing &amp; AR</t>
  </si>
  <si>
    <t>JHSSC</t>
  </si>
  <si>
    <t>Social Science Computing Lab</t>
  </si>
  <si>
    <t>JHSS6</t>
  </si>
  <si>
    <t>Social Science Computg Lab-L6</t>
  </si>
  <si>
    <t>JHSSC SSCL Administration</t>
  </si>
  <si>
    <t>JHSSC RIS Operations</t>
  </si>
  <si>
    <t>JHSSC CSM Software</t>
  </si>
  <si>
    <t>JHSSC CSM Consortium (ACS)</t>
  </si>
  <si>
    <t>JICCS</t>
  </si>
  <si>
    <t>Architectr Platform Integratn</t>
  </si>
  <si>
    <t>JICC6</t>
  </si>
  <si>
    <t>ArchitectrPlatformIntegratn-L6</t>
  </si>
  <si>
    <t>JICCS End Point Engineering</t>
  </si>
  <si>
    <t>JICCS Content Management</t>
  </si>
  <si>
    <t>JICCS CalMail</t>
  </si>
  <si>
    <t>JICCS Infra Application Devel</t>
  </si>
  <si>
    <t>JICCS Drupal Services</t>
  </si>
  <si>
    <t>JICCS Info Mgmt &amp; Workflow</t>
  </si>
  <si>
    <t>JICCS Research Hub</t>
  </si>
  <si>
    <t>JICCS CTS Salary Plan</t>
  </si>
  <si>
    <t>JICCS Middleware Integration</t>
  </si>
  <si>
    <t>JICCS CalAgenda</t>
  </si>
  <si>
    <t>JICCS CTS Budget &amp; Mgmt</t>
  </si>
  <si>
    <t>JICCS Productivity Suite</t>
  </si>
  <si>
    <t>JICCS Ticketing &amp; KB</t>
  </si>
  <si>
    <t>JICCS Software Engineering</t>
  </si>
  <si>
    <t>JICCS Enterprise Architecture</t>
  </si>
  <si>
    <t>JJCNS</t>
  </si>
  <si>
    <t>TelComm</t>
  </si>
  <si>
    <t>JJCN6</t>
  </si>
  <si>
    <t>TelComm-L6</t>
  </si>
  <si>
    <t>JJCNS Cellular</t>
  </si>
  <si>
    <t>JJCNS Network Operations</t>
  </si>
  <si>
    <t>JJCNS Premise Wiring</t>
  </si>
  <si>
    <t>JJCNS Voice Installation</t>
  </si>
  <si>
    <t>JJCNS Network Admin</t>
  </si>
  <si>
    <t>JJCNS Core</t>
  </si>
  <si>
    <t>JJCNS Riser</t>
  </si>
  <si>
    <t>JJCNS Station</t>
  </si>
  <si>
    <t>JJCNS Telecom Customer Care</t>
  </si>
  <si>
    <t>JJCNS Shared Services</t>
  </si>
  <si>
    <t>JJCNS Data Engineering</t>
  </si>
  <si>
    <t>JJCNS Firewall Service</t>
  </si>
  <si>
    <t>JJCNS Network Wireless Sales</t>
  </si>
  <si>
    <t>JJCNS Emergency Communications</t>
  </si>
  <si>
    <t>JJCNS Voice Infrast Dial Tone</t>
  </si>
  <si>
    <t>JJCNS Res Halls Telecom</t>
  </si>
  <si>
    <t>JJCNS Voice Mail</t>
  </si>
  <si>
    <t>JJCNS Domestic Long Dis &amp; Loca</t>
  </si>
  <si>
    <t>JJCNS Voice Equip</t>
  </si>
  <si>
    <t>JJCNS International Call Usage</t>
  </si>
  <si>
    <t>JJCNS DSL Remote Access</t>
  </si>
  <si>
    <t>JJCNS Voice Features</t>
  </si>
  <si>
    <t>JJCNS Sports Broadcasting</t>
  </si>
  <si>
    <t>JJCNS AirBears</t>
  </si>
  <si>
    <t>JJCNS Telecom Budget &amp; Mgmt</t>
  </si>
  <si>
    <t>JJCNS Telecom Salary Pool</t>
  </si>
  <si>
    <t>JKASD</t>
  </si>
  <si>
    <t>JKASD ASD Recharge</t>
  </si>
  <si>
    <t>JKASD BFS</t>
  </si>
  <si>
    <t>JKASD HCM</t>
  </si>
  <si>
    <t>JKASD KRONOS</t>
  </si>
  <si>
    <t>JKASD EAS Salary Plan</t>
  </si>
  <si>
    <t>JKASD Budget &amp; Finance Mgmt</t>
  </si>
  <si>
    <t>JKASD SIS Technical Services</t>
  </si>
  <si>
    <t>JKASD CARS</t>
  </si>
  <si>
    <t>JKASD Admin Solutions</t>
  </si>
  <si>
    <t>JKASD Payroll</t>
  </si>
  <si>
    <t>JLSTP</t>
  </si>
  <si>
    <t>Enterprise Data Services</t>
  </si>
  <si>
    <t>JLEDW</t>
  </si>
  <si>
    <t>Enterprise Data Warehouse</t>
  </si>
  <si>
    <t>JLSTP EDW Development</t>
  </si>
  <si>
    <t>JLSTP ETL Data Warehouse</t>
  </si>
  <si>
    <t>JLSTP Business Intelligence</t>
  </si>
  <si>
    <t>JLST6</t>
  </si>
  <si>
    <t>Enterprise Data Services-L6</t>
  </si>
  <si>
    <t>JLSTP CalNet</t>
  </si>
  <si>
    <t>JLSTP Database Services</t>
  </si>
  <si>
    <t>JLSTP Enterprise Data SP</t>
  </si>
  <si>
    <t>JLSTP DB Storage/Backups</t>
  </si>
  <si>
    <t>JLSTP SQL Server Serivce</t>
  </si>
  <si>
    <t>JLSTP OpenSource Service</t>
  </si>
  <si>
    <t>JLSTP eBus &amp; Storefront</t>
  </si>
  <si>
    <t>JLSTP Database BFS</t>
  </si>
  <si>
    <t>JLSTP Database HCM</t>
  </si>
  <si>
    <t>JLSTP Database Student</t>
  </si>
  <si>
    <t>JLSTP Database BAIRS</t>
  </si>
  <si>
    <t>JLSTP Database Cal Plan</t>
  </si>
  <si>
    <t>JLSTP Database BearBuy</t>
  </si>
  <si>
    <t>JLSTP Oracle Service</t>
  </si>
  <si>
    <t>JLSTP ETL and BI Operations</t>
  </si>
  <si>
    <t>Research Information</t>
  </si>
  <si>
    <t>Research Information-L6</t>
  </si>
  <si>
    <t>JNWWS</t>
  </si>
  <si>
    <t>JNWW6</t>
  </si>
  <si>
    <t>Platform Services-L6</t>
  </si>
  <si>
    <t>JNWWS Blade Service</t>
  </si>
  <si>
    <t>JNWWS Calshare</t>
  </si>
  <si>
    <t>JNWWS Web Hosting</t>
  </si>
  <si>
    <t>JNWWS System Administration</t>
  </si>
  <si>
    <t>JNWWS Virtual Machine ESX</t>
  </si>
  <si>
    <t>JNWWS Virtual Machine Base</t>
  </si>
  <si>
    <t>JNWWS Virtual Machine Storage</t>
  </si>
  <si>
    <t>JNWWS Windows System Support</t>
  </si>
  <si>
    <t>JNWWS Platforms Salary Pool</t>
  </si>
  <si>
    <t>JNWWS Unix System Support</t>
  </si>
  <si>
    <t>JNWWS Mainframe</t>
  </si>
  <si>
    <t>JNWWS Backup</t>
  </si>
  <si>
    <t>JNWWS Storage</t>
  </si>
  <si>
    <t>JNWWS Unix</t>
  </si>
  <si>
    <t>JNWWS Data Center</t>
  </si>
  <si>
    <t>JNWWS Production Control</t>
  </si>
  <si>
    <t>JNWWS Andrew File System (AFS)</t>
  </si>
  <si>
    <t>Facilities Services</t>
  </si>
  <si>
    <t>AKVCC</t>
  </si>
  <si>
    <t>AKFSS</t>
  </si>
  <si>
    <t>AKVCI</t>
  </si>
  <si>
    <t>AKVCC Fac Svcs Initiatives</t>
  </si>
  <si>
    <t>ALPDC</t>
  </si>
  <si>
    <t>ALCPP</t>
  </si>
  <si>
    <t>ALPDC SP CCRAB</t>
  </si>
  <si>
    <t>ALPDC SP Misc Projects</t>
  </si>
  <si>
    <t>ALPDC Plant Expenditures Proj</t>
  </si>
  <si>
    <t>ALOPS</t>
  </si>
  <si>
    <t>ALPDC Adm Operations</t>
  </si>
  <si>
    <t>ALPDC Adm Overhead</t>
  </si>
  <si>
    <t>ALPDC LBNL Recharge</t>
  </si>
  <si>
    <t>ALPDC CP Intiatives (Reserve)</t>
  </si>
  <si>
    <t>ALSUS</t>
  </si>
  <si>
    <t>ALPDC Green Building Program</t>
  </si>
  <si>
    <t>ALPDC BSAC - Bldg Sust at Cal</t>
  </si>
  <si>
    <t>AQCPE</t>
  </si>
  <si>
    <t>AQCP6</t>
  </si>
  <si>
    <t>AQCPE Phys &amp; Env Planners</t>
  </si>
  <si>
    <t>AQCPE Phys &amp; Env Plnng Sp Proj</t>
  </si>
  <si>
    <t>AWREO</t>
  </si>
  <si>
    <t>AWRE6</t>
  </si>
  <si>
    <t>AWREO RE Portfolio&amp;ProjectMgmt</t>
  </si>
  <si>
    <t>FJPPS</t>
  </si>
  <si>
    <t>FJADM</t>
  </si>
  <si>
    <t>FJPPS Adm Human Resources</t>
  </si>
  <si>
    <t>FJPPS Adm PPCS</t>
  </si>
  <si>
    <t>FJPPS Adm Payroll</t>
  </si>
  <si>
    <t>FJPPS ADM Safety Program</t>
  </si>
  <si>
    <t>FJPPS Adm Information Systems</t>
  </si>
  <si>
    <t>FJPPS Adm Motor Pool Operation</t>
  </si>
  <si>
    <t>FJBMT</t>
  </si>
  <si>
    <t>FJBM6</t>
  </si>
  <si>
    <t>FJPPS BM Stationary Engineers</t>
  </si>
  <si>
    <t>FJPPS BM Electrical Shop</t>
  </si>
  <si>
    <t>FJPPS BM HVAC Shop</t>
  </si>
  <si>
    <t>FJPPS BM Plumbing Shop</t>
  </si>
  <si>
    <t>FJPPS BM Structural Shop</t>
  </si>
  <si>
    <t>FJPPS BM Trades Support</t>
  </si>
  <si>
    <t>FJPPS BM Elevator Maintenance</t>
  </si>
  <si>
    <t>FJPPS BM Carpenter Shop</t>
  </si>
  <si>
    <t>FJPPS BM Lockshop</t>
  </si>
  <si>
    <t>FJCUS</t>
  </si>
  <si>
    <t>FJCU6</t>
  </si>
  <si>
    <t>FJPPS CG Grounds Services</t>
  </si>
  <si>
    <t>FJPPS CG Custodial Services</t>
  </si>
  <si>
    <t>FJPPS Cus Recycling/Refuse</t>
  </si>
  <si>
    <t>FJPPS Cus Pest Management</t>
  </si>
  <si>
    <t>FJCUP</t>
  </si>
  <si>
    <t>People's Park Operations</t>
  </si>
  <si>
    <t>FJPPS People's Park Operations</t>
  </si>
  <si>
    <t>FJDEF</t>
  </si>
  <si>
    <t>FJDEP</t>
  </si>
  <si>
    <t>FJPPS Deferred Maintenance</t>
  </si>
  <si>
    <t>FJPUT</t>
  </si>
  <si>
    <t>FJPU6</t>
  </si>
  <si>
    <t>FJPPS PU Purchased Utilities</t>
  </si>
  <si>
    <t>FJPPS Utilities Systems AD</t>
  </si>
  <si>
    <t>FJPPS Utilities Engineering</t>
  </si>
  <si>
    <t>FJPPS Utilities Operations</t>
  </si>
  <si>
    <t>FJPPS Hill Area Substation Ops</t>
  </si>
  <si>
    <t>VCEI3</t>
  </si>
  <si>
    <t>Equity &amp; Inclusion Div</t>
  </si>
  <si>
    <t>BBEQI</t>
  </si>
  <si>
    <t>E&amp;I Immediate Office</t>
  </si>
  <si>
    <t>BBEQ5</t>
  </si>
  <si>
    <t>E&amp;I Immediate Office-L5</t>
  </si>
  <si>
    <t>BBEQ6</t>
  </si>
  <si>
    <t>E&amp;I Immediate Office-L6</t>
  </si>
  <si>
    <t>BBEQI Div'rsty Rsrch Initative</t>
  </si>
  <si>
    <t>BBEQI E&amp;I Operations</t>
  </si>
  <si>
    <t>BBEQI Salary Provisions</t>
  </si>
  <si>
    <t>BBEQI E&amp;I Commitments</t>
  </si>
  <si>
    <t>BBEQI Chanc Award Adv Inst Exc</t>
  </si>
  <si>
    <t>BBEQI E&amp;I Faculty Mentoring</t>
  </si>
  <si>
    <t>Pres Postdoc Fellowship Prog</t>
  </si>
  <si>
    <t>Pres Postdoc Fellowship Prg-L6</t>
  </si>
  <si>
    <t>BESDI Staff Diversity Operatns</t>
  </si>
  <si>
    <t>BIMUS</t>
  </si>
  <si>
    <t>Young Musicians Program</t>
  </si>
  <si>
    <t>BIMU5</t>
  </si>
  <si>
    <t>Young Musicians Program-L5</t>
  </si>
  <si>
    <t>BIMU6</t>
  </si>
  <si>
    <t>Young Musicians Program-L6</t>
  </si>
  <si>
    <t>BIMUS Young Musicians Gen Ops</t>
  </si>
  <si>
    <t>BIMUS Participant Exp</t>
  </si>
  <si>
    <t>BIMUS Development</t>
  </si>
  <si>
    <t>BIMUS Special Events</t>
  </si>
  <si>
    <t>BLOPP</t>
  </si>
  <si>
    <t>Graduate Diversity Program</t>
  </si>
  <si>
    <t>BLOP5</t>
  </si>
  <si>
    <t>Graduate Diversity Program-L5</t>
  </si>
  <si>
    <t>BLOP6</t>
  </si>
  <si>
    <t>Graduate Diversity Program-L6</t>
  </si>
  <si>
    <t>BLOPP Grad Opport Prog Gen Ops</t>
  </si>
  <si>
    <t>BLOPP Grad Opport Summer Prog</t>
  </si>
  <si>
    <t>BLOPP Grad Opport Visit Day</t>
  </si>
  <si>
    <t>BLOPP Grad Opport Student Svcs</t>
  </si>
  <si>
    <t>BLOPP Grad Opport Outreach</t>
  </si>
  <si>
    <t>UIAPA</t>
  </si>
  <si>
    <t>Ctr Educational Partnerships</t>
  </si>
  <si>
    <t>UIADM</t>
  </si>
  <si>
    <t>CEP Administration</t>
  </si>
  <si>
    <t>UIAD6</t>
  </si>
  <si>
    <t>CEP Administration-L6</t>
  </si>
  <si>
    <t>UIAPA Adm General</t>
  </si>
  <si>
    <t>UIAPA Adm Special Projects</t>
  </si>
  <si>
    <t>UIAPA Adm Yield Activities</t>
  </si>
  <si>
    <t>UIAPA ADM Systems &amp; Evaluation</t>
  </si>
  <si>
    <t>UIAPA CEP Various Donors</t>
  </si>
  <si>
    <t>UIAPA CAL PREP</t>
  </si>
  <si>
    <t>UIAPA CEO Break the Cycle</t>
  </si>
  <si>
    <t>UICCT</t>
  </si>
  <si>
    <t>College Transfer Pgm</t>
  </si>
  <si>
    <t>UICC6</t>
  </si>
  <si>
    <t>College Transfer Pgm-L6</t>
  </si>
  <si>
    <t>UIAPA CC Transfer General</t>
  </si>
  <si>
    <t>UIAPA CC Transfer Center</t>
  </si>
  <si>
    <t>UIAPA CC Transfer Alliance</t>
  </si>
  <si>
    <t>UIDES</t>
  </si>
  <si>
    <t>CEP Destination College-L6</t>
  </si>
  <si>
    <t>UIDE6</t>
  </si>
  <si>
    <t>UIAPA Destination: College</t>
  </si>
  <si>
    <t>UIEAR</t>
  </si>
  <si>
    <t>CEP Early Academic Outreach Pg</t>
  </si>
  <si>
    <t>UIEA6</t>
  </si>
  <si>
    <t>CEP Early Acdmic Outrch Pg-L6</t>
  </si>
  <si>
    <t>UIAPA EAOP General</t>
  </si>
  <si>
    <t>UIAPA HS Concurrent Enroll</t>
  </si>
  <si>
    <t>UIAPA HS School Site Coord</t>
  </si>
  <si>
    <t>UIAPA PACE General</t>
  </si>
  <si>
    <t>UIAPA HS2 School Site Coord</t>
  </si>
  <si>
    <t>UIAPA HS3 Concurrent Enroll</t>
  </si>
  <si>
    <t>UIAPA MS1 Sat College</t>
  </si>
  <si>
    <t>UIAPA EC Test Preparation</t>
  </si>
  <si>
    <t>UIAPA EC East Contra Gen</t>
  </si>
  <si>
    <t>UIAPA Advising Coord General</t>
  </si>
  <si>
    <t>UIAPA ADV Campus Tours</t>
  </si>
  <si>
    <t>UIAPA ADV Coll Make It Happ</t>
  </si>
  <si>
    <t>UIAPA ACA Summer Sessions</t>
  </si>
  <si>
    <t>UIAPA ACA Pre College Academy</t>
  </si>
  <si>
    <t>UIAPA ACA SAT Academy</t>
  </si>
  <si>
    <t>UIAPA ACA Test Prep-Other</t>
  </si>
  <si>
    <t>UIAPA SJ College Visits</t>
  </si>
  <si>
    <t>UIEBC</t>
  </si>
  <si>
    <t>CEP East Bay Consortium</t>
  </si>
  <si>
    <t>UIEB6</t>
  </si>
  <si>
    <t>CEP East Bay Consortium-L6</t>
  </si>
  <si>
    <t>UIAPA East Bay Consortium</t>
  </si>
  <si>
    <t>UIGUI</t>
  </si>
  <si>
    <t>CEP Educ Guidance Center</t>
  </si>
  <si>
    <t>UIGU6</t>
  </si>
  <si>
    <t>CEP Educ Guidance Center-L6</t>
  </si>
  <si>
    <t>UIAPA EGC Bear Week</t>
  </si>
  <si>
    <t>UIAPA EGC General</t>
  </si>
  <si>
    <t>UIPTE</t>
  </si>
  <si>
    <t>CEP Puente Project</t>
  </si>
  <si>
    <t>UIPT6</t>
  </si>
  <si>
    <t>CEP Puente Project-L6</t>
  </si>
  <si>
    <t>UIAPA Puente Project</t>
  </si>
  <si>
    <t>UIAPA SUP General Ops</t>
  </si>
  <si>
    <t>UIAPA SUP Program Support</t>
  </si>
  <si>
    <t>UIUMS</t>
  </si>
  <si>
    <t>CEP Upward Bound Math_Science</t>
  </si>
  <si>
    <t>UIUM6</t>
  </si>
  <si>
    <t>CEP Upwrd Bounnd Math_Sci-L6</t>
  </si>
  <si>
    <t>UIAPA UBMS Math/Science AY</t>
  </si>
  <si>
    <t>UIAPA UBMS Math/Science Summer</t>
  </si>
  <si>
    <t>UIUPB</t>
  </si>
  <si>
    <t>CEP Upward Bound Program</t>
  </si>
  <si>
    <t>UIUP6</t>
  </si>
  <si>
    <t>CEP Upward Bound Program-L6</t>
  </si>
  <si>
    <t>UIAPA UB Academic Year</t>
  </si>
  <si>
    <t>UIAPA UB Summer</t>
  </si>
  <si>
    <t>UIAPA UB Various Donors Stu</t>
  </si>
  <si>
    <t>UIAPA UB Various Donors Gen</t>
  </si>
  <si>
    <t>Undergraduate Education</t>
  </si>
  <si>
    <t>UNSLA AADMS Other</t>
  </si>
  <si>
    <t>UNSLA AADSS Other</t>
  </si>
  <si>
    <t>UXDSP</t>
  </si>
  <si>
    <t>Disabled Students Program</t>
  </si>
  <si>
    <t>UXDS5</t>
  </si>
  <si>
    <t>Disabled Students Program-L5</t>
  </si>
  <si>
    <t>UXDS6</t>
  </si>
  <si>
    <t>Disabled Student Programs-L6</t>
  </si>
  <si>
    <t>UXDSP DSP TRIO Program</t>
  </si>
  <si>
    <t>UXDSP DSP Residence Program</t>
  </si>
  <si>
    <t>UXDSP DSP Reserves</t>
  </si>
  <si>
    <t>UXDSP DSP Office Adm</t>
  </si>
  <si>
    <t>UXDSP DSP General</t>
  </si>
  <si>
    <t>UXDSP DSP Proctored Accommodat</t>
  </si>
  <si>
    <t>UXDSP DSP Workability-IV Progr</t>
  </si>
  <si>
    <t>UXPAX</t>
  </si>
  <si>
    <t>DSP Auxiliary Services</t>
  </si>
  <si>
    <t>UXPX6</t>
  </si>
  <si>
    <t>DSP Auxiliary Services-L6</t>
  </si>
  <si>
    <t>UXDSP DSP Aux Services Gen</t>
  </si>
  <si>
    <t>UXDSP DSP Aux Notetakers</t>
  </si>
  <si>
    <t>UXDSP DSP ARRA Employment Prog</t>
  </si>
  <si>
    <t>VCUGA</t>
  </si>
  <si>
    <t>Student Affairs</t>
  </si>
  <si>
    <t>OKLHS</t>
  </si>
  <si>
    <t>Lawrence Hall of Science</t>
  </si>
  <si>
    <t>OKADM</t>
  </si>
  <si>
    <t>LHS Admin</t>
  </si>
  <si>
    <t>OKBRM</t>
  </si>
  <si>
    <t>Business Office</t>
  </si>
  <si>
    <t>OKLHS Adm Misc</t>
  </si>
  <si>
    <t>OKLHS Adm Business Office</t>
  </si>
  <si>
    <t>OKLHS Adm Human Resources</t>
  </si>
  <si>
    <t>OKDIR</t>
  </si>
  <si>
    <t>OKLHS Adm Director</t>
  </si>
  <si>
    <t>OKLHS Sts Family Health</t>
  </si>
  <si>
    <t>OKITS</t>
  </si>
  <si>
    <t>LHS IT</t>
  </si>
  <si>
    <t>OKLHS Adm Technical Services</t>
  </si>
  <si>
    <t>OKRDC</t>
  </si>
  <si>
    <t>Resources Development Office</t>
  </si>
  <si>
    <t>OKLHS Res Dev Management</t>
  </si>
  <si>
    <t>OKLHS AdmResource Development</t>
  </si>
  <si>
    <t>OKLHS Adm Annual Fund</t>
  </si>
  <si>
    <t>OKLHS Grants and Contracts</t>
  </si>
  <si>
    <t>OKLHS Memberships</t>
  </si>
  <si>
    <t>OKLHS Communications</t>
  </si>
  <si>
    <t>OKCUR</t>
  </si>
  <si>
    <t>LHS Curriculum Dev</t>
  </si>
  <si>
    <t>OKFOS</t>
  </si>
  <si>
    <t>FOSS_CML</t>
  </si>
  <si>
    <t>OKLHS FOSS General</t>
  </si>
  <si>
    <t>OKLHS CML Sales</t>
  </si>
  <si>
    <t>OKLDG</t>
  </si>
  <si>
    <t>Learning Design Group</t>
  </si>
  <si>
    <t>OKLHS Grants &amp; Other</t>
  </si>
  <si>
    <t>OKLHS GEMS General</t>
  </si>
  <si>
    <t>OKLHS GEMS Network</t>
  </si>
  <si>
    <t>OKLHS GEMS Teacher Research</t>
  </si>
  <si>
    <t>OKPLN</t>
  </si>
  <si>
    <t>Planetarium Activities</t>
  </si>
  <si>
    <t>OKLHS HOU General</t>
  </si>
  <si>
    <t>OKLHS GSS General</t>
  </si>
  <si>
    <t>OKLHS POPS Sales</t>
  </si>
  <si>
    <t>OKSEP</t>
  </si>
  <si>
    <t>LHS SEPUP General</t>
  </si>
  <si>
    <t>OKLHS SEPUP Sales</t>
  </si>
  <si>
    <t>OKLHS SEPUP General</t>
  </si>
  <si>
    <t>OKLHS Issue Oriented Life Sci</t>
  </si>
  <si>
    <t>OKOTR</t>
  </si>
  <si>
    <t>LHS Other</t>
  </si>
  <si>
    <t>OKDIB</t>
  </si>
  <si>
    <t>LHS Digital</t>
  </si>
  <si>
    <t>OKLHS Science View General</t>
  </si>
  <si>
    <t>OKDIS</t>
  </si>
  <si>
    <t>LHS Discovery Store</t>
  </si>
  <si>
    <t>OKLHS Disc Sales</t>
  </si>
  <si>
    <t>OKPFS</t>
  </si>
  <si>
    <t>Public Food Services</t>
  </si>
  <si>
    <t>OKLHS Pub Food Services</t>
  </si>
  <si>
    <t>OKRGO</t>
  </si>
  <si>
    <t>Research Group &amp; Evaluation</t>
  </si>
  <si>
    <t>OKLHS Research Eval &amp; Assessmt</t>
  </si>
  <si>
    <t>OKPUB</t>
  </si>
  <si>
    <t>LHS Public Progs</t>
  </si>
  <si>
    <t>OKPSC</t>
  </si>
  <si>
    <t>LHS Public Programs</t>
  </si>
  <si>
    <t>OKLHS PSC Programs</t>
  </si>
  <si>
    <t>OKLHS PSC Admissions</t>
  </si>
  <si>
    <t>OKLHS Exhibits</t>
  </si>
  <si>
    <t>OKSCH</t>
  </si>
  <si>
    <t>LHS School Progs</t>
  </si>
  <si>
    <t>OKCAS</t>
  </si>
  <si>
    <t>LHS After School Prog</t>
  </si>
  <si>
    <t>OKLHS CSAS (Aft Sch Prg)</t>
  </si>
  <si>
    <t>OKCME</t>
  </si>
  <si>
    <t>CEMEE_EQUALS</t>
  </si>
  <si>
    <t>OKLHS Math Equity Proj -EQUALS</t>
  </si>
  <si>
    <t>OKLHS BAMP</t>
  </si>
  <si>
    <t>OKEBY</t>
  </si>
  <si>
    <t>East Bay Academy of Young Scie</t>
  </si>
  <si>
    <t>OKLHS ebays</t>
  </si>
  <si>
    <t>OKLST</t>
  </si>
  <si>
    <t>Leadership in Science Training</t>
  </si>
  <si>
    <t>OKLHS BASP</t>
  </si>
  <si>
    <t>OKLHS CUSTOM</t>
  </si>
  <si>
    <t>OKLHS MARE</t>
  </si>
  <si>
    <t>UBOSS</t>
  </si>
  <si>
    <t>SAIT Information Tech</t>
  </si>
  <si>
    <t>UBOS5</t>
  </si>
  <si>
    <t>SAIT Information Tech-L5</t>
  </si>
  <si>
    <t>UBOS6</t>
  </si>
  <si>
    <t>SAIT Information Tech-L6</t>
  </si>
  <si>
    <t>UBOSS Student Info Systems</t>
  </si>
  <si>
    <t>UBOSS SAIT-Projects</t>
  </si>
  <si>
    <t>UBOSS SAIT-CIO Office</t>
  </si>
  <si>
    <t>UBOSS Student Systems</t>
  </si>
  <si>
    <t>UBOSS SAIT-Portfolio Managem't</t>
  </si>
  <si>
    <t>UBOSS SAIT-Client Tech Service</t>
  </si>
  <si>
    <t>UBOSS SAIT-Student Technology</t>
  </si>
  <si>
    <t>UBOSS SAIT-Applications Eng.</t>
  </si>
  <si>
    <t>UBOSS SAIT-Infrastructure Serv</t>
  </si>
  <si>
    <t>UBOSS SAIT-Security</t>
  </si>
  <si>
    <t>UCIMO</t>
  </si>
  <si>
    <t>Student Affairs Immed Off</t>
  </si>
  <si>
    <t>UCDIS</t>
  </si>
  <si>
    <t>Student Affairs Discretionary</t>
  </si>
  <si>
    <t>UCDI6</t>
  </si>
  <si>
    <t>Student Affrs Discretionary-L6</t>
  </si>
  <si>
    <t>UCIMO Discr Reserves</t>
  </si>
  <si>
    <t>UCIMO Benefits Allocations</t>
  </si>
  <si>
    <t>UCIMO Discr Special Project</t>
  </si>
  <si>
    <t>UCIMM</t>
  </si>
  <si>
    <t>UCIM6</t>
  </si>
  <si>
    <t>Student Affairs Immed Off-L6</t>
  </si>
  <si>
    <t>UCIMO SA Communication</t>
  </si>
  <si>
    <t>UCIMO SA Student Opport Fund</t>
  </si>
  <si>
    <t>UCIMO Immed Office Ops</t>
  </si>
  <si>
    <t>UCIMO Salary Provisions</t>
  </si>
  <si>
    <t>UCIMO Learning and Development</t>
  </si>
  <si>
    <t>UCIMO SA Adm General</t>
  </si>
  <si>
    <t>UCIMO Student Affairs Finance</t>
  </si>
  <si>
    <t>UDDVO</t>
  </si>
  <si>
    <t>Student Affairs- Developmt Off</t>
  </si>
  <si>
    <t>UDDV5</t>
  </si>
  <si>
    <t>StudentAffairs-Develpmt Off-L5</t>
  </si>
  <si>
    <t>UDDV6</t>
  </si>
  <si>
    <t>StudentAffairs-Develpmt Off-L6</t>
  </si>
  <si>
    <t>UDDVO Dev Operations</t>
  </si>
  <si>
    <t>UDDVO Regents &amp; Chanc's Pgm</t>
  </si>
  <si>
    <t>UDDVO Division Fundraising</t>
  </si>
  <si>
    <t>UG1AE</t>
  </si>
  <si>
    <t>SA Admissions &amp; Enrollment</t>
  </si>
  <si>
    <t>FFASO</t>
  </si>
  <si>
    <t>FASO Student Financial Aid</t>
  </si>
  <si>
    <t>FFAS6</t>
  </si>
  <si>
    <t>FASO Student Financial Aid-L6</t>
  </si>
  <si>
    <t>FFASO Stdt Aid General</t>
  </si>
  <si>
    <t>FFASO Alumni Assoc Ldrshp Schl</t>
  </si>
  <si>
    <t>FFASO CAA Acheivmnt Schl (TAP)</t>
  </si>
  <si>
    <t>FFASO Split School Hold Funds</t>
  </si>
  <si>
    <t>FFASO Collegiate Athletic</t>
  </si>
  <si>
    <t>FFASO Middle Class Access Plan</t>
  </si>
  <si>
    <t>FFPRZ</t>
  </si>
  <si>
    <t>FASO Committee on Prizes</t>
  </si>
  <si>
    <t>FFASO CPZ Other Prizes</t>
  </si>
  <si>
    <t>FFASO CPZ General</t>
  </si>
  <si>
    <t>FFASO CPZ Eisner Event</t>
  </si>
  <si>
    <t>FFASO CPZ Kraft Event</t>
  </si>
  <si>
    <t>FFWSD</t>
  </si>
  <si>
    <t>FASO Workstudy</t>
  </si>
  <si>
    <t>FFASO Off-Campus Emp - 352</t>
  </si>
  <si>
    <t>FFASO Off-Campus Emp - 353</t>
  </si>
  <si>
    <t>FFASO Off-Campus Emp - 354</t>
  </si>
  <si>
    <t>FFASO Off-Campus Emp - 355</t>
  </si>
  <si>
    <t>FFASO Off-Campus Emp - 356</t>
  </si>
  <si>
    <t>FFASO Off-Campus Emp - 357</t>
  </si>
  <si>
    <t>FFASO Off-Campus Emp - 358</t>
  </si>
  <si>
    <t>FFASO Off-Campus Emp - 359</t>
  </si>
  <si>
    <t>FFASO Off-Campus Emp - 360</t>
  </si>
  <si>
    <t>FFASO Off-Campus Emp - 361</t>
  </si>
  <si>
    <t>FFASO Off-Campus Emp - 362</t>
  </si>
  <si>
    <t>FFASO Off-Campus Emp - 363</t>
  </si>
  <si>
    <t>FFASO Off-Campus Emp - 364</t>
  </si>
  <si>
    <t>FFASO Off-Campus Emp - 365</t>
  </si>
  <si>
    <t>FFASO Off-Campus Emp - 366</t>
  </si>
  <si>
    <t>FFASO Off-Campus Emp - 367</t>
  </si>
  <si>
    <t>FFASO Off-Campus Emp - 368</t>
  </si>
  <si>
    <t>FFASO Off-Campus Emp - 369</t>
  </si>
  <si>
    <t>FFASO Off-Campus Emp - 370</t>
  </si>
  <si>
    <t>FFASO Off-Campus Emp - 371</t>
  </si>
  <si>
    <t>FFASO Off-Campus Emp - 372</t>
  </si>
  <si>
    <t>FFASO Off-Campus Emp - 373</t>
  </si>
  <si>
    <t>FFASO Off-Campus Emp - 374</t>
  </si>
  <si>
    <t>FFASO Off-Campus Emp - 375</t>
  </si>
  <si>
    <t>FFASO Off-Campus Emp - 376</t>
  </si>
  <si>
    <t>FFASO Off-Campus Emp - 377</t>
  </si>
  <si>
    <t>FFASO Off-Campus Emp - 378</t>
  </si>
  <si>
    <t>FFASO Off-Campus Emp - 379</t>
  </si>
  <si>
    <t>FFASO Off-Campus Emp - 380</t>
  </si>
  <si>
    <t>FFASO Off-Campus Emp - 381</t>
  </si>
  <si>
    <t>FFASO Off-Campus Emp - 382</t>
  </si>
  <si>
    <t>FFASO Off-Campus Emp - 383</t>
  </si>
  <si>
    <t>FFASO Off-Campus Emp - 384</t>
  </si>
  <si>
    <t>FFASO Off-Campus Emp - 385</t>
  </si>
  <si>
    <t>FFASO Off-Campus Emp - 386</t>
  </si>
  <si>
    <t>FFASO Off-Campus Emp - 387</t>
  </si>
  <si>
    <t>FFASO Off-Campus Emp - 388</t>
  </si>
  <si>
    <t>FFASO Off-Campus Emp - 389</t>
  </si>
  <si>
    <t>FFASO Off-Campus Emp - 390</t>
  </si>
  <si>
    <t>FFASO Off-Campus Emp - 391</t>
  </si>
  <si>
    <t>FFASO Off-Campus Emp - 392</t>
  </si>
  <si>
    <t>FFASO Off-Campus Emp - 393</t>
  </si>
  <si>
    <t>FFASO Off-Campus Emp - 394</t>
  </si>
  <si>
    <t>FFASO Off-Campus Emp - 395</t>
  </si>
  <si>
    <t>FFASO Off-Campus Emp - 396</t>
  </si>
  <si>
    <t>FFASO Off-Campus Emp - 397</t>
  </si>
  <si>
    <t>FFASO Off-Campus Emp - 398</t>
  </si>
  <si>
    <t>FFASO Off-Campus Emp - 399</t>
  </si>
  <si>
    <t>FFASO Off-Campus Emp - 400</t>
  </si>
  <si>
    <t>FFASO Off-Campus Emp - 401</t>
  </si>
  <si>
    <t>FFASO Off-Campus Emp - 402</t>
  </si>
  <si>
    <t>FFASO Off-Campus Emp - 403</t>
  </si>
  <si>
    <t>FFASO Off-Campus Emp - 404</t>
  </si>
  <si>
    <t>FFASO Off-Campus Emp - 405</t>
  </si>
  <si>
    <t>FFASO Off-Campus Emp - 406</t>
  </si>
  <si>
    <t>FFASO Off-Campus Emp - 407</t>
  </si>
  <si>
    <t>FFASO Off-Campus Emp - 408</t>
  </si>
  <si>
    <t>FFASO Off-Campus Emp - 409</t>
  </si>
  <si>
    <t>FFASO Off-Campus Emp - 410</t>
  </si>
  <si>
    <t>FFASO Off-Campus Emp - 411</t>
  </si>
  <si>
    <t>FFASO Off-Campus Emp - 412</t>
  </si>
  <si>
    <t>FFASO Off-Campus Emp - 413</t>
  </si>
  <si>
    <t>FFASO Off-Campus Emp - 414</t>
  </si>
  <si>
    <t>FFASO Off-Campus Emp - 415</t>
  </si>
  <si>
    <t>FFASO Off-Campus Emp - 416</t>
  </si>
  <si>
    <t>FFASO Off-Campus Emp - 417</t>
  </si>
  <si>
    <t>FFASO Off-Campus Emp - 418</t>
  </si>
  <si>
    <t>FFASO Off-Campus Emp - 419</t>
  </si>
  <si>
    <t>FFASO Off-Campus Emp - 420</t>
  </si>
  <si>
    <t>FFASO Off-Campus Emp - 421</t>
  </si>
  <si>
    <t>FFASO Off-Campus Emp - 422</t>
  </si>
  <si>
    <t>FFASO Off-Campus Emp - 423</t>
  </si>
  <si>
    <t>FFASO Off-Campus Emp - 424</t>
  </si>
  <si>
    <t>FFASO Off-Campus Emp - 425</t>
  </si>
  <si>
    <t>FFASO Off-Campus Emp - 426</t>
  </si>
  <si>
    <t>FFASO Off-Campus Emp - 427</t>
  </si>
  <si>
    <t>FFASO Off-Campus Emp - 428</t>
  </si>
  <si>
    <t>FFASO Off-Campus Emp - 429</t>
  </si>
  <si>
    <t>FFASO Off-Campus Emp - 430</t>
  </si>
  <si>
    <t>FFASO Off-Campus Emp - 431</t>
  </si>
  <si>
    <t>FFASO Off-Campus Emp - 432</t>
  </si>
  <si>
    <t>FFASO Off-Campus Emp - 433</t>
  </si>
  <si>
    <t>FFASO Off-Campus Emp - 434</t>
  </si>
  <si>
    <t>FFASO Off-Campus Emp - 435</t>
  </si>
  <si>
    <t>FFASO Off-Campus Emp - 436</t>
  </si>
  <si>
    <t>FFASO Off-Campus Emp - 437</t>
  </si>
  <si>
    <t>FFASO Off-Campus Emp - 438</t>
  </si>
  <si>
    <t>FFASO Off-Campus Emp - 439</t>
  </si>
  <si>
    <t>FFASO Off-Campus Emp - 440</t>
  </si>
  <si>
    <t>FFASO Off-Campus Emp - 441</t>
  </si>
  <si>
    <t>FFASO Off-Campus Emp - 442</t>
  </si>
  <si>
    <t>FFASO Off-Campus Emp - 443</t>
  </si>
  <si>
    <t>FFASO Off-Campus Emp - 444</t>
  </si>
  <si>
    <t>FFASO Off-Campus Emp - 445</t>
  </si>
  <si>
    <t>FFASO Off-Campus Emp - 446</t>
  </si>
  <si>
    <t>FFASO Off-Campus Emp - 447</t>
  </si>
  <si>
    <t>FFASO Off-Campus Emp - 448</t>
  </si>
  <si>
    <t>FFASO Off-Campus Emp - 449</t>
  </si>
  <si>
    <t>FFASO Off-Campus Emp - 450</t>
  </si>
  <si>
    <t>FFASO Off-Campus Emp - 451</t>
  </si>
  <si>
    <t>FFASO Off-Campus Emp - 452</t>
  </si>
  <si>
    <t>FFASO Off-Campus Emp - 453</t>
  </si>
  <si>
    <t>FFASO Off-Campus Emp - 454</t>
  </si>
  <si>
    <t>FFASO Off-Campus Emp - 455</t>
  </si>
  <si>
    <t>FFASO Off-Campus Emp - 456</t>
  </si>
  <si>
    <t>FFASO Off-Campus Emp - 457</t>
  </si>
  <si>
    <t>FFASO Off-Campus Emp - 458</t>
  </si>
  <si>
    <t>FFASO Off-Campus Emp - 459</t>
  </si>
  <si>
    <t>FFASO Off-Campus Emp - 460</t>
  </si>
  <si>
    <t>FFASO Off-Campus Emp - 461</t>
  </si>
  <si>
    <t>FFASO Off-Campus Emp - 462</t>
  </si>
  <si>
    <t>FFASO Off-Campus Emp - 463</t>
  </si>
  <si>
    <t>FFASO Off-Campus Emp - 464</t>
  </si>
  <si>
    <t>FFASO Off-Campus Emp - 465</t>
  </si>
  <si>
    <t>FFASO Off-Campus Emp - 466</t>
  </si>
  <si>
    <t>FFASO Off-Campus Emp - 467</t>
  </si>
  <si>
    <t>FFASO Off-Campus Emp - 468</t>
  </si>
  <si>
    <t>FFASO Off-Campus Emp - 469</t>
  </si>
  <si>
    <t>FFASO Off-Campus Emp - 470</t>
  </si>
  <si>
    <t>FFASO Off-Campus Emp - 471</t>
  </si>
  <si>
    <t>FFASO Off-Campus Emp - 472</t>
  </si>
  <si>
    <t>FFASO Off-Campus Emp - 473</t>
  </si>
  <si>
    <t>FFASO Off-Campus Emp - 474</t>
  </si>
  <si>
    <t>FFASO Off-Campus Emp - 475</t>
  </si>
  <si>
    <t>FFASO Off-Campus Emp - 476</t>
  </si>
  <si>
    <t>FFASO Off-Campus Emp - 477</t>
  </si>
  <si>
    <t>FFASO Off-Campus Emp - 478</t>
  </si>
  <si>
    <t>FFASO Off-Campus Emp - 479</t>
  </si>
  <si>
    <t>FFASO Off-Campus Emp - 480</t>
  </si>
  <si>
    <t>FFASO Off-Campus Emp - 481</t>
  </si>
  <si>
    <t>FFASO Off-Campus Emp - 482</t>
  </si>
  <si>
    <t>FFASO Off-Campus Emp - 483</t>
  </si>
  <si>
    <t>FFASO Off-Campus Emp - 484</t>
  </si>
  <si>
    <t>FFASO Off-Campus Emp - 485</t>
  </si>
  <si>
    <t>FFASO Off-Campus Emp - 486</t>
  </si>
  <si>
    <t>FFASO Off-Campus Emp - 487</t>
  </si>
  <si>
    <t>FFASO Off-Campus Emp - 488</t>
  </si>
  <si>
    <t>FFASO Off-Campus Emp - 489</t>
  </si>
  <si>
    <t>FFASO Off-Campus Emp - 490</t>
  </si>
  <si>
    <t>FFASO Off-Campus Emp - 491</t>
  </si>
  <si>
    <t>FFASO Off-Campus Emp - 492</t>
  </si>
  <si>
    <t>FFASO Off-Campus Emp - 493</t>
  </si>
  <si>
    <t>FFASO Off-Campus Emp - 494</t>
  </si>
  <si>
    <t>FFASO Off-Campus Emp - 495</t>
  </si>
  <si>
    <t>FFASO Off-Campus Emp - 496</t>
  </si>
  <si>
    <t>FFASO Off-Campus Emp - 497</t>
  </si>
  <si>
    <t>FFASO Off-Campus Emp - 498</t>
  </si>
  <si>
    <t>FFASO Off-Campus Emp - 499</t>
  </si>
  <si>
    <t>FFASO Off-Campus Emp - 500</t>
  </si>
  <si>
    <t>FFASO Off-Campus Emp - 501</t>
  </si>
  <si>
    <t>FFASO Off-Campus Emp - 502</t>
  </si>
  <si>
    <t>FFASO Off-Campus Emp - 503</t>
  </si>
  <si>
    <t>FFASO Off-Campus Emp - 504</t>
  </si>
  <si>
    <t>FFASO Off-Campus Emp - 505</t>
  </si>
  <si>
    <t>FFASO Off-Campus Emp - 506</t>
  </si>
  <si>
    <t>FFASO Off-Campus Emp - 507</t>
  </si>
  <si>
    <t>FFASO Off-Campus Emp - 508</t>
  </si>
  <si>
    <t>FFASO Off-Campus Emp - 509</t>
  </si>
  <si>
    <t>FFASO Off-Campus Emp - 510</t>
  </si>
  <si>
    <t>FFASO Off-Campus Emp - 511</t>
  </si>
  <si>
    <t>FFASO Off-Campus Emp - 512</t>
  </si>
  <si>
    <t>FFASO Off-Campus Emp - 513</t>
  </si>
  <si>
    <t>FFASO Off-Campus Emp - 514</t>
  </si>
  <si>
    <t>FFASO Off-Campus Emp - 515</t>
  </si>
  <si>
    <t>FFASO Off-Campus Emp - 1</t>
  </si>
  <si>
    <t>FFASO Off-Campus Emp - 2</t>
  </si>
  <si>
    <t>FFASO Off-Campus Emp - 3</t>
  </si>
  <si>
    <t>FFASO Off-Campus Emp - 4</t>
  </si>
  <si>
    <t>FFASO Off-Campus Emp - 5</t>
  </si>
  <si>
    <t>FFASO Off-Campus Emp - 6</t>
  </si>
  <si>
    <t>FFASO Off-Campus Emp - 7</t>
  </si>
  <si>
    <t>FFASO Off-Campus Emp - 8</t>
  </si>
  <si>
    <t>FFASO Off-Campus Emp - 9</t>
  </si>
  <si>
    <t>FFASO Off-Campus Emp - 10</t>
  </si>
  <si>
    <t>FFASO Off-Campus Emp - 11</t>
  </si>
  <si>
    <t>FFASO Off-Campus Emp - 12</t>
  </si>
  <si>
    <t>FFASO Off-Campus Emp - 13</t>
  </si>
  <si>
    <t>FFASO Off-Campus Emp - 14</t>
  </si>
  <si>
    <t>FFASO Off-Campus Emp - 15</t>
  </si>
  <si>
    <t>FFASO Off-Campus Emp - 16</t>
  </si>
  <si>
    <t>FFASO Off-Campus Emp - 17</t>
  </si>
  <si>
    <t>FFASO Off-Campus Emp - 18</t>
  </si>
  <si>
    <t>FFASO Off-Campus Emp - 19</t>
  </si>
  <si>
    <t>FFASO Off-Campus Emp - 20</t>
  </si>
  <si>
    <t>FFASO Off-Campus Emp - 21</t>
  </si>
  <si>
    <t>FFASO Off-Campus Emp - 22</t>
  </si>
  <si>
    <t>FFASO Off-Campus Emp - 23</t>
  </si>
  <si>
    <t>FFASO Off-Campus Emp - 24</t>
  </si>
  <si>
    <t>FFASO Off-Campus Emp - 25</t>
  </si>
  <si>
    <t>FFASO Off-Campus Emp - 26</t>
  </si>
  <si>
    <t>FFASO Off-Campus Emp - 27</t>
  </si>
  <si>
    <t>FFASO Off-Campus Emp - 28</t>
  </si>
  <si>
    <t>FFASO Off-Campus Emp - 29</t>
  </si>
  <si>
    <t>FFASO Off-Campus Emp - 30</t>
  </si>
  <si>
    <t>FFASO Off-Campus Emp - 31</t>
  </si>
  <si>
    <t>FFASO Off-Campus Emp - 32</t>
  </si>
  <si>
    <t>FFASO Off-Campus Emp - 33</t>
  </si>
  <si>
    <t>FFASO Off-Campus Emp - 34</t>
  </si>
  <si>
    <t>FFASO Off-Campus Emp - 35</t>
  </si>
  <si>
    <t>FFASO Off-Campus Emp - 36</t>
  </si>
  <si>
    <t>FFASO Off-Campus Emp - 37</t>
  </si>
  <si>
    <t>FFASO Off-Campus Emp - 38</t>
  </si>
  <si>
    <t>FFASO Off-Campus Emp - 39</t>
  </si>
  <si>
    <t>FFASO Off-Campus Emp - 40</t>
  </si>
  <si>
    <t>FFASO Off-Campus Emp - 41</t>
  </si>
  <si>
    <t>FFASO Off-Campus Emp - 42</t>
  </si>
  <si>
    <t>FFASO Off-Campus Emp - 43</t>
  </si>
  <si>
    <t>FFASO Off-Campus Emp - 44</t>
  </si>
  <si>
    <t>FFASO Off-Campus Emp - 45</t>
  </si>
  <si>
    <t>FFASO Off-Campus Emp - 46</t>
  </si>
  <si>
    <t>FFASO Off-Campus Emp - 47</t>
  </si>
  <si>
    <t>FFASO Off-Campus Emp - 48</t>
  </si>
  <si>
    <t>FFASO Off-Campus Emp - 49</t>
  </si>
  <si>
    <t>FFASO Off-Campus Emp - 50</t>
  </si>
  <si>
    <t>FFASO Off-Campus Emp - 51</t>
  </si>
  <si>
    <t>FFASO Off-Campus Emp - 52</t>
  </si>
  <si>
    <t>FFASO Off-Campus Emp - 53</t>
  </si>
  <si>
    <t>FFASO Off-Campus Emp - 54</t>
  </si>
  <si>
    <t>FFASO Off-Campus Emp - 55</t>
  </si>
  <si>
    <t>FFASO Off-Campus Emp - 56</t>
  </si>
  <si>
    <t>FFASO Off-Campus Emp - 57</t>
  </si>
  <si>
    <t>FFASO Off-Campus Emp - 58</t>
  </si>
  <si>
    <t>FFASO Off-Campus Emp - 59</t>
  </si>
  <si>
    <t>FFASO Off-Campus Emp - 60</t>
  </si>
  <si>
    <t>FFASO Off-Campus Emp - 61</t>
  </si>
  <si>
    <t>FFASO Off-Campus Emp - 62</t>
  </si>
  <si>
    <t>FFASO Off-Campus Emp - 63</t>
  </si>
  <si>
    <t>FFASO Off-Campus Emp - 64</t>
  </si>
  <si>
    <t>FFASO Off-Campus Emp - 65</t>
  </si>
  <si>
    <t>FFASO Off-Campus Emp - 66</t>
  </si>
  <si>
    <t>FFASO Off-Campus Emp - 67</t>
  </si>
  <si>
    <t>FFASO Off-Campus Emp - 68</t>
  </si>
  <si>
    <t>FFASO Off-Campus Emp - 69</t>
  </si>
  <si>
    <t>FFASO Off-Campus Emp - 70</t>
  </si>
  <si>
    <t>FFASO Off-Campus Emp - 71</t>
  </si>
  <si>
    <t>FFASO Off-Campus Emp - 72</t>
  </si>
  <si>
    <t>FFASO Off-Campus Emp - 73</t>
  </si>
  <si>
    <t>FFASO Off-Campus Emp - 74</t>
  </si>
  <si>
    <t>FFASO Off-Campus Emp - 75</t>
  </si>
  <si>
    <t>FFASO Off-Campus Emp - 76</t>
  </si>
  <si>
    <t>FFASO Off-Campus Emp - 77</t>
  </si>
  <si>
    <t>FFASO Off-Campus Emp - 78</t>
  </si>
  <si>
    <t>FFASO Off-Campus Emp - 79</t>
  </si>
  <si>
    <t>FFASO Off-Campus Emp - 80</t>
  </si>
  <si>
    <t>FFASO Off-Campus Emp - 81</t>
  </si>
  <si>
    <t>FFASO Off-Campus Emp - 82</t>
  </si>
  <si>
    <t>FFASO Off-Campus Emp - 83</t>
  </si>
  <si>
    <t>FFASO Off-Campus Emp - 84</t>
  </si>
  <si>
    <t>FFASO Off-Campus Emp - 85</t>
  </si>
  <si>
    <t>FFASO Off-Campus Emp - 86</t>
  </si>
  <si>
    <t>FFASO Off-Campus Emp - 516</t>
  </si>
  <si>
    <t>FFASO Off-Campus Emp - 517</t>
  </si>
  <si>
    <t>FFASO Off-Campus Emp - 518</t>
  </si>
  <si>
    <t>FFASO Off-Campus Emp - 519</t>
  </si>
  <si>
    <t>FFASO Off-Campus Emp - 520</t>
  </si>
  <si>
    <t>FFASO Off-Campus Emp - 521</t>
  </si>
  <si>
    <t>FFASO Off-Campus Emp - 522</t>
  </si>
  <si>
    <t>FFASO Off-Campus Emp - 523</t>
  </si>
  <si>
    <t>FFASO Off-Campus Emp - 524</t>
  </si>
  <si>
    <t>FFASO Off-Campus Emp - 525</t>
  </si>
  <si>
    <t>FFASO Off-Campus Emp - 526</t>
  </si>
  <si>
    <t>FFASO Off-Campus Emp - 527</t>
  </si>
  <si>
    <t>FFASO Off-Campus Emp - 528</t>
  </si>
  <si>
    <t>FFASO Off-Campus Emp - 529</t>
  </si>
  <si>
    <t>FFASO Off-Campus Emp - 530</t>
  </si>
  <si>
    <t>FFASO Off-Campus Emp - 531</t>
  </si>
  <si>
    <t>FFASO Off-Campus Emp - 301</t>
  </si>
  <si>
    <t>FFASO Off-Campus Emp - 302</t>
  </si>
  <si>
    <t>FFASO Off-Campus Emp - 303</t>
  </si>
  <si>
    <t>FFASO Off-Campus Emp - 304</t>
  </si>
  <si>
    <t>FFASO Off-Campus Emp - 305</t>
  </si>
  <si>
    <t>FFASO Off-Campus Emp - 306</t>
  </si>
  <si>
    <t>FFASO Off-Campus Emp - 307</t>
  </si>
  <si>
    <t>FFASO Off-Campus Emp - 308</t>
  </si>
  <si>
    <t>FFASO Off-Campus Emp - 309</t>
  </si>
  <si>
    <t>FFASO Off-Campus Emp - 310</t>
  </si>
  <si>
    <t>FFASO Off-Campus Emp - 311</t>
  </si>
  <si>
    <t>FFASO Off-Campus Emp - 312</t>
  </si>
  <si>
    <t>FFASO Off-Campus Emp - 313</t>
  </si>
  <si>
    <t>FFASO Off-Campus Emp - 314</t>
  </si>
  <si>
    <t>FFASO Off-Campus Emp - 315</t>
  </si>
  <si>
    <t>FFASO Off-Campus Emp - 316</t>
  </si>
  <si>
    <t>FFASO Off-Campus Emp - 317</t>
  </si>
  <si>
    <t>FFASO Off-Campus Emp - 318</t>
  </si>
  <si>
    <t>FFASO Off-Campus Emp - 319</t>
  </si>
  <si>
    <t>FFASO Off-Campus Emp - 320</t>
  </si>
  <si>
    <t>FFASO Off-Campus Emp - 321</t>
  </si>
  <si>
    <t>FFASO Off-Campus Emp - 322</t>
  </si>
  <si>
    <t>FFASO Off-Campus Emp - 323</t>
  </si>
  <si>
    <t>FFASO Off-Campus Emp - 324</t>
  </si>
  <si>
    <t>FFASO Off-Campus Emp - 325</t>
  </si>
  <si>
    <t>FFASO Off-Campus Emp - 326</t>
  </si>
  <si>
    <t>FFASO Off-Campus Emp - 327</t>
  </si>
  <si>
    <t>FFASO Off-Campus Emp - 328</t>
  </si>
  <si>
    <t>FFASO Off-Campus Emp - 329</t>
  </si>
  <si>
    <t>FFASO Off-Campus Emp - 330</t>
  </si>
  <si>
    <t>FFASO Off-Campus Emp - 331</t>
  </si>
  <si>
    <t>FFASO Off-Campus Emp - 332</t>
  </si>
  <si>
    <t>FFASO Off-Campus Emp - 333</t>
  </si>
  <si>
    <t>FFASO Off-Campus Emp - 334</t>
  </si>
  <si>
    <t>FFASO Off-Campus Emp - 335</t>
  </si>
  <si>
    <t>FFASO Off-Campus Emp - 336</t>
  </si>
  <si>
    <t>FFASO Off-Campus Emp - 337</t>
  </si>
  <si>
    <t>FFASO Off-Campus Emp - 338</t>
  </si>
  <si>
    <t>FFASO Off-Campus Emp - 339</t>
  </si>
  <si>
    <t>FFASO Off-Campus Emp - 340</t>
  </si>
  <si>
    <t>FFASO Off-Campus Emp - 341</t>
  </si>
  <si>
    <t>FFASO Off-Campus Emp - 342</t>
  </si>
  <si>
    <t>FFASO Off-Campus Emp - 343</t>
  </si>
  <si>
    <t>FFASO Off-Campus Emp - 344</t>
  </si>
  <si>
    <t>FFASO Off-Campus Emp - 345</t>
  </si>
  <si>
    <t>FFASO Off-Campus Emp - 346</t>
  </si>
  <si>
    <t>FFASO Off-Campus Emp - 347</t>
  </si>
  <si>
    <t>FFASO Off-Campus Emp - 348</t>
  </si>
  <si>
    <t>FFASO Off-Campus Emp - 349</t>
  </si>
  <si>
    <t>FFASO Off-Campus Emp - 350</t>
  </si>
  <si>
    <t>FFASO Off-Campus Emp - 351</t>
  </si>
  <si>
    <t>UACSC</t>
  </si>
  <si>
    <t>Cal Student Central</t>
  </si>
  <si>
    <t>UACS6</t>
  </si>
  <si>
    <t>Cal Student Central-L6</t>
  </si>
  <si>
    <t>UACSC Cal Student Central</t>
  </si>
  <si>
    <t>UEAEO</t>
  </si>
  <si>
    <t>Admiss &amp; Enroll Immed Ofc</t>
  </si>
  <si>
    <t>UEAE6</t>
  </si>
  <si>
    <t>Admiss &amp; Enroll Immed Ofc-L6</t>
  </si>
  <si>
    <t>UEAEO Admis &amp; Enrol Immed Off</t>
  </si>
  <si>
    <t>UEAEO Admis &amp; Enrol Provisions</t>
  </si>
  <si>
    <t>UEAEO Admis &amp; Enrol Cluster</t>
  </si>
  <si>
    <t>UEAEO Admis &amp; Enrol Outrch/Yld</t>
  </si>
  <si>
    <t>UFFAO</t>
  </si>
  <si>
    <t>Financial Aid Office</t>
  </si>
  <si>
    <t>UFADM</t>
  </si>
  <si>
    <t>FASO Administration</t>
  </si>
  <si>
    <t>UFFAO General Administration</t>
  </si>
  <si>
    <t>UFFAO Ops Staff Support Svcs</t>
  </si>
  <si>
    <t>UFFAO Dir Reserves</t>
  </si>
  <si>
    <t>UFFAO Directors Immediate Off</t>
  </si>
  <si>
    <t>UFOPS</t>
  </si>
  <si>
    <t>FASO Financial Aid Operations</t>
  </si>
  <si>
    <t>UFFAO Scholarship Admin</t>
  </si>
  <si>
    <t>UFFAO General Program</t>
  </si>
  <si>
    <t>UFFAO Communications</t>
  </si>
  <si>
    <t>UFFAO Ops Emergency Loans</t>
  </si>
  <si>
    <t>UFFAO Counseling</t>
  </si>
  <si>
    <t>UFFAO Processing and Imaging</t>
  </si>
  <si>
    <t>UFFAO Ops Grad/Professional Op</t>
  </si>
  <si>
    <t>UFFAO Ops WorkStudy Prog</t>
  </si>
  <si>
    <t>UFFAO Fiscal Management</t>
  </si>
  <si>
    <t>UFFAO FM Regulatory Control</t>
  </si>
  <si>
    <t>UFSHP</t>
  </si>
  <si>
    <t>FASO Scholarship Programs</t>
  </si>
  <si>
    <t>UFFAO UGS Job Opportunity</t>
  </si>
  <si>
    <t>UFFAO Scholarship Yield Prgms</t>
  </si>
  <si>
    <t>UFFAO Prizes</t>
  </si>
  <si>
    <t>UFSYS</t>
  </si>
  <si>
    <t>FASO Systems</t>
  </si>
  <si>
    <t>UFFAO Sys Develop and Support</t>
  </si>
  <si>
    <t>UGARS</t>
  </si>
  <si>
    <t>Admissions &amp; Rel with Schs</t>
  </si>
  <si>
    <t>UGADM</t>
  </si>
  <si>
    <t>UGARS Administration</t>
  </si>
  <si>
    <t>UGARS Business Services</t>
  </si>
  <si>
    <t>UGARS Director's Office</t>
  </si>
  <si>
    <t>UGAPP</t>
  </si>
  <si>
    <t>UGARS Admissions</t>
  </si>
  <si>
    <t>UGOTR</t>
  </si>
  <si>
    <t>UGARS Marketing &amp; Recruitment</t>
  </si>
  <si>
    <t>UGARS Outreach General</t>
  </si>
  <si>
    <t>UGARS Outreach Bridges</t>
  </si>
  <si>
    <t>UGARS Outreach South</t>
  </si>
  <si>
    <t>UGPAS</t>
  </si>
  <si>
    <t>UGARS Systems</t>
  </si>
  <si>
    <t>UHREG</t>
  </si>
  <si>
    <t>Office of the Registrar</t>
  </si>
  <si>
    <t>UHADM</t>
  </si>
  <si>
    <t>Reg Office - Administration</t>
  </si>
  <si>
    <t>UHREG Adm Reserves</t>
  </si>
  <si>
    <t>UHREG Administration</t>
  </si>
  <si>
    <t>UHREG Gen Assign Classrooms</t>
  </si>
  <si>
    <t>UHCLS</t>
  </si>
  <si>
    <t>Reg Office - Classroom Ops</t>
  </si>
  <si>
    <t>UHREG Classroom Scheduling</t>
  </si>
  <si>
    <t>UHREG Classroom Support</t>
  </si>
  <si>
    <t>UHCOM</t>
  </si>
  <si>
    <t>Reg Offce - Systems Operations</t>
  </si>
  <si>
    <t>UHREG OnTrack</t>
  </si>
  <si>
    <t>UHREC</t>
  </si>
  <si>
    <t>Reg Office - Academic Records</t>
  </si>
  <si>
    <t>UHREG Records</t>
  </si>
  <si>
    <t>UHREG Transcripts</t>
  </si>
  <si>
    <t>UHRER</t>
  </si>
  <si>
    <t>Reg Office - Registration</t>
  </si>
  <si>
    <t>UHREG Residency</t>
  </si>
  <si>
    <t>UHREG Registration</t>
  </si>
  <si>
    <t>UHREG Student Services</t>
  </si>
  <si>
    <t>UGDNS</t>
  </si>
  <si>
    <t>AVC SA &amp; Dean of Students</t>
  </si>
  <si>
    <t>FVAUX</t>
  </si>
  <si>
    <t>FVADM</t>
  </si>
  <si>
    <t>FVAUX Adm Accounting</t>
  </si>
  <si>
    <t>FVAUX Administration</t>
  </si>
  <si>
    <t>FVAUX IT</t>
  </si>
  <si>
    <t>FVAUX Ops Composting</t>
  </si>
  <si>
    <t>FVAUX SA Programs</t>
  </si>
  <si>
    <t>FVCOM</t>
  </si>
  <si>
    <t>Commercial Activities</t>
  </si>
  <si>
    <t>FVAUX Event Services</t>
  </si>
  <si>
    <t>FVAUX Lecture Notes</t>
  </si>
  <si>
    <t>FVAUX Art Studio</t>
  </si>
  <si>
    <t>FVAUX Bookstore</t>
  </si>
  <si>
    <t>FVAUX Ops Leasehold</t>
  </si>
  <si>
    <t>FVMKT</t>
  </si>
  <si>
    <t>Marketing External Relations</t>
  </si>
  <si>
    <t>FVAUX Marketing</t>
  </si>
  <si>
    <t>FVAUX Bearcade</t>
  </si>
  <si>
    <t>FVAUX Ops Recycling</t>
  </si>
  <si>
    <t>FVOPS</t>
  </si>
  <si>
    <t>Facilities &amp; Operations</t>
  </si>
  <si>
    <t>FVAUX Cal Lodge</t>
  </si>
  <si>
    <t>FVAUX High School Tournament</t>
  </si>
  <si>
    <t>ULNSS RSSP Other Funds</t>
  </si>
  <si>
    <t>ULNSS CalSO Fall AdmitI Gen</t>
  </si>
  <si>
    <t>ULNSS Summer Bridge</t>
  </si>
  <si>
    <t>ULNSS Sum Bridge Admin</t>
  </si>
  <si>
    <t>ULNSS Sum Bridge Peers</t>
  </si>
  <si>
    <t>ULNSS NSS Admin Prof Devlpt</t>
  </si>
  <si>
    <t>ULNSS General - Smooth Trans.</t>
  </si>
  <si>
    <t>UPCAR</t>
  </si>
  <si>
    <t>Career Center</t>
  </si>
  <si>
    <t>UPCAR PCAR AdvSdtPeerAdvisPgm</t>
  </si>
  <si>
    <t>UPCAR Adv Career Counseling</t>
  </si>
  <si>
    <t>UPCAR PCAR Adv Alumnit Svcs</t>
  </si>
  <si>
    <t>UPCAR Adv PhD Svcs</t>
  </si>
  <si>
    <t>UPCAR Adv PreProf/PreGrad</t>
  </si>
  <si>
    <t>UPCAR Adv Recp/Appoint Desk</t>
  </si>
  <si>
    <t>UPCAR Adv Ctr Publications</t>
  </si>
  <si>
    <t>UPCAR Adv Cntr Info Tapes</t>
  </si>
  <si>
    <t>UPCAR Adv Res Ctr Handout Mats</t>
  </si>
  <si>
    <t>UPCAR Adv Conultant Svcs</t>
  </si>
  <si>
    <t>UPCAR Adv General</t>
  </si>
  <si>
    <t>UPCAR Adv Cal on Campus Prog</t>
  </si>
  <si>
    <t>UPCAR Adv Coop Intern Pgm Adm</t>
  </si>
  <si>
    <t>UPCA6</t>
  </si>
  <si>
    <t>Career Center-L6</t>
  </si>
  <si>
    <t>UPCAR Student Employment</t>
  </si>
  <si>
    <t>UPCAR Special Events/Programs</t>
  </si>
  <si>
    <t>UPCAR On Campus Recruiting</t>
  </si>
  <si>
    <t>UPCAR Educational Career Svcs</t>
  </si>
  <si>
    <t>UPCAR DSAPP</t>
  </si>
  <si>
    <t>UPCAR Letter of Evaluation Svc</t>
  </si>
  <si>
    <t>USSAS</t>
  </si>
  <si>
    <t>Dean of Student Centers</t>
  </si>
  <si>
    <t>USSAS SAS Adm Staff Devel</t>
  </si>
  <si>
    <t>USSAS SAS Adm ADA</t>
  </si>
  <si>
    <t>USSAS SAS Adm Conference</t>
  </si>
  <si>
    <t>USSAS SAS Adm Events</t>
  </si>
  <si>
    <t>USSAS SAS Adm Health &amp; Human</t>
  </si>
  <si>
    <t>USSAS SAS Adm Cal Corps</t>
  </si>
  <si>
    <t>USCOR</t>
  </si>
  <si>
    <t>SAS Cal Corps Public Svc Ctr</t>
  </si>
  <si>
    <t>USSAS CAL CORPS Awards</t>
  </si>
  <si>
    <t>USSAS CAL CORPS FED GRANT</t>
  </si>
  <si>
    <t>USSAS CAL CORPS BUCK</t>
  </si>
  <si>
    <t>USSAS Cal Corps ACCORD</t>
  </si>
  <si>
    <t>USSAS For General</t>
  </si>
  <si>
    <t>USSAS FOR IE</t>
  </si>
  <si>
    <t>USGRP</t>
  </si>
  <si>
    <t>SAS Groups</t>
  </si>
  <si>
    <t>USSAS Grps Student Publication</t>
  </si>
  <si>
    <t>USSAS GrpsInfo Center</t>
  </si>
  <si>
    <t>USSAS Grps Reg Stdt Grp Advis</t>
  </si>
  <si>
    <t>USSAS Grps Student Regents</t>
  </si>
  <si>
    <t>USSAS Grps Observer Program</t>
  </si>
  <si>
    <t>USSAS Grps Std Observer Prgm</t>
  </si>
  <si>
    <t>USSAS Grps Activities Fund</t>
  </si>
  <si>
    <t>USSAS LEAD Leadership &amp; Svc</t>
  </si>
  <si>
    <t>USSAS LEAD Publicity</t>
  </si>
  <si>
    <t>USSAS LEAD Institute</t>
  </si>
  <si>
    <t>USSAS LEAD Evaluation</t>
  </si>
  <si>
    <t>USSAS LEAD Course Instruction</t>
  </si>
  <si>
    <t>USSAS LEAD General</t>
  </si>
  <si>
    <t>USSAS SSGA B.E.A.R.S.</t>
  </si>
  <si>
    <t>USSAS SSGA Image</t>
  </si>
  <si>
    <t>USSAS SSGA Prytannean</t>
  </si>
  <si>
    <t>USSAS SSGA Cal in Sacramento</t>
  </si>
  <si>
    <t>USSAS SSGA J Comm</t>
  </si>
  <si>
    <t>USSAS SILP Student Development</t>
  </si>
  <si>
    <t>USSAS SSGA PANHELLENIC</t>
  </si>
  <si>
    <t>USSAS SSGA PANHELLENIC RECRUIT</t>
  </si>
  <si>
    <t>USSAS SSGA IFC RECRUITMENT</t>
  </si>
  <si>
    <t>USSAS SSGA IFC General</t>
  </si>
  <si>
    <t>USSAS SSGA Model United Nation</t>
  </si>
  <si>
    <t>USSAS SSGA MUN Conference</t>
  </si>
  <si>
    <t>USSAS SSGA Cal in Capital</t>
  </si>
  <si>
    <t>USSAS SSGA CAL Student Foundat</t>
  </si>
  <si>
    <t>USSAS SSGA Fraternity Alumni</t>
  </si>
  <si>
    <t>USSAS SSGA NPHC</t>
  </si>
  <si>
    <t>USSAS SSGA HONOR GROUPS</t>
  </si>
  <si>
    <t>UJCCS CKC Infant Center F/S</t>
  </si>
  <si>
    <t>UJCCS Student Programs Centers</t>
  </si>
  <si>
    <t>UJCCS Child Study Center F/S</t>
  </si>
  <si>
    <t>UJCCS Student Program</t>
  </si>
  <si>
    <t>UJCCS ECEP Haste St.</t>
  </si>
  <si>
    <t>UJCCS ECEP Chan/Ells Start up</t>
  </si>
  <si>
    <t>UKHDS</t>
  </si>
  <si>
    <t>Housing &amp; Dining Services</t>
  </si>
  <si>
    <t>UKADS</t>
  </si>
  <si>
    <t>Cal Housing</t>
  </si>
  <si>
    <t>UKAD6</t>
  </si>
  <si>
    <t>Cal Housing-L6</t>
  </si>
  <si>
    <t>UKHDS BUD Accounts Payable</t>
  </si>
  <si>
    <t>UKHDS Cashiering Actvity-Bal</t>
  </si>
  <si>
    <t>UKHDS ADS Cashier</t>
  </si>
  <si>
    <t>UKHDS ADS Assignments</t>
  </si>
  <si>
    <t>UKHDS Cal Rentals</t>
  </si>
  <si>
    <t>UKATH</t>
  </si>
  <si>
    <t>UKHDS CR Cal Athletics</t>
  </si>
  <si>
    <t>UKCON</t>
  </si>
  <si>
    <t>UKHDS Cal Ath Concessions</t>
  </si>
  <si>
    <t>UKHDS Concessions Admin</t>
  </si>
  <si>
    <t>UKHDS Concession RawFood</t>
  </si>
  <si>
    <t>UKHDS Concessions FoodP</t>
  </si>
  <si>
    <t>UKHDS Concession Student</t>
  </si>
  <si>
    <t>UKHDS Concessions Maint</t>
  </si>
  <si>
    <t>UKHDS Concessi Utilities</t>
  </si>
  <si>
    <t>UKHDS Concessio Cashiers</t>
  </si>
  <si>
    <t>UKHDS Concession Central</t>
  </si>
  <si>
    <t>UKHDS Concessions Campus</t>
  </si>
  <si>
    <t>UKHOF</t>
  </si>
  <si>
    <t>UKHDS Cal HOF Cafe</t>
  </si>
  <si>
    <t>UKHDS HOF CafeAdmin</t>
  </si>
  <si>
    <t>UKHDS HOF Cafe RawFood</t>
  </si>
  <si>
    <t>UKHDS HOF Cafe FoodP</t>
  </si>
  <si>
    <t>UKHDS HOF Cafe Student</t>
  </si>
  <si>
    <t>UKHDS HOF Cafe Maint</t>
  </si>
  <si>
    <t>UKHDS HOF Cafe Utilities</t>
  </si>
  <si>
    <t>UKHDS HOF Cafe Cashiers</t>
  </si>
  <si>
    <t>UKHDS HOF Cafe Central</t>
  </si>
  <si>
    <t>UKHDS HOF Cafe Campus</t>
  </si>
  <si>
    <t>UKBUD</t>
  </si>
  <si>
    <t>Budget &amp; Financial Plan</t>
  </si>
  <si>
    <t>UKBU6</t>
  </si>
  <si>
    <t>Budget &amp; Financial Plan-L6</t>
  </si>
  <si>
    <t>UKHDS BUD Special items</t>
  </si>
  <si>
    <t>UKHDS BUD Reserves</t>
  </si>
  <si>
    <t>UKHDS BUD Campus Overhead</t>
  </si>
  <si>
    <t>UKCEN</t>
  </si>
  <si>
    <t>H&amp;DS Central Admin</t>
  </si>
  <si>
    <t>UKCE6</t>
  </si>
  <si>
    <t>H&amp;DS Central Admin-L6</t>
  </si>
  <si>
    <t>UKHDS HDCC1 Cal 1 Card</t>
  </si>
  <si>
    <t>UKCNF</t>
  </si>
  <si>
    <t>Conferences</t>
  </si>
  <si>
    <t>UKCN6</t>
  </si>
  <si>
    <t>Conferences-L6</t>
  </si>
  <si>
    <t>UKHDS Conference Charges</t>
  </si>
  <si>
    <t>UKHDS HDCNF Conferences</t>
  </si>
  <si>
    <t>UKCRR</t>
  </si>
  <si>
    <t>Dining Service Restaurants</t>
  </si>
  <si>
    <t>UKCTS</t>
  </si>
  <si>
    <t>CITRIS Restaurant</t>
  </si>
  <si>
    <t>UKHDS Qualcomm Admin</t>
  </si>
  <si>
    <t>UKHDS Qualcomm Raw Fd</t>
  </si>
  <si>
    <t>UKHDS CTS QualComm Food Prep</t>
  </si>
  <si>
    <t>UKHDS Qualcomm Student Labor</t>
  </si>
  <si>
    <t>UKHDS Quallcomm Maintenance</t>
  </si>
  <si>
    <t>UKHDS Qualcomm Utilities</t>
  </si>
  <si>
    <t>UKHDS QualComm Cashiers/Misc</t>
  </si>
  <si>
    <t>UKDLB</t>
  </si>
  <si>
    <t>LBL Cafe</t>
  </si>
  <si>
    <t>UKHDS DLB LBL Caf Admin</t>
  </si>
  <si>
    <t>UKHDS DLB LBL Caf Raw Food</t>
  </si>
  <si>
    <t>UKHDS DLB LBL Fd Prep</t>
  </si>
  <si>
    <t>UKHDS DLB LBL Student Labor</t>
  </si>
  <si>
    <t>UKHDS DLB LBL Maintenance</t>
  </si>
  <si>
    <t>UKHDS DLB LBL Utilities</t>
  </si>
  <si>
    <t>UKHDS DLB LBL Cashiers</t>
  </si>
  <si>
    <t>UKHDS DLB LBL Central</t>
  </si>
  <si>
    <t>UKHDS DLB LBL Campus</t>
  </si>
  <si>
    <t>UKDWR</t>
  </si>
  <si>
    <t>Common Ground Restaurant</t>
  </si>
  <si>
    <t>UKHDS DWR Common Grd Admin</t>
  </si>
  <si>
    <t>UKHDS DWR Common Grd Raw Food</t>
  </si>
  <si>
    <t>UKHDS DWR Common Grd Fd Prep</t>
  </si>
  <si>
    <t>UKHDS DWR Common Grd Stu Labor</t>
  </si>
  <si>
    <t>UKHDS DWR Common Grd Maint</t>
  </si>
  <si>
    <t>UKHDS DWR Common Grd Utilities</t>
  </si>
  <si>
    <t>UKHDS DWR Common Grd Cashiers</t>
  </si>
  <si>
    <t>UKHDS DWR Common Grd Central</t>
  </si>
  <si>
    <t>UKHDS DWR Common Grd Campus</t>
  </si>
  <si>
    <t>UKGBR</t>
  </si>
  <si>
    <t>Golden Bear</t>
  </si>
  <si>
    <t>UKHDS GBR GoldBear Cashiers</t>
  </si>
  <si>
    <t>UKHDS GBR GoldBear Vndng Subs</t>
  </si>
  <si>
    <t>UKLHR</t>
  </si>
  <si>
    <t>UKHDS LHS View Cafe</t>
  </si>
  <si>
    <t>UKHDS LHS View Admin</t>
  </si>
  <si>
    <t>UKHDS LHS View RawFood</t>
  </si>
  <si>
    <t>UKHDS LHS View FoodPrep</t>
  </si>
  <si>
    <t>UKHDS LHS View Student</t>
  </si>
  <si>
    <t>UKHDS LHS View Maint</t>
  </si>
  <si>
    <t>UKHDS LHS View Utilities</t>
  </si>
  <si>
    <t>UKHDS LHS View Cashiers</t>
  </si>
  <si>
    <t>UKHDS LHS View Central</t>
  </si>
  <si>
    <t>UKHDS LHS View Campus</t>
  </si>
  <si>
    <t>UKMWR</t>
  </si>
  <si>
    <t>Cal Catering Express Restaurnt</t>
  </si>
  <si>
    <t>UKHDS CalCat Express Admin</t>
  </si>
  <si>
    <t>UKHDS CalCat Express Raw Fd</t>
  </si>
  <si>
    <t>UKHDS CalCat Express Fd Prep</t>
  </si>
  <si>
    <t>UKHDS CalCat Express Stu Labr</t>
  </si>
  <si>
    <t>UKHDS CalCat Express Maint</t>
  </si>
  <si>
    <t>UKHDS CalCat Express Utility</t>
  </si>
  <si>
    <t>UKHDS CalCat Express Cashiers</t>
  </si>
  <si>
    <t>UKHDS CalCat Express Central</t>
  </si>
  <si>
    <t>UKPBR</t>
  </si>
  <si>
    <t>Pat Brown's Grill</t>
  </si>
  <si>
    <t>UKHDS PBR Pat Br Cashiers</t>
  </si>
  <si>
    <t>UKHDS PBR Pat Br Central</t>
  </si>
  <si>
    <t>UKPRR</t>
  </si>
  <si>
    <t>Pro Shop Restaurants</t>
  </si>
  <si>
    <t>UKHDS ProShop Admin</t>
  </si>
  <si>
    <t>UKHDS ProShop Raw Food</t>
  </si>
  <si>
    <t>UKHDS ProShop Fd Prep</t>
  </si>
  <si>
    <t>UKHDS ProShop Student Lab</t>
  </si>
  <si>
    <t>UKHDS ProShop Maint</t>
  </si>
  <si>
    <t>UKHDS ProShop Utilities</t>
  </si>
  <si>
    <t>UKHDS ProShop Cashiers</t>
  </si>
  <si>
    <t>UKHDS ProShop Central</t>
  </si>
  <si>
    <t>UKHDS ProShop Campus</t>
  </si>
  <si>
    <t>UKHDS ProShop Vend Subsidy</t>
  </si>
  <si>
    <t>UKRMR</t>
  </si>
  <si>
    <t>Ramona's</t>
  </si>
  <si>
    <t>UKHDS RMR Ramona Cashiers</t>
  </si>
  <si>
    <t>UKTCR</t>
  </si>
  <si>
    <t>Terrace Cafe</t>
  </si>
  <si>
    <t>UKHDS TCR Terr Cafe Cashiers</t>
  </si>
  <si>
    <t>UKCTR</t>
  </si>
  <si>
    <t>UKHDS Catering</t>
  </si>
  <si>
    <t>UKCAT</t>
  </si>
  <si>
    <t>UKHDS Cal Catering</t>
  </si>
  <si>
    <t>UKHDS Catering Administration</t>
  </si>
  <si>
    <t>UKHDS Catering Raw Food</t>
  </si>
  <si>
    <t>UKHDS Catering Food Prep</t>
  </si>
  <si>
    <t>UKHDS Catering Student Labor</t>
  </si>
  <si>
    <t>UKHDS Catering Maint</t>
  </si>
  <si>
    <t>UKHDS Catering Utilities</t>
  </si>
  <si>
    <t>UKHDS Catering Misc/Cashiers</t>
  </si>
  <si>
    <t>UKCT6</t>
  </si>
  <si>
    <t>HDS Catering-L6</t>
  </si>
  <si>
    <t>UKHDS Athltc Cater Admin</t>
  </si>
  <si>
    <t>UKHDS Athltc Cater Raw Food</t>
  </si>
  <si>
    <t>UKHDS Athltc FoodP</t>
  </si>
  <si>
    <t>UKHDS Athltc Cater Student</t>
  </si>
  <si>
    <t>UKHDS Athltc Cater Maint</t>
  </si>
  <si>
    <t>UKHDS Athltc Cater Util</t>
  </si>
  <si>
    <t>UKHDS Athltc Cater Cashiers</t>
  </si>
  <si>
    <t>UKHDS Athltc Cater Central</t>
  </si>
  <si>
    <t>UKHDS Athltc Cater Campus</t>
  </si>
  <si>
    <t>UKTTB</t>
  </si>
  <si>
    <t>Training Table</t>
  </si>
  <si>
    <t>UKHDS TrainTable Admin</t>
  </si>
  <si>
    <t>UKHDS TrainTable Raw Fd</t>
  </si>
  <si>
    <t>UKHDS TrainTable Fd Prep</t>
  </si>
  <si>
    <t>UKHDS TrainTable Student</t>
  </si>
  <si>
    <t>UKHDS TrainTable Maint</t>
  </si>
  <si>
    <t>UKHDS TrainTable Utility</t>
  </si>
  <si>
    <t>UKHDS TrainTable Cashier</t>
  </si>
  <si>
    <t>UKHDS TrainTable Central</t>
  </si>
  <si>
    <t>UKHDS TrainTable Campus</t>
  </si>
  <si>
    <t>UKDIN</t>
  </si>
  <si>
    <t>H&amp;DS Dining Service Units</t>
  </si>
  <si>
    <t>UKBMD</t>
  </si>
  <si>
    <t>H&amp;DS Bear Market</t>
  </si>
  <si>
    <t>UKHDS BMD Bear MArket Admin</t>
  </si>
  <si>
    <t>UKHDS BMD Bear Market Raw Fd</t>
  </si>
  <si>
    <t>UKHDS BMD Bear Market Fd Prep</t>
  </si>
  <si>
    <t>UKHDS BMD Bear Market StLabor</t>
  </si>
  <si>
    <t>UKHDS BMD Bear Market Maint</t>
  </si>
  <si>
    <t>UKHDS BMD Bear Market Utility</t>
  </si>
  <si>
    <t>UKHDS BMD Bear Market Cashiers</t>
  </si>
  <si>
    <t>UKCAD</t>
  </si>
  <si>
    <t>The Den</t>
  </si>
  <si>
    <t>UKHDS DED The Den Admin</t>
  </si>
  <si>
    <t>UKHDS DED The Den Raw Fd</t>
  </si>
  <si>
    <t>UKHDS DED The Den Food Prep</t>
  </si>
  <si>
    <t>UKHDS DED The Den St Labor</t>
  </si>
  <si>
    <t>UKHDS DED The Den Maint</t>
  </si>
  <si>
    <t>UKHDS DED The Den Utilities</t>
  </si>
  <si>
    <t>UKHDS DED The Den Cashiers/Mis</t>
  </si>
  <si>
    <t>UKHDS DED The Den Central</t>
  </si>
  <si>
    <t>UKHDS DED The Den Campus</t>
  </si>
  <si>
    <t>UKCDI</t>
  </si>
  <si>
    <t>Central Dining</t>
  </si>
  <si>
    <t>UKHDS HDCDS Central Dining</t>
  </si>
  <si>
    <t>UKCKD</t>
  </si>
  <si>
    <t>Clark Kerr Dining Services</t>
  </si>
  <si>
    <t>UKHDS CKD CKC Admin</t>
  </si>
  <si>
    <t>UKHDS CKD CKC Raw Fd</t>
  </si>
  <si>
    <t>UKHDS CKD CKC Fd Prep</t>
  </si>
  <si>
    <t>UKHDS CKD CKC St Labor</t>
  </si>
  <si>
    <t>UKHDS CKD CKC Maintenance</t>
  </si>
  <si>
    <t>UKHDS CKD CKC Utilities</t>
  </si>
  <si>
    <t>UKHDS CKD CKC Cashiers/Misc</t>
  </si>
  <si>
    <t>UKHDS CKD CKC Central</t>
  </si>
  <si>
    <t>UKHDS CKD CKC Campus</t>
  </si>
  <si>
    <t>UKCUD</t>
  </si>
  <si>
    <t>The Cub</t>
  </si>
  <si>
    <t>UKHDS Cub Admin</t>
  </si>
  <si>
    <t>UKHDS Cub Raw Food</t>
  </si>
  <si>
    <t>UKHDS Cub Fd Prep</t>
  </si>
  <si>
    <t>UKHDS Cub St Labor</t>
  </si>
  <si>
    <t>UKHDS Cub Maintenance</t>
  </si>
  <si>
    <t>UKHDS Cub Utilities</t>
  </si>
  <si>
    <t>UKHDS Cub Misc-Cashiers</t>
  </si>
  <si>
    <t>UKFUK</t>
  </si>
  <si>
    <t>Foothill Dining Services</t>
  </si>
  <si>
    <t>UKHDS FHD Foothill Admin</t>
  </si>
  <si>
    <t>UKHDS FHD Foothill Raw Fd</t>
  </si>
  <si>
    <t>UKHDS FHD Foothill Fd Prep</t>
  </si>
  <si>
    <t>UKHDS FHD Foothill St Labor</t>
  </si>
  <si>
    <t>UKHDS FHD Foothill Maintenance</t>
  </si>
  <si>
    <t>UKHDS FHD Foothill Utilities</t>
  </si>
  <si>
    <t>UKHDS FHD Foothill Cashiers/Mi</t>
  </si>
  <si>
    <t>UKHDS FHD Foothill Central</t>
  </si>
  <si>
    <t>UKHDS FHD Foothill Campus</t>
  </si>
  <si>
    <t>UKU1D</t>
  </si>
  <si>
    <t>UKHDS Crossroads Dining</t>
  </si>
  <si>
    <t>UKHDS Crossroads Admin</t>
  </si>
  <si>
    <t>UKHDS Crossroads Raw Food</t>
  </si>
  <si>
    <t>UKHDS Crossroads Food Prep</t>
  </si>
  <si>
    <t>UKHDS Crossroads St Labor</t>
  </si>
  <si>
    <t>UKHDS Crossroads Maint</t>
  </si>
  <si>
    <t>UKHDS Crossroads Utilities</t>
  </si>
  <si>
    <t>UKHDS Crossroads Cashiers</t>
  </si>
  <si>
    <t>UKHDS Crossroads Central</t>
  </si>
  <si>
    <t>UKHDS Crossroads Campus</t>
  </si>
  <si>
    <t>UKU3D</t>
  </si>
  <si>
    <t>Unit 3 Dining Services</t>
  </si>
  <si>
    <t>UKHDS U3D Unit 3 DS Admin</t>
  </si>
  <si>
    <t>UKHDS U3D Unit 3 DS Raw Fd</t>
  </si>
  <si>
    <t>UKHDS U3D Unit 3 DS Fd Prep</t>
  </si>
  <si>
    <t>UKHDS U3D Unit 3 DS St Labor</t>
  </si>
  <si>
    <t>UKHDS U3D Unit 3 DS Maint</t>
  </si>
  <si>
    <t>UKHDS U3D Unit 3 DS Utilities</t>
  </si>
  <si>
    <t>UKHDS U3D Unit 3 Cashiers/Misc</t>
  </si>
  <si>
    <t>UKHDS U3D Unit 3 DS Central</t>
  </si>
  <si>
    <t>UKHDS U3D Unit 3 DS Campus</t>
  </si>
  <si>
    <t>UKDIR</t>
  </si>
  <si>
    <t>Housing &amp; Dining Svcs Imm Off</t>
  </si>
  <si>
    <t>UKDI6</t>
  </si>
  <si>
    <t>Housing&amp;Dining Svcs Imm Off-L6</t>
  </si>
  <si>
    <t>UKHDS H&amp;D Svcs Immediate Off</t>
  </si>
  <si>
    <t>UKFAC</t>
  </si>
  <si>
    <t>H&amp;DS Single Facilities</t>
  </si>
  <si>
    <t>UKBOF</t>
  </si>
  <si>
    <t>Bowles Hall Facilities</t>
  </si>
  <si>
    <t>UKCHA</t>
  </si>
  <si>
    <t>Channing_Bowditch Facilities</t>
  </si>
  <si>
    <t>UKHDS Channing/Bow Admin</t>
  </si>
  <si>
    <t>UKHDS Channing/Bow Housekeep</t>
  </si>
  <si>
    <t>UKHDS Channing/Bow Linen</t>
  </si>
  <si>
    <t>UKHDS Channing/Bow Maintenance</t>
  </si>
  <si>
    <t>UKHDS Channing/Bow Utilities</t>
  </si>
  <si>
    <t>UKHDS Channing/Bow Grounds</t>
  </si>
  <si>
    <t>UKHDS Channing/Bow Central</t>
  </si>
  <si>
    <t>UKHDS Channing/Bow Campus</t>
  </si>
  <si>
    <t>UKCKF</t>
  </si>
  <si>
    <t>Clark Kerr Facilities</t>
  </si>
  <si>
    <t>UKHDS CKC Admin</t>
  </si>
  <si>
    <t>UKHDS CKC Hskping</t>
  </si>
  <si>
    <t>UKHDS CKC Linen</t>
  </si>
  <si>
    <t>UKHDS CKC Maint</t>
  </si>
  <si>
    <t>UKHDS CKC Utilities</t>
  </si>
  <si>
    <t>UKHDS CKC Grounds</t>
  </si>
  <si>
    <t>UKHDS CKC Central</t>
  </si>
  <si>
    <t>UKHDS CKC Campus</t>
  </si>
  <si>
    <t>UKDUR</t>
  </si>
  <si>
    <t>College_Durant Facilities</t>
  </si>
  <si>
    <t>UKHDS PC Dev &amp; Support</t>
  </si>
  <si>
    <t>UKHDS Ida Jackson Admin</t>
  </si>
  <si>
    <t>UKHDS Ida Jackson Housekeeping</t>
  </si>
  <si>
    <t>UKHDS Ida Jackson Linen</t>
  </si>
  <si>
    <t>UKHDS Ida Jackson Maint</t>
  </si>
  <si>
    <t>UKHDS Ida Jackson Utilities</t>
  </si>
  <si>
    <t>UKHDS Ida Jackson Grounds</t>
  </si>
  <si>
    <t>UKHDS Ida Jackson Central</t>
  </si>
  <si>
    <t>UKHDS Ida Jackson Campus</t>
  </si>
  <si>
    <t>UKHDS Ida Jackson Major Maint</t>
  </si>
  <si>
    <t>UKFAF</t>
  </si>
  <si>
    <t>CKC Fac Apts Facilities</t>
  </si>
  <si>
    <t>UKHDS CK Fac Apt Admin</t>
  </si>
  <si>
    <t>UKHDS CK Fac Apt Hskping</t>
  </si>
  <si>
    <t>UKHDS CK Fac Apt Linen</t>
  </si>
  <si>
    <t>UKHDS CK Fac Apt Maint</t>
  </si>
  <si>
    <t>UKHDS CK Fac Apt Utilities</t>
  </si>
  <si>
    <t>UKHDS CK Fac Apt Grounds</t>
  </si>
  <si>
    <t>UKHDS CK Fac Apt Central</t>
  </si>
  <si>
    <t>UKHDS CK Fac Apt Campus</t>
  </si>
  <si>
    <t>UKFHF</t>
  </si>
  <si>
    <t>Foothill Facilities</t>
  </si>
  <si>
    <t>UKHDS Foothill Admin</t>
  </si>
  <si>
    <t>UKHDS Foothill Hskping</t>
  </si>
  <si>
    <t>UKHDS Foothill Linen</t>
  </si>
  <si>
    <t>UKHDS Foothill Maint</t>
  </si>
  <si>
    <t>UKHDS Foothill Utilities</t>
  </si>
  <si>
    <t>UKHDS Foothill Grounds</t>
  </si>
  <si>
    <t>UKHDS Foothill Central</t>
  </si>
  <si>
    <t>UKHDS Foothill Campus</t>
  </si>
  <si>
    <t>UKMAF</t>
  </si>
  <si>
    <t>Manville Apts Facilities</t>
  </si>
  <si>
    <t>UKHDS Manville Apt Admin</t>
  </si>
  <si>
    <t>UKHDS Manville Apt Hskping</t>
  </si>
  <si>
    <t>UKHDS Manville Apt Linen</t>
  </si>
  <si>
    <t>UKHDS Manville Apt Maint</t>
  </si>
  <si>
    <t>UKHDS Manville Apt Utilities</t>
  </si>
  <si>
    <t>UKHDS Manville Apt Grounds</t>
  </si>
  <si>
    <t>UKHDS Manville Apt Central</t>
  </si>
  <si>
    <t>UKHDS Manville Apt Campus</t>
  </si>
  <si>
    <t>UKMAR</t>
  </si>
  <si>
    <t>Martinez Commons</t>
  </si>
  <si>
    <t>UKHDS Martinez Com Admin</t>
  </si>
  <si>
    <t>UKHDS Martinez Com HSkping</t>
  </si>
  <si>
    <t>UKHDS Martinez Com Linen</t>
  </si>
  <si>
    <t>UKHDS Martinez Com Maint</t>
  </si>
  <si>
    <t>UKHDS Martinez Com Utilities</t>
  </si>
  <si>
    <t>UKHDS Martinez C Grounds</t>
  </si>
  <si>
    <t>UKHDS Martinez C Central</t>
  </si>
  <si>
    <t>UKHDS Martinez Co Campus</t>
  </si>
  <si>
    <t>UKSTF</t>
  </si>
  <si>
    <t>Stern Hall Facilities</t>
  </si>
  <si>
    <t>UKHDS Stern Apt Admin</t>
  </si>
  <si>
    <t>UKHDS Stern Apt Hskping</t>
  </si>
  <si>
    <t>UKHDS Stern Apt Linen</t>
  </si>
  <si>
    <t>UKHDS Stern Apt Maint</t>
  </si>
  <si>
    <t>UKHDS Stern Apt Utilities</t>
  </si>
  <si>
    <t>UKHDS Stern Apt Grounds</t>
  </si>
  <si>
    <t>UKHDS Stern Apt Central</t>
  </si>
  <si>
    <t>UKHDS Stern Apt Campus</t>
  </si>
  <si>
    <t>UKU1F</t>
  </si>
  <si>
    <t>Unit 1 Facilities</t>
  </si>
  <si>
    <t>UKHDS Unit 1 Apt Admin</t>
  </si>
  <si>
    <t>UKHDS Unit 1 Apt Hskping</t>
  </si>
  <si>
    <t>UKHDS Unit 1 Apt Linen</t>
  </si>
  <si>
    <t>UKHDS Unit 1 Apt Maint</t>
  </si>
  <si>
    <t>UKHDS Unit 1 Apt Utilities</t>
  </si>
  <si>
    <t>UKHDS Unit 1 Apt Grounds</t>
  </si>
  <si>
    <t>UKHDS Unit 1 Apt Central</t>
  </si>
  <si>
    <t>UKHDS Unit 1 Apt Campus</t>
  </si>
  <si>
    <t>UKU2F</t>
  </si>
  <si>
    <t>Unit 2 Facilities</t>
  </si>
  <si>
    <t>UKHDS Unit 2 Apt Admin</t>
  </si>
  <si>
    <t>UKHDS Unit 2 Apt Hskping</t>
  </si>
  <si>
    <t>UKHDS Unit 2 Apt Linen</t>
  </si>
  <si>
    <t>UKHDS Unit 2 Apt Maint</t>
  </si>
  <si>
    <t>UKHDS Unit 2 Apt Utilities</t>
  </si>
  <si>
    <t>UKHDS Unit 2 Apt Grounds</t>
  </si>
  <si>
    <t>UKHDS Unit 2 Apt Central</t>
  </si>
  <si>
    <t>UKHDS Unit 2 Apt Campus</t>
  </si>
  <si>
    <t>UKU3F</t>
  </si>
  <si>
    <t>Unit 3 Facilities</t>
  </si>
  <si>
    <t>UKHDS Unit 3 Apt Admin</t>
  </si>
  <si>
    <t>UKHDS Unit 3 Apt Hskping</t>
  </si>
  <si>
    <t>UKHDS Unit 3 Apt Linen</t>
  </si>
  <si>
    <t>UKHDS Unit 3 Apt Maint</t>
  </si>
  <si>
    <t>UKHDS Unit 3 Apt Utilities</t>
  </si>
  <si>
    <t>UKHDS Unit 3 Apt Grounds</t>
  </si>
  <si>
    <t>UKHDS Unit 3 Apt Central</t>
  </si>
  <si>
    <t>UKHDS Unit 3 Apt Campus</t>
  </si>
  <si>
    <t>UKFAM</t>
  </si>
  <si>
    <t>H &amp; DS Apartment Facilities</t>
  </si>
  <si>
    <t>UKSMA</t>
  </si>
  <si>
    <t>SmythFern Apts Fac</t>
  </si>
  <si>
    <t>UKHDS SMA Smyth Admin</t>
  </si>
  <si>
    <t>UKHDS SMA Smyth Hskping</t>
  </si>
  <si>
    <t>UKHDS SMA Smyth Maint</t>
  </si>
  <si>
    <t>UKHDS SMA Smyth Utility</t>
  </si>
  <si>
    <t>UKHDS SMA Smyth Cr Guard</t>
  </si>
  <si>
    <t>UKHDS SMA Smyth Stu Program</t>
  </si>
  <si>
    <t>UKHDS SMA Smyth Grounds</t>
  </si>
  <si>
    <t>UKHDS SMA Smyth Central</t>
  </si>
  <si>
    <t>UKHDS SMA Smyth Campus</t>
  </si>
  <si>
    <t>UKUVA</t>
  </si>
  <si>
    <t>University Village Facil</t>
  </si>
  <si>
    <t>UKGRD</t>
  </si>
  <si>
    <t>HOMe Grounds Central</t>
  </si>
  <si>
    <t>UKGR6</t>
  </si>
  <si>
    <t>HOMe Grounds Central-L6</t>
  </si>
  <si>
    <t>UKHDS HDCGR Grounds Central</t>
  </si>
  <si>
    <t>UKHAD</t>
  </si>
  <si>
    <t>Housing &amp; Dining</t>
  </si>
  <si>
    <t>UKHA6</t>
  </si>
  <si>
    <t>Housing &amp; Dining-L6</t>
  </si>
  <si>
    <t>UKHDS RSSP</t>
  </si>
  <si>
    <t>UKHOM</t>
  </si>
  <si>
    <t>HOMe Central</t>
  </si>
  <si>
    <t>UKHO6</t>
  </si>
  <si>
    <t>HOMe Central-L6</t>
  </si>
  <si>
    <t>UKHDS RSSB Central Building</t>
  </si>
  <si>
    <t>UKHDS HOME Work Order Center</t>
  </si>
  <si>
    <t>UKHDS HDCFS Central Facilities</t>
  </si>
  <si>
    <t>UKHDS Central Housekeeping</t>
  </si>
  <si>
    <t>UKMNT</t>
  </si>
  <si>
    <t>HOMe Maintenance</t>
  </si>
  <si>
    <t>UKHDS Central Maintenance</t>
  </si>
  <si>
    <t>UKHDS HDDIR Design</t>
  </si>
  <si>
    <t>UKHRS</t>
  </si>
  <si>
    <t>UKHR6</t>
  </si>
  <si>
    <t>Human Resources-L6</t>
  </si>
  <si>
    <t>UKHDS ADS Payroll</t>
  </si>
  <si>
    <t>UKHDS ADS Human Resources</t>
  </si>
  <si>
    <t>UKIST</t>
  </si>
  <si>
    <t>Information Systems</t>
  </si>
  <si>
    <t>UKIS6</t>
  </si>
  <si>
    <t>Information Systems-L6</t>
  </si>
  <si>
    <t>UKHDS Info Technologies</t>
  </si>
  <si>
    <t>UKHDS Info Tech Projects</t>
  </si>
  <si>
    <t>Res &amp; Family Living</t>
  </si>
  <si>
    <t>UKHDS RFL - Administration</t>
  </si>
  <si>
    <t>UKHDS RFL - Training</t>
  </si>
  <si>
    <t>UKHDS General Office</t>
  </si>
  <si>
    <t>UKVDO</t>
  </si>
  <si>
    <t>Vending Operations</t>
  </si>
  <si>
    <t>UKVD6</t>
  </si>
  <si>
    <t>Vending Operations-L6</t>
  </si>
  <si>
    <t>UKHDS Vending/Lease</t>
  </si>
  <si>
    <t>UKHDS VDO Vending Ops/Commis</t>
  </si>
  <si>
    <t>UKHDS VDO Vendg Maint/Repair</t>
  </si>
  <si>
    <t>UKHDS VDO Vending Central</t>
  </si>
  <si>
    <t>UKHDS VDO Ctr Admin Campus</t>
  </si>
  <si>
    <t>UKHDS VDO Ctrl Adm General</t>
  </si>
  <si>
    <t>UUNON</t>
  </si>
  <si>
    <t>LBNL Guest House</t>
  </si>
  <si>
    <t>UUNO5</t>
  </si>
  <si>
    <t>LBNL Guest House-L5</t>
  </si>
  <si>
    <t>UUNO6</t>
  </si>
  <si>
    <t>LBNL Guest House-L6</t>
  </si>
  <si>
    <t>UUNON Lab GuestHse Admin/Offic</t>
  </si>
  <si>
    <t>UUNON Lab GuestHse Hkpg</t>
  </si>
  <si>
    <t>UUNON Lab GuestHse Amenties</t>
  </si>
  <si>
    <t>UUNON Lab GuestHse Maintenance</t>
  </si>
  <si>
    <t>UUNON Lab GuestHse Utilities</t>
  </si>
  <si>
    <t>UUNON Lab GuestHse Grounds</t>
  </si>
  <si>
    <t>UUNON Lab GuestHse Central</t>
  </si>
  <si>
    <t>UUNON Lab GuestHse Campus</t>
  </si>
  <si>
    <t>CENLD</t>
  </si>
  <si>
    <t>Central Ledger</t>
  </si>
  <si>
    <t>ACCTL</t>
  </si>
  <si>
    <t>Central Accounting Ledger</t>
  </si>
  <si>
    <t>ZFGEF</t>
  </si>
  <si>
    <t>Ctrl Ops Gift &amp; Endowment Fnds</t>
  </si>
  <si>
    <t>ZFGE5</t>
  </si>
  <si>
    <t>Ctrl Ops Gift &amp; Endowment F-L5</t>
  </si>
  <si>
    <t>ZFGE6</t>
  </si>
  <si>
    <t>Ctrl Ops Gift &amp; Endowment F-L6</t>
  </si>
  <si>
    <t>ZFGEF Gift &amp; Endowment Acctg</t>
  </si>
  <si>
    <t>ZKEFA</t>
  </si>
  <si>
    <t>Ctrl Ops Extramural Funds</t>
  </si>
  <si>
    <t>ZKEF5</t>
  </si>
  <si>
    <t>Ctrl Ops Extramural Funds-L5</t>
  </si>
  <si>
    <t>ZKEF6</t>
  </si>
  <si>
    <t>Ctrl Ops Extramural Funds-L6</t>
  </si>
  <si>
    <t>ZKEFA Ctrl Ops Extramural Fds</t>
  </si>
  <si>
    <t>ZLACT</t>
  </si>
  <si>
    <t>Ctrl Ops General Accounting</t>
  </si>
  <si>
    <t>ZLAC5</t>
  </si>
  <si>
    <t>Ctrl Ops General Accounting-L5</t>
  </si>
  <si>
    <t>ZLAC6</t>
  </si>
  <si>
    <t>Ctrl Ops General Accounting-L6</t>
  </si>
  <si>
    <t>ZLACT Compensated Absences</t>
  </si>
  <si>
    <t>ZLACT Educational Fee Exp Pro</t>
  </si>
  <si>
    <t>ZLACT Capital Expend Offset</t>
  </si>
  <si>
    <t>ZLACT Scholarship Allowance</t>
  </si>
  <si>
    <t>ZLACT Ctrl Ops Gen Acctg - NEW</t>
  </si>
  <si>
    <t>ZMBSU</t>
  </si>
  <si>
    <t>Ctrl Ops Payroll</t>
  </si>
  <si>
    <t>ZMBS5</t>
  </si>
  <si>
    <t>Ctrl Ops Payroll-L5</t>
  </si>
  <si>
    <t>ZMBS6</t>
  </si>
  <si>
    <t>Ctrl Ops Payroll-L6</t>
  </si>
  <si>
    <t>ZMBSU Ctrl Ops Payroll</t>
  </si>
  <si>
    <t>ZNLRO</t>
  </si>
  <si>
    <t>Ctrl Ops Billing &amp; Paymt Serv</t>
  </si>
  <si>
    <t>ZNLR5</t>
  </si>
  <si>
    <t>Ctrl Ops Billing &amp; Paymt Se-L5</t>
  </si>
  <si>
    <t>ZNLR6</t>
  </si>
  <si>
    <t>Ctrl Ops Billing &amp; Paymt Se-L6</t>
  </si>
  <si>
    <t>ZNLRO Cntrl Ops Billing Srvcs</t>
  </si>
  <si>
    <t>ZNLRO Bad Debt Write-Off</t>
  </si>
  <si>
    <t>ZNLRO Cntrl Ops Payment Srvcs</t>
  </si>
  <si>
    <t>ZQDSB</t>
  </si>
  <si>
    <t>Ctrl Ops Disbursements</t>
  </si>
  <si>
    <t>ZQDS5</t>
  </si>
  <si>
    <t>Ctrl Ops Disbursements-L5</t>
  </si>
  <si>
    <t>ZQDS6</t>
  </si>
  <si>
    <t>Ctrl Ops Disbursements-L6</t>
  </si>
  <si>
    <t>ZQDSB Ctrl Ops Disbursements</t>
  </si>
  <si>
    <t>ZRRSK</t>
  </si>
  <si>
    <t>Ctrl Ops Risk Management</t>
  </si>
  <si>
    <t>ZRRS5</t>
  </si>
  <si>
    <t>Ctrl Ops Risk Management-L5</t>
  </si>
  <si>
    <t>ZRRS6</t>
  </si>
  <si>
    <t>Ctrl Ops Risk Management-L6</t>
  </si>
  <si>
    <t>ZRRSK Risk Management</t>
  </si>
  <si>
    <t>ZTTET</t>
  </si>
  <si>
    <t>Ctrl Ops Travel &amp; Ent</t>
  </si>
  <si>
    <t>ZTTE5</t>
  </si>
  <si>
    <t>Ctrl Ops Travel &amp; Ent-L5</t>
  </si>
  <si>
    <t>ZTTE6</t>
  </si>
  <si>
    <t>Ctrl Ops Travel &amp; Ent-L6</t>
  </si>
  <si>
    <t>ZTTET Ctrl Ops Travel &amp; Ent</t>
  </si>
  <si>
    <t>CENRL</t>
  </si>
  <si>
    <t>Central Resource Ledger</t>
  </si>
  <si>
    <t>ZABUD</t>
  </si>
  <si>
    <t>Ctrl Ops Budget Office</t>
  </si>
  <si>
    <t>ZACER</t>
  </si>
  <si>
    <t>Central Resources Pool</t>
  </si>
  <si>
    <t>ZACE6</t>
  </si>
  <si>
    <t>Central Resources Pool-L6</t>
  </si>
  <si>
    <t>ZABUD Ctrl Res: Core Funds</t>
  </si>
  <si>
    <t>ZABUD Ctrl Res: Other Unrestr</t>
  </si>
  <si>
    <t>ZABUD Ctrl Res: Other Restr</t>
  </si>
  <si>
    <t>ZACMG</t>
  </si>
  <si>
    <t>Centrally-Managed Activity</t>
  </si>
  <si>
    <t>ZACM6</t>
  </si>
  <si>
    <t>Centrally-Managed Activity-L6</t>
  </si>
  <si>
    <t>ZABUD Close-Related Activity</t>
  </si>
  <si>
    <t>ZABUD 2BDel - Bldg Rent</t>
  </si>
  <si>
    <t>ZABUD-2BDel CtrlOpCamp Infrstr</t>
  </si>
  <si>
    <t>ZABUD Miscellaneous Activity</t>
  </si>
  <si>
    <t>ZABUD Dvlpmt Office Activity</t>
  </si>
  <si>
    <t>ZABUD 2BDel Moving Expenses</t>
  </si>
  <si>
    <t>ZABUD-2BDel Ctrl Ops GAEL</t>
  </si>
  <si>
    <t>ZABUD 2BDel - Workers Comp</t>
  </si>
  <si>
    <t>ZABUD 2BDel - Full Costing</t>
  </si>
  <si>
    <t>ZABUD 2BDel - Property Ins</t>
  </si>
  <si>
    <t>ZABUD Suspense - ITOF</t>
  </si>
  <si>
    <t>ZABUD Expenses &amp; Outflows</t>
  </si>
  <si>
    <t>ZABUD UCOP Assessment</t>
  </si>
  <si>
    <t>ZABUD Revenues &amp; Inflows</t>
  </si>
  <si>
    <t>ZABUD Suspense/Clearing</t>
  </si>
  <si>
    <t>ZABUD Disaster Recovery</t>
  </si>
  <si>
    <t>ZACSA</t>
  </si>
  <si>
    <t>Set-Aside Resources</t>
  </si>
  <si>
    <t>ZACS6</t>
  </si>
  <si>
    <t>Set-Aside Resources-L6</t>
  </si>
  <si>
    <t>ZABUD Hlth Sci Pos Funding</t>
  </si>
  <si>
    <t>ZABUD Operational Excellence</t>
  </si>
  <si>
    <t>ZABUD-2BDel 415(M) Restoration</t>
  </si>
  <si>
    <t>ZABUD-2BDel Incr Enrollmt Fac</t>
  </si>
  <si>
    <t>ZABUD Withheld FTE: GC</t>
  </si>
  <si>
    <t>ZABUD-2BDel SMG Serv Pay Resrv</t>
  </si>
  <si>
    <t>ZABUD-2BDel Prov Summr Fac Cut</t>
  </si>
  <si>
    <t>ZABUD-2BDel Relinqsh NonRec GC</t>
  </si>
  <si>
    <t>ZABUD-2BDel Budgetary Savings</t>
  </si>
  <si>
    <t>ZABUD-2BDel Nonresid Tuition</t>
  </si>
  <si>
    <t>ZABUD Withheld FTE: HS NonRec</t>
  </si>
  <si>
    <t>ZABUD Central Campus Holding</t>
  </si>
  <si>
    <t>ZABUD Set-Aside Resources</t>
  </si>
  <si>
    <t>ZABUD Acad Salary Prov Pool</t>
  </si>
  <si>
    <t>ZABUD Campus Debt Service</t>
  </si>
  <si>
    <t>ZAXMG</t>
  </si>
  <si>
    <t>Externally-Managed Activity</t>
  </si>
  <si>
    <t>ZAXM6</t>
  </si>
  <si>
    <t>Externally-Managed Activity-L6</t>
  </si>
  <si>
    <t>ZABUD Space &amp; Capital Budget</t>
  </si>
  <si>
    <t>ZABUD Real Estate Activity</t>
  </si>
  <si>
    <t>ZHCTR</t>
  </si>
  <si>
    <t>Ctrl Ops-Central Pool Activity</t>
  </si>
  <si>
    <t>ZHCT5</t>
  </si>
  <si>
    <t>Ctrl Ops-Central Pool Activ-L5</t>
  </si>
  <si>
    <t>ZHCT6</t>
  </si>
  <si>
    <t>Ctrl Ops-Central Pool Activ-L6</t>
  </si>
  <si>
    <t>ZHCTR Composite Benefit Pool</t>
  </si>
  <si>
    <t>ZXFRO</t>
  </si>
  <si>
    <t>CtrlOps Xfrs Offset Global-Pln</t>
  </si>
  <si>
    <t>ZXFR5</t>
  </si>
  <si>
    <t>CtrlOpsXfrsOffsetGlobalPlan-L5</t>
  </si>
  <si>
    <t>ZXFR6</t>
  </si>
  <si>
    <t>CtrlOpsXfrsOffsetGlobalPlan-L6</t>
  </si>
  <si>
    <t>ZXFRO TransfrOffsetGlobal-Plan</t>
  </si>
  <si>
    <t>COLLE</t>
  </si>
  <si>
    <t>CENVD</t>
  </si>
  <si>
    <t>Col of Environmental Design</t>
  </si>
  <si>
    <t>DACED</t>
  </si>
  <si>
    <t>Envir Design Dean's Off</t>
  </si>
  <si>
    <t>DACE5</t>
  </si>
  <si>
    <t>Envir Design Dean's Off-L5</t>
  </si>
  <si>
    <t>DACE6</t>
  </si>
  <si>
    <t>Envir Design Dean's Off-L6</t>
  </si>
  <si>
    <t>DACED Comp Gen Ops</t>
  </si>
  <si>
    <t>DACED Comp Lab</t>
  </si>
  <si>
    <t>DACED Shop</t>
  </si>
  <si>
    <t>DACED CAD CAM</t>
  </si>
  <si>
    <t>DACED Undergraduate</t>
  </si>
  <si>
    <t>DACED Admin</t>
  </si>
  <si>
    <t>DACED DEAN Salary Provisions</t>
  </si>
  <si>
    <t>DACED DEAN Acad Staff</t>
  </si>
  <si>
    <t>DACED DEAN Student Activities</t>
  </si>
  <si>
    <t>DACED ER Gen Ops</t>
  </si>
  <si>
    <t>DACED Docs Gen Ops</t>
  </si>
  <si>
    <t>DACED Docs Svcs for Scholars</t>
  </si>
  <si>
    <t>DACED Slide Library</t>
  </si>
  <si>
    <t>DACED Fac Gen Ops</t>
  </si>
  <si>
    <t>DBARC</t>
  </si>
  <si>
    <t>Dept of Architecture</t>
  </si>
  <si>
    <t>DBAR5</t>
  </si>
  <si>
    <t>Dept of Architecture-L5</t>
  </si>
  <si>
    <t>DBAR6</t>
  </si>
  <si>
    <t>Dept of Architecture-L6</t>
  </si>
  <si>
    <t>DBARC Research</t>
  </si>
  <si>
    <t>DBARC OPS Gen Ops</t>
  </si>
  <si>
    <t>DBARC OPS Temp Acad Staff</t>
  </si>
  <si>
    <t>DBARC Student Aid</t>
  </si>
  <si>
    <t>DCCRP</t>
  </si>
  <si>
    <t>City &amp; Regional Planning</t>
  </si>
  <si>
    <t>DCCR5</t>
  </si>
  <si>
    <t>City &amp; Regional Planning-L5</t>
  </si>
  <si>
    <t>DCCR6</t>
  </si>
  <si>
    <t>City &amp; Regional Planning-L6</t>
  </si>
  <si>
    <t>DCCRP Research</t>
  </si>
  <si>
    <t>DCCRP Student Aid</t>
  </si>
  <si>
    <t>DCCRP OPS Gen Ops</t>
  </si>
  <si>
    <t>DCCRP OPS Chair's Discretion</t>
  </si>
  <si>
    <t>DCCRP OPS Chair's Endowments</t>
  </si>
  <si>
    <t>DCCRP OPS Temp Acad Staff</t>
  </si>
  <si>
    <t>DFLAE</t>
  </si>
  <si>
    <t>Landscape Arch &amp; Envir Plng</t>
  </si>
  <si>
    <t>DFLA5</t>
  </si>
  <si>
    <t>Landscape Arch &amp; Envir Plng-L5</t>
  </si>
  <si>
    <t>DFLA6</t>
  </si>
  <si>
    <t>Landscape Arch &amp; Envir Plng-L6</t>
  </si>
  <si>
    <t>DFLAE Blake Gen Ops</t>
  </si>
  <si>
    <t>DFLAE Research</t>
  </si>
  <si>
    <t>DFLAE OPS Gen Ops</t>
  </si>
  <si>
    <t>DFLAE OPS Chair's Endowments</t>
  </si>
  <si>
    <t>DFLAE OPS Temp Acad Staff</t>
  </si>
  <si>
    <t>DFLAE SA Graduate Aid</t>
  </si>
  <si>
    <t>CO1NR</t>
  </si>
  <si>
    <t>College of Natural Resources</t>
  </si>
  <si>
    <t>MANRD</t>
  </si>
  <si>
    <t>CNR Office of the Dean</t>
  </si>
  <si>
    <t>MACFS</t>
  </si>
  <si>
    <t>CNR Centers &amp; Facilities</t>
  </si>
  <si>
    <t>MACF6</t>
  </si>
  <si>
    <t>CNR Centers &amp; Facilities-L6</t>
  </si>
  <si>
    <t>MANRD Wildlife Fisheries</t>
  </si>
  <si>
    <t>MANRD C Fire</t>
  </si>
  <si>
    <t>MANRD C Biological Control</t>
  </si>
  <si>
    <t>MANRD C Forestry</t>
  </si>
  <si>
    <t>MANRD C Food Systems</t>
  </si>
  <si>
    <t>MANRD C Weight and Health</t>
  </si>
  <si>
    <t>MANRD C Sust Res Dvmt</t>
  </si>
  <si>
    <t>MANRD F OXFORD</t>
  </si>
  <si>
    <t>MANRD F Spectroscopy</t>
  </si>
  <si>
    <t>MANRD F Bio Imaging</t>
  </si>
  <si>
    <t>MANRD RESEARCH FIELD STATIONS</t>
  </si>
  <si>
    <t>MANRD AG FR GENOMICS</t>
  </si>
  <si>
    <t>MANRD C Water</t>
  </si>
  <si>
    <t>MANRD F GEOSPATIAL IMAG</t>
  </si>
  <si>
    <t>MANRD PS GENERAL OPS</t>
  </si>
  <si>
    <t>MANRD P Ciriacy-Wantrup Fellow</t>
  </si>
  <si>
    <t>MANRD P Coop Eco Study Unit</t>
  </si>
  <si>
    <t>MANRD P Master Dev Practice</t>
  </si>
  <si>
    <t>MADDF</t>
  </si>
  <si>
    <t>CNR Dean</t>
  </si>
  <si>
    <t>MADD6</t>
  </si>
  <si>
    <t>CNR Dean-L6</t>
  </si>
  <si>
    <t>MANRD DO NR OPS</t>
  </si>
  <si>
    <t>MANRD Dean Descr</t>
  </si>
  <si>
    <t>MANRD BO HOLDING ACCOUNTS</t>
  </si>
  <si>
    <t>MANRD Salary Provisions</t>
  </si>
  <si>
    <t>MAOPS</t>
  </si>
  <si>
    <t>CNR Dean's Ops</t>
  </si>
  <si>
    <t>MAOP6</t>
  </si>
  <si>
    <t>CNR Dean's Ops-L6</t>
  </si>
  <si>
    <t>MANRD Dean's Office Gen Ops</t>
  </si>
  <si>
    <t>MANRD BioInfo &amp; Stat Services</t>
  </si>
  <si>
    <t>MANRD Student Affains Gen Ops</t>
  </si>
  <si>
    <t>MANRD NR Env Scince Major</t>
  </si>
  <si>
    <t>MANRD SA STUDENT RES CENTER</t>
  </si>
  <si>
    <t>MANRD AG GENERAL OPS</t>
  </si>
  <si>
    <t>MANRD CR GENERAL OPS</t>
  </si>
  <si>
    <t>MANRD CR ALUMNI &amp; SPEC EVENTS</t>
  </si>
  <si>
    <t>MANRD CR ANNUAL FUND</t>
  </si>
  <si>
    <t>MANRD CR PUBLICATIONS</t>
  </si>
  <si>
    <t>MANRD CR PUBLIC INFORMATION</t>
  </si>
  <si>
    <t>MBARC</t>
  </si>
  <si>
    <t>Agricultural Res Econ Pol</t>
  </si>
  <si>
    <t>MBAGS</t>
  </si>
  <si>
    <t>AREP AG EXPERIMENT STATION</t>
  </si>
  <si>
    <t>MBAG6</t>
  </si>
  <si>
    <t>AREP AG EXPERIMENT STATION-L6</t>
  </si>
  <si>
    <t>MBARC AE AG GENERAL OPS</t>
  </si>
  <si>
    <t>MBARC AE AG MER AWARDS</t>
  </si>
  <si>
    <t>MBARC AE AG RES GRANTS</t>
  </si>
  <si>
    <t>MBARC PS COOP EXT PROG SUPP</t>
  </si>
  <si>
    <t>MBINR</t>
  </si>
  <si>
    <t>AREP INSTRUCTION</t>
  </si>
  <si>
    <t>MBIN6</t>
  </si>
  <si>
    <t>AREP INSTRUCTION-L6</t>
  </si>
  <si>
    <t>MBARC IR GENERAL OPS</t>
  </si>
  <si>
    <t>MBARC IR STUDENT SERVICES</t>
  </si>
  <si>
    <t>MCESP</t>
  </si>
  <si>
    <t>Environ Sci, Policy &amp; Mgmt</t>
  </si>
  <si>
    <t>MCECO</t>
  </si>
  <si>
    <t>ESPM ECOSYSTEM SCIENCES DIV</t>
  </si>
  <si>
    <t>MCEAG</t>
  </si>
  <si>
    <t>ESPM ES DIV AG EXP STN - ECO</t>
  </si>
  <si>
    <t>MCESP ES DIV AG GEN OPS - ECO</t>
  </si>
  <si>
    <t>MCESP ES DIV AG MERIT AWDS-ECO</t>
  </si>
  <si>
    <t>MCESP ES DIV AG GRANTS - ECO</t>
  </si>
  <si>
    <t>MCESP ES DIV PS PROG SUPP- ECO</t>
  </si>
  <si>
    <t>MCESP ES DIV AG MERIT AWDS-FOR</t>
  </si>
  <si>
    <t>MCESP ES DIV AG GRANTS - FOR</t>
  </si>
  <si>
    <t>MCESP ES DIV AG RECHG - FOR</t>
  </si>
  <si>
    <t>MCESP ES DIV PS GEN OPS - FOR</t>
  </si>
  <si>
    <t>MCESP ES DIV PS PROG SUPP- FOR</t>
  </si>
  <si>
    <t>MCEIN</t>
  </si>
  <si>
    <t>ESPM ES DIV INSTRUCTION - ECO</t>
  </si>
  <si>
    <t>MCESP Provision for Allocation</t>
  </si>
  <si>
    <t>MCESP ES DIV IR GEN OPS - ECO</t>
  </si>
  <si>
    <t>MCES5</t>
  </si>
  <si>
    <t>Environ Sci, Policy &amp; Mgmt-L5</t>
  </si>
  <si>
    <t>MCES6</t>
  </si>
  <si>
    <t>Environ Sci, Policy &amp; Mgmt-L6</t>
  </si>
  <si>
    <t>MCESP GENERAL OPS</t>
  </si>
  <si>
    <t>MCESP ACAD SALARIES</t>
  </si>
  <si>
    <t>MCESP RECHARGE</t>
  </si>
  <si>
    <t>MCESD</t>
  </si>
  <si>
    <t>ESPM SOCIETY &amp; ENVIRONMENT DIV</t>
  </si>
  <si>
    <t>MCRAG</t>
  </si>
  <si>
    <t>ESPM SOCIETY &amp; ENV AG EXP STAT</t>
  </si>
  <si>
    <t>MCESP Society &amp; Env Ag Gen Ops</t>
  </si>
  <si>
    <t>MCESP Society &amp; Env AES Awards</t>
  </si>
  <si>
    <t>MCESP Society &amp; Env Res Grants</t>
  </si>
  <si>
    <t>MCESP Society &amp; Env PS Gen Ops</t>
  </si>
  <si>
    <t>MCESP Society &amp; Env PS Progrms</t>
  </si>
  <si>
    <t>MCRIN</t>
  </si>
  <si>
    <t>ESPM SOCIETY &amp; ENV INSTRUCTION</t>
  </si>
  <si>
    <t>MCESP Society &amp; Env Gen Ops</t>
  </si>
  <si>
    <t>MCINS</t>
  </si>
  <si>
    <t>ESPM ORGANISMS &amp; THE ENVIRONMT</t>
  </si>
  <si>
    <t>MCIAG</t>
  </si>
  <si>
    <t>ESPM IB AG EXPERIMENT STATION</t>
  </si>
  <si>
    <t>MCESP INSECT AG MERIT AWARDS</t>
  </si>
  <si>
    <t>MCESP INSECT AG RES GRANTS</t>
  </si>
  <si>
    <t>MCESP INSECT PS GENERAL OPS</t>
  </si>
  <si>
    <t>MCIIN</t>
  </si>
  <si>
    <t>ESPM IB INSTRUCTION</t>
  </si>
  <si>
    <t>MCESP INSECT IR GENERAL OPS</t>
  </si>
  <si>
    <t>MDNST</t>
  </si>
  <si>
    <t>Nutritional Sci &amp; Tox Dept</t>
  </si>
  <si>
    <t>MDNS5</t>
  </si>
  <si>
    <t>Nutritional Sci &amp; Tox Dept-L5</t>
  </si>
  <si>
    <t>MDNS6</t>
  </si>
  <si>
    <t>Nutritional Sci &amp; Tox Dept-L6</t>
  </si>
  <si>
    <t>MDNST GENERAL OPS</t>
  </si>
  <si>
    <t>MDNST ACAD SALARIES</t>
  </si>
  <si>
    <t>MDNST STUDENT SERVICES</t>
  </si>
  <si>
    <t>MDNST RECHARGE</t>
  </si>
  <si>
    <t>MDNST NS GENERAL AG OPERATIONS</t>
  </si>
  <si>
    <t>MDNST NS AES AWARDS</t>
  </si>
  <si>
    <t>MDNST NS RESEARCH GRANTS</t>
  </si>
  <si>
    <t>MDNST NS PS GEN OPERATIONS</t>
  </si>
  <si>
    <t>MDNST NS PS PROG SUPPORT</t>
  </si>
  <si>
    <t>MDNST TOX AES GEN OPERATIONS</t>
  </si>
  <si>
    <t>MDNST TOX FAC RESEARCH SUPPORT</t>
  </si>
  <si>
    <t>MDNST TOX AG RESEARCH AWARDS</t>
  </si>
  <si>
    <t>MDNST TOX RESEARCH GRANTS</t>
  </si>
  <si>
    <t>MDNST TOX RECHARGE</t>
  </si>
  <si>
    <t>MDNST TOX PS PROG SUPPORT</t>
  </si>
  <si>
    <t>MEPMB</t>
  </si>
  <si>
    <t>Plant &amp; Microbial Biology</t>
  </si>
  <si>
    <t>MEGEN</t>
  </si>
  <si>
    <t>MEGE6</t>
  </si>
  <si>
    <t>PMB PLANT GENE EXPR CENTER-L6</t>
  </si>
  <si>
    <t>MEPMB GENE RES GRANTS</t>
  </si>
  <si>
    <t>MEMIC</t>
  </si>
  <si>
    <t>PMB MICORBIAL BIOLOGY DIV</t>
  </si>
  <si>
    <t>MEMAG</t>
  </si>
  <si>
    <t>AG EXPERIMENT STATION</t>
  </si>
  <si>
    <t>MEPMB MB MERIT AWARDS</t>
  </si>
  <si>
    <t>MEPMB MB RES GRANTS</t>
  </si>
  <si>
    <t>MEPMB MB COOP EXT GENERAL OMB</t>
  </si>
  <si>
    <t>MEPMB MB COOP EXT PROG SUPP</t>
  </si>
  <si>
    <t>MEMIN</t>
  </si>
  <si>
    <t>INSTRUCTION</t>
  </si>
  <si>
    <t>MEPMB MB GENERAL OMB</t>
  </si>
  <si>
    <t>MEPLT</t>
  </si>
  <si>
    <t>MEBAG</t>
  </si>
  <si>
    <t>NST AG EXPERIMENT STATION</t>
  </si>
  <si>
    <t>MEPMB PL MERIT AWARDS</t>
  </si>
  <si>
    <t>MEPMB PL RES GRANTS</t>
  </si>
  <si>
    <t>MEPMB PL RECHARGE</t>
  </si>
  <si>
    <t>MEPMB PL COOP EXT GENERAL OPL</t>
  </si>
  <si>
    <t>MEPMB PL COOP EXT PROG SUPP</t>
  </si>
  <si>
    <t>MEBIN</t>
  </si>
  <si>
    <t>NST BIO NSTRUCTION</t>
  </si>
  <si>
    <t>MEPMB PL GENERAL OPS</t>
  </si>
  <si>
    <t>MEPM5</t>
  </si>
  <si>
    <t>PMB PLANT BIOLOGY DIVISION-L5</t>
  </si>
  <si>
    <t>MEPM6</t>
  </si>
  <si>
    <t>Plant &amp; Microbial Biology-L6</t>
  </si>
  <si>
    <t>MEPMB GENERAL OPS</t>
  </si>
  <si>
    <t>MEPMB Comput Genomics Res Lab</t>
  </si>
  <si>
    <t>MEPMB General Ag Ops</t>
  </si>
  <si>
    <t>MGERG</t>
  </si>
  <si>
    <t>Energy &amp; Resources Group ERG</t>
  </si>
  <si>
    <t>MGER5</t>
  </si>
  <si>
    <t>Energy &amp; Resources Grp ERG-L5</t>
  </si>
  <si>
    <t>MGER6</t>
  </si>
  <si>
    <t>Energy &amp; Resources Grp ERG-L6</t>
  </si>
  <si>
    <t>MGERG Administration</t>
  </si>
  <si>
    <t>MGERG Instructional Support</t>
  </si>
  <si>
    <t>MGERG Research</t>
  </si>
  <si>
    <t>MGERG Outreach</t>
  </si>
  <si>
    <t>MGERG CNR Gen Ops RFS</t>
  </si>
  <si>
    <t>MGERG CNR Res Ops RFS</t>
  </si>
  <si>
    <t>COCHM</t>
  </si>
  <si>
    <t>College of Chemistry</t>
  </si>
  <si>
    <t>CCHEM</t>
  </si>
  <si>
    <t>Dept Of Chemistry</t>
  </si>
  <si>
    <t>CCCHE</t>
  </si>
  <si>
    <t>Chemistry Dept</t>
  </si>
  <si>
    <t>CCCH6</t>
  </si>
  <si>
    <t>Chemistry Dept-L6</t>
  </si>
  <si>
    <t>CCHEM CHM Gen Ops</t>
  </si>
  <si>
    <t>CCHEM CHM GSR Support</t>
  </si>
  <si>
    <t>CCHEM CHM Dept Funds</t>
  </si>
  <si>
    <t>CCHEM Seminars</t>
  </si>
  <si>
    <t>CCHEM INSTR Ops</t>
  </si>
  <si>
    <t>CCHEM RES Research</t>
  </si>
  <si>
    <t>CDCDN</t>
  </si>
  <si>
    <t>Coll of Chem Dean</t>
  </si>
  <si>
    <t>CDDOF</t>
  </si>
  <si>
    <t>Dean's Opportunity Funds</t>
  </si>
  <si>
    <t>CDDO6</t>
  </si>
  <si>
    <t>Dean's Opportunity Funds-L6</t>
  </si>
  <si>
    <t>CDCDN Dean Reserve</t>
  </si>
  <si>
    <t>CDCDN Dean Endowment &amp; Gifts</t>
  </si>
  <si>
    <t>CDCDN STIP/Gift Fee</t>
  </si>
  <si>
    <t>CDCDN Salary Provisions</t>
  </si>
  <si>
    <t>CDCDN Centers for Excellence</t>
  </si>
  <si>
    <t>CDSVS</t>
  </si>
  <si>
    <t>Coll of Chem Svcs Operations</t>
  </si>
  <si>
    <t>CDRCG</t>
  </si>
  <si>
    <t>Coll of Chem Recharge Services</t>
  </si>
  <si>
    <t>CDCDN Bio-Safety Lab 3</t>
  </si>
  <si>
    <t>CDCDN An Mass Spec Ops</t>
  </si>
  <si>
    <t>CDCDN An NMR Ops</t>
  </si>
  <si>
    <t>CDCDN An Microlab Ops</t>
  </si>
  <si>
    <t>CDCDN An CHEXRAY Ops</t>
  </si>
  <si>
    <t>CDCDN Chem R&amp;D Engineering Svc</t>
  </si>
  <si>
    <t>CDCDN Unix Research Support</t>
  </si>
  <si>
    <t>CDCDN Desktop Support</t>
  </si>
  <si>
    <t>CDCDN-Graphics</t>
  </si>
  <si>
    <t>CDCDN E/F Liquid Air Plant Ops</t>
  </si>
  <si>
    <t>CDCDN BAS/Mat Mgmt Stores Ops</t>
  </si>
  <si>
    <t>CDCDN College Amenities</t>
  </si>
  <si>
    <t>CDSBU</t>
  </si>
  <si>
    <t>Chemistry Central Admin</t>
  </si>
  <si>
    <t>CDCDN Dean's Office Ops</t>
  </si>
  <si>
    <t>CDCDN Undergrad Aff Ops</t>
  </si>
  <si>
    <t>CDCDN Relations Ops</t>
  </si>
  <si>
    <t>CDCDN Serv Ops</t>
  </si>
  <si>
    <t>CDCDN IT Ops</t>
  </si>
  <si>
    <t>CDCDN BAS/Materiel Mgmt Ops</t>
  </si>
  <si>
    <t>CDCDN BAS/ Human Resources Ops</t>
  </si>
  <si>
    <t>CDCDN BAS/C&amp;G Administration</t>
  </si>
  <si>
    <t>CDCDN BAS/State/College/Rech</t>
  </si>
  <si>
    <t>CDCDN RES Biodyn Research</t>
  </si>
  <si>
    <t>CDSEF</t>
  </si>
  <si>
    <t>Asst Dean Engineering &amp; Fac</t>
  </si>
  <si>
    <t>CDCDN SHOP Student Shop</t>
  </si>
  <si>
    <t>CDCDN E/F Engineering Ops</t>
  </si>
  <si>
    <t>CDCDN E/F Facilities Ops</t>
  </si>
  <si>
    <t>CDCDN E/F Surge/Renovations</t>
  </si>
  <si>
    <t>CDCDN E/F Minor Cap Renovation</t>
  </si>
  <si>
    <t>CDCDN EH&amp;S Ops</t>
  </si>
  <si>
    <t>CEEEG</t>
  </si>
  <si>
    <t>Dept of Chemical E</t>
  </si>
  <si>
    <t>CEEE5</t>
  </si>
  <si>
    <t>Dept of Chemical E-L5</t>
  </si>
  <si>
    <t>CEEE6</t>
  </si>
  <si>
    <t>Dept of Chemical E-L6</t>
  </si>
  <si>
    <t>CEEEG Gen Ops</t>
  </si>
  <si>
    <t>CEEEG GSR Support</t>
  </si>
  <si>
    <t>CEEEG Dept Funds</t>
  </si>
  <si>
    <t>CEEEG Endowments &amp; Gifts</t>
  </si>
  <si>
    <t>CEEEG Inst. TAS</t>
  </si>
  <si>
    <t>CEEEG Seminars</t>
  </si>
  <si>
    <t>CEEEG RES Research</t>
  </si>
  <si>
    <t>COENG</t>
  </si>
  <si>
    <t>College of Engineering</t>
  </si>
  <si>
    <t>EDDNO</t>
  </si>
  <si>
    <t>Eng Dean's Office</t>
  </si>
  <si>
    <t>ED1CR</t>
  </si>
  <si>
    <t>College Relations</t>
  </si>
  <si>
    <t>ED1C6</t>
  </si>
  <si>
    <t>College Relations-L6</t>
  </si>
  <si>
    <t>EDDNO CR Annual Fund</t>
  </si>
  <si>
    <t>EDDNO CR Capital Campaign</t>
  </si>
  <si>
    <t>EDDNO Corp Relations</t>
  </si>
  <si>
    <t>EDDNO IT/Data Systems</t>
  </si>
  <si>
    <t>EDDNO Marketing: Publications</t>
  </si>
  <si>
    <t>EDDNO Marketing: Events</t>
  </si>
  <si>
    <t>EDDNO Stewardship</t>
  </si>
  <si>
    <t>ED1DO</t>
  </si>
  <si>
    <t>Col of Engin Dean's Office</t>
  </si>
  <si>
    <t>ED1D6</t>
  </si>
  <si>
    <t>Col of Engin Dean's Office-L6</t>
  </si>
  <si>
    <t>EDDNO DEANS Discretionary</t>
  </si>
  <si>
    <t>EDDNO DEANS Central Office</t>
  </si>
  <si>
    <t>EDDNO Program Revenue</t>
  </si>
  <si>
    <t>EDDNO DEANS Restricted</t>
  </si>
  <si>
    <t>EDDNO DEANS Admin Computing</t>
  </si>
  <si>
    <t>EDDNO DEANS Research Services</t>
  </si>
  <si>
    <t>EDDNO DEANS Human Resour</t>
  </si>
  <si>
    <t>EDDNO DEANS Provision Acad Dep</t>
  </si>
  <si>
    <t>EDDNO DEANS Facility Improve</t>
  </si>
  <si>
    <t>EDDNO DEANS Endowed Chairs</t>
  </si>
  <si>
    <t>EDDNO DEANS Salary Provisions</t>
  </si>
  <si>
    <t>EDDNO DEAN Equity&amp;Inclus</t>
  </si>
  <si>
    <t>EDDNO C Fung Institute-CET</t>
  </si>
  <si>
    <t>EDESS</t>
  </si>
  <si>
    <t>COENG Eng Student Services</t>
  </si>
  <si>
    <t>EDES6</t>
  </si>
  <si>
    <t>COENG Eng Student Services-L6</t>
  </si>
  <si>
    <t>EDDNO ESS Undergrad Programs</t>
  </si>
  <si>
    <t>EDDNO ESS Stdnt-Aid/Scholarshp</t>
  </si>
  <si>
    <t>EDDNO ESS Graduate Programs</t>
  </si>
  <si>
    <t>EDDNO ESS Student Funds</t>
  </si>
  <si>
    <t>EDDNO ESS Operations</t>
  </si>
  <si>
    <t>EDDNO ESS- Discretionary</t>
  </si>
  <si>
    <t>EERES</t>
  </si>
  <si>
    <t>COENG Engineering Research</t>
  </si>
  <si>
    <t>EEBRS</t>
  </si>
  <si>
    <t>CREST_BEARS</t>
  </si>
  <si>
    <t>EEBR6</t>
  </si>
  <si>
    <t>CREST_BEARS-L6</t>
  </si>
  <si>
    <t>EERES BEARS Headquarter</t>
  </si>
  <si>
    <t>EERES SinBerBEST</t>
  </si>
  <si>
    <t>EERES SinBerRISE</t>
  </si>
  <si>
    <t>EERES CREST</t>
  </si>
  <si>
    <t>EERCG</t>
  </si>
  <si>
    <t>Research Recharge</t>
  </si>
  <si>
    <t>EERG6</t>
  </si>
  <si>
    <t>Research Recharge-L6</t>
  </si>
  <si>
    <t>EERES SSG (Softwr Sys Grp)</t>
  </si>
  <si>
    <t>EERES Machine Shop</t>
  </si>
  <si>
    <t>EERCT</t>
  </si>
  <si>
    <t>Engineering Research Centers</t>
  </si>
  <si>
    <t>EERC6</t>
  </si>
  <si>
    <t>Engineering Research Ctrs-L6</t>
  </si>
  <si>
    <t>EERES Other</t>
  </si>
  <si>
    <t>EERES CHESS</t>
  </si>
  <si>
    <t>EERES BSAC</t>
  </si>
  <si>
    <t>EERES MSG</t>
  </si>
  <si>
    <t>EERES DMG</t>
  </si>
  <si>
    <t>EERES BWRC</t>
  </si>
  <si>
    <t>EERES SSG CITRIS</t>
  </si>
  <si>
    <t>EERES SWARM - Ops</t>
  </si>
  <si>
    <t>EERES TRUST</t>
  </si>
  <si>
    <t>EERES Blum Center Research</t>
  </si>
  <si>
    <t>EERES Kaust Research Agreement</t>
  </si>
  <si>
    <t>EERES CEE</t>
  </si>
  <si>
    <t>EERES TSRC</t>
  </si>
  <si>
    <t>EERES NEXTOR</t>
  </si>
  <si>
    <t>EERES PATH</t>
  </si>
  <si>
    <t>EERES PRC</t>
  </si>
  <si>
    <t>EERES Rechg Std/Fac Svcs</t>
  </si>
  <si>
    <t>EERES URS Grad Acad Diversity</t>
  </si>
  <si>
    <t>EFBIO</t>
  </si>
  <si>
    <t>Bioengineering</t>
  </si>
  <si>
    <t>EF1BO</t>
  </si>
  <si>
    <t>BIOE Dept Operations</t>
  </si>
  <si>
    <t>EF1B6</t>
  </si>
  <si>
    <t>BIOE Dept Operations-L6</t>
  </si>
  <si>
    <t>EFBIO BO Central Office</t>
  </si>
  <si>
    <t>EFBIO BO Admin Computing</t>
  </si>
  <si>
    <t>EFBIO BO Faculty Funds</t>
  </si>
  <si>
    <t>EFBIO BO Student Funds</t>
  </si>
  <si>
    <t>EFBIO BO Instruction</t>
  </si>
  <si>
    <t>EFBIO BO Research</t>
  </si>
  <si>
    <t>EFBIO BO Unrestriced Funds</t>
  </si>
  <si>
    <t>EFBIO Synthetic Bio Institute</t>
  </si>
  <si>
    <t>EF1JG</t>
  </si>
  <si>
    <t>BIOE Joint Graduate Group</t>
  </si>
  <si>
    <t>EF1J6</t>
  </si>
  <si>
    <t>BIOE Joint Graduate Group-L6</t>
  </si>
  <si>
    <t>EFBIO JG Central Office</t>
  </si>
  <si>
    <t>EFBIO JG Admin Computing</t>
  </si>
  <si>
    <t>EFBIO JG Student Funds</t>
  </si>
  <si>
    <t>EF1SF</t>
  </si>
  <si>
    <t>BIOE UCSF Joint Ops</t>
  </si>
  <si>
    <t>EF1S6</t>
  </si>
  <si>
    <t>BIOE UCSF Joint Ops-L6</t>
  </si>
  <si>
    <t>EFBIO MTM Operations</t>
  </si>
  <si>
    <t>EFBIO SF Research</t>
  </si>
  <si>
    <t>EGCEE</t>
  </si>
  <si>
    <t>Civil &amp; Environ Engineer</t>
  </si>
  <si>
    <t>EGCE5</t>
  </si>
  <si>
    <t>Civil &amp; Environ Engineer-L5</t>
  </si>
  <si>
    <t>EGCE6</t>
  </si>
  <si>
    <t>Civil &amp; Environ Engineer-L6</t>
  </si>
  <si>
    <t>EGCEE CEE Central office</t>
  </si>
  <si>
    <t>EGCEE CEE Admin Computing</t>
  </si>
  <si>
    <t>EGCEE CEE Instruction</t>
  </si>
  <si>
    <t>EGCEE CEE Faculty Funds</t>
  </si>
  <si>
    <t>EGCEE CEE Student Funds</t>
  </si>
  <si>
    <t>EGCEE CEE Research</t>
  </si>
  <si>
    <t>EGCEE CEE Shop</t>
  </si>
  <si>
    <t>EGCEE CEE Unrestricted Funds</t>
  </si>
  <si>
    <t>EHEEC</t>
  </si>
  <si>
    <t>Elec Engr &amp; Computer Sc</t>
  </si>
  <si>
    <t>EH1CS</t>
  </si>
  <si>
    <t>Comp Sci Div Operations</t>
  </si>
  <si>
    <t>EH1C6</t>
  </si>
  <si>
    <t>Comp Sci Div Operations-L6</t>
  </si>
  <si>
    <t>EHEEC CS General Operations</t>
  </si>
  <si>
    <t>EHEEC CS Instruction</t>
  </si>
  <si>
    <t>EHEEC CS Faculty Funds</t>
  </si>
  <si>
    <t>EHEEC CS Student Funds</t>
  </si>
  <si>
    <t>EHEEC CS Building &amp; Equipment</t>
  </si>
  <si>
    <t>EHEEC CS CS Chair's Discretion</t>
  </si>
  <si>
    <t>EH1EE</t>
  </si>
  <si>
    <t>EH1E6</t>
  </si>
  <si>
    <t>Elect Eng Div Operations-L6</t>
  </si>
  <si>
    <t>EHEEC EE General Operations</t>
  </si>
  <si>
    <t>EHEEC EE Instruction</t>
  </si>
  <si>
    <t>EHEEC EE Faculty Funds</t>
  </si>
  <si>
    <t>EHEEC EE Student Funds</t>
  </si>
  <si>
    <t>EHEEC EE Building &amp; Equipment</t>
  </si>
  <si>
    <t>EH1EO</t>
  </si>
  <si>
    <t>EECS Dept Operations</t>
  </si>
  <si>
    <t>EH1O6</t>
  </si>
  <si>
    <t>EECS Dept Operations-L6</t>
  </si>
  <si>
    <t>EHEEC EO General Operations</t>
  </si>
  <si>
    <t>EHEEC EO Student Funds</t>
  </si>
  <si>
    <t>EHEEC EO Instruction</t>
  </si>
  <si>
    <t>EHEEC EO Chair's Discretion</t>
  </si>
  <si>
    <t>EH1RC</t>
  </si>
  <si>
    <t>EECS Recharge</t>
  </si>
  <si>
    <t>EH1R6</t>
  </si>
  <si>
    <t>EECS Recharge-L6</t>
  </si>
  <si>
    <t>EHEEC EO ESG Recharge Funds</t>
  </si>
  <si>
    <t>EHEEC EO IDSG Recharge Funds</t>
  </si>
  <si>
    <t>EHEEC EO CUSG Recharge</t>
  </si>
  <si>
    <t>EIIEO</t>
  </si>
  <si>
    <t>Industrial Eng &amp; Ops Res</t>
  </si>
  <si>
    <t>EIIE5</t>
  </si>
  <si>
    <t>Industrial Eng &amp; Ops Res-L5</t>
  </si>
  <si>
    <t>EIIE6</t>
  </si>
  <si>
    <t>Industrial Eng &amp; Ops Res-L6</t>
  </si>
  <si>
    <t>EIIEO OR Central office</t>
  </si>
  <si>
    <t>EIIEO OR Admin Computing</t>
  </si>
  <si>
    <t>EIIEO OR Instruction</t>
  </si>
  <si>
    <t>EIIEO OR Faculty Funds</t>
  </si>
  <si>
    <t>EIIEO OR Student Funds</t>
  </si>
  <si>
    <t>EIIEO OR Research</t>
  </si>
  <si>
    <t>EIIEO OR Unrestricted Funds</t>
  </si>
  <si>
    <t>EJMSM</t>
  </si>
  <si>
    <t>Material Sci &amp; Engineeri</t>
  </si>
  <si>
    <t>EJMS5</t>
  </si>
  <si>
    <t>Material Sci &amp; Engineeri-L5</t>
  </si>
  <si>
    <t>EJMS6</t>
  </si>
  <si>
    <t>Material Sci &amp; Engineeri-L6</t>
  </si>
  <si>
    <t>EJMSM MO Central office</t>
  </si>
  <si>
    <t>EJMSM MO Admin Computing</t>
  </si>
  <si>
    <t>EJMSM MO Faculty Funds</t>
  </si>
  <si>
    <t>EJMSM MO Unrestricted Funds</t>
  </si>
  <si>
    <t>EKMEG</t>
  </si>
  <si>
    <t>Mechanical Engineering</t>
  </si>
  <si>
    <t>EKME6</t>
  </si>
  <si>
    <t>Mechanical Engineering-L6</t>
  </si>
  <si>
    <t>EKMEG MEO Central office</t>
  </si>
  <si>
    <t>EKMEG MEO Admin Computing</t>
  </si>
  <si>
    <t>EKMEG MEO Instruction</t>
  </si>
  <si>
    <t>EKMEG MEO Faculty Funds</t>
  </si>
  <si>
    <t>EKMEG MEO Student Funds</t>
  </si>
  <si>
    <t>EKMEG MEO Research</t>
  </si>
  <si>
    <t>EKMEG MEO Machine Shop</t>
  </si>
  <si>
    <t>EKMEG MEO Electronic Shop</t>
  </si>
  <si>
    <t>EKMEG MEO DE Computing Fac</t>
  </si>
  <si>
    <t>EKMEG MEO Unrestricted Funds</t>
  </si>
  <si>
    <t>ELNUC</t>
  </si>
  <si>
    <t>Nuclear Engineering</t>
  </si>
  <si>
    <t>ELNU5</t>
  </si>
  <si>
    <t>Nuclear Engineering-L5</t>
  </si>
  <si>
    <t>ELNU6</t>
  </si>
  <si>
    <t>Nuclear Engineering-L6</t>
  </si>
  <si>
    <t>ELNUC NUC Central office</t>
  </si>
  <si>
    <t>ELNUC NUC Admin Computing</t>
  </si>
  <si>
    <t>ELNUC NUC Instruction</t>
  </si>
  <si>
    <t>ELNUC NUC Faculty Funds</t>
  </si>
  <si>
    <t>ELNUC NUC Student Funds</t>
  </si>
  <si>
    <t>ELNUC NUC Research</t>
  </si>
  <si>
    <t>ELNUC NUC Unrestricted Funds</t>
  </si>
  <si>
    <t>HXRFS</t>
  </si>
  <si>
    <t>COENG Richmd Field Stn</t>
  </si>
  <si>
    <t>HXRF5</t>
  </si>
  <si>
    <t>COENG Richmd Field Stn-L5</t>
  </si>
  <si>
    <t>HXRF6</t>
  </si>
  <si>
    <t>COENG Richmd Field Stn-L6</t>
  </si>
  <si>
    <t>HXRFS RFS General Operations</t>
  </si>
  <si>
    <t>HXRFS RFS Bldg Maintenance</t>
  </si>
  <si>
    <t>HXRFS RFS Ground Maintenance</t>
  </si>
  <si>
    <t>HXRFS RFS Janitorial Serv</t>
  </si>
  <si>
    <t>HXRFS RFS Plant Services</t>
  </si>
  <si>
    <t>HXRFS RFS Purchase Utilities</t>
  </si>
  <si>
    <t>NCEER</t>
  </si>
  <si>
    <t>Earthquake Engin Res Ctr</t>
  </si>
  <si>
    <t>NC1AD</t>
  </si>
  <si>
    <t>EERC Admin</t>
  </si>
  <si>
    <t>NC1A6</t>
  </si>
  <si>
    <t>EERC Admin-L6</t>
  </si>
  <si>
    <t>NC1EX</t>
  </si>
  <si>
    <t>EERC Experimental Labs</t>
  </si>
  <si>
    <t>NC1E6</t>
  </si>
  <si>
    <t>EERC Experimental Labs-L6</t>
  </si>
  <si>
    <t>NC1PR</t>
  </si>
  <si>
    <t>EERC PEER</t>
  </si>
  <si>
    <t>NC1P6</t>
  </si>
  <si>
    <t>EERC PEER-L6</t>
  </si>
  <si>
    <t>NCEER PEER Core Research</t>
  </si>
  <si>
    <t>NCEER PEER Operations</t>
  </si>
  <si>
    <t>NCEER PEER Lifelines Gen Ops</t>
  </si>
  <si>
    <t>NCEE5</t>
  </si>
  <si>
    <t>Earthquake Engin Res Ctr-L5</t>
  </si>
  <si>
    <t>NCEE6</t>
  </si>
  <si>
    <t>Earthquake Engin Res Ctr-L6</t>
  </si>
  <si>
    <t>NFEEH</t>
  </si>
  <si>
    <t>Inst for Environ Sci &amp; Engr</t>
  </si>
  <si>
    <t>NFEE5</t>
  </si>
  <si>
    <t>Inst for Environ Sci &amp; Engr-L5</t>
  </si>
  <si>
    <t>NFEE6</t>
  </si>
  <si>
    <t>Inst for Environ Sci &amp; Engr-L6</t>
  </si>
  <si>
    <t>NFEEH IESE General Ops</t>
  </si>
  <si>
    <t>NFEEH IESE Recharge</t>
  </si>
  <si>
    <t>NFRES</t>
  </si>
  <si>
    <t>IESE Research</t>
  </si>
  <si>
    <t>NFRE6</t>
  </si>
  <si>
    <t>IESE Research-L6</t>
  </si>
  <si>
    <t>NFEEH Res Risk Analysis Ctr</t>
  </si>
  <si>
    <t>NFEEH Res Env Air Quality</t>
  </si>
  <si>
    <t>NFEEH Res Earth Resources</t>
  </si>
  <si>
    <t>NFEEH Res Public Health</t>
  </si>
  <si>
    <t>NFEEH Res Hydrology</t>
  </si>
  <si>
    <t>NFEEH Res Fluid Mechanics</t>
  </si>
  <si>
    <t>NFEEH Water Treatment</t>
  </si>
  <si>
    <t>NFEEH Water Quality Management</t>
  </si>
  <si>
    <t>NFEEH Res Other Research</t>
  </si>
  <si>
    <t>NFEEH Berkeley Water Center</t>
  </si>
  <si>
    <t>COLLS</t>
  </si>
  <si>
    <t>Letters &amp; Science</t>
  </si>
  <si>
    <t>COL1S</t>
  </si>
  <si>
    <t>L&amp;S Core</t>
  </si>
  <si>
    <t>QALSD</t>
  </si>
  <si>
    <t>L&amp;S Deans' Office</t>
  </si>
  <si>
    <t>QADAD</t>
  </si>
  <si>
    <t>L&amp;S Deans' Office Administrati</t>
  </si>
  <si>
    <t>QADA6</t>
  </si>
  <si>
    <t>L&amp;S Deans' Office Admin-L6</t>
  </si>
  <si>
    <t>QALSD Gen Ops</t>
  </si>
  <si>
    <t>QALSD College Relations</t>
  </si>
  <si>
    <t>QALSD College Funds</t>
  </si>
  <si>
    <t>QALSD Salary Provisions</t>
  </si>
  <si>
    <t>QALSD COL1S Benefit Pool</t>
  </si>
  <si>
    <t>QADFA</t>
  </si>
  <si>
    <t>L&amp;S Deans' Office Facilities</t>
  </si>
  <si>
    <t>QADF6</t>
  </si>
  <si>
    <t>L&amp;S Deans' Off Facilities-L6</t>
  </si>
  <si>
    <t>QALSD L&amp;S Facilities</t>
  </si>
  <si>
    <t>QADRS</t>
  </si>
  <si>
    <t>L&amp;S Deans' Office Recharge_Ser</t>
  </si>
  <si>
    <t>QADR6</t>
  </si>
  <si>
    <t>L&amp;S Deans' Office Rchrg_Ser-L6</t>
  </si>
  <si>
    <t>QALSD CR Gen Admin Support</t>
  </si>
  <si>
    <t>QALSD Letters &amp; Science Shops</t>
  </si>
  <si>
    <t>LS1BS</t>
  </si>
  <si>
    <t>L&amp;S Biological Sciences</t>
  </si>
  <si>
    <t>IABSS</t>
  </si>
  <si>
    <t>Biosciences Divisional Srvcs</t>
  </si>
  <si>
    <t>IAADM</t>
  </si>
  <si>
    <t>BDS Administration</t>
  </si>
  <si>
    <t>IAAD6</t>
  </si>
  <si>
    <t>BDS Administration-L6</t>
  </si>
  <si>
    <t>IABSS Biosci Div Srvs Gen Ops</t>
  </si>
  <si>
    <t>IBIBI</t>
  </si>
  <si>
    <t>Integrative Biology</t>
  </si>
  <si>
    <t>IBADM</t>
  </si>
  <si>
    <t>BSINB Dept Administration</t>
  </si>
  <si>
    <t>IBAD6</t>
  </si>
  <si>
    <t>IB Administration-L6</t>
  </si>
  <si>
    <t>IBIBI IB Core Services</t>
  </si>
  <si>
    <t>IBSTD</t>
  </si>
  <si>
    <t>IB Student Services</t>
  </si>
  <si>
    <t>IBIBI IB Undergraduate Program</t>
  </si>
  <si>
    <t>IBIBI SS Biology Scholars Prog</t>
  </si>
  <si>
    <t>IBIBI SS Grad Student Support</t>
  </si>
  <si>
    <t>IBBTL</t>
  </si>
  <si>
    <t>IB Teaching &amp; Learning</t>
  </si>
  <si>
    <t>IBBT6</t>
  </si>
  <si>
    <t>IB Teaching &amp; Learning-L6</t>
  </si>
  <si>
    <t>IBIBI Adm Instructional Sup</t>
  </si>
  <si>
    <t>IBIBI Temp Acad Support_TAS</t>
  </si>
  <si>
    <t>IBRCH</t>
  </si>
  <si>
    <t>BSINB Recharge_Services</t>
  </si>
  <si>
    <t>IBRC6</t>
  </si>
  <si>
    <t>IB Recharge_Services-L6</t>
  </si>
  <si>
    <t>IBIBI Rchg Mass Spec Facility</t>
  </si>
  <si>
    <t>IBIBI Jane Gray Greenhouse</t>
  </si>
  <si>
    <t>IBRES</t>
  </si>
  <si>
    <t>Integrative Biology Research</t>
  </si>
  <si>
    <t>IBRE6</t>
  </si>
  <si>
    <t>IB Research-L6</t>
  </si>
  <si>
    <t>IBIBI Int Bio Research</t>
  </si>
  <si>
    <t>IDBSD</t>
  </si>
  <si>
    <t>Biological Sc Dean's Off</t>
  </si>
  <si>
    <t>IDADM</t>
  </si>
  <si>
    <t>Biological Sci Dean's Off Adm</t>
  </si>
  <si>
    <t>IDAD6</t>
  </si>
  <si>
    <t>Bio Sci Dean's Off Adm -L6</t>
  </si>
  <si>
    <t>IDBSD Bio Sc Dean Gen Ops</t>
  </si>
  <si>
    <t>IDBSD Salary Provisions</t>
  </si>
  <si>
    <t>IDBSD Neglected Diseases</t>
  </si>
  <si>
    <t>IDBSD LS1BS Benefit Pool</t>
  </si>
  <si>
    <t>IDDSS</t>
  </si>
  <si>
    <t>Bio Sci Dean's Off Student Svc</t>
  </si>
  <si>
    <t>IDBSD Student Diversity</t>
  </si>
  <si>
    <t>IDFAC</t>
  </si>
  <si>
    <t>Bio Sci Dean's Off Facilities</t>
  </si>
  <si>
    <t>IDKSB</t>
  </si>
  <si>
    <t>Li Ka Shing Building</t>
  </si>
  <si>
    <t>IDBSD Gen Ops</t>
  </si>
  <si>
    <t>IDVSL</t>
  </si>
  <si>
    <t>VLSB</t>
  </si>
  <si>
    <t>IGIGI</t>
  </si>
  <si>
    <t>IGADM</t>
  </si>
  <si>
    <t>IGI Administration</t>
  </si>
  <si>
    <t>IGAD6</t>
  </si>
  <si>
    <t>IGI Administration-L6</t>
  </si>
  <si>
    <t>IGIGI IGI Gen Ops</t>
  </si>
  <si>
    <t>IGRES</t>
  </si>
  <si>
    <t>IGI Research</t>
  </si>
  <si>
    <t>IGRE6</t>
  </si>
  <si>
    <t>IGI Research-L6</t>
  </si>
  <si>
    <t>IGIGI IGI Research</t>
  </si>
  <si>
    <t>IMMCB</t>
  </si>
  <si>
    <t>Molecular &amp; Cell Biology</t>
  </si>
  <si>
    <t>IMADM</t>
  </si>
  <si>
    <t>MCB Administration</t>
  </si>
  <si>
    <t>IMAD6</t>
  </si>
  <si>
    <t>MCB Administration-L6</t>
  </si>
  <si>
    <t>IMMCB Div of Genetics &amp; Dev</t>
  </si>
  <si>
    <t>IMMCB Core Services</t>
  </si>
  <si>
    <t>IMMCB Div of Cell &amp; Dev Biol</t>
  </si>
  <si>
    <t>IMMCB Div of Neurobiology</t>
  </si>
  <si>
    <t>IMMCB Div of Immunology</t>
  </si>
  <si>
    <t>IMMSS</t>
  </si>
  <si>
    <t>MCB Student Services</t>
  </si>
  <si>
    <t>IMMCB Undergraduate Program</t>
  </si>
  <si>
    <t>IMMCB Graduate Program</t>
  </si>
  <si>
    <t>IMFAC</t>
  </si>
  <si>
    <t>MCB Facilities</t>
  </si>
  <si>
    <t>IMFA6</t>
  </si>
  <si>
    <t>MCB Facilities-L6</t>
  </si>
  <si>
    <t>IMMCB MCB Building Ops</t>
  </si>
  <si>
    <t>IMMTL</t>
  </si>
  <si>
    <t>MCB Teaching &amp; Learning</t>
  </si>
  <si>
    <t>IMMT6</t>
  </si>
  <si>
    <t>MCB Teaching &amp; Learning-L6</t>
  </si>
  <si>
    <t>IMMCB Temp Academic Support</t>
  </si>
  <si>
    <t>IMRES</t>
  </si>
  <si>
    <t>MCB Research</t>
  </si>
  <si>
    <t>IMRE6</t>
  </si>
  <si>
    <t>MCB Research-L6</t>
  </si>
  <si>
    <t>IMMCB MCB Dept Research</t>
  </si>
  <si>
    <t>IMMCB BH Research</t>
  </si>
  <si>
    <t>IMMCB LSA Research</t>
  </si>
  <si>
    <t>IMRSV</t>
  </si>
  <si>
    <t>MCB Recharge_Services</t>
  </si>
  <si>
    <t>IMRS6</t>
  </si>
  <si>
    <t>MCB Recharge_Services-L6</t>
  </si>
  <si>
    <t>IMMCB MCB Technical Facilities</t>
  </si>
  <si>
    <t>IMMCB SiRNA Imaging Facility</t>
  </si>
  <si>
    <t>IMMCB MCB Stockroom</t>
  </si>
  <si>
    <t>IPPEP</t>
  </si>
  <si>
    <t>Phys Ed Program</t>
  </si>
  <si>
    <t>IPPTL</t>
  </si>
  <si>
    <t>Phys Ed Program Tching&amp;Lrning</t>
  </si>
  <si>
    <t>IPPT6</t>
  </si>
  <si>
    <t>Phys Ed Program Tch&amp;Lrn-L6</t>
  </si>
  <si>
    <t>IPPEP Gen Ops</t>
  </si>
  <si>
    <t>IPPEP Service Ctr</t>
  </si>
  <si>
    <t>ITEML</t>
  </si>
  <si>
    <t>Electron Microscope Lab</t>
  </si>
  <si>
    <t>ITRSV</t>
  </si>
  <si>
    <t>EML Recharge_Services</t>
  </si>
  <si>
    <t>ITRS6</t>
  </si>
  <si>
    <t>EML Recharge_Services-L6</t>
  </si>
  <si>
    <t>NKCRL</t>
  </si>
  <si>
    <t>Cancer Research Lab</t>
  </si>
  <si>
    <t>NKADM</t>
  </si>
  <si>
    <t>CRL Administration</t>
  </si>
  <si>
    <t>NKAD6</t>
  </si>
  <si>
    <t>CRL Administration-L6</t>
  </si>
  <si>
    <t>NKCRL Cancer Research Lab</t>
  </si>
  <si>
    <t>NKRSV</t>
  </si>
  <si>
    <t>CRL Recharge_Services</t>
  </si>
  <si>
    <t>NKRS6</t>
  </si>
  <si>
    <t>CRL Recharge_Services-L6</t>
  </si>
  <si>
    <t>LS1HU</t>
  </si>
  <si>
    <t>L&amp;S Arts &amp; Humanities</t>
  </si>
  <si>
    <t>CRTHE</t>
  </si>
  <si>
    <t>Critical Theory</t>
  </si>
  <si>
    <t>CRCTL</t>
  </si>
  <si>
    <t>Critical Theory Tching&amp;Lrning</t>
  </si>
  <si>
    <t>CRCT6</t>
  </si>
  <si>
    <t>Critical Theory Tch&amp;Lrn-L6</t>
  </si>
  <si>
    <t>CRTHE General Ops</t>
  </si>
  <si>
    <t>DMEDL</t>
  </si>
  <si>
    <t>Digital Media Lab</t>
  </si>
  <si>
    <t>DMMTL</t>
  </si>
  <si>
    <t>Digital Media Lab Tch &amp; Lrn</t>
  </si>
  <si>
    <t>DMMT6</t>
  </si>
  <si>
    <t>Digital Media Lab Tch &amp; Lrn-L6</t>
  </si>
  <si>
    <t>DMEDL DML GEN OPS</t>
  </si>
  <si>
    <t>HARTH</t>
  </si>
  <si>
    <t>Art History</t>
  </si>
  <si>
    <t>HAADM</t>
  </si>
  <si>
    <t>Art History Administration</t>
  </si>
  <si>
    <t>HAAD6</t>
  </si>
  <si>
    <t>Art History Admin-L6</t>
  </si>
  <si>
    <t>HARTH Gen Ops</t>
  </si>
  <si>
    <t>HAATL</t>
  </si>
  <si>
    <t>Art History Tching &amp; Lrning</t>
  </si>
  <si>
    <t>HAAT6</t>
  </si>
  <si>
    <t>Art History Tching&amp;Lrning-L6</t>
  </si>
  <si>
    <t>HARTH Classroom Media</t>
  </si>
  <si>
    <t>HARTH Reading &amp; Comp Instr</t>
  </si>
  <si>
    <t>HARTH TAS Temp Acad Support</t>
  </si>
  <si>
    <t>HAVRC</t>
  </si>
  <si>
    <t>Collection</t>
  </si>
  <si>
    <t>HARTH VR Gen Ops</t>
  </si>
  <si>
    <t>HARTH VR Photographic Serv</t>
  </si>
  <si>
    <t>HARTH VR Visual Collection</t>
  </si>
  <si>
    <t>HARES</t>
  </si>
  <si>
    <t>Art History Research</t>
  </si>
  <si>
    <t>HARE6</t>
  </si>
  <si>
    <t>Art History Research-L6</t>
  </si>
  <si>
    <t>HARTH Research</t>
  </si>
  <si>
    <t>HBBLC</t>
  </si>
  <si>
    <t>Berkeley Language Ctr</t>
  </si>
  <si>
    <t>HBADM</t>
  </si>
  <si>
    <t>Berkeley Language Center Admin</t>
  </si>
  <si>
    <t>HBAD6</t>
  </si>
  <si>
    <t>BLC Admin-L6</t>
  </si>
  <si>
    <t>HBBLC BLC Gen Ops</t>
  </si>
  <si>
    <t>HBBTL</t>
  </si>
  <si>
    <t>BLC Teaching &amp; Learning</t>
  </si>
  <si>
    <t>HBBT6</t>
  </si>
  <si>
    <t>BLC Teaching &amp; Learning-L6</t>
  </si>
  <si>
    <t>HBBLC BLC Instructional Prgms</t>
  </si>
  <si>
    <t>HBCRS</t>
  </si>
  <si>
    <t>BLC Recharge Services</t>
  </si>
  <si>
    <t>HBCR6</t>
  </si>
  <si>
    <t>BLC Recharge Services-L6</t>
  </si>
  <si>
    <t>HBBLC BLC Recharge</t>
  </si>
  <si>
    <t>HCPHI</t>
  </si>
  <si>
    <t>Philosophy</t>
  </si>
  <si>
    <t>HCADM</t>
  </si>
  <si>
    <t>Philosophy Administration</t>
  </si>
  <si>
    <t>HCAD6</t>
  </si>
  <si>
    <t>Philosophy Administration-L6</t>
  </si>
  <si>
    <t>HCPHI Philosophy Gen Ops</t>
  </si>
  <si>
    <t>HCPTL</t>
  </si>
  <si>
    <t>Philosophy Teaching &amp; Learning</t>
  </si>
  <si>
    <t>HCPT6</t>
  </si>
  <si>
    <t>Philosophy Tching &amp; Lrning-L6</t>
  </si>
  <si>
    <t>HCPHI Howison Library</t>
  </si>
  <si>
    <t>HCPHI Temp Academic Support</t>
  </si>
  <si>
    <t>HCPHI Reading &amp; Composition</t>
  </si>
  <si>
    <t>HCRES</t>
  </si>
  <si>
    <t>Philosophy Research</t>
  </si>
  <si>
    <t>HCRE6</t>
  </si>
  <si>
    <t>Philosophy Research-L6</t>
  </si>
  <si>
    <t>HCPHI Research</t>
  </si>
  <si>
    <t>HDRAM</t>
  </si>
  <si>
    <t>Theater, Dance &amp; Perf Studies</t>
  </si>
  <si>
    <t>HDADM</t>
  </si>
  <si>
    <t>Theatr Dnce &amp; Prf Stdies Admin</t>
  </si>
  <si>
    <t>HDAD6</t>
  </si>
  <si>
    <t>Theatr Dnce&amp;Prf Stdies Adm-L6</t>
  </si>
  <si>
    <t>HDRAM Theater Gen Admin</t>
  </si>
  <si>
    <t>HDRES</t>
  </si>
  <si>
    <t>Theatr Dnce&amp;Prf Stdies Rsrch</t>
  </si>
  <si>
    <t>HDRE6</t>
  </si>
  <si>
    <t>Theatr Dnce&amp;Prf Stdies Rsch-L6</t>
  </si>
  <si>
    <t>HDRAM Research</t>
  </si>
  <si>
    <t>HDRAM Misc Faculty Allocations</t>
  </si>
  <si>
    <t>HDTLT</t>
  </si>
  <si>
    <t>Theatr Dnce&amp;Prf Stdies Tch&amp;Lrn</t>
  </si>
  <si>
    <t>HDTL6</t>
  </si>
  <si>
    <t>Thetr Dnce&amp;Prf Stds Tch&amp;Lrn-L6</t>
  </si>
  <si>
    <t>HDRAM Reading &amp; Comp</t>
  </si>
  <si>
    <t>HDRAM Theater Production</t>
  </si>
  <si>
    <t>HENGL</t>
  </si>
  <si>
    <t>English</t>
  </si>
  <si>
    <t>HEADM</t>
  </si>
  <si>
    <t>English Administration</t>
  </si>
  <si>
    <t>HEAD6</t>
  </si>
  <si>
    <t>English Administration-L6</t>
  </si>
  <si>
    <t>HENGL English Gen Ops</t>
  </si>
  <si>
    <t>HEETL</t>
  </si>
  <si>
    <t>English Teaching &amp; Learning</t>
  </si>
  <si>
    <t>HEET6</t>
  </si>
  <si>
    <t>English Teaching &amp; Learning-L6</t>
  </si>
  <si>
    <t>HENGL Rdg &amp; Composition Instr</t>
  </si>
  <si>
    <t>HENGL In-year Instruc Support</t>
  </si>
  <si>
    <t>HENGL Perm Academic Salaries</t>
  </si>
  <si>
    <t>HERES</t>
  </si>
  <si>
    <t>English Research</t>
  </si>
  <si>
    <t>HERE6</t>
  </si>
  <si>
    <t>English Research-L6</t>
  </si>
  <si>
    <t>HENGL Research</t>
  </si>
  <si>
    <t>HENGL Start-up and Retention</t>
  </si>
  <si>
    <t>HFREN</t>
  </si>
  <si>
    <t>French</t>
  </si>
  <si>
    <t>HFADM</t>
  </si>
  <si>
    <t>French Administration</t>
  </si>
  <si>
    <t>HFAD6</t>
  </si>
  <si>
    <t>French Administration-L6</t>
  </si>
  <si>
    <t>HFREN French Gen Ops</t>
  </si>
  <si>
    <t>HFFTL</t>
  </si>
  <si>
    <t>French Teaching &amp; Learning</t>
  </si>
  <si>
    <t>HFFT6</t>
  </si>
  <si>
    <t>French Teaching &amp; Learning-L6</t>
  </si>
  <si>
    <t>HFREN French Library</t>
  </si>
  <si>
    <t>HFREN Reading &amp; Composition</t>
  </si>
  <si>
    <t>HFREN TAS salaries, non R &amp; C</t>
  </si>
  <si>
    <t>HFRES</t>
  </si>
  <si>
    <t>French Research</t>
  </si>
  <si>
    <t>HFRE6</t>
  </si>
  <si>
    <t>French Research-L6</t>
  </si>
  <si>
    <t>HFREN Research</t>
  </si>
  <si>
    <t>HGEAL</t>
  </si>
  <si>
    <t>East Asian Languages &amp; Cult</t>
  </si>
  <si>
    <t>HGADM</t>
  </si>
  <si>
    <t>East Asian Lang &amp; Cltre Admin</t>
  </si>
  <si>
    <t>HGAD6</t>
  </si>
  <si>
    <t>East Asian Lang&amp;Cltre Adm-L6</t>
  </si>
  <si>
    <t>HGEAL East Asian Lang Gen Ops</t>
  </si>
  <si>
    <t>HGATL</t>
  </si>
  <si>
    <t>East Asian Lang &amp; Cltre Tch &amp;</t>
  </si>
  <si>
    <t>HGAT6</t>
  </si>
  <si>
    <t>East Asian Lng&amp;Cltr Tch&amp;Lrn-L6</t>
  </si>
  <si>
    <t>HGEAL TAS Temp Acad Support</t>
  </si>
  <si>
    <t>HGEAL Advanced Chinese Program</t>
  </si>
  <si>
    <t>HGRES</t>
  </si>
  <si>
    <t>East Asian Lang &amp; Cltre Rsrch</t>
  </si>
  <si>
    <t>HGRE6</t>
  </si>
  <si>
    <t>East Asian Lng &amp; Cltr Rsrch-L6</t>
  </si>
  <si>
    <t>HGEAL Research</t>
  </si>
  <si>
    <t>HHDNO</t>
  </si>
  <si>
    <t>Arts &amp; Humanities Dean's Off</t>
  </si>
  <si>
    <t>HHADM</t>
  </si>
  <si>
    <t>Arts &amp; Hum Dean's Off Admin</t>
  </si>
  <si>
    <t>HHAD6</t>
  </si>
  <si>
    <t>Arts &amp; Hum Dean's Off Admin-L6</t>
  </si>
  <si>
    <t>HHDNO Salary Provisions</t>
  </si>
  <si>
    <t>HHDNO Dean's Office Ops</t>
  </si>
  <si>
    <t>HHDNO A&amp;H Benefits Pool</t>
  </si>
  <si>
    <t>HHDSS</t>
  </si>
  <si>
    <t>Arts &amp; Hum Dean's Off Stdnt Sv</t>
  </si>
  <si>
    <t>HHDNO Student Diversity</t>
  </si>
  <si>
    <t>HHRES</t>
  </si>
  <si>
    <t>Arts &amp; Hum Dean's Off Rsch</t>
  </si>
  <si>
    <t>HHRE6</t>
  </si>
  <si>
    <t>Arts &amp; Hum Dean's Off Rsch-L6</t>
  </si>
  <si>
    <t>HHDNO Dean's Office Research</t>
  </si>
  <si>
    <t>HITAL</t>
  </si>
  <si>
    <t>Italian Studies</t>
  </si>
  <si>
    <t>HIADM</t>
  </si>
  <si>
    <t>Italian Studies Admin</t>
  </si>
  <si>
    <t>HIAD6</t>
  </si>
  <si>
    <t>Italian Studies Admin-L6</t>
  </si>
  <si>
    <t>HITAL Italian Studies Gen Ops</t>
  </si>
  <si>
    <t>HIITL</t>
  </si>
  <si>
    <t>Italian Studies Tchng &amp; Lrng</t>
  </si>
  <si>
    <t>HIIT6</t>
  </si>
  <si>
    <t>Italian Studies Tchng&amp;Lrng-L6</t>
  </si>
  <si>
    <t>HITAL Reading &amp; Comp</t>
  </si>
  <si>
    <t>HIRES</t>
  </si>
  <si>
    <t>Italian Studies Research</t>
  </si>
  <si>
    <t>HIRE6</t>
  </si>
  <si>
    <t>Italian Studies Research-L6</t>
  </si>
  <si>
    <t>HITAL Research</t>
  </si>
  <si>
    <t>HKCLF</t>
  </si>
  <si>
    <t>Comp Lit &amp; French Admin</t>
  </si>
  <si>
    <t>HKADM</t>
  </si>
  <si>
    <t>HKAD6</t>
  </si>
  <si>
    <t>Comp Lit &amp; French Admin-L6</t>
  </si>
  <si>
    <t>HKCLF Comp Lit &amp; French Gen Op</t>
  </si>
  <si>
    <t>HLCOM</t>
  </si>
  <si>
    <t>Comparative Literature</t>
  </si>
  <si>
    <t>HLADM</t>
  </si>
  <si>
    <t>Comp Lit Admin</t>
  </si>
  <si>
    <t>HLAD6</t>
  </si>
  <si>
    <t>Comp Lit Admin-L6</t>
  </si>
  <si>
    <t>HLCOM Comp Lit Gen Ops</t>
  </si>
  <si>
    <t>HLCTL</t>
  </si>
  <si>
    <t>Comp Lit Tchng &amp; Lrng</t>
  </si>
  <si>
    <t>HLCT6</t>
  </si>
  <si>
    <t>Comp Lit Tchng &amp; Lrng-L6</t>
  </si>
  <si>
    <t>HLCOM Comparative Lit Library</t>
  </si>
  <si>
    <t>HLCOM Rdg &amp; Composition Instr</t>
  </si>
  <si>
    <t>HLCOM TAS salaries, non-R &amp; C</t>
  </si>
  <si>
    <t>HLRES</t>
  </si>
  <si>
    <t>Comp Lit Rsch</t>
  </si>
  <si>
    <t>HLRE6</t>
  </si>
  <si>
    <t>Comp Lit Rsch-L6</t>
  </si>
  <si>
    <t>HLCOM Research</t>
  </si>
  <si>
    <t>HMUSC</t>
  </si>
  <si>
    <t>Music</t>
  </si>
  <si>
    <t>HMADM</t>
  </si>
  <si>
    <t>Music Admin</t>
  </si>
  <si>
    <t>HMAD6</t>
  </si>
  <si>
    <t>Music Admin-L6</t>
  </si>
  <si>
    <t>HMUSC Music Gen Ops</t>
  </si>
  <si>
    <t>HMMTL</t>
  </si>
  <si>
    <t>Music Tchng &amp; Lrng</t>
  </si>
  <si>
    <t>HMMT6</t>
  </si>
  <si>
    <t>Music Tchng &amp; Lrng-L6</t>
  </si>
  <si>
    <t>HMUSC R&amp;C Activities</t>
  </si>
  <si>
    <t>HMUSC Temporary Acad Support</t>
  </si>
  <si>
    <t>HMUSC Perf Gen Ops</t>
  </si>
  <si>
    <t>HMRES</t>
  </si>
  <si>
    <t>Music Rsch</t>
  </si>
  <si>
    <t>HMRE6</t>
  </si>
  <si>
    <t>Music Rsch-L6</t>
  </si>
  <si>
    <t>HMUSC Research</t>
  </si>
  <si>
    <t>HNNES</t>
  </si>
  <si>
    <t>HNADM</t>
  </si>
  <si>
    <t>HNAD6</t>
  </si>
  <si>
    <t>HNETL</t>
  </si>
  <si>
    <t>HNET6</t>
  </si>
  <si>
    <t>HNNES Rdg &amp; Comp Instr</t>
  </si>
  <si>
    <t>HNNES TAS Temp Acad Support</t>
  </si>
  <si>
    <t>HNRES</t>
  </si>
  <si>
    <t>HNRE6</t>
  </si>
  <si>
    <t>HNNES Research</t>
  </si>
  <si>
    <t>HOGSP</t>
  </si>
  <si>
    <t>German Span &amp; Port Admin</t>
  </si>
  <si>
    <t>HOADM</t>
  </si>
  <si>
    <t>HOAD6</t>
  </si>
  <si>
    <t>German Span &amp; Port Admin-L6</t>
  </si>
  <si>
    <t>HOGSP Germ Span &amp; Port Gen Ops</t>
  </si>
  <si>
    <t>HPMED</t>
  </si>
  <si>
    <t>Medieval Studies</t>
  </si>
  <si>
    <t>HPADM</t>
  </si>
  <si>
    <t>Medieval Stdies Tchng &amp; Lrng</t>
  </si>
  <si>
    <t>HPAD6</t>
  </si>
  <si>
    <t>Medieval Stdies Tchng&amp;Lrng-L6</t>
  </si>
  <si>
    <t>HPMED Medieval Studies Gen Ops</t>
  </si>
  <si>
    <t>HQISS</t>
  </si>
  <si>
    <t>Italian Scan &amp; Slavic Admin</t>
  </si>
  <si>
    <t>HQADM</t>
  </si>
  <si>
    <t>Italian Scan &amp; Slav Admin</t>
  </si>
  <si>
    <t>HQAD6</t>
  </si>
  <si>
    <t>Italian Scan &amp; Slav Admin-L6</t>
  </si>
  <si>
    <t>HQISS Ital San &amp; Slav Gen Ops</t>
  </si>
  <si>
    <t>HRHET</t>
  </si>
  <si>
    <t>Rhetoric</t>
  </si>
  <si>
    <t>HRADM</t>
  </si>
  <si>
    <t>Rhetoric Admin</t>
  </si>
  <si>
    <t>HRAD6</t>
  </si>
  <si>
    <t>Rhetoric Admin-L6</t>
  </si>
  <si>
    <t>HRHET Rhetoric Gen Ops</t>
  </si>
  <si>
    <t>HRRES</t>
  </si>
  <si>
    <t>Rhetoric Rsch</t>
  </si>
  <si>
    <t>HRRE6</t>
  </si>
  <si>
    <t>Rhetoric Rsch-L6</t>
  </si>
  <si>
    <t>HRHET Research</t>
  </si>
  <si>
    <t>HRHET Temp Academic Support</t>
  </si>
  <si>
    <t>HRRTL</t>
  </si>
  <si>
    <t>Rhetoric Tchng &amp; Lrng</t>
  </si>
  <si>
    <t>HRRT6</t>
  </si>
  <si>
    <t>Rhetoric Tchng &amp; Lrng-L6</t>
  </si>
  <si>
    <t>HRHET Rdg &amp; Comp Instr</t>
  </si>
  <si>
    <t>HSCAN</t>
  </si>
  <si>
    <t>Scandinavian Languages</t>
  </si>
  <si>
    <t>HSADM</t>
  </si>
  <si>
    <t>Scan Lang Admin</t>
  </si>
  <si>
    <t>HSAD6</t>
  </si>
  <si>
    <t>Scan Lang Admin-L6</t>
  </si>
  <si>
    <t>HSCAN Scand Lang Gen Ops</t>
  </si>
  <si>
    <t>HSCAN Celtic Studies</t>
  </si>
  <si>
    <t>HSRES</t>
  </si>
  <si>
    <t>Scan Lang Rsch</t>
  </si>
  <si>
    <t>HSRE6</t>
  </si>
  <si>
    <t>Scan Lang Rsch-L6</t>
  </si>
  <si>
    <t>HSCAN Research</t>
  </si>
  <si>
    <t>HSSTL</t>
  </si>
  <si>
    <t>Scan Lang Tchng &amp; Lrng</t>
  </si>
  <si>
    <t>HSST6</t>
  </si>
  <si>
    <t>Scan Lang Tchng &amp; Lrng-L6</t>
  </si>
  <si>
    <t>HSCAN Rdg &amp; Comp Instr</t>
  </si>
  <si>
    <t>HSCAN Celtic Rdg &amp; Comp Instr</t>
  </si>
  <si>
    <t>HTAHN</t>
  </si>
  <si>
    <t>Ancient His &amp; Med Arch</t>
  </si>
  <si>
    <t>HTATL</t>
  </si>
  <si>
    <t>Anc His &amp; Med Arch Tch &amp; Lrn</t>
  </si>
  <si>
    <t>HTAT6</t>
  </si>
  <si>
    <t>Anc His &amp; Med Arch Tch&amp;Lrn-L6</t>
  </si>
  <si>
    <t>HTAHN Gen Ops</t>
  </si>
  <si>
    <t>HUFLM</t>
  </si>
  <si>
    <t>Film and Media</t>
  </si>
  <si>
    <t>HUADM</t>
  </si>
  <si>
    <t>Film &amp; Media Admin</t>
  </si>
  <si>
    <t>HUAD6</t>
  </si>
  <si>
    <t>Film &amp; Media Admin-L6</t>
  </si>
  <si>
    <t>HUFLM Film Studies Gen Ops</t>
  </si>
  <si>
    <t>HUFTL</t>
  </si>
  <si>
    <t>Film &amp; Media Tchng &amp; Lrng</t>
  </si>
  <si>
    <t>HUFT6</t>
  </si>
  <si>
    <t>Film &amp; Media Tchng &amp; Lrng-L6</t>
  </si>
  <si>
    <t>HUFLM Rdg &amp; Composition Instr</t>
  </si>
  <si>
    <t>HURES</t>
  </si>
  <si>
    <t>Film &amp; Media Rsch</t>
  </si>
  <si>
    <t>HURE6</t>
  </si>
  <si>
    <t>Film &amp; Media Rsch-L6</t>
  </si>
  <si>
    <t>HUFLM Research</t>
  </si>
  <si>
    <t>HUFLM Temp Academic Support</t>
  </si>
  <si>
    <t>HVSSA</t>
  </si>
  <si>
    <t>South &amp; Southeast Asian Std</t>
  </si>
  <si>
    <t>HVADM</t>
  </si>
  <si>
    <t>Sth &amp; SE Asia Stdies Admin</t>
  </si>
  <si>
    <t>HVAD6</t>
  </si>
  <si>
    <t>Sth &amp; SE Asia Stdies Admin-L6</t>
  </si>
  <si>
    <t>HVSSA So &amp; SE Asian Gen Ops</t>
  </si>
  <si>
    <t>HVATL</t>
  </si>
  <si>
    <t>Sth &amp; SE Asia Stdies Tchng &amp; L</t>
  </si>
  <si>
    <t>HVAT6</t>
  </si>
  <si>
    <t>Sth &amp; SE Asia StdiesTchng&amp;L-L6</t>
  </si>
  <si>
    <t>HVSSA Rdg &amp; Comp Instr</t>
  </si>
  <si>
    <t>HVSSA TAS Administration</t>
  </si>
  <si>
    <t>HVRES</t>
  </si>
  <si>
    <t>Sth &amp; SE Asia Stdies Rsch</t>
  </si>
  <si>
    <t>HVRE6</t>
  </si>
  <si>
    <t>Sth &amp; SE Asia Stdies Rsch-L6</t>
  </si>
  <si>
    <t>HVSSA Research</t>
  </si>
  <si>
    <t>HWBUD</t>
  </si>
  <si>
    <t>Buddhist Studies</t>
  </si>
  <si>
    <t>HWBTL</t>
  </si>
  <si>
    <t>Buddhist Stdies Tchng &amp; Lrng</t>
  </si>
  <si>
    <t>HWBT6</t>
  </si>
  <si>
    <t>Buddhist Stds Tchng &amp; Lrng-L6</t>
  </si>
  <si>
    <t>HWBUD Buddhist Studies Gen Op</t>
  </si>
  <si>
    <t>HWRES</t>
  </si>
  <si>
    <t>Buddhist Stdies Rsch</t>
  </si>
  <si>
    <t>HWRE6</t>
  </si>
  <si>
    <t>Buddhist Stdies Rsch-L6</t>
  </si>
  <si>
    <t>HWBUD Buddhist St Research</t>
  </si>
  <si>
    <t>HYHRT</t>
  </si>
  <si>
    <t>Hum Res &amp; Teaching Support</t>
  </si>
  <si>
    <t>HYHR5</t>
  </si>
  <si>
    <t>Hum Res &amp; Teaching Support-L5</t>
  </si>
  <si>
    <t>HYHR6</t>
  </si>
  <si>
    <t>Hum Res &amp; Teaching Support-L6</t>
  </si>
  <si>
    <t>HYHRT CSM Interdiscp Research</t>
  </si>
  <si>
    <t>HYHRT Study of Religion</t>
  </si>
  <si>
    <t>HYHRT Study of Value</t>
  </si>
  <si>
    <t>HZGER</t>
  </si>
  <si>
    <t>German</t>
  </si>
  <si>
    <t>HZADM</t>
  </si>
  <si>
    <t>German Admin</t>
  </si>
  <si>
    <t>HZAD6</t>
  </si>
  <si>
    <t>German Admin-L6</t>
  </si>
  <si>
    <t>HZGER German Gen Ops</t>
  </si>
  <si>
    <t>HZGER Dutch Studies</t>
  </si>
  <si>
    <t>HZGTL</t>
  </si>
  <si>
    <t>German Tchng &amp; Lrng</t>
  </si>
  <si>
    <t>HZGT6</t>
  </si>
  <si>
    <t>German Tchng &amp; Lrng-L6</t>
  </si>
  <si>
    <t>HZGER Rdg &amp; Comp Instr</t>
  </si>
  <si>
    <t>HZGER TAS: German</t>
  </si>
  <si>
    <t>HZRES</t>
  </si>
  <si>
    <t>German Rsch</t>
  </si>
  <si>
    <t>HZRE6</t>
  </si>
  <si>
    <t>German Rsch-L6</t>
  </si>
  <si>
    <t>HZGER Research</t>
  </si>
  <si>
    <t>INCAS</t>
  </si>
  <si>
    <t>CASMA</t>
  </si>
  <si>
    <t>INADM</t>
  </si>
  <si>
    <t>CASMA Admin</t>
  </si>
  <si>
    <t>INAD6</t>
  </si>
  <si>
    <t>CASMA Admin-L6</t>
  </si>
  <si>
    <t>INCAS CASMA Gen Ops</t>
  </si>
  <si>
    <t>LORFS</t>
  </si>
  <si>
    <t>LOADM</t>
  </si>
  <si>
    <t>LOAD6</t>
  </si>
  <si>
    <t>LPSPP</t>
  </si>
  <si>
    <t>Spanish &amp; Portuguese</t>
  </si>
  <si>
    <t>LPADM</t>
  </si>
  <si>
    <t>Span &amp; Port Admin</t>
  </si>
  <si>
    <t>LPAD6</t>
  </si>
  <si>
    <t>Span &amp; Port Admin-L6</t>
  </si>
  <si>
    <t>LPSPP Spanish &amp; Port Gen Ops</t>
  </si>
  <si>
    <t>LPRES</t>
  </si>
  <si>
    <t>Span &amp; Port Rsch</t>
  </si>
  <si>
    <t>LPRE6</t>
  </si>
  <si>
    <t>Span &amp; Port Rsch-L6</t>
  </si>
  <si>
    <t>LPSPP Resarch</t>
  </si>
  <si>
    <t>LPSTL</t>
  </si>
  <si>
    <t>Span &amp; Port Tchng &amp; Lrng</t>
  </si>
  <si>
    <t>LPST6</t>
  </si>
  <si>
    <t>Span &amp; Port Tchng &amp; Lrng-L6</t>
  </si>
  <si>
    <t>LPSPP R&amp;C: Sp &amp; Portuguese</t>
  </si>
  <si>
    <t>LPSPP TAS: Sp &amp; Portuguese</t>
  </si>
  <si>
    <t>LQAPR</t>
  </si>
  <si>
    <t>Art Practice</t>
  </si>
  <si>
    <t>LQADM</t>
  </si>
  <si>
    <t>Art Practice Admin</t>
  </si>
  <si>
    <t>LQAD6</t>
  </si>
  <si>
    <t>Art Practice Admin-L6</t>
  </si>
  <si>
    <t>LQAPR Art Practice Gen Ops</t>
  </si>
  <si>
    <t>LQATL</t>
  </si>
  <si>
    <t>Art Practice Tchng &amp; Lrng</t>
  </si>
  <si>
    <t>LQAT6</t>
  </si>
  <si>
    <t>Art Practice Tchng &amp; Lrng-L6</t>
  </si>
  <si>
    <t>LQAPR TAS Temp Acad Support</t>
  </si>
  <si>
    <t>LQINS</t>
  </si>
  <si>
    <t>AP Instructional Studios</t>
  </si>
  <si>
    <t>LQAPR Sudios Gen Ops</t>
  </si>
  <si>
    <t>LQAPR Studios Ceramics</t>
  </si>
  <si>
    <t>LQAPR Studios Painting</t>
  </si>
  <si>
    <t>LQAPR Studios Sculpture</t>
  </si>
  <si>
    <t>LQAPR Studios Printmaking</t>
  </si>
  <si>
    <t>LQAPR Studios Metal</t>
  </si>
  <si>
    <t>LQAPR Studios Worth Ryder Gal</t>
  </si>
  <si>
    <t>LQAPR St Digital Media Lab</t>
  </si>
  <si>
    <t>LQRES</t>
  </si>
  <si>
    <t>Art Practice Rsch</t>
  </si>
  <si>
    <t>LQRE6</t>
  </si>
  <si>
    <t>Art Practice Rsch-L6</t>
  </si>
  <si>
    <t>LQAPR Art Practice Research</t>
  </si>
  <si>
    <t>LRTOW</t>
  </si>
  <si>
    <t>Townsend Ctr Humanities</t>
  </si>
  <si>
    <t>LRADM</t>
  </si>
  <si>
    <t>Townsend Ctr Hum Admin</t>
  </si>
  <si>
    <t>LRAD6</t>
  </si>
  <si>
    <t>Townsend Ctr Hum Admin-L6</t>
  </si>
  <si>
    <t>LRTOW Townsend Ctr Gen Ops</t>
  </si>
  <si>
    <t>LRRES</t>
  </si>
  <si>
    <t>Townsend Ctr Hum Rsch</t>
  </si>
  <si>
    <t>LRADP</t>
  </si>
  <si>
    <t>LRTOW Administered Programs</t>
  </si>
  <si>
    <t>LRTOW Townsend Ctr Fellows</t>
  </si>
  <si>
    <t>LRTOW Tsnd Ctr Working Groups</t>
  </si>
  <si>
    <t>LRTOW Tsnd Ctr DBTCH Newslettr</t>
  </si>
  <si>
    <t>LRTOW Tsnd Ctr Prgms</t>
  </si>
  <si>
    <t>LRTOW Tsnd Ctr Discovery Prog</t>
  </si>
  <si>
    <t>LRTOW Adm Pro Art Tech &amp; Cultu</t>
  </si>
  <si>
    <t>LRTOW Adm Pro Qui Parle</t>
  </si>
  <si>
    <t>LRTOW Adm Pro Representations</t>
  </si>
  <si>
    <t>LSCLA</t>
  </si>
  <si>
    <t>Classics</t>
  </si>
  <si>
    <t>LSADM</t>
  </si>
  <si>
    <t>Classics Admin</t>
  </si>
  <si>
    <t>LSAD6</t>
  </si>
  <si>
    <t>Classics Admin-L6</t>
  </si>
  <si>
    <t>LSCLA Classics Gen Ops</t>
  </si>
  <si>
    <t>LSCTL</t>
  </si>
  <si>
    <t>Classics Tchng &amp; Lrng</t>
  </si>
  <si>
    <t>LSCT6</t>
  </si>
  <si>
    <t>Classics Tchng &amp; Lrng-L6</t>
  </si>
  <si>
    <t>LSCLA Nemea</t>
  </si>
  <si>
    <t>LSCLA TAS Administration</t>
  </si>
  <si>
    <t>LSCLA R&amp;C ALLOCATION</t>
  </si>
  <si>
    <t>LSRES</t>
  </si>
  <si>
    <t>Classics Rsch</t>
  </si>
  <si>
    <t>LSRE6</t>
  </si>
  <si>
    <t>Classics Rsch-L6</t>
  </si>
  <si>
    <t>LSCLA Research</t>
  </si>
  <si>
    <t>LTSLL</t>
  </si>
  <si>
    <t>Slavic Languages &amp; Literature</t>
  </si>
  <si>
    <t>LTADM</t>
  </si>
  <si>
    <t>Slavic Lang &amp; Lit Admin</t>
  </si>
  <si>
    <t>LTAD6</t>
  </si>
  <si>
    <t>Slavic Lang &amp; Lit Admin-L6</t>
  </si>
  <si>
    <t>LTSLL Slavic Lang &amp; Lit Gen Op</t>
  </si>
  <si>
    <t>LTRES</t>
  </si>
  <si>
    <t>Slavic Lang &amp; Lit Rsch</t>
  </si>
  <si>
    <t>LTRE6</t>
  </si>
  <si>
    <t>Slavic Lang &amp; Lit Rsch-L6</t>
  </si>
  <si>
    <t>LTSLL Research</t>
  </si>
  <si>
    <t>LTSTL</t>
  </si>
  <si>
    <t>Slavic Lang &amp; Lit Tchng &amp; Lrng</t>
  </si>
  <si>
    <t>LTST6</t>
  </si>
  <si>
    <t>Slavic Lang &amp; Lit Tch &amp; Lrn-L6</t>
  </si>
  <si>
    <t>LTSLL Rdg &amp; Comp Instr</t>
  </si>
  <si>
    <t>LXNMA</t>
  </si>
  <si>
    <t>New Music &amp; Audio Tech</t>
  </si>
  <si>
    <t>LXADM</t>
  </si>
  <si>
    <t>New Music &amp; Audio Tch Admin</t>
  </si>
  <si>
    <t>LXAD6</t>
  </si>
  <si>
    <t>New Music&amp;Audio Tech Adm-L6</t>
  </si>
  <si>
    <t>LXNMA New Mus &amp; Aud Gen Ops</t>
  </si>
  <si>
    <t>NWARC</t>
  </si>
  <si>
    <t>Arts Research Center</t>
  </si>
  <si>
    <t>NWADM</t>
  </si>
  <si>
    <t>Arts Rsch Center Admin</t>
  </si>
  <si>
    <t>NWAD6</t>
  </si>
  <si>
    <t>Arts Rsch Center Admin-L6</t>
  </si>
  <si>
    <t>NWARC General Operations</t>
  </si>
  <si>
    <t>NWRES</t>
  </si>
  <si>
    <t>Arts Rsch Center Rsch</t>
  </si>
  <si>
    <t>NWRE6</t>
  </si>
  <si>
    <t>Arts Rsch Center Rsch-L6</t>
  </si>
  <si>
    <t>NWARC Research/Residencies</t>
  </si>
  <si>
    <t>NWARC Other</t>
  </si>
  <si>
    <t>LS1PS</t>
  </si>
  <si>
    <t>L&amp;S Math &amp; Physical Sci</t>
  </si>
  <si>
    <t>NQBSL</t>
  </si>
  <si>
    <t>Berkeley Seismological Lab</t>
  </si>
  <si>
    <t>NQADM</t>
  </si>
  <si>
    <t>BSL Administration</t>
  </si>
  <si>
    <t>NQAD6</t>
  </si>
  <si>
    <t>BSL Administration-L6</t>
  </si>
  <si>
    <t>NQBSL Seismo Admin</t>
  </si>
  <si>
    <t>NQBSL Seismo Misc</t>
  </si>
  <si>
    <t>NQRES</t>
  </si>
  <si>
    <t>BSL Seismo Research</t>
  </si>
  <si>
    <t>NQRE6</t>
  </si>
  <si>
    <t>BSL Seismo Research-L6</t>
  </si>
  <si>
    <t>NQBSL Res Misc</t>
  </si>
  <si>
    <t>NQBSL Operational Grants</t>
  </si>
  <si>
    <t>NQRSV</t>
  </si>
  <si>
    <t>BSL Recharge Services</t>
  </si>
  <si>
    <t>NQRS6</t>
  </si>
  <si>
    <t>BSL Recharge Services-L6</t>
  </si>
  <si>
    <t>NQBSL GCL Recharge</t>
  </si>
  <si>
    <t>PAAST</t>
  </si>
  <si>
    <t>Astronomy</t>
  </si>
  <si>
    <t>PAADM</t>
  </si>
  <si>
    <t>Astronomy Administration</t>
  </si>
  <si>
    <t>PAAD6</t>
  </si>
  <si>
    <t>Astronomy Administration-L6</t>
  </si>
  <si>
    <t>PAAST Astron Gen Ops</t>
  </si>
  <si>
    <t>PAATL</t>
  </si>
  <si>
    <t>Astronomy Teaching &amp; Learning</t>
  </si>
  <si>
    <t>PAAT6</t>
  </si>
  <si>
    <t>Astronomy Teaching &amp; Lrnng-L6</t>
  </si>
  <si>
    <t>PAAST Computing</t>
  </si>
  <si>
    <t>PAAST Temp Academic Support</t>
  </si>
  <si>
    <t>PAAST-Perm Fac Salaries</t>
  </si>
  <si>
    <t>PAFAC</t>
  </si>
  <si>
    <t>Astronomy Facilities</t>
  </si>
  <si>
    <t>PAFA6</t>
  </si>
  <si>
    <t>Astronomy Facilities-L6</t>
  </si>
  <si>
    <t>PAAST Facilities</t>
  </si>
  <si>
    <t>PARES</t>
  </si>
  <si>
    <t>Astronomy Research</t>
  </si>
  <si>
    <t>PARE6</t>
  </si>
  <si>
    <t>Astronomy Research-L6</t>
  </si>
  <si>
    <t>PAAST Research Non-Grants</t>
  </si>
  <si>
    <t>PAAST Research</t>
  </si>
  <si>
    <t>PDPSD</t>
  </si>
  <si>
    <t>Physical Sc Dean's Off</t>
  </si>
  <si>
    <t>PDADM</t>
  </si>
  <si>
    <t>Physical Sci Dean's Office Adm</t>
  </si>
  <si>
    <t>PDAD6</t>
  </si>
  <si>
    <t>Physical Sci Dean's Off Adm-L6</t>
  </si>
  <si>
    <t>PDPSD Phys Sc Dean Gen Ops</t>
  </si>
  <si>
    <t>PDPSD Salary Provisions</t>
  </si>
  <si>
    <t>PDPSD Benefits Pool</t>
  </si>
  <si>
    <t>PDDSS</t>
  </si>
  <si>
    <t>Phys Sci Dean's Off Student Sv</t>
  </si>
  <si>
    <t>PDPSD Stdt Diversity</t>
  </si>
  <si>
    <t>PGEGE</t>
  </si>
  <si>
    <t>Earth &amp; Planetary Science</t>
  </si>
  <si>
    <t>PGADM</t>
  </si>
  <si>
    <t>Earth &amp; Plan Sci Admin</t>
  </si>
  <si>
    <t>PGAD6</t>
  </si>
  <si>
    <t>Earth &amp; Plan Sci Admin-L6</t>
  </si>
  <si>
    <t>PGEGE Gen Ops</t>
  </si>
  <si>
    <t>PGETL</t>
  </si>
  <si>
    <t>Earth &amp; Plan Sci Teach &amp; Learn</t>
  </si>
  <si>
    <t>PGET6</t>
  </si>
  <si>
    <t>Earth &amp; Plan Sci Tch &amp; Lrn-L6</t>
  </si>
  <si>
    <t>PGEGE Computing</t>
  </si>
  <si>
    <t>PGEGE Sum Camp</t>
  </si>
  <si>
    <t>PGEGE Temporary Acad Salary</t>
  </si>
  <si>
    <t>PGRES</t>
  </si>
  <si>
    <t>Earth &amp; Plan Sci Research</t>
  </si>
  <si>
    <t>PGRE6</t>
  </si>
  <si>
    <t>Earth &amp; Plan Sci Research-L6</t>
  </si>
  <si>
    <t>PGEGE Research</t>
  </si>
  <si>
    <t>PGEGE Misc</t>
  </si>
  <si>
    <t>PGEGE Ctr for IsotopeGeochem</t>
  </si>
  <si>
    <t>PGRSV</t>
  </si>
  <si>
    <t>Earth &amp; Planet Sci Recharge Sv</t>
  </si>
  <si>
    <t>PGRS6</t>
  </si>
  <si>
    <t>Earth&amp;Planet Sci Rchrge Sv-L6</t>
  </si>
  <si>
    <t>PGEGE Recharge Services</t>
  </si>
  <si>
    <t>PHYSI</t>
  </si>
  <si>
    <t>Physics</t>
  </si>
  <si>
    <t>PHADM</t>
  </si>
  <si>
    <t>Physics Administration</t>
  </si>
  <si>
    <t>PHAD6</t>
  </si>
  <si>
    <t>Physics Administration-L6</t>
  </si>
  <si>
    <t>PHYSI Gen Ops</t>
  </si>
  <si>
    <t>PHYSI Events &amp; Special Prgms</t>
  </si>
  <si>
    <t>PHYSI Academic Office Ops</t>
  </si>
  <si>
    <t>PHYSI Financial Service Ops</t>
  </si>
  <si>
    <t>PHYSI Support Service Ops</t>
  </si>
  <si>
    <t>PHYSI Physics Development Ops</t>
  </si>
  <si>
    <t>PHPSS</t>
  </si>
  <si>
    <t>Physics Student Services-L6</t>
  </si>
  <si>
    <t>PHYSI Student Support</t>
  </si>
  <si>
    <t>PHYSI Sci Diversity Ofc.</t>
  </si>
  <si>
    <t>PHYSI Student Service Ops</t>
  </si>
  <si>
    <t>PHFAC</t>
  </si>
  <si>
    <t>Physics Facilities</t>
  </si>
  <si>
    <t>PHFA6</t>
  </si>
  <si>
    <t>Physics Facilities-L6</t>
  </si>
  <si>
    <t>PHYSI Facilities</t>
  </si>
  <si>
    <t>PHPTL</t>
  </si>
  <si>
    <t>Physics Teaching &amp; Learning</t>
  </si>
  <si>
    <t>PHPT6</t>
  </si>
  <si>
    <t>Physics Teaching &amp; Learning-L6</t>
  </si>
  <si>
    <t>PHYSI Computing</t>
  </si>
  <si>
    <t>PHYSI Physics lll Lab</t>
  </si>
  <si>
    <t>PHYSI PIL</t>
  </si>
  <si>
    <t>PHYSI Acad Salary</t>
  </si>
  <si>
    <t>PHYSI Temporary Acad Support</t>
  </si>
  <si>
    <t>PHYSI TAS-Gateway Courses</t>
  </si>
  <si>
    <t>PHRES</t>
  </si>
  <si>
    <t>Physics Research</t>
  </si>
  <si>
    <t>PHRE6</t>
  </si>
  <si>
    <t>Physics Research-L6</t>
  </si>
  <si>
    <t>PHYSI Research</t>
  </si>
  <si>
    <t>PHYSI SS Astrophysics</t>
  </si>
  <si>
    <t>PHYSI SS Atomic &amp; Molecular</t>
  </si>
  <si>
    <t>PHYSI SS Biophysics</t>
  </si>
  <si>
    <t>PHYSI SS Condensed Matter Expe</t>
  </si>
  <si>
    <t>PHYSI SS Condensed Matter Theo</t>
  </si>
  <si>
    <t>PHYSI SS Nuclear</t>
  </si>
  <si>
    <t>PHYSI SS Optics</t>
  </si>
  <si>
    <t>PHYSI SS Particle Experiment</t>
  </si>
  <si>
    <t>PHYSI SS Particle Theory</t>
  </si>
  <si>
    <t>PHYSI SS Plasma</t>
  </si>
  <si>
    <t>PHYSI SS Other Theoretical/Mat</t>
  </si>
  <si>
    <t>PHYSI Ctr Theoretical Physics</t>
  </si>
  <si>
    <t>PHYSI Ctr Cosmological Physics</t>
  </si>
  <si>
    <t>PHSHP</t>
  </si>
  <si>
    <t>Physics Shops &amp;Services</t>
  </si>
  <si>
    <t>PHSH6</t>
  </si>
  <si>
    <t>Physics Recharge_Services-L6</t>
  </si>
  <si>
    <t>PHYSI Shops Machine Shop</t>
  </si>
  <si>
    <t>PHYSI Shops PANIC</t>
  </si>
  <si>
    <t>PHYSI Shops Stdt Shop</t>
  </si>
  <si>
    <t>PHYSI Shops Support Services</t>
  </si>
  <si>
    <t>PMATH</t>
  </si>
  <si>
    <t>Mathematics</t>
  </si>
  <si>
    <t>PMADM</t>
  </si>
  <si>
    <t>Mathematics Administration</t>
  </si>
  <si>
    <t>PMAD6</t>
  </si>
  <si>
    <t>Mathematics Administration-L6</t>
  </si>
  <si>
    <t>PMATH Gen Ops</t>
  </si>
  <si>
    <t>PMMSS</t>
  </si>
  <si>
    <t>Mathematics Student Services</t>
  </si>
  <si>
    <t>PMATH Stdt Serv</t>
  </si>
  <si>
    <t>PMMTL</t>
  </si>
  <si>
    <t>Mathematics Teaching &amp; Learn</t>
  </si>
  <si>
    <t>PMMT6</t>
  </si>
  <si>
    <t>Mathematics Teach &amp; Learn-L6</t>
  </si>
  <si>
    <t>PMATH Computing</t>
  </si>
  <si>
    <t>PMATH Calculus Lab</t>
  </si>
  <si>
    <t>PMATH In-Year Instruct Support</t>
  </si>
  <si>
    <t>PMATH TAS Gateway</t>
  </si>
  <si>
    <t>PMATH Math Diagnostic Testing</t>
  </si>
  <si>
    <t>PMRES</t>
  </si>
  <si>
    <t>Mathematics Research</t>
  </si>
  <si>
    <t>PMPAM</t>
  </si>
  <si>
    <t>Ctr for Pure &amp; Applied Math</t>
  </si>
  <si>
    <t>PMATH CPAM Admin</t>
  </si>
  <si>
    <t>PMATH CPAM Research</t>
  </si>
  <si>
    <t>PMRE6</t>
  </si>
  <si>
    <t>Mathematics Research-L6</t>
  </si>
  <si>
    <t>PMATH Research</t>
  </si>
  <si>
    <t>PSTAT</t>
  </si>
  <si>
    <t>Statistics</t>
  </si>
  <si>
    <t>PSADM</t>
  </si>
  <si>
    <t>Statistics Administration</t>
  </si>
  <si>
    <t>PSAD6</t>
  </si>
  <si>
    <t>Statistics Administration-L6</t>
  </si>
  <si>
    <t>PSTAT Stat Gen Ops</t>
  </si>
  <si>
    <t>PSTAT BLSS</t>
  </si>
  <si>
    <t>PSTAT Special Programs</t>
  </si>
  <si>
    <t>PSSSS</t>
  </si>
  <si>
    <t>Statistics Student Services-L6</t>
  </si>
  <si>
    <t>PSTAT Student Support</t>
  </si>
  <si>
    <t>PSRES</t>
  </si>
  <si>
    <t>Statistics Research</t>
  </si>
  <si>
    <t>PSRE6</t>
  </si>
  <si>
    <t>Statistics Research-L6</t>
  </si>
  <si>
    <t>PSTAT Research</t>
  </si>
  <si>
    <t>PSSTL</t>
  </si>
  <si>
    <t>Statistics Teaching &amp; Learning</t>
  </si>
  <si>
    <t>PSST6</t>
  </si>
  <si>
    <t>Statistics Teaching &amp; Learn-L6</t>
  </si>
  <si>
    <t>PSTAT Temp Academic Support</t>
  </si>
  <si>
    <t>PSTAT TAS-GATEWAY</t>
  </si>
  <si>
    <t>PSTAT Statistics Comp Facility</t>
  </si>
  <si>
    <t>PSTAT Academic Salaries</t>
  </si>
  <si>
    <t>LS1SS</t>
  </si>
  <si>
    <t>L&amp;S Social Sciences</t>
  </si>
  <si>
    <t>JVBRG</t>
  </si>
  <si>
    <t>B Bain Research Group</t>
  </si>
  <si>
    <t>JVADM</t>
  </si>
  <si>
    <t>B Bain Research Group Admin</t>
  </si>
  <si>
    <t>JVAD6</t>
  </si>
  <si>
    <t>B Bain Research Group Admin-L6</t>
  </si>
  <si>
    <t>JVBRG BBRG Gen Support</t>
  </si>
  <si>
    <t>SAAMS</t>
  </si>
  <si>
    <t>African Am Studies</t>
  </si>
  <si>
    <t>SAADM</t>
  </si>
  <si>
    <t>African Am Studies Admin</t>
  </si>
  <si>
    <t>SAAD6</t>
  </si>
  <si>
    <t>African Am Studies Admin-L6</t>
  </si>
  <si>
    <t>SAAMS Af Am St Gen Ops</t>
  </si>
  <si>
    <t>SAATL</t>
  </si>
  <si>
    <t>African Amer Stdies Tch&amp;Lrn</t>
  </si>
  <si>
    <t>SAAT6</t>
  </si>
  <si>
    <t>African Amer Stdies Tch&amp;Lrn-L6</t>
  </si>
  <si>
    <t>SAAMS Af Am St R&amp;C</t>
  </si>
  <si>
    <t>SAAMS Temp Academic Support</t>
  </si>
  <si>
    <t>SARES</t>
  </si>
  <si>
    <t>African Am Studies Research</t>
  </si>
  <si>
    <t>SARE6</t>
  </si>
  <si>
    <t>African Am Studies Research-L6</t>
  </si>
  <si>
    <t>SAAMS Research</t>
  </si>
  <si>
    <t>SBETH</t>
  </si>
  <si>
    <t>Ethnic Studies</t>
  </si>
  <si>
    <t>SBADM</t>
  </si>
  <si>
    <t>Ethnic Studies Administration</t>
  </si>
  <si>
    <t>SBAD6</t>
  </si>
  <si>
    <t>Ethnic Studies Admin-L6</t>
  </si>
  <si>
    <t>SBETH Ethnic Studies Gen Ops</t>
  </si>
  <si>
    <t>SBETH Chicano Studies</t>
  </si>
  <si>
    <t>SBETH Asian American Studies</t>
  </si>
  <si>
    <t>SBETH Native American Studies</t>
  </si>
  <si>
    <t>SBETL</t>
  </si>
  <si>
    <t>Ethnic Studies Teach &amp; Learn</t>
  </si>
  <si>
    <t>SBET6</t>
  </si>
  <si>
    <t>Ethnic Studies Teach&amp;Learn-L6</t>
  </si>
  <si>
    <t>SBETH Reading and Composition</t>
  </si>
  <si>
    <t>SBETH Library</t>
  </si>
  <si>
    <t>SBETH Temp Academic Support</t>
  </si>
  <si>
    <t>SBRES</t>
  </si>
  <si>
    <t>Ethnic Studies Research</t>
  </si>
  <si>
    <t>SBRE6</t>
  </si>
  <si>
    <t>Ethnic Studies Research-L6</t>
  </si>
  <si>
    <t>SBETH Ethnic Studies Research</t>
  </si>
  <si>
    <t>SDDEM</t>
  </si>
  <si>
    <t>Demography</t>
  </si>
  <si>
    <t>SDADM</t>
  </si>
  <si>
    <t>Demography Administration</t>
  </si>
  <si>
    <t>SDAD6</t>
  </si>
  <si>
    <t>Demography Administration-L6</t>
  </si>
  <si>
    <t>SDDEM Demography Gen Ops</t>
  </si>
  <si>
    <t>SDDTL</t>
  </si>
  <si>
    <t>Demography Teaching &amp; Learning</t>
  </si>
  <si>
    <t>SDDT6</t>
  </si>
  <si>
    <t>Demography Tchng &amp; Lrnng-L6</t>
  </si>
  <si>
    <t>SDDEM Temp Academic Support</t>
  </si>
  <si>
    <t>SDRES</t>
  </si>
  <si>
    <t>Demography Research</t>
  </si>
  <si>
    <t>SDRE6</t>
  </si>
  <si>
    <t>Demography Research-L6</t>
  </si>
  <si>
    <t>SDDEM Research</t>
  </si>
  <si>
    <t>SECON</t>
  </si>
  <si>
    <t>Economics</t>
  </si>
  <si>
    <t>SEADM</t>
  </si>
  <si>
    <t>Economics Administration</t>
  </si>
  <si>
    <t>SEAD6</t>
  </si>
  <si>
    <t>Economics Administration-L6</t>
  </si>
  <si>
    <t>SECON Econ Gen Ops</t>
  </si>
  <si>
    <t>SEETL</t>
  </si>
  <si>
    <t>Economics Teaching &amp; Learning</t>
  </si>
  <si>
    <t>SEET6</t>
  </si>
  <si>
    <t>Economics Teaching&amp;Learning-L6</t>
  </si>
  <si>
    <t>SECON Temp Academic Support</t>
  </si>
  <si>
    <t>SECON Student Aid</t>
  </si>
  <si>
    <t>SERES</t>
  </si>
  <si>
    <t>Economics Research</t>
  </si>
  <si>
    <t>SERE6</t>
  </si>
  <si>
    <t>Economics Research-L6</t>
  </si>
  <si>
    <t>SECON Econometrics Lab</t>
  </si>
  <si>
    <t>SECON Research</t>
  </si>
  <si>
    <t>SECON CLE</t>
  </si>
  <si>
    <t>SECON Burch Center Funds</t>
  </si>
  <si>
    <t>SGEOG</t>
  </si>
  <si>
    <t>Geography</t>
  </si>
  <si>
    <t>SGADM</t>
  </si>
  <si>
    <t>Geography Administration</t>
  </si>
  <si>
    <t>SGAD6</t>
  </si>
  <si>
    <t>Geography Administration-L6</t>
  </si>
  <si>
    <t>SGEOG Geography Gen Ops</t>
  </si>
  <si>
    <t>SGGTL</t>
  </si>
  <si>
    <t>Geography Teaching &amp; Learning</t>
  </si>
  <si>
    <t>SGGT6</t>
  </si>
  <si>
    <t>Geography Teaching&amp;Learning-L6</t>
  </si>
  <si>
    <t>SGEOG Computing Facility</t>
  </si>
  <si>
    <t>SGEOG Temp Academic Support</t>
  </si>
  <si>
    <t>SGRES</t>
  </si>
  <si>
    <t>Geography Research</t>
  </si>
  <si>
    <t>SGRE6</t>
  </si>
  <si>
    <t>Geography Research-L6</t>
  </si>
  <si>
    <t>SGEOG Research</t>
  </si>
  <si>
    <t>SHIST</t>
  </si>
  <si>
    <t>History</t>
  </si>
  <si>
    <t>SHADM</t>
  </si>
  <si>
    <t>History Administration</t>
  </si>
  <si>
    <t>SHAD6</t>
  </si>
  <si>
    <t>History Administration-L6</t>
  </si>
  <si>
    <t>SHIST History Gen Ops</t>
  </si>
  <si>
    <t>SHHTL</t>
  </si>
  <si>
    <t>History Teaching &amp; Learning</t>
  </si>
  <si>
    <t>SHHT6</t>
  </si>
  <si>
    <t>History Teaching &amp; Learning-L6</t>
  </si>
  <si>
    <t>SHIST History R&amp;C Instruction</t>
  </si>
  <si>
    <t>SHIST Temp Academic Support</t>
  </si>
  <si>
    <t>SHIST Hist Soc Sci Proj (HSSP)</t>
  </si>
  <si>
    <t>SHRES</t>
  </si>
  <si>
    <t>History Research</t>
  </si>
  <si>
    <t>SHRE6</t>
  </si>
  <si>
    <t>History Research-L6</t>
  </si>
  <si>
    <t>SHIST Research</t>
  </si>
  <si>
    <t>SISOC</t>
  </si>
  <si>
    <t>Sociology</t>
  </si>
  <si>
    <t>SIADM</t>
  </si>
  <si>
    <t>Sociology Administration</t>
  </si>
  <si>
    <t>SIAD6</t>
  </si>
  <si>
    <t>Sociology Administration-L6</t>
  </si>
  <si>
    <t>SISOC Sociology Gen Ops</t>
  </si>
  <si>
    <t>SIRES</t>
  </si>
  <si>
    <t>Sociology Research</t>
  </si>
  <si>
    <t>SIRE6</t>
  </si>
  <si>
    <t>Sociology Research-L6</t>
  </si>
  <si>
    <t>SISOC Research</t>
  </si>
  <si>
    <t>SISTL</t>
  </si>
  <si>
    <t>Sociology Teaching &amp; Learning</t>
  </si>
  <si>
    <t>SIST6</t>
  </si>
  <si>
    <t>Sociology Teaching&amp;Learning-L6</t>
  </si>
  <si>
    <t>SISOC Temp Academic Support</t>
  </si>
  <si>
    <t>SISOC Prog on Comp Stds of Soc</t>
  </si>
  <si>
    <t>SLING</t>
  </si>
  <si>
    <t>Linguistics</t>
  </si>
  <si>
    <t>SLADM</t>
  </si>
  <si>
    <t>Linguistics Administration</t>
  </si>
  <si>
    <t>SLAD6</t>
  </si>
  <si>
    <t>Linguistics Administration-L6</t>
  </si>
  <si>
    <t>SLING Linguistics Gen Ops</t>
  </si>
  <si>
    <t>SLLTL</t>
  </si>
  <si>
    <t>Linguistics Teaching&amp;Learning</t>
  </si>
  <si>
    <t>SLLT6</t>
  </si>
  <si>
    <t>Linguistics Tching &amp; Lrning-L6</t>
  </si>
  <si>
    <t>SLING Phonology Lab</t>
  </si>
  <si>
    <t>SLING Linguistics R&amp;C Instruct</t>
  </si>
  <si>
    <t>SLING Temp Academic Supptort</t>
  </si>
  <si>
    <t>SLRES</t>
  </si>
  <si>
    <t>Linguistics Research</t>
  </si>
  <si>
    <t>SLRE6</t>
  </si>
  <si>
    <t>Linguistics Research-L6</t>
  </si>
  <si>
    <t>SLING Research</t>
  </si>
  <si>
    <t>SLING SCOIL</t>
  </si>
  <si>
    <t>SPOLS</t>
  </si>
  <si>
    <t>Political Science</t>
  </si>
  <si>
    <t>SPADM</t>
  </si>
  <si>
    <t>Political Science Admin</t>
  </si>
  <si>
    <t>SPAD6</t>
  </si>
  <si>
    <t>Political Science Admin-L6</t>
  </si>
  <si>
    <t>SPOLS Poli Sc Gen Ops</t>
  </si>
  <si>
    <t>SPPTL</t>
  </si>
  <si>
    <t>Political Sci Tching &amp; Lrning</t>
  </si>
  <si>
    <t>SPPT6</t>
  </si>
  <si>
    <t>Political Sci Tching&amp;Lrning-L6</t>
  </si>
  <si>
    <t>SPOLS Computing</t>
  </si>
  <si>
    <t>SPOLS Temp Academic Support</t>
  </si>
  <si>
    <t>SPRES</t>
  </si>
  <si>
    <t>Political Science Research</t>
  </si>
  <si>
    <t>SPRE6</t>
  </si>
  <si>
    <t>Political Science Research-L6</t>
  </si>
  <si>
    <t>SPOLS Research</t>
  </si>
  <si>
    <t>SRIIS</t>
  </si>
  <si>
    <t>The Social Science Matrix</t>
  </si>
  <si>
    <t>SRII5</t>
  </si>
  <si>
    <t>The Social Science Matrix-L5</t>
  </si>
  <si>
    <t>SRII6</t>
  </si>
  <si>
    <t>The Social Science Matrix-L6</t>
  </si>
  <si>
    <t>SSSSD</t>
  </si>
  <si>
    <t>Social Science Dean's Off</t>
  </si>
  <si>
    <t>SSADM</t>
  </si>
  <si>
    <t>Social Sci Dean's Office Admin</t>
  </si>
  <si>
    <t>SSAD6</t>
  </si>
  <si>
    <t>Social Sci Dean's Off Admin-L6</t>
  </si>
  <si>
    <t>SSSSD Soc Sc Dean Gen Ops</t>
  </si>
  <si>
    <t>SSSSD Salary Provisions</t>
  </si>
  <si>
    <t>SSSSD Ben Funding Pool</t>
  </si>
  <si>
    <t>SSSSD Inst Integr Soc Sciences</t>
  </si>
  <si>
    <t>SSDSS</t>
  </si>
  <si>
    <t>Social Sci Dean's Off Stdnt Sv</t>
  </si>
  <si>
    <t>SSSSD Student Diversity Off</t>
  </si>
  <si>
    <t>SSRES</t>
  </si>
  <si>
    <t>Social Sci Dean's Off Research</t>
  </si>
  <si>
    <t>SSRE6</t>
  </si>
  <si>
    <t>Social Sci Dean's Off Rsrch-L6</t>
  </si>
  <si>
    <t>SSSSD Research</t>
  </si>
  <si>
    <t>SWOME</t>
  </si>
  <si>
    <t>Gender and Women's Studies</t>
  </si>
  <si>
    <t>SWADM</t>
  </si>
  <si>
    <t>Gender &amp; Women's Studies Admin</t>
  </si>
  <si>
    <t>SWAD6</t>
  </si>
  <si>
    <t>Gender&amp;Women's Stdies Admin-L6</t>
  </si>
  <si>
    <t>SWOME Gen &amp; Women's St Gen Ops</t>
  </si>
  <si>
    <t>SWRES</t>
  </si>
  <si>
    <t>Gender &amp; Women's Studies Rsrch</t>
  </si>
  <si>
    <t>SWRE6</t>
  </si>
  <si>
    <t>Gender&amp;Women's Stdies Rsrch-L6</t>
  </si>
  <si>
    <t>SWOME Research</t>
  </si>
  <si>
    <t>SWWTL</t>
  </si>
  <si>
    <t>Gender&amp;Women's Stdies Tch&amp;Lrn</t>
  </si>
  <si>
    <t>SWWT6</t>
  </si>
  <si>
    <t>Gender&amp;Women's Stds Tch&amp;Lrn-L6</t>
  </si>
  <si>
    <t>SWOME Temp Academic Support</t>
  </si>
  <si>
    <t>SWOME R&amp;C Funding</t>
  </si>
  <si>
    <t>SYPSY</t>
  </si>
  <si>
    <t>Psychology</t>
  </si>
  <si>
    <t>SYADM</t>
  </si>
  <si>
    <t>Psychology Administration</t>
  </si>
  <si>
    <t>SYAD6</t>
  </si>
  <si>
    <t>Psychology Administration-L6</t>
  </si>
  <si>
    <t>SYPSY Psych Gen Ops</t>
  </si>
  <si>
    <t>SYPSY Faculty Academic Sal</t>
  </si>
  <si>
    <t>SYPSS</t>
  </si>
  <si>
    <t>Psychology Student Support</t>
  </si>
  <si>
    <t>SYPSY Student Support</t>
  </si>
  <si>
    <t>SYPTL</t>
  </si>
  <si>
    <t>Psychology Teaching &amp; Learning</t>
  </si>
  <si>
    <t>SYPT6</t>
  </si>
  <si>
    <t>Psychology Tching &amp; Lrning-L6</t>
  </si>
  <si>
    <t>SYPSY Temp Academic Support</t>
  </si>
  <si>
    <t>SYRES</t>
  </si>
  <si>
    <t>Psychology Research</t>
  </si>
  <si>
    <t>SYRE6</t>
  </si>
  <si>
    <t>Psychology Research-L6</t>
  </si>
  <si>
    <t>SYPSY Research</t>
  </si>
  <si>
    <t>SYRSV</t>
  </si>
  <si>
    <t>Psychology Recharge_Services</t>
  </si>
  <si>
    <t>SYRS6</t>
  </si>
  <si>
    <t>Psychology Recharge_Srvices-L6</t>
  </si>
  <si>
    <t>SYPSY Clinic</t>
  </si>
  <si>
    <t>SZANT</t>
  </si>
  <si>
    <t>Anthropology</t>
  </si>
  <si>
    <t>SZADM</t>
  </si>
  <si>
    <t>Anthropology Administration</t>
  </si>
  <si>
    <t>SZAD6</t>
  </si>
  <si>
    <t>Anthropology Administration-L6</t>
  </si>
  <si>
    <t>SZANT Anthro Gen Ops</t>
  </si>
  <si>
    <t>SZANT Faculty Salaries</t>
  </si>
  <si>
    <t>SZATL</t>
  </si>
  <si>
    <t>Anthropology Tching &amp; Lrning</t>
  </si>
  <si>
    <t>SZAT6</t>
  </si>
  <si>
    <t>Anthropology Tching&amp;Lrning-L6</t>
  </si>
  <si>
    <t>SZANT Computing</t>
  </si>
  <si>
    <t>SZANT Folklore Program</t>
  </si>
  <si>
    <t>SZANT Temp Academic Support</t>
  </si>
  <si>
    <t>SZANT Anthro R&amp;C Instruction</t>
  </si>
  <si>
    <t>SZRES</t>
  </si>
  <si>
    <t>Anthropology Research</t>
  </si>
  <si>
    <t>SZRE6</t>
  </si>
  <si>
    <t>Anthropology Research-L6</t>
  </si>
  <si>
    <t>SZANT Research</t>
  </si>
  <si>
    <t>LS1UI</t>
  </si>
  <si>
    <t>L&amp;S Undergraduate Division</t>
  </si>
  <si>
    <t>QBUDL</t>
  </si>
  <si>
    <t>Undergrad Div Dean's Office</t>
  </si>
  <si>
    <t>QBADM</t>
  </si>
  <si>
    <t>Undergrad Div Dean's Off Admin</t>
  </si>
  <si>
    <t>QBAD6</t>
  </si>
  <si>
    <t>Undrgrd Div Dean's Off Admn-L6</t>
  </si>
  <si>
    <t>QBUDL General Ops</t>
  </si>
  <si>
    <t>QBUDL Salary Provisions</t>
  </si>
  <si>
    <t>QBUDL Administration</t>
  </si>
  <si>
    <t>QBUDL Undergrad Div Benefits</t>
  </si>
  <si>
    <t>QCADV</t>
  </si>
  <si>
    <t>L&amp;S Undergraduate Advising</t>
  </si>
  <si>
    <t>QCADM</t>
  </si>
  <si>
    <t>L&amp;S Undergraduate Advising Adm</t>
  </si>
  <si>
    <t>QCAD6</t>
  </si>
  <si>
    <t>L&amp;S Undergraduate Advsg Adm-L6</t>
  </si>
  <si>
    <t>QCADV Gen Ops</t>
  </si>
  <si>
    <t>QCADV Computing Svs</t>
  </si>
  <si>
    <t>QCADV Peer Advising</t>
  </si>
  <si>
    <t>QHUIS</t>
  </si>
  <si>
    <t>Undergrad Interdisc Studies</t>
  </si>
  <si>
    <t>QHADM</t>
  </si>
  <si>
    <t>Undrgrd Intrdisc Stdies Adm</t>
  </si>
  <si>
    <t>QHAD6</t>
  </si>
  <si>
    <t>Undrgrd Intrdisc Stdies Adm-L6</t>
  </si>
  <si>
    <t>QHUIS TP UGIS Gen Ops</t>
  </si>
  <si>
    <t>QHUTL</t>
  </si>
  <si>
    <t>Undgrd Itdsc Stdies Tch &amp; Lrn</t>
  </si>
  <si>
    <t>QHUT6</t>
  </si>
  <si>
    <t>Undgrd Itdsc Stdies Tch&amp;Lrn-L6</t>
  </si>
  <si>
    <t>QHUIS Discovery Courses</t>
  </si>
  <si>
    <t>QHUIS UGIS Courses</t>
  </si>
  <si>
    <t>QHUIS TP Am Studies</t>
  </si>
  <si>
    <t>QHUIS TP Dean of UG Education</t>
  </si>
  <si>
    <t>QHUIS TP Freshman Seminars</t>
  </si>
  <si>
    <t>QHUIS TP ID Studies Field Maj</t>
  </si>
  <si>
    <t>QHUIS Media Studies</t>
  </si>
  <si>
    <t>QHUIS TP Religious Studies</t>
  </si>
  <si>
    <t>QIIAS</t>
  </si>
  <si>
    <t>QIADM</t>
  </si>
  <si>
    <t>QIAD6</t>
  </si>
  <si>
    <t>QIITL</t>
  </si>
  <si>
    <t>QIIT6</t>
  </si>
  <si>
    <t>QKCWP</t>
  </si>
  <si>
    <t>College Writing Programs</t>
  </si>
  <si>
    <t>QKWTL</t>
  </si>
  <si>
    <t>College Wrtng Prgms Tch &amp; Lrn</t>
  </si>
  <si>
    <t>QKWT6</t>
  </si>
  <si>
    <t>College Wrtng Prgms Tch&amp;Lrn-L6</t>
  </si>
  <si>
    <t>QKCWP CWP Gen Ops</t>
  </si>
  <si>
    <t>QLROT</t>
  </si>
  <si>
    <t>ROTC Military Affairs</t>
  </si>
  <si>
    <t>QLADM</t>
  </si>
  <si>
    <t>ROTC Mltry Affrs Prgms Admin</t>
  </si>
  <si>
    <t>QLAD6</t>
  </si>
  <si>
    <t>ROTC Mltry Affrs Pgms Adm-L6</t>
  </si>
  <si>
    <t>QLROT ROTC MA Gen Oper</t>
  </si>
  <si>
    <t>QLRTL</t>
  </si>
  <si>
    <t>ROTC Mltry Affrs Prgms Tch&amp;Lrn</t>
  </si>
  <si>
    <t>QLRT6</t>
  </si>
  <si>
    <t>ROTC Mtry Affs Pgm Tch&amp;Lrn-L6</t>
  </si>
  <si>
    <t>QLROT ROTC Aerospace Studies</t>
  </si>
  <si>
    <t>QLROT ROTC Military Science</t>
  </si>
  <si>
    <t>QLROT ROTC Naval Science</t>
  </si>
  <si>
    <t>QMRES</t>
  </si>
  <si>
    <t>Off of Undergraduate Research</t>
  </si>
  <si>
    <t>QMRTL</t>
  </si>
  <si>
    <t>Off Udrgrd Rsrch Teach &amp; Learn</t>
  </si>
  <si>
    <t>QMRT6</t>
  </si>
  <si>
    <t>Off Udrgrd Rsrch Teach &amp; Lr-L6</t>
  </si>
  <si>
    <t>QMRES UCDC Gen Ops</t>
  </si>
  <si>
    <t>QMRES SO Schshp Gen Ops</t>
  </si>
  <si>
    <t>QMRES UG Res Gen Ops</t>
  </si>
  <si>
    <t>QMRES UG Res Computing</t>
  </si>
  <si>
    <t>QMRES UG Res URAP</t>
  </si>
  <si>
    <t>QMRES UG Res Haas Scholars</t>
  </si>
  <si>
    <t>OACAD</t>
  </si>
  <si>
    <t>Other Academic</t>
  </si>
  <si>
    <t>ACADS</t>
  </si>
  <si>
    <t>Academic Senate</t>
  </si>
  <si>
    <t>KGACS</t>
  </si>
  <si>
    <t>KGAC5</t>
  </si>
  <si>
    <t>Academic Senate-L5</t>
  </si>
  <si>
    <t>KGAC6</t>
  </si>
  <si>
    <t>Academic Senate-L6</t>
  </si>
  <si>
    <t>KGACS Acad Senate Ops</t>
  </si>
  <si>
    <t>KGACS COR Research</t>
  </si>
  <si>
    <t>KGACS Acad Sen Compensation</t>
  </si>
  <si>
    <t>KGACS Salary Provisions</t>
  </si>
  <si>
    <t>CALPF</t>
  </si>
  <si>
    <t>Cal Performances_SMA</t>
  </si>
  <si>
    <t>KKCAP</t>
  </si>
  <si>
    <t>Cal Performances</t>
  </si>
  <si>
    <t>KK034</t>
  </si>
  <si>
    <t>Cal Performances 1213 Season</t>
  </si>
  <si>
    <t>KK4AD</t>
  </si>
  <si>
    <t>Cal Perf 1213 Administration</t>
  </si>
  <si>
    <t>KKCAP 1213 HUMR Human Res</t>
  </si>
  <si>
    <t>KK4DV</t>
  </si>
  <si>
    <t>Cal Perf 1213 Development</t>
  </si>
  <si>
    <t>KKCAP 1213 DVMT Development</t>
  </si>
  <si>
    <t>KK4PR</t>
  </si>
  <si>
    <t>Cal Perf 1213 Program</t>
  </si>
  <si>
    <t>KKCAP 1213 ARTS Fine Arts</t>
  </si>
  <si>
    <t>KKCAP 1213 CMOR Comm Outreach</t>
  </si>
  <si>
    <t>KKCAP 1213 FACL Facilities</t>
  </si>
  <si>
    <t>KKCAP 1213 CAMP Ailey Camp</t>
  </si>
  <si>
    <t>KK045</t>
  </si>
  <si>
    <t>Cal Performances 1314 Season</t>
  </si>
  <si>
    <t>KK5AD</t>
  </si>
  <si>
    <t>Cal Perf 1314 Administration</t>
  </si>
  <si>
    <t>KKCAP 1314 ADMN Administration</t>
  </si>
  <si>
    <t>KKCAP 1314 HMRS Human Res</t>
  </si>
  <si>
    <t>KKCAP 1314 SYST Systems</t>
  </si>
  <si>
    <t>KK5OT</t>
  </si>
  <si>
    <t>Cal Perf 1314 Other</t>
  </si>
  <si>
    <t>KKCAP 1314 ACTG Acctg Misc</t>
  </si>
  <si>
    <t>KKCAP 1314 AGCY Agency</t>
  </si>
  <si>
    <t>KK5PR</t>
  </si>
  <si>
    <t>Cal Perf 1314 Program</t>
  </si>
  <si>
    <t>KKCAP 1314 OPRT Oper-Rental</t>
  </si>
  <si>
    <t>KKCAP 1314 OPRC Oper-Recharge</t>
  </si>
  <si>
    <t>KKCAP 1314 ARTS Fine Arts</t>
  </si>
  <si>
    <t>KKCAP 1314 OPGT Oper-GT (APE)</t>
  </si>
  <si>
    <t>KKCAP 1314 BXOF Box Office</t>
  </si>
  <si>
    <t>KKCAP 1314 CMOR Comm Outreach</t>
  </si>
  <si>
    <t>KKCAP 1314 FACL Facilities</t>
  </si>
  <si>
    <t>KKCAP 1314 MRKT Marketing</t>
  </si>
  <si>
    <t>KKCAP 1314 OPPR Oper-Presentg</t>
  </si>
  <si>
    <t>KKCAP 1314 PURE Public Rel'ns</t>
  </si>
  <si>
    <t>KKCAP 1314 PUBL Publications</t>
  </si>
  <si>
    <t>KK056</t>
  </si>
  <si>
    <t>Cal Performances 1415 Season</t>
  </si>
  <si>
    <t>KK6AD</t>
  </si>
  <si>
    <t>Cal Perf 1415 Administration</t>
  </si>
  <si>
    <t>KKCAP 1415 ADMN Administrat'n</t>
  </si>
  <si>
    <t>KKCAP 1415 HUMR Human Res</t>
  </si>
  <si>
    <t>KKCAP 1415 SYST Systems</t>
  </si>
  <si>
    <t>KK6DV</t>
  </si>
  <si>
    <t>Cal Perf 1415 Development</t>
  </si>
  <si>
    <t>KKCAP 1415 DVMT Development</t>
  </si>
  <si>
    <t>KK6OT</t>
  </si>
  <si>
    <t>Cal Perf 1415 Other</t>
  </si>
  <si>
    <t>KKCAP 1415 ACTG Acctg Misc</t>
  </si>
  <si>
    <t>KKCAP 1415 AGCY Agency</t>
  </si>
  <si>
    <t>KK6PR</t>
  </si>
  <si>
    <t>Cal Perf 1415 Program</t>
  </si>
  <si>
    <t>KKCAP 1415 ARTS Fine Arts</t>
  </si>
  <si>
    <t>KKCAP 1415 BXOF Box Office</t>
  </si>
  <si>
    <t>KKCAP 1415 CMOR Comm Outreach</t>
  </si>
  <si>
    <t>KKCAP 1415 FACL Facilities</t>
  </si>
  <si>
    <t>KKCAP 1415 MRKT Marketing</t>
  </si>
  <si>
    <t>KKCAP 1415 OPPR Oper-Presnt'g</t>
  </si>
  <si>
    <t>KKCAP 1415 PURE Public Rel'ns</t>
  </si>
  <si>
    <t>KKCAP 1415 PUBL Publications</t>
  </si>
  <si>
    <t>KKCAP 1415 CAMP Ailey Camp</t>
  </si>
  <si>
    <t>KKCAP 1415 OPRT Oper-Rental</t>
  </si>
  <si>
    <t>KKCAP 1415 OPRC Oper-Recharge</t>
  </si>
  <si>
    <t>KKCAP 1415 OPGT Oper-GT (APE)</t>
  </si>
  <si>
    <t>KKOTH</t>
  </si>
  <si>
    <t>Cal Performances Gen Admin</t>
  </si>
  <si>
    <t>KKOT6</t>
  </si>
  <si>
    <t>Cal Performances Gen Admin-L6</t>
  </si>
  <si>
    <t>KKCAP Salary Provisions</t>
  </si>
  <si>
    <t>KLSMA</t>
  </si>
  <si>
    <t>Student Musical Activities</t>
  </si>
  <si>
    <t>KLCHR</t>
  </si>
  <si>
    <t>SMA Choral Ensembles</t>
  </si>
  <si>
    <t>KLCH6</t>
  </si>
  <si>
    <t>SMA Choral Ensembles-L6</t>
  </si>
  <si>
    <t>KLSMA Choral General</t>
  </si>
  <si>
    <t>KLSMA Choral Barestage</t>
  </si>
  <si>
    <t>KLSMA Choral Octet</t>
  </si>
  <si>
    <t>KLSMA Choral Overtones</t>
  </si>
  <si>
    <t>KLSM5</t>
  </si>
  <si>
    <t>Student Musical Activities-L5</t>
  </si>
  <si>
    <t>KLSM6</t>
  </si>
  <si>
    <t>Student Musical Activities-L6</t>
  </si>
  <si>
    <t>KLSMA StudentMusicalAct</t>
  </si>
  <si>
    <t>EVCP3</t>
  </si>
  <si>
    <t>Academic Core</t>
  </si>
  <si>
    <t>KAEVC</t>
  </si>
  <si>
    <t>Exec Vice Chanc &amp; Prov Dept</t>
  </si>
  <si>
    <t>KAEV5</t>
  </si>
  <si>
    <t>Exec Vice Chanc &amp; Prov Dept-L5</t>
  </si>
  <si>
    <t>KAEV6</t>
  </si>
  <si>
    <t>Exec Vice Chanc &amp; Prov Dept-L6</t>
  </si>
  <si>
    <t>KAEVC Immed Off GenOps</t>
  </si>
  <si>
    <t>KAEVC Salary Provisions</t>
  </si>
  <si>
    <t>KAEVC HHMI</t>
  </si>
  <si>
    <t>EVCP Provisions</t>
  </si>
  <si>
    <t>EVCP Provisions-L5</t>
  </si>
  <si>
    <t>EVCP Provisions-L6</t>
  </si>
  <si>
    <t>KCBCP</t>
  </si>
  <si>
    <t>Berkeley Connect Program</t>
  </si>
  <si>
    <t>KCBC5</t>
  </si>
  <si>
    <t>Berkeley Connect Program-L5</t>
  </si>
  <si>
    <t>KCBC6</t>
  </si>
  <si>
    <t>Berkeley Connect Program-L6</t>
  </si>
  <si>
    <t>KCBCP Berkeley Connect</t>
  </si>
  <si>
    <t>KDCJS</t>
  </si>
  <si>
    <t>Center for Jewish Studies</t>
  </si>
  <si>
    <t>KDCJ5</t>
  </si>
  <si>
    <t>Center for Jewish Studies-L5</t>
  </si>
  <si>
    <t>KDCJ6</t>
  </si>
  <si>
    <t>Center for Jewish Studies-L6</t>
  </si>
  <si>
    <t>KDCJS Jewish Studies Gen Ops</t>
  </si>
  <si>
    <t>Committee on Student Fees</t>
  </si>
  <si>
    <t>Committee on Student Fees-L6</t>
  </si>
  <si>
    <t>KFSHE</t>
  </si>
  <si>
    <t>Center Studies in Higher Ed</t>
  </si>
  <si>
    <t>KFSH5</t>
  </si>
  <si>
    <t>Center Studies in Higher Ed-L5</t>
  </si>
  <si>
    <t>KFSH6</t>
  </si>
  <si>
    <t>Center Studies in Higher Ed-L6</t>
  </si>
  <si>
    <t>KFSHE Professoriate Challenges</t>
  </si>
  <si>
    <t>KFSHE General Operations</t>
  </si>
  <si>
    <t>KFSHE Univ History</t>
  </si>
  <si>
    <t>KFSHE General Accounts</t>
  </si>
  <si>
    <t>KFSHE Digital Age</t>
  </si>
  <si>
    <t>KFSHE HE Access</t>
  </si>
  <si>
    <t>KFSHE Clark Kerr Project</t>
  </si>
  <si>
    <t>KFSHE David Gardner Project</t>
  </si>
  <si>
    <t>KIVEO</t>
  </si>
  <si>
    <t>Global Engagement OfC_GEO</t>
  </si>
  <si>
    <t>KIVE5</t>
  </si>
  <si>
    <t>Global Engagement OfC_GEO-L5</t>
  </si>
  <si>
    <t>KIVE6</t>
  </si>
  <si>
    <t>Global Engagement OfC_GEO-L6</t>
  </si>
  <si>
    <t>KIVEO Global Engagement Office</t>
  </si>
  <si>
    <t>KJCRG</t>
  </si>
  <si>
    <t>Ctr for Race &amp; Gender</t>
  </si>
  <si>
    <t>KJCR5</t>
  </si>
  <si>
    <t>Ctr for Race &amp; Gender-L5</t>
  </si>
  <si>
    <t>KJCR6</t>
  </si>
  <si>
    <t>Ctr for Race &amp; Gender-L6</t>
  </si>
  <si>
    <t>KJCRG Ctr Race &amp; Gender GenOps</t>
  </si>
  <si>
    <t>MU1FA</t>
  </si>
  <si>
    <t>Art Mus &amp; Pacific Film Archive</t>
  </si>
  <si>
    <t>KNBAM</t>
  </si>
  <si>
    <t>KNADM</t>
  </si>
  <si>
    <t>BAM_PFA Admin</t>
  </si>
  <si>
    <t>KNBLD</t>
  </si>
  <si>
    <t>BAM_PFA Building Projects</t>
  </si>
  <si>
    <t>KNBAM BAM/PFA Building Project</t>
  </si>
  <si>
    <t>KNPCU</t>
  </si>
  <si>
    <t>BAM_PFA General Operations</t>
  </si>
  <si>
    <t>KNBAM Salary Provisions</t>
  </si>
  <si>
    <t>KNBAM BAM AD Admin General</t>
  </si>
  <si>
    <t>KNBAM BAM AD Adm Director</t>
  </si>
  <si>
    <t>KNBAM BAM AD Adm Bd of Trustee</t>
  </si>
  <si>
    <t>KNBAM BAM FA Facilities Gen</t>
  </si>
  <si>
    <t>KNBAM BAM FA Facilities Usage</t>
  </si>
  <si>
    <t>KNBAM BAM FA Fac Bldg Maint</t>
  </si>
  <si>
    <t>KNBAM PFA EX Exhibitions</t>
  </si>
  <si>
    <t>KNBAM BAM/PFA Vis Svc/Fac Rent</t>
  </si>
  <si>
    <t>KNBAM BAM/PFA MS General</t>
  </si>
  <si>
    <t>KNBAM BAM/PFA Dig Media Gneral</t>
  </si>
  <si>
    <t>KNEXT</t>
  </si>
  <si>
    <t>BAM_PFA External Relations</t>
  </si>
  <si>
    <t>KNEXD</t>
  </si>
  <si>
    <t>BAM_PFA Annual Giving</t>
  </si>
  <si>
    <t>KNBAM BAM/PFA DV Develop Gen</t>
  </si>
  <si>
    <t>KNBAM BAM/PFA DV Annual Event</t>
  </si>
  <si>
    <t>KNBAM BAM/PFA DV Membership Pr</t>
  </si>
  <si>
    <t>KNEXP</t>
  </si>
  <si>
    <t>BAM_PFA Audience Development</t>
  </si>
  <si>
    <t>KNBAM BAM PR Aud Dev General</t>
  </si>
  <si>
    <t>KNBAM BAM PR Mrktg &amp;Publ Rel</t>
  </si>
  <si>
    <t>KNBAM PFA PR Mrktg &amp; Publ Rel</t>
  </si>
  <si>
    <t>KNBAM Student Activities</t>
  </si>
  <si>
    <t>KNBAM BAM/PFA PR Publications</t>
  </si>
  <si>
    <t>KNBAM BAM/PFA Engagement Activ</t>
  </si>
  <si>
    <t>KNBAM BAM/PFA ED Education Gen</t>
  </si>
  <si>
    <t>KNBAM BAM/PFA Ed Programs</t>
  </si>
  <si>
    <t>KNPRG</t>
  </si>
  <si>
    <t>BAM_PFA Program</t>
  </si>
  <si>
    <t>KNPR6</t>
  </si>
  <si>
    <t>BAM_PFA Program-L6</t>
  </si>
  <si>
    <t>KNBAM BAM CU Chief Curator</t>
  </si>
  <si>
    <t>KNBAM BAM CU Curatorial Gneral</t>
  </si>
  <si>
    <t>KNBAM BAM CO Registration</t>
  </si>
  <si>
    <t>KNBAM BAM CO Collection Manage</t>
  </si>
  <si>
    <t>KNBAM BAM CO Collection Conser</t>
  </si>
  <si>
    <t>KNBAM BAM CO Art Acquisitions</t>
  </si>
  <si>
    <t>KNBAM BAM EX Exhibitions</t>
  </si>
  <si>
    <t>KNBAM PFA CU Curatorial</t>
  </si>
  <si>
    <t>KNBAM PFA CO Collection Manage</t>
  </si>
  <si>
    <t>KNBAM PFA CO Collection Preser</t>
  </si>
  <si>
    <t>KNBAM PFA CO Collections Techn</t>
  </si>
  <si>
    <t>KNBAM PFA CO Collection Acquis</t>
  </si>
  <si>
    <t>KNBAM BAM/PFA ED PFA Subscript</t>
  </si>
  <si>
    <t>OT1VP</t>
  </si>
  <si>
    <t>Office for the Faculty</t>
  </si>
  <si>
    <t>EOVPI</t>
  </si>
  <si>
    <t>Faculty Immediate Office</t>
  </si>
  <si>
    <t>EOVP5</t>
  </si>
  <si>
    <t>Faculty Immediate Office-L5</t>
  </si>
  <si>
    <t>EOVP6</t>
  </si>
  <si>
    <t>Faculty Immediate Office-L6</t>
  </si>
  <si>
    <t>EOVPI Regents Jr Fac Flwshp</t>
  </si>
  <si>
    <t>EOVPI Faculty Immed Office</t>
  </si>
  <si>
    <t>EOVPI Dean Searches</t>
  </si>
  <si>
    <t>EOVPI Rgts Profshps &amp; Lectshps</t>
  </si>
  <si>
    <t>EOVPI Faculty Awards</t>
  </si>
  <si>
    <t>EOVPI Salary Provisions</t>
  </si>
  <si>
    <t>EOVPI Acad Complnc &amp; Disablty</t>
  </si>
  <si>
    <t>EPAPO</t>
  </si>
  <si>
    <t>Academic Personnel Office</t>
  </si>
  <si>
    <t>EPAP5</t>
  </si>
  <si>
    <t>Academic Personnel Office-L5</t>
  </si>
  <si>
    <t>EPAP6</t>
  </si>
  <si>
    <t>Academic Personnel Office-L6</t>
  </si>
  <si>
    <t>EPAPO Acad Personnel Gen Ops</t>
  </si>
  <si>
    <t>EPAPO Unit 18 Prof Dev Fund</t>
  </si>
  <si>
    <t>ERFEO</t>
  </si>
  <si>
    <t>Faculty Equity &amp; WelfareRetOfc</t>
  </si>
  <si>
    <t>ERFE5</t>
  </si>
  <si>
    <t>Faculty Equity &amp; WelfareOfc-L5</t>
  </si>
  <si>
    <t>ERFE6</t>
  </si>
  <si>
    <t>Faculty Equity &amp; WelfareOfc-L6</t>
  </si>
  <si>
    <t>ERFEO Fac Equity Off Gen Ops</t>
  </si>
  <si>
    <t>ERFEO Jr Faculty Mentor Prog</t>
  </si>
  <si>
    <t>ERFEO Career Dvpmt Grants</t>
  </si>
  <si>
    <t>ERRET</t>
  </si>
  <si>
    <t>UC Berkeley Retirement Center</t>
  </si>
  <si>
    <t>ERRE6</t>
  </si>
  <si>
    <t>UC Berkeley Retirement Ctr-L6</t>
  </si>
  <si>
    <t>ERFEO Retirement Ctr Gen Ops</t>
  </si>
  <si>
    <t>ERFEO Programs and Activities</t>
  </si>
  <si>
    <t>ERFEO Emeriti Association</t>
  </si>
  <si>
    <t>ERFEO Retiree's Association</t>
  </si>
  <si>
    <t>SSALL</t>
  </si>
  <si>
    <t>Summer Sessn, Study Abrd, OLLI</t>
  </si>
  <si>
    <t>EWSUM</t>
  </si>
  <si>
    <t>Summer Sessions &amp; Study Abroad</t>
  </si>
  <si>
    <t>EW1IP</t>
  </si>
  <si>
    <t>Stdy Abroad &amp; Intl Programs</t>
  </si>
  <si>
    <t>EWADV</t>
  </si>
  <si>
    <t>Study Abroad Advising</t>
  </si>
  <si>
    <t>EWSUM Study Abroad Advising</t>
  </si>
  <si>
    <t>EWDIR</t>
  </si>
  <si>
    <t>Study Abroad Director</t>
  </si>
  <si>
    <t>EWSUM Study Abroad Admin</t>
  </si>
  <si>
    <t>EWSUM Study Abroad Intl Affil</t>
  </si>
  <si>
    <t>EWSAP</t>
  </si>
  <si>
    <t>Study Abroad Programs</t>
  </si>
  <si>
    <t>EWSUM Study Abroad Program</t>
  </si>
  <si>
    <t>EWADM</t>
  </si>
  <si>
    <t>Summer Sess &amp; Study Abroad Adm</t>
  </si>
  <si>
    <t>EWAD6</t>
  </si>
  <si>
    <t>Sum Sess &amp; Study Abroad Adm-L6</t>
  </si>
  <si>
    <t>EWSUM Ad Dean's Admin</t>
  </si>
  <si>
    <t>EWSUM Ad Business Services</t>
  </si>
  <si>
    <t>EWSUM Ad Marketing</t>
  </si>
  <si>
    <t>EWSUM Fundraising</t>
  </si>
  <si>
    <t>EWSUM Ad Computing Services</t>
  </si>
  <si>
    <t>EWSUM Campus Support</t>
  </si>
  <si>
    <t>EWSUM Summer Waivers</t>
  </si>
  <si>
    <t>EWINS</t>
  </si>
  <si>
    <t>Summer Instruction</t>
  </si>
  <si>
    <t>EWIN6</t>
  </si>
  <si>
    <t>Summer Instruction-L6</t>
  </si>
  <si>
    <t>EWSUM Instr Afr American Std</t>
  </si>
  <si>
    <t>EWSUM Instr Anthropology</t>
  </si>
  <si>
    <t>EWSUM Instr Art History</t>
  </si>
  <si>
    <t>EWSUM Instr Astronomy</t>
  </si>
  <si>
    <t>EWSUM Instr Business Amin</t>
  </si>
  <si>
    <t>EWSUM Instr Chemistry</t>
  </si>
  <si>
    <t>EWSUM Instr City &amp; Regnl Plng</t>
  </si>
  <si>
    <t>EWSUM Instr Coll Writing Prog</t>
  </si>
  <si>
    <t>EWSUM Instr Comp Lit</t>
  </si>
  <si>
    <t>EWSUM Instr E Asian Lang</t>
  </si>
  <si>
    <t>EWSUM Instr Economics</t>
  </si>
  <si>
    <t>EWSUM Instr Education</t>
  </si>
  <si>
    <t>EWSUM Instr Engineering</t>
  </si>
  <si>
    <t>EWSUM Instr English</t>
  </si>
  <si>
    <t>EWSUM Instr CED Architecture</t>
  </si>
  <si>
    <t>EWSUM Instr French</t>
  </si>
  <si>
    <t>EWSUM Instr Geography</t>
  </si>
  <si>
    <t>EWSUM Instr Earth &amp; Planet Sci</t>
  </si>
  <si>
    <t>EWSUM Instr Hlth &amp; Med Sci</t>
  </si>
  <si>
    <t>EWSUM Instr History</t>
  </si>
  <si>
    <t>EWSUM Instr School of Infor</t>
  </si>
  <si>
    <t>EWSUM Instr Integrative Biol</t>
  </si>
  <si>
    <t>EWSUM Instr Int'l &amp; Area Studi</t>
  </si>
  <si>
    <t>EWSUM Instr Legal Studies</t>
  </si>
  <si>
    <t>EWSUM Instr Linguistics</t>
  </si>
  <si>
    <t>EWSUM Instr Mathematics</t>
  </si>
  <si>
    <t>EWSUM Instr Music</t>
  </si>
  <si>
    <t>EWSUM Instr Near Eastern Std</t>
  </si>
  <si>
    <t>EWSUM Instr Nutritional Sci</t>
  </si>
  <si>
    <t>EWSUM Instr Optometry</t>
  </si>
  <si>
    <t>EWSUM Instr Philosophy</t>
  </si>
  <si>
    <t>EWSUM Instr Physics</t>
  </si>
  <si>
    <t>EWSUM Instr Political Science</t>
  </si>
  <si>
    <t>EWSUM Instr Psychology</t>
  </si>
  <si>
    <t>EWSUM Instr Sociology</t>
  </si>
  <si>
    <t>EWSUM Instr Statistics</t>
  </si>
  <si>
    <t>EWSUM Instr Theater Arts</t>
  </si>
  <si>
    <t>EWSUM Women's Studies</t>
  </si>
  <si>
    <t>EWSUM Social Welfare</t>
  </si>
  <si>
    <t>EWSUM Physical Education</t>
  </si>
  <si>
    <t>EWSUM Instr Env Sci, Pol &amp; Mgt</t>
  </si>
  <si>
    <t>EWSUM Instr Journalism</t>
  </si>
  <si>
    <t>EWSUM Instr Public Policy</t>
  </si>
  <si>
    <t>EWSUM Summer Instr Master Acct</t>
  </si>
  <si>
    <t>EWSUM Bioengineering</t>
  </si>
  <si>
    <t>EWSUM Civil &amp; Env Eng</t>
  </si>
  <si>
    <t>EWSUM Elec Eng</t>
  </si>
  <si>
    <t>EWSUM Comp Sci</t>
  </si>
  <si>
    <t>EWSUM Ind Eng &amp; Op Res</t>
  </si>
  <si>
    <t>EWSUM Mat Sci &amp; Eng</t>
  </si>
  <si>
    <t>EWSUM Mechanical Eng</t>
  </si>
  <si>
    <t>EWSUM Nuclear Eng</t>
  </si>
  <si>
    <t>EWSUM Ocean Eng</t>
  </si>
  <si>
    <t>EWSUM I CASMA Classics</t>
  </si>
  <si>
    <t>EWSUM I CASMA SSEAS Studies</t>
  </si>
  <si>
    <t>EWSUM I Eth Asian American</t>
  </si>
  <si>
    <t>EWSUM I Eth Chicano Studies</t>
  </si>
  <si>
    <t>EWSUM I Eth Ethnic Studies</t>
  </si>
  <si>
    <t>EWSUM I Eth Native Amer Std</t>
  </si>
  <si>
    <t>EWSUM I GSPA German</t>
  </si>
  <si>
    <t>EWSUM I GSPA Spanish &amp; Port</t>
  </si>
  <si>
    <t>EWSUM I ISSC Celtic Studies</t>
  </si>
  <si>
    <t>EWSUM I ISSC Italian Studies</t>
  </si>
  <si>
    <t>EWSUM I ISSC Scandinavian</t>
  </si>
  <si>
    <t>EWSUM I ISSC Slavic Languages</t>
  </si>
  <si>
    <t>EWSUM I MCB Biochem &amp; Mol Biol</t>
  </si>
  <si>
    <t>EWSUM I MCB Cell &amp; Dvpmtl Biol</t>
  </si>
  <si>
    <t>EWSUM I MCB Genetics</t>
  </si>
  <si>
    <t>EWSUM I MCB Neurobiology</t>
  </si>
  <si>
    <t>EWSUM I PH Dietetic</t>
  </si>
  <si>
    <t>EWSUM I PH School of Pub Hlth</t>
  </si>
  <si>
    <t>EWSUM I R&amp;F Rhetoric</t>
  </si>
  <si>
    <t>EWSUM I R&amp;F Film Studies</t>
  </si>
  <si>
    <t>EWSUM UGIS Admin</t>
  </si>
  <si>
    <t>UYOLI</t>
  </si>
  <si>
    <t>Osher Lifelong Learning Inst</t>
  </si>
  <si>
    <t>UYOL5</t>
  </si>
  <si>
    <t>Osher Lifelong Learng Inst-L5</t>
  </si>
  <si>
    <t>UYOL6</t>
  </si>
  <si>
    <t>Osher Lifelong Learng Inst-L6</t>
  </si>
  <si>
    <t>UCLIB</t>
  </si>
  <si>
    <t>UC Library</t>
  </si>
  <si>
    <t>KPADM</t>
  </si>
  <si>
    <t>Library Administration</t>
  </si>
  <si>
    <t>KPLIA</t>
  </si>
  <si>
    <t>Univ Librarian Admin</t>
  </si>
  <si>
    <t>KPBUD</t>
  </si>
  <si>
    <t>Central Operations Budget</t>
  </si>
  <si>
    <t>KPADM General Operations</t>
  </si>
  <si>
    <t>KPADM LAUC B</t>
  </si>
  <si>
    <t>KPADM Budget Reserves</t>
  </si>
  <si>
    <t>KPADM Salary Provisions</t>
  </si>
  <si>
    <t>KPDVA</t>
  </si>
  <si>
    <t>Development &amp; Campaigns</t>
  </si>
  <si>
    <t>KPADM Development</t>
  </si>
  <si>
    <t>KPADM Campaign Funds</t>
  </si>
  <si>
    <t>KPLIO</t>
  </si>
  <si>
    <t>University Librarian Operation</t>
  </si>
  <si>
    <t>KPADM Library Human Resources</t>
  </si>
  <si>
    <t>KPADM Librarians Office</t>
  </si>
  <si>
    <t>KPADM East Asian Library Admin</t>
  </si>
  <si>
    <t>KQDCS</t>
  </si>
  <si>
    <t>Digtl Initiatives &amp; Collab Svs</t>
  </si>
  <si>
    <t>KQILS</t>
  </si>
  <si>
    <t>Interlibrary Services</t>
  </si>
  <si>
    <t>KQILO</t>
  </si>
  <si>
    <t>Interlibrary Svs Operations</t>
  </si>
  <si>
    <t>KQDCS Borrowing Services</t>
  </si>
  <si>
    <t>KQDCS Lending Services</t>
  </si>
  <si>
    <t>KQDCS BAKER Services</t>
  </si>
  <si>
    <t>KQDCS ILS Administration</t>
  </si>
  <si>
    <t>KQNRS</t>
  </si>
  <si>
    <t>UC North Reg Lib Facility</t>
  </si>
  <si>
    <t>KQNRL</t>
  </si>
  <si>
    <t>Northern Reg Storage Fac</t>
  </si>
  <si>
    <t>KQDCS NRLF Operations</t>
  </si>
  <si>
    <t>KQDCS NRLF Revenue</t>
  </si>
  <si>
    <t>KQTEC</t>
  </si>
  <si>
    <t>KQLSO</t>
  </si>
  <si>
    <t>Library Systems Operations</t>
  </si>
  <si>
    <t>KQDCS Systems</t>
  </si>
  <si>
    <t>KQDCS Cerf</t>
  </si>
  <si>
    <t>KQDCS Systems Administration</t>
  </si>
  <si>
    <t>KQDCS Digital Image Lab</t>
  </si>
  <si>
    <t>KRCFO</t>
  </si>
  <si>
    <t>Library Finance and Operations</t>
  </si>
  <si>
    <t>KRCAS</t>
  </si>
  <si>
    <t>KRBUS</t>
  </si>
  <si>
    <t>Library Business Services</t>
  </si>
  <si>
    <t>KRCFO Public Copier Rebates</t>
  </si>
  <si>
    <t>KRCFO Business Servcs Ops</t>
  </si>
  <si>
    <t>KRCFO Central Supplies</t>
  </si>
  <si>
    <t>KRFAC</t>
  </si>
  <si>
    <t>Facilities Security &amp; Mail Svs</t>
  </si>
  <si>
    <t>KRCFO Facilities</t>
  </si>
  <si>
    <t>KRCFO Security</t>
  </si>
  <si>
    <t>KRCFO Transportation_Mail Svcs</t>
  </si>
  <si>
    <t>KRLDO</t>
  </si>
  <si>
    <t>Library Design Operations</t>
  </si>
  <si>
    <t>KRCFO Library Design&amp;Exhibits</t>
  </si>
  <si>
    <t>KSBAN</t>
  </si>
  <si>
    <t>BANCROFT LIBRARY ADMIN</t>
  </si>
  <si>
    <t>KSBAA</t>
  </si>
  <si>
    <t>Bancroft Administration</t>
  </si>
  <si>
    <t>KSBLO</t>
  </si>
  <si>
    <t>Bancroft Library Operations</t>
  </si>
  <si>
    <t>KSBAN Bancroft Admin</t>
  </si>
  <si>
    <t>KSBAN Bancroft Public Svcs</t>
  </si>
  <si>
    <t>KSBAN Bancroft Tech Serv</t>
  </si>
  <si>
    <t>KSBAN Mark Twain</t>
  </si>
  <si>
    <t>KSBAN University Archives</t>
  </si>
  <si>
    <t>KSBAN Ctr Tebtunis Papyri</t>
  </si>
  <si>
    <t>KSROH</t>
  </si>
  <si>
    <t>Regional Oral History</t>
  </si>
  <si>
    <t>KSBAN Reg Oral Hist</t>
  </si>
  <si>
    <t>KSBAN Social Movement</t>
  </si>
  <si>
    <t>KSBAN Biotechnology</t>
  </si>
  <si>
    <t>KSBAN University/History</t>
  </si>
  <si>
    <t>KSBAN Community/Arts/Lit</t>
  </si>
  <si>
    <t>KSBAN Politics/Government</t>
  </si>
  <si>
    <t>KSBAN Food and Wine in Cal</t>
  </si>
  <si>
    <t>KTEDU</t>
  </si>
  <si>
    <t>Ed Initiatives &amp;User Svcs</t>
  </si>
  <si>
    <t>KTAHM</t>
  </si>
  <si>
    <t>Arts &amp; Humanities</t>
  </si>
  <si>
    <t>KTADM</t>
  </si>
  <si>
    <t>Arts &amp; Humanities Admin</t>
  </si>
  <si>
    <t>KTEDU Anthropology</t>
  </si>
  <si>
    <t>KTEDU Environmental Design</t>
  </si>
  <si>
    <t>KTEDU Music Library</t>
  </si>
  <si>
    <t>KTEDU Art History/Classics</t>
  </si>
  <si>
    <t>KTDMA</t>
  </si>
  <si>
    <t>Doe Moffitt Administration</t>
  </si>
  <si>
    <t>KTDMC</t>
  </si>
  <si>
    <t>DM Doe Moffitt Circulation</t>
  </si>
  <si>
    <t>KTEDU DM Library Cards</t>
  </si>
  <si>
    <t>KTEDU DM Library Privileges</t>
  </si>
  <si>
    <t>KTEDU Doe Circulation</t>
  </si>
  <si>
    <t>KTEDU DM Main Stacks</t>
  </si>
  <si>
    <t>KTEDU DM Reserves</t>
  </si>
  <si>
    <t>KTEDU DM Moffitt Circulation</t>
  </si>
  <si>
    <t>KTEDU DM News/Microforms</t>
  </si>
  <si>
    <t>KTDMO</t>
  </si>
  <si>
    <t>Doe Moffitt Operations</t>
  </si>
  <si>
    <t>KTEDU DM Doe Moffitt Admin</t>
  </si>
  <si>
    <t>KTEDU DM Visiting Scholars</t>
  </si>
  <si>
    <t>KTEDU DM Graphics Office</t>
  </si>
  <si>
    <t>KTDRC</t>
  </si>
  <si>
    <t>Collections</t>
  </si>
  <si>
    <t>KTEDU DM Morrison</t>
  </si>
  <si>
    <t>KTEDU DM South/S.East Asia</t>
  </si>
  <si>
    <t>KTEDU Internatl/Area Studies</t>
  </si>
  <si>
    <t>KTEDU DM Graduate Services</t>
  </si>
  <si>
    <t>KTEDU Research/Collections Adm</t>
  </si>
  <si>
    <t>KTEDU DM Gov't Information</t>
  </si>
  <si>
    <t>KTEDU DM Reference Services</t>
  </si>
  <si>
    <t>KTEDU DM Humanities/Soc Sci</t>
  </si>
  <si>
    <t>KTEDU DM Data Lab</t>
  </si>
  <si>
    <t>KTIUS</t>
  </si>
  <si>
    <t>Doe Moffitt Instruct &amp; Usr Svs</t>
  </si>
  <si>
    <t>KTEDU DM Instruct Admin</t>
  </si>
  <si>
    <t>KTEDU DM Media Resources</t>
  </si>
  <si>
    <t>KTEDU DM Cal Heritage</t>
  </si>
  <si>
    <t>KTSCE</t>
  </si>
  <si>
    <t>Engineering_Phys Sciences</t>
  </si>
  <si>
    <t>KTSCA</t>
  </si>
  <si>
    <t>Engineering_Phys Sciences Adm</t>
  </si>
  <si>
    <t>KTEDU Chemistry Library</t>
  </si>
  <si>
    <t>KTEDU Earth Sciences/Maps</t>
  </si>
  <si>
    <t>KTEDU Engineering</t>
  </si>
  <si>
    <t>KTEDU Math_Statistics</t>
  </si>
  <si>
    <t>KTEDU Physics_Astronomy</t>
  </si>
  <si>
    <t>KTSCI</t>
  </si>
  <si>
    <t>Natural &amp; Health Sciences</t>
  </si>
  <si>
    <t>KTPUB</t>
  </si>
  <si>
    <t>Public Health Ops</t>
  </si>
  <si>
    <t>KTEDU Public Health Ops_YR 1</t>
  </si>
  <si>
    <t>KTEDU Public Health YR 2</t>
  </si>
  <si>
    <t>KTEDU Public Health YR 3</t>
  </si>
  <si>
    <t>KTSCO</t>
  </si>
  <si>
    <t>Natural_Health Sciences Ops</t>
  </si>
  <si>
    <t>KTEDU Biosciences Library</t>
  </si>
  <si>
    <t>KTEDU Optometry</t>
  </si>
  <si>
    <t>KTSOC</t>
  </si>
  <si>
    <t>Social Sciences</t>
  </si>
  <si>
    <t>KTBUS</t>
  </si>
  <si>
    <t>KTEDU Business Library</t>
  </si>
  <si>
    <t>KTEDS</t>
  </si>
  <si>
    <t>Edu_Psych and Soc Welfare</t>
  </si>
  <si>
    <t>KTEDU Education/Psychology</t>
  </si>
  <si>
    <t>KTEDU Social Welfare</t>
  </si>
  <si>
    <t>KTUSA</t>
  </si>
  <si>
    <t>User Svcs Admin</t>
  </si>
  <si>
    <t>KTUSO</t>
  </si>
  <si>
    <t>User Services Operations</t>
  </si>
  <si>
    <t>KTEDU User Svcs Admin</t>
  </si>
  <si>
    <t>KUDCS</t>
  </si>
  <si>
    <t>Collections Services</t>
  </si>
  <si>
    <t>KUCOL</t>
  </si>
  <si>
    <t>KUCLM</t>
  </si>
  <si>
    <t>Collections Library Monos</t>
  </si>
  <si>
    <t>KUDCS Bancroft Monographs</t>
  </si>
  <si>
    <t>KUDCS Gen Library Monographs</t>
  </si>
  <si>
    <t>KUCLS</t>
  </si>
  <si>
    <t>Collections LIB Serials</t>
  </si>
  <si>
    <t>KUDCS Library Serials</t>
  </si>
  <si>
    <t>KUDCS Publ Contracts Serials</t>
  </si>
  <si>
    <t>KUDCS CDL Shared Acquisitions</t>
  </si>
  <si>
    <t>KUCSA</t>
  </si>
  <si>
    <t>Collections Svcs Ops</t>
  </si>
  <si>
    <t>KUCSO</t>
  </si>
  <si>
    <t>KUDCS Acquisitions</t>
  </si>
  <si>
    <t>KUDCS Collections Services Ops</t>
  </si>
  <si>
    <t>KUPRE</t>
  </si>
  <si>
    <t>Preservation Operations</t>
  </si>
  <si>
    <t>KUDCS Preservation</t>
  </si>
  <si>
    <t>KUDCS Microfilming</t>
  </si>
  <si>
    <t>KULBL</t>
  </si>
  <si>
    <t>UCB_LBL Administration</t>
  </si>
  <si>
    <t>KULBO</t>
  </si>
  <si>
    <t>UCB_LBL Operations-L6</t>
  </si>
  <si>
    <t>KUDCS UCB-LBL Contract</t>
  </si>
  <si>
    <t>UNEX3</t>
  </si>
  <si>
    <t>University Extension</t>
  </si>
  <si>
    <t>EXADM</t>
  </si>
  <si>
    <t>UNEX Administrative Depts</t>
  </si>
  <si>
    <t>EXCCG</t>
  </si>
  <si>
    <t>EXCC6</t>
  </si>
  <si>
    <t>Contracts, Gifts and Grants-L6</t>
  </si>
  <si>
    <t>EXADM FEDERAL C&amp;G</t>
  </si>
  <si>
    <t>EXADM STATE C&amp;G</t>
  </si>
  <si>
    <t>EXADM LOCAL GOVT C&amp;G</t>
  </si>
  <si>
    <t>EXADM OTHER SOURCES</t>
  </si>
  <si>
    <t>EXADM Private Gifts</t>
  </si>
  <si>
    <t>EXCMG</t>
  </si>
  <si>
    <t>Communications, Marketing Svcs</t>
  </si>
  <si>
    <t>EXCAT</t>
  </si>
  <si>
    <t>Unex Catalog</t>
  </si>
  <si>
    <t>EXADM MKTG SUMMER CAT EVEN</t>
  </si>
  <si>
    <t>EXADM MKTG SUMMER CAT ODD</t>
  </si>
  <si>
    <t>EXADM MKTG FALL CAT</t>
  </si>
  <si>
    <t>EXADM MKTG SPRING CAT</t>
  </si>
  <si>
    <t>EXIMC</t>
  </si>
  <si>
    <t>Unex Instl Marketing</t>
  </si>
  <si>
    <t>EXADM CMS PUBLICITY</t>
  </si>
  <si>
    <t>EXADM CMS INST ADVTG</t>
  </si>
  <si>
    <t>EXMKT</t>
  </si>
  <si>
    <t>UNEX CMS Gen OPS</t>
  </si>
  <si>
    <t>EXADM CMS GEN OPS</t>
  </si>
  <si>
    <t>EXDOG</t>
  </si>
  <si>
    <t>Deans's Office Group</t>
  </si>
  <si>
    <t>EXDO6</t>
  </si>
  <si>
    <t>Deans's Office Group-L6</t>
  </si>
  <si>
    <t>EXADM DOF GEN OPS</t>
  </si>
  <si>
    <t>EXADM DOF SPECIAL PROJ</t>
  </si>
  <si>
    <t>EXADM UNEX HOLDING ACCOUNT</t>
  </si>
  <si>
    <t>EXADM DOF HUMAN RESOURCES</t>
  </si>
  <si>
    <t>EXFSG</t>
  </si>
  <si>
    <t>Facility &amp; Scheduling Group</t>
  </si>
  <si>
    <t>EXFS6</t>
  </si>
  <si>
    <t>Facility &amp; Scheduling Group-L6</t>
  </si>
  <si>
    <t>EXADM FACL FUP</t>
  </si>
  <si>
    <t>EXADM FACIL Belmont Ctr</t>
  </si>
  <si>
    <t>EXADM FACL SFDTC CTR</t>
  </si>
  <si>
    <t>EXADM FACL Hillegas Ctr</t>
  </si>
  <si>
    <t>EXADM SF LAGUNA MOVE Proj</t>
  </si>
  <si>
    <t>EXADM SF Moma Ctr</t>
  </si>
  <si>
    <t>EXADM GBB GEN OPS</t>
  </si>
  <si>
    <t>EXADM CTR GEN OPS</t>
  </si>
  <si>
    <t>EXADM Belmont Ctr Gen Ops</t>
  </si>
  <si>
    <t>EXADM SF Moma Ctr Gen Ops</t>
  </si>
  <si>
    <t>EXADM SCHEDULING</t>
  </si>
  <si>
    <t>EXFST</t>
  </si>
  <si>
    <t>FAST Group</t>
  </si>
  <si>
    <t>EXFT6</t>
  </si>
  <si>
    <t>FAST Group-L6</t>
  </si>
  <si>
    <t>EXADM REPRO GEN OPS</t>
  </si>
  <si>
    <t>EXADM FNSV BUS OFFC GEN OPS</t>
  </si>
  <si>
    <t>EXADM FNSV CASHR OFFC GEN OPS</t>
  </si>
  <si>
    <t>EXADM Offc of DIR FINANCE ADMI</t>
  </si>
  <si>
    <t>EXADM MAIL GEN OPS</t>
  </si>
  <si>
    <t>EXADM CLRG CASH CLEARING</t>
  </si>
  <si>
    <t>EXISG</t>
  </si>
  <si>
    <t>Information Systems Group</t>
  </si>
  <si>
    <t>EXIS6</t>
  </si>
  <si>
    <t>Information Systems Group-L6</t>
  </si>
  <si>
    <t>EXADM C T F GEN OPS</t>
  </si>
  <si>
    <t>EXADM DATA MIGRATION</t>
  </si>
  <si>
    <t>EXADM MIS GEN OPS</t>
  </si>
  <si>
    <t>EXOTH</t>
  </si>
  <si>
    <t>Misc Revenue &amp; Expense</t>
  </si>
  <si>
    <t>EXOT6</t>
  </si>
  <si>
    <t>Misc Revenue &amp; Expense-L6</t>
  </si>
  <si>
    <t>EXADM XYRND REV/EXP ACCR</t>
  </si>
  <si>
    <t>EXADM MISC Revenue &amp; Exp</t>
  </si>
  <si>
    <t>EXADM MISC BAD DEBTS</t>
  </si>
  <si>
    <t>EXSAS</t>
  </si>
  <si>
    <t>EXSA6</t>
  </si>
  <si>
    <t>Office of the Registrar-L6</t>
  </si>
  <si>
    <t>EXADM RECORDS</t>
  </si>
  <si>
    <t>EXADM DIRECTORS OFFICE</t>
  </si>
  <si>
    <t>EXADM REGISTRATION</t>
  </si>
  <si>
    <t>HYACD</t>
  </si>
  <si>
    <t>Unex Academic Depts</t>
  </si>
  <si>
    <t>HYAIS</t>
  </si>
  <si>
    <t>Academic Indirect Support</t>
  </si>
  <si>
    <t>HYENP</t>
  </si>
  <si>
    <t>Unex-Campus Programs Dept</t>
  </si>
  <si>
    <t>HYACD CorpTrngDom&amp;IntlCtrctDpt</t>
  </si>
  <si>
    <t>HYACD SMBio Deptl</t>
  </si>
  <si>
    <t>HYACD A&amp;D Deptl</t>
  </si>
  <si>
    <t>HYACD BHS Dept</t>
  </si>
  <si>
    <t>HYACD Eng Tech &amp; Env Mgmt Dept</t>
  </si>
  <si>
    <t>HYACD Education Deptl</t>
  </si>
  <si>
    <t>HYACD B&amp;M Deptl</t>
  </si>
  <si>
    <t>HYACD Intl Diploma Dept</t>
  </si>
  <si>
    <t>HYACD FALL FRESHMAN DEPTL</t>
  </si>
  <si>
    <t>HYACD Travel Study Deptl</t>
  </si>
  <si>
    <t>HYACD HUMANITIES DEPTL</t>
  </si>
  <si>
    <t>HYACD Intl Student Svcs Dept</t>
  </si>
  <si>
    <t>HYACD XCMIL IS COLLEGE GEN OP</t>
  </si>
  <si>
    <t>HYACD SELF SUPPORT DEGREE DEPT</t>
  </si>
  <si>
    <t>HYACD UNX_UCB_Deptl</t>
  </si>
  <si>
    <t>HYCTP</t>
  </si>
  <si>
    <t>Corporate Training</t>
  </si>
  <si>
    <t>HYCOR</t>
  </si>
  <si>
    <t>Corp Trng-Dom &amp; Intl Cntrct Pr</t>
  </si>
  <si>
    <t>HYACD CorpTrngDom&amp;IntlCtrctPg</t>
  </si>
  <si>
    <t>HYINP</t>
  </si>
  <si>
    <t>International Programs</t>
  </si>
  <si>
    <t>HYIDP</t>
  </si>
  <si>
    <t>International Diploma Programs</t>
  </si>
  <si>
    <t>HYACD Intl Diploma Programs</t>
  </si>
  <si>
    <t>HYIPP</t>
  </si>
  <si>
    <t>International Partnership Prog</t>
  </si>
  <si>
    <t>HYACD Intl Undergrad &amp; Prep</t>
  </si>
  <si>
    <t>HYACD Intl Partnership Program</t>
  </si>
  <si>
    <t>HYISS</t>
  </si>
  <si>
    <t>Intl Student Svcs_Fees</t>
  </si>
  <si>
    <t>HYACD Intl Student Srvcs_Fees</t>
  </si>
  <si>
    <t>HYNPP</t>
  </si>
  <si>
    <t>Non Public Programs</t>
  </si>
  <si>
    <t>HYFPF</t>
  </si>
  <si>
    <t>Fall Program for Freshmen</t>
  </si>
  <si>
    <t>HYACD FALL FRESHMAN PROGRAM</t>
  </si>
  <si>
    <t>HYPUP</t>
  </si>
  <si>
    <t>Public Programs</t>
  </si>
  <si>
    <t>HYAND</t>
  </si>
  <si>
    <t>Art &amp; Design Programs</t>
  </si>
  <si>
    <t>HYACD A&amp;D Prgms</t>
  </si>
  <si>
    <t>HYBHS</t>
  </si>
  <si>
    <t>Behavorial Health Sciences Pro</t>
  </si>
  <si>
    <t>HYACD BHS Programs</t>
  </si>
  <si>
    <t>HYBSM</t>
  </si>
  <si>
    <t>Business &amp; Management Programs</t>
  </si>
  <si>
    <t>HYACD B&amp;M Programs</t>
  </si>
  <si>
    <t>HYEDU</t>
  </si>
  <si>
    <t>EDUCATION Programs</t>
  </si>
  <si>
    <t>HYACD Ed Programs</t>
  </si>
  <si>
    <t>HYETE</t>
  </si>
  <si>
    <t>Eng Tech &amp;Env Mgt Programs</t>
  </si>
  <si>
    <t>HYACD Eng Tech &amp; Env Mgmt Prog</t>
  </si>
  <si>
    <t>HYHUM</t>
  </si>
  <si>
    <t>Humanities Programs</t>
  </si>
  <si>
    <t>HYACD Humanities Programs</t>
  </si>
  <si>
    <t>HYSMB</t>
  </si>
  <si>
    <t>Sciences Mathmtcs &amp; Biotch Prg</t>
  </si>
  <si>
    <t>HYACD SMBio Prgms</t>
  </si>
  <si>
    <t>HYTSP</t>
  </si>
  <si>
    <t>Travel Study Programs</t>
  </si>
  <si>
    <t>HYACD Travel Study Prgms</t>
  </si>
  <si>
    <t>HYSSP</t>
  </si>
  <si>
    <t>Self Supporting Degrees</t>
  </si>
  <si>
    <t>HYSS6</t>
  </si>
  <si>
    <t>Self Supporting Degrees-L6</t>
  </si>
  <si>
    <t>HYACD SELF SUPPORT DEGREE PGM</t>
  </si>
  <si>
    <t>HYUBX</t>
  </si>
  <si>
    <t>UCB_EXT Programs</t>
  </si>
  <si>
    <t>HYCEP</t>
  </si>
  <si>
    <t>Concurrent Programs</t>
  </si>
  <si>
    <t>HYACD CONCURRENT Programs</t>
  </si>
  <si>
    <t>HYXCP</t>
  </si>
  <si>
    <t>Unex Campus Programs</t>
  </si>
  <si>
    <t>HYACD UNC_UCB_Programs</t>
  </si>
  <si>
    <t>VPAPF</t>
  </si>
  <si>
    <t>ENAPF</t>
  </si>
  <si>
    <t>ENAPO</t>
  </si>
  <si>
    <t>ENAP6</t>
  </si>
  <si>
    <t>ENAPF Acad Plan and UG Ed Init</t>
  </si>
  <si>
    <t>ENFAP</t>
  </si>
  <si>
    <t>Athletic Eligibility</t>
  </si>
  <si>
    <t>ENFA6</t>
  </si>
  <si>
    <t>Athletic Eligibility-L6</t>
  </si>
  <si>
    <t>ENAPF Athletic Eligibility</t>
  </si>
  <si>
    <t>OMINT</t>
  </si>
  <si>
    <t>OMBDE</t>
  </si>
  <si>
    <t>Blum Ctr for Developing Econs</t>
  </si>
  <si>
    <t>OMBD6</t>
  </si>
  <si>
    <t>BlumCtr for DevelopingEcons-L6</t>
  </si>
  <si>
    <t>OMINT Blum Center Operations</t>
  </si>
  <si>
    <t>OMINT Blum Center Events</t>
  </si>
  <si>
    <t>OMINT Blum Center Education</t>
  </si>
  <si>
    <t>OMINT Blum Ctr Big Ideas</t>
  </si>
  <si>
    <t>OMINT Blum Center Initiatives</t>
  </si>
  <si>
    <t>Center for New Media</t>
  </si>
  <si>
    <t>Center for New Media-L6</t>
  </si>
  <si>
    <t>QRACH</t>
  </si>
  <si>
    <t>American Cultures</t>
  </si>
  <si>
    <t>QRAC5</t>
  </si>
  <si>
    <t>American Cultures-L5</t>
  </si>
  <si>
    <t>QRAC6</t>
  </si>
  <si>
    <t>American Cultures-L6</t>
  </si>
  <si>
    <t>QRACH Amer Cultures Gen Oper</t>
  </si>
  <si>
    <t>UOSLC</t>
  </si>
  <si>
    <t>Student Learning Ctr</t>
  </si>
  <si>
    <t>UOACA</t>
  </si>
  <si>
    <t>Academic Support</t>
  </si>
  <si>
    <t>UOAC6</t>
  </si>
  <si>
    <t>Academic Support-L6</t>
  </si>
  <si>
    <t>UOSLC SLC Math Adm</t>
  </si>
  <si>
    <t>UOSLC SLC Interdisciplinary</t>
  </si>
  <si>
    <t>UOSLC SLC Science</t>
  </si>
  <si>
    <t>UOSLC SLC Social Science</t>
  </si>
  <si>
    <t>UOSLC SLC Study Strategies</t>
  </si>
  <si>
    <t>UOSLC SLC Writing</t>
  </si>
  <si>
    <t>UOGAD</t>
  </si>
  <si>
    <t>General Admin</t>
  </si>
  <si>
    <t>UOGA6</t>
  </si>
  <si>
    <t>General Admin-L6</t>
  </si>
  <si>
    <t>UOSLC SLC Office Adm</t>
  </si>
  <si>
    <t>UOSLC SLC General</t>
  </si>
  <si>
    <t>UOSLC SLC Front Desk</t>
  </si>
  <si>
    <t>UOSUM</t>
  </si>
  <si>
    <t>Summer Programs</t>
  </si>
  <si>
    <t>UOSU6</t>
  </si>
  <si>
    <t>Summer Programs-L6</t>
  </si>
  <si>
    <t>UOSLC SLC Summer Sessions</t>
  </si>
  <si>
    <t>UOSLC SLC Summer Bridge</t>
  </si>
  <si>
    <t>UOSLC SLC SPEAR</t>
  </si>
  <si>
    <t>URMED</t>
  </si>
  <si>
    <t>Educational Technology Srvs</t>
  </si>
  <si>
    <t>URKAL</t>
  </si>
  <si>
    <t>Med Svs KALX Radio Station</t>
  </si>
  <si>
    <t>URKA6</t>
  </si>
  <si>
    <t>Med Svs KALX Radio Station-L6</t>
  </si>
  <si>
    <t>URMED KALX Income</t>
  </si>
  <si>
    <t>URMED KALX Ops General</t>
  </si>
  <si>
    <t>URSET</t>
  </si>
  <si>
    <t>ETS EducTechnology</t>
  </si>
  <si>
    <t>URSAD</t>
  </si>
  <si>
    <t>ETS Administration</t>
  </si>
  <si>
    <t>URMED Administration</t>
  </si>
  <si>
    <t>URMED ETS Projects</t>
  </si>
  <si>
    <t>URMED ETS Support</t>
  </si>
  <si>
    <t>URMED ETS Income</t>
  </si>
  <si>
    <t>URMED ETS Technical Systems</t>
  </si>
  <si>
    <t>URMED ETS Student Labs</t>
  </si>
  <si>
    <t>URMED ETS Production Services</t>
  </si>
  <si>
    <t>URMED ETS Training and Support</t>
  </si>
  <si>
    <t>URMED ETS Learning Systems Dev</t>
  </si>
  <si>
    <t>UWASC</t>
  </si>
  <si>
    <t>Athletic Study Center</t>
  </si>
  <si>
    <t>UWSAA</t>
  </si>
  <si>
    <t>Student Athlete Advising</t>
  </si>
  <si>
    <t>UWSA6</t>
  </si>
  <si>
    <t>Student Athlete Advising-L6</t>
  </si>
  <si>
    <t>UWASC ASC Events</t>
  </si>
  <si>
    <t>UWASC ASC Programs</t>
  </si>
  <si>
    <t>UWSAG</t>
  </si>
  <si>
    <t>Student Athlete General Adm</t>
  </si>
  <si>
    <t>UWSG6</t>
  </si>
  <si>
    <t>Student Athlete General Adm-L6</t>
  </si>
  <si>
    <t>UWASC Ath Adm General</t>
  </si>
  <si>
    <t>UWTPG</t>
  </si>
  <si>
    <t>ASC Tutorial Program</t>
  </si>
  <si>
    <t>UWTP6</t>
  </si>
  <si>
    <t>ASC Tutorial Program-L6</t>
  </si>
  <si>
    <t>UWASC Ath Adm Reserves</t>
  </si>
  <si>
    <t>VR1GD</t>
  </si>
  <si>
    <t>Graduate Division</t>
  </si>
  <si>
    <t>OLGDD</t>
  </si>
  <si>
    <t>Graduate Division Ops</t>
  </si>
  <si>
    <t>OLDNS</t>
  </si>
  <si>
    <t>Grad Dean's Immed Office</t>
  </si>
  <si>
    <t>OLDN6</t>
  </si>
  <si>
    <t>Grad Dean's Immed Office-L6</t>
  </si>
  <si>
    <t>OLGDD IO Deans Off Gen Ops SPO</t>
  </si>
  <si>
    <t>OLGDD Academic Services</t>
  </si>
  <si>
    <t>OLGDD Aptmts Part Fee Remis</t>
  </si>
  <si>
    <t>OLGDD Aptmts Full Fee Remiss</t>
  </si>
  <si>
    <t>OLGDD Aptmts NRT Remiss</t>
  </si>
  <si>
    <t>OLGDD Aptmts GSHIP</t>
  </si>
  <si>
    <t>OLGDD Aptmts Other</t>
  </si>
  <si>
    <t>OLEXR</t>
  </si>
  <si>
    <t>External Relations</t>
  </si>
  <si>
    <t>OLEX6</t>
  </si>
  <si>
    <t>External Relations-L6</t>
  </si>
  <si>
    <t>OLGDD IO Development</t>
  </si>
  <si>
    <t>OLGDD IO Lectures</t>
  </si>
  <si>
    <t>OLGDD Communications_Events</t>
  </si>
  <si>
    <t>OLGSI</t>
  </si>
  <si>
    <t>Grad Div GSI Training</t>
  </si>
  <si>
    <t>OLGS6</t>
  </si>
  <si>
    <t>Grad Div GSI Training-L6</t>
  </si>
  <si>
    <t>OLGDD GSI Train Gen Ops</t>
  </si>
  <si>
    <t>OLGSV</t>
  </si>
  <si>
    <t>Grad Division Services</t>
  </si>
  <si>
    <t>OLGV6</t>
  </si>
  <si>
    <t>Grad Division Services-L6</t>
  </si>
  <si>
    <t>OLGDD Bus/Finance Office</t>
  </si>
  <si>
    <t>OLGDD Student Services Gen Ops</t>
  </si>
  <si>
    <t>OLGDD IS Gen Ops - Systems</t>
  </si>
  <si>
    <t>OQFEL</t>
  </si>
  <si>
    <t>Grad Division Fellowships</t>
  </si>
  <si>
    <t>OQDIR</t>
  </si>
  <si>
    <t>Grad Div Directed Student Aid</t>
  </si>
  <si>
    <t>OQDI6</t>
  </si>
  <si>
    <t>Grad Div Directed Stdnt Aid-L6</t>
  </si>
  <si>
    <t>OQFEL Flwshp Block Grant Adm</t>
  </si>
  <si>
    <t>OQFEL Flwshp Fellowships</t>
  </si>
  <si>
    <t>OQFEL USAP Fellowships</t>
  </si>
  <si>
    <t>OQFEL Special OP Fellowships</t>
  </si>
  <si>
    <t>OQFEL Chancellor's Fellowships</t>
  </si>
  <si>
    <t>OQFND</t>
  </si>
  <si>
    <t>Grad Div DptDirected Stdnt Aid</t>
  </si>
  <si>
    <t>OQFN6</t>
  </si>
  <si>
    <t>Grad Div DptDrctd Stdnt Aid-L6</t>
  </si>
  <si>
    <t>OQFEL Flwshp Dept Restricted</t>
  </si>
  <si>
    <t>OQFEL Flwshp Grant Awards</t>
  </si>
  <si>
    <t>OQFEL GradFellowshpMatchngPrgm</t>
  </si>
  <si>
    <t>SCHOL</t>
  </si>
  <si>
    <t>Schools</t>
  </si>
  <si>
    <t>BOALT</t>
  </si>
  <si>
    <t>Boalt School of Law</t>
  </si>
  <si>
    <t>CLLAW</t>
  </si>
  <si>
    <t>Law</t>
  </si>
  <si>
    <t>CLADM</t>
  </si>
  <si>
    <t>CLBLD</t>
  </si>
  <si>
    <t>CLBUS</t>
  </si>
  <si>
    <t>Business Services</t>
  </si>
  <si>
    <t>CLLAW ADM Business Services</t>
  </si>
  <si>
    <t>CLCFO</t>
  </si>
  <si>
    <t>Central Finance Office</t>
  </si>
  <si>
    <t>CLLAW Dean's Extramural</t>
  </si>
  <si>
    <t>CLLAW Commitments</t>
  </si>
  <si>
    <t>CLDIO</t>
  </si>
  <si>
    <t>Dean's Office</t>
  </si>
  <si>
    <t>CLEVN</t>
  </si>
  <si>
    <t>Events</t>
  </si>
  <si>
    <t>CLPAY</t>
  </si>
  <si>
    <t>HR_Payroll</t>
  </si>
  <si>
    <t>CLDEG</t>
  </si>
  <si>
    <t>Degree Programs</t>
  </si>
  <si>
    <t>CLLAW LLM Pgrm Administration</t>
  </si>
  <si>
    <t>External Engagement</t>
  </si>
  <si>
    <t>CLLAW Online Education</t>
  </si>
  <si>
    <t>CLCOM</t>
  </si>
  <si>
    <t>Communication</t>
  </si>
  <si>
    <t>CLDEV</t>
  </si>
  <si>
    <t>Alumni Relations</t>
  </si>
  <si>
    <t>CLFIN</t>
  </si>
  <si>
    <t>Financial Aid</t>
  </si>
  <si>
    <t>CLAID</t>
  </si>
  <si>
    <t>Aid</t>
  </si>
  <si>
    <t>CLLAW Fin Aid Provisions</t>
  </si>
  <si>
    <t>CLLAW FA LLM Financial Aid</t>
  </si>
  <si>
    <t>CLLAW FA Dean's &amp; Matching</t>
  </si>
  <si>
    <t>CLFOP</t>
  </si>
  <si>
    <t>Aid Operations</t>
  </si>
  <si>
    <t>CLINS</t>
  </si>
  <si>
    <t>CLLAW JD Instr Private Fac Sal</t>
  </si>
  <si>
    <t>CLLAW JD Instr Lects in Res</t>
  </si>
  <si>
    <t>CLSUP</t>
  </si>
  <si>
    <t>Instruction Support</t>
  </si>
  <si>
    <t>CLLAW Computer Services</t>
  </si>
  <si>
    <t>CLLAW Media Services</t>
  </si>
  <si>
    <t>CLLAW FS Faculty Start Up</t>
  </si>
  <si>
    <t>CLCOL</t>
  </si>
  <si>
    <t>CLLOP</t>
  </si>
  <si>
    <t>Library Operations</t>
  </si>
  <si>
    <t>CLRES</t>
  </si>
  <si>
    <t>Research</t>
  </si>
  <si>
    <t>CLCAI</t>
  </si>
  <si>
    <t>Centers &amp; Institutes</t>
  </si>
  <si>
    <t>CLLAW RS Criminal Justice Ctr</t>
  </si>
  <si>
    <t>CLLAW Ctr Hlth Econ Fam Scty</t>
  </si>
  <si>
    <t>CLLAW Reproductive Justice Ctr</t>
  </si>
  <si>
    <t>CLLAW Mindfulness In Law</t>
  </si>
  <si>
    <t>CLLAW Visiting Scholars</t>
  </si>
  <si>
    <t>CLLAW Korea Law Ctr</t>
  </si>
  <si>
    <t>CLFAC</t>
  </si>
  <si>
    <t>Faculty</t>
  </si>
  <si>
    <t>CLLAW FS Fac I&amp;R Grants</t>
  </si>
  <si>
    <t>CLLAW FS Committee on Resrch</t>
  </si>
  <si>
    <t>CLLAW FA Rsrch &amp; Project Grant</t>
  </si>
  <si>
    <t>CLORU</t>
  </si>
  <si>
    <t>ORUs</t>
  </si>
  <si>
    <t>CLLAW Human Rights Ctr Gen Ops</t>
  </si>
  <si>
    <t>CLLAW HRC Faculty Costs</t>
  </si>
  <si>
    <t>CLLAW Human Rights Instruction</t>
  </si>
  <si>
    <t>CLLAW Human Rights Development</t>
  </si>
  <si>
    <t>CLLAW Human Rights Outreach</t>
  </si>
  <si>
    <t>CLLAW Human Rights Ctr Other</t>
  </si>
  <si>
    <t>CLLAW Inst Legal Res - Admin</t>
  </si>
  <si>
    <t>CLLAW Inst Legal Res- Research</t>
  </si>
  <si>
    <t>CLLAW Inst Legal Res - Misc</t>
  </si>
  <si>
    <t>CLLAW CSLS Admin</t>
  </si>
  <si>
    <t>CLLAW CSLS Misc</t>
  </si>
  <si>
    <t>CLLAW BC Research Projects</t>
  </si>
  <si>
    <t>CLSTU</t>
  </si>
  <si>
    <t>CLJAG</t>
  </si>
  <si>
    <t>Journals &amp; Groups</t>
  </si>
  <si>
    <t>GSCPP</t>
  </si>
  <si>
    <t>Goldman Sch of Public Policy</t>
  </si>
  <si>
    <t>CADEV</t>
  </si>
  <si>
    <t>GSPP Development Office</t>
  </si>
  <si>
    <t>CADE5</t>
  </si>
  <si>
    <t>GSPP Development Office-L5</t>
  </si>
  <si>
    <t>CADE6</t>
  </si>
  <si>
    <t>GSPP Development Office-L6</t>
  </si>
  <si>
    <t>CADEV DEV Development Gen Ops</t>
  </si>
  <si>
    <t>CBALT</t>
  </si>
  <si>
    <t>Alternative Education</t>
  </si>
  <si>
    <t>CBAL5</t>
  </si>
  <si>
    <t>Alternative Education-L5</t>
  </si>
  <si>
    <t>CBAL6</t>
  </si>
  <si>
    <t>Alternative Education-L6</t>
  </si>
  <si>
    <t>CBALT International Alliances</t>
  </si>
  <si>
    <t>CBALT Online Education</t>
  </si>
  <si>
    <t>CBALT PR PPIA Program</t>
  </si>
  <si>
    <t>CFPPR</t>
  </si>
  <si>
    <t>GSPP Programs &amp; Research</t>
  </si>
  <si>
    <t>CFPP5</t>
  </si>
  <si>
    <t>GSPP Programs &amp; Research-L5</t>
  </si>
  <si>
    <t>CFPP6</t>
  </si>
  <si>
    <t>GSPP Programs &amp; Research-L6</t>
  </si>
  <si>
    <t>CFPPR PR Research Activities</t>
  </si>
  <si>
    <t>CFPPR PR Special Programs</t>
  </si>
  <si>
    <t>CFPPR PR Wildavsky Forum</t>
  </si>
  <si>
    <t>CFPPR CEPP Ctr Enviro Pub Pol</t>
  </si>
  <si>
    <t>CFPPR BPHUP</t>
  </si>
  <si>
    <t>CHDCA</t>
  </si>
  <si>
    <t>GSPP Student Affairs</t>
  </si>
  <si>
    <t>CHDC5</t>
  </si>
  <si>
    <t>GSPP Student Affairs-L5</t>
  </si>
  <si>
    <t>CHDC6</t>
  </si>
  <si>
    <t>GSPP Student Affairs-L6</t>
  </si>
  <si>
    <t>CHDCA AST DN Student Services</t>
  </si>
  <si>
    <t>CHDCA AST DN Alumni Services</t>
  </si>
  <si>
    <t>CHDCA AST DN Career Services</t>
  </si>
  <si>
    <t>CHDCA Student Groups</t>
  </si>
  <si>
    <t>CHDCA Student Aid</t>
  </si>
  <si>
    <t>CJDEN</t>
  </si>
  <si>
    <t>GSPP Dean's Immediate Office</t>
  </si>
  <si>
    <t>CJDE5</t>
  </si>
  <si>
    <t>GSPP Dean's Immediate Ofc-L5</t>
  </si>
  <si>
    <t>CJDE6</t>
  </si>
  <si>
    <t>GSPP Dean's Immediate Ofc-L6</t>
  </si>
  <si>
    <t>CJDEN Salary Provisions</t>
  </si>
  <si>
    <t>CJDEN DEAN Dean Events</t>
  </si>
  <si>
    <t>CJDEN DEAN Discretionary Exps</t>
  </si>
  <si>
    <t>CKGEN</t>
  </si>
  <si>
    <t>GSPP Department Ops</t>
  </si>
  <si>
    <t>CKGE5</t>
  </si>
  <si>
    <t>GSPP Department Ops-L5</t>
  </si>
  <si>
    <t>CKGE6</t>
  </si>
  <si>
    <t>GSPP Department Ops-L6</t>
  </si>
  <si>
    <t>CKGEN OPS Operating Expenses</t>
  </si>
  <si>
    <t>CKGEN OPS Temporary Teaching</t>
  </si>
  <si>
    <t>CKGEN OPS Faculty Payroll</t>
  </si>
  <si>
    <t>HAAS3</t>
  </si>
  <si>
    <t>Haas School of Business</t>
  </si>
  <si>
    <t>BAHSB</t>
  </si>
  <si>
    <t>Haas Core Programs</t>
  </si>
  <si>
    <t>BAAAF</t>
  </si>
  <si>
    <t>BAHSB Acad Faculty Gen Ops</t>
  </si>
  <si>
    <t>BAHSB Acad Sal Savings/Buyouts</t>
  </si>
  <si>
    <t>BAFCA</t>
  </si>
  <si>
    <t>Faculty Assistants</t>
  </si>
  <si>
    <t>BAHSB B&amp;O Fac Assists</t>
  </si>
  <si>
    <t>BAGRP</t>
  </si>
  <si>
    <t>Faculty Groups</t>
  </si>
  <si>
    <t>BAHSB Acad Group Ch Acctng</t>
  </si>
  <si>
    <t>BAHSB Acad Group Ch BPP</t>
  </si>
  <si>
    <t>BAHSB Acad Group Ch EAP</t>
  </si>
  <si>
    <t>BAHSB Acad Group Ch Finance</t>
  </si>
  <si>
    <t>BAHSB Acad Group Ch Marketing</t>
  </si>
  <si>
    <t>BAHSB Acad Group Ch OITM</t>
  </si>
  <si>
    <t>BAHSB Acad Group Ch MORS</t>
  </si>
  <si>
    <t>BAHSB Acad Grp Ch Real Estate</t>
  </si>
  <si>
    <t>BAHSB Acad Student Employees</t>
  </si>
  <si>
    <t>BAHSB Temporary Instruction</t>
  </si>
  <si>
    <t>BADNO</t>
  </si>
  <si>
    <t>BADAR</t>
  </si>
  <si>
    <t>Haas Devt and Alumni Relations</t>
  </si>
  <si>
    <t>BAHSB Devel Gen Ops</t>
  </si>
  <si>
    <t>BAHSB Devel Alumni Relations</t>
  </si>
  <si>
    <t>BAHSB Devel Annual Fund Unit</t>
  </si>
  <si>
    <t>BAHSB Devel Corp and Fndn Rel</t>
  </si>
  <si>
    <t>BAHSB Dev Info Mgmt &amp; Stwrdshp</t>
  </si>
  <si>
    <t>BAHSB Devel Deans Activities</t>
  </si>
  <si>
    <t>BAHSB Devel Symposium</t>
  </si>
  <si>
    <t>BAHSB Devel Events</t>
  </si>
  <si>
    <t>BAOCC</t>
  </si>
  <si>
    <t>Career Services</t>
  </si>
  <si>
    <t>BAHSB PT &amp; Alum Career Gen Ops</t>
  </si>
  <si>
    <t>BAHSB Career Recruitment Ctr</t>
  </si>
  <si>
    <t>BAHSB Career Gen Ops</t>
  </si>
  <si>
    <t>BAHSB B&amp;O Haas Gear</t>
  </si>
  <si>
    <t>BASEX</t>
  </si>
  <si>
    <t>CEE</t>
  </si>
  <si>
    <t>BAHSB Exec Ed Gen Ops</t>
  </si>
  <si>
    <t>BAHSB Exec Ed Prgm Cost</t>
  </si>
  <si>
    <t>BAHSB Exec Ed Bldg Activity</t>
  </si>
  <si>
    <t>BAHSB Exec Ed Open</t>
  </si>
  <si>
    <t>BAHSB Exec Ed Partner</t>
  </si>
  <si>
    <t>BAHSB Exec Ed Custom</t>
  </si>
  <si>
    <t>BAHSB Exec Ed Statoil</t>
  </si>
  <si>
    <t>BAINS</t>
  </si>
  <si>
    <t>BAAAI</t>
  </si>
  <si>
    <t>BAHSB Student Aid FTMBA</t>
  </si>
  <si>
    <t>BAHSB Student Aid SelfSupp MBA</t>
  </si>
  <si>
    <t>BAHSB Student Aid PhD</t>
  </si>
  <si>
    <t>BAHSB Student Aid Undergrad</t>
  </si>
  <si>
    <t>BAHSB Student Aid General</t>
  </si>
  <si>
    <t>BAAAO</t>
  </si>
  <si>
    <t>BAHSB Instr Prog Discretion</t>
  </si>
  <si>
    <t>BAHSB Acad Classroom Material</t>
  </si>
  <si>
    <t>BAHSB Berk Innov Ldr Dev-BILD</t>
  </si>
  <si>
    <t>BAIND</t>
  </si>
  <si>
    <t>PhD</t>
  </si>
  <si>
    <t>BAHSB Instr PhD Gen Ops</t>
  </si>
  <si>
    <t>BAHSB Instr PhD Stdt Sup</t>
  </si>
  <si>
    <t>BAINF</t>
  </si>
  <si>
    <t>MFE</t>
  </si>
  <si>
    <t>BAHSB Instr MFE Gen Ops</t>
  </si>
  <si>
    <t>BAINM</t>
  </si>
  <si>
    <t>FTMBA</t>
  </si>
  <si>
    <t>BAHSB Instr MBA SS Wkshp</t>
  </si>
  <si>
    <t>BAHSB Instr MBA Stdt Serv</t>
  </si>
  <si>
    <t>BAHSB Instr BCEMBA Indirect</t>
  </si>
  <si>
    <t>BAHSB Instr BCEMBA Direct</t>
  </si>
  <si>
    <t>BAINU</t>
  </si>
  <si>
    <t>Undergraduate</t>
  </si>
  <si>
    <t>BAHSB Instr UG Gen Ops</t>
  </si>
  <si>
    <t>BAHSB Instr UG Other Actvts</t>
  </si>
  <si>
    <t>BAHSB Instr UG PreCollege</t>
  </si>
  <si>
    <t>BAHSB Student Acts Gen Ops</t>
  </si>
  <si>
    <t>BAHSB Instr Exec MBA Gen Ops</t>
  </si>
  <si>
    <t>BAHSB Leadership Dev Ser- LDS</t>
  </si>
  <si>
    <t>BAHSB Master's in Prof Acctg</t>
  </si>
  <si>
    <t>BAONL</t>
  </si>
  <si>
    <t>BAHSB Instr BCEMBA Marketing</t>
  </si>
  <si>
    <t>BARES</t>
  </si>
  <si>
    <t>BAAGE</t>
  </si>
  <si>
    <t>Faculty Research</t>
  </si>
  <si>
    <t>BAHSB Acad Summer Ninths</t>
  </si>
  <si>
    <t>BAHSB Res Dean's Ofc Grants</t>
  </si>
  <si>
    <t>BAHSB Res COR Campus Grants</t>
  </si>
  <si>
    <t>BAHSB URAP Grants</t>
  </si>
  <si>
    <t>BAHSB Res Other Activities</t>
  </si>
  <si>
    <t>BABLB</t>
  </si>
  <si>
    <t>B-Lab</t>
  </si>
  <si>
    <t>BAHSB Behavioral Lab</t>
  </si>
  <si>
    <t>BASAI</t>
  </si>
  <si>
    <t>BAAHR</t>
  </si>
  <si>
    <t>Academic HR</t>
  </si>
  <si>
    <t>BAHSB Acad HR Gen Ops</t>
  </si>
  <si>
    <t>BAHSB Acad Recruiting Start-up</t>
  </si>
  <si>
    <t>BAHSB Acad Recruit Candidates</t>
  </si>
  <si>
    <t>BAHSB Acad Visiting Schols</t>
  </si>
  <si>
    <t>BAAPR</t>
  </si>
  <si>
    <t>School Central</t>
  </si>
  <si>
    <t>BAHSB Dean Discretion</t>
  </si>
  <si>
    <t>BAHSB Endow Chr &amp; Disting Prof</t>
  </si>
  <si>
    <t>BAHSB Student Fee Revenue</t>
  </si>
  <si>
    <t>BAHSB PROV Salary Provisions</t>
  </si>
  <si>
    <t>BAHSB B&amp;O Building Fund</t>
  </si>
  <si>
    <t>BAHSB BO Admin Repro Unit</t>
  </si>
  <si>
    <t>BAFIN</t>
  </si>
  <si>
    <t>BAHCS</t>
  </si>
  <si>
    <t>BAHSB ECSM Media Svc</t>
  </si>
  <si>
    <t>BAHSB ECSM Gen Ops</t>
  </si>
  <si>
    <t>BAHSB ECSM Node Bank</t>
  </si>
  <si>
    <t>BAHSB ECSM Systems</t>
  </si>
  <si>
    <t>BAHSB ECSM Lab Svcs</t>
  </si>
  <si>
    <t>BAHSB ECSM Projects</t>
  </si>
  <si>
    <t>BAHSB ECSM Training</t>
  </si>
  <si>
    <t>BAHSB ECSM Databases</t>
  </si>
  <si>
    <t>BAHSB ECSM Info Svcs</t>
  </si>
  <si>
    <t>BAHSB ECSM Project Mgmt</t>
  </si>
  <si>
    <t>BAHSB SAI Lib Data Serv</t>
  </si>
  <si>
    <t>BAMNT</t>
  </si>
  <si>
    <t>BAHSB ECSM Bldg Maintenance</t>
  </si>
  <si>
    <t>BAHSB ECSM Bldg Improvements</t>
  </si>
  <si>
    <t>BAHSB ECSM Bldg Furnishings</t>
  </si>
  <si>
    <t>BAHSB ECSM Bldg Security</t>
  </si>
  <si>
    <t>BAOPS</t>
  </si>
  <si>
    <t>Dean and Immediate Office</t>
  </si>
  <si>
    <t>BAHSB Dean Gen Ops</t>
  </si>
  <si>
    <t>BAHSB BO Accounting Gen Ops</t>
  </si>
  <si>
    <t>BASHR</t>
  </si>
  <si>
    <t>BASMC</t>
  </si>
  <si>
    <t>BAHSB M&amp;C WWW Gen Ops</t>
  </si>
  <si>
    <t>BAHSB M&amp;C Pubs Gen Ops</t>
  </si>
  <si>
    <t>BAHSB M&amp;C Pubs Cal Bus</t>
  </si>
  <si>
    <t>BCHCI</t>
  </si>
  <si>
    <t>Haas Centers and Institutes</t>
  </si>
  <si>
    <t>BCOUR</t>
  </si>
  <si>
    <t>Teachng_Research_Outreach</t>
  </si>
  <si>
    <t>BCABC</t>
  </si>
  <si>
    <t>Asia Business Center</t>
  </si>
  <si>
    <t>BCHCI Haas Asia Business Ctr</t>
  </si>
  <si>
    <t>BCBEI</t>
  </si>
  <si>
    <t>BCCMR</t>
  </si>
  <si>
    <t>CMR</t>
  </si>
  <si>
    <t>BCHCI CMR Gen Ops</t>
  </si>
  <si>
    <t>BCHCI CMR Other Actvts</t>
  </si>
  <si>
    <t>BCCPE</t>
  </si>
  <si>
    <t>Political Economics</t>
  </si>
  <si>
    <t>BCHCI Ctr for Political Econ</t>
  </si>
  <si>
    <t>Teaching Excellence</t>
  </si>
  <si>
    <t>BCFIS</t>
  </si>
  <si>
    <t>BCHCI Fisher Ctr Real Estate</t>
  </si>
  <si>
    <t>BCHCI Fisher Ctr Research</t>
  </si>
  <si>
    <t>BCHCI Fisher Ctr Policy Adv Bd</t>
  </si>
  <si>
    <t>BCHCI Fisher Ctr Conferences</t>
  </si>
  <si>
    <t>BCHCI Fishr Ctr Academic Supp</t>
  </si>
  <si>
    <t>BCHCI Instr Health Mgt Prog</t>
  </si>
  <si>
    <t>BCIBI</t>
  </si>
  <si>
    <t>BCHCI Haas@Work</t>
  </si>
  <si>
    <t>BCHCI ORU Ctr MOT Gen Ops</t>
  </si>
  <si>
    <t>BCHCI Misc Funds</t>
  </si>
  <si>
    <t>BCHCI Cntr Ind Econ Pol Theory</t>
  </si>
  <si>
    <t>BCHCI Cntr for Mgmt of Tech</t>
  </si>
  <si>
    <t>BCHCI Garwood Center</t>
  </si>
  <si>
    <t>BCHCI Student Support</t>
  </si>
  <si>
    <t>BCHCI Haas@Work Program</t>
  </si>
  <si>
    <t>BCIMS</t>
  </si>
  <si>
    <t>BCINB</t>
  </si>
  <si>
    <t>Clausen</t>
  </si>
  <si>
    <t>BCOFR</t>
  </si>
  <si>
    <t>CFRM</t>
  </si>
  <si>
    <t>BCHCI ORUCtr CFRM Conference</t>
  </si>
  <si>
    <t>SC1OP</t>
  </si>
  <si>
    <t>School of Optometry</t>
  </si>
  <si>
    <t>BOOPT</t>
  </si>
  <si>
    <t>School of Optometry Dean</t>
  </si>
  <si>
    <t>BOAAF</t>
  </si>
  <si>
    <t>OPT Acad Aff &amp; Faculty Review</t>
  </si>
  <si>
    <t>BOAA6</t>
  </si>
  <si>
    <t>OPT Acad Aff &amp; Faculty Rvw-L6</t>
  </si>
  <si>
    <t>BOOPT AA General Operations</t>
  </si>
  <si>
    <t>BOOPT AA Temp Instruc Costs</t>
  </si>
  <si>
    <t>BOEXT</t>
  </si>
  <si>
    <t>OPT External Affairs</t>
  </si>
  <si>
    <t>BOEXC</t>
  </si>
  <si>
    <t>CE</t>
  </si>
  <si>
    <t>BOOPT CE General Operations</t>
  </si>
  <si>
    <t>BOOPT CE Berkeley Practicum</t>
  </si>
  <si>
    <t>BOOPT CE Morgan/Sarv Symposium</t>
  </si>
  <si>
    <t>BOOPT CE Glaucoma BOLD</t>
  </si>
  <si>
    <t>BOEXD</t>
  </si>
  <si>
    <t>DAR</t>
  </si>
  <si>
    <t>BOOPT ER Development</t>
  </si>
  <si>
    <t>BOOPT ER Professional Affairs</t>
  </si>
  <si>
    <t>BOOPT ER Special Events</t>
  </si>
  <si>
    <t>BOOPT ER Gifts/Endowments</t>
  </si>
  <si>
    <t>BOINS</t>
  </si>
  <si>
    <t>OPT Optometry Instruction</t>
  </si>
  <si>
    <t>BOPRG</t>
  </si>
  <si>
    <t>OPT Optometry Professional</t>
  </si>
  <si>
    <t>BOOPT OP General Operations</t>
  </si>
  <si>
    <t>BOOPT OP Equip Replacement</t>
  </si>
  <si>
    <t>BOVIS</t>
  </si>
  <si>
    <t>OPT Vision Science Program</t>
  </si>
  <si>
    <t>BOOPT VS General Operations</t>
  </si>
  <si>
    <t>BOOPT VS Student Support</t>
  </si>
  <si>
    <t>BOOPS</t>
  </si>
  <si>
    <t>OPT Departmental Operations</t>
  </si>
  <si>
    <t>BODIM</t>
  </si>
  <si>
    <t>OPT Dean's Immediate Office</t>
  </si>
  <si>
    <t>BOOPT BO Department Reserves</t>
  </si>
  <si>
    <t>BOOPT DN General Operations</t>
  </si>
  <si>
    <t>BOOPT DN Professional Affairs</t>
  </si>
  <si>
    <t>BOOPT DN Dean's Reserves</t>
  </si>
  <si>
    <t>BOOP6</t>
  </si>
  <si>
    <t>OPT Departmental Operations-L6</t>
  </si>
  <si>
    <t>BOOPT BO Gen Operations SPO</t>
  </si>
  <si>
    <t>BOOPT BO Business &amp; Research</t>
  </si>
  <si>
    <t>BOOPT BO Facilities &amp; Safety</t>
  </si>
  <si>
    <t>BOOPT BO IT Services</t>
  </si>
  <si>
    <t>BOOPT BO Publications</t>
  </si>
  <si>
    <t>BOOPT BO Events</t>
  </si>
  <si>
    <t>BPOPC</t>
  </si>
  <si>
    <t>Optometry Clinic</t>
  </si>
  <si>
    <t>BPCLN</t>
  </si>
  <si>
    <t>OPC Optometry BPinic</t>
  </si>
  <si>
    <t>BPCL6</t>
  </si>
  <si>
    <t>OPC Optometry Bpinic-L6</t>
  </si>
  <si>
    <t>BPOPC GO Clinic Admin &amp; Supp</t>
  </si>
  <si>
    <t>BPOPC SS Patient Services</t>
  </si>
  <si>
    <t>BPOPC SS Computing</t>
  </si>
  <si>
    <t>BPOPC SS Administrative Off</t>
  </si>
  <si>
    <t>BPCLP</t>
  </si>
  <si>
    <t>OPC BPinical Practica</t>
  </si>
  <si>
    <t>BPCP6</t>
  </si>
  <si>
    <t>OPC BPinical Practica-L6</t>
  </si>
  <si>
    <t>BPOPC CP Optometric Residents</t>
  </si>
  <si>
    <t>BPFPP</t>
  </si>
  <si>
    <t>OPC Faculty Practice Plan</t>
  </si>
  <si>
    <t>BPFP6</t>
  </si>
  <si>
    <t>OPC Faculty Practice Plan-L6</t>
  </si>
  <si>
    <t>BPOPC CP Telemed &amp; eHealth Ctr</t>
  </si>
  <si>
    <t>BPOPC Digital Health</t>
  </si>
  <si>
    <t>BPOCP</t>
  </si>
  <si>
    <t>OPC Off Campus Practices</t>
  </si>
  <si>
    <t>BPOC6</t>
  </si>
  <si>
    <t>OPC Off Campus Practices-L6</t>
  </si>
  <si>
    <t>BPOPC OCP Auxiliary Clinics</t>
  </si>
  <si>
    <t>BPSHC</t>
  </si>
  <si>
    <t>OPC Student Health Centers</t>
  </si>
  <si>
    <t>BPOPC SH Aux Clinics (CSUs)</t>
  </si>
  <si>
    <t>BPPCR</t>
  </si>
  <si>
    <t>OPC Patient Care</t>
  </si>
  <si>
    <t>BPPC6</t>
  </si>
  <si>
    <t>OPC Patient Care-L6</t>
  </si>
  <si>
    <t>BPOPC IS Instr General Sup</t>
  </si>
  <si>
    <t>BPOPC PC Minor Hall Clinics</t>
  </si>
  <si>
    <t>BPOPC PC Low Vision</t>
  </si>
  <si>
    <t>BPOPC PC Refractiv Surgery Ctr</t>
  </si>
  <si>
    <t>BPOPC SS Eyewear Center</t>
  </si>
  <si>
    <t>BPTNG</t>
  </si>
  <si>
    <t>OPC Tang Ctr</t>
  </si>
  <si>
    <t>BPTN6</t>
  </si>
  <si>
    <t>OPC Tang Ctr-L6</t>
  </si>
  <si>
    <t>BPOPC TC Tang Eye Center</t>
  </si>
  <si>
    <t>BPOPC TC Tang Administration</t>
  </si>
  <si>
    <t>BQRES</t>
  </si>
  <si>
    <t>OPT Research Support</t>
  </si>
  <si>
    <t>BQRE5</t>
  </si>
  <si>
    <t>OPT Research Support-L5</t>
  </si>
  <si>
    <t>BQRE6</t>
  </si>
  <si>
    <t>OPT Research Support-L6</t>
  </si>
  <si>
    <t>BQRES RS Pre Award</t>
  </si>
  <si>
    <t>BQRES RS Post Award Federal</t>
  </si>
  <si>
    <t>BQRES RS Post Award State</t>
  </si>
  <si>
    <t>BQRES RS Post Award Private</t>
  </si>
  <si>
    <t>BQRES RS Post Award Gifts</t>
  </si>
  <si>
    <t>BQRES RS Post Award Other</t>
  </si>
  <si>
    <t>BQRES RS Other</t>
  </si>
  <si>
    <t>BQRES DN Startup</t>
  </si>
  <si>
    <t>BQRES DN Trainees</t>
  </si>
  <si>
    <t>SC1PH</t>
  </si>
  <si>
    <t>School of Public Health</t>
  </si>
  <si>
    <t>COREC</t>
  </si>
  <si>
    <t>SPH Divisional Rsrch and Cntrs</t>
  </si>
  <si>
    <t>COCTR</t>
  </si>
  <si>
    <t>SPH Centers</t>
  </si>
  <si>
    <t>COCT6</t>
  </si>
  <si>
    <t>SPH Centers-L6</t>
  </si>
  <si>
    <t>COREC Center for Green Chem</t>
  </si>
  <si>
    <t>COREC RobertWoodJhnsnShlrs_RWJ</t>
  </si>
  <si>
    <t>COREC CtrInfectDis&amp;Emerg_CIDER</t>
  </si>
  <si>
    <t>COREC Alcohol Resrch Grp_ARG</t>
  </si>
  <si>
    <t>COREC Arsenic Hlth Effects_ARP</t>
  </si>
  <si>
    <t>COREC BerkCtrHealthTech_BCHT</t>
  </si>
  <si>
    <t>COREC Bixby Center</t>
  </si>
  <si>
    <t>COREC CA ProgramOnAccess_CPAC</t>
  </si>
  <si>
    <t>COREC Chld'sHlth&amp;AirPoll_CHAPS</t>
  </si>
  <si>
    <t>COREC CtrEntrpshpIntHlth_CEIHD</t>
  </si>
  <si>
    <t>COREC CtrEnviroHlthTrckg_CEPHT</t>
  </si>
  <si>
    <t>COREC CtrFamily&amp;CommHlth_CFCH</t>
  </si>
  <si>
    <t>COREC CtrGlobalPublicHlth_CGPH</t>
  </si>
  <si>
    <t>COREC CtrIntTrnResEIVD_CITREID</t>
  </si>
  <si>
    <t>COREC HIV Forum (HIVDC)</t>
  </si>
  <si>
    <t>COREC Peers and Wellness_PAWS</t>
  </si>
  <si>
    <t>COREC Prevention Res Ctr</t>
  </si>
  <si>
    <t>COREC ResourceCtrOnAging_RCA</t>
  </si>
  <si>
    <t>COREC SafeTREC</t>
  </si>
  <si>
    <t>COREC Envir Research Offsite</t>
  </si>
  <si>
    <t>COREC JMP Joint Med Prg Res</t>
  </si>
  <si>
    <t>COREC CHHD Research</t>
  </si>
  <si>
    <t>COHMR</t>
  </si>
  <si>
    <t>HPM Research</t>
  </si>
  <si>
    <t>COREC Wet Lab</t>
  </si>
  <si>
    <t>CPACA</t>
  </si>
  <si>
    <t>SPH Academic Dept</t>
  </si>
  <si>
    <t>CPACA BIOS Gen Ops</t>
  </si>
  <si>
    <t>CPACA Computer Lab</t>
  </si>
  <si>
    <t>CPACA Envir General Ops</t>
  </si>
  <si>
    <t>CPACA Epid Ops</t>
  </si>
  <si>
    <t>CPHMS</t>
  </si>
  <si>
    <t>CHHD Comm Health &amp; Human Dev</t>
  </si>
  <si>
    <t>CPACA PublicHlthNutrition-PHN</t>
  </si>
  <si>
    <t>CPACA CHHD Inst &amp; Operations</t>
  </si>
  <si>
    <t>CPSPH HPM Research /PI</t>
  </si>
  <si>
    <t>CPACA HSB</t>
  </si>
  <si>
    <t>CPHPM</t>
  </si>
  <si>
    <t>Health Policy &amp; Management</t>
  </si>
  <si>
    <t>CPACA HPM Ops</t>
  </si>
  <si>
    <t>CPACA HSPA</t>
  </si>
  <si>
    <t>CPACA Infect General Ops</t>
  </si>
  <si>
    <t>CPACA DRPH</t>
  </si>
  <si>
    <t>CPACA Inter-Disc Degree</t>
  </si>
  <si>
    <t>CQADM</t>
  </si>
  <si>
    <t>SPH Administration</t>
  </si>
  <si>
    <t>CQBUS</t>
  </si>
  <si>
    <t>SPH Central Business Ops</t>
  </si>
  <si>
    <t>CQUAD</t>
  </si>
  <si>
    <t>Admin Services</t>
  </si>
  <si>
    <t>CQADM Budget Office</t>
  </si>
  <si>
    <t>CQADM Gen Ops Human Resc &amp; Pay</t>
  </si>
  <si>
    <t>CQADM Purchasing</t>
  </si>
  <si>
    <t>CQADM FASU</t>
  </si>
  <si>
    <t>CQADM Facilities</t>
  </si>
  <si>
    <t>CQADM IT</t>
  </si>
  <si>
    <t>CQADM Marketing and Comms</t>
  </si>
  <si>
    <t>CQEXT</t>
  </si>
  <si>
    <t>SPH Ext Relations</t>
  </si>
  <si>
    <t>CQEX6</t>
  </si>
  <si>
    <t>SPH Ext Relations-L6</t>
  </si>
  <si>
    <t>CQADM DEV Gen Ops</t>
  </si>
  <si>
    <t>CQADM DEV Alumni Activity</t>
  </si>
  <si>
    <t>CQADM Gift Admin</t>
  </si>
  <si>
    <t>CQSSV</t>
  </si>
  <si>
    <t>SPH Student Svcs</t>
  </si>
  <si>
    <t>CQSS6</t>
  </si>
  <si>
    <t>SPH Student Svcs-L6</t>
  </si>
  <si>
    <t>CQADM STU Gen Ops</t>
  </si>
  <si>
    <t>CQADM STU Financial Aid</t>
  </si>
  <si>
    <t>CQUDN</t>
  </si>
  <si>
    <t>SPH Dean's Immediate Office</t>
  </si>
  <si>
    <t>CQUD6</t>
  </si>
  <si>
    <t>SPH Dean's Immed Office-L6</t>
  </si>
  <si>
    <t>CQADM Dean's Office</t>
  </si>
  <si>
    <t>CQADM Diversity</t>
  </si>
  <si>
    <t>CQWEL</t>
  </si>
  <si>
    <t>SPH Wellness Letter</t>
  </si>
  <si>
    <t>CQWE6</t>
  </si>
  <si>
    <t>SPH Wellness-L6</t>
  </si>
  <si>
    <t>CQADM REV Wellness Letter</t>
  </si>
  <si>
    <t>CQADM Wellness Guide</t>
  </si>
  <si>
    <t>SCEDU</t>
  </si>
  <si>
    <t>Graduate School of Education</t>
  </si>
  <si>
    <t>EAEDU</t>
  </si>
  <si>
    <t>School of Education</t>
  </si>
  <si>
    <t>EA1AO</t>
  </si>
  <si>
    <t>EAEDU Administrative Ops</t>
  </si>
  <si>
    <t>EA1A6</t>
  </si>
  <si>
    <t>EAEDU Administrative Ops-L6</t>
  </si>
  <si>
    <t>EAEDU AO Gen Ops</t>
  </si>
  <si>
    <t>EAEDU AO Business Services</t>
  </si>
  <si>
    <t>EAEDU AO Student Services</t>
  </si>
  <si>
    <t>EAEDU AO Equip/Facilities</t>
  </si>
  <si>
    <t>EAEDU AO Staff</t>
  </si>
  <si>
    <t>EAEDU AO Genl Supt</t>
  </si>
  <si>
    <t>EAEDU AO Salary Provisions</t>
  </si>
  <si>
    <t>EAEDU AO C&amp;D: MST</t>
  </si>
  <si>
    <t>EAEDU AO C&amp;D: HD</t>
  </si>
  <si>
    <t>EAEDU AO LLSC</t>
  </si>
  <si>
    <t>EAEDU AO POME</t>
  </si>
  <si>
    <t>EAEDU AO LangLit/SocCulturStud</t>
  </si>
  <si>
    <t>EAEDU AO AS: CD</t>
  </si>
  <si>
    <t>EAEDU AO AS: ELLC</t>
  </si>
  <si>
    <t>EAEDU AO AS:POME</t>
  </si>
  <si>
    <t>EAEDU AO AS:SCS</t>
  </si>
  <si>
    <t>EAEDU AO EMACS</t>
  </si>
  <si>
    <t>EA1AP</t>
  </si>
  <si>
    <t>EAEDU Academic Programs</t>
  </si>
  <si>
    <t>EA1P6</t>
  </si>
  <si>
    <t>EAEDU Academic Programs-L6</t>
  </si>
  <si>
    <t>EAEDU HR Senate</t>
  </si>
  <si>
    <t>EAEDU HR Nonsenate Instruct</t>
  </si>
  <si>
    <t>EAEDU AD Gen Ops</t>
  </si>
  <si>
    <t>EAEDU UI Course Offerings</t>
  </si>
  <si>
    <t>EAEDU UI Awards</t>
  </si>
  <si>
    <t>EAEDU PE Gen Ops</t>
  </si>
  <si>
    <t>EAEDU Educational Leadership</t>
  </si>
  <si>
    <t>EAEDU PE School Psychology</t>
  </si>
  <si>
    <t>EA1DO</t>
  </si>
  <si>
    <t>EAEDU Dean's Office</t>
  </si>
  <si>
    <t>EA1D6</t>
  </si>
  <si>
    <t>EAEDU Dean's Office-L6</t>
  </si>
  <si>
    <t>EAEDU DO Dean Gen Ops</t>
  </si>
  <si>
    <t>EAEDU DO Dean Initiatives</t>
  </si>
  <si>
    <t>EAEDU DO Endowed Chairs</t>
  </si>
  <si>
    <t>EAEDU DO Gifts</t>
  </si>
  <si>
    <t>EAEDU DO Faculty RRS</t>
  </si>
  <si>
    <t>EAEDU DO Clearing Account</t>
  </si>
  <si>
    <t>EAEDU DO School Relations</t>
  </si>
  <si>
    <t>EAEDU DO Financial Awards</t>
  </si>
  <si>
    <t>EA1DR</t>
  </si>
  <si>
    <t>EAEDU Dept Research_Trng</t>
  </si>
  <si>
    <t>EA1R6</t>
  </si>
  <si>
    <t>EAEDU Dept Research_Trng-L6</t>
  </si>
  <si>
    <t>EAEDU DR Faculty Init</t>
  </si>
  <si>
    <t>EAEDU DR Extramural</t>
  </si>
  <si>
    <t>EA1FS</t>
  </si>
  <si>
    <t>EAEDU Enrichment</t>
  </si>
  <si>
    <t>EA1F6</t>
  </si>
  <si>
    <t>EAEDU Enrichment-L6</t>
  </si>
  <si>
    <t>EAEDU FS CRLP</t>
  </si>
  <si>
    <t>SCHSW</t>
  </si>
  <si>
    <t>School of Social Welfare</t>
  </si>
  <si>
    <t>CSDEP</t>
  </si>
  <si>
    <t>Dept of Social Welfare</t>
  </si>
  <si>
    <t>CSDNS</t>
  </si>
  <si>
    <t>Sch Soc Welfare Dean's Office</t>
  </si>
  <si>
    <t>CSDN6</t>
  </si>
  <si>
    <t>Sch Soc Welfare Dean's Off-L6</t>
  </si>
  <si>
    <t>CSDEP Dean Discretion</t>
  </si>
  <si>
    <t>CSDEP Dean Reserves</t>
  </si>
  <si>
    <t>CSDEP Salary Provisions</t>
  </si>
  <si>
    <t>CSOPS</t>
  </si>
  <si>
    <t>Social Welfare Ops</t>
  </si>
  <si>
    <t>CSOP6</t>
  </si>
  <si>
    <t>Social Welfare Ops-L6</t>
  </si>
  <si>
    <t>CSDEP Development</t>
  </si>
  <si>
    <t>CSDEP Department Gen Ops</t>
  </si>
  <si>
    <t>CSDEP Student Academic Affairs</t>
  </si>
  <si>
    <t>CSDEP Departmental Research</t>
  </si>
  <si>
    <t>CSDEP Computing/Lab</t>
  </si>
  <si>
    <t>CSDEP Temporary Instruction</t>
  </si>
  <si>
    <t>CSDEP Student Support</t>
  </si>
  <si>
    <t>CSDEP Field Instruction</t>
  </si>
  <si>
    <t>CSDEP Communications</t>
  </si>
  <si>
    <t>CURCH</t>
  </si>
  <si>
    <t>CUEDC</t>
  </si>
  <si>
    <t>Cal Social Work Education Ctr</t>
  </si>
  <si>
    <t>CUED6</t>
  </si>
  <si>
    <t>Cal Social Work Edu Ctr- L6</t>
  </si>
  <si>
    <t>CURCH CalSWEC Gen Ops</t>
  </si>
  <si>
    <t>CURCH CalSWEC IV-E Subs</t>
  </si>
  <si>
    <t>CURCH CalSWEC Mental Health</t>
  </si>
  <si>
    <t>CURES</t>
  </si>
  <si>
    <t>Ctr for Social Services Res</t>
  </si>
  <si>
    <t>CURE6</t>
  </si>
  <si>
    <t>Ctr for Social Services Res-L6</t>
  </si>
  <si>
    <t>CURCH CSSR Gen Ops</t>
  </si>
  <si>
    <t>CURCH CSSR Aging Center</t>
  </si>
  <si>
    <t>CURCH CSSR Children's Archive</t>
  </si>
  <si>
    <t>CURCH Dissertation Awards</t>
  </si>
  <si>
    <t>CURCH CSSR NonProfitManagement</t>
  </si>
  <si>
    <t>CURCH CSSR Mental Health Cntr</t>
  </si>
  <si>
    <t>SCJOU</t>
  </si>
  <si>
    <t>School of Journalism</t>
  </si>
  <si>
    <t>DJOUR</t>
  </si>
  <si>
    <t>School of Journalism Dept</t>
  </si>
  <si>
    <t>DJOU5</t>
  </si>
  <si>
    <t>School of Journalism Dept-L5</t>
  </si>
  <si>
    <t>DJOU6</t>
  </si>
  <si>
    <t>School of Journalism Dept-L6</t>
  </si>
  <si>
    <t>DJOUR Development Activities</t>
  </si>
  <si>
    <t>DJOUR Dean Discretionary</t>
  </si>
  <si>
    <t>DJOUR Financial Aid</t>
  </si>
  <si>
    <t>DJOUR Technology Cost Center</t>
  </si>
  <si>
    <t>DJOUR General Operations SPO</t>
  </si>
  <si>
    <t>DJOUR Instruction</t>
  </si>
  <si>
    <t>DJOUR Student Services</t>
  </si>
  <si>
    <t>DKCTR</t>
  </si>
  <si>
    <t>Knight Digital Media Center</t>
  </si>
  <si>
    <t>DKCT5</t>
  </si>
  <si>
    <t>Knight Digital Media Center-L5</t>
  </si>
  <si>
    <t>DKCT6</t>
  </si>
  <si>
    <t>Knight Digital Media Center-L6</t>
  </si>
  <si>
    <t>DKCTR Digital Media Ctr Gen Op</t>
  </si>
  <si>
    <t>DKCTR KDMC Training &amp; Workshop</t>
  </si>
  <si>
    <t>DLFAC</t>
  </si>
  <si>
    <t>DLFA5</t>
  </si>
  <si>
    <t>Faculty Research-L5</t>
  </si>
  <si>
    <t>DLFA6</t>
  </si>
  <si>
    <t>Faculty Research-L6</t>
  </si>
  <si>
    <t>DLFAC Journalism Faculty Grant</t>
  </si>
  <si>
    <t>DLFAC IRP Invstigative Rprting</t>
  </si>
  <si>
    <t>SCSIM</t>
  </si>
  <si>
    <t>School of Information</t>
  </si>
  <si>
    <t>MIRES</t>
  </si>
  <si>
    <t>School of Info Research</t>
  </si>
  <si>
    <t>MIPNC</t>
  </si>
  <si>
    <t>PNC_ECAI</t>
  </si>
  <si>
    <t>MIRES PNC PC Gen Ops</t>
  </si>
  <si>
    <t>MIRES PNC PC Faculty Costs</t>
  </si>
  <si>
    <t>MIRES PNC PC Instruction</t>
  </si>
  <si>
    <t>MIRES PNC PC Research</t>
  </si>
  <si>
    <t>MIRES PNC PC Development</t>
  </si>
  <si>
    <t>MIRES PNC PC Library</t>
  </si>
  <si>
    <t>MIRES PNC PC Outreach</t>
  </si>
  <si>
    <t>MIRES PNC PC Other</t>
  </si>
  <si>
    <t>MIRES PNC EC Gen Ops</t>
  </si>
  <si>
    <t>MIRES PNC EC Faculty Costs</t>
  </si>
  <si>
    <t>MIRES PNC EC Instruction</t>
  </si>
  <si>
    <t>MIRES PNC EC Development</t>
  </si>
  <si>
    <t>MIRES PNC EC Library</t>
  </si>
  <si>
    <t>MIRES PNC EC Other</t>
  </si>
  <si>
    <t>MISRS</t>
  </si>
  <si>
    <t>School - Research</t>
  </si>
  <si>
    <t>MISR6</t>
  </si>
  <si>
    <t>School Research-L6</t>
  </si>
  <si>
    <t>MIRES Research</t>
  </si>
  <si>
    <t>MIRES Fac Unrestricted Gifts</t>
  </si>
  <si>
    <t>MIRES Res Sup</t>
  </si>
  <si>
    <t>MIRES COR</t>
  </si>
  <si>
    <t>MMIMS</t>
  </si>
  <si>
    <t>MMODA</t>
  </si>
  <si>
    <t>MMIMS Online Data Sciences</t>
  </si>
  <si>
    <t>MMOPS</t>
  </si>
  <si>
    <t>MMDEA</t>
  </si>
  <si>
    <t>MMIMS Dean's Immediate Office</t>
  </si>
  <si>
    <t>MMIMS Dean's Discretionary</t>
  </si>
  <si>
    <t>MMEXT</t>
  </si>
  <si>
    <t>MMIMS Ldrshp Trng Prog_Exec Ed</t>
  </si>
  <si>
    <t>MMGOT</t>
  </si>
  <si>
    <t>General Ops and Teaching</t>
  </si>
  <si>
    <t>MMIMS General Ops</t>
  </si>
  <si>
    <t>MMIMS Salary Provisions</t>
  </si>
  <si>
    <t>MMIMS Computing Ops</t>
  </si>
  <si>
    <t>MMIMS Ext Affiliates Programs</t>
  </si>
  <si>
    <t>MMSSV</t>
  </si>
  <si>
    <t>MMIMS StudentServicesOps&amp;Adm</t>
  </si>
  <si>
    <t>MMIMS Student Fellowships</t>
  </si>
  <si>
    <t>VCRES</t>
  </si>
  <si>
    <t>Research, Policy, Planng &amp; Adm</t>
  </si>
  <si>
    <t>VCRAC</t>
  </si>
  <si>
    <t>Academic Research Units</t>
  </si>
  <si>
    <t>Ctr for Atmospheric Studies-L6</t>
  </si>
  <si>
    <t>ANIPS</t>
  </si>
  <si>
    <t>Center Integrative Planetary</t>
  </si>
  <si>
    <t>ANIP5</t>
  </si>
  <si>
    <t>Ctr Integrative Planetary-L5</t>
  </si>
  <si>
    <t>ANIP6</t>
  </si>
  <si>
    <t>Ctr Integrative Planetary-L6</t>
  </si>
  <si>
    <t>ANIPS General Ops</t>
  </si>
  <si>
    <t>ANIPS Research</t>
  </si>
  <si>
    <t>Center Tebtunis Papyri</t>
  </si>
  <si>
    <t>ATSSC</t>
  </si>
  <si>
    <t>Center Sexual Culture</t>
  </si>
  <si>
    <t>ATSS5</t>
  </si>
  <si>
    <t>Center Sexual Culture-L5</t>
  </si>
  <si>
    <t>ATSS6</t>
  </si>
  <si>
    <t>Center Sexual Culture-L6</t>
  </si>
  <si>
    <t>ATSSC General Ops</t>
  </si>
  <si>
    <t>BDATA</t>
  </si>
  <si>
    <t>Data Science Institute</t>
  </si>
  <si>
    <t>BDAT5</t>
  </si>
  <si>
    <t>Data Science Institute-L5</t>
  </si>
  <si>
    <t>BDAT6</t>
  </si>
  <si>
    <t>Data Science Institute-L6</t>
  </si>
  <si>
    <t>BDATA Data Science Institute</t>
  </si>
  <si>
    <t>CGEGA</t>
  </si>
  <si>
    <t>CGEG5</t>
  </si>
  <si>
    <t>CGEG6</t>
  </si>
  <si>
    <t>CGEGA CEGA Research</t>
  </si>
  <si>
    <t>CGEGA CEGA Operations</t>
  </si>
  <si>
    <t>CITRS</t>
  </si>
  <si>
    <t>CITRIS</t>
  </si>
  <si>
    <t>CITR5</t>
  </si>
  <si>
    <t>CITRIS-L5</t>
  </si>
  <si>
    <t>CITR6</t>
  </si>
  <si>
    <t>CITRIS-L6</t>
  </si>
  <si>
    <t>CITRS Operating Funds</t>
  </si>
  <si>
    <t>CITRS Gift/Donor Funds</t>
  </si>
  <si>
    <t>CITRS Comp Sci &amp; Engineering</t>
  </si>
  <si>
    <t>CNCND</t>
  </si>
  <si>
    <t>Ctr for Emerg &amp; Neglected Dis</t>
  </si>
  <si>
    <t>CNCN5</t>
  </si>
  <si>
    <t>Ct for Emer &amp; Neglected Dis-L5</t>
  </si>
  <si>
    <t>CNCN6</t>
  </si>
  <si>
    <t>Ct for Emer &amp; Neglected Dis-L6</t>
  </si>
  <si>
    <t>CNCND Operations</t>
  </si>
  <si>
    <t>CNCND Research</t>
  </si>
  <si>
    <t>DTLAB</t>
  </si>
  <si>
    <t>SS Data Lab</t>
  </si>
  <si>
    <t>DTLA5</t>
  </si>
  <si>
    <t>SS Data Lab-L5</t>
  </si>
  <si>
    <t>DTLA6</t>
  </si>
  <si>
    <t>SS Data Lab-L6</t>
  </si>
  <si>
    <t>DTLAB General Operations</t>
  </si>
  <si>
    <t>DTLAB UCDATA Archive</t>
  </si>
  <si>
    <t>DUSEL</t>
  </si>
  <si>
    <t>Deep Underground Sci &amp; Eng Lab</t>
  </si>
  <si>
    <t>DUSE5</t>
  </si>
  <si>
    <t>Deep Undrgrnd Sci &amp; Eng Lab-L5</t>
  </si>
  <si>
    <t>DUSE6</t>
  </si>
  <si>
    <t>Deep Undrgrnd Sci &amp; Eng Lab-L6</t>
  </si>
  <si>
    <t>DUSEL Operations</t>
  </si>
  <si>
    <t>DUSEL FAC: Facilities</t>
  </si>
  <si>
    <t>DUSEL PRJ: Project Wide</t>
  </si>
  <si>
    <t>DUSEL SCI: Science</t>
  </si>
  <si>
    <t>DUSEL Research</t>
  </si>
  <si>
    <t>EMECI</t>
  </si>
  <si>
    <t>BECI - Energy and Climate Inst</t>
  </si>
  <si>
    <t>EUNEU</t>
  </si>
  <si>
    <t>Helen Wills Neuroscience Inst</t>
  </si>
  <si>
    <t>EUNEU General Ops</t>
  </si>
  <si>
    <t>EUNEU SP Student Programs HWNI</t>
  </si>
  <si>
    <t>EUNEU RN Redwood Ct Theor Neur</t>
  </si>
  <si>
    <t>EUNEU PA Professional Activity</t>
  </si>
  <si>
    <t>EUNEU Hist Op b4 FY11-12</t>
  </si>
  <si>
    <t>EZBIE</t>
  </si>
  <si>
    <t>EZBI5</t>
  </si>
  <si>
    <t>EXBI6</t>
  </si>
  <si>
    <t>EZBIE Inst Envimnt Admin</t>
  </si>
  <si>
    <t>EZBIE Inst Envimnt Research</t>
  </si>
  <si>
    <t>IEIRP</t>
  </si>
  <si>
    <t>Independent Research Programs</t>
  </si>
  <si>
    <t>IEIR5</t>
  </si>
  <si>
    <t>Independent Rsrch Programs-L5</t>
  </si>
  <si>
    <t>IEIR6</t>
  </si>
  <si>
    <t>Independent Rsrch Programs-L6</t>
  </si>
  <si>
    <t>IEIRP Independent Researchers</t>
  </si>
  <si>
    <t>IQBBB</t>
  </si>
  <si>
    <t>QB3 Institute</t>
  </si>
  <si>
    <t>IQBB5</t>
  </si>
  <si>
    <t>QB3 Institute-L5</t>
  </si>
  <si>
    <t>IQBB6</t>
  </si>
  <si>
    <t>QB3 Institute-L6</t>
  </si>
  <si>
    <t>IQBBB FGL General Ops</t>
  </si>
  <si>
    <t>IQBBB FGL Research</t>
  </si>
  <si>
    <t>IQBBB Operations</t>
  </si>
  <si>
    <t>IQBBB Hollis</t>
  </si>
  <si>
    <t>IQBBB Research</t>
  </si>
  <si>
    <t>IQBBB Synthetic Biology Center</t>
  </si>
  <si>
    <t>IQBBB QB3 Biomoleculr Nano Ctr</t>
  </si>
  <si>
    <t>IQBBB QB3 Mass Spectrometry</t>
  </si>
  <si>
    <t>IQBBB QB3 Genomic Sequencing</t>
  </si>
  <si>
    <t>IQBBB QB3 Nuclear Mag Res Spec</t>
  </si>
  <si>
    <t>IQBBB QB3 Proteomic Mass Spec</t>
  </si>
  <si>
    <t>IQBBB QB3 Storeroom</t>
  </si>
  <si>
    <t>IQBBB QB3 MacroLab</t>
  </si>
  <si>
    <t>IQBBB CIRM/QB3 STEM CELL</t>
  </si>
  <si>
    <t>IQBBB QB3 Comp Genom Res Lab</t>
  </si>
  <si>
    <t>IQBBB QB3 Functional Genomics</t>
  </si>
  <si>
    <t>JAISI</t>
  </si>
  <si>
    <t>InstFor StudyOfSocietal Issues</t>
  </si>
  <si>
    <t>JAGEN</t>
  </si>
  <si>
    <t>ISSI General</t>
  </si>
  <si>
    <t>JAGE6</t>
  </si>
  <si>
    <t>ISSI General-L6</t>
  </si>
  <si>
    <t>JAISI Admin</t>
  </si>
  <si>
    <t>JAISI Research</t>
  </si>
  <si>
    <t>JAISI Faculty Funds</t>
  </si>
  <si>
    <t>JAISC</t>
  </si>
  <si>
    <t>ISSI Centers 1</t>
  </si>
  <si>
    <t>JAIS6</t>
  </si>
  <si>
    <t>ISSI Centers 1-L6</t>
  </si>
  <si>
    <t>JAISC ISSC Admin</t>
  </si>
  <si>
    <t>JAISI Ct for Latino Pol Res</t>
  </si>
  <si>
    <t>JAISC Ct for Working Famil</t>
  </si>
  <si>
    <t>JAISI Ctr for Ethnographic Res</t>
  </si>
  <si>
    <t>JAISI Graduate Training Progr</t>
  </si>
  <si>
    <t>JAISC Misc</t>
  </si>
  <si>
    <t>JASRC</t>
  </si>
  <si>
    <t>ISSI Centers 2</t>
  </si>
  <si>
    <t>JASR6</t>
  </si>
  <si>
    <t>ISSI Centers 2-L6</t>
  </si>
  <si>
    <t>JAISI UC Data Admin</t>
  </si>
  <si>
    <t>JAISI UC Data Archive</t>
  </si>
  <si>
    <t>JAISI Ctr for Study of Soc Ins</t>
  </si>
  <si>
    <t>JAISI Rchg UC Data</t>
  </si>
  <si>
    <t>JBSSL</t>
  </si>
  <si>
    <t>Space Sciences Laboratory</t>
  </si>
  <si>
    <t>JBRCH</t>
  </si>
  <si>
    <t>SSL Recharge Account</t>
  </si>
  <si>
    <t>JBRC6</t>
  </si>
  <si>
    <t>SSL Recharge Account-L6</t>
  </si>
  <si>
    <t>JBSSL Rechg Machine Shop</t>
  </si>
  <si>
    <t>JBSSL Rechg Garage</t>
  </si>
  <si>
    <t>JBSSL Rechg Recharge</t>
  </si>
  <si>
    <t>JBSS5</t>
  </si>
  <si>
    <t>Space Sciences Laboratory-L5</t>
  </si>
  <si>
    <t>JBSS6</t>
  </si>
  <si>
    <t>Space Sciences Laboratory-L6</t>
  </si>
  <si>
    <t>JBSSL SSL Admin</t>
  </si>
  <si>
    <t>JBSSL SSL Contracts &amp; Grants</t>
  </si>
  <si>
    <t>JBSSL SSL Misc</t>
  </si>
  <si>
    <t>JDURD</t>
  </si>
  <si>
    <t>Inst of Urban &amp; Regional Devel</t>
  </si>
  <si>
    <t>JDOPS</t>
  </si>
  <si>
    <t>IURD Outreach_Public Service</t>
  </si>
  <si>
    <t>JDOP6</t>
  </si>
  <si>
    <t>IURD Outreach_Public Svc-L6</t>
  </si>
  <si>
    <t>JDURD PR Conference/Seminar</t>
  </si>
  <si>
    <t>JDURD PR Research Projects</t>
  </si>
  <si>
    <t>JDRES</t>
  </si>
  <si>
    <t>IURD Research</t>
  </si>
  <si>
    <t>JDRE6</t>
  </si>
  <si>
    <t>IURD Research-L6</t>
  </si>
  <si>
    <t>JDURD PR Student Projects</t>
  </si>
  <si>
    <t>JDURD Community Projects</t>
  </si>
  <si>
    <t>JDUR5</t>
  </si>
  <si>
    <t>Inst of Urban&amp;RegionalDevel-L5</t>
  </si>
  <si>
    <t>JDUR6</t>
  </si>
  <si>
    <t>Inst of Urban&amp;RegionalDevel-L6</t>
  </si>
  <si>
    <t>JDURD IURD General</t>
  </si>
  <si>
    <t>JETRA</t>
  </si>
  <si>
    <t>UC Transportation Ctr</t>
  </si>
  <si>
    <t>JETR5</t>
  </si>
  <si>
    <t>UC Transportation Ctr-L5</t>
  </si>
  <si>
    <t>JETR6</t>
  </si>
  <si>
    <t>UC Transportation Ctr-L6</t>
  </si>
  <si>
    <t>JETRA UC Trans Ctr Publication</t>
  </si>
  <si>
    <t>JETRA UC Trans Ctr Student Act</t>
  </si>
  <si>
    <t>JETRA UC Trans Ctr Travel</t>
  </si>
  <si>
    <t>JETRA UC Trans Ctr Mtgs &amp; Conf</t>
  </si>
  <si>
    <t>JOMIL</t>
  </si>
  <si>
    <t>Miller Inst Basic Research</t>
  </si>
  <si>
    <t>JOMI5</t>
  </si>
  <si>
    <t>Miller Inst Basic Research-L5</t>
  </si>
  <si>
    <t>JOMI6</t>
  </si>
  <si>
    <t>Miller Inst Basic Research-L6</t>
  </si>
  <si>
    <t>JOMIL MIBR Admin</t>
  </si>
  <si>
    <t>JOMIL MIBR Fellow Program</t>
  </si>
  <si>
    <t>JOMIL MIBR Visiting Prof Progr</t>
  </si>
  <si>
    <t>JYHST</t>
  </si>
  <si>
    <t>History of Sci &amp; Technology</t>
  </si>
  <si>
    <t>JYHS5</t>
  </si>
  <si>
    <t>History of Sci &amp; Technology-L5</t>
  </si>
  <si>
    <t>JYHS6</t>
  </si>
  <si>
    <t>History of Sci &amp; Technology-L6</t>
  </si>
  <si>
    <t>JYHST HST Admin</t>
  </si>
  <si>
    <t>JYHST HST Misc</t>
  </si>
  <si>
    <t>JYHST Sci &amp; Tech Society Ctr</t>
  </si>
  <si>
    <t>JYHST General Ops</t>
  </si>
  <si>
    <t>JYHST Research</t>
  </si>
  <si>
    <t>LAASC</t>
  </si>
  <si>
    <t>Africa Studies Ctr for</t>
  </si>
  <si>
    <t>LAAS5</t>
  </si>
  <si>
    <t>Africa Studies Ctr for-L5</t>
  </si>
  <si>
    <t>LAAS6</t>
  </si>
  <si>
    <t>Africa Studies Ctr for-L6</t>
  </si>
  <si>
    <t>LAASC ASC EC Gen Ops</t>
  </si>
  <si>
    <t>LAASC ASC ASC EC Other</t>
  </si>
  <si>
    <t>LBEAS</t>
  </si>
  <si>
    <t>Inst East Asian Studies</t>
  </si>
  <si>
    <t>LBEAS IEAS IUB Gen/Ops</t>
  </si>
  <si>
    <t>LBEAC</t>
  </si>
  <si>
    <t>LBEC6</t>
  </si>
  <si>
    <t>LBEAS Chinese Language Center</t>
  </si>
  <si>
    <t>LBEAK</t>
  </si>
  <si>
    <t>Ctr for Korean Studies</t>
  </si>
  <si>
    <t>LBEK6</t>
  </si>
  <si>
    <t>Ctr for Korean Studies-L6</t>
  </si>
  <si>
    <t>LBEAS IEAS PB Ops/General</t>
  </si>
  <si>
    <t>LBEAX</t>
  </si>
  <si>
    <t>IEAS Asian Survey</t>
  </si>
  <si>
    <t>LBEX6</t>
  </si>
  <si>
    <t>IEAS Asian Survey-L6</t>
  </si>
  <si>
    <t>LBEAS IEAS ASIAN SU Gen Ops</t>
  </si>
  <si>
    <t>LBES5</t>
  </si>
  <si>
    <t>Inst East Asian Studies-L5</t>
  </si>
  <si>
    <t>LBES6</t>
  </si>
  <si>
    <t>Inst East Asian Studies-L6</t>
  </si>
  <si>
    <t>LBEAS IEAS Gen Ops</t>
  </si>
  <si>
    <t>LCIES</t>
  </si>
  <si>
    <t>Institute of European Studies</t>
  </si>
  <si>
    <t>LCIES EURO FC Gen Ops</t>
  </si>
  <si>
    <t>LCIES EURO FC Instruction</t>
  </si>
  <si>
    <t>LCIES EURO GS Gen Ops</t>
  </si>
  <si>
    <t>LCIES EURO PS Gen Ops</t>
  </si>
  <si>
    <t>LCIES EURO SP Gen OSP</t>
  </si>
  <si>
    <t>LCIES EURO WE Gen Ops</t>
  </si>
  <si>
    <t>LCIES EURO FS Gen Ops</t>
  </si>
  <si>
    <t>LDINT</t>
  </si>
  <si>
    <t>Institute International Stud</t>
  </si>
  <si>
    <t>Berk Roundtable Intl Economy</t>
  </si>
  <si>
    <t>Berk Roundtable IntlEconomy-L6</t>
  </si>
  <si>
    <t>LDCA6</t>
  </si>
  <si>
    <t>Canadian Studies Program-L6</t>
  </si>
  <si>
    <t>LDINT CAN EC Gen Ops</t>
  </si>
  <si>
    <t>LDINT CAN EC Res</t>
  </si>
  <si>
    <t>LDINT EGPP Program Expenses</t>
  </si>
  <si>
    <t>LDINT INT'L OR Gen Ops</t>
  </si>
  <si>
    <t>LDINT INT'L OR Research</t>
  </si>
  <si>
    <t>LDINT INT'L OR RPGP</t>
  </si>
  <si>
    <t>LDINT INTL OR EURO</t>
  </si>
  <si>
    <t>LDINT INT'L OR Foreign Policy</t>
  </si>
  <si>
    <t>LDINT ADM PUBLICATIONS</t>
  </si>
  <si>
    <t>LDRO6</t>
  </si>
  <si>
    <t>Romance Philology-L6</t>
  </si>
  <si>
    <t>LDINT ROMANCE Gen Ops</t>
  </si>
  <si>
    <t>LDSE6</t>
  </si>
  <si>
    <t>IIS - Semiotic Journal-L6</t>
  </si>
  <si>
    <t>LDINT SEMIOTIC JOURNAL</t>
  </si>
  <si>
    <t>LELAS</t>
  </si>
  <si>
    <t>Latin Am Studies Ctr for</t>
  </si>
  <si>
    <t>LELA5</t>
  </si>
  <si>
    <t>Latin Am Studies Ctr for-L5</t>
  </si>
  <si>
    <t>LELA6</t>
  </si>
  <si>
    <t>Latin Am Studies Ctr for-L6</t>
  </si>
  <si>
    <t>LELAS LATIN OR Gen Ops</t>
  </si>
  <si>
    <t>LFMES</t>
  </si>
  <si>
    <t>Middle Eastern Studies</t>
  </si>
  <si>
    <t>LFME5</t>
  </si>
  <si>
    <t>Middle Eastern Studies-L5</t>
  </si>
  <si>
    <t>LFME6</t>
  </si>
  <si>
    <t>Middle Eastern Studies-L6</t>
  </si>
  <si>
    <t>LFMES Gen Ops</t>
  </si>
  <si>
    <t>LFMES Research</t>
  </si>
  <si>
    <t>LGSEE</t>
  </si>
  <si>
    <t>Slavic &amp; East Euro Studies</t>
  </si>
  <si>
    <t>LGSE5</t>
  </si>
  <si>
    <t>Slavic &amp; East Euro Studies-L5</t>
  </si>
  <si>
    <t>LGSE6</t>
  </si>
  <si>
    <t>Slavic &amp; East Euro Studies-L6</t>
  </si>
  <si>
    <t>LGSEE SLAV Gen Ops</t>
  </si>
  <si>
    <t>LGSEE SLAV Associates Prg</t>
  </si>
  <si>
    <t>LGSEE SLAV Research</t>
  </si>
  <si>
    <t>LHSAS</t>
  </si>
  <si>
    <t>South Asian Studies</t>
  </si>
  <si>
    <t>LHSA5</t>
  </si>
  <si>
    <t>South Asian Studies-L5</t>
  </si>
  <si>
    <t>LHSA6</t>
  </si>
  <si>
    <t>South Asian Studies-L6</t>
  </si>
  <si>
    <t>LHSAS SO ASIAN Gen Ops</t>
  </si>
  <si>
    <t>LHSAS SO ASIAN Res</t>
  </si>
  <si>
    <t>LHSAS SO ASIAN PUB Gen Ops</t>
  </si>
  <si>
    <t>NGITS</t>
  </si>
  <si>
    <t>Inst Transportation Studies</t>
  </si>
  <si>
    <t>NGRES</t>
  </si>
  <si>
    <t>ITS Research</t>
  </si>
  <si>
    <t>NGRE6</t>
  </si>
  <si>
    <t>ITS Research-L6</t>
  </si>
  <si>
    <t>NGITS Ops Mgmt/Admin</t>
  </si>
  <si>
    <t>NGITS Res Projects Other</t>
  </si>
  <si>
    <t>NGITS Res Projects Safety</t>
  </si>
  <si>
    <t>NGITS Res Projects PRC</t>
  </si>
  <si>
    <t>NGITS Res Projects PATH</t>
  </si>
  <si>
    <t>NGITS Res Projects NEXTOR</t>
  </si>
  <si>
    <t>NGITS Res Projects CCIT</t>
  </si>
  <si>
    <t>NGITS Res Projects TSRC</t>
  </si>
  <si>
    <t>NGITS RES PROJECTS TSC</t>
  </si>
  <si>
    <t>NGTTR</t>
  </si>
  <si>
    <t>ITS Tech Trans</t>
  </si>
  <si>
    <t>NGTT6</t>
  </si>
  <si>
    <t>ITS Tech Trans-L6</t>
  </si>
  <si>
    <t>NGITS Tec Course Costs</t>
  </si>
  <si>
    <t>NHEDR</t>
  </si>
  <si>
    <t>Ctr Environ Design Research</t>
  </si>
  <si>
    <t>NHCBE</t>
  </si>
  <si>
    <t>CEDR Ctr Built Environment</t>
  </si>
  <si>
    <t>NHCB6</t>
  </si>
  <si>
    <t>CEDR Ctr Built Environment-L6</t>
  </si>
  <si>
    <t>NHEDR Research Programs</t>
  </si>
  <si>
    <t>NHEDR GI Publications</t>
  </si>
  <si>
    <t>NHEDR Conferences</t>
  </si>
  <si>
    <t>NHED5</t>
  </si>
  <si>
    <t>Ctr Environ Design Reseach-L5</t>
  </si>
  <si>
    <t>NHED6</t>
  </si>
  <si>
    <t>Ctr Environ Design Reseach-L6</t>
  </si>
  <si>
    <t>NHEDR General Operations</t>
  </si>
  <si>
    <t>NLBRS</t>
  </si>
  <si>
    <t>Field Stn Behavioral Research</t>
  </si>
  <si>
    <t>NLBR5</t>
  </si>
  <si>
    <t>Field Stn Behavioral Rsrch-L5</t>
  </si>
  <si>
    <t>NLBR6</t>
  </si>
  <si>
    <t>Field Stn Behavioral Rsrch-L6</t>
  </si>
  <si>
    <t>NLBRS FSBR Admin</t>
  </si>
  <si>
    <t>NPRAL</t>
  </si>
  <si>
    <t>Radio Astronomy Lab</t>
  </si>
  <si>
    <t>NPRA5</t>
  </si>
  <si>
    <t>Radio Astronomy Lab-L5</t>
  </si>
  <si>
    <t>NPRA6</t>
  </si>
  <si>
    <t>Radio Astronomy Lab-L6</t>
  </si>
  <si>
    <t>NPRAL RAL GEN OPS</t>
  </si>
  <si>
    <t>NPRAL RAL Science</t>
  </si>
  <si>
    <t>NPRES</t>
  </si>
  <si>
    <t>RAL Research</t>
  </si>
  <si>
    <t>NPRE6</t>
  </si>
  <si>
    <t>RAL Research-L6</t>
  </si>
  <si>
    <t>NPRAL Res Merged Array</t>
  </si>
  <si>
    <t>NPRAL Res 1hT</t>
  </si>
  <si>
    <t>NRTAC</t>
  </si>
  <si>
    <t>Theoretical Astrophysics Ctr</t>
  </si>
  <si>
    <t>NRTA5</t>
  </si>
  <si>
    <t>Theoreticl Astrophysics Ctr-L5</t>
  </si>
  <si>
    <t>NRTA6</t>
  </si>
  <si>
    <t>Theoreticl Astrophysics Ctr-L6</t>
  </si>
  <si>
    <t>NRTAC TAC Gen Ops</t>
  </si>
  <si>
    <t>NRTAC TAC Science</t>
  </si>
  <si>
    <t>NSARF</t>
  </si>
  <si>
    <t>Archaeological Res Facility</t>
  </si>
  <si>
    <t>NSAR5</t>
  </si>
  <si>
    <t>Archeological Res Facility-L5</t>
  </si>
  <si>
    <t>NSAR6</t>
  </si>
  <si>
    <t>Archeological Res Facility-L6</t>
  </si>
  <si>
    <t>NSARF ARF Admin</t>
  </si>
  <si>
    <t>NSARF ARF Research</t>
  </si>
  <si>
    <t>NSARF ARF Outreach</t>
  </si>
  <si>
    <t>NSPUB</t>
  </si>
  <si>
    <t>ARF Publications</t>
  </si>
  <si>
    <t>NSPU6</t>
  </si>
  <si>
    <t>ARF Publications-L6</t>
  </si>
  <si>
    <t>NSARF Pubs Newsletter</t>
  </si>
  <si>
    <t>NSARF Pubs Misc Publications</t>
  </si>
  <si>
    <t>NUIGS</t>
  </si>
  <si>
    <t>Inst of Governmental Studies</t>
  </si>
  <si>
    <t>NUADM</t>
  </si>
  <si>
    <t>IGS Adninstration</t>
  </si>
  <si>
    <t>NUAD6</t>
  </si>
  <si>
    <t>IGS Administration-L6</t>
  </si>
  <si>
    <t>NUIGS General Operations</t>
  </si>
  <si>
    <t>NUIGS Matsui Cntr for Politics</t>
  </si>
  <si>
    <t>NUIGS Library</t>
  </si>
  <si>
    <t>NUIGS Publication Sales</t>
  </si>
  <si>
    <t>NUIGS BPPP</t>
  </si>
  <si>
    <t>NUIGS Fellowships</t>
  </si>
  <si>
    <t>NUIGS Endowment Activity</t>
  </si>
  <si>
    <t>NUIGS Seminars/Conferences</t>
  </si>
  <si>
    <t>NUIGS Sponsored Research</t>
  </si>
  <si>
    <t>NUSAC</t>
  </si>
  <si>
    <t>IGS UC_Sacramento</t>
  </si>
  <si>
    <t>NUSA6</t>
  </si>
  <si>
    <t>IGS UC_Sacramento-L6</t>
  </si>
  <si>
    <t>NUIGS UC/Sacramento Program</t>
  </si>
  <si>
    <t>NVPSR</t>
  </si>
  <si>
    <t>Inst of Personality &amp; Soc Res</t>
  </si>
  <si>
    <t>NVPS5</t>
  </si>
  <si>
    <t>Inst of Personality&amp;Soc Res-L5</t>
  </si>
  <si>
    <t>NVPS6</t>
  </si>
  <si>
    <t>Inst of Personality&amp;Soc Res-L6</t>
  </si>
  <si>
    <t>NVPSR IPSR Admin</t>
  </si>
  <si>
    <t>NVPSR IPSR Research</t>
  </si>
  <si>
    <t>NYIHD</t>
  </si>
  <si>
    <t>Inst of Human Development</t>
  </si>
  <si>
    <t>NYADM</t>
  </si>
  <si>
    <t>NYAD6</t>
  </si>
  <si>
    <t>NZIIR</t>
  </si>
  <si>
    <t>NZRES</t>
  </si>
  <si>
    <t>NZRE6</t>
  </si>
  <si>
    <t>NZIIR IRLE Faculty Grants</t>
  </si>
  <si>
    <t>OOEBI</t>
  </si>
  <si>
    <t>Energy Biosciences Institute</t>
  </si>
  <si>
    <t>OOADM</t>
  </si>
  <si>
    <t>EBI Administration</t>
  </si>
  <si>
    <t>OOAD6</t>
  </si>
  <si>
    <t>EBI Administration-L6</t>
  </si>
  <si>
    <t>OOEBI Operations</t>
  </si>
  <si>
    <t>OOEBI UIUC Admin Op</t>
  </si>
  <si>
    <t>OOOUT</t>
  </si>
  <si>
    <t>EBI Non-Research Programs</t>
  </si>
  <si>
    <t>OOOU6</t>
  </si>
  <si>
    <t>EBI Non-Research Programs-L6</t>
  </si>
  <si>
    <t>OOEBI Education Outreach</t>
  </si>
  <si>
    <t>OOEBI UIUC Outreach</t>
  </si>
  <si>
    <t>OORES</t>
  </si>
  <si>
    <t>EBI Research</t>
  </si>
  <si>
    <t>OORE6</t>
  </si>
  <si>
    <t>EBI Research-L6</t>
  </si>
  <si>
    <t>OOEBI Energy Biosciences Insti</t>
  </si>
  <si>
    <t>OOEBI Biofuel Feedstocks</t>
  </si>
  <si>
    <t>OOEBI Depolymerization</t>
  </si>
  <si>
    <t>OOEBI Biofuel Production</t>
  </si>
  <si>
    <t>OOEBI MEOR</t>
  </si>
  <si>
    <t>OOEBI Gulf Bioremediation</t>
  </si>
  <si>
    <t>OOEBI Fossil Fuel Bioproc</t>
  </si>
  <si>
    <t>OOEBI Socioeconomic</t>
  </si>
  <si>
    <t>OOEBI Support Centers</t>
  </si>
  <si>
    <t>OOEBI-FacultyFundsnon-BP</t>
  </si>
  <si>
    <t>OOEBI Faculty Startup &amp; Retent</t>
  </si>
  <si>
    <t>OOEBI Support Centers (UIUC)</t>
  </si>
  <si>
    <t>OOEBI General Research</t>
  </si>
  <si>
    <t>ORDNN</t>
  </si>
  <si>
    <t>Donner Laboratory</t>
  </si>
  <si>
    <t>ORDN5</t>
  </si>
  <si>
    <t>Donner Laboratory-L5</t>
  </si>
  <si>
    <t>ORDN6</t>
  </si>
  <si>
    <t>Donner Laboratory-L6</t>
  </si>
  <si>
    <t>ORDNN LBL Donner Misc</t>
  </si>
  <si>
    <t>OYSCC</t>
  </si>
  <si>
    <t>Stem Cell Center</t>
  </si>
  <si>
    <t>OYSC5</t>
  </si>
  <si>
    <t>Stem Cell Center-L5</t>
  </si>
  <si>
    <t>OYSC6</t>
  </si>
  <si>
    <t>Stem Cell Center-L6</t>
  </si>
  <si>
    <t>SMTOC</t>
  </si>
  <si>
    <t>Simons Institute TOC</t>
  </si>
  <si>
    <t>SMTO5</t>
  </si>
  <si>
    <t>Simons Institute TOC-L5</t>
  </si>
  <si>
    <t>SMTO6</t>
  </si>
  <si>
    <t>Simons Institute TOC-L6</t>
  </si>
  <si>
    <t>SMTOC Operations</t>
  </si>
  <si>
    <t>SMTOC Programs</t>
  </si>
  <si>
    <t>SMTOC Other Science</t>
  </si>
  <si>
    <t>SMTOC Outreach</t>
  </si>
  <si>
    <t>SMTOC Dir. Opp. Funds</t>
  </si>
  <si>
    <t>SMTOC Incoming</t>
  </si>
  <si>
    <t>VCRAU</t>
  </si>
  <si>
    <t>Research Administrative Units</t>
  </si>
  <si>
    <t>JROLA</t>
  </si>
  <si>
    <t>Off of Laboratory Animal Care</t>
  </si>
  <si>
    <t>JRANI</t>
  </si>
  <si>
    <t>OLAC Animal Services</t>
  </si>
  <si>
    <t>JRAN6</t>
  </si>
  <si>
    <t>OLAC Animal Services-L6</t>
  </si>
  <si>
    <t>JROLA Husbandry Supplies/PPE</t>
  </si>
  <si>
    <t>JROLA Outside Lab Animal Work</t>
  </si>
  <si>
    <t>JROLA Facility Supplies</t>
  </si>
  <si>
    <t>JRGEN</t>
  </si>
  <si>
    <t>OLAC General Ops</t>
  </si>
  <si>
    <t>JRGE6</t>
  </si>
  <si>
    <t>OLAC General Ops-L6</t>
  </si>
  <si>
    <t>JROLA Ops Admin</t>
  </si>
  <si>
    <t>LLSIS</t>
  </si>
  <si>
    <t>Berkeley International Office</t>
  </si>
  <si>
    <t>LLSGO</t>
  </si>
  <si>
    <t>SISS General Operations</t>
  </si>
  <si>
    <t>LLSG6</t>
  </si>
  <si>
    <t>SISS General Operations-L6</t>
  </si>
  <si>
    <t>LLSIS SISS General Operations</t>
  </si>
  <si>
    <t>OAVCR</t>
  </si>
  <si>
    <t>Research Immediate Office</t>
  </si>
  <si>
    <t>OAVCC</t>
  </si>
  <si>
    <t>Research Control Ops</t>
  </si>
  <si>
    <t>OAVC6</t>
  </si>
  <si>
    <t>Research Control Ops-L6</t>
  </si>
  <si>
    <t>OAVCR Root Org</t>
  </si>
  <si>
    <t>OAVCR Salary Provisions</t>
  </si>
  <si>
    <t>OAVCR Commitments</t>
  </si>
  <si>
    <t>OAVCR Restricted Funds</t>
  </si>
  <si>
    <t>OAVCR Fellowships</t>
  </si>
  <si>
    <t>OAVCR Central Cost Sharing</t>
  </si>
  <si>
    <t>OAVCR CU STIP &amp; Gift Fee</t>
  </si>
  <si>
    <t>OAVCR CU Employee Recognition</t>
  </si>
  <si>
    <t>OAVCR Center Allocations</t>
  </si>
  <si>
    <t>OAVCR Benefit Provisions</t>
  </si>
  <si>
    <t>OAVCO</t>
  </si>
  <si>
    <t>Research Office</t>
  </si>
  <si>
    <t>OAVO6</t>
  </si>
  <si>
    <t>Research Office-L6</t>
  </si>
  <si>
    <t>OAVCR ADM DEVELOPMENT</t>
  </si>
  <si>
    <t>OAVCR ADM IS Gen Ops</t>
  </si>
  <si>
    <t>OAVCR Research Immediate Off</t>
  </si>
  <si>
    <t>OAVCR Research Unit Support</t>
  </si>
  <si>
    <t>OAVCR Campuswide Efforts</t>
  </si>
  <si>
    <t>OAVCS</t>
  </si>
  <si>
    <t>Research Special Programs</t>
  </si>
  <si>
    <t>OAVS6</t>
  </si>
  <si>
    <t>Research Special Programs-L6</t>
  </si>
  <si>
    <t>OAVCR VSPA Administration</t>
  </si>
  <si>
    <t>OAVCR Grand Challenges Initiat</t>
  </si>
  <si>
    <t>OAVCR BRDO</t>
  </si>
  <si>
    <t>OAVCR Sackler Ctr</t>
  </si>
  <si>
    <t>OSRAC BioMan to Market</t>
  </si>
  <si>
    <t>OPSKY</t>
  </si>
  <si>
    <t>SkyDeck</t>
  </si>
  <si>
    <t>OPSK5</t>
  </si>
  <si>
    <t>SkyDeck-L5</t>
  </si>
  <si>
    <t>OPSK6</t>
  </si>
  <si>
    <t>SkyDeck-L6</t>
  </si>
  <si>
    <t>OPSKY SkyDeck Operations</t>
  </si>
  <si>
    <t>OSRAC</t>
  </si>
  <si>
    <t>Research Admin &amp; Compliance</t>
  </si>
  <si>
    <t>OSACU</t>
  </si>
  <si>
    <t>Animal Care &amp; Use</t>
  </si>
  <si>
    <t>OSAC6</t>
  </si>
  <si>
    <t>Animal Care &amp; Use-L6</t>
  </si>
  <si>
    <t>OSRAC ACUC Administration</t>
  </si>
  <si>
    <t>OSCHS</t>
  </si>
  <si>
    <t>Offc fr Protectn of Human Subj</t>
  </si>
  <si>
    <t>OSCH6</t>
  </si>
  <si>
    <t>Off fr Protect of Human Sbj-L6</t>
  </si>
  <si>
    <t>OSRAC OPHS Administration</t>
  </si>
  <si>
    <t>OSRA5</t>
  </si>
  <si>
    <t>Research Admin &amp; Compliance-L5</t>
  </si>
  <si>
    <t>OSRA6</t>
  </si>
  <si>
    <t>Research Admin &amp; Compliance-L6</t>
  </si>
  <si>
    <t>OSRAC Administration</t>
  </si>
  <si>
    <t>OSRAC Elec Netwk_Sys Admin</t>
  </si>
  <si>
    <t>OSSPO</t>
  </si>
  <si>
    <t>Sponsored Projects Office</t>
  </si>
  <si>
    <t>OSSP6</t>
  </si>
  <si>
    <t>Sponsored Projects Office-L6</t>
  </si>
  <si>
    <t>OSRAC SPO Research Admin</t>
  </si>
  <si>
    <t>OTUIL</t>
  </si>
  <si>
    <t>Intellct Prop_Indstry Res Alnc</t>
  </si>
  <si>
    <t>OTIAO</t>
  </si>
  <si>
    <t>IPIRA-Industry Alliance Office</t>
  </si>
  <si>
    <t>OTIA6</t>
  </si>
  <si>
    <t>IPIRA-Industry AllianceOfc L6</t>
  </si>
  <si>
    <t>OTUIL Industry Alliances Admin</t>
  </si>
  <si>
    <t>OTOTL</t>
  </si>
  <si>
    <t>IPIRA-Ofc Technology Licensing</t>
  </si>
  <si>
    <t>OTOT6</t>
  </si>
  <si>
    <t>IPIRA-OfcTechnologyLicensng-L6</t>
  </si>
  <si>
    <t>OTUIL General Operations</t>
  </si>
  <si>
    <t>OTUIL Patent Income/Expenses</t>
  </si>
  <si>
    <t>OTUI5</t>
  </si>
  <si>
    <t>IntellctProp_IndstryResAlnc-L5</t>
  </si>
  <si>
    <t>OTUI6</t>
  </si>
  <si>
    <t>IntellctProp_IndstryResAlnc-L6</t>
  </si>
  <si>
    <t>OTUIL IPIRA Admin.</t>
  </si>
  <si>
    <t>OVKAV</t>
  </si>
  <si>
    <t>Kavli Energy Nanoscience Inst</t>
  </si>
  <si>
    <t>OVKA5</t>
  </si>
  <si>
    <t>Kavli Enrgy Nanoscience Int-L5</t>
  </si>
  <si>
    <t>OVKA6</t>
  </si>
  <si>
    <t>Kavli Enrgy Nanoscience Int-L6</t>
  </si>
  <si>
    <t>OAVCR - KAVLI Institute</t>
  </si>
  <si>
    <t>RRESS</t>
  </si>
  <si>
    <t>Research Enterprise Supp Svcs</t>
  </si>
  <si>
    <t>RRES5</t>
  </si>
  <si>
    <t>Rsrch Enterprise Supp Svcs L5</t>
  </si>
  <si>
    <t>RRES6</t>
  </si>
  <si>
    <t>Rsrch Enterprise Supp Svcs L6</t>
  </si>
  <si>
    <t>RRESS Li Ka Shing</t>
  </si>
  <si>
    <t>RRESS Stanley</t>
  </si>
  <si>
    <t>VCRMS</t>
  </si>
  <si>
    <t>Res Museum &amp; Field Stations</t>
  </si>
  <si>
    <t>ECHES</t>
  </si>
  <si>
    <t>Human Evolution Research Ctr</t>
  </si>
  <si>
    <t>ECHE5</t>
  </si>
  <si>
    <t>Human Evolution Resrch Ctr-L5</t>
  </si>
  <si>
    <t>ECHE6</t>
  </si>
  <si>
    <t>Human Evolution Resrch Ctr-L6</t>
  </si>
  <si>
    <t>ECHES LHES Administration</t>
  </si>
  <si>
    <t>ECHES LHES Research</t>
  </si>
  <si>
    <t>OBNUM</t>
  </si>
  <si>
    <t>BNHM Admin Svcs</t>
  </si>
  <si>
    <t>OBNU5</t>
  </si>
  <si>
    <t>BNHM Admin Svcs-L5</t>
  </si>
  <si>
    <t>OBNU6</t>
  </si>
  <si>
    <t>BNHM Admin Svcs-L6</t>
  </si>
  <si>
    <t>OBNUM General</t>
  </si>
  <si>
    <t>OBNUM Other Projects</t>
  </si>
  <si>
    <t>OCMEE</t>
  </si>
  <si>
    <t>Essig Mus of Entomology</t>
  </si>
  <si>
    <t>OC1CU</t>
  </si>
  <si>
    <t>EME Curation</t>
  </si>
  <si>
    <t>OC1C6</t>
  </si>
  <si>
    <t>EME Curation-L6</t>
  </si>
  <si>
    <t>OCMEE Cur Insect Collection</t>
  </si>
  <si>
    <t>OCMAD</t>
  </si>
  <si>
    <t>Essig Mus Of Entomology Admin</t>
  </si>
  <si>
    <t>OCMA6</t>
  </si>
  <si>
    <t>EssigMusOfEntomology Admin-L6</t>
  </si>
  <si>
    <t>OCMEE EME Admin</t>
  </si>
  <si>
    <t>OCMEE EME Research</t>
  </si>
  <si>
    <t>ODMJH</t>
  </si>
  <si>
    <t>University_Jepson Herbaria</t>
  </si>
  <si>
    <t>OD1AD</t>
  </si>
  <si>
    <t>UH_JH Admin</t>
  </si>
  <si>
    <t>OD1A6</t>
  </si>
  <si>
    <t>UH_JH Admin-L6</t>
  </si>
  <si>
    <t>ODMJH UH/JH Business Ops</t>
  </si>
  <si>
    <t>OD1CM</t>
  </si>
  <si>
    <t>UH_JH Collections Management</t>
  </si>
  <si>
    <t>OD1C6</t>
  </si>
  <si>
    <t>UH_JH Collections Mgmt-L6</t>
  </si>
  <si>
    <t>ODMJH Coll Other</t>
  </si>
  <si>
    <t>OD1JA</t>
  </si>
  <si>
    <t>Jepson Herbarium</t>
  </si>
  <si>
    <t>OD1J6</t>
  </si>
  <si>
    <t>Jepson Herbarium-L6</t>
  </si>
  <si>
    <t>ODMJH JH Research</t>
  </si>
  <si>
    <t>OD1UH</t>
  </si>
  <si>
    <t>Univ Herbarium</t>
  </si>
  <si>
    <t>OD1U6</t>
  </si>
  <si>
    <t>Univ Herbarium-L6</t>
  </si>
  <si>
    <t>ODMJH UH Research</t>
  </si>
  <si>
    <t>OEMPA</t>
  </si>
  <si>
    <t>Mus of Paleontology</t>
  </si>
  <si>
    <t>OE1AD</t>
  </si>
  <si>
    <t>UCMP Admin</t>
  </si>
  <si>
    <t>OE1A6</t>
  </si>
  <si>
    <t>UMCP Admin-L6</t>
  </si>
  <si>
    <t>OEMPA Misc</t>
  </si>
  <si>
    <t>OEMPA Adm Business office</t>
  </si>
  <si>
    <t>OE1CM</t>
  </si>
  <si>
    <t>UCMP Collections Management</t>
  </si>
  <si>
    <t>OEMC6</t>
  </si>
  <si>
    <t>UCMP Collections Management-L6</t>
  </si>
  <si>
    <t>OEMPA Col Data Mgmt Sys Ad</t>
  </si>
  <si>
    <t>OEMPA Col Curation</t>
  </si>
  <si>
    <t>OEMPA Col Exhibits</t>
  </si>
  <si>
    <t>OEMPA Col Collections</t>
  </si>
  <si>
    <t>OE1MF</t>
  </si>
  <si>
    <t>UCMP Museum Facilities</t>
  </si>
  <si>
    <t>OE1F6</t>
  </si>
  <si>
    <t>UCMP Museum Facilities-L6</t>
  </si>
  <si>
    <t>OEMPA Fac Molec Phylogeny Lab</t>
  </si>
  <si>
    <t>OEMPA Fac Prep Labs</t>
  </si>
  <si>
    <t>OE1MU</t>
  </si>
  <si>
    <t>UCMP Museum Relations</t>
  </si>
  <si>
    <t>OE1M6</t>
  </si>
  <si>
    <t>UCMP Museum Relations-L6</t>
  </si>
  <si>
    <t>OEMPA Rel Education</t>
  </si>
  <si>
    <t>OE1RE</t>
  </si>
  <si>
    <t>UCMP Research</t>
  </si>
  <si>
    <t>OE1R6</t>
  </si>
  <si>
    <t>UCMP Research-L6</t>
  </si>
  <si>
    <t>OEMPA Res Projects</t>
  </si>
  <si>
    <t>OFMVZ</t>
  </si>
  <si>
    <t>Mus of Vertebrate Zoology</t>
  </si>
  <si>
    <t>OFMVZ Col Exhibits</t>
  </si>
  <si>
    <t>MVZ Evol Genetics Lab</t>
  </si>
  <si>
    <t>OFMVZ EGL Training</t>
  </si>
  <si>
    <t>OFMVZ HR Hastings Operations</t>
  </si>
  <si>
    <t>MVZ Research Extramural</t>
  </si>
  <si>
    <t>OFMVZ Admn</t>
  </si>
  <si>
    <t>OFMVZ Adm Human Resources</t>
  </si>
  <si>
    <t>OFMVZ Adm Fellowships</t>
  </si>
  <si>
    <t>OFMVZ Research</t>
  </si>
  <si>
    <t>OGHMA</t>
  </si>
  <si>
    <t>PA Hearst Mus of Anthropology</t>
  </si>
  <si>
    <t>OGADM</t>
  </si>
  <si>
    <t>HMA Admin</t>
  </si>
  <si>
    <t>OGAD6</t>
  </si>
  <si>
    <t>HMA Admin-L6</t>
  </si>
  <si>
    <t>OGHMA Adm General Admin</t>
  </si>
  <si>
    <t>OGPOR</t>
  </si>
  <si>
    <t>HMA Public Outreach</t>
  </si>
  <si>
    <t>OGPO6</t>
  </si>
  <si>
    <t>HMA Public Outreach-L6</t>
  </si>
  <si>
    <t>OGHMA Pub Public Programs</t>
  </si>
  <si>
    <t>OGRES</t>
  </si>
  <si>
    <t>HMA Research</t>
  </si>
  <si>
    <t>OGRE6</t>
  </si>
  <si>
    <t>HMA Research-L6</t>
  </si>
  <si>
    <t>OGHMA Res Projects Ethnology</t>
  </si>
  <si>
    <t>OGHMA Res Grants</t>
  </si>
  <si>
    <t>OIBOT</t>
  </si>
  <si>
    <t>UC Botanical Garden</t>
  </si>
  <si>
    <t>OIBO5</t>
  </si>
  <si>
    <t>UC Botanical Garden-L5</t>
  </si>
  <si>
    <t>OIBO6</t>
  </si>
  <si>
    <t>UC Botanical Garden-L6</t>
  </si>
  <si>
    <t>OIBOT Administration</t>
  </si>
  <si>
    <t>OIBOT Facilities</t>
  </si>
  <si>
    <t>OIBOT Development</t>
  </si>
  <si>
    <t>OIBOT Visitor Services</t>
  </si>
  <si>
    <t>OIBOT Horticulture</t>
  </si>
  <si>
    <t>OIBOT Education and Outreach</t>
  </si>
  <si>
    <t>OIBOT Curation</t>
  </si>
  <si>
    <t>OJDRS</t>
  </si>
  <si>
    <t>Res Field Stns &amp; Nature Reserv</t>
  </si>
  <si>
    <t>OJANG</t>
  </si>
  <si>
    <t>Angelo Coastal Reserve</t>
  </si>
  <si>
    <t>OJAN6</t>
  </si>
  <si>
    <t>Angelo Coastal Reserve-L6</t>
  </si>
  <si>
    <t>OJDRS Angelo Operations</t>
  </si>
  <si>
    <t>OJDRS Angelo Research</t>
  </si>
  <si>
    <t>OJDRS Angelo Edu/Outreach</t>
  </si>
  <si>
    <t>OJSAG</t>
  </si>
  <si>
    <t>Sagehen Creek Field Station</t>
  </si>
  <si>
    <t>OJSA6</t>
  </si>
  <si>
    <t>Sagehen Creek Field Station-L6</t>
  </si>
  <si>
    <t>OJDRS Sagehen Operations</t>
  </si>
  <si>
    <t>OJDRS Sagehen Edu/ Outreach</t>
  </si>
  <si>
    <t>OJSNO</t>
  </si>
  <si>
    <t>Central Sierra Snow Lab</t>
  </si>
  <si>
    <t>OJSN6</t>
  </si>
  <si>
    <t>Central Sierra Snow Lab-L6</t>
  </si>
  <si>
    <t>OJDRS Snow Lab Operations</t>
  </si>
  <si>
    <t>OXBOR</t>
  </si>
  <si>
    <t>Blue Oak Reserve</t>
  </si>
  <si>
    <t>OXBO5</t>
  </si>
  <si>
    <t>Blue Oak Reserve-L5</t>
  </si>
  <si>
    <t>OXBO6</t>
  </si>
  <si>
    <t>Blue Oak Reserve-L6</t>
  </si>
  <si>
    <t>OXBOR Operations</t>
  </si>
  <si>
    <t>OXBOR Research</t>
  </si>
  <si>
    <t>OXBOR Capital Projects</t>
  </si>
  <si>
    <t>OZGUM</t>
  </si>
  <si>
    <t>Gump Research Field Station</t>
  </si>
  <si>
    <t>OZGU5</t>
  </si>
  <si>
    <t>Gump Research Field Station-L5</t>
  </si>
  <si>
    <t>OZGU6</t>
  </si>
  <si>
    <t>Gump Research Field Station-L6</t>
  </si>
  <si>
    <t>OZGUM Gump Operations</t>
  </si>
  <si>
    <t>OZGUM Gump Capital Impr</t>
  </si>
  <si>
    <t>OZGUM Gump Research</t>
  </si>
  <si>
    <t>OZGUM Pass Through Activities</t>
  </si>
  <si>
    <t>OZGUM Prior Year Activities</t>
  </si>
  <si>
    <t>JFSEC</t>
  </si>
  <si>
    <t>JD Program</t>
  </si>
  <si>
    <t>Faculty Support Unit</t>
  </si>
  <si>
    <t>CLJDP</t>
  </si>
  <si>
    <t>CCHEM RES Fellowships</t>
  </si>
  <si>
    <t>Marketing and Communications</t>
  </si>
  <si>
    <t>CPSPH Large Units-Various Fds</t>
  </si>
  <si>
    <t>CPSPH Centers - State Funds</t>
  </si>
  <si>
    <t>EWSUM Plant and Microbial Biol</t>
  </si>
  <si>
    <t>FNATH Diving</t>
  </si>
  <si>
    <t>UHS Health Promotion</t>
  </si>
  <si>
    <t>FWHHS Staff Organizations</t>
  </si>
  <si>
    <t>UXDSP DSP Aux Mobility Assts</t>
  </si>
  <si>
    <t>LBEAS IEAS KS Faculty Costs</t>
  </si>
  <si>
    <t>LBEAS 'KS Colloq/Conference</t>
  </si>
  <si>
    <t>LBEAS KS Visiting Scholars</t>
  </si>
  <si>
    <t>LBEAS IEAS KS Library</t>
  </si>
  <si>
    <t>LBEAS KS Student Supp/Activ</t>
  </si>
  <si>
    <t>LBEAS IEAS CL Gen Ops</t>
  </si>
  <si>
    <t>LBEAS IEAS SS China</t>
  </si>
  <si>
    <t>LBEAS IEAS Conference/Colloq</t>
  </si>
  <si>
    <t>LBEAS IEAS Other</t>
  </si>
  <si>
    <t>UXDSP DSP Student Services</t>
  </si>
  <si>
    <t>UXDSP DSP Aux Alt Media</t>
  </si>
  <si>
    <t>USDSP DSP Aux Captioning</t>
  </si>
  <si>
    <t>FFASO Specialized Programs</t>
  </si>
  <si>
    <t>CCHEM Center for Global Sci</t>
  </si>
  <si>
    <t>QALSD Executive Dean Projects</t>
  </si>
  <si>
    <t>HITAL Temp Academic Support</t>
  </si>
  <si>
    <t>HSCAN Temp Academic Support</t>
  </si>
  <si>
    <t>PHYSI Ctr Particle Physics</t>
  </si>
  <si>
    <t>SECON Economic Dept Projects</t>
  </si>
  <si>
    <t>SECON Center Research</t>
  </si>
  <si>
    <t>SHIST Student Support</t>
  </si>
  <si>
    <t>KTEDU Arts and Humanities Adm</t>
  </si>
  <si>
    <t>KTEDU Arts and Humanities Ops</t>
  </si>
  <si>
    <t>KTEDU Access Services Admin</t>
  </si>
  <si>
    <t>KTEDU Access Services Ops</t>
  </si>
  <si>
    <t>KTEDU EDU Administration</t>
  </si>
  <si>
    <t>KTEDU EDU Operations</t>
  </si>
  <si>
    <t>KTEDU Instruction Admin</t>
  </si>
  <si>
    <t>KTEDU Instruction Svcs Ops</t>
  </si>
  <si>
    <t>KTEDU Engineer_ Phys Sci Admin</t>
  </si>
  <si>
    <t>KTEDU Engineer_Phys Sci Ops</t>
  </si>
  <si>
    <t>KTEDU Life_Health Sciences Adm</t>
  </si>
  <si>
    <t>KTEDU Life_Health Sciences Ops</t>
  </si>
  <si>
    <t>KTSSA</t>
  </si>
  <si>
    <t>Social Sciences Ops</t>
  </si>
  <si>
    <t>KTEDU Social Sciences Admin</t>
  </si>
  <si>
    <t>KTEDU Social Sciences Ops</t>
  </si>
  <si>
    <t>URMED ETS Spaces and Ops</t>
  </si>
  <si>
    <t>URMED ETS Bus Events _Prod Sv</t>
  </si>
  <si>
    <t>URMED ETS Teach and Learn Sv</t>
  </si>
  <si>
    <t>BCHCI Tusher Center for ICM</t>
  </si>
  <si>
    <t>FCERC Campus Privacy Office</t>
  </si>
  <si>
    <t>FCERC Office of Records</t>
  </si>
  <si>
    <t>FCERC Office of Investigations</t>
  </si>
  <si>
    <t>RE Support and Immed Off</t>
  </si>
  <si>
    <t>RE Support</t>
  </si>
  <si>
    <t>AKVCC RE Communications</t>
  </si>
  <si>
    <t>AKVCC RE Info Tech</t>
  </si>
  <si>
    <t>AKVCC RE Adm Operations</t>
  </si>
  <si>
    <t>RE Immediate Office</t>
  </si>
  <si>
    <t>AKVCC RE Immed Ofc Ops</t>
  </si>
  <si>
    <t>AKVCC RE Salary Provisions</t>
  </si>
  <si>
    <t>ALPDC Project Management</t>
  </si>
  <si>
    <t>Green Programs</t>
  </si>
  <si>
    <t>Phys and Environ Pln</t>
  </si>
  <si>
    <t>Phys and Environ Pln-L6</t>
  </si>
  <si>
    <t>RE Development and Portfolio</t>
  </si>
  <si>
    <t>RE Developmnt and Portfolio-L6</t>
  </si>
  <si>
    <t>AWREO Real Estate Development</t>
  </si>
  <si>
    <t>FS Adm Operations</t>
  </si>
  <si>
    <t>FJAD6</t>
  </si>
  <si>
    <t>FS Adm Operations-L6</t>
  </si>
  <si>
    <t>FJPPS FS Storehouse and Purch</t>
  </si>
  <si>
    <t>FJPPS FS Immediate Office</t>
  </si>
  <si>
    <t>FJPPS FS Accounting</t>
  </si>
  <si>
    <t>FJPPS QA and Customer Service</t>
  </si>
  <si>
    <t>Building Maintenance</t>
  </si>
  <si>
    <t>Building Maintenance-L6</t>
  </si>
  <si>
    <t>FJPPS BM Immediate Office</t>
  </si>
  <si>
    <t>Custodial Grounds</t>
  </si>
  <si>
    <t>Custodial Grounds-L6</t>
  </si>
  <si>
    <t>FJPPS Comm Fire Mitigation</t>
  </si>
  <si>
    <t>Deferred Maintenance</t>
  </si>
  <si>
    <t>FS DM</t>
  </si>
  <si>
    <t>Purchased Utilities</t>
  </si>
  <si>
    <t>Purchased Utilities-L6</t>
  </si>
  <si>
    <t>FJSES</t>
  </si>
  <si>
    <t>Sust and Engineering Srvs</t>
  </si>
  <si>
    <t>FJSE6</t>
  </si>
  <si>
    <t>Sust and Engineering Srvs-L6</t>
  </si>
  <si>
    <t>FJPPS Energy Mgt System</t>
  </si>
  <si>
    <t>FJPPS Fire Prev Svcs</t>
  </si>
  <si>
    <t>FJPPS Preventive Main</t>
  </si>
  <si>
    <t>RCBGC</t>
  </si>
  <si>
    <t>RCBG5</t>
  </si>
  <si>
    <t>RCBG6</t>
  </si>
  <si>
    <t>RESTO</t>
  </si>
  <si>
    <t>REST6</t>
  </si>
  <si>
    <t>RESTO CACS</t>
  </si>
  <si>
    <t>RESTO Energy Efficiency</t>
  </si>
  <si>
    <t>RESTO Ofc of Sustainability</t>
  </si>
  <si>
    <t>RESTO Grn Campus Students</t>
  </si>
  <si>
    <t>BBEQI Cluster Support</t>
  </si>
  <si>
    <t>BBEQI Off Misc Projects</t>
  </si>
  <si>
    <t>BBEQI Off General</t>
  </si>
  <si>
    <t>BBEQI Off Admin</t>
  </si>
  <si>
    <t>BBEQI E &amp; I Adm Services</t>
  </si>
  <si>
    <t>BBEQI Undergrd Ed Reserves</t>
  </si>
  <si>
    <t>BXPPD</t>
  </si>
  <si>
    <t>BXPP5</t>
  </si>
  <si>
    <t>Pres Postdoc Fellowship Prg-L5</t>
  </si>
  <si>
    <t>BXPP6</t>
  </si>
  <si>
    <t>BXPPD Pres Postdoc Program Ops</t>
  </si>
  <si>
    <t>BXPPD Pres Postdoc Fellowships</t>
  </si>
  <si>
    <t>BXPPD Faculty &amp; Postdoc Progms</t>
  </si>
  <si>
    <t>UNSLA Core Operations</t>
  </si>
  <si>
    <t>UQMSC</t>
  </si>
  <si>
    <t>UQMSC Afr Am Student Dev</t>
  </si>
  <si>
    <t>UQMSC APAm Student Dev</t>
  </si>
  <si>
    <t>UQMSC Cross Cult Student Dev</t>
  </si>
  <si>
    <t>UQMSC ChLn Student Dev</t>
  </si>
  <si>
    <t>UQMSC WRC SHAPE</t>
  </si>
  <si>
    <t>UQMSC Sexual Violence Educ</t>
  </si>
  <si>
    <t>UQMSC Women's Programs</t>
  </si>
  <si>
    <t>UQMSC Gen Eq Resource Ctr Admn</t>
  </si>
  <si>
    <t>UQMSC LGBTQ Programs</t>
  </si>
  <si>
    <t>UQMSC MultiCultural Comm Ctr</t>
  </si>
  <si>
    <t>UQMSC MC Reserves</t>
  </si>
  <si>
    <t>UQMS6</t>
  </si>
  <si>
    <t>UQMSC MSGC Administration</t>
  </si>
  <si>
    <t>UQMSC Dev SGRP</t>
  </si>
  <si>
    <t>UQMSC Dev General Items</t>
  </si>
  <si>
    <t>UQMSC Stdt Group Reserve</t>
  </si>
  <si>
    <t>UQMSC Stdt Grp Immigrant Agend</t>
  </si>
  <si>
    <t>UQMSC Native Am Student Dev</t>
  </si>
  <si>
    <t>ZCEEE</t>
  </si>
  <si>
    <t>Ctr for Ed EquityandExcellence</t>
  </si>
  <si>
    <t>ZCEE5</t>
  </si>
  <si>
    <t>Ctr for Ed EquityandExcell-L5</t>
  </si>
  <si>
    <t>ZCEE6</t>
  </si>
  <si>
    <t>Ctr for Ed EquityandExcell-L6</t>
  </si>
  <si>
    <t>ZCEEE Undocumented Stu Prog</t>
  </si>
  <si>
    <t>ZCEEE EOP General</t>
  </si>
  <si>
    <t>ZCEEE Centers Admin</t>
  </si>
  <si>
    <t>ZCEEE Veterans</t>
  </si>
  <si>
    <t>ZCEEE CAL Independent Scholars</t>
  </si>
  <si>
    <t>ZCEEE Transfer General Ops</t>
  </si>
  <si>
    <t>ZCEEE Reentry General Ops</t>
  </si>
  <si>
    <t>ZCEEE Reentry Other</t>
  </si>
  <si>
    <t>ZCEEE Student Parent General</t>
  </si>
  <si>
    <t>ZCEEE Student Parent Other</t>
  </si>
  <si>
    <t>Student Information Systems</t>
  </si>
  <si>
    <t>UCIMO CACSSF Discretionary</t>
  </si>
  <si>
    <t>UCIMO Student Tech Fee Cmte</t>
  </si>
  <si>
    <t>UCIMO Ombuds-Students-Postdocs</t>
  </si>
  <si>
    <t>UFFAO Federal and State Prgrms</t>
  </si>
  <si>
    <t>FVAUX ASUC Student Union</t>
  </si>
  <si>
    <t>FVADM ASUC Admin</t>
  </si>
  <si>
    <t>UPCAR Career Center</t>
  </si>
  <si>
    <t>USSAS PSC General</t>
  </si>
  <si>
    <t>USSAS BUILD</t>
  </si>
  <si>
    <t>USSAS Student Legal Services</t>
  </si>
  <si>
    <t>USSAS Student Conduct</t>
  </si>
  <si>
    <t>UKCCS</t>
  </si>
  <si>
    <t>Child Care Services</t>
  </si>
  <si>
    <t>UKCC6</t>
  </si>
  <si>
    <t>Child Care Services-L6</t>
  </si>
  <si>
    <t>EDDNO Central Allocation</t>
  </si>
  <si>
    <t>Jacobs Design Institute-L6</t>
  </si>
  <si>
    <t>SRIIS Matrix Administration</t>
  </si>
  <si>
    <t>SRIIS Matrix Research and Prog</t>
  </si>
  <si>
    <t>SRIIS IBER Projects</t>
  </si>
  <si>
    <t>SRIIS Adm Central Ops</t>
  </si>
  <si>
    <t>SRIIS Fung Center on Risk Mgmt</t>
  </si>
  <si>
    <t>SRIIS XLAB Subject Funds</t>
  </si>
  <si>
    <t>SRIIS CEGA Research Grants</t>
  </si>
  <si>
    <t>SRIIS Berkeley Population Ctr</t>
  </si>
  <si>
    <t>SRIIS CEDA</t>
  </si>
  <si>
    <t>SRIIS Res Econometrics Lab</t>
  </si>
  <si>
    <t>SRIIS Ctr Regulatory Policy</t>
  </si>
  <si>
    <t>SRIIS XLAB</t>
  </si>
  <si>
    <t>SRIIS Res Other Research</t>
  </si>
  <si>
    <t>SRIIS CHR Research Grants</t>
  </si>
  <si>
    <t>SRIIS Competition Policy Ctr</t>
  </si>
  <si>
    <t>SRIIS CEGA Operations</t>
  </si>
  <si>
    <t>SAFP3</t>
  </si>
  <si>
    <t>Strategic Acad and Fac Plan</t>
  </si>
  <si>
    <t>BKSAF</t>
  </si>
  <si>
    <t>SAFP Admin_Operations</t>
  </si>
  <si>
    <t>BKAPR</t>
  </si>
  <si>
    <t>SAFP Academic Program Rev</t>
  </si>
  <si>
    <t>BKAP6</t>
  </si>
  <si>
    <t>SAFP Academic Program Rev-L6</t>
  </si>
  <si>
    <t>BKSAF Program Reviews</t>
  </si>
  <si>
    <t>BKFAC</t>
  </si>
  <si>
    <t>SAFP Facilities</t>
  </si>
  <si>
    <t>BKFA6</t>
  </si>
  <si>
    <t>SAFP Facilities-L6</t>
  </si>
  <si>
    <t>BKSAF Facilities-Related Proj</t>
  </si>
  <si>
    <t>BKSAO</t>
  </si>
  <si>
    <t>SAFP Immediate Office</t>
  </si>
  <si>
    <t>BKSA6</t>
  </si>
  <si>
    <t>SAFP Immediate Office-L6</t>
  </si>
  <si>
    <t>BKSAF SAFP Salary Provisions</t>
  </si>
  <si>
    <t>BKSAF SAFP Immediate Office</t>
  </si>
  <si>
    <t>BKSAP</t>
  </si>
  <si>
    <t>SAFP Strategic Academic Plan</t>
  </si>
  <si>
    <t>BKSP6</t>
  </si>
  <si>
    <t>SAFP Strategic AcademicPlan-L6</t>
  </si>
  <si>
    <t>BKSAF Strategic Academic Plan</t>
  </si>
  <si>
    <t>Ctr for Computational Bio-L6</t>
  </si>
  <si>
    <t>BTCNM</t>
  </si>
  <si>
    <t>BTCN5</t>
  </si>
  <si>
    <t>Center for New Media-L5</t>
  </si>
  <si>
    <t>BTCN6</t>
  </si>
  <si>
    <t>BTCNM New Media Administration</t>
  </si>
  <si>
    <t>BTCNM New Media Research</t>
  </si>
  <si>
    <t>BTCNM New Media Academics</t>
  </si>
  <si>
    <t>BTCNM New Media Programming</t>
  </si>
  <si>
    <t>BUGMS Global Metro Admin</t>
  </si>
  <si>
    <t>BVHDR</t>
  </si>
  <si>
    <t>BVHD5</t>
  </si>
  <si>
    <t>BVHD6</t>
  </si>
  <si>
    <t>Undergrad Edu Administration</t>
  </si>
  <si>
    <t>Undergrad Edu Immediate Office</t>
  </si>
  <si>
    <t>Undergrad Edu Immediate Off-L6</t>
  </si>
  <si>
    <t>ENAPF UG Edu Salary Provisions</t>
  </si>
  <si>
    <t>ENAPF UG Edu Immed Office</t>
  </si>
  <si>
    <t>CLLAW Corp and Fdn Engagement</t>
  </si>
  <si>
    <t>CPACA Maternal Child Health</t>
  </si>
  <si>
    <t>CQADM Div Allocation and SPO</t>
  </si>
  <si>
    <t>JAISI Berkeley Ctr for Soc Med</t>
  </si>
  <si>
    <t>LDCP6</t>
  </si>
  <si>
    <t>Ctr on the Politics of Dvlp-L6</t>
  </si>
  <si>
    <t>LDINT Ctr Politics of Dev Ops</t>
  </si>
  <si>
    <t>LDINT Ctr Politics of Dev Res</t>
  </si>
  <si>
    <t>KKADM</t>
  </si>
  <si>
    <t>Cal Performances Admin</t>
  </si>
  <si>
    <t>KKMGT</t>
  </si>
  <si>
    <t>Cal Performances Mgmt Support</t>
  </si>
  <si>
    <t>KKCAP FACL Facilities</t>
  </si>
  <si>
    <t>KKCAP ADMN Administration</t>
  </si>
  <si>
    <t>KKCAP SYST Systems</t>
  </si>
  <si>
    <t>KKDEV</t>
  </si>
  <si>
    <t>Cal Performances Development</t>
  </si>
  <si>
    <t>KKDVM</t>
  </si>
  <si>
    <t>Cal Perf Development</t>
  </si>
  <si>
    <t>KKCAP DVMT Development</t>
  </si>
  <si>
    <t>KKCAP ACTG Acctg Misc</t>
  </si>
  <si>
    <t>KKCAP AGCY Agency</t>
  </si>
  <si>
    <t>KKPRM</t>
  </si>
  <si>
    <t>Cal Performances Program</t>
  </si>
  <si>
    <t>KKART</t>
  </si>
  <si>
    <t>Cal Performances Artistic</t>
  </si>
  <si>
    <t>KKCAP ARTS Artistic Programs</t>
  </si>
  <si>
    <t>KKCAP ARCP Residency_Comm Prgs</t>
  </si>
  <si>
    <t>KKEDU</t>
  </si>
  <si>
    <t>Cal Performances Education</t>
  </si>
  <si>
    <t>KKCAP CAMP Ailey Camp</t>
  </si>
  <si>
    <t>KKCAP ALIT Artistic Literacy</t>
  </si>
  <si>
    <t>KKPGM</t>
  </si>
  <si>
    <t>Cal Performances Activities</t>
  </si>
  <si>
    <t>KKCAP OPRT Ops_Rental</t>
  </si>
  <si>
    <t>KKCAP OPRC Ops_Recharge</t>
  </si>
  <si>
    <t>KKCAP OPGT Ops_GT Contract</t>
  </si>
  <si>
    <t>KKCAP BXOF Box Office</t>
  </si>
  <si>
    <t>KKCAP MRKT Marketing</t>
  </si>
  <si>
    <t>KKCAP OPER Ops_Artistic</t>
  </si>
  <si>
    <t>KKCAP PURE Public Relations</t>
  </si>
  <si>
    <t>KKCAP PUBL Publications</t>
  </si>
  <si>
    <t>EWSUM Landscape Architecture</t>
  </si>
  <si>
    <t>EWSUM Chem_Biomolecular Eng</t>
  </si>
  <si>
    <t>CLLAW Environment Law Clinic</t>
  </si>
  <si>
    <t>COREC Ctr_MCH_Helen_Wallace</t>
  </si>
  <si>
    <t>MICTR</t>
  </si>
  <si>
    <t>Centers</t>
  </si>
  <si>
    <t>MILTC</t>
  </si>
  <si>
    <t>CTR Long Term Cyber Security</t>
  </si>
  <si>
    <t>MIRES CLTC Administration</t>
  </si>
  <si>
    <t>MIRES CLTC Research</t>
  </si>
  <si>
    <t>School of Info Operations</t>
  </si>
  <si>
    <t>MIDS Operations</t>
  </si>
  <si>
    <t>MIMS and PhD Operations</t>
  </si>
  <si>
    <t>ZHCTR CSS Assessment 2 Percent</t>
  </si>
  <si>
    <t>EFBIO TAS</t>
  </si>
  <si>
    <t>EGCEE TAS</t>
  </si>
  <si>
    <t>EHEEC CS TAS</t>
  </si>
  <si>
    <t>EHEEC EE TAS</t>
  </si>
  <si>
    <t>EIIEO TAS</t>
  </si>
  <si>
    <t>EJMSM TAS</t>
  </si>
  <si>
    <t>EKMEG TAS</t>
  </si>
  <si>
    <t>ELNUC TAS</t>
  </si>
  <si>
    <t>ATHLE</t>
  </si>
  <si>
    <t>Athletics</t>
  </si>
  <si>
    <t>FNATH Ticket Operations</t>
  </si>
  <si>
    <t>FNATH Fan Experience</t>
  </si>
  <si>
    <t>FNATH Advertising_Licensing</t>
  </si>
  <si>
    <t>FNATH Sales and Service</t>
  </si>
  <si>
    <t>FNATH Track and Field</t>
  </si>
  <si>
    <t>Fin Planning Analysis</t>
  </si>
  <si>
    <t>FUPOL Ops UCOP Security Srvcs</t>
  </si>
  <si>
    <t>PBBPS</t>
  </si>
  <si>
    <t>Business Partnership and Svc</t>
  </si>
  <si>
    <t>PBUPP</t>
  </si>
  <si>
    <t>University Partnership Program</t>
  </si>
  <si>
    <t>PBUP6</t>
  </si>
  <si>
    <t>University Partnership Prog-L6</t>
  </si>
  <si>
    <t>PBBPS Univ Partnership Program</t>
  </si>
  <si>
    <t>FHOR6</t>
  </si>
  <si>
    <t>FHEHS RS Radiation Safety-L6</t>
  </si>
  <si>
    <t>FHSA6</t>
  </si>
  <si>
    <t>EHS Administration-L6</t>
  </si>
  <si>
    <t>FHSW6</t>
  </si>
  <si>
    <t>EHS Environmental Programs-L6</t>
  </si>
  <si>
    <t>FHSF6</t>
  </si>
  <si>
    <t>EHS Fire Prevention-L6</t>
  </si>
  <si>
    <t>FHSH6</t>
  </si>
  <si>
    <t>EHS Health &amp; Safety Prgrms-L6</t>
  </si>
  <si>
    <t>FHSX6</t>
  </si>
  <si>
    <t>EHS Hazardous Mats Mgmt-L6</t>
  </si>
  <si>
    <t>FHSR6</t>
  </si>
  <si>
    <t>EHS UCOP Risk Servs TempFds-L6</t>
  </si>
  <si>
    <t>FJPPS BM Abatement</t>
  </si>
  <si>
    <t>FTAD6</t>
  </si>
  <si>
    <t>Administration-L6</t>
  </si>
  <si>
    <t>FTEN6</t>
  </si>
  <si>
    <t>Enforcement-L6</t>
  </si>
  <si>
    <t>FTMA6</t>
  </si>
  <si>
    <t>Mail Services-L6</t>
  </si>
  <si>
    <t>FTMN6</t>
  </si>
  <si>
    <t>Lot Maintenance-L6</t>
  </si>
  <si>
    <t>FTPA6</t>
  </si>
  <si>
    <t>Permits-L6</t>
  </si>
  <si>
    <t>FTPT6</t>
  </si>
  <si>
    <t>Transportation-L6</t>
  </si>
  <si>
    <t>UCFEE</t>
  </si>
  <si>
    <t>UCFE6</t>
  </si>
  <si>
    <t>UCIMO Cmte on Student Fees</t>
  </si>
  <si>
    <t>EERES NanoLab</t>
  </si>
  <si>
    <t>EERES Siebel Energy Inst</t>
  </si>
  <si>
    <t>EERES CERC WET</t>
  </si>
  <si>
    <t>EKMEO</t>
  </si>
  <si>
    <t>Mech Eng Operations</t>
  </si>
  <si>
    <t>QBUDL Collegiums</t>
  </si>
  <si>
    <t>KVCAD</t>
  </si>
  <si>
    <t>Arts and Design Initiative</t>
  </si>
  <si>
    <t>KVCA5</t>
  </si>
  <si>
    <t>Arts and Design Initiative-L5</t>
  </si>
  <si>
    <t>KVCA6</t>
  </si>
  <si>
    <t>Arts and Design Initiative-L6</t>
  </si>
  <si>
    <t>KSCTP</t>
  </si>
  <si>
    <t>KSBAN General Ops</t>
  </si>
  <si>
    <t>KSBAN Research</t>
  </si>
  <si>
    <t>CLLAW Policy Advocacy Clinic</t>
  </si>
  <si>
    <t>CBALT PR Exec Intl Programs</t>
  </si>
  <si>
    <t>CFPPR DEAN Rh Goldman Lecture</t>
  </si>
  <si>
    <t>CASPP SS Tuition and Fees</t>
  </si>
  <si>
    <t>CJDEN School Discretionary</t>
  </si>
  <si>
    <t>CJDEN Dean Advisory Board</t>
  </si>
  <si>
    <t>CJDEN Fac Recruitmt Retention</t>
  </si>
  <si>
    <t>CJDEN DEAN Dean Activities</t>
  </si>
  <si>
    <t>CKGEN OPS Tech SupportandEquip</t>
  </si>
  <si>
    <t>CKGEN OPS Academic Stud Empl</t>
  </si>
  <si>
    <t>CITRS Research RA Managed</t>
  </si>
  <si>
    <t>IHD Immediate Office</t>
  </si>
  <si>
    <t>IHD Immediate Office-L6</t>
  </si>
  <si>
    <t>NYIHD Immediate Office Gen Ops</t>
  </si>
  <si>
    <t>NYIHD Immediate Off Research</t>
  </si>
  <si>
    <t>NYCYP</t>
  </si>
  <si>
    <t>CCYP Child Youth Policy</t>
  </si>
  <si>
    <t>NYCY6</t>
  </si>
  <si>
    <t>CCYP Child Youth Policy-L6</t>
  </si>
  <si>
    <t>NYIHD CCYP General Ops</t>
  </si>
  <si>
    <t>NYIHD CCYP Research</t>
  </si>
  <si>
    <t>NYGGS</t>
  </si>
  <si>
    <t>Greater Good Science Ctr</t>
  </si>
  <si>
    <t>NYGG6</t>
  </si>
  <si>
    <t>Greater Good Science Ctr-L6</t>
  </si>
  <si>
    <t>NYIHD Greater Good Science Ctr</t>
  </si>
  <si>
    <t>Inst Research on Labor and Emp</t>
  </si>
  <si>
    <t>NZCLR</t>
  </si>
  <si>
    <t>CLRE Ctr Labor Res and Edu</t>
  </si>
  <si>
    <t>NZCL6</t>
  </si>
  <si>
    <t>CLRE Ctr Labor Res and Edu-L6</t>
  </si>
  <si>
    <t>NZIIR CLRE Research</t>
  </si>
  <si>
    <t>NZIRL</t>
  </si>
  <si>
    <t>IRLE Immediate Office</t>
  </si>
  <si>
    <t>NZIR6</t>
  </si>
  <si>
    <t>IRLE Immediate Office-L6</t>
  </si>
  <si>
    <t>NZIIR IRLE General Ops</t>
  </si>
  <si>
    <t>NZIIR IRLE Research</t>
  </si>
  <si>
    <t>IRLE Research Centers</t>
  </si>
  <si>
    <t>NZIIR CPER General Ops</t>
  </si>
  <si>
    <t>NZIIR Ctr Study Child Care Emp</t>
  </si>
  <si>
    <t>STBSI</t>
  </si>
  <si>
    <t>Tsinghua Shenzen Inst</t>
  </si>
  <si>
    <t>STBS5</t>
  </si>
  <si>
    <t>Tsinghua Shenzen Inst-L5</t>
  </si>
  <si>
    <t>STBS6</t>
  </si>
  <si>
    <t>Tsinghua Shenzen Inst-L6</t>
  </si>
  <si>
    <t>STBSI Admin</t>
  </si>
  <si>
    <t>STBSI Research</t>
  </si>
  <si>
    <t>BWBOV</t>
  </si>
  <si>
    <t>Board of Visitors</t>
  </si>
  <si>
    <t>BWBO5</t>
  </si>
  <si>
    <t>Board of Visitors-L5</t>
  </si>
  <si>
    <t>BWBO6</t>
  </si>
  <si>
    <t>Board of Visitors-L6</t>
  </si>
  <si>
    <t>BWBOV Board of Visitors</t>
  </si>
  <si>
    <t>JFATH</t>
  </si>
  <si>
    <t>Info Svcs Tech_ Interc Athls</t>
  </si>
  <si>
    <t>JFCAL</t>
  </si>
  <si>
    <t>Info Svcs Tech_CalNet</t>
  </si>
  <si>
    <t>JFIST</t>
  </si>
  <si>
    <t>Info Svcs Tech_Other</t>
  </si>
  <si>
    <t>Info Svcs Tech_Security</t>
  </si>
  <si>
    <t>JIAPI</t>
  </si>
  <si>
    <t>API_Other</t>
  </si>
  <si>
    <t>JIEEI</t>
  </si>
  <si>
    <t>API Endpoint Eng Integration</t>
  </si>
  <si>
    <t>JICCS Software Central</t>
  </si>
  <si>
    <t>JIINF</t>
  </si>
  <si>
    <t>API Information</t>
  </si>
  <si>
    <t>JIINT</t>
  </si>
  <si>
    <t>API Integration</t>
  </si>
  <si>
    <t>JICCS Web Accessibility</t>
  </si>
  <si>
    <t>JICCS IT Project Toolkit</t>
  </si>
  <si>
    <t>JICCS Open Berkeley</t>
  </si>
  <si>
    <t>JJDNR</t>
  </si>
  <si>
    <t>TelComm_Data Network</t>
  </si>
  <si>
    <t>JJTEL</t>
  </si>
  <si>
    <t>TelComm_Other</t>
  </si>
  <si>
    <t>JJVOI</t>
  </si>
  <si>
    <t>TelComm_Voice</t>
  </si>
  <si>
    <t>Administrative IT Solutions</t>
  </si>
  <si>
    <t>JKADM</t>
  </si>
  <si>
    <t>Admin IT Solutions_Other</t>
  </si>
  <si>
    <t>JKASD ServiceNow</t>
  </si>
  <si>
    <t>JLDBS</t>
  </si>
  <si>
    <t>Enterprise Database Svcs</t>
  </si>
  <si>
    <t>JLEDS</t>
  </si>
  <si>
    <t>Enterprise Data_Other</t>
  </si>
  <si>
    <t>JLSTP EDW Data Integration Svs</t>
  </si>
  <si>
    <t>JLSTP EDW Cal Answers</t>
  </si>
  <si>
    <t>JLSTP EDW BAIRS</t>
  </si>
  <si>
    <t>Infrastructure Services</t>
  </si>
  <si>
    <t>JNINF</t>
  </si>
  <si>
    <t>Infrastructure_Other</t>
  </si>
  <si>
    <t>JNWWS Citrix</t>
  </si>
  <si>
    <t>JNWWS Active Directory</t>
  </si>
  <si>
    <t>JNWWS Budget Mgmt</t>
  </si>
  <si>
    <t>JNWWS External Hosting</t>
  </si>
  <si>
    <t>JNWWS Business Continuity</t>
  </si>
  <si>
    <t>JNPAS</t>
  </si>
  <si>
    <t>Infrastructure_Platform As Svc</t>
  </si>
  <si>
    <t>JNSYS</t>
  </si>
  <si>
    <t>Infrastructure_Sys Support</t>
  </si>
  <si>
    <t>FTRAN Vehicle Access Fees</t>
  </si>
  <si>
    <t>FTPAT</t>
  </si>
  <si>
    <t>Alternative Transportation</t>
  </si>
  <si>
    <t>FTAT6</t>
  </si>
  <si>
    <t>Alternative Transportation-L6</t>
  </si>
  <si>
    <t>FTPSE</t>
  </si>
  <si>
    <t>Special Events</t>
  </si>
  <si>
    <t>FTPS6</t>
  </si>
  <si>
    <t>Special Events-L6</t>
  </si>
  <si>
    <t>ZAPRO</t>
  </si>
  <si>
    <t>ZAPR5</t>
  </si>
  <si>
    <t>ZAPR6</t>
  </si>
  <si>
    <t>ZAPRO EVCP Endowments</t>
  </si>
  <si>
    <t>ZHCTR Interloc Xfer Pass-thru</t>
  </si>
  <si>
    <t>CLLAW Building Services</t>
  </si>
  <si>
    <t>CLLAW Operations</t>
  </si>
  <si>
    <t>CLLAW Telegraph</t>
  </si>
  <si>
    <t>CLLAW Fin Plan and Analysis</t>
  </si>
  <si>
    <t>CLCAR</t>
  </si>
  <si>
    <t>CLLAW Career Services</t>
  </si>
  <si>
    <t>CLLAW One Time Provisions</t>
  </si>
  <si>
    <t>CLLAW Salary Provisions</t>
  </si>
  <si>
    <t>CLLAW Marktg and Communication</t>
  </si>
  <si>
    <t>CLLAW Alumni General Ops</t>
  </si>
  <si>
    <t>CLLAW Annual Giving</t>
  </si>
  <si>
    <t>CLLAW Alumni Events</t>
  </si>
  <si>
    <t>CLLAW Major Gifts</t>
  </si>
  <si>
    <t>CLLAW Dean Immediate Ofc</t>
  </si>
  <si>
    <t>CLLAW Spec Proj and Event Svcs</t>
  </si>
  <si>
    <t>CLLAW JD Financial Aid Admin</t>
  </si>
  <si>
    <t>CLFSU</t>
  </si>
  <si>
    <t>CLLAW Fac Support Unit</t>
  </si>
  <si>
    <t>CLJDA</t>
  </si>
  <si>
    <t>JD Admissions</t>
  </si>
  <si>
    <t>CLLAW JD Outreach and Recruitm</t>
  </si>
  <si>
    <t>CLLAW JD Admissions</t>
  </si>
  <si>
    <t>CLLIT</t>
  </si>
  <si>
    <t>Law IT</t>
  </si>
  <si>
    <t>CLLAW Library Collection</t>
  </si>
  <si>
    <t>CLLAW Studnt Lab and Lib Comp</t>
  </si>
  <si>
    <t>CLLAW Human Resources Payrll</t>
  </si>
  <si>
    <t>CLSSR</t>
  </si>
  <si>
    <t>Student Services and Registrar</t>
  </si>
  <si>
    <t>CLLAW Student Services</t>
  </si>
  <si>
    <t>CLLAW Registrar Office</t>
  </si>
  <si>
    <t>CLCEE</t>
  </si>
  <si>
    <t>Executive Education</t>
  </si>
  <si>
    <t>CLCE6</t>
  </si>
  <si>
    <t>Executive Education-L6</t>
  </si>
  <si>
    <t>CLLAW Executive Education</t>
  </si>
  <si>
    <t>CLLAW JD Ladder Fac Sals</t>
  </si>
  <si>
    <t>CLLAW JD Lecturers</t>
  </si>
  <si>
    <t>CLLAW Visitors</t>
  </si>
  <si>
    <t>CLJSP</t>
  </si>
  <si>
    <t>JSP and LS Program</t>
  </si>
  <si>
    <t>CLLAW JSP General Ops</t>
  </si>
  <si>
    <t>CLLAW JSP Ladder Fac Sals</t>
  </si>
  <si>
    <t>CLLAW Legal Studies Instr</t>
  </si>
  <si>
    <t>CLLAW Legal Studies Gen Ops</t>
  </si>
  <si>
    <t>CLLLM</t>
  </si>
  <si>
    <t>LLM Program</t>
  </si>
  <si>
    <t>CLLAW LLM Direct Instruction</t>
  </si>
  <si>
    <t>CLSKL</t>
  </si>
  <si>
    <t>JD Skills Program</t>
  </si>
  <si>
    <t>CLLAW Academic Support Prg</t>
  </si>
  <si>
    <t>CLLAW Field Placement Prg</t>
  </si>
  <si>
    <t>CLLAW UCDC Law Prg</t>
  </si>
  <si>
    <t>CLLAW Fac Funds School</t>
  </si>
  <si>
    <t>CLLAW Curriculum Planning</t>
  </si>
  <si>
    <t>CLLAW JSP Financial Aid</t>
  </si>
  <si>
    <t>CLLAW JD Need Merit Based Awar</t>
  </si>
  <si>
    <t>CLLAW JD Loan Repmt Assist Prg</t>
  </si>
  <si>
    <t>CLLAW JD Prizes</t>
  </si>
  <si>
    <t>CLLAW JD Summer Fellowships</t>
  </si>
  <si>
    <t>CLLAW JD Bridge Emplynt Prg</t>
  </si>
  <si>
    <t>CLLAW JD Scholarships</t>
  </si>
  <si>
    <t>CLLAW JD Other Discretionary</t>
  </si>
  <si>
    <t>Law JD Clinics</t>
  </si>
  <si>
    <t>CLCLI</t>
  </si>
  <si>
    <t>Law Clinics</t>
  </si>
  <si>
    <t>CLLAW Clinics General Admin</t>
  </si>
  <si>
    <t>CLLAW Intl Human Rights Law</t>
  </si>
  <si>
    <t>CLLAW Samlsn Law Tech Pub Pol</t>
  </si>
  <si>
    <t>CLLAW Death Penalty Clinic</t>
  </si>
  <si>
    <t>CLLAW East Bay Cmmty Law Ctr</t>
  </si>
  <si>
    <t>Law Research</t>
  </si>
  <si>
    <t>CLLAW Warren Institute</t>
  </si>
  <si>
    <t>CLLAW Miller Institute</t>
  </si>
  <si>
    <t>CLLAW PublicLaw and Policy Ctr</t>
  </si>
  <si>
    <t>CLLAW JewishLaw and Israeli St</t>
  </si>
  <si>
    <t>CLLAW BerkCtr for Law and Tech</t>
  </si>
  <si>
    <t>CLLAW Henderson Center</t>
  </si>
  <si>
    <t>CLLAW Ctr Law Energy and Envir</t>
  </si>
  <si>
    <t>CLLAW Berk Ctr Law Bus and Eco</t>
  </si>
  <si>
    <t>CLLAW Kadish Center</t>
  </si>
  <si>
    <t>CLLAW Robbins Collection</t>
  </si>
  <si>
    <t>CLLAW Human Rights Ctr</t>
  </si>
  <si>
    <t>CLLAW CSLS Faculty Res</t>
  </si>
  <si>
    <t>CLLAW CSLS Student Res</t>
  </si>
  <si>
    <t>CLLAW CSLS Gen Support</t>
  </si>
  <si>
    <t>CLLAW CSLS Other Res Proj</t>
  </si>
  <si>
    <t>CLLAW Statewide Database</t>
  </si>
  <si>
    <t>CLLAW Statewide DB Contractors</t>
  </si>
  <si>
    <t>Student Organizations Support</t>
  </si>
  <si>
    <t>CLLAW Student Groups</t>
  </si>
  <si>
    <t>CLLAW California Law Review</t>
  </si>
  <si>
    <t>CLLAW Ecology Law Quarterly</t>
  </si>
  <si>
    <t>CLLAW Berk Tech Law Jrnl</t>
  </si>
  <si>
    <t>CLLAW La Raza Law Jrnl</t>
  </si>
  <si>
    <t>CLLAW BerkJrnl Emp and LabrLaw</t>
  </si>
  <si>
    <t>CLLAW Berk Jrnl of Intl Law</t>
  </si>
  <si>
    <t>CLLAW Berk Women Law Jrnl</t>
  </si>
  <si>
    <t>CLLAW Student Jrnl Coordinator</t>
  </si>
  <si>
    <t>CLLAW Jrnl AfrAmer Law and Pol</t>
  </si>
  <si>
    <t>CLLAW Berk Business Law Jrnl</t>
  </si>
  <si>
    <t>CLLAW Asian Law Journal</t>
  </si>
  <si>
    <t>CLLAW Berk Jrnl of Crimin Law</t>
  </si>
  <si>
    <t>CLLAW Jrnl MidEast Islamic Law</t>
  </si>
  <si>
    <t>CLLAW SLIPS Student Groups</t>
  </si>
  <si>
    <t>KFSHE Seminars</t>
  </si>
  <si>
    <t>KFSHE Exec Leadership Academy</t>
  </si>
  <si>
    <t>BACTE</t>
  </si>
  <si>
    <t>BAHSB Ctr for Teaching Excel</t>
  </si>
  <si>
    <t>BAHSB Business Svcs Assts</t>
  </si>
  <si>
    <t>BAHSB Fac Assts</t>
  </si>
  <si>
    <t>BAIBD</t>
  </si>
  <si>
    <t>Intl Bus Development</t>
  </si>
  <si>
    <t>BAHSB Intl Business Dev</t>
  </si>
  <si>
    <t>BAOIS</t>
  </si>
  <si>
    <t>Other Instruction Support</t>
  </si>
  <si>
    <t>BAHSB Major Gifts</t>
  </si>
  <si>
    <t>BAHSB FTMBA Career Gen Ops</t>
  </si>
  <si>
    <t>Academic Planning</t>
  </si>
  <si>
    <t>BAHSB Acad Planning Gen Ops</t>
  </si>
  <si>
    <t>BAHSB FTMBA Gen Ops</t>
  </si>
  <si>
    <t>BAHSB FTMBA Admissions</t>
  </si>
  <si>
    <t>Emerging Initiatives</t>
  </si>
  <si>
    <t>BAHSB Emerging Initiatives</t>
  </si>
  <si>
    <t>BAWPS</t>
  </si>
  <si>
    <t>Working Professionals MBA Prgs</t>
  </si>
  <si>
    <t>BAHSB EWMBA Gen Ops</t>
  </si>
  <si>
    <t>BAHSB WPMBA Admn and EWMBA Mkt</t>
  </si>
  <si>
    <t>BAHSB Haas Annual Fund Rev</t>
  </si>
  <si>
    <t>BAHSB Cafe</t>
  </si>
  <si>
    <t>BAHSB Central Provision</t>
  </si>
  <si>
    <t>BAHSB Schoolwide Commitments</t>
  </si>
  <si>
    <t>BASHB Finance</t>
  </si>
  <si>
    <t>Enterprise Computing Svc Mgt</t>
  </si>
  <si>
    <t>BAHSB ECSM Bus An and App Dev</t>
  </si>
  <si>
    <t>BAHSB ECSM Technical Support</t>
  </si>
  <si>
    <t>BAHSB ECSM Systms and Insfras</t>
  </si>
  <si>
    <t>Haas Facilities</t>
  </si>
  <si>
    <t>BAHSB Haas Offsite Rent Leases</t>
  </si>
  <si>
    <t>BAHSB Onsite Facility Gen Ops</t>
  </si>
  <si>
    <t>BAHSB NAB Project</t>
  </si>
  <si>
    <t>BAHSB Deans Initiatives</t>
  </si>
  <si>
    <t>HR Staff and Administration</t>
  </si>
  <si>
    <t>BAHSB Schoolwide Activities</t>
  </si>
  <si>
    <t>BAHSB HR Staff Gen Ops</t>
  </si>
  <si>
    <t>BAHSB Offce and Instr Supplies</t>
  </si>
  <si>
    <t>BASHSB MarComm Gen Ops</t>
  </si>
  <si>
    <t>BAHSB MarComm Pubs &amp; Comms</t>
  </si>
  <si>
    <t>UCEI_Energy Institute</t>
  </si>
  <si>
    <t>BCHCI Cleantech to Market C2M</t>
  </si>
  <si>
    <t>BCHCI Energy Institute Gen Ops</t>
  </si>
  <si>
    <t>BCHCI Energy Inst Research</t>
  </si>
  <si>
    <t>BCHCI BERC Energy Res Collab</t>
  </si>
  <si>
    <t>BCHCI UCEI General OPs</t>
  </si>
  <si>
    <t>Fisher Center for RE_FCREUE</t>
  </si>
  <si>
    <t>Inst for Business Innovation</t>
  </si>
  <si>
    <t>BCHCI IBI Gen Ops</t>
  </si>
  <si>
    <t>BCHCI Berk Haas Entrepship Prg</t>
  </si>
  <si>
    <t>BCHCI Fisher Ctr Mgt and Tech</t>
  </si>
  <si>
    <t>Instit for Bus and Soc Impact</t>
  </si>
  <si>
    <t>BCHCI Ctr for Resp Bus</t>
  </si>
  <si>
    <t>BCHCI CSSL Gen Ops</t>
  </si>
  <si>
    <t>BCHCI CSSL Social Impact Award</t>
  </si>
  <si>
    <t>BCHCI Inst Bus Soc Impct Ops</t>
  </si>
  <si>
    <t>BCHCI Clausen Center</t>
  </si>
  <si>
    <t>BCHCI CFRM Gen Ops</t>
  </si>
  <si>
    <t>EMBEC</t>
  </si>
  <si>
    <t>BECI Immediate Office</t>
  </si>
  <si>
    <t>EMBE6</t>
  </si>
  <si>
    <t>BECI Immediate Office-L6</t>
  </si>
  <si>
    <t>EMECI BECI General Ops</t>
  </si>
  <si>
    <t>EMECI BECI Research</t>
  </si>
  <si>
    <t>Ctr for Atmospheric Studies</t>
  </si>
  <si>
    <t>Cal Inst for Energy Environ</t>
  </si>
  <si>
    <t>Cal Inst for Energy Envirn-L6</t>
  </si>
  <si>
    <t>EUNEC</t>
  </si>
  <si>
    <t>HWNI Centers and Institutes</t>
  </si>
  <si>
    <t>EUICS</t>
  </si>
  <si>
    <t>HWNI Inst Cognitive Studies</t>
  </si>
  <si>
    <t>EUNEU ICS General Ops</t>
  </si>
  <si>
    <t>EUNEU ICS Research</t>
  </si>
  <si>
    <t>EUNEI</t>
  </si>
  <si>
    <t>HWNI Centers</t>
  </si>
  <si>
    <t>EUNEU Ctr Neural Eng and Proth</t>
  </si>
  <si>
    <t>EUNEU Brain Imaging Center</t>
  </si>
  <si>
    <t>EUNIO</t>
  </si>
  <si>
    <t>HWNI Immediate Office</t>
  </si>
  <si>
    <t>EUNI6</t>
  </si>
  <si>
    <t>HWNI Immediate Office-L6</t>
  </si>
  <si>
    <t>EUNEU Research</t>
  </si>
  <si>
    <t>NZIIR CLRE General Ops</t>
  </si>
  <si>
    <t>IRLE Research Centers-L6</t>
  </si>
  <si>
    <t>VRMGT</t>
  </si>
  <si>
    <t>IST Admin</t>
  </si>
  <si>
    <t>VRMG6</t>
  </si>
  <si>
    <t>IST Admin-L6</t>
  </si>
  <si>
    <t>VRIST Allocations</t>
  </si>
  <si>
    <t>FJPPS Cus Contract Coord</t>
  </si>
  <si>
    <t>FJPPS Custodial Graveyard Shft</t>
  </si>
  <si>
    <t>FTRAN Attendant Parking</t>
  </si>
  <si>
    <t>LHS Immediate Office</t>
  </si>
  <si>
    <t>ZABUD Real Estate Mgd Activity</t>
  </si>
  <si>
    <t>MANRD P Intl and Exec Pgms</t>
  </si>
  <si>
    <t>Mngmt Entrepr and Tech Prgm-L6</t>
  </si>
  <si>
    <t>EERES Human Compatible AI</t>
  </si>
  <si>
    <t>IBIBI IB Perm Faculty</t>
  </si>
  <si>
    <t>IBIBI IB Chair Reserves</t>
  </si>
  <si>
    <t>IBIBI IB Gen Ops</t>
  </si>
  <si>
    <t>IBFAC</t>
  </si>
  <si>
    <t>IB Facilities</t>
  </si>
  <si>
    <t>IBFA6</t>
  </si>
  <si>
    <t>IB Facilities-L6</t>
  </si>
  <si>
    <t>IBIBI Building Ops</t>
  </si>
  <si>
    <t>IMMCB Perm Faculty</t>
  </si>
  <si>
    <t>IMMCB Chair Reserves</t>
  </si>
  <si>
    <t>IMMCB Gen Ops</t>
  </si>
  <si>
    <t>IMMCB Div of BBS</t>
  </si>
  <si>
    <t>IMMCB Instructional Support</t>
  </si>
  <si>
    <t>QIIAS ISSP Gen Op</t>
  </si>
  <si>
    <t>QIIAS ISSP Asian Studies</t>
  </si>
  <si>
    <t>QIIAS ISSP Dev Studies</t>
  </si>
  <si>
    <t>QIIAS ISSP IAS Courses</t>
  </si>
  <si>
    <t>QIIAS ISSP Latin Am Std</t>
  </si>
  <si>
    <t>QIIAS ISSP Middle East Std</t>
  </si>
  <si>
    <t>QIIAS ISSP Peace_Conflict Std</t>
  </si>
  <si>
    <t>QIIAS ISSP Political Economy</t>
  </si>
  <si>
    <t>QIIAS ISSP GPP Minor</t>
  </si>
  <si>
    <t>KVCAD Arts and Design Imdt Ofc</t>
  </si>
  <si>
    <t>EWSUM Energy Resource Group</t>
  </si>
  <si>
    <t>KPADM Library Communications</t>
  </si>
  <si>
    <t>BAHSB HAAS COE MET</t>
  </si>
  <si>
    <t>Univ Developmt and Alumni Rel</t>
  </si>
  <si>
    <t>Univ Dev and Alumni Rel</t>
  </si>
  <si>
    <t>AICCP</t>
  </si>
  <si>
    <t>Constituent Programs</t>
  </si>
  <si>
    <t>AICC6</t>
  </si>
  <si>
    <t>Constituent Programs-L6</t>
  </si>
  <si>
    <t>AIDVO Prospect Development</t>
  </si>
  <si>
    <t>AIDVO Constituent Prog Imm Ofc</t>
  </si>
  <si>
    <t>Advancement</t>
  </si>
  <si>
    <t>Admin and Finance</t>
  </si>
  <si>
    <t>AIDVO Admin and Finance</t>
  </si>
  <si>
    <t>AIDVO Business Services</t>
  </si>
  <si>
    <t>AIDVO Regts Pending Designatn</t>
  </si>
  <si>
    <t>Campaign Planning</t>
  </si>
  <si>
    <t>AIDVO UCBF Dev Planning</t>
  </si>
  <si>
    <t>Programs and Services</t>
  </si>
  <si>
    <t>AIDVO Dev Ops and Services</t>
  </si>
  <si>
    <t>Development</t>
  </si>
  <si>
    <t>AIANP</t>
  </si>
  <si>
    <t>Annual Programs</t>
  </si>
  <si>
    <t>AIDVO Class Campaign</t>
  </si>
  <si>
    <t>Development-L6</t>
  </si>
  <si>
    <t>AIDVO Development Imm Ofc</t>
  </si>
  <si>
    <t>AIEXT</t>
  </si>
  <si>
    <t>External Rel and MarComm</t>
  </si>
  <si>
    <t>AIDVO Marketing and Comm</t>
  </si>
  <si>
    <t>AIDVO Reunion_Homecoming</t>
  </si>
  <si>
    <t>AIDVO Ext Relat and Protocol</t>
  </si>
  <si>
    <t>AIFLC</t>
  </si>
  <si>
    <t>AIDVO New York Region</t>
  </si>
  <si>
    <t>AIDVO Bay Area Region</t>
  </si>
  <si>
    <t>AIDVO Los Angeles Region</t>
  </si>
  <si>
    <t>AIDVO Diverse Constituencies</t>
  </si>
  <si>
    <t>UDAR Immed Office</t>
  </si>
  <si>
    <t>UDAR Immed Office-L6</t>
  </si>
  <si>
    <t>AIDVO UDAR Immediate Office</t>
  </si>
  <si>
    <t>AIDVO Campus Initiatives</t>
  </si>
  <si>
    <t>Bus Contract Brand Protection</t>
  </si>
  <si>
    <t>Bus Contract Brand Protect-L6</t>
  </si>
  <si>
    <t>FKMTM Bus Contr Brand Protect</t>
  </si>
  <si>
    <t>SHIP Administration</t>
  </si>
  <si>
    <t>SHIP Claims</t>
  </si>
  <si>
    <t>UHS Central Admin Services</t>
  </si>
  <si>
    <t>FYUHS Information Technology</t>
  </si>
  <si>
    <t>FYUHS Administration</t>
  </si>
  <si>
    <t>FYUHS Counseling Psy Services</t>
  </si>
  <si>
    <t>UHS Faculty Staff Health Prog</t>
  </si>
  <si>
    <t>FYUHS FS Employee Assistance</t>
  </si>
  <si>
    <t>UHS Medical Services</t>
  </si>
  <si>
    <t>UHS Sports Medicine Program</t>
  </si>
  <si>
    <t>UHS SHIP and Medical Records</t>
  </si>
  <si>
    <t>FYUHS SHIP and Medical Records</t>
  </si>
  <si>
    <t>FUSEM</t>
  </si>
  <si>
    <t>UCPD Emergency Mgmt</t>
  </si>
  <si>
    <t>FUPOL EM Continuity Planning</t>
  </si>
  <si>
    <t>FUPOL EM Emerg Preparedness</t>
  </si>
  <si>
    <t>FMHRO</t>
  </si>
  <si>
    <t>FMHUM Policy and Labor Relatio</t>
  </si>
  <si>
    <t>FMHUM Metrics</t>
  </si>
  <si>
    <t>FMHUM Compensation</t>
  </si>
  <si>
    <t>FWIAP</t>
  </si>
  <si>
    <t>FWHHS Encore Bears</t>
  </si>
  <si>
    <t>FWHHS Service Awards</t>
  </si>
  <si>
    <t>FWLDO</t>
  </si>
  <si>
    <t>FWHHS Ongoing Prog Costs</t>
  </si>
  <si>
    <t>FWHHS Organizational Effective</t>
  </si>
  <si>
    <t>VREAS</t>
  </si>
  <si>
    <t>UQMSC Campus Climate</t>
  </si>
  <si>
    <t>UQMS5</t>
  </si>
  <si>
    <t>Campus Climate-L5</t>
  </si>
  <si>
    <t>Campus Climate-L6</t>
  </si>
  <si>
    <t>UQMSC General Operation</t>
  </si>
  <si>
    <t>ZCEEE Cal NERDS General</t>
  </si>
  <si>
    <t>ZCEEE POSSE General</t>
  </si>
  <si>
    <t>ZCEEE Miller General</t>
  </si>
  <si>
    <t>ZCEEE Student Supp Srvcs Gen</t>
  </si>
  <si>
    <t>ZCEEE Sage General</t>
  </si>
  <si>
    <t>ZCEEE Basic Needs Security</t>
  </si>
  <si>
    <t>ZCEEE Underground Scholars</t>
  </si>
  <si>
    <t>ZCEEE Stude Equity and Success</t>
  </si>
  <si>
    <t>UG1AE IncentiveAwardProg</t>
  </si>
  <si>
    <t>UG1AE Incentive Awards Pgm</t>
  </si>
  <si>
    <t>Rhetoric Film Art Hist Admin</t>
  </si>
  <si>
    <t>Rhetoric Film Art Hist Adm-L6</t>
  </si>
  <si>
    <t>LORFS Rhet Film Art Hist Admin</t>
  </si>
  <si>
    <t>LORFS Rhet Film Tech Support</t>
  </si>
  <si>
    <t>PCENT</t>
  </si>
  <si>
    <t>MPS Centers and Programs</t>
  </si>
  <si>
    <t>PCCTR</t>
  </si>
  <si>
    <t>MPS Centers</t>
  </si>
  <si>
    <t>PCNNI</t>
  </si>
  <si>
    <t>Nanosci Nanoengineering Inst</t>
  </si>
  <si>
    <t>PCENT Nanosci Nanoengin Admin</t>
  </si>
  <si>
    <t>PCENT Nanosci Nanoeng Research</t>
  </si>
  <si>
    <t>PCENT Nanosci Nanoeng Educ Out</t>
  </si>
  <si>
    <t>PCENT Nanosci Nanoeng Misc Fnd</t>
  </si>
  <si>
    <t>PCPRG</t>
  </si>
  <si>
    <t>MPS Programs</t>
  </si>
  <si>
    <t>PCSMI</t>
  </si>
  <si>
    <t>Berkeley Science and Math Init</t>
  </si>
  <si>
    <t>PCENT California Teach Program</t>
  </si>
  <si>
    <t>PCENT Math for America</t>
  </si>
  <si>
    <t>Interdiscipl SocSci Pgm</t>
  </si>
  <si>
    <t>Interdiscipl SS Pgm Adm</t>
  </si>
  <si>
    <t>Interdiscipl SS Pgm Adm-L6</t>
  </si>
  <si>
    <t>Interdiscipl SS Pgm Tch&amp;Lm</t>
  </si>
  <si>
    <t>Interdiscipl SS Pgm Tch&amp;Lm-L6</t>
  </si>
  <si>
    <t>HYBHG</t>
  </si>
  <si>
    <t>Berkeley Haas GlobalAccess Prg</t>
  </si>
  <si>
    <t>HYACD Haas GlobalAccess Prg</t>
  </si>
  <si>
    <t>COCRA</t>
  </si>
  <si>
    <t>Central_Res_Expen</t>
  </si>
  <si>
    <t>CORAD</t>
  </si>
  <si>
    <t>Research_Admin</t>
  </si>
  <si>
    <t>COREC Year_End_Clearing</t>
  </si>
  <si>
    <t>COREC Research_Admin</t>
  </si>
  <si>
    <t>CORCH</t>
  </si>
  <si>
    <t>SPH Research</t>
  </si>
  <si>
    <t>COCEH</t>
  </si>
  <si>
    <t>Children_Enviorn_Health_Inst</t>
  </si>
  <si>
    <t>COREC CA_Chldhd_Leukemia</t>
  </si>
  <si>
    <t>COREC CtrEnvResChldsHlth</t>
  </si>
  <si>
    <t>COCHC</t>
  </si>
  <si>
    <t>CreatingHealthyPeople</t>
  </si>
  <si>
    <t>COREC Innovations_for_Youth</t>
  </si>
  <si>
    <t>COEBI</t>
  </si>
  <si>
    <t>Epi_Bio_IDV</t>
  </si>
  <si>
    <t>COREC InfectD_Research_PI</t>
  </si>
  <si>
    <t>COREC Epid_Research _PI</t>
  </si>
  <si>
    <t>COREC Biostats_Research_PI</t>
  </si>
  <si>
    <t>COREC CTML_CI_BigData</t>
  </si>
  <si>
    <t>COEOH</t>
  </si>
  <si>
    <t>Envir_Occupation_Health_Serv</t>
  </si>
  <si>
    <t>COREC Environmental_Health_Res</t>
  </si>
  <si>
    <t>COREC CtrOccupEnvironHlth</t>
  </si>
  <si>
    <t>COREC Labor_Occupational_Hlth</t>
  </si>
  <si>
    <t>COREC Hlth_Init_of_Americas</t>
  </si>
  <si>
    <t>COEQU</t>
  </si>
  <si>
    <t>Health_Equity</t>
  </si>
  <si>
    <t>COREC HealthPolicyMgmtResearch</t>
  </si>
  <si>
    <t>COREC Health_Resourse_inAction</t>
  </si>
  <si>
    <t>COREC Ctr_Hlth_Org_Inov_Res</t>
  </si>
  <si>
    <t>CPADD</t>
  </si>
  <si>
    <t>SPH_Academic_Div</t>
  </si>
  <si>
    <t>CPHSC</t>
  </si>
  <si>
    <t>Health_Sciences</t>
  </si>
  <si>
    <t>CPIND</t>
  </si>
  <si>
    <t>Inter_Disc</t>
  </si>
  <si>
    <t>InterDisc_Admin_UnderGrad</t>
  </si>
  <si>
    <t>CPACA Joint Medical Program</t>
  </si>
  <si>
    <t>CPACA OnlineOnCampusMPH</t>
  </si>
  <si>
    <t>CPACA PublicHlthPracticeLeader</t>
  </si>
  <si>
    <t>CPCAE</t>
  </si>
  <si>
    <t>Central_Academ_Expen</t>
  </si>
  <si>
    <t>CPADM</t>
  </si>
  <si>
    <t>Academ_Admin</t>
  </si>
  <si>
    <t>CPACA Academic_Admin</t>
  </si>
  <si>
    <t>MMODP</t>
  </si>
  <si>
    <t>Online Degree Programs</t>
  </si>
  <si>
    <t>MMICS</t>
  </si>
  <si>
    <t>MICS Operations</t>
  </si>
  <si>
    <t>MMIMS Online Cybersecurity Deg</t>
  </si>
  <si>
    <t>NUBRE</t>
  </si>
  <si>
    <t>NUBR6</t>
  </si>
  <si>
    <t>NUIGS INTL BR Research</t>
  </si>
  <si>
    <t>NUIGS INTL EC Research</t>
  </si>
  <si>
    <t>FHEHS Div Cntrl Gen Ops</t>
  </si>
  <si>
    <t>CLLAW Experiential Education</t>
  </si>
  <si>
    <t>CLLAW Legal_Research_Writing</t>
  </si>
  <si>
    <t>CLLAW Competitions</t>
  </si>
  <si>
    <t>Innovative Genomics Institute</t>
  </si>
  <si>
    <t>FORS6</t>
  </si>
  <si>
    <t>Rec Sports General-L6</t>
  </si>
  <si>
    <t>FORF6</t>
  </si>
  <si>
    <t>Rec Sports Facilities-L6</t>
  </si>
  <si>
    <t>FOREC Fac Fields Grounds</t>
  </si>
  <si>
    <t>FORM6</t>
  </si>
  <si>
    <t>RecSports Membership Pgms-L6</t>
  </si>
  <si>
    <t>FORP6</t>
  </si>
  <si>
    <t>Rec Sports Adult Pgms-L6</t>
  </si>
  <si>
    <t>FOREC AP Massage 50</t>
  </si>
  <si>
    <t>FOREC IC Field Hockey M</t>
  </si>
  <si>
    <t>FORY6</t>
  </si>
  <si>
    <t>Rec Sports Youth Pgms-L6</t>
  </si>
  <si>
    <t>FXAD6</t>
  </si>
  <si>
    <t>SHIP Administraion-L6</t>
  </si>
  <si>
    <t>FXCL6</t>
  </si>
  <si>
    <t>SHIP Claims-L6</t>
  </si>
  <si>
    <t>FXRS6</t>
  </si>
  <si>
    <t>Reserve-L6</t>
  </si>
  <si>
    <t>FYAD6</t>
  </si>
  <si>
    <t>UHS Central Admin Svs-L6</t>
  </si>
  <si>
    <t>FYCO6</t>
  </si>
  <si>
    <t>UHS Stud Health Counseling-L6</t>
  </si>
  <si>
    <t>FYFX6</t>
  </si>
  <si>
    <t>UHS FacultyStaff Health Pgm-L6</t>
  </si>
  <si>
    <t>FYUHS FS Work Life</t>
  </si>
  <si>
    <t>FYME6</t>
  </si>
  <si>
    <t>UHS Medical Svs-L6</t>
  </si>
  <si>
    <t>FYUHS Allergy Travel</t>
  </si>
  <si>
    <t>FYUHS Primary Urgent Care</t>
  </si>
  <si>
    <t>FYPR6</t>
  </si>
  <si>
    <t>UHS Health Promotion-L6</t>
  </si>
  <si>
    <t>FYUHS EmergencyPrep PubHlth</t>
  </si>
  <si>
    <t>FYRS6</t>
  </si>
  <si>
    <t>Reserve Mgt-L6</t>
  </si>
  <si>
    <t>FYSP6</t>
  </si>
  <si>
    <t>UHS Sports Medicine Pgm-L6</t>
  </si>
  <si>
    <t>FYST6</t>
  </si>
  <si>
    <t>UHS SHIP Medical Record-L6</t>
  </si>
  <si>
    <t>UCIMO SA Operations</t>
  </si>
  <si>
    <t>EGCEE CEE PDST</t>
  </si>
  <si>
    <t>QALSD Equipment Repair Shop</t>
  </si>
  <si>
    <t>PHYSI Ctr Quantum Coherent Sci</t>
  </si>
  <si>
    <t>QICSP</t>
  </si>
  <si>
    <t>Interdiscipl SS Pgm Cog Sci</t>
  </si>
  <si>
    <t>QICS6</t>
  </si>
  <si>
    <t>Interdiscipl SS Pgm Cog Sci-L6</t>
  </si>
  <si>
    <t>QIIAS ISSP Cog Sci TAS</t>
  </si>
  <si>
    <t>QIIAS ISSP Cog Sci Gen Ops</t>
  </si>
  <si>
    <t>QIIAS ISSP TAS</t>
  </si>
  <si>
    <t>AVAILABLE FOR USE</t>
  </si>
  <si>
    <t>KQDCS Cataloging</t>
  </si>
  <si>
    <t>Cal EPA</t>
  </si>
  <si>
    <t>Cal EPA-L5</t>
  </si>
  <si>
    <t>Cal EPA-L6</t>
  </si>
  <si>
    <t>AIDVO Order of the Golden Bear</t>
  </si>
  <si>
    <t>AZBSR</t>
  </si>
  <si>
    <t>AZBS6</t>
  </si>
  <si>
    <t>JNWWS Platforms Infrastructure</t>
  </si>
  <si>
    <t>VRIST SIS Budget and Mgmt</t>
  </si>
  <si>
    <t>VRIST SIS Technical</t>
  </si>
  <si>
    <t>VRIST SIS Support Services</t>
  </si>
  <si>
    <t>VRIST Cell Tower</t>
  </si>
  <si>
    <t>UCCEU</t>
  </si>
  <si>
    <t>Central Evaluation Unit</t>
  </si>
  <si>
    <t>UCIMO Central Evaluation Unit</t>
  </si>
  <si>
    <t>EXADM NAVB</t>
  </si>
  <si>
    <t>OARES</t>
  </si>
  <si>
    <t>Research ORU Finance</t>
  </si>
  <si>
    <t>OARE6</t>
  </si>
  <si>
    <t>Research ORU Finance-L6</t>
  </si>
  <si>
    <t>OAVCR Research Support Gen Ops</t>
  </si>
  <si>
    <t>RRESS Material Receiving</t>
  </si>
  <si>
    <t xml:space="preserve">                              73110 - Summer Session/UNEX Rev Share</t>
  </si>
  <si>
    <t xml:space="preserve">                              73120 - Academic/Research Awards</t>
  </si>
  <si>
    <t xml:space="preserve">                              73130 - Personnel Awards &amp; Training</t>
  </si>
  <si>
    <t xml:space="preserve">                              73140 - Work-study Funding</t>
  </si>
  <si>
    <t xml:space="preserve">                              73150 - Gift Fee Distribution</t>
  </si>
  <si>
    <t xml:space="preserve">          71110 - General Allocation</t>
  </si>
  <si>
    <t xml:space="preserve">          71210 - Block Grant</t>
  </si>
  <si>
    <t xml:space="preserve">          71220 - Temporary Academic Support</t>
  </si>
  <si>
    <t xml:space="preserve">          71230 - Faculty Start-up</t>
  </si>
  <si>
    <t xml:space="preserve">          71240 - Faculty Retention</t>
  </si>
  <si>
    <t xml:space="preserve">          71290 - OP Allocations</t>
  </si>
  <si>
    <t xml:space="preserve">          71295 - Other Central Commitments</t>
  </si>
  <si>
    <t xml:space="preserve">          71302 - Salary Support</t>
  </si>
  <si>
    <t xml:space="preserve">          71304 - Benefits Support</t>
  </si>
  <si>
    <t xml:space="preserve">          71312 - Faculty Prov/Up/Down</t>
  </si>
  <si>
    <t xml:space="preserve">          71314 - Faculty Merits/Promotions</t>
  </si>
  <si>
    <t xml:space="preserve">          71320 - Non-Fac Acad. Up/Down</t>
  </si>
  <si>
    <t xml:space="preserve">          71322- Non-Fac Acad. Merits/Promos</t>
  </si>
  <si>
    <t xml:space="preserve">          71410 - Central Assessments</t>
  </si>
  <si>
    <t xml:space="preserve">          71420 - Withdrawals/Returns</t>
  </si>
  <si>
    <t xml:space="preserve">          71600 - Fund Exchanges</t>
  </si>
  <si>
    <t xml:space="preserve">          71650 - Deficit Clearing - Other</t>
  </si>
  <si>
    <t>Projected</t>
  </si>
  <si>
    <t>Working</t>
  </si>
  <si>
    <t xml:space="preserve">          From/(To) Regents Endow Pool</t>
  </si>
  <si>
    <t xml:space="preserve">          From/(To) Plant Funds</t>
  </si>
  <si>
    <t xml:space="preserve">          From/(To) All Other Fund Bal</t>
  </si>
  <si>
    <t>AIDVO Student Experience</t>
  </si>
  <si>
    <t>AZCSR</t>
  </si>
  <si>
    <t>AZCS6</t>
  </si>
  <si>
    <t>AZDSR</t>
  </si>
  <si>
    <t>AZDS6</t>
  </si>
  <si>
    <t>AZESR</t>
  </si>
  <si>
    <t>AZES6</t>
  </si>
  <si>
    <t>FJPPS Map Drawing</t>
  </si>
  <si>
    <t>FJPPS Inspection Svcs</t>
  </si>
  <si>
    <t>FJPPS CapRenewComte Administn</t>
  </si>
  <si>
    <t>FJPPS Asset Management</t>
  </si>
  <si>
    <t>FUAD6</t>
  </si>
  <si>
    <t>UCPD Administration-L6</t>
  </si>
  <si>
    <t>FUCO6</t>
  </si>
  <si>
    <t>FUOP6</t>
  </si>
  <si>
    <t>UCPD Operations-L6</t>
  </si>
  <si>
    <t>FUSE6</t>
  </si>
  <si>
    <t>UCPD Emergency Mgmt-L6</t>
  </si>
  <si>
    <t>FAVCO OE Programs</t>
  </si>
  <si>
    <t>FAINC</t>
  </si>
  <si>
    <t>Adm and Finance Other Pgms</t>
  </si>
  <si>
    <t>FAVCO BAS Immediate Office</t>
  </si>
  <si>
    <t>FAVCO Allocation Org</t>
  </si>
  <si>
    <t>FAVCO OE Program Ops</t>
  </si>
  <si>
    <t>FAVCO OE Misc</t>
  </si>
  <si>
    <t>UQMSC American Indian Grad Prg</t>
  </si>
  <si>
    <t>VCFIN</t>
  </si>
  <si>
    <t>ABCF5</t>
  </si>
  <si>
    <t>Finance Immediate Office-L6</t>
  </si>
  <si>
    <t>ABCFI Finance Communications</t>
  </si>
  <si>
    <t>ACBU6</t>
  </si>
  <si>
    <t>Budget Office-L6</t>
  </si>
  <si>
    <t>ADPA6</t>
  </si>
  <si>
    <t>Planning &amp; Analysis Office-L6</t>
  </si>
  <si>
    <t>Financial Systems</t>
  </si>
  <si>
    <t>BJSP6</t>
  </si>
  <si>
    <t>Strategic Program Mgt-L6</t>
  </si>
  <si>
    <t>CMCAP</t>
  </si>
  <si>
    <t>Capital Strategies</t>
  </si>
  <si>
    <t>Capital Projects</t>
  </si>
  <si>
    <t>CP Non-Ops Projects</t>
  </si>
  <si>
    <t>CP Operations</t>
  </si>
  <si>
    <t>Richmond Field Station</t>
  </si>
  <si>
    <t>Richmond Field Station-L5</t>
  </si>
  <si>
    <t>Richmond Field Station-L6</t>
  </si>
  <si>
    <t>RCBGC Richmond Field Station</t>
  </si>
  <si>
    <t>UCPTC</t>
  </si>
  <si>
    <t>PATH to Care</t>
  </si>
  <si>
    <t>Student Environmental Res Cntr</t>
  </si>
  <si>
    <t>FVAUX Event Svcs Pass Through</t>
  </si>
  <si>
    <t>USSAS - SA Case Management</t>
  </si>
  <si>
    <t>ZABUD EVCP Discretionary</t>
  </si>
  <si>
    <t>CCHEM Chem Core Instruction</t>
  </si>
  <si>
    <t>DSDDO</t>
  </si>
  <si>
    <t>DSOPS</t>
  </si>
  <si>
    <t>DSOP6</t>
  </si>
  <si>
    <t>DSDDO TAS</t>
  </si>
  <si>
    <t>URRIN</t>
  </si>
  <si>
    <t>URMED Collection Space</t>
  </si>
  <si>
    <t>URMED Museum Informatics</t>
  </si>
  <si>
    <t>URRI6</t>
  </si>
  <si>
    <t>URMED RCT Salary Plan</t>
  </si>
  <si>
    <t>URMED RIT Future</t>
  </si>
  <si>
    <t>URMED RDM Research Data Mgmt</t>
  </si>
  <si>
    <t>URMED Berkeley Research Comput</t>
  </si>
  <si>
    <t>URMED Digital Humanities</t>
  </si>
  <si>
    <t>URMED RIT Budget Mgmt</t>
  </si>
  <si>
    <t>CLLAW- Civil Just Res Inst</t>
  </si>
  <si>
    <t>CBALT Master of Public Affairs</t>
  </si>
  <si>
    <t>BYHBR</t>
  </si>
  <si>
    <t>CA Health Benefits Review Pgm</t>
  </si>
  <si>
    <t>BYHB5</t>
  </si>
  <si>
    <t>CA Health Benefits Review_L5</t>
  </si>
  <si>
    <t>BYHB6</t>
  </si>
  <si>
    <t>CA Health Benefits Review_L6</t>
  </si>
  <si>
    <t>BYHBR CHBRP Gen Ops</t>
  </si>
  <si>
    <t>Center for Eff Global Action</t>
  </si>
  <si>
    <t>Ctr for Eff Global Action-L5</t>
  </si>
  <si>
    <t>Ctr for Eff Global Action-L6</t>
  </si>
  <si>
    <t>IEAS Centers</t>
  </si>
  <si>
    <t>IEAS Centers-L6</t>
  </si>
  <si>
    <t>LBEAS Group Asian Studies</t>
  </si>
  <si>
    <t>LBEAS Ctr Chinese Studies</t>
  </si>
  <si>
    <t>LBEAS Ctr Silk Road Studies</t>
  </si>
  <si>
    <t>LBEAS Ctr Japanese Studies</t>
  </si>
  <si>
    <t>LBEAS Ctr Korean Studies</t>
  </si>
  <si>
    <t>LBEAS Ctr SE Asian Studies</t>
  </si>
  <si>
    <t>LBEAS Ctr Buddhist Studies</t>
  </si>
  <si>
    <t>LBEAO</t>
  </si>
  <si>
    <t>IEAS Operations</t>
  </si>
  <si>
    <t>LBEO6</t>
  </si>
  <si>
    <t>IEAS Operations-L6</t>
  </si>
  <si>
    <t>NZIIR CWED Ctr Wage Empl Dynam</t>
  </si>
  <si>
    <t>Blum Center</t>
  </si>
  <si>
    <t>OMINT Blum Ctr Executive Edu</t>
  </si>
  <si>
    <t>DeptID</t>
  </si>
  <si>
    <t>DACED CED SSGPD Programs</t>
  </si>
  <si>
    <t>CURCH Berkeley China Research</t>
  </si>
  <si>
    <t>MMIMS External Relations Ops</t>
  </si>
  <si>
    <t>FY21</t>
  </si>
  <si>
    <t>AASVH</t>
  </si>
  <si>
    <t>Sexual Violence and Harassment</t>
  </si>
  <si>
    <t>AASV6</t>
  </si>
  <si>
    <t>Sexual Violence and Hrsmnt-L6</t>
  </si>
  <si>
    <t>AACHN Sexual Viol Hrsmnt&amp;Prvnt</t>
  </si>
  <si>
    <t>FCERC Ofc Prevent Harass &amp; Dsc</t>
  </si>
  <si>
    <t>AIDVO Gift and Investmt Acctg</t>
  </si>
  <si>
    <t>AIDVO Donor and Gift Services</t>
  </si>
  <si>
    <t>AIDVO Fnd Relations Corp Phil</t>
  </si>
  <si>
    <t>UDAR Major Gifts</t>
  </si>
  <si>
    <t>AIDVO Major Gifts Imm Ofc</t>
  </si>
  <si>
    <t>AZFSR</t>
  </si>
  <si>
    <t>AZFS6</t>
  </si>
  <si>
    <t>FAADA</t>
  </si>
  <si>
    <t>ADA Program Office</t>
  </si>
  <si>
    <t>FAAD6</t>
  </si>
  <si>
    <t>ADA Program Office-L6</t>
  </si>
  <si>
    <t>FAADA Program Coordination</t>
  </si>
  <si>
    <t>FAADA Gustafson Capital Proj</t>
  </si>
  <si>
    <t>ICTRL</t>
  </si>
  <si>
    <t>FPCN6</t>
  </si>
  <si>
    <t>Controllers Immediate Ofc-L6</t>
  </si>
  <si>
    <t>FREX6</t>
  </si>
  <si>
    <t>Extramural Funds Accounting-L6</t>
  </si>
  <si>
    <t>FSAG6</t>
  </si>
  <si>
    <t>General Accounting-L6</t>
  </si>
  <si>
    <t>FSDS6</t>
  </si>
  <si>
    <t>Disbursements Office-L6</t>
  </si>
  <si>
    <t>FSLO6</t>
  </si>
  <si>
    <t>Billing &amp; Payment Services-L6</t>
  </si>
  <si>
    <t>FSPA6</t>
  </si>
  <si>
    <t>Payroll-L6</t>
  </si>
  <si>
    <t>UCIMO bluCard Operations</t>
  </si>
  <si>
    <t>UCIMO PATH to Care</t>
  </si>
  <si>
    <t>UKHDS HOMe_Security</t>
  </si>
  <si>
    <t>UKTBL</t>
  </si>
  <si>
    <t>Athletics Training Table</t>
  </si>
  <si>
    <t>ZRRSK Auto Self Ins Pool</t>
  </si>
  <si>
    <t>Ctr for Computational Bio</t>
  </si>
  <si>
    <t>EERES Computer Science</t>
  </si>
  <si>
    <t>EERES BioEngineering</t>
  </si>
  <si>
    <t>EERES Electrical Engineering</t>
  </si>
  <si>
    <t>EERES Non-CoE Depts</t>
  </si>
  <si>
    <t>EERES IEOR</t>
  </si>
  <si>
    <t>EERES Material Science MSE</t>
  </si>
  <si>
    <t>EERES Nuclear Engineering NE</t>
  </si>
  <si>
    <t>EERES Terraswarm Ops</t>
  </si>
  <si>
    <t>EERES Terraswarm Research</t>
  </si>
  <si>
    <t>EERES E3S Center</t>
  </si>
  <si>
    <t>EERES SWARM - Research</t>
  </si>
  <si>
    <t>EERES Mechanical Engineering</t>
  </si>
  <si>
    <t>EERES ESS</t>
  </si>
  <si>
    <t>NCEER PEER Research</t>
  </si>
  <si>
    <t>NCEER PEER Lab Operations</t>
  </si>
  <si>
    <t>NCEER PEER Service to Industry</t>
  </si>
  <si>
    <t>NCEER PEER General Ops</t>
  </si>
  <si>
    <t>NFEEH Environmental Research</t>
  </si>
  <si>
    <t>EWSUM Digital Humanities</t>
  </si>
  <si>
    <t>HYACD Law Global Access</t>
  </si>
  <si>
    <t>URCTO</t>
  </si>
  <si>
    <t>Office of CATO</t>
  </si>
  <si>
    <t>URCT6</t>
  </si>
  <si>
    <t>Office of CATO-L6</t>
  </si>
  <si>
    <t>URMED RTL Administration</t>
  </si>
  <si>
    <t>URDLS</t>
  </si>
  <si>
    <t>Digital Learning Services</t>
  </si>
  <si>
    <t>URDLT</t>
  </si>
  <si>
    <t>Digital Learning Ops</t>
  </si>
  <si>
    <t>URMED OLE OnlineEdInitiatveOps</t>
  </si>
  <si>
    <t>URMED Online Ed Admin</t>
  </si>
  <si>
    <t>URILT</t>
  </si>
  <si>
    <t>Innov Learning Tech</t>
  </si>
  <si>
    <t>URMED Online Ed Programs</t>
  </si>
  <si>
    <t>URTLF</t>
  </si>
  <si>
    <t>Teachg_Learning_Faculty Engmnt</t>
  </si>
  <si>
    <t>URAIS</t>
  </si>
  <si>
    <t>Acad Innov Studio</t>
  </si>
  <si>
    <t>URMED AIS Programming</t>
  </si>
  <si>
    <t>URTLG</t>
  </si>
  <si>
    <t>Teaching_Learning</t>
  </si>
  <si>
    <t>URMED IIP AcadTchingAwardPrgms</t>
  </si>
  <si>
    <t>URMED IIP Faculty Dev Programs</t>
  </si>
  <si>
    <t>URMED IIP CurricImprvGrntPrgms</t>
  </si>
  <si>
    <t>URMED IIP General Admin</t>
  </si>
  <si>
    <t>CLLAW Center for Consumer Law</t>
  </si>
  <si>
    <t>CLLAW Berkeley Judicial</t>
  </si>
  <si>
    <t>CLLAW Berk Comp EQlty_Anti-D</t>
  </si>
  <si>
    <t>BAHSB BioBusiness UG</t>
  </si>
  <si>
    <t>BCHCI Berk Bus Acad for Youth</t>
  </si>
  <si>
    <t>BCHCI BOOST_Berkeley</t>
  </si>
  <si>
    <t>BCHCI Ctr for Eqty_Gdr_Ldsp</t>
  </si>
  <si>
    <t>CPACA Other Academic Programs</t>
  </si>
  <si>
    <t>MMIMS Strategic Projects</t>
  </si>
  <si>
    <t>MMIMS Instructional Support</t>
  </si>
  <si>
    <t>CICAS</t>
  </si>
  <si>
    <t>CICA6</t>
  </si>
  <si>
    <t>CITRS CAS General Ops</t>
  </si>
  <si>
    <t>CICIE</t>
  </si>
  <si>
    <t>CICI6</t>
  </si>
  <si>
    <t>CITRS CIEE Research</t>
  </si>
  <si>
    <t>CITRS CIEE Technical</t>
  </si>
  <si>
    <t>CITRS CIEE General Ops</t>
  </si>
  <si>
    <t>SMTOC Fundraising</t>
  </si>
  <si>
    <t xml:space="preserve"> </t>
  </si>
  <si>
    <t>DetailYear</t>
  </si>
  <si>
    <t>2022</t>
  </si>
  <si>
    <t>L3</t>
  </si>
  <si>
    <t>L4</t>
  </si>
  <si>
    <t>L5</t>
  </si>
  <si>
    <t>Sum of PlanAmount</t>
  </si>
  <si>
    <t>FY22</t>
  </si>
  <si>
    <t>(Dollars in thousands, current funds, excluding C&amp;G)</t>
  </si>
  <si>
    <t>22105</t>
  </si>
  <si>
    <t>22106</t>
  </si>
  <si>
    <t>22107</t>
  </si>
  <si>
    <t>22114</t>
  </si>
  <si>
    <t>22117</t>
  </si>
  <si>
    <t>22119</t>
  </si>
  <si>
    <t>22121</t>
  </si>
  <si>
    <t>22108</t>
  </si>
  <si>
    <t>22164</t>
  </si>
  <si>
    <t>22112</t>
  </si>
  <si>
    <t>22113</t>
  </si>
  <si>
    <t>22123</t>
  </si>
  <si>
    <t>22124</t>
  </si>
  <si>
    <t>22125</t>
  </si>
  <si>
    <t>22126</t>
  </si>
  <si>
    <t>22127</t>
  </si>
  <si>
    <t>22132</t>
  </si>
  <si>
    <t>22135</t>
  </si>
  <si>
    <t>22136</t>
  </si>
  <si>
    <t>22137</t>
  </si>
  <si>
    <t>22140</t>
  </si>
  <si>
    <t>22183</t>
  </si>
  <si>
    <t>22200</t>
  </si>
  <si>
    <t>22201</t>
  </si>
  <si>
    <t>22202</t>
  </si>
  <si>
    <t>22203</t>
  </si>
  <si>
    <t>22204</t>
  </si>
  <si>
    <t>22205</t>
  </si>
  <si>
    <t>22116</t>
  </si>
  <si>
    <t>22120</t>
  </si>
  <si>
    <t>22180</t>
  </si>
  <si>
    <t>22181</t>
  </si>
  <si>
    <t>22184</t>
  </si>
  <si>
    <t>22185</t>
  </si>
  <si>
    <t>22151</t>
  </si>
  <si>
    <t>22235</t>
  </si>
  <si>
    <t>22156</t>
  </si>
  <si>
    <t>22233</t>
  </si>
  <si>
    <t>22150</t>
  </si>
  <si>
    <t>22153</t>
  </si>
  <si>
    <t>22154</t>
  </si>
  <si>
    <t>22155</t>
  </si>
  <si>
    <t>22162</t>
  </si>
  <si>
    <t>22166</t>
  </si>
  <si>
    <t>22168</t>
  </si>
  <si>
    <t>22170</t>
  </si>
  <si>
    <t>22173</t>
  </si>
  <si>
    <t>22230</t>
  </si>
  <si>
    <t>22236</t>
  </si>
  <si>
    <t>22237</t>
  </si>
  <si>
    <t>22238</t>
  </si>
  <si>
    <t>22239</t>
  </si>
  <si>
    <t>22240</t>
  </si>
  <si>
    <t>22241</t>
  </si>
  <si>
    <t>22242</t>
  </si>
  <si>
    <t>22244</t>
  </si>
  <si>
    <t>22256</t>
  </si>
  <si>
    <t>22257</t>
  </si>
  <si>
    <t>22159</t>
  </si>
  <si>
    <t>22160</t>
  </si>
  <si>
    <t>22161</t>
  </si>
  <si>
    <t>22163</t>
  </si>
  <si>
    <t>22165</t>
  </si>
  <si>
    <t>22167</t>
  </si>
  <si>
    <t>22169</t>
  </si>
  <si>
    <t>22171</t>
  </si>
  <si>
    <t>22172</t>
  </si>
  <si>
    <t>22174</t>
  </si>
  <si>
    <t>22175</t>
  </si>
  <si>
    <t>22231</t>
  </si>
  <si>
    <t>22232</t>
  </si>
  <si>
    <t>22234</t>
  </si>
  <si>
    <t>22245</t>
  </si>
  <si>
    <t>22246</t>
  </si>
  <si>
    <t>22247</t>
  </si>
  <si>
    <t>22249</t>
  </si>
  <si>
    <t>22250</t>
  </si>
  <si>
    <t>22251</t>
  </si>
  <si>
    <t>22252</t>
  </si>
  <si>
    <t>22253</t>
  </si>
  <si>
    <t>22254</t>
  </si>
  <si>
    <t>22255</t>
  </si>
  <si>
    <t>22258</t>
  </si>
  <si>
    <t>22157</t>
  </si>
  <si>
    <t>22248</t>
  </si>
  <si>
    <t>15690</t>
  </si>
  <si>
    <t>15704</t>
  </si>
  <si>
    <t>15694</t>
  </si>
  <si>
    <t>15697</t>
  </si>
  <si>
    <t>15698</t>
  </si>
  <si>
    <t>15703</t>
  </si>
  <si>
    <t>15711</t>
  </si>
  <si>
    <t>15712</t>
  </si>
  <si>
    <t>15713</t>
  </si>
  <si>
    <t>15708</t>
  </si>
  <si>
    <t>15709</t>
  </si>
  <si>
    <t>15714</t>
  </si>
  <si>
    <t>15715</t>
  </si>
  <si>
    <t>15716</t>
  </si>
  <si>
    <t>15717</t>
  </si>
  <si>
    <t>15718</t>
  </si>
  <si>
    <t>15719</t>
  </si>
  <si>
    <t>15720</t>
  </si>
  <si>
    <t>15721</t>
  </si>
  <si>
    <t>15722</t>
  </si>
  <si>
    <t>15723</t>
  </si>
  <si>
    <t>15724</t>
  </si>
  <si>
    <t>31530</t>
  </si>
  <si>
    <t>31531</t>
  </si>
  <si>
    <t>31532</t>
  </si>
  <si>
    <t>31548</t>
  </si>
  <si>
    <t>31525</t>
  </si>
  <si>
    <t>31526</t>
  </si>
  <si>
    <t>31535</t>
  </si>
  <si>
    <t>31537</t>
  </si>
  <si>
    <t>31538</t>
  </si>
  <si>
    <t>31539</t>
  </si>
  <si>
    <t>31540</t>
  </si>
  <si>
    <t>31541</t>
  </si>
  <si>
    <t>31542</t>
  </si>
  <si>
    <t>31543</t>
  </si>
  <si>
    <t>31544</t>
  </si>
  <si>
    <t>31545</t>
  </si>
  <si>
    <t>31546</t>
  </si>
  <si>
    <t>31547</t>
  </si>
  <si>
    <t>15688</t>
  </si>
  <si>
    <t>15689</t>
  </si>
  <si>
    <t>15691</t>
  </si>
  <si>
    <t>15728</t>
  </si>
  <si>
    <t>15675</t>
  </si>
  <si>
    <t>KKCAP Other Agency Funds</t>
  </si>
  <si>
    <t>15676</t>
  </si>
  <si>
    <t>KKCAP Prior Year Operations</t>
  </si>
  <si>
    <t>15677</t>
  </si>
  <si>
    <t>KKCAP Improvement Projects</t>
  </si>
  <si>
    <t>15678</t>
  </si>
  <si>
    <t>KKCAP Unallocated</t>
  </si>
  <si>
    <t>15683</t>
  </si>
  <si>
    <t>KKCAP Cmpn for ZH Renov</t>
  </si>
  <si>
    <t>15684</t>
  </si>
  <si>
    <t>KKCAP Campaign for Cal Perf</t>
  </si>
  <si>
    <t>15685</t>
  </si>
  <si>
    <t>15686</t>
  </si>
  <si>
    <t>15687</t>
  </si>
  <si>
    <t>15705</t>
  </si>
  <si>
    <t>15706</t>
  </si>
  <si>
    <t>15725</t>
  </si>
  <si>
    <t>15726</t>
  </si>
  <si>
    <t>15692</t>
  </si>
  <si>
    <t>15693</t>
  </si>
  <si>
    <t>15695</t>
  </si>
  <si>
    <t>15696</t>
  </si>
  <si>
    <t>15699</t>
  </si>
  <si>
    <t>15700</t>
  </si>
  <si>
    <t>15701</t>
  </si>
  <si>
    <t>15702</t>
  </si>
  <si>
    <t>15740</t>
  </si>
  <si>
    <t>15741</t>
  </si>
  <si>
    <t>15742</t>
  </si>
  <si>
    <t>15743</t>
  </si>
  <si>
    <t>15730</t>
  </si>
  <si>
    <t>KLSMA SMA Administration</t>
  </si>
  <si>
    <t>15731</t>
  </si>
  <si>
    <t>KLSMA Cal Band</t>
  </si>
  <si>
    <t>15733</t>
  </si>
  <si>
    <t>KLSMA Jazz Ensembles</t>
  </si>
  <si>
    <t>15735</t>
  </si>
  <si>
    <t>10000</t>
  </si>
  <si>
    <t>10001</t>
  </si>
  <si>
    <t>10002</t>
  </si>
  <si>
    <t>10003</t>
  </si>
  <si>
    <t>10004</t>
  </si>
  <si>
    <t>10005</t>
  </si>
  <si>
    <t>21413</t>
  </si>
  <si>
    <t>21502</t>
  </si>
  <si>
    <t>10007</t>
  </si>
  <si>
    <t>10015</t>
  </si>
  <si>
    <t>10016</t>
  </si>
  <si>
    <t>10030</t>
  </si>
  <si>
    <t>10031</t>
  </si>
  <si>
    <t>17725</t>
  </si>
  <si>
    <t>17740</t>
  </si>
  <si>
    <t>17756</t>
  </si>
  <si>
    <t>17758</t>
  </si>
  <si>
    <t>17760</t>
  </si>
  <si>
    <t>17774</t>
  </si>
  <si>
    <t>17775</t>
  </si>
  <si>
    <t>17776</t>
  </si>
  <si>
    <t>21471</t>
  </si>
  <si>
    <t>21473</t>
  </si>
  <si>
    <t>10006</t>
  </si>
  <si>
    <t>32371</t>
  </si>
  <si>
    <t>32372</t>
  </si>
  <si>
    <t>32386</t>
  </si>
  <si>
    <t>32366</t>
  </si>
  <si>
    <t>32391</t>
  </si>
  <si>
    <t>32376</t>
  </si>
  <si>
    <t>32381</t>
  </si>
  <si>
    <t>21485</t>
  </si>
  <si>
    <t>21515</t>
  </si>
  <si>
    <t>25320</t>
  </si>
  <si>
    <t>25321</t>
  </si>
  <si>
    <t>25327</t>
  </si>
  <si>
    <t>25328</t>
  </si>
  <si>
    <t>25329</t>
  </si>
  <si>
    <t>25336</t>
  </si>
  <si>
    <t>25337</t>
  </si>
  <si>
    <t>25338</t>
  </si>
  <si>
    <t>25435</t>
  </si>
  <si>
    <t>25444</t>
  </si>
  <si>
    <t>25474</t>
  </si>
  <si>
    <t>25481</t>
  </si>
  <si>
    <t>25489</t>
  </si>
  <si>
    <t>25451</t>
  </si>
  <si>
    <t>25455</t>
  </si>
  <si>
    <t>25459</t>
  </si>
  <si>
    <t>25466</t>
  </si>
  <si>
    <t>25441</t>
  </si>
  <si>
    <t>25442</t>
  </si>
  <si>
    <t>25443</t>
  </si>
  <si>
    <t>25445</t>
  </si>
  <si>
    <t>25501</t>
  </si>
  <si>
    <t>25502</t>
  </si>
  <si>
    <t>25361</t>
  </si>
  <si>
    <t>25364</t>
  </si>
  <si>
    <t>25371</t>
  </si>
  <si>
    <t>25372</t>
  </si>
  <si>
    <t>25373</t>
  </si>
  <si>
    <t>25375</t>
  </si>
  <si>
    <t>25386</t>
  </si>
  <si>
    <t>25406</t>
  </si>
  <si>
    <t>25415</t>
  </si>
  <si>
    <t>25416</t>
  </si>
  <si>
    <t>25417</t>
  </si>
  <si>
    <t>25418</t>
  </si>
  <si>
    <t>25505</t>
  </si>
  <si>
    <t>KNBAM BAM/PFA ED PFA Library</t>
  </si>
  <si>
    <t>25506</t>
  </si>
  <si>
    <t>KNBAM PFA ED Library Special</t>
  </si>
  <si>
    <t>25507</t>
  </si>
  <si>
    <t>17664</t>
  </si>
  <si>
    <t>17699</t>
  </si>
  <si>
    <t>17630</t>
  </si>
  <si>
    <t>17640</t>
  </si>
  <si>
    <t>17641</t>
  </si>
  <si>
    <t>17642</t>
  </si>
  <si>
    <t>17643</t>
  </si>
  <si>
    <t>17647</t>
  </si>
  <si>
    <t>17670</t>
  </si>
  <si>
    <t>17661</t>
  </si>
  <si>
    <t>17701</t>
  </si>
  <si>
    <t>17628</t>
  </si>
  <si>
    <t>17660</t>
  </si>
  <si>
    <t>17662</t>
  </si>
  <si>
    <t>17667</t>
  </si>
  <si>
    <t>17688</t>
  </si>
  <si>
    <t>17689</t>
  </si>
  <si>
    <t>17690</t>
  </si>
  <si>
    <t>17691</t>
  </si>
  <si>
    <t>17693</t>
  </si>
  <si>
    <t>17694</t>
  </si>
  <si>
    <t>17680</t>
  </si>
  <si>
    <t>17684</t>
  </si>
  <si>
    <t>17685</t>
  </si>
  <si>
    <t>17686</t>
  </si>
  <si>
    <t>17706</t>
  </si>
  <si>
    <t>17621</t>
  </si>
  <si>
    <t>17695</t>
  </si>
  <si>
    <t>17696</t>
  </si>
  <si>
    <t>17698</t>
  </si>
  <si>
    <t>23359</t>
  </si>
  <si>
    <t>17682</t>
  </si>
  <si>
    <t>17702</t>
  </si>
  <si>
    <t>17703</t>
  </si>
  <si>
    <t>17704</t>
  </si>
  <si>
    <t>17705</t>
  </si>
  <si>
    <t>17620</t>
  </si>
  <si>
    <t>AIPGI</t>
  </si>
  <si>
    <t>Principal Gifts &amp; SI</t>
  </si>
  <si>
    <t>AIPG6</t>
  </si>
  <si>
    <t>Principal Gifts &amp; SI-L6</t>
  </si>
  <si>
    <t>17678</t>
  </si>
  <si>
    <t>AIDVO PG&amp;SI Immed Ofc</t>
  </si>
  <si>
    <t>17679</t>
  </si>
  <si>
    <t>17700</t>
  </si>
  <si>
    <t>Berkeley Regional Services</t>
  </si>
  <si>
    <t>BRS Admin-Immed Ofc</t>
  </si>
  <si>
    <t>BRS Admin-Immed Ofc-L6</t>
  </si>
  <si>
    <t>32475</t>
  </si>
  <si>
    <t>32476</t>
  </si>
  <si>
    <t>32477</t>
  </si>
  <si>
    <t>32478</t>
  </si>
  <si>
    <t>32479</t>
  </si>
  <si>
    <t>32480</t>
  </si>
  <si>
    <t>32481</t>
  </si>
  <si>
    <t>BEST Region</t>
  </si>
  <si>
    <t>BEST Region-L6</t>
  </si>
  <si>
    <t>32508</t>
  </si>
  <si>
    <t>AZCSS BEST Region</t>
  </si>
  <si>
    <t>32509</t>
  </si>
  <si>
    <t>AZCSS BEST PCard</t>
  </si>
  <si>
    <t>ChaMPS Region</t>
  </si>
  <si>
    <t>ChaMPS Region-L6</t>
  </si>
  <si>
    <t>32511</t>
  </si>
  <si>
    <t>AZCSS ChaMPS Region</t>
  </si>
  <si>
    <t>32512</t>
  </si>
  <si>
    <t>AZCSS ChaMPS PCard</t>
  </si>
  <si>
    <t>ProS Region</t>
  </si>
  <si>
    <t>ProS Region-L6</t>
  </si>
  <si>
    <t>32513</t>
  </si>
  <si>
    <t>AZCSS ProS Region</t>
  </si>
  <si>
    <t>32514</t>
  </si>
  <si>
    <t>AZCSS ProS PCard</t>
  </si>
  <si>
    <t>SHARE Region</t>
  </si>
  <si>
    <t>SHARE Region-L6</t>
  </si>
  <si>
    <t>32520</t>
  </si>
  <si>
    <t>AZCSS SHARE Region</t>
  </si>
  <si>
    <t>32521</t>
  </si>
  <si>
    <t>AZCSS SHARE PCard</t>
  </si>
  <si>
    <t>32485</t>
  </si>
  <si>
    <t>32486</t>
  </si>
  <si>
    <t>32487</t>
  </si>
  <si>
    <t>32488</t>
  </si>
  <si>
    <t>32489</t>
  </si>
  <si>
    <t>BEARS Region</t>
  </si>
  <si>
    <t>BEARS Region-L6</t>
  </si>
  <si>
    <t>32490</t>
  </si>
  <si>
    <t>AZCSS BEARS Region</t>
  </si>
  <si>
    <t>32491</t>
  </si>
  <si>
    <t>AZCSS BEARS PCard</t>
  </si>
  <si>
    <t>32495</t>
  </si>
  <si>
    <t>32496</t>
  </si>
  <si>
    <t>32497</t>
  </si>
  <si>
    <t>32498</t>
  </si>
  <si>
    <t>32499</t>
  </si>
  <si>
    <t>32500</t>
  </si>
  <si>
    <t>32501</t>
  </si>
  <si>
    <t>32503</t>
  </si>
  <si>
    <t>32515</t>
  </si>
  <si>
    <t>32516</t>
  </si>
  <si>
    <t>32517</t>
  </si>
  <si>
    <t>32518</t>
  </si>
  <si>
    <t>32519</t>
  </si>
  <si>
    <t>31500</t>
  </si>
  <si>
    <t>31510</t>
  </si>
  <si>
    <t>21835</t>
  </si>
  <si>
    <t>21866</t>
  </si>
  <si>
    <t>21867</t>
  </si>
  <si>
    <t>21869</t>
  </si>
  <si>
    <t>21501</t>
  </si>
  <si>
    <t>21871</t>
  </si>
  <si>
    <t>21911</t>
  </si>
  <si>
    <t>21880</t>
  </si>
  <si>
    <t>21881</t>
  </si>
  <si>
    <t>21882</t>
  </si>
  <si>
    <t>21883</t>
  </si>
  <si>
    <t>21884</t>
  </si>
  <si>
    <t>21940</t>
  </si>
  <si>
    <t>21941</t>
  </si>
  <si>
    <t>21975</t>
  </si>
  <si>
    <t>21999</t>
  </si>
  <si>
    <t>31638</t>
  </si>
  <si>
    <t>32502</t>
  </si>
  <si>
    <t>21943</t>
  </si>
  <si>
    <t>21944</t>
  </si>
  <si>
    <t>21945</t>
  </si>
  <si>
    <t>21947</t>
  </si>
  <si>
    <t>21961</t>
  </si>
  <si>
    <t>21985</t>
  </si>
  <si>
    <t>22000</t>
  </si>
  <si>
    <t>22001</t>
  </si>
  <si>
    <t>22002</t>
  </si>
  <si>
    <t>22015</t>
  </si>
  <si>
    <t>22056</t>
  </si>
  <si>
    <t>22090</t>
  </si>
  <si>
    <t>22093</t>
  </si>
  <si>
    <t>22095</t>
  </si>
  <si>
    <t>21963</t>
  </si>
  <si>
    <t>22003</t>
  </si>
  <si>
    <t>31648</t>
  </si>
  <si>
    <t>21962</t>
  </si>
  <si>
    <t>31631</t>
  </si>
  <si>
    <t>31632</t>
  </si>
  <si>
    <t>31633</t>
  </si>
  <si>
    <t>31634</t>
  </si>
  <si>
    <t>31635</t>
  </si>
  <si>
    <t>31636</t>
  </si>
  <si>
    <t>31637</t>
  </si>
  <si>
    <t>32335</t>
  </si>
  <si>
    <t>32336</t>
  </si>
  <si>
    <t>32337</t>
  </si>
  <si>
    <t>15220</t>
  </si>
  <si>
    <t>15222</t>
  </si>
  <si>
    <t>15247</t>
  </si>
  <si>
    <t>21421</t>
  </si>
  <si>
    <t>21700</t>
  </si>
  <si>
    <t>21702</t>
  </si>
  <si>
    <t>21703</t>
  </si>
  <si>
    <t>21704</t>
  </si>
  <si>
    <t>21705</t>
  </si>
  <si>
    <t>21706</t>
  </si>
  <si>
    <t>21708</t>
  </si>
  <si>
    <t>21709</t>
  </si>
  <si>
    <t>21710</t>
  </si>
  <si>
    <t>21711</t>
  </si>
  <si>
    <t>15174</t>
  </si>
  <si>
    <t>21707</t>
  </si>
  <si>
    <t>21720</t>
  </si>
  <si>
    <t>21721</t>
  </si>
  <si>
    <t>21722</t>
  </si>
  <si>
    <t>21723</t>
  </si>
  <si>
    <t>21724</t>
  </si>
  <si>
    <t>21725</t>
  </si>
  <si>
    <t>21726</t>
  </si>
  <si>
    <t>21729</t>
  </si>
  <si>
    <t>21730</t>
  </si>
  <si>
    <t>21731</t>
  </si>
  <si>
    <t>21752</t>
  </si>
  <si>
    <t>15232</t>
  </si>
  <si>
    <t>21765</t>
  </si>
  <si>
    <t>21766</t>
  </si>
  <si>
    <t>21767</t>
  </si>
  <si>
    <t>21768</t>
  </si>
  <si>
    <t>21770</t>
  </si>
  <si>
    <t>21771</t>
  </si>
  <si>
    <t>21472</t>
  </si>
  <si>
    <t>21795</t>
  </si>
  <si>
    <t>21780</t>
  </si>
  <si>
    <t>21727</t>
  </si>
  <si>
    <t>21728</t>
  </si>
  <si>
    <t>21732</t>
  </si>
  <si>
    <t>21750</t>
  </si>
  <si>
    <t>21751</t>
  </si>
  <si>
    <t>21781</t>
  </si>
  <si>
    <t>23300</t>
  </si>
  <si>
    <t>23301</t>
  </si>
  <si>
    <t>23302</t>
  </si>
  <si>
    <t>23303</t>
  </si>
  <si>
    <t>23304</t>
  </si>
  <si>
    <t>23315</t>
  </si>
  <si>
    <t>23316</t>
  </si>
  <si>
    <t>23322</t>
  </si>
  <si>
    <t>21901</t>
  </si>
  <si>
    <t>21902</t>
  </si>
  <si>
    <t>21903</t>
  </si>
  <si>
    <t>21904</t>
  </si>
  <si>
    <t>23317</t>
  </si>
  <si>
    <t>23318</t>
  </si>
  <si>
    <t>23321</t>
  </si>
  <si>
    <t>23323</t>
  </si>
  <si>
    <t>23345</t>
  </si>
  <si>
    <t>23346</t>
  </si>
  <si>
    <t>23319</t>
  </si>
  <si>
    <t>23326</t>
  </si>
  <si>
    <t>23332</t>
  </si>
  <si>
    <t>23331</t>
  </si>
  <si>
    <t>23360</t>
  </si>
  <si>
    <t>23361</t>
  </si>
  <si>
    <t>23362</t>
  </si>
  <si>
    <t>23363</t>
  </si>
  <si>
    <t>UCPD Community Services</t>
  </si>
  <si>
    <t>UCPD Community Services-L6</t>
  </si>
  <si>
    <t>23375</t>
  </si>
  <si>
    <t>23376</t>
  </si>
  <si>
    <t>23377</t>
  </si>
  <si>
    <t>23379</t>
  </si>
  <si>
    <t>23380</t>
  </si>
  <si>
    <t>23370</t>
  </si>
  <si>
    <t>23390</t>
  </si>
  <si>
    <t>23391</t>
  </si>
  <si>
    <t>23392</t>
  </si>
  <si>
    <t>23393</t>
  </si>
  <si>
    <t>23394</t>
  </si>
  <si>
    <t>23395</t>
  </si>
  <si>
    <t>23396</t>
  </si>
  <si>
    <t>21696</t>
  </si>
  <si>
    <t>23378</t>
  </si>
  <si>
    <t>14800</t>
  </si>
  <si>
    <t>23152</t>
  </si>
  <si>
    <t>23155</t>
  </si>
  <si>
    <t>FABPM</t>
  </si>
  <si>
    <t>Business Process Mgmt Office</t>
  </si>
  <si>
    <t>FABP6</t>
  </si>
  <si>
    <t>Business Process Mgmt Off-L6</t>
  </si>
  <si>
    <t>21416</t>
  </si>
  <si>
    <t>FABPM Business Process Mgmt</t>
  </si>
  <si>
    <t>21686</t>
  </si>
  <si>
    <t>23151</t>
  </si>
  <si>
    <t>32331</t>
  </si>
  <si>
    <t>21685</t>
  </si>
  <si>
    <t>32329</t>
  </si>
  <si>
    <t>32330</t>
  </si>
  <si>
    <t>21410</t>
  </si>
  <si>
    <t>21411</t>
  </si>
  <si>
    <t>15244</t>
  </si>
  <si>
    <t>15245</t>
  </si>
  <si>
    <t>21414</t>
  </si>
  <si>
    <t>21415</t>
  </si>
  <si>
    <t>IT Client Services</t>
  </si>
  <si>
    <t>26425</t>
  </si>
  <si>
    <t>VRIST DOCs</t>
  </si>
  <si>
    <t>32505</t>
  </si>
  <si>
    <t>VRIST General Info Tech</t>
  </si>
  <si>
    <t>32506</t>
  </si>
  <si>
    <t>VRIST Information Technology</t>
  </si>
  <si>
    <t>26296</t>
  </si>
  <si>
    <t>26298</t>
  </si>
  <si>
    <t>26215</t>
  </si>
  <si>
    <t>26175</t>
  </si>
  <si>
    <t>26176</t>
  </si>
  <si>
    <t>26178</t>
  </si>
  <si>
    <t>26184</t>
  </si>
  <si>
    <t>26185</t>
  </si>
  <si>
    <t>26186</t>
  </si>
  <si>
    <t>26190</t>
  </si>
  <si>
    <t>26196</t>
  </si>
  <si>
    <t>26199</t>
  </si>
  <si>
    <t>26205</t>
  </si>
  <si>
    <t>IZDEP Salary Plan</t>
  </si>
  <si>
    <t>26206</t>
  </si>
  <si>
    <t>26207</t>
  </si>
  <si>
    <t>26208</t>
  </si>
  <si>
    <t>26210</t>
  </si>
  <si>
    <t>26260</t>
  </si>
  <si>
    <t>26391</t>
  </si>
  <si>
    <t>26300</t>
  </si>
  <si>
    <t>10093</t>
  </si>
  <si>
    <t>26177</t>
  </si>
  <si>
    <t>26189</t>
  </si>
  <si>
    <t>26195</t>
  </si>
  <si>
    <t>26209</t>
  </si>
  <si>
    <t>IZDEP ITSM Program</t>
  </si>
  <si>
    <t>26250</t>
  </si>
  <si>
    <t>26285</t>
  </si>
  <si>
    <t>26295</t>
  </si>
  <si>
    <t>26430</t>
  </si>
  <si>
    <t>26431</t>
  </si>
  <si>
    <t>26434</t>
  </si>
  <si>
    <t>26179</t>
  </si>
  <si>
    <t>26240</t>
  </si>
  <si>
    <t>26255</t>
  </si>
  <si>
    <t>26270</t>
  </si>
  <si>
    <t>26275</t>
  </si>
  <si>
    <t>26436</t>
  </si>
  <si>
    <t>26227</t>
  </si>
  <si>
    <t>26301</t>
  </si>
  <si>
    <t>26302</t>
  </si>
  <si>
    <t>26305</t>
  </si>
  <si>
    <t>26389</t>
  </si>
  <si>
    <t>26426</t>
  </si>
  <si>
    <t>31671</t>
  </si>
  <si>
    <t>31679</t>
  </si>
  <si>
    <t>26424</t>
  </si>
  <si>
    <t>26304</t>
  </si>
  <si>
    <t>26443</t>
  </si>
  <si>
    <t>26235</t>
  </si>
  <si>
    <t>26236</t>
  </si>
  <si>
    <t>26303</t>
  </si>
  <si>
    <t>26306</t>
  </si>
  <si>
    <t>26412</t>
  </si>
  <si>
    <t>26440</t>
  </si>
  <si>
    <t>26361</t>
  </si>
  <si>
    <t>26367</t>
  </si>
  <si>
    <t>26368</t>
  </si>
  <si>
    <t>26369</t>
  </si>
  <si>
    <t>26371</t>
  </si>
  <si>
    <t>26388</t>
  </si>
  <si>
    <t>26356</t>
  </si>
  <si>
    <t>26363</t>
  </si>
  <si>
    <t>26364</t>
  </si>
  <si>
    <t>26365</t>
  </si>
  <si>
    <t>26384</t>
  </si>
  <si>
    <t>26337</t>
  </si>
  <si>
    <t>26359</t>
  </si>
  <si>
    <t>26366</t>
  </si>
  <si>
    <t>26374</t>
  </si>
  <si>
    <t>26387</t>
  </si>
  <si>
    <t>26360</t>
  </si>
  <si>
    <t>26375</t>
  </si>
  <si>
    <t>26376</t>
  </si>
  <si>
    <t>26377</t>
  </si>
  <si>
    <t>26378</t>
  </si>
  <si>
    <t>26379</t>
  </si>
  <si>
    <t>26380</t>
  </si>
  <si>
    <t>26381</t>
  </si>
  <si>
    <t>26382</t>
  </si>
  <si>
    <t>26383</t>
  </si>
  <si>
    <t>26161</t>
  </si>
  <si>
    <t>26165</t>
  </si>
  <si>
    <t>26166</t>
  </si>
  <si>
    <t>26170</t>
  </si>
  <si>
    <t>26174</t>
  </si>
  <si>
    <t>26345</t>
  </si>
  <si>
    <t>26346</t>
  </si>
  <si>
    <t>26405</t>
  </si>
  <si>
    <t>26407</t>
  </si>
  <si>
    <t>31682</t>
  </si>
  <si>
    <t>31683</t>
  </si>
  <si>
    <t>JKASD HR_Payroll Systems</t>
  </si>
  <si>
    <t>31690</t>
  </si>
  <si>
    <t>JKGEN</t>
  </si>
  <si>
    <t>EA General Operations Mgmt</t>
  </si>
  <si>
    <t>31684</t>
  </si>
  <si>
    <t>JKASD EA Budget and Mgmt</t>
  </si>
  <si>
    <t>26460</t>
  </si>
  <si>
    <t>26461</t>
  </si>
  <si>
    <t>26462</t>
  </si>
  <si>
    <t>VRIST SIS Service Design</t>
  </si>
  <si>
    <t>26463</t>
  </si>
  <si>
    <t>26318</t>
  </si>
  <si>
    <t>26322</t>
  </si>
  <si>
    <t>26323</t>
  </si>
  <si>
    <t>26324</t>
  </si>
  <si>
    <t>26397</t>
  </si>
  <si>
    <t>26398</t>
  </si>
  <si>
    <t>26399</t>
  </si>
  <si>
    <t>26400</t>
  </si>
  <si>
    <t>26403</t>
  </si>
  <si>
    <t>26320</t>
  </si>
  <si>
    <t>26237</t>
  </si>
  <si>
    <t>26238</t>
  </si>
  <si>
    <t>26239</t>
  </si>
  <si>
    <t>26321</t>
  </si>
  <si>
    <t>26332</t>
  </si>
  <si>
    <t>26395</t>
  </si>
  <si>
    <t>26396</t>
  </si>
  <si>
    <t>26401</t>
  </si>
  <si>
    <t>26402</t>
  </si>
  <si>
    <t>26404</t>
  </si>
  <si>
    <t>10090</t>
  </si>
  <si>
    <t>25421</t>
  </si>
  <si>
    <t>25422</t>
  </si>
  <si>
    <t>25423</t>
  </si>
  <si>
    <t>25431</t>
  </si>
  <si>
    <t>25432</t>
  </si>
  <si>
    <t>25433</t>
  </si>
  <si>
    <t>25434</t>
  </si>
  <si>
    <t>26299</t>
  </si>
  <si>
    <t>26311</t>
  </si>
  <si>
    <t>26327</t>
  </si>
  <si>
    <t>26328</t>
  </si>
  <si>
    <t>26329</t>
  </si>
  <si>
    <t>26330</t>
  </si>
  <si>
    <t>26334</t>
  </si>
  <si>
    <t>26370</t>
  </si>
  <si>
    <t>25429</t>
  </si>
  <si>
    <t>26191</t>
  </si>
  <si>
    <t>26192</t>
  </si>
  <si>
    <t>26193</t>
  </si>
  <si>
    <t>26261</t>
  </si>
  <si>
    <t>26309</t>
  </si>
  <si>
    <t>26297</t>
  </si>
  <si>
    <t>26429</t>
  </si>
  <si>
    <t>26187</t>
  </si>
  <si>
    <t>26200</t>
  </si>
  <si>
    <t>30304</t>
  </si>
  <si>
    <t>30315</t>
  </si>
  <si>
    <t>30317</t>
  </si>
  <si>
    <t>30318</t>
  </si>
  <si>
    <t>30322</t>
  </si>
  <si>
    <t>30323</t>
  </si>
  <si>
    <t>31649</t>
  </si>
  <si>
    <t>31720</t>
  </si>
  <si>
    <t>31721</t>
  </si>
  <si>
    <t>31722</t>
  </si>
  <si>
    <t>31723</t>
  </si>
  <si>
    <t>31725</t>
  </si>
  <si>
    <t>17921</t>
  </si>
  <si>
    <t>17922</t>
  </si>
  <si>
    <t>17923</t>
  </si>
  <si>
    <t>17925</t>
  </si>
  <si>
    <t>20380</t>
  </si>
  <si>
    <t>BLOPP McNair General</t>
  </si>
  <si>
    <t>26065</t>
  </si>
  <si>
    <t>26066</t>
  </si>
  <si>
    <t>26068</t>
  </si>
  <si>
    <t>26072</t>
  </si>
  <si>
    <t>26073</t>
  </si>
  <si>
    <t>30750</t>
  </si>
  <si>
    <t>30751</t>
  </si>
  <si>
    <t>31715</t>
  </si>
  <si>
    <t>31716</t>
  </si>
  <si>
    <t>31724</t>
  </si>
  <si>
    <t>10150</t>
  </si>
  <si>
    <t>10151</t>
  </si>
  <si>
    <t>10152</t>
  </si>
  <si>
    <t>17853</t>
  </si>
  <si>
    <t>17854</t>
  </si>
  <si>
    <t>17855</t>
  </si>
  <si>
    <t>31175</t>
  </si>
  <si>
    <t>31176</t>
  </si>
  <si>
    <t>31177</t>
  </si>
  <si>
    <t>17857</t>
  </si>
  <si>
    <t>17858</t>
  </si>
  <si>
    <t>17859</t>
  </si>
  <si>
    <t>17856</t>
  </si>
  <si>
    <t>17860</t>
  </si>
  <si>
    <t>17862</t>
  </si>
  <si>
    <t>17863</t>
  </si>
  <si>
    <t>17864</t>
  </si>
  <si>
    <t>17866</t>
  </si>
  <si>
    <t>17868</t>
  </si>
  <si>
    <t>17873</t>
  </si>
  <si>
    <t>17909</t>
  </si>
  <si>
    <t>17912</t>
  </si>
  <si>
    <t>18000</t>
  </si>
  <si>
    <t>18003</t>
  </si>
  <si>
    <t>18005</t>
  </si>
  <si>
    <t>18021</t>
  </si>
  <si>
    <t>18024</t>
  </si>
  <si>
    <t>18030</t>
  </si>
  <si>
    <t>18031</t>
  </si>
  <si>
    <t>18050</t>
  </si>
  <si>
    <t>17826</t>
  </si>
  <si>
    <t>17913</t>
  </si>
  <si>
    <t>17914</t>
  </si>
  <si>
    <t>31178</t>
  </si>
  <si>
    <t>17919</t>
  </si>
  <si>
    <t>17920</t>
  </si>
  <si>
    <t>17915</t>
  </si>
  <si>
    <t>17916</t>
  </si>
  <si>
    <t>17917</t>
  </si>
  <si>
    <t>17918</t>
  </si>
  <si>
    <t>20797</t>
  </si>
  <si>
    <t>20798</t>
  </si>
  <si>
    <t>20801</t>
  </si>
  <si>
    <t>20802</t>
  </si>
  <si>
    <t>20804</t>
  </si>
  <si>
    <t>20807</t>
  </si>
  <si>
    <t>20809</t>
  </si>
  <si>
    <t>20812</t>
  </si>
  <si>
    <t>20813</t>
  </si>
  <si>
    <t>20815</t>
  </si>
  <si>
    <t>20819</t>
  </si>
  <si>
    <t>20823</t>
  </si>
  <si>
    <t>21395</t>
  </si>
  <si>
    <t>21396</t>
  </si>
  <si>
    <t>21397</t>
  </si>
  <si>
    <t>21398</t>
  </si>
  <si>
    <t>21399</t>
  </si>
  <si>
    <t>26067</t>
  </si>
  <si>
    <t>31790</t>
  </si>
  <si>
    <t>31835</t>
  </si>
  <si>
    <t>20737</t>
  </si>
  <si>
    <t>20738</t>
  </si>
  <si>
    <t>20739</t>
  </si>
  <si>
    <t>20740</t>
  </si>
  <si>
    <t>20742</t>
  </si>
  <si>
    <t>20746</t>
  </si>
  <si>
    <t>20751</t>
  </si>
  <si>
    <t>31843</t>
  </si>
  <si>
    <t>20752</t>
  </si>
  <si>
    <t>20761</t>
  </si>
  <si>
    <t>20764</t>
  </si>
  <si>
    <t>31844</t>
  </si>
  <si>
    <t>31845</t>
  </si>
  <si>
    <t>31846</t>
  </si>
  <si>
    <t>11388</t>
  </si>
  <si>
    <t>11389</t>
  </si>
  <si>
    <t>20381</t>
  </si>
  <si>
    <t>20383</t>
  </si>
  <si>
    <t>20384</t>
  </si>
  <si>
    <t>20386</t>
  </si>
  <si>
    <t>20387</t>
  </si>
  <si>
    <t>20452</t>
  </si>
  <si>
    <t>20455</t>
  </si>
  <si>
    <t>30770</t>
  </si>
  <si>
    <t>31110</t>
  </si>
  <si>
    <t>31112</t>
  </si>
  <si>
    <t>31113</t>
  </si>
  <si>
    <t>31114</t>
  </si>
  <si>
    <t>31115</t>
  </si>
  <si>
    <t>31117</t>
  </si>
  <si>
    <t>31118</t>
  </si>
  <si>
    <t>31120</t>
  </si>
  <si>
    <t>31121</t>
  </si>
  <si>
    <t>31125</t>
  </si>
  <si>
    <t>31126</t>
  </si>
  <si>
    <t>10070</t>
  </si>
  <si>
    <t>31650</t>
  </si>
  <si>
    <t>31651</t>
  </si>
  <si>
    <t>10045</t>
  </si>
  <si>
    <t>10047</t>
  </si>
  <si>
    <t>10060</t>
  </si>
  <si>
    <t>10075</t>
  </si>
  <si>
    <t>19500</t>
  </si>
  <si>
    <t>19501</t>
  </si>
  <si>
    <t>10120</t>
  </si>
  <si>
    <t>10121</t>
  </si>
  <si>
    <t>31656</t>
  </si>
  <si>
    <t>31657</t>
  </si>
  <si>
    <t>31658</t>
  </si>
  <si>
    <t>31659</t>
  </si>
  <si>
    <t>15212</t>
  </si>
  <si>
    <t>31760</t>
  </si>
  <si>
    <t>31761</t>
  </si>
  <si>
    <t>15175</t>
  </si>
  <si>
    <t>15177</t>
  </si>
  <si>
    <t>15178</t>
  </si>
  <si>
    <t>AKVCC Housing and Leasing Dev</t>
  </si>
  <si>
    <t>15213</t>
  </si>
  <si>
    <t>15233</t>
  </si>
  <si>
    <t>15234</t>
  </si>
  <si>
    <t>15240</t>
  </si>
  <si>
    <t>15176</t>
  </si>
  <si>
    <t>15188</t>
  </si>
  <si>
    <t>15192</t>
  </si>
  <si>
    <t>15193</t>
  </si>
  <si>
    <t>15202</t>
  </si>
  <si>
    <t>15227</t>
  </si>
  <si>
    <t>15230</t>
  </si>
  <si>
    <t>15243</t>
  </si>
  <si>
    <t>15246</t>
  </si>
  <si>
    <t>15235</t>
  </si>
  <si>
    <t>15237</t>
  </si>
  <si>
    <t>21897</t>
  </si>
  <si>
    <t>21898</t>
  </si>
  <si>
    <t>23135</t>
  </si>
  <si>
    <t>23210</t>
  </si>
  <si>
    <t>23180</t>
  </si>
  <si>
    <t>23195</t>
  </si>
  <si>
    <t>23288</t>
  </si>
  <si>
    <t>23240</t>
  </si>
  <si>
    <t>23255</t>
  </si>
  <si>
    <t>23270</t>
  </si>
  <si>
    <t>19346</t>
  </si>
  <si>
    <t>23160</t>
  </si>
  <si>
    <t>22741</t>
  </si>
  <si>
    <t>22743</t>
  </si>
  <si>
    <t>22745</t>
  </si>
  <si>
    <t>22746</t>
  </si>
  <si>
    <t>22748</t>
  </si>
  <si>
    <t>22751</t>
  </si>
  <si>
    <t>22753</t>
  </si>
  <si>
    <t>22754</t>
  </si>
  <si>
    <t>22945</t>
  </si>
  <si>
    <t>22946</t>
  </si>
  <si>
    <t>22947</t>
  </si>
  <si>
    <t>22948</t>
  </si>
  <si>
    <t>22740</t>
  </si>
  <si>
    <t>22742</t>
  </si>
  <si>
    <t>22744</t>
  </si>
  <si>
    <t>22747</t>
  </si>
  <si>
    <t>22750</t>
  </si>
  <si>
    <t>22786</t>
  </si>
  <si>
    <t>22788</t>
  </si>
  <si>
    <t>22785</t>
  </si>
  <si>
    <t>22787</t>
  </si>
  <si>
    <t>22791</t>
  </si>
  <si>
    <t>23044</t>
  </si>
  <si>
    <t>23051</t>
  </si>
  <si>
    <t>23055</t>
  </si>
  <si>
    <t>23057</t>
  </si>
  <si>
    <t>23062</t>
  </si>
  <si>
    <t>23064</t>
  </si>
  <si>
    <t>23066</t>
  </si>
  <si>
    <t>23072</t>
  </si>
  <si>
    <t>23074</t>
  </si>
  <si>
    <t>23087</t>
  </si>
  <si>
    <t>22784</t>
  </si>
  <si>
    <t>22789</t>
  </si>
  <si>
    <t>22790</t>
  </si>
  <si>
    <t>23429</t>
  </si>
  <si>
    <t>23430</t>
  </si>
  <si>
    <t>23431</t>
  </si>
  <si>
    <t>23432</t>
  </si>
  <si>
    <t>23433</t>
  </si>
  <si>
    <t>23435</t>
  </si>
  <si>
    <t>23436</t>
  </si>
  <si>
    <t>23437</t>
  </si>
  <si>
    <t>23438</t>
  </si>
  <si>
    <t>23447</t>
  </si>
  <si>
    <t>23490</t>
  </si>
  <si>
    <t>23491</t>
  </si>
  <si>
    <t>23493</t>
  </si>
  <si>
    <t>23494</t>
  </si>
  <si>
    <t>23461</t>
  </si>
  <si>
    <t>23462</t>
  </si>
  <si>
    <t>23463</t>
  </si>
  <si>
    <t>23464</t>
  </si>
  <si>
    <t>23465</t>
  </si>
  <si>
    <t>23466</t>
  </si>
  <si>
    <t>23467</t>
  </si>
  <si>
    <t>23475</t>
  </si>
  <si>
    <t>23476</t>
  </si>
  <si>
    <t>23477</t>
  </si>
  <si>
    <t>23505</t>
  </si>
  <si>
    <t>23506</t>
  </si>
  <si>
    <t>23507</t>
  </si>
  <si>
    <t>23508</t>
  </si>
  <si>
    <t>23442</t>
  </si>
  <si>
    <t>23526</t>
  </si>
  <si>
    <t>23439</t>
  </si>
  <si>
    <t>23441</t>
  </si>
  <si>
    <t>23509</t>
  </si>
  <si>
    <t>23444</t>
  </si>
  <si>
    <t>23523</t>
  </si>
  <si>
    <t>23524</t>
  </si>
  <si>
    <t>26408</t>
  </si>
  <si>
    <t>31750</t>
  </si>
  <si>
    <t>31751</t>
  </si>
  <si>
    <t>31752</t>
  </si>
  <si>
    <t>31753</t>
  </si>
  <si>
    <t>31754</t>
  </si>
  <si>
    <t>31755</t>
  </si>
  <si>
    <t>31756</t>
  </si>
  <si>
    <t>31757</t>
  </si>
  <si>
    <t>31758</t>
  </si>
  <si>
    <t>31759</t>
  </si>
  <si>
    <t>19505</t>
  </si>
  <si>
    <t>19511</t>
  </si>
  <si>
    <t>19515</t>
  </si>
  <si>
    <t>19516</t>
  </si>
  <si>
    <t>19517</t>
  </si>
  <si>
    <t>10170</t>
  </si>
  <si>
    <t>19514</t>
  </si>
  <si>
    <t>18946</t>
  </si>
  <si>
    <t>19506</t>
  </si>
  <si>
    <t>19508</t>
  </si>
  <si>
    <t>19509</t>
  </si>
  <si>
    <t>19510</t>
  </si>
  <si>
    <t>19512</t>
  </si>
  <si>
    <t>19513</t>
  </si>
  <si>
    <t>21306</t>
  </si>
  <si>
    <t>21307</t>
  </si>
  <si>
    <t>21308</t>
  </si>
  <si>
    <t>UCIMO Business Development</t>
  </si>
  <si>
    <t>21325</t>
  </si>
  <si>
    <t>21276</t>
  </si>
  <si>
    <t>19530</t>
  </si>
  <si>
    <t>19531</t>
  </si>
  <si>
    <t>19532</t>
  </si>
  <si>
    <t>17809</t>
  </si>
  <si>
    <t>17810</t>
  </si>
  <si>
    <t>FFASO Emergency Loans</t>
  </si>
  <si>
    <t>17814</t>
  </si>
  <si>
    <t>17816</t>
  </si>
  <si>
    <t>30760</t>
  </si>
  <si>
    <t>30761</t>
  </si>
  <si>
    <t>30762</t>
  </si>
  <si>
    <t>30763</t>
  </si>
  <si>
    <t>17811</t>
  </si>
  <si>
    <t>17812</t>
  </si>
  <si>
    <t>17813</t>
  </si>
  <si>
    <t>17815</t>
  </si>
  <si>
    <t>30400</t>
  </si>
  <si>
    <t>30401</t>
  </si>
  <si>
    <t>30402</t>
  </si>
  <si>
    <t>30403</t>
  </si>
  <si>
    <t>30404</t>
  </si>
  <si>
    <t>30405</t>
  </si>
  <si>
    <t>30406</t>
  </si>
  <si>
    <t>30407</t>
  </si>
  <si>
    <t>30408</t>
  </si>
  <si>
    <t>30409</t>
  </si>
  <si>
    <t>30410</t>
  </si>
  <si>
    <t>30411</t>
  </si>
  <si>
    <t>30412</t>
  </si>
  <si>
    <t>30413</t>
  </si>
  <si>
    <t>30414</t>
  </si>
  <si>
    <t>30415</t>
  </si>
  <si>
    <t>30416</t>
  </si>
  <si>
    <t>30417</t>
  </si>
  <si>
    <t>30418</t>
  </si>
  <si>
    <t>30419</t>
  </si>
  <si>
    <t>30420</t>
  </si>
  <si>
    <t>30421</t>
  </si>
  <si>
    <t>30422</t>
  </si>
  <si>
    <t>30423</t>
  </si>
  <si>
    <t>30424</t>
  </si>
  <si>
    <t>30425</t>
  </si>
  <si>
    <t>30426</t>
  </si>
  <si>
    <t>30427</t>
  </si>
  <si>
    <t>30428</t>
  </si>
  <si>
    <t>30429</t>
  </si>
  <si>
    <t>30430</t>
  </si>
  <si>
    <t>30431</t>
  </si>
  <si>
    <t>30432</t>
  </si>
  <si>
    <t>30433</t>
  </si>
  <si>
    <t>30434</t>
  </si>
  <si>
    <t>30435</t>
  </si>
  <si>
    <t>30436</t>
  </si>
  <si>
    <t>30437</t>
  </si>
  <si>
    <t>30438</t>
  </si>
  <si>
    <t>30439</t>
  </si>
  <si>
    <t>30440</t>
  </si>
  <si>
    <t>30441</t>
  </si>
  <si>
    <t>30442</t>
  </si>
  <si>
    <t>30443</t>
  </si>
  <si>
    <t>30444</t>
  </si>
  <si>
    <t>30445</t>
  </si>
  <si>
    <t>30446</t>
  </si>
  <si>
    <t>30447</t>
  </si>
  <si>
    <t>30448</t>
  </si>
  <si>
    <t>30449</t>
  </si>
  <si>
    <t>30450</t>
  </si>
  <si>
    <t>30451</t>
  </si>
  <si>
    <t>30452</t>
  </si>
  <si>
    <t>30453</t>
  </si>
  <si>
    <t>30454</t>
  </si>
  <si>
    <t>30455</t>
  </si>
  <si>
    <t>30456</t>
  </si>
  <si>
    <t>30457</t>
  </si>
  <si>
    <t>30458</t>
  </si>
  <si>
    <t>30459</t>
  </si>
  <si>
    <t>30460</t>
  </si>
  <si>
    <t>30461</t>
  </si>
  <si>
    <t>30462</t>
  </si>
  <si>
    <t>30463</t>
  </si>
  <si>
    <t>30464</t>
  </si>
  <si>
    <t>30465</t>
  </si>
  <si>
    <t>30466</t>
  </si>
  <si>
    <t>30467</t>
  </si>
  <si>
    <t>30468</t>
  </si>
  <si>
    <t>30469</t>
  </si>
  <si>
    <t>30470</t>
  </si>
  <si>
    <t>30471</t>
  </si>
  <si>
    <t>30472</t>
  </si>
  <si>
    <t>30473</t>
  </si>
  <si>
    <t>30474</t>
  </si>
  <si>
    <t>30475</t>
  </si>
  <si>
    <t>30476</t>
  </si>
  <si>
    <t>30477</t>
  </si>
  <si>
    <t>30478</t>
  </si>
  <si>
    <t>30479</t>
  </si>
  <si>
    <t>30480</t>
  </si>
  <si>
    <t>30481</t>
  </si>
  <si>
    <t>30482</t>
  </si>
  <si>
    <t>30483</t>
  </si>
  <si>
    <t>30484</t>
  </si>
  <si>
    <t>30485</t>
  </si>
  <si>
    <t>30486</t>
  </si>
  <si>
    <t>30487</t>
  </si>
  <si>
    <t>30488</t>
  </si>
  <si>
    <t>30489</t>
  </si>
  <si>
    <t>30490</t>
  </si>
  <si>
    <t>30491</t>
  </si>
  <si>
    <t>30492</t>
  </si>
  <si>
    <t>30493</t>
  </si>
  <si>
    <t>30494</t>
  </si>
  <si>
    <t>30495</t>
  </si>
  <si>
    <t>30496</t>
  </si>
  <si>
    <t>30497</t>
  </si>
  <si>
    <t>30498</t>
  </si>
  <si>
    <t>30499</t>
  </si>
  <si>
    <t>30500</t>
  </si>
  <si>
    <t>30501</t>
  </si>
  <si>
    <t>30502</t>
  </si>
  <si>
    <t>30503</t>
  </si>
  <si>
    <t>30504</t>
  </si>
  <si>
    <t>30505</t>
  </si>
  <si>
    <t>30506</t>
  </si>
  <si>
    <t>30507</t>
  </si>
  <si>
    <t>30508</t>
  </si>
  <si>
    <t>30509</t>
  </si>
  <si>
    <t>30510</t>
  </si>
  <si>
    <t>30511</t>
  </si>
  <si>
    <t>30512</t>
  </si>
  <si>
    <t>30513</t>
  </si>
  <si>
    <t>30514</t>
  </si>
  <si>
    <t>30515</t>
  </si>
  <si>
    <t>30516</t>
  </si>
  <si>
    <t>30517</t>
  </si>
  <si>
    <t>30518</t>
  </si>
  <si>
    <t>30519</t>
  </si>
  <si>
    <t>30520</t>
  </si>
  <si>
    <t>30521</t>
  </si>
  <si>
    <t>30522</t>
  </si>
  <si>
    <t>30523</t>
  </si>
  <si>
    <t>30524</t>
  </si>
  <si>
    <t>30525</t>
  </si>
  <si>
    <t>30526</t>
  </si>
  <si>
    <t>30527</t>
  </si>
  <si>
    <t>30528</t>
  </si>
  <si>
    <t>30529</t>
  </si>
  <si>
    <t>30530</t>
  </si>
  <si>
    <t>30531</t>
  </si>
  <si>
    <t>30532</t>
  </si>
  <si>
    <t>30533</t>
  </si>
  <si>
    <t>30534</t>
  </si>
  <si>
    <t>30535</t>
  </si>
  <si>
    <t>30536</t>
  </si>
  <si>
    <t>30537</t>
  </si>
  <si>
    <t>30538</t>
  </si>
  <si>
    <t>30539</t>
  </si>
  <si>
    <t>30540</t>
  </si>
  <si>
    <t>30541</t>
  </si>
  <si>
    <t>30542</t>
  </si>
  <si>
    <t>30543</t>
  </si>
  <si>
    <t>30544</t>
  </si>
  <si>
    <t>30545</t>
  </si>
  <si>
    <t>30546</t>
  </si>
  <si>
    <t>30547</t>
  </si>
  <si>
    <t>30548</t>
  </si>
  <si>
    <t>30549</t>
  </si>
  <si>
    <t>30550</t>
  </si>
  <si>
    <t>30551</t>
  </si>
  <si>
    <t>30552</t>
  </si>
  <si>
    <t>30553</t>
  </si>
  <si>
    <t>30554</t>
  </si>
  <si>
    <t>30555</t>
  </si>
  <si>
    <t>30556</t>
  </si>
  <si>
    <t>30557</t>
  </si>
  <si>
    <t>30558</t>
  </si>
  <si>
    <t>30559</t>
  </si>
  <si>
    <t>30560</t>
  </si>
  <si>
    <t>30561</t>
  </si>
  <si>
    <t>30562</t>
  </si>
  <si>
    <t>30563</t>
  </si>
  <si>
    <t>30564</t>
  </si>
  <si>
    <t>30565</t>
  </si>
  <si>
    <t>30566</t>
  </si>
  <si>
    <t>30567</t>
  </si>
  <si>
    <t>30568</t>
  </si>
  <si>
    <t>30569</t>
  </si>
  <si>
    <t>30570</t>
  </si>
  <si>
    <t>30571</t>
  </si>
  <si>
    <t>30572</t>
  </si>
  <si>
    <t>30573</t>
  </si>
  <si>
    <t>30574</t>
  </si>
  <si>
    <t>30575</t>
  </si>
  <si>
    <t>30576</t>
  </si>
  <si>
    <t>30577</t>
  </si>
  <si>
    <t>30578</t>
  </si>
  <si>
    <t>30579</t>
  </si>
  <si>
    <t>30580</t>
  </si>
  <si>
    <t>30581</t>
  </si>
  <si>
    <t>30582</t>
  </si>
  <si>
    <t>30583</t>
  </si>
  <si>
    <t>30584</t>
  </si>
  <si>
    <t>30585</t>
  </si>
  <si>
    <t>30586</t>
  </si>
  <si>
    <t>30587</t>
  </si>
  <si>
    <t>30588</t>
  </si>
  <si>
    <t>30589</t>
  </si>
  <si>
    <t>30590</t>
  </si>
  <si>
    <t>30591</t>
  </si>
  <si>
    <t>30592</t>
  </si>
  <si>
    <t>30593</t>
  </si>
  <si>
    <t>30594</t>
  </si>
  <si>
    <t>30595</t>
  </si>
  <si>
    <t>30596</t>
  </si>
  <si>
    <t>30597</t>
  </si>
  <si>
    <t>30598</t>
  </si>
  <si>
    <t>30599</t>
  </si>
  <si>
    <t>30600</t>
  </si>
  <si>
    <t>30601</t>
  </si>
  <si>
    <t>30602</t>
  </si>
  <si>
    <t>30603</t>
  </si>
  <si>
    <t>30604</t>
  </si>
  <si>
    <t>30605</t>
  </si>
  <si>
    <t>30606</t>
  </si>
  <si>
    <t>30607</t>
  </si>
  <si>
    <t>30608</t>
  </si>
  <si>
    <t>30609</t>
  </si>
  <si>
    <t>30610</t>
  </si>
  <si>
    <t>30611</t>
  </si>
  <si>
    <t>30612</t>
  </si>
  <si>
    <t>30613</t>
  </si>
  <si>
    <t>30614</t>
  </si>
  <si>
    <t>30615</t>
  </si>
  <si>
    <t>30616</t>
  </si>
  <si>
    <t>30617</t>
  </si>
  <si>
    <t>30618</t>
  </si>
  <si>
    <t>30619</t>
  </si>
  <si>
    <t>30620</t>
  </si>
  <si>
    <t>30621</t>
  </si>
  <si>
    <t>30622</t>
  </si>
  <si>
    <t>30623</t>
  </si>
  <si>
    <t>30624</t>
  </si>
  <si>
    <t>30625</t>
  </si>
  <si>
    <t>30626</t>
  </si>
  <si>
    <t>30627</t>
  </si>
  <si>
    <t>30628</t>
  </si>
  <si>
    <t>30629</t>
  </si>
  <si>
    <t>30630</t>
  </si>
  <si>
    <t>30631</t>
  </si>
  <si>
    <t>30632</t>
  </si>
  <si>
    <t>30633</t>
  </si>
  <si>
    <t>30634</t>
  </si>
  <si>
    <t>30635</t>
  </si>
  <si>
    <t>30636</t>
  </si>
  <si>
    <t>30637</t>
  </si>
  <si>
    <t>30638</t>
  </si>
  <si>
    <t>30639</t>
  </si>
  <si>
    <t>30640</t>
  </si>
  <si>
    <t>30641</t>
  </si>
  <si>
    <t>30642</t>
  </si>
  <si>
    <t>30643</t>
  </si>
  <si>
    <t>30644</t>
  </si>
  <si>
    <t>30645</t>
  </si>
  <si>
    <t>30646</t>
  </si>
  <si>
    <t>30647</t>
  </si>
  <si>
    <t>30648</t>
  </si>
  <si>
    <t>30649</t>
  </si>
  <si>
    <t>30650</t>
  </si>
  <si>
    <t>30651</t>
  </si>
  <si>
    <t>30652</t>
  </si>
  <si>
    <t>30653</t>
  </si>
  <si>
    <t>30654</t>
  </si>
  <si>
    <t>30655</t>
  </si>
  <si>
    <t>30656</t>
  </si>
  <si>
    <t>30657</t>
  </si>
  <si>
    <t>30658</t>
  </si>
  <si>
    <t>30659</t>
  </si>
  <si>
    <t>30660</t>
  </si>
  <si>
    <t>30661</t>
  </si>
  <si>
    <t>30662</t>
  </si>
  <si>
    <t>30663</t>
  </si>
  <si>
    <t>30664</t>
  </si>
  <si>
    <t>30665</t>
  </si>
  <si>
    <t>30666</t>
  </si>
  <si>
    <t>FFASO Off-Campus Emp - 87</t>
  </si>
  <si>
    <t>30667</t>
  </si>
  <si>
    <t>FFASO Off-Campus Emp - 88</t>
  </si>
  <si>
    <t>30668</t>
  </si>
  <si>
    <t>FFASO Off-Campus Emp - 89</t>
  </si>
  <si>
    <t>30669</t>
  </si>
  <si>
    <t>FFASO Off-Campus Emp - 90</t>
  </si>
  <si>
    <t>30670</t>
  </si>
  <si>
    <t>FFASO Off-Campus Emp - 91</t>
  </si>
  <si>
    <t>30671</t>
  </si>
  <si>
    <t>FFASO Off-Campus Emp - 92</t>
  </si>
  <si>
    <t>30672</t>
  </si>
  <si>
    <t>FFASO Off-Campus Emp - 93</t>
  </si>
  <si>
    <t>30673</t>
  </si>
  <si>
    <t>FFASO Off-Campus Emp - 94</t>
  </si>
  <si>
    <t>30674</t>
  </si>
  <si>
    <t>FFASO Off-Campus Emp - 95</t>
  </si>
  <si>
    <t>30675</t>
  </si>
  <si>
    <t>FFASO Off-Campus Emp - 96</t>
  </si>
  <si>
    <t>30676</t>
  </si>
  <si>
    <t>FFASO Off-Campus Emp - 97</t>
  </si>
  <si>
    <t>30677</t>
  </si>
  <si>
    <t>FFASO Off-Campus Emp - 98</t>
  </si>
  <si>
    <t>30678</t>
  </si>
  <si>
    <t>FFASO Off-Campus Emp - 99</t>
  </si>
  <si>
    <t>30679</t>
  </si>
  <si>
    <t>FFASO Off-Campus Emp - 100</t>
  </si>
  <si>
    <t>30680</t>
  </si>
  <si>
    <t>FFASO Off-Campus Emp - 101</t>
  </si>
  <si>
    <t>30681</t>
  </si>
  <si>
    <t>FFASO Off-Campus Emp - 102</t>
  </si>
  <si>
    <t>30682</t>
  </si>
  <si>
    <t>FFASO Off-Campus Emp - 103</t>
  </si>
  <si>
    <t>30683</t>
  </si>
  <si>
    <t>FFASO Off-Campus Emp - 104</t>
  </si>
  <si>
    <t>30684</t>
  </si>
  <si>
    <t>FFASO Off-Campus Emp - 105</t>
  </si>
  <si>
    <t>30685</t>
  </si>
  <si>
    <t>FFASO Off-Campus Emp - 106</t>
  </si>
  <si>
    <t>30686</t>
  </si>
  <si>
    <t>FFASO Off-Campus Emp - 107</t>
  </si>
  <si>
    <t>30687</t>
  </si>
  <si>
    <t>FFASO Off-Campus Emp - 108</t>
  </si>
  <si>
    <t>30688</t>
  </si>
  <si>
    <t>FFASO Off-Campus Emp - 109</t>
  </si>
  <si>
    <t>30689</t>
  </si>
  <si>
    <t>FFASO Off-Campus Emp - 110</t>
  </si>
  <si>
    <t>30690</t>
  </si>
  <si>
    <t>FFASO Off-Campus Emp - 111</t>
  </si>
  <si>
    <t>30691</t>
  </si>
  <si>
    <t>FFASO Off-Campus Emp - 112</t>
  </si>
  <si>
    <t>30692</t>
  </si>
  <si>
    <t>FFASO Off-Campus Emp - 113</t>
  </si>
  <si>
    <t>30693</t>
  </si>
  <si>
    <t>FFASO Off-Campus Emp - 114</t>
  </si>
  <si>
    <t>30694</t>
  </si>
  <si>
    <t>FFASO Off-Campus Emp - 115</t>
  </si>
  <si>
    <t>30695</t>
  </si>
  <si>
    <t>FFASO Off-Campus Emp - 116</t>
  </si>
  <si>
    <t>30696</t>
  </si>
  <si>
    <t>FFASO Off-Campus Emp - 117</t>
  </si>
  <si>
    <t>30697</t>
  </si>
  <si>
    <t>FFASO Off-Campus Emp - 118</t>
  </si>
  <si>
    <t>30698</t>
  </si>
  <si>
    <t>FFASO Off-Campus Emp - 119</t>
  </si>
  <si>
    <t>30699</t>
  </si>
  <si>
    <t>FFASO Off-Campus Emp - 120</t>
  </si>
  <si>
    <t>30800</t>
  </si>
  <si>
    <t>FFASO Off-Campus Emp - 121</t>
  </si>
  <si>
    <t>30801</t>
  </si>
  <si>
    <t>FFASO Off-Campus Emp - 122</t>
  </si>
  <si>
    <t>30802</t>
  </si>
  <si>
    <t>FFASO Off-Campus Emp - 123</t>
  </si>
  <si>
    <t>30803</t>
  </si>
  <si>
    <t>FFASO Off-Campus Emp - 124</t>
  </si>
  <si>
    <t>30804</t>
  </si>
  <si>
    <t>FFASO Off-Campus Emp - 125</t>
  </si>
  <si>
    <t>30805</t>
  </si>
  <si>
    <t>FFASO Off-Campus Emp - 126</t>
  </si>
  <si>
    <t>30806</t>
  </si>
  <si>
    <t>FFASO Off-Campus Emp - 127</t>
  </si>
  <si>
    <t>30807</t>
  </si>
  <si>
    <t>FFASO Off-Campus Emp - 128</t>
  </si>
  <si>
    <t>30808</t>
  </si>
  <si>
    <t>FFASO Off-Campus Emp - 129</t>
  </si>
  <si>
    <t>30809</t>
  </si>
  <si>
    <t>FFASO Off-Campus Emp - 130</t>
  </si>
  <si>
    <t>30810</t>
  </si>
  <si>
    <t>FFASO Off-Campus Emp - 131</t>
  </si>
  <si>
    <t>30811</t>
  </si>
  <si>
    <t>FFASO Off-Campus Emp - 132</t>
  </si>
  <si>
    <t>30812</t>
  </si>
  <si>
    <t>FFASO Off-Campus Emp - 133</t>
  </si>
  <si>
    <t>30813</t>
  </si>
  <si>
    <t>FFASO Off-Campus Emp - 134</t>
  </si>
  <si>
    <t>30814</t>
  </si>
  <si>
    <t>FFASO Off-Campus Emp - 135</t>
  </si>
  <si>
    <t>30815</t>
  </si>
  <si>
    <t>FFASO Off-Campus Emp - 136</t>
  </si>
  <si>
    <t>30816</t>
  </si>
  <si>
    <t>FFASO Off-Campus Emp - 137</t>
  </si>
  <si>
    <t>30817</t>
  </si>
  <si>
    <t>FFASO Off-Campus Emp - 138</t>
  </si>
  <si>
    <t>30818</t>
  </si>
  <si>
    <t>FFASO Off-Campus Emp - 139</t>
  </si>
  <si>
    <t>30819</t>
  </si>
  <si>
    <t>FFASO Off-Campus Emp - 140</t>
  </si>
  <si>
    <t>30820</t>
  </si>
  <si>
    <t>FFASO Off-Campus Emp - 141</t>
  </si>
  <si>
    <t>30821</t>
  </si>
  <si>
    <t>FFASO Off-Campus Emp - 142</t>
  </si>
  <si>
    <t>30822</t>
  </si>
  <si>
    <t>FFASO Off-Campus Emp - 143</t>
  </si>
  <si>
    <t>30823</t>
  </si>
  <si>
    <t>FFASO Off-Campus Emp - 144</t>
  </si>
  <si>
    <t>30824</t>
  </si>
  <si>
    <t>FFASO Off-Campus Emp - 145</t>
  </si>
  <si>
    <t>30825</t>
  </si>
  <si>
    <t>FFASO Off-Campus Emp - 146</t>
  </si>
  <si>
    <t>30826</t>
  </si>
  <si>
    <t>FFASO Off-Campus Emp - 147</t>
  </si>
  <si>
    <t>30827</t>
  </si>
  <si>
    <t>FFASO Off-Campus Emp - 148</t>
  </si>
  <si>
    <t>30828</t>
  </si>
  <si>
    <t>FFASO Off-Campus Emp - 149</t>
  </si>
  <si>
    <t>30829</t>
  </si>
  <si>
    <t>FFASO Off-Campus Emp - 150</t>
  </si>
  <si>
    <t>30830</t>
  </si>
  <si>
    <t>30831</t>
  </si>
  <si>
    <t>FFASO Off-Campus Emp - 151</t>
  </si>
  <si>
    <t>30832</t>
  </si>
  <si>
    <t>FFASO Off-Campus Emp - 152</t>
  </si>
  <si>
    <t>30833</t>
  </si>
  <si>
    <t>FFASO Off-Campus Emp - 153</t>
  </si>
  <si>
    <t>30834</t>
  </si>
  <si>
    <t>FFASO Off-Campus Emp - 154</t>
  </si>
  <si>
    <t>30835</t>
  </si>
  <si>
    <t>FFASO Off-Campus Emp - 155</t>
  </si>
  <si>
    <t>30836</t>
  </si>
  <si>
    <t>FFASO Off-Campus Emp - 156</t>
  </si>
  <si>
    <t>30837</t>
  </si>
  <si>
    <t>FFASO Off-Campus Emp - 157</t>
  </si>
  <si>
    <t>30838</t>
  </si>
  <si>
    <t>FFASO Off-Campus Emp - 158</t>
  </si>
  <si>
    <t>30839</t>
  </si>
  <si>
    <t>FFASO Off-Campus Emp - 159</t>
  </si>
  <si>
    <t>30840</t>
  </si>
  <si>
    <t>FFASO Off-Campus Emp - 160</t>
  </si>
  <si>
    <t>30841</t>
  </si>
  <si>
    <t>FFASO Off-Campus Emp - 161</t>
  </si>
  <si>
    <t>30842</t>
  </si>
  <si>
    <t>FFASO Off-Campus Emp - 162</t>
  </si>
  <si>
    <t>30843</t>
  </si>
  <si>
    <t>FFASO Off-Campus Emp - 163</t>
  </si>
  <si>
    <t>30844</t>
  </si>
  <si>
    <t>FFASO Off-Campus Emp - 164</t>
  </si>
  <si>
    <t>30845</t>
  </si>
  <si>
    <t>FFASO Off-Campus Emp - 165</t>
  </si>
  <si>
    <t>30846</t>
  </si>
  <si>
    <t>FFASO Off-Campus Emp - 166</t>
  </si>
  <si>
    <t>30847</t>
  </si>
  <si>
    <t>FFASO Off-Campus Emp - 167</t>
  </si>
  <si>
    <t>30848</t>
  </si>
  <si>
    <t>FFASO Off-Campus Emp - 168</t>
  </si>
  <si>
    <t>30849</t>
  </si>
  <si>
    <t>FFASO Off-Campus Emp - 169</t>
  </si>
  <si>
    <t>30850</t>
  </si>
  <si>
    <t>FFASO Off-Campus Emp - 170</t>
  </si>
  <si>
    <t>30851</t>
  </si>
  <si>
    <t>FFASO Off-Campus Emp - 171</t>
  </si>
  <si>
    <t>30852</t>
  </si>
  <si>
    <t>FFASO Off-Campus Emp - 172</t>
  </si>
  <si>
    <t>30853</t>
  </si>
  <si>
    <t>FFASO Off-Campus Emp - 173</t>
  </si>
  <si>
    <t>30854</t>
  </si>
  <si>
    <t>FFASO Off-Campus Emp - 174</t>
  </si>
  <si>
    <t>30855</t>
  </si>
  <si>
    <t>FFASO Off-Campus Emp - 175</t>
  </si>
  <si>
    <t>30856</t>
  </si>
  <si>
    <t>FFASO Off-Campus Emp - 176</t>
  </si>
  <si>
    <t>30857</t>
  </si>
  <si>
    <t>FFASO Off-Campus Emp - 177</t>
  </si>
  <si>
    <t>30858</t>
  </si>
  <si>
    <t>FFASO Off-Campus Emp - 178</t>
  </si>
  <si>
    <t>30859</t>
  </si>
  <si>
    <t>FFASO Off-Campus Emp - 179</t>
  </si>
  <si>
    <t>30860</t>
  </si>
  <si>
    <t>FFASO Off-Campus Emp - 180</t>
  </si>
  <si>
    <t>30861</t>
  </si>
  <si>
    <t>FFASO Off-Campus Emp - 181</t>
  </si>
  <si>
    <t>30862</t>
  </si>
  <si>
    <t>FFASO Off-Campus Emp - 182</t>
  </si>
  <si>
    <t>30863</t>
  </si>
  <si>
    <t>FFASO Off-Campus Emp - 183</t>
  </si>
  <si>
    <t>30864</t>
  </si>
  <si>
    <t>FFASO Off-Campus Emp - 184</t>
  </si>
  <si>
    <t>30865</t>
  </si>
  <si>
    <t>FFASO Off-Campus Emp - 185</t>
  </si>
  <si>
    <t>30866</t>
  </si>
  <si>
    <t>FFASO Off-Campus Emp - 186</t>
  </si>
  <si>
    <t>30867</t>
  </si>
  <si>
    <t>FFASO Off-Campus Emp - 187</t>
  </si>
  <si>
    <t>30868</t>
  </si>
  <si>
    <t>FFASO Off-Campus Emp - 188</t>
  </si>
  <si>
    <t>30869</t>
  </si>
  <si>
    <t>FFASO Off-Campus Emp - 189</t>
  </si>
  <si>
    <t>30870</t>
  </si>
  <si>
    <t>FFASO Off-Campus Emp - 190</t>
  </si>
  <si>
    <t>30871</t>
  </si>
  <si>
    <t>FFASO Off-Campus Emp - 191</t>
  </si>
  <si>
    <t>30872</t>
  </si>
  <si>
    <t>FFASO Off-Campus Emp - 192</t>
  </si>
  <si>
    <t>30873</t>
  </si>
  <si>
    <t>FFASO Off-Campus Emp - 193</t>
  </si>
  <si>
    <t>30874</t>
  </si>
  <si>
    <t>FFASO Off-Campus Emp - 194</t>
  </si>
  <si>
    <t>30875</t>
  </si>
  <si>
    <t>FFASO Off-Campus Emp - 195</t>
  </si>
  <si>
    <t>30876</t>
  </si>
  <si>
    <t>FFASO Off-Campus Emp - 196</t>
  </si>
  <si>
    <t>30877</t>
  </si>
  <si>
    <t>FFASO Off-Campus Emp - 197</t>
  </si>
  <si>
    <t>30878</t>
  </si>
  <si>
    <t>FFASO Off-Campus Emp - 198</t>
  </si>
  <si>
    <t>30879</t>
  </si>
  <si>
    <t>FFASO Off-Campus Emp - 199</t>
  </si>
  <si>
    <t>30880</t>
  </si>
  <si>
    <t>FFASO Off-Campus Emp - 200</t>
  </si>
  <si>
    <t>30881</t>
  </si>
  <si>
    <t>FFASO Off-Campus Emp - 201</t>
  </si>
  <si>
    <t>30882</t>
  </si>
  <si>
    <t>FFASO Off-Campus Emp - 202</t>
  </si>
  <si>
    <t>30883</t>
  </si>
  <si>
    <t>FFASO Off-Campus Emp - 203</t>
  </si>
  <si>
    <t>30884</t>
  </si>
  <si>
    <t>FFASO Off-Campus Emp - 204</t>
  </si>
  <si>
    <t>30885</t>
  </si>
  <si>
    <t>FFASO Off-Campus Emp - 205</t>
  </si>
  <si>
    <t>30886</t>
  </si>
  <si>
    <t>FFASO Off-Campus Emp - 206</t>
  </si>
  <si>
    <t>30887</t>
  </si>
  <si>
    <t>FFASO Off-Campus Emp - 207</t>
  </si>
  <si>
    <t>30888</t>
  </si>
  <si>
    <t>FFASO Off-Campus Emp - 208</t>
  </si>
  <si>
    <t>30889</t>
  </si>
  <si>
    <t>FFASO Off-Campus Emp - 209</t>
  </si>
  <si>
    <t>30890</t>
  </si>
  <si>
    <t>FFASO Off-Campus Emp - 210</t>
  </si>
  <si>
    <t>30891</t>
  </si>
  <si>
    <t>FFASO Off-Campus Emp - 211</t>
  </si>
  <si>
    <t>30892</t>
  </si>
  <si>
    <t>FFASO Off-Campus Emp - 212</t>
  </si>
  <si>
    <t>30893</t>
  </si>
  <si>
    <t>FFASO Off-Campus Emp - 213</t>
  </si>
  <si>
    <t>30894</t>
  </si>
  <si>
    <t>FFASO Off-Campus Emp - 214</t>
  </si>
  <si>
    <t>30895</t>
  </si>
  <si>
    <t>FFASO Off-Campus Emp - 215</t>
  </si>
  <si>
    <t>30896</t>
  </si>
  <si>
    <t>FFASO Off-Campus Emp - 216</t>
  </si>
  <si>
    <t>30897</t>
  </si>
  <si>
    <t>FFASO Off-Campus Emp - 217</t>
  </si>
  <si>
    <t>30898</t>
  </si>
  <si>
    <t>FFASO Off-Campus Emp - 218</t>
  </si>
  <si>
    <t>30899</t>
  </si>
  <si>
    <t>FFASO Off-Campus Emp - 219</t>
  </si>
  <si>
    <t>30900</t>
  </si>
  <si>
    <t>FFASO Off-Campus Emp - 220</t>
  </si>
  <si>
    <t>30901</t>
  </si>
  <si>
    <t>FFASO Off-Campus Emp - 221</t>
  </si>
  <si>
    <t>30902</t>
  </si>
  <si>
    <t>FFASO Off-Campus Emp - 222</t>
  </si>
  <si>
    <t>30903</t>
  </si>
  <si>
    <t>FFASO Off-Campus Emp - 223</t>
  </si>
  <si>
    <t>30904</t>
  </si>
  <si>
    <t>FFASO Off-Campus Emp - 224</t>
  </si>
  <si>
    <t>30905</t>
  </si>
  <si>
    <t>FFASO Off-Campus Emp - 225</t>
  </si>
  <si>
    <t>30906</t>
  </si>
  <si>
    <t>FFASO Off-Campus Emp - 226</t>
  </si>
  <si>
    <t>30907</t>
  </si>
  <si>
    <t>FFASO Off-Campus Emp - 227</t>
  </si>
  <si>
    <t>30908</t>
  </si>
  <si>
    <t>FFASO Off-Campus Emp - 228</t>
  </si>
  <si>
    <t>30909</t>
  </si>
  <si>
    <t>FFASO Off-Campus Emp - 229</t>
  </si>
  <si>
    <t>30910</t>
  </si>
  <si>
    <t>FFASO Off-Campus Emp - 230</t>
  </si>
  <si>
    <t>30911</t>
  </si>
  <si>
    <t>FFASO Off-Campus Emp - 231</t>
  </si>
  <si>
    <t>30912</t>
  </si>
  <si>
    <t>FFASO Off-Campus Emp - 232</t>
  </si>
  <si>
    <t>30913</t>
  </si>
  <si>
    <t>FFASO Off-Campus Emp - 233</t>
  </si>
  <si>
    <t>30914</t>
  </si>
  <si>
    <t>FFASO Off-Campus Emp - 234</t>
  </si>
  <si>
    <t>30915</t>
  </si>
  <si>
    <t>FFASO Off-Campus Emp - 235</t>
  </si>
  <si>
    <t>30916</t>
  </si>
  <si>
    <t>FFASO Off-Campus Emp - 236</t>
  </si>
  <si>
    <t>30917</t>
  </si>
  <si>
    <t>FFASO Off-Campus Emp - 237</t>
  </si>
  <si>
    <t>30918</t>
  </si>
  <si>
    <t>FFASO Off-Campus Emp - 238</t>
  </si>
  <si>
    <t>30919</t>
  </si>
  <si>
    <t>FFASO Off-Campus Emp - 239</t>
  </si>
  <si>
    <t>30920</t>
  </si>
  <si>
    <t>FFASO Off-Campus Emp - 240</t>
  </si>
  <si>
    <t>30921</t>
  </si>
  <si>
    <t>FFASO Off-Campus Emp - 241</t>
  </si>
  <si>
    <t>30922</t>
  </si>
  <si>
    <t>FFASO Off-Campus Emp - 242</t>
  </si>
  <si>
    <t>30923</t>
  </si>
  <si>
    <t>FFASO Off-Campus Emp - 243</t>
  </si>
  <si>
    <t>30924</t>
  </si>
  <si>
    <t>FFASO Off-Campus Emp - 244</t>
  </si>
  <si>
    <t>30925</t>
  </si>
  <si>
    <t>FFASO Off-Campus Emp - 245</t>
  </si>
  <si>
    <t>30926</t>
  </si>
  <si>
    <t>FFASO Off-Campus Emp - 246</t>
  </si>
  <si>
    <t>30927</t>
  </si>
  <si>
    <t>FFASO Off-Campus Emp - 247</t>
  </si>
  <si>
    <t>30928</t>
  </si>
  <si>
    <t>FFASO Off-Campus Emp - 248</t>
  </si>
  <si>
    <t>30929</t>
  </si>
  <si>
    <t>FFASO Off-Campus Emp - 249</t>
  </si>
  <si>
    <t>30930</t>
  </si>
  <si>
    <t>FFASO Off-Campus Emp - 250</t>
  </si>
  <si>
    <t>30931</t>
  </si>
  <si>
    <t>FFASO Off-Campus Emp - 251</t>
  </si>
  <si>
    <t>30932</t>
  </si>
  <si>
    <t>FFASO Off-Campus Emp - 252</t>
  </si>
  <si>
    <t>30933</t>
  </si>
  <si>
    <t>FFASO Off-Campus Emp - 253</t>
  </si>
  <si>
    <t>30934</t>
  </si>
  <si>
    <t>FFASO Off-Campus Emp - 254</t>
  </si>
  <si>
    <t>30935</t>
  </si>
  <si>
    <t>FFASO Off-Campus Emp - 255</t>
  </si>
  <si>
    <t>30936</t>
  </si>
  <si>
    <t>FFASO Off-Campus Emp - 256</t>
  </si>
  <si>
    <t>30937</t>
  </si>
  <si>
    <t>FFASO Off-Campus Emp - 257</t>
  </si>
  <si>
    <t>30938</t>
  </si>
  <si>
    <t>FFASO Off-Campus Emp - 258</t>
  </si>
  <si>
    <t>30939</t>
  </si>
  <si>
    <t>FFASO Off-Campus Emp - 259</t>
  </si>
  <si>
    <t>30940</t>
  </si>
  <si>
    <t>FFASO Off-Campus Emp - 260</t>
  </si>
  <si>
    <t>30941</t>
  </si>
  <si>
    <t>FFASO Off-Campus Emp - 261</t>
  </si>
  <si>
    <t>30942</t>
  </si>
  <si>
    <t>FFASO Off-Campus Emp - 262</t>
  </si>
  <si>
    <t>30943</t>
  </si>
  <si>
    <t>FFASO Off-Campus Emp - 263</t>
  </si>
  <si>
    <t>30944</t>
  </si>
  <si>
    <t>FFASO Off-Campus Emp - 264</t>
  </si>
  <si>
    <t>30945</t>
  </si>
  <si>
    <t>FFASO Off-Campus Emp - 265</t>
  </si>
  <si>
    <t>30946</t>
  </si>
  <si>
    <t>FFASO Off-Campus Emp - 266</t>
  </si>
  <si>
    <t>30947</t>
  </si>
  <si>
    <t>FFASO Off-Campus Emp - 267</t>
  </si>
  <si>
    <t>30948</t>
  </si>
  <si>
    <t>FFASO Off-Campus Emp - 268</t>
  </si>
  <si>
    <t>30949</t>
  </si>
  <si>
    <t>FFASO Off-Campus Emp - 269</t>
  </si>
  <si>
    <t>30950</t>
  </si>
  <si>
    <t>FFASO Off-Campus Emp - 270</t>
  </si>
  <si>
    <t>30951</t>
  </si>
  <si>
    <t>FFASO Off-Campus Emp - 271</t>
  </si>
  <si>
    <t>30952</t>
  </si>
  <si>
    <t>FFASO Off-Campus Emp - 272</t>
  </si>
  <si>
    <t>30953</t>
  </si>
  <si>
    <t>FFASO Off-Campus Emp - 273</t>
  </si>
  <si>
    <t>30954</t>
  </si>
  <si>
    <t>FFASO Off-Campus Emp - 274</t>
  </si>
  <si>
    <t>30955</t>
  </si>
  <si>
    <t>FFASO Off-Campus Emp - 275</t>
  </si>
  <si>
    <t>30956</t>
  </si>
  <si>
    <t>FFASO Off-Campus Emp - 276</t>
  </si>
  <si>
    <t>30957</t>
  </si>
  <si>
    <t>FFASO Off-Campus Emp - 277</t>
  </si>
  <si>
    <t>30958</t>
  </si>
  <si>
    <t>FFASO Off-Campus Emp - 278</t>
  </si>
  <si>
    <t>30959</t>
  </si>
  <si>
    <t>FFASO Off-Campus Emp - 279</t>
  </si>
  <si>
    <t>30960</t>
  </si>
  <si>
    <t>FFASO Off-Campus Emp - 280</t>
  </si>
  <si>
    <t>30961</t>
  </si>
  <si>
    <t>FFASO Off-Campus Emp - 281</t>
  </si>
  <si>
    <t>30962</t>
  </si>
  <si>
    <t>FFASO Off-Campus Emp - 282</t>
  </si>
  <si>
    <t>30963</t>
  </si>
  <si>
    <t>FFASO Off-Campus Emp - 283</t>
  </si>
  <si>
    <t>30964</t>
  </si>
  <si>
    <t>FFASO Off-Campus Emp - 284</t>
  </si>
  <si>
    <t>30965</t>
  </si>
  <si>
    <t>FFASO Off-Campus Emp - 285</t>
  </si>
  <si>
    <t>30966</t>
  </si>
  <si>
    <t>FFASO Off-Campus Emp - 286</t>
  </si>
  <si>
    <t>30967</t>
  </si>
  <si>
    <t>FFASO Off-Campus Emp - 287</t>
  </si>
  <si>
    <t>30968</t>
  </si>
  <si>
    <t>FFASO Off-Campus Emp - 288</t>
  </si>
  <si>
    <t>30969</t>
  </si>
  <si>
    <t>FFASO Off-Campus Emp - 289</t>
  </si>
  <si>
    <t>30970</t>
  </si>
  <si>
    <t>FFASO Off-Campus Emp - 290</t>
  </si>
  <si>
    <t>30971</t>
  </si>
  <si>
    <t>FFASO Off-Campus Emp - 291</t>
  </si>
  <si>
    <t>30972</t>
  </si>
  <si>
    <t>FFASO Off-Campus Emp - 292</t>
  </si>
  <si>
    <t>30973</t>
  </si>
  <si>
    <t>FFASO Off-Campus Emp - 293</t>
  </si>
  <si>
    <t>30974</t>
  </si>
  <si>
    <t>FFASO Off-Campus Emp - 294</t>
  </si>
  <si>
    <t>30975</t>
  </si>
  <si>
    <t>FFASO Off-Campus Emp - 295</t>
  </si>
  <si>
    <t>30976</t>
  </si>
  <si>
    <t>FFASO Off-Campus Emp - 296</t>
  </si>
  <si>
    <t>30977</t>
  </si>
  <si>
    <t>FFASO Off-Campus Emp - 297</t>
  </si>
  <si>
    <t>30978</t>
  </si>
  <si>
    <t>FFASO Off-Campus Emp - 298</t>
  </si>
  <si>
    <t>30979</t>
  </si>
  <si>
    <t>FFASO Off-Campus Emp - 299</t>
  </si>
  <si>
    <t>30980</t>
  </si>
  <si>
    <t>FFASO Off-Campus Emp - 300</t>
  </si>
  <si>
    <t>32000</t>
  </si>
  <si>
    <t>32001</t>
  </si>
  <si>
    <t>32002</t>
  </si>
  <si>
    <t>32003</t>
  </si>
  <si>
    <t>32004</t>
  </si>
  <si>
    <t>32005</t>
  </si>
  <si>
    <t>32006</t>
  </si>
  <si>
    <t>32007</t>
  </si>
  <si>
    <t>32008</t>
  </si>
  <si>
    <t>32009</t>
  </si>
  <si>
    <t>32010</t>
  </si>
  <si>
    <t>32011</t>
  </si>
  <si>
    <t>32012</t>
  </si>
  <si>
    <t>32013</t>
  </si>
  <si>
    <t>32014</t>
  </si>
  <si>
    <t>32015</t>
  </si>
  <si>
    <t>32016</t>
  </si>
  <si>
    <t>32017</t>
  </si>
  <si>
    <t>32018</t>
  </si>
  <si>
    <t>32019</t>
  </si>
  <si>
    <t>32020</t>
  </si>
  <si>
    <t>32021</t>
  </si>
  <si>
    <t>32022</t>
  </si>
  <si>
    <t>32023</t>
  </si>
  <si>
    <t>32024</t>
  </si>
  <si>
    <t>32025</t>
  </si>
  <si>
    <t>32026</t>
  </si>
  <si>
    <t>32027</t>
  </si>
  <si>
    <t>32028</t>
  </si>
  <si>
    <t>32029</t>
  </si>
  <si>
    <t>32030</t>
  </si>
  <si>
    <t>32031</t>
  </si>
  <si>
    <t>32032</t>
  </si>
  <si>
    <t>32033</t>
  </si>
  <si>
    <t>32034</t>
  </si>
  <si>
    <t>32035</t>
  </si>
  <si>
    <t>32036</t>
  </si>
  <si>
    <t>32037</t>
  </si>
  <si>
    <t>32038</t>
  </si>
  <si>
    <t>32039</t>
  </si>
  <si>
    <t>32040</t>
  </si>
  <si>
    <t>32041</t>
  </si>
  <si>
    <t>32042</t>
  </si>
  <si>
    <t>32043</t>
  </si>
  <si>
    <t>32044</t>
  </si>
  <si>
    <t>32045</t>
  </si>
  <si>
    <t>32046</t>
  </si>
  <si>
    <t>32047</t>
  </si>
  <si>
    <t>32048</t>
  </si>
  <si>
    <t>32049</t>
  </si>
  <si>
    <t>32050</t>
  </si>
  <si>
    <t>32580</t>
  </si>
  <si>
    <t>17885</t>
  </si>
  <si>
    <t>17886</t>
  </si>
  <si>
    <t>17887</t>
  </si>
  <si>
    <t>17889</t>
  </si>
  <si>
    <t>17890</t>
  </si>
  <si>
    <t>17891</t>
  </si>
  <si>
    <t>17901</t>
  </si>
  <si>
    <t>17902</t>
  </si>
  <si>
    <t>17803</t>
  </si>
  <si>
    <t>17807</t>
  </si>
  <si>
    <t>17808</t>
  </si>
  <si>
    <t>17892</t>
  </si>
  <si>
    <t>17893</t>
  </si>
  <si>
    <t>17894</t>
  </si>
  <si>
    <t>17895</t>
  </si>
  <si>
    <t>17896</t>
  </si>
  <si>
    <t>17898</t>
  </si>
  <si>
    <t>17899</t>
  </si>
  <si>
    <t>17900</t>
  </si>
  <si>
    <t>17804</t>
  </si>
  <si>
    <t>17805</t>
  </si>
  <si>
    <t>17806</t>
  </si>
  <si>
    <t>19281</t>
  </si>
  <si>
    <t>19533</t>
  </si>
  <si>
    <t>17897</t>
  </si>
  <si>
    <t>17818</t>
  </si>
  <si>
    <t>17819</t>
  </si>
  <si>
    <t>17817</t>
  </si>
  <si>
    <t>17820</t>
  </si>
  <si>
    <t>17822</t>
  </si>
  <si>
    <t>17824</t>
  </si>
  <si>
    <t>17825</t>
  </si>
  <si>
    <t>17828</t>
  </si>
  <si>
    <t>17829</t>
  </si>
  <si>
    <t>17839</t>
  </si>
  <si>
    <t>31371</t>
  </si>
  <si>
    <t>17847</t>
  </si>
  <si>
    <t>17849</t>
  </si>
  <si>
    <t>17851</t>
  </si>
  <si>
    <t>17842</t>
  </si>
  <si>
    <t>17845</t>
  </si>
  <si>
    <t>17843</t>
  </si>
  <si>
    <t>17844</t>
  </si>
  <si>
    <t>17846</t>
  </si>
  <si>
    <t>23397</t>
  </si>
  <si>
    <t>23398</t>
  </si>
  <si>
    <t>23399</t>
  </si>
  <si>
    <t>23420</t>
  </si>
  <si>
    <t>30346</t>
  </si>
  <si>
    <t>23416</t>
  </si>
  <si>
    <t>23421</t>
  </si>
  <si>
    <t>23422</t>
  </si>
  <si>
    <t>23411</t>
  </si>
  <si>
    <t>23417</t>
  </si>
  <si>
    <t>23418</t>
  </si>
  <si>
    <t>23419</t>
  </si>
  <si>
    <t>23400</t>
  </si>
  <si>
    <t>FVAUX Facility OMP</t>
  </si>
  <si>
    <t>23410</t>
  </si>
  <si>
    <t>FVAUX Ops_Building Admin</t>
  </si>
  <si>
    <t>23414</t>
  </si>
  <si>
    <t>23415</t>
  </si>
  <si>
    <t>23423</t>
  </si>
  <si>
    <t>20773</t>
  </si>
  <si>
    <t>20774</t>
  </si>
  <si>
    <t>20775</t>
  </si>
  <si>
    <t>20776</t>
  </si>
  <si>
    <t>20777</t>
  </si>
  <si>
    <t>20778</t>
  </si>
  <si>
    <t>20779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</si>
  <si>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</si>
  <si>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</si>
  <si>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</si>
  <si>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</si>
  <si>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</si>
  <si>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</si>
  <si>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</si>
  <si>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</si>
  <si>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</si>
  <si>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</si>
  <si>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</si>
  <si>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</si>
  <si>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</si>
  <si>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USDEC</t>
  </si>
  <si>
    <t>Dean Engagement Center</t>
  </si>
  <si>
    <t>USNSS</t>
  </si>
  <si>
    <t>Golden Bear Orientation</t>
  </si>
  <si>
    <t>19282</t>
  </si>
  <si>
    <t>19285</t>
  </si>
  <si>
    <t>19312</t>
  </si>
  <si>
    <t>UGDNS New Student Services</t>
  </si>
  <si>
    <t>19323</t>
  </si>
  <si>
    <t>19324</t>
  </si>
  <si>
    <t>19329</t>
  </si>
  <si>
    <t>19331</t>
  </si>
  <si>
    <t>19332</t>
  </si>
  <si>
    <t>USPST</t>
  </si>
  <si>
    <t>LEAD Ctr Pass Through</t>
  </si>
  <si>
    <t>21335</t>
  </si>
  <si>
    <t>UGDNS SILP Gen Pass Through</t>
  </si>
  <si>
    <t>30341</t>
  </si>
  <si>
    <t>UGDNS Grad Assembly Pass Throu</t>
  </si>
  <si>
    <t>30344</t>
  </si>
  <si>
    <t>UGDNS ASUC Pass Through</t>
  </si>
  <si>
    <t>USRFL</t>
  </si>
  <si>
    <t>18956</t>
  </si>
  <si>
    <t>18957</t>
  </si>
  <si>
    <t>UGDNS Residential Life</t>
  </si>
  <si>
    <t>18958</t>
  </si>
  <si>
    <t>UGDNS Academic Serv</t>
  </si>
  <si>
    <t>18959</t>
  </si>
  <si>
    <t>19097</t>
  </si>
  <si>
    <t>UGDNS Residential Programs</t>
  </si>
  <si>
    <t>19098</t>
  </si>
  <si>
    <t>UGDNS Recreation Programs</t>
  </si>
  <si>
    <t>19314</t>
  </si>
  <si>
    <t>USSAO</t>
  </si>
  <si>
    <t>Student Activities Ops</t>
  </si>
  <si>
    <t>21260</t>
  </si>
  <si>
    <t>21261</t>
  </si>
  <si>
    <t>UGDNS Debate Operations</t>
  </si>
  <si>
    <t>21262</t>
  </si>
  <si>
    <t>UGDNS Summer Camp</t>
  </si>
  <si>
    <t>21331</t>
  </si>
  <si>
    <t>UGDNS Bridges</t>
  </si>
  <si>
    <t>21332</t>
  </si>
  <si>
    <t>UGDNS SILP Student Groups</t>
  </si>
  <si>
    <t>21334</t>
  </si>
  <si>
    <t>UGDNS SILP Greek Life</t>
  </si>
  <si>
    <t>30340</t>
  </si>
  <si>
    <t>UGDNS LEAD Operations</t>
  </si>
  <si>
    <t>30342</t>
  </si>
  <si>
    <t>UGDNS Gen Stdnt Org Activity</t>
  </si>
  <si>
    <t>30343</t>
  </si>
  <si>
    <t>UGDNS SA Publications</t>
  </si>
  <si>
    <t>USSRC</t>
  </si>
  <si>
    <t>30347</t>
  </si>
  <si>
    <t>UGDNS TGIF</t>
  </si>
  <si>
    <t>30348</t>
  </si>
  <si>
    <t>UGDNS Stdt Environ Res Comtt</t>
  </si>
  <si>
    <t>30349</t>
  </si>
  <si>
    <t>UGDNS TGIF Pass Through</t>
  </si>
  <si>
    <t>21245</t>
  </si>
  <si>
    <t>21246</t>
  </si>
  <si>
    <t>21247</t>
  </si>
  <si>
    <t>21248</t>
  </si>
  <si>
    <t>21249</t>
  </si>
  <si>
    <t>21250</t>
  </si>
  <si>
    <t>USDOS</t>
  </si>
  <si>
    <t>SAS Dean Immed Office</t>
  </si>
  <si>
    <t>21275</t>
  </si>
  <si>
    <t>21277</t>
  </si>
  <si>
    <t>UGDNS DOS Immed Office</t>
  </si>
  <si>
    <t>21278</t>
  </si>
  <si>
    <t>21279</t>
  </si>
  <si>
    <t>21280</t>
  </si>
  <si>
    <t>21281</t>
  </si>
  <si>
    <t>21282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</si>
  <si>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</si>
  <si>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</si>
  <si>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</si>
  <si>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</si>
  <si>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</si>
  <si>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</si>
  <si>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</si>
  <si>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</si>
  <si>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21263</t>
  </si>
  <si>
    <t>21264</t>
  </si>
  <si>
    <t>21265</t>
  </si>
  <si>
    <t>21300</t>
  </si>
  <si>
    <t>21301</t>
  </si>
  <si>
    <t>21302</t>
  </si>
  <si>
    <t>21303</t>
  </si>
  <si>
    <t>21304</t>
  </si>
  <si>
    <t>21305</t>
  </si>
  <si>
    <t>21326</t>
  </si>
  <si>
    <t>21327</t>
  </si>
  <si>
    <t>21328</t>
  </si>
  <si>
    <t>21329</t>
  </si>
  <si>
    <t>21330</t>
  </si>
  <si>
    <t>21333</t>
  </si>
  <si>
    <t>21336</t>
  </si>
  <si>
    <t>21337</t>
  </si>
  <si>
    <t>21338</t>
  </si>
  <si>
    <t>21339</t>
  </si>
  <si>
    <t>21340</t>
  </si>
  <si>
    <t>21341</t>
  </si>
  <si>
    <t>21342</t>
  </si>
  <si>
    <t>21343</t>
  </si>
  <si>
    <t>21344</t>
  </si>
  <si>
    <t>21345</t>
  </si>
  <si>
    <t>21346</t>
  </si>
  <si>
    <t>21380</t>
  </si>
  <si>
    <t>USSAS Student CondUSt Fines</t>
  </si>
  <si>
    <t>21381</t>
  </si>
  <si>
    <t>18940</t>
  </si>
  <si>
    <t>18945</t>
  </si>
  <si>
    <t>18948</t>
  </si>
  <si>
    <t>18949</t>
  </si>
  <si>
    <t>18970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</si>
  <si>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</si>
  <si>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</si>
  <si>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</si>
  <si>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</si>
  <si>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</si>
  <si>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</si>
  <si>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</si>
  <si>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</si>
  <si>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</si>
  <si>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</si>
  <si>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</si>
  <si>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</si>
  <si>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</si>
  <si>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</si>
  <si>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</si>
  <si>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</si>
  <si>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</si>
  <si>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</si>
  <si>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18941</t>
  </si>
  <si>
    <t>UKHDS BUD Budget</t>
  </si>
  <si>
    <t>18943</t>
  </si>
  <si>
    <t>18944</t>
  </si>
  <si>
    <t>18969</t>
  </si>
  <si>
    <t>18924</t>
  </si>
  <si>
    <t>18927</t>
  </si>
  <si>
    <t>18931</t>
  </si>
  <si>
    <t>18934</t>
  </si>
  <si>
    <t>18936</t>
  </si>
  <si>
    <t>18937</t>
  </si>
  <si>
    <t>18960</t>
  </si>
  <si>
    <t>18961</t>
  </si>
  <si>
    <t>18962</t>
  </si>
  <si>
    <t>31850</t>
  </si>
  <si>
    <t>31851</t>
  </si>
  <si>
    <t>31852</t>
  </si>
  <si>
    <t>31853</t>
  </si>
  <si>
    <t>31854</t>
  </si>
  <si>
    <t>31855</t>
  </si>
  <si>
    <t>31856</t>
  </si>
  <si>
    <t>31740</t>
  </si>
  <si>
    <t>31741</t>
  </si>
  <si>
    <t>31742</t>
  </si>
  <si>
    <t>31743</t>
  </si>
  <si>
    <t>31744</t>
  </si>
  <si>
    <t>31745</t>
  </si>
  <si>
    <t>31746</t>
  </si>
  <si>
    <t>31747</t>
  </si>
  <si>
    <t>31748</t>
  </si>
  <si>
    <t>31700</t>
  </si>
  <si>
    <t>31701</t>
  </si>
  <si>
    <t>31702</t>
  </si>
  <si>
    <t>31703</t>
  </si>
  <si>
    <t>31704</t>
  </si>
  <si>
    <t>31705</t>
  </si>
  <si>
    <t>31706</t>
  </si>
  <si>
    <t>31707</t>
  </si>
  <si>
    <t>31708</t>
  </si>
  <si>
    <t>19210</t>
  </si>
  <si>
    <t>UKHDS GBR GoldBear Admin</t>
  </si>
  <si>
    <t>19211</t>
  </si>
  <si>
    <t>UKHDS GBR GoldBear Raw Fd</t>
  </si>
  <si>
    <t>19212</t>
  </si>
  <si>
    <t>UKHDS GBR GoldBear Fd Prep</t>
  </si>
  <si>
    <t>19213</t>
  </si>
  <si>
    <t>UKHDS GBR GoldBear Stu Labor</t>
  </si>
  <si>
    <t>19214</t>
  </si>
  <si>
    <t>UKHDS GBR GoldBear Maint</t>
  </si>
  <si>
    <t>19215</t>
  </si>
  <si>
    <t>UKHDS GBR GoldBear Utilities</t>
  </si>
  <si>
    <t>19216</t>
  </si>
  <si>
    <t>19217</t>
  </si>
  <si>
    <t>UKHDS GBR GoldBear Central</t>
  </si>
  <si>
    <t>19218</t>
  </si>
  <si>
    <t>UKHDS GBR GoldBear Campus</t>
  </si>
  <si>
    <t>19219</t>
  </si>
  <si>
    <t>UKHDS GBR GoldBear Reserves</t>
  </si>
  <si>
    <t>19220</t>
  </si>
  <si>
    <t>UKHDS GBR GoldBear Debt Serv</t>
  </si>
  <si>
    <t>19221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</si>
  <si>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</si>
  <si>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</si>
  <si>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</si>
  <si>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</si>
  <si>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</si>
  <si>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</si>
  <si>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</si>
  <si>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</si>
  <si>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</si>
  <si>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</si>
  <si>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</si>
  <si>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</si>
  <si>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</si>
  <si>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</si>
  <si>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</si>
  <si>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</si>
  <si>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</si>
  <si>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</si>
  <si>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19224</t>
  </si>
  <si>
    <t>UKHDS PBR PatBr Admin</t>
  </si>
  <si>
    <t>19225</t>
  </si>
  <si>
    <t>UKHDS PBR PatBr Raw Fd</t>
  </si>
  <si>
    <t>19226</t>
  </si>
  <si>
    <t>UKHDS PBR PatBr Fd Prep</t>
  </si>
  <si>
    <t>19227</t>
  </si>
  <si>
    <t>UKHDS PBR PatBr Stu Labor</t>
  </si>
  <si>
    <t>19228</t>
  </si>
  <si>
    <t>UKHDS PBR PatBr Maint</t>
  </si>
  <si>
    <t>19229</t>
  </si>
  <si>
    <t>UKHDS PBR PatBr Utilities</t>
  </si>
  <si>
    <t>19230</t>
  </si>
  <si>
    <t>19231</t>
  </si>
  <si>
    <t>19232</t>
  </si>
  <si>
    <t>UKHDS PBR PatBr Campus</t>
  </si>
  <si>
    <t>19233</t>
  </si>
  <si>
    <t>UKHDS PBR PatBr Reserves</t>
  </si>
  <si>
    <t>19234</t>
  </si>
  <si>
    <t>UKHDS PBR PatBr Debt Serv</t>
  </si>
  <si>
    <t>19235</t>
  </si>
  <si>
    <t>UKHDS PBR PatBr Vend Subsidy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</si>
  <si>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</si>
  <si>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</si>
  <si>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</si>
  <si>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</si>
  <si>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</si>
  <si>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</si>
  <si>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</si>
  <si>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</si>
  <si>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</si>
  <si>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19193</t>
  </si>
  <si>
    <t>19196</t>
  </si>
  <si>
    <t>UKHDS RMR Ramona Admin</t>
  </si>
  <si>
    <t>19197</t>
  </si>
  <si>
    <t>UKHDS RMR Ramona Raw Fd</t>
  </si>
  <si>
    <t>19198</t>
  </si>
  <si>
    <t>UKHDS RMR Ramona Fd Prep</t>
  </si>
  <si>
    <t>19199</t>
  </si>
  <si>
    <t>UKHDS RMR Ramona Stu Labor</t>
  </si>
  <si>
    <t>19200</t>
  </si>
  <si>
    <t>UKHDS RMR Ramona Maint</t>
  </si>
  <si>
    <t>19201</t>
  </si>
  <si>
    <t>UKHDS RMR Ramona Utilities</t>
  </si>
  <si>
    <t>19202</t>
  </si>
  <si>
    <t>19203</t>
  </si>
  <si>
    <t>UKHDS RMR Ramona Central</t>
  </si>
  <si>
    <t>19204</t>
  </si>
  <si>
    <t>UKHDS RMR Ramona Campus</t>
  </si>
  <si>
    <t>19205</t>
  </si>
  <si>
    <t>UKHDS RMR Ramona Reserves</t>
  </si>
  <si>
    <t>19206</t>
  </si>
  <si>
    <t>UKHDS RMR Ramona Debt Serv</t>
  </si>
  <si>
    <t>19207</t>
  </si>
  <si>
    <t>UKHDS RMR Ramona Vend Subsidy</t>
  </si>
  <si>
    <t>19254</t>
  </si>
  <si>
    <t>UKHDS TCR Terr Cafe Admin</t>
  </si>
  <si>
    <t>19255</t>
  </si>
  <si>
    <t>UKHDS TCR Terr Cafe Raw Fd</t>
  </si>
  <si>
    <t>19256</t>
  </si>
  <si>
    <t>UKHDS TCR Terr Cafe Fd Prep</t>
  </si>
  <si>
    <t>19257</t>
  </si>
  <si>
    <t>UKHDS TCR Terr Cafe Stu Labor</t>
  </si>
  <si>
    <t>19258</t>
  </si>
  <si>
    <t>UKHDS TCR Terr Cafe Maint</t>
  </si>
  <si>
    <t>19259</t>
  </si>
  <si>
    <t>UKHDS TCR Terr Cafe Utilities</t>
  </si>
  <si>
    <t>19260</t>
  </si>
  <si>
    <t>19261</t>
  </si>
  <si>
    <t>UKHDS TCR Terr Cafe Central</t>
  </si>
  <si>
    <t>19262</t>
  </si>
  <si>
    <t>UKHDS TCR Terr Cafe Campus</t>
  </si>
  <si>
    <t>19263</t>
  </si>
  <si>
    <t>UKHDS TCR Terr Cafe Reserves</t>
  </si>
  <si>
    <t>19264</t>
  </si>
  <si>
    <t>UKHDS TCR Terr Cafe Debt Serv</t>
  </si>
  <si>
    <t>19265</t>
  </si>
  <si>
    <t>UKHDS TCR Terr Cafe Vend Subs</t>
  </si>
  <si>
    <t>19545</t>
  </si>
  <si>
    <t>19546</t>
  </si>
  <si>
    <t>19547</t>
  </si>
  <si>
    <t>19548</t>
  </si>
  <si>
    <t>19549</t>
  </si>
  <si>
    <t>19550</t>
  </si>
  <si>
    <t>19551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</si>
  <si>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</si>
  <si>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</si>
  <si>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</si>
  <si>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</si>
  <si>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</si>
  <si>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</si>
  <si>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</si>
  <si>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</si>
  <si>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</si>
  <si>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31575</t>
  </si>
  <si>
    <t>31576</t>
  </si>
  <si>
    <t>31577</t>
  </si>
  <si>
    <t>31578</t>
  </si>
  <si>
    <t>31579</t>
  </si>
  <si>
    <t>31580</t>
  </si>
  <si>
    <t>31581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</si>
  <si>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</si>
  <si>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</si>
  <si>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</si>
  <si>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</si>
  <si>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</si>
  <si>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</si>
  <si>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</si>
  <si>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</si>
  <si>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</si>
  <si>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18964</t>
  </si>
  <si>
    <t>19116</t>
  </si>
  <si>
    <t>19117</t>
  </si>
  <si>
    <t>19118</t>
  </si>
  <si>
    <t>19119</t>
  </si>
  <si>
    <t>19120</t>
  </si>
  <si>
    <t>19121</t>
  </si>
  <si>
    <t>19122</t>
  </si>
  <si>
    <t>19123</t>
  </si>
  <si>
    <t>19124</t>
  </si>
  <si>
    <t>31800</t>
  </si>
  <si>
    <t>31801</t>
  </si>
  <si>
    <t>31802</t>
  </si>
  <si>
    <t>31803</t>
  </si>
  <si>
    <t>31804</t>
  </si>
  <si>
    <t>31805</t>
  </si>
  <si>
    <t>31806</t>
  </si>
  <si>
    <t>19127</t>
  </si>
  <si>
    <t>19128</t>
  </si>
  <si>
    <t>19129</t>
  </si>
  <si>
    <t>19130</t>
  </si>
  <si>
    <t>19131</t>
  </si>
  <si>
    <t>19132</t>
  </si>
  <si>
    <t>19133</t>
  </si>
  <si>
    <t>19134</t>
  </si>
  <si>
    <t>19135</t>
  </si>
  <si>
    <t>19138</t>
  </si>
  <si>
    <t>19139</t>
  </si>
  <si>
    <t>19140</t>
  </si>
  <si>
    <t>19141</t>
  </si>
  <si>
    <t>19142</t>
  </si>
  <si>
    <t>19143</t>
  </si>
  <si>
    <t>19144</t>
  </si>
  <si>
    <t>19145</t>
  </si>
  <si>
    <t>19146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</si>
  <si>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</si>
  <si>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</si>
  <si>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</si>
  <si>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</si>
  <si>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</si>
  <si>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</si>
  <si>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</si>
  <si>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</si>
  <si>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</si>
  <si>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18938</t>
  </si>
  <si>
    <t>18980</t>
  </si>
  <si>
    <t>UKHDS FAC Bowles Admin</t>
  </si>
  <si>
    <t>18981</t>
  </si>
  <si>
    <t>UKHDS FAC Bowles Hskping</t>
  </si>
  <si>
    <t>18982</t>
  </si>
  <si>
    <t>UKHDS FAC Bowles Linen</t>
  </si>
  <si>
    <t>18983</t>
  </si>
  <si>
    <t>UKHDS FAC Bowles Maint</t>
  </si>
  <si>
    <t>18984</t>
  </si>
  <si>
    <t>UKHDS FAC Bowles Utilities</t>
  </si>
  <si>
    <t>18985</t>
  </si>
  <si>
    <t>UKHDS FAC Bowles Grounds</t>
  </si>
  <si>
    <t>18986</t>
  </si>
  <si>
    <t>UKHDS FAC Bowles Central</t>
  </si>
  <si>
    <t>18987</t>
  </si>
  <si>
    <t>UKHDS FAC Bowles Campus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</si>
  <si>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</si>
  <si>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</si>
  <si>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</si>
  <si>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</si>
  <si>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</si>
  <si>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</si>
  <si>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</si>
  <si>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</si>
  <si>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</si>
  <si>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</si>
  <si>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</si>
  <si>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</si>
  <si>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</si>
  <si>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</si>
  <si>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</si>
  <si>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</si>
  <si>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30780</t>
  </si>
  <si>
    <t>30785</t>
  </si>
  <si>
    <t>30786</t>
  </si>
  <si>
    <t>30787</t>
  </si>
  <si>
    <t>30788</t>
  </si>
  <si>
    <t>30789</t>
  </si>
  <si>
    <t>30790</t>
  </si>
  <si>
    <t>30791</t>
  </si>
  <si>
    <t>30792</t>
  </si>
  <si>
    <t>30793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</si>
  <si>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</si>
  <si>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</si>
  <si>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</si>
  <si>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</si>
  <si>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</si>
  <si>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</si>
  <si>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</si>
  <si>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</si>
  <si>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19007</t>
  </si>
  <si>
    <t>19008</t>
  </si>
  <si>
    <t>19009</t>
  </si>
  <si>
    <t>19010</t>
  </si>
  <si>
    <t>19011</t>
  </si>
  <si>
    <t>19012</t>
  </si>
  <si>
    <t>19013</t>
  </si>
  <si>
    <t>19014</t>
  </si>
  <si>
    <t>19016</t>
  </si>
  <si>
    <t>19017</t>
  </si>
  <si>
    <t>19018</t>
  </si>
  <si>
    <t>19019</t>
  </si>
  <si>
    <t>19020</t>
  </si>
  <si>
    <t>19021</t>
  </si>
  <si>
    <t>19022</t>
  </si>
  <si>
    <t>19023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</si>
  <si>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</si>
  <si>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</si>
  <si>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</si>
  <si>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</si>
  <si>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</si>
  <si>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</si>
  <si>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</si>
  <si>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</si>
  <si>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19034</t>
  </si>
  <si>
    <t>19035</t>
  </si>
  <si>
    <t>19036</t>
  </si>
  <si>
    <t>19037</t>
  </si>
  <si>
    <t>19038</t>
  </si>
  <si>
    <t>19039</t>
  </si>
  <si>
    <t>19040</t>
  </si>
  <si>
    <t>19041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</si>
  <si>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</si>
  <si>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</si>
  <si>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</si>
  <si>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</si>
  <si>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</si>
  <si>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</si>
  <si>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</si>
  <si>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</si>
  <si>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</si>
  <si>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</si>
  <si>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</si>
  <si>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</si>
  <si>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</si>
  <si>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</si>
  <si>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</si>
  <si>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</si>
  <si>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19061</t>
  </si>
  <si>
    <t>19062</t>
  </si>
  <si>
    <t>19063</t>
  </si>
  <si>
    <t>19064</t>
  </si>
  <si>
    <t>19065</t>
  </si>
  <si>
    <t>19066</t>
  </si>
  <si>
    <t>19067</t>
  </si>
  <si>
    <t>19068</t>
  </si>
  <si>
    <t>19082</t>
  </si>
  <si>
    <t>19083</t>
  </si>
  <si>
    <t>19084</t>
  </si>
  <si>
    <t>19085</t>
  </si>
  <si>
    <t>19086</t>
  </si>
  <si>
    <t>19087</t>
  </si>
  <si>
    <t>19088</t>
  </si>
  <si>
    <t>19089</t>
  </si>
  <si>
    <t>19090</t>
  </si>
  <si>
    <t>19092</t>
  </si>
  <si>
    <t>UKHDS UVA Admin</t>
  </si>
  <si>
    <t>19093</t>
  </si>
  <si>
    <t>UKHDS UVA Hskping</t>
  </si>
  <si>
    <t>19094</t>
  </si>
  <si>
    <t>UKHDS UVA Maintenance</t>
  </si>
  <si>
    <t>19095</t>
  </si>
  <si>
    <t>UKHDS UVA Utilities</t>
  </si>
  <si>
    <t>19096</t>
  </si>
  <si>
    <t>UKHDS UVA Cross Guard</t>
  </si>
  <si>
    <t>19099</t>
  </si>
  <si>
    <t>UKHDS UVA Grounds</t>
  </si>
  <si>
    <t>19100</t>
  </si>
  <si>
    <t>UKHDS UVA Central</t>
  </si>
  <si>
    <t>19101</t>
  </si>
  <si>
    <t>UKHDS UVA Campus</t>
  </si>
  <si>
    <t>18968</t>
  </si>
  <si>
    <t>18963</t>
  </si>
  <si>
    <t>18942</t>
  </si>
  <si>
    <t>18951</t>
  </si>
  <si>
    <t>18955</t>
  </si>
  <si>
    <t>18966</t>
  </si>
  <si>
    <t>18971</t>
  </si>
  <si>
    <t>18965</t>
  </si>
  <si>
    <t>18967</t>
  </si>
  <si>
    <t>18947</t>
  </si>
  <si>
    <t>18950</t>
  </si>
  <si>
    <t>18952</t>
  </si>
  <si>
    <t>18953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</si>
  <si>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</si>
  <si>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</si>
  <si>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</si>
  <si>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</si>
  <si>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</si>
  <si>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</si>
  <si>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</si>
  <si>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</si>
  <si>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</si>
  <si>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18972</t>
  </si>
  <si>
    <t>18973</t>
  </si>
  <si>
    <t>18974</t>
  </si>
  <si>
    <t>18975</t>
  </si>
  <si>
    <t>18976</t>
  </si>
  <si>
    <t>18977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</si>
  <si>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</si>
  <si>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</si>
  <si>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</si>
  <si>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</si>
  <si>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</si>
  <si>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</si>
  <si>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</si>
  <si>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</si>
  <si>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00660</t>
  </si>
  <si>
    <t>00510</t>
  </si>
  <si>
    <t>00501</t>
  </si>
  <si>
    <t>00502</t>
  </si>
  <si>
    <t>00503</t>
  </si>
  <si>
    <t>00504</t>
  </si>
  <si>
    <t>00800</t>
  </si>
  <si>
    <t>00600</t>
  </si>
  <si>
    <t>00650</t>
  </si>
  <si>
    <t>00651</t>
  </si>
  <si>
    <t>00652</t>
  </si>
  <si>
    <t>00700</t>
  </si>
  <si>
    <t>00630</t>
  </si>
  <si>
    <t>00632</t>
  </si>
  <si>
    <t>00750</t>
  </si>
  <si>
    <t>00001</t>
  </si>
  <si>
    <t>00030</t>
  </si>
  <si>
    <t>00031</t>
  </si>
  <si>
    <t>00003</t>
  </si>
  <si>
    <t>00004</t>
  </si>
  <si>
    <t>00005</t>
  </si>
  <si>
    <t>00006</t>
  </si>
  <si>
    <t>00007</t>
  </si>
  <si>
    <t>00008</t>
  </si>
  <si>
    <t>00009</t>
  </si>
  <si>
    <t>00010</t>
  </si>
  <si>
    <t>00011</t>
  </si>
  <si>
    <t>00012</t>
  </si>
  <si>
    <t>00013</t>
  </si>
  <si>
    <t>00060</t>
  </si>
  <si>
    <t>00061</t>
  </si>
  <si>
    <t>00062</t>
  </si>
  <si>
    <t>00064</t>
  </si>
  <si>
    <t>00499</t>
  </si>
  <si>
    <t>10145</t>
  </si>
  <si>
    <t>00002</t>
  </si>
  <si>
    <t>00014</t>
  </si>
  <si>
    <t>00015</t>
  </si>
  <si>
    <t>00016</t>
  </si>
  <si>
    <t>00017</t>
  </si>
  <si>
    <t>00018</t>
  </si>
  <si>
    <t>00019</t>
  </si>
  <si>
    <t>00020</t>
  </si>
  <si>
    <t>00021</t>
  </si>
  <si>
    <t>00022</t>
  </si>
  <si>
    <t>00023</t>
  </si>
  <si>
    <t>00025</t>
  </si>
  <si>
    <t>00032</t>
  </si>
  <si>
    <t>00033</t>
  </si>
  <si>
    <t>00034</t>
  </si>
  <si>
    <t>00090</t>
  </si>
  <si>
    <t>00091</t>
  </si>
  <si>
    <t>00099</t>
  </si>
  <si>
    <t>10148</t>
  </si>
  <si>
    <t>00063</t>
  </si>
  <si>
    <t>00065</t>
  </si>
  <si>
    <t>00400</t>
  </si>
  <si>
    <t>00070</t>
  </si>
  <si>
    <t>11611</t>
  </si>
  <si>
    <t>11612</t>
  </si>
  <si>
    <t>11613</t>
  </si>
  <si>
    <t>11614</t>
  </si>
  <si>
    <t>11618</t>
  </si>
  <si>
    <t>11620</t>
  </si>
  <si>
    <t>11622</t>
  </si>
  <si>
    <t>11624</t>
  </si>
  <si>
    <t>DACED DEAN Discretionary</t>
  </si>
  <si>
    <t>11625</t>
  </si>
  <si>
    <t>11627</t>
  </si>
  <si>
    <t>11630</t>
  </si>
  <si>
    <t>11635</t>
  </si>
  <si>
    <t>11637</t>
  </si>
  <si>
    <t>DACED Terner Center</t>
  </si>
  <si>
    <t>11640</t>
  </si>
  <si>
    <t>11641</t>
  </si>
  <si>
    <t>11642</t>
  </si>
  <si>
    <t>11646</t>
  </si>
  <si>
    <t>11656</t>
  </si>
  <si>
    <t>11660</t>
  </si>
  <si>
    <t>11664</t>
  </si>
  <si>
    <t>11707</t>
  </si>
  <si>
    <t>11714</t>
  </si>
  <si>
    <t>11715</t>
  </si>
  <si>
    <t>11729</t>
  </si>
  <si>
    <t>11730</t>
  </si>
  <si>
    <t>11732</t>
  </si>
  <si>
    <t>11733</t>
  </si>
  <si>
    <t>11746</t>
  </si>
  <si>
    <t>11748</t>
  </si>
  <si>
    <t>11750</t>
  </si>
  <si>
    <t>11753</t>
  </si>
  <si>
    <t>11754</t>
  </si>
  <si>
    <t>11772</t>
  </si>
  <si>
    <t>13466</t>
  </si>
  <si>
    <t>13467</t>
  </si>
  <si>
    <t>13468</t>
  </si>
  <si>
    <t>13469</t>
  </si>
  <si>
    <t>13470</t>
  </si>
  <si>
    <t>13471</t>
  </si>
  <si>
    <t>13472</t>
  </si>
  <si>
    <t>13473</t>
  </si>
  <si>
    <t>13475</t>
  </si>
  <si>
    <t>13476</t>
  </si>
  <si>
    <t>13477</t>
  </si>
  <si>
    <t>13478</t>
  </si>
  <si>
    <t>13479</t>
  </si>
  <si>
    <t>13480</t>
  </si>
  <si>
    <t>13481</t>
  </si>
  <si>
    <t>13487</t>
  </si>
  <si>
    <t>13488</t>
  </si>
  <si>
    <t>13496</t>
  </si>
  <si>
    <t>13497</t>
  </si>
  <si>
    <t>13490</t>
  </si>
  <si>
    <t>13491</t>
  </si>
  <si>
    <t>13492</t>
  </si>
  <si>
    <t>13494</t>
  </si>
  <si>
    <t>13460</t>
  </si>
  <si>
    <t>13461</t>
  </si>
  <si>
    <t>13462</t>
  </si>
  <si>
    <t>13463</t>
  </si>
  <si>
    <t>13464</t>
  </si>
  <si>
    <t>13465</t>
  </si>
  <si>
    <t>13482</t>
  </si>
  <si>
    <t>13483</t>
  </si>
  <si>
    <t>13484</t>
  </si>
  <si>
    <t>13485</t>
  </si>
  <si>
    <t>13486</t>
  </si>
  <si>
    <t>13503</t>
  </si>
  <si>
    <t>13505</t>
  </si>
  <si>
    <t>13506</t>
  </si>
  <si>
    <t>13508</t>
  </si>
  <si>
    <t>13500</t>
  </si>
  <si>
    <t>13502</t>
  </si>
  <si>
    <t>13521</t>
  </si>
  <si>
    <t>13523</t>
  </si>
  <si>
    <t>13524</t>
  </si>
  <si>
    <t>13528</t>
  </si>
  <si>
    <t>13533</t>
  </si>
  <si>
    <t>13534</t>
  </si>
  <si>
    <t>13535</t>
  </si>
  <si>
    <t>13536</t>
  </si>
  <si>
    <t>13537</t>
  </si>
  <si>
    <t>13519</t>
  </si>
  <si>
    <t>13520</t>
  </si>
  <si>
    <t>13510</t>
  </si>
  <si>
    <t>13511</t>
  </si>
  <si>
    <t>13516</t>
  </si>
  <si>
    <t>13551</t>
  </si>
  <si>
    <t>13553</t>
  </si>
  <si>
    <t>13554</t>
  </si>
  <si>
    <t>13555</t>
  </si>
  <si>
    <t>13556</t>
  </si>
  <si>
    <t>13550</t>
  </si>
  <si>
    <t>13541</t>
  </si>
  <si>
    <t>MCESP INSECT AG GENERAL OPS</t>
  </si>
  <si>
    <t>13543</t>
  </si>
  <si>
    <t>13544</t>
  </si>
  <si>
    <t>13545</t>
  </si>
  <si>
    <t>13540</t>
  </si>
  <si>
    <t>13560</t>
  </si>
  <si>
    <t>13561</t>
  </si>
  <si>
    <t>13562</t>
  </si>
  <si>
    <t>13563</t>
  </si>
  <si>
    <t>13571</t>
  </si>
  <si>
    <t>13573</t>
  </si>
  <si>
    <t>13574</t>
  </si>
  <si>
    <t>13580</t>
  </si>
  <si>
    <t>13581</t>
  </si>
  <si>
    <t>13586</t>
  </si>
  <si>
    <t>13587</t>
  </si>
  <si>
    <t>13588</t>
  </si>
  <si>
    <t>13589</t>
  </si>
  <si>
    <t>13590</t>
  </si>
  <si>
    <t>13595</t>
  </si>
  <si>
    <t>MDNST TOX PS GEN OPERATIONS</t>
  </si>
  <si>
    <t>13596</t>
  </si>
  <si>
    <t>PMB PLANT GENE EXPR CENTER</t>
  </si>
  <si>
    <t>13651</t>
  </si>
  <si>
    <t>13635</t>
  </si>
  <si>
    <t>13637</t>
  </si>
  <si>
    <t>13638</t>
  </si>
  <si>
    <t>13645</t>
  </si>
  <si>
    <t>13646</t>
  </si>
  <si>
    <t>13630</t>
  </si>
  <si>
    <t>PMB PLANT BIOLOGY DIVISION</t>
  </si>
  <si>
    <t>13615</t>
  </si>
  <si>
    <t>13617</t>
  </si>
  <si>
    <t>13618</t>
  </si>
  <si>
    <t>13620</t>
  </si>
  <si>
    <t>13625</t>
  </si>
  <si>
    <t>13626</t>
  </si>
  <si>
    <t>13610</t>
  </si>
  <si>
    <t>13600</t>
  </si>
  <si>
    <t>13604</t>
  </si>
  <si>
    <t>13605</t>
  </si>
  <si>
    <t>15310</t>
  </si>
  <si>
    <t>15311</t>
  </si>
  <si>
    <t>15312</t>
  </si>
  <si>
    <t>15315</t>
  </si>
  <si>
    <t>31330</t>
  </si>
  <si>
    <t>31331</t>
  </si>
  <si>
    <t>10665</t>
  </si>
  <si>
    <t>10667</t>
  </si>
  <si>
    <t>10670</t>
  </si>
  <si>
    <t>10673</t>
  </si>
  <si>
    <t>CCHEM CHM Endowments &amp; Gifts</t>
  </si>
  <si>
    <t>10675</t>
  </si>
  <si>
    <t>10676</t>
  </si>
  <si>
    <t>10700</t>
  </si>
  <si>
    <t>10720</t>
  </si>
  <si>
    <t>10805</t>
  </si>
  <si>
    <t>10806</t>
  </si>
  <si>
    <t>10967</t>
  </si>
  <si>
    <t>10968</t>
  </si>
  <si>
    <t>10972</t>
  </si>
  <si>
    <t>10973</t>
  </si>
  <si>
    <t>10974</t>
  </si>
  <si>
    <t>11010</t>
  </si>
  <si>
    <t>11020</t>
  </si>
  <si>
    <t>11021</t>
  </si>
  <si>
    <t>11022</t>
  </si>
  <si>
    <t>11023</t>
  </si>
  <si>
    <t>11070</t>
  </si>
  <si>
    <t>11117</t>
  </si>
  <si>
    <t>11118</t>
  </si>
  <si>
    <t>11119</t>
  </si>
  <si>
    <t>11149</t>
  </si>
  <si>
    <t>11217</t>
  </si>
  <si>
    <t>11221</t>
  </si>
  <si>
    <t>10965</t>
  </si>
  <si>
    <t>10975</t>
  </si>
  <si>
    <t>10990</t>
  </si>
  <si>
    <t>11005</t>
  </si>
  <si>
    <t>11114</t>
  </si>
  <si>
    <t>11216</t>
  </si>
  <si>
    <t>11218</t>
  </si>
  <si>
    <t>11219</t>
  </si>
  <si>
    <t>11220</t>
  </si>
  <si>
    <t>11230</t>
  </si>
  <si>
    <t>11073</t>
  </si>
  <si>
    <t>11145</t>
  </si>
  <si>
    <t>11146</t>
  </si>
  <si>
    <t>11147</t>
  </si>
  <si>
    <t>11150</t>
  </si>
  <si>
    <t>11190</t>
  </si>
  <si>
    <t>10831</t>
  </si>
  <si>
    <t>10833</t>
  </si>
  <si>
    <t>10836</t>
  </si>
  <si>
    <t>10837</t>
  </si>
  <si>
    <t>10860</t>
  </si>
  <si>
    <t>10900</t>
  </si>
  <si>
    <t>10935</t>
  </si>
  <si>
    <t>11408</t>
  </si>
  <si>
    <t>11409</t>
  </si>
  <si>
    <t>11410</t>
  </si>
  <si>
    <t>11411</t>
  </si>
  <si>
    <t>11412</t>
  </si>
  <si>
    <t>11413</t>
  </si>
  <si>
    <t>11414</t>
  </si>
  <si>
    <t>11395</t>
  </si>
  <si>
    <t>11396</t>
  </si>
  <si>
    <t>11398</t>
  </si>
  <si>
    <t>11399</t>
  </si>
  <si>
    <t>11400</t>
  </si>
  <si>
    <t>11401</t>
  </si>
  <si>
    <t>11402</t>
  </si>
  <si>
    <t>11403</t>
  </si>
  <si>
    <t>11404</t>
  </si>
  <si>
    <t>11405</t>
  </si>
  <si>
    <t>11406</t>
  </si>
  <si>
    <t>11407</t>
  </si>
  <si>
    <t>11422</t>
  </si>
  <si>
    <t>11416</t>
  </si>
  <si>
    <t>11417</t>
  </si>
  <si>
    <t>11418</t>
  </si>
  <si>
    <t>11419</t>
  </si>
  <si>
    <t>11420</t>
  </si>
  <si>
    <t>11421</t>
  </si>
  <si>
    <t>23830</t>
  </si>
  <si>
    <t>23831</t>
  </si>
  <si>
    <t>23832</t>
  </si>
  <si>
    <t>23833</t>
  </si>
  <si>
    <t>23815</t>
  </si>
  <si>
    <t>23816</t>
  </si>
  <si>
    <t>23817</t>
  </si>
  <si>
    <t>23791</t>
  </si>
  <si>
    <t>23794</t>
  </si>
  <si>
    <t>23795</t>
  </si>
  <si>
    <t>23796</t>
  </si>
  <si>
    <t>23797</t>
  </si>
  <si>
    <t>23798</t>
  </si>
  <si>
    <t>23799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</si>
  <si>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</si>
  <si>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</si>
  <si>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</si>
  <si>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</si>
  <si>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</si>
  <si>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</si>
  <si>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</si>
  <si>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</si>
  <si>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</si>
  <si>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</si>
  <si>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</si>
  <si>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</si>
  <si>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</si>
  <si>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</si>
  <si>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</si>
  <si>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23819</t>
  </si>
  <si>
    <t>23821</t>
  </si>
  <si>
    <t>EERES Innovations in Big Ideas</t>
  </si>
  <si>
    <t>23822</t>
  </si>
  <si>
    <t>EERES Edu_Prog_Research</t>
  </si>
  <si>
    <t>23845</t>
  </si>
  <si>
    <t>23848</t>
  </si>
  <si>
    <t>23855</t>
  </si>
  <si>
    <t>23856</t>
  </si>
  <si>
    <t>23857</t>
  </si>
  <si>
    <t>23858</t>
  </si>
  <si>
    <t>23859</t>
  </si>
  <si>
    <t>23860</t>
  </si>
  <si>
    <t>23861</t>
  </si>
  <si>
    <t>23866</t>
  </si>
  <si>
    <t>23868</t>
  </si>
  <si>
    <t>23870</t>
  </si>
  <si>
    <t>EERES BAIR Lab Ops</t>
  </si>
  <si>
    <t>23871</t>
  </si>
  <si>
    <t>EERES BAIR Open Res Commons</t>
  </si>
  <si>
    <t>11450</t>
  </si>
  <si>
    <t>11451</t>
  </si>
  <si>
    <t>11452</t>
  </si>
  <si>
    <t>11453</t>
  </si>
  <si>
    <t>11454</t>
  </si>
  <si>
    <t>11455</t>
  </si>
  <si>
    <t>11458</t>
  </si>
  <si>
    <t>11459</t>
  </si>
  <si>
    <t>11480</t>
  </si>
  <si>
    <t>11461</t>
  </si>
  <si>
    <t>11462</t>
  </si>
  <si>
    <t>11463</t>
  </si>
  <si>
    <t>11471</t>
  </si>
  <si>
    <t>11472</t>
  </si>
  <si>
    <t>11500</t>
  </si>
  <si>
    <t>11501</t>
  </si>
  <si>
    <t>11502</t>
  </si>
  <si>
    <t>11503</t>
  </si>
  <si>
    <t>11504</t>
  </si>
  <si>
    <t>11505</t>
  </si>
  <si>
    <t>11506</t>
  </si>
  <si>
    <t>11507</t>
  </si>
  <si>
    <t>11508</t>
  </si>
  <si>
    <t>11509</t>
  </si>
  <si>
    <t>11540</t>
  </si>
  <si>
    <t>11541</t>
  </si>
  <si>
    <t>11542</t>
  </si>
  <si>
    <t>11543</t>
  </si>
  <si>
    <t>11544</t>
  </si>
  <si>
    <t>11545</t>
  </si>
  <si>
    <t>11546</t>
  </si>
  <si>
    <t>Elect Eng Div Operations</t>
  </si>
  <si>
    <t>11530</t>
  </si>
  <si>
    <t>11531</t>
  </si>
  <si>
    <t>11532</t>
  </si>
  <si>
    <t>11533</t>
  </si>
  <si>
    <t>11534</t>
  </si>
  <si>
    <t>11535</t>
  </si>
  <si>
    <t>11520</t>
  </si>
  <si>
    <t>11521</t>
  </si>
  <si>
    <t>11522</t>
  </si>
  <si>
    <t>11523</t>
  </si>
  <si>
    <t>11524</t>
  </si>
  <si>
    <t>11525</t>
  </si>
  <si>
    <t>11526</t>
  </si>
  <si>
    <t>11550</t>
  </si>
  <si>
    <t>11551</t>
  </si>
  <si>
    <t>11552</t>
  </si>
  <si>
    <t>11553</t>
  </si>
  <si>
    <t>11554</t>
  </si>
  <si>
    <t>11555</t>
  </si>
  <si>
    <t>11556</t>
  </si>
  <si>
    <t>11559</t>
  </si>
  <si>
    <t>11565</t>
  </si>
  <si>
    <t>11566</t>
  </si>
  <si>
    <t>11567</t>
  </si>
  <si>
    <t>EJMSM MO Instruction</t>
  </si>
  <si>
    <t>11568</t>
  </si>
  <si>
    <t>11569</t>
  </si>
  <si>
    <t>EJMSM MO Student Funds</t>
  </si>
  <si>
    <t>11570</t>
  </si>
  <si>
    <t>EJMSM MMO Research</t>
  </si>
  <si>
    <t>11571</t>
  </si>
  <si>
    <t>EJMSM MO Machine Shop</t>
  </si>
  <si>
    <t>11572</t>
  </si>
  <si>
    <t>11573</t>
  </si>
  <si>
    <t>11580</t>
  </si>
  <si>
    <t>11581</t>
  </si>
  <si>
    <t>11582</t>
  </si>
  <si>
    <t>11583</t>
  </si>
  <si>
    <t>11584</t>
  </si>
  <si>
    <t>11585</t>
  </si>
  <si>
    <t>11586</t>
  </si>
  <si>
    <t>11587</t>
  </si>
  <si>
    <t>11588</t>
  </si>
  <si>
    <t>11589</t>
  </si>
  <si>
    <t>11590</t>
  </si>
  <si>
    <t>11595</t>
  </si>
  <si>
    <t>11596</t>
  </si>
  <si>
    <t>11597</t>
  </si>
  <si>
    <t>11598</t>
  </si>
  <si>
    <t>11599</t>
  </si>
  <si>
    <t>11600</t>
  </si>
  <si>
    <t>11601</t>
  </si>
  <si>
    <t>11602</t>
  </si>
  <si>
    <t>GBCCB</t>
  </si>
  <si>
    <t>GBCC5</t>
  </si>
  <si>
    <t>Ctr for Computational Bio-L5</t>
  </si>
  <si>
    <t>GBCC6</t>
  </si>
  <si>
    <t>31153</t>
  </si>
  <si>
    <t>GBCCB Computational Bio Center</t>
  </si>
  <si>
    <t>GEICE</t>
  </si>
  <si>
    <t>Inst &amp; Cntrs for Eng</t>
  </si>
  <si>
    <t>GECET</t>
  </si>
  <si>
    <t>SCET-L5</t>
  </si>
  <si>
    <t>GECE6</t>
  </si>
  <si>
    <t>SCET-L6</t>
  </si>
  <si>
    <t>11557</t>
  </si>
  <si>
    <t>GEICE CET INSTRUCTION</t>
  </si>
  <si>
    <t>11558</t>
  </si>
  <si>
    <t>GEICE CET Operations</t>
  </si>
  <si>
    <t>GECFI</t>
  </si>
  <si>
    <t>Coleman Fung Institute-L5</t>
  </si>
  <si>
    <t>GECF6</t>
  </si>
  <si>
    <t>Coleman Fund Institute-L6</t>
  </si>
  <si>
    <t>11424</t>
  </si>
  <si>
    <t>GEICE Exec Education</t>
  </si>
  <si>
    <t>11440</t>
  </si>
  <si>
    <t>GEICE CFI Operations</t>
  </si>
  <si>
    <t>11441</t>
  </si>
  <si>
    <t>GEICE CFI Mgt of Technol</t>
  </si>
  <si>
    <t>11442</t>
  </si>
  <si>
    <t>11443</t>
  </si>
  <si>
    <t>GEICE MEng Instruction</t>
  </si>
  <si>
    <t>11444</t>
  </si>
  <si>
    <t>GEICE CFI M. Eng Program</t>
  </si>
  <si>
    <t>11445</t>
  </si>
  <si>
    <t>GEICE CFI Financial Aid</t>
  </si>
  <si>
    <t>11446</t>
  </si>
  <si>
    <t>GEICE CFI Degree Programs</t>
  </si>
  <si>
    <t>11447</t>
  </si>
  <si>
    <t>GEICE CFI ExecEd NonDegr</t>
  </si>
  <si>
    <t>11448</t>
  </si>
  <si>
    <t>GEICE Fung Fellowship</t>
  </si>
  <si>
    <t>GEGLO</t>
  </si>
  <si>
    <t>GLOBE-L5</t>
  </si>
  <si>
    <t>GEGL6</t>
  </si>
  <si>
    <t>GLOBE-L6</t>
  </si>
  <si>
    <t>11423</t>
  </si>
  <si>
    <t>GEICE GLOBE Learning_Outreach</t>
  </si>
  <si>
    <t>GEJDI</t>
  </si>
  <si>
    <t>Jacobs Design Institute-L5</t>
  </si>
  <si>
    <t>GEJD6</t>
  </si>
  <si>
    <t>11476</t>
  </si>
  <si>
    <t>GEICE Jacobs Design Inst Ops</t>
  </si>
  <si>
    <t>11477</t>
  </si>
  <si>
    <t>GEICE Jacobs Design Innv Prgm</t>
  </si>
  <si>
    <t>11478</t>
  </si>
  <si>
    <t>GEICE Master of Design</t>
  </si>
  <si>
    <t>GEMET</t>
  </si>
  <si>
    <t>Mngmt Entrepr and Tech Prgm-L5</t>
  </si>
  <si>
    <t>GEME6</t>
  </si>
  <si>
    <t>11481</t>
  </si>
  <si>
    <t>GEICE MET Ops</t>
  </si>
  <si>
    <t>11482</t>
  </si>
  <si>
    <t>GEICE MET Instruction</t>
  </si>
  <si>
    <t>11425</t>
  </si>
  <si>
    <t>11426</t>
  </si>
  <si>
    <t>11427</t>
  </si>
  <si>
    <t>11428</t>
  </si>
  <si>
    <t>11431</t>
  </si>
  <si>
    <t>11433</t>
  </si>
  <si>
    <t>23750</t>
  </si>
  <si>
    <t>23770</t>
  </si>
  <si>
    <t>23771</t>
  </si>
  <si>
    <t>23774</t>
  </si>
  <si>
    <t>23780</t>
  </si>
  <si>
    <t>23784</t>
  </si>
  <si>
    <t>23735</t>
  </si>
  <si>
    <t>23875</t>
  </si>
  <si>
    <t>23876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</si>
  <si>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</si>
  <si>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</si>
  <si>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</si>
  <si>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</si>
  <si>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</si>
  <si>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</si>
  <si>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</si>
  <si>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</si>
  <si>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</si>
  <si>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</si>
  <si>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</si>
  <si>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12085</t>
  </si>
  <si>
    <t>12086</t>
  </si>
  <si>
    <t>12087</t>
  </si>
  <si>
    <t>12088</t>
  </si>
  <si>
    <t>12090</t>
  </si>
  <si>
    <t>12092</t>
  </si>
  <si>
    <t>12089</t>
  </si>
  <si>
    <t>12095</t>
  </si>
  <si>
    <t>12198</t>
  </si>
  <si>
    <t>12199</t>
  </si>
  <si>
    <t>32305</t>
  </si>
  <si>
    <t>32307</t>
  </si>
  <si>
    <t>12126</t>
  </si>
  <si>
    <t>12305</t>
  </si>
  <si>
    <t>12309</t>
  </si>
  <si>
    <t>12310</t>
  </si>
  <si>
    <t>12311</t>
  </si>
  <si>
    <t>12332</t>
  </si>
  <si>
    <t>12333</t>
  </si>
  <si>
    <t>12334</t>
  </si>
  <si>
    <t>12307</t>
  </si>
  <si>
    <t>12308</t>
  </si>
  <si>
    <t>12314</t>
  </si>
  <si>
    <t>12336</t>
  </si>
  <si>
    <t>12337</t>
  </si>
  <si>
    <t>12300</t>
  </si>
  <si>
    <t>12115</t>
  </si>
  <si>
    <t>12117</t>
  </si>
  <si>
    <t>12118</t>
  </si>
  <si>
    <t>12119</t>
  </si>
  <si>
    <t>12116</t>
  </si>
  <si>
    <t>12350</t>
  </si>
  <si>
    <t>12340</t>
  </si>
  <si>
    <t>12315</t>
  </si>
  <si>
    <t>31774</t>
  </si>
  <si>
    <t>12370</t>
  </si>
  <si>
    <t>12133</t>
  </si>
  <si>
    <t>12143</t>
  </si>
  <si>
    <t>12144</t>
  </si>
  <si>
    <t>12157</t>
  </si>
  <si>
    <t>12158</t>
  </si>
  <si>
    <t>12244</t>
  </si>
  <si>
    <t>12245</t>
  </si>
  <si>
    <t>12246</t>
  </si>
  <si>
    <t>12247</t>
  </si>
  <si>
    <t>12131</t>
  </si>
  <si>
    <t>12159</t>
  </si>
  <si>
    <t>12241</t>
  </si>
  <si>
    <t>12130</t>
  </si>
  <si>
    <t>12132</t>
  </si>
  <si>
    <t>12136</t>
  </si>
  <si>
    <t>12160</t>
  </si>
  <si>
    <t>12189</t>
  </si>
  <si>
    <t>IMMCB Advanced Bioimaging Ctr</t>
  </si>
  <si>
    <t>12248</t>
  </si>
  <si>
    <t>12192</t>
  </si>
  <si>
    <t>12202</t>
  </si>
  <si>
    <t>12271</t>
  </si>
  <si>
    <t>12360</t>
  </si>
  <si>
    <t>12361</t>
  </si>
  <si>
    <t>12390</t>
  </si>
  <si>
    <t>ITEML EML Gen Ops</t>
  </si>
  <si>
    <t>24090</t>
  </si>
  <si>
    <t>24105</t>
  </si>
  <si>
    <t>NKCRL Rchg Cancer Res Lab</t>
  </si>
  <si>
    <t>32350</t>
  </si>
  <si>
    <t>32338</t>
  </si>
  <si>
    <t>12435</t>
  </si>
  <si>
    <t>12436</t>
  </si>
  <si>
    <t>12437</t>
  </si>
  <si>
    <t>12439</t>
  </si>
  <si>
    <t>12450</t>
  </si>
  <si>
    <t>12451</t>
  </si>
  <si>
    <t>12452</t>
  </si>
  <si>
    <t>12438</t>
  </si>
  <si>
    <t>12495</t>
  </si>
  <si>
    <t>12497</t>
  </si>
  <si>
    <t>12496</t>
  </si>
  <si>
    <t>12835</t>
  </si>
  <si>
    <t>12836</t>
  </si>
  <si>
    <t>12838</t>
  </si>
  <si>
    <t>12839</t>
  </si>
  <si>
    <t>12837</t>
  </si>
  <si>
    <t>12581</t>
  </si>
  <si>
    <t>12583</t>
  </si>
  <si>
    <t>12584</t>
  </si>
  <si>
    <t>12582</t>
  </si>
  <si>
    <t>12585</t>
  </si>
  <si>
    <t>12615</t>
  </si>
  <si>
    <t>12616</t>
  </si>
  <si>
    <t>12621</t>
  </si>
  <si>
    <t>12622</t>
  </si>
  <si>
    <t>12619</t>
  </si>
  <si>
    <t>12620</t>
  </si>
  <si>
    <t>12645</t>
  </si>
  <si>
    <t>12646</t>
  </si>
  <si>
    <t>12648</t>
  </si>
  <si>
    <t>12649</t>
  </si>
  <si>
    <t>12647</t>
  </si>
  <si>
    <t>12600</t>
  </si>
  <si>
    <t>12602</t>
  </si>
  <si>
    <t>12603</t>
  </si>
  <si>
    <t>12601</t>
  </si>
  <si>
    <t>12404</t>
  </si>
  <si>
    <t>12405</t>
  </si>
  <si>
    <t>12408</t>
  </si>
  <si>
    <t>12406</t>
  </si>
  <si>
    <t>12407</t>
  </si>
  <si>
    <t>12690</t>
  </si>
  <si>
    <t>12692</t>
  </si>
  <si>
    <t>12693</t>
  </si>
  <si>
    <t>12691</t>
  </si>
  <si>
    <t>12570</t>
  </si>
  <si>
    <t>12555</t>
  </si>
  <si>
    <t>12556</t>
  </si>
  <si>
    <t>12557</t>
  </si>
  <si>
    <t>12559</t>
  </si>
  <si>
    <t>12558</t>
  </si>
  <si>
    <t>12750</t>
  </si>
  <si>
    <t>12754</t>
  </si>
  <si>
    <t>12755</t>
  </si>
  <si>
    <t>12795</t>
  </si>
  <si>
    <t>12753</t>
  </si>
  <si>
    <t>12820</t>
  </si>
  <si>
    <t>12821</t>
  </si>
  <si>
    <t>12823</t>
  </si>
  <si>
    <t>12822</t>
  </si>
  <si>
    <t>12675</t>
  </si>
  <si>
    <t>12735</t>
  </si>
  <si>
    <t>12705</t>
  </si>
  <si>
    <t>12850</t>
  </si>
  <si>
    <t>12852</t>
  </si>
  <si>
    <t>12851</t>
  </si>
  <si>
    <t>12853</t>
  </si>
  <si>
    <t>12880</t>
  </si>
  <si>
    <t>12882</t>
  </si>
  <si>
    <t>12883</t>
  </si>
  <si>
    <t>12881</t>
  </si>
  <si>
    <t>12884</t>
  </si>
  <si>
    <t>12885</t>
  </si>
  <si>
    <t>12420</t>
  </si>
  <si>
    <t>12630</t>
  </si>
  <si>
    <t>12632</t>
  </si>
  <si>
    <t>12634</t>
  </si>
  <si>
    <t>12633</t>
  </si>
  <si>
    <t>12910</t>
  </si>
  <si>
    <t>12911</t>
  </si>
  <si>
    <t>12913</t>
  </si>
  <si>
    <t>12912</t>
  </si>
  <si>
    <t>31350</t>
  </si>
  <si>
    <t>31351</t>
  </si>
  <si>
    <t>32355</t>
  </si>
  <si>
    <t>32356</t>
  </si>
  <si>
    <t>32357</t>
  </si>
  <si>
    <t>12660</t>
  </si>
  <si>
    <t>12661</t>
  </si>
  <si>
    <t>12662</t>
  </si>
  <si>
    <t>12664</t>
  </si>
  <si>
    <t>12663</t>
  </si>
  <si>
    <t>12540</t>
  </si>
  <si>
    <t>12720</t>
  </si>
  <si>
    <t>12721</t>
  </si>
  <si>
    <t>KDCJS Jewish Studies Grad Grp</t>
  </si>
  <si>
    <t>KMCAM</t>
  </si>
  <si>
    <t>Centers and Museums</t>
  </si>
  <si>
    <t>KMMM5</t>
  </si>
  <si>
    <t>Magnes Museum-L5</t>
  </si>
  <si>
    <t>KMMM6</t>
  </si>
  <si>
    <t>Magnes Museum-L6</t>
  </si>
  <si>
    <t>15902</t>
  </si>
  <si>
    <t>KMCAM Magnes Museum</t>
  </si>
  <si>
    <t>12865</t>
  </si>
  <si>
    <t>12866</t>
  </si>
  <si>
    <t>12925</t>
  </si>
  <si>
    <t>12926</t>
  </si>
  <si>
    <t>12927</t>
  </si>
  <si>
    <t>12928</t>
  </si>
  <si>
    <t>12465</t>
  </si>
  <si>
    <t>12467</t>
  </si>
  <si>
    <t>12480</t>
  </si>
  <si>
    <t>12481</t>
  </si>
  <si>
    <t>12482</t>
  </si>
  <si>
    <t>12483</t>
  </si>
  <si>
    <t>12484</t>
  </si>
  <si>
    <t>12485</t>
  </si>
  <si>
    <t>12487</t>
  </si>
  <si>
    <t>12488</t>
  </si>
  <si>
    <t>12466</t>
  </si>
  <si>
    <t>12940</t>
  </si>
  <si>
    <t>12941</t>
  </si>
  <si>
    <t>12942</t>
  </si>
  <si>
    <t>12943</t>
  </si>
  <si>
    <t>12944</t>
  </si>
  <si>
    <t>12946</t>
  </si>
  <si>
    <t>12955</t>
  </si>
  <si>
    <t>12956</t>
  </si>
  <si>
    <t>12957</t>
  </si>
  <si>
    <t>12525</t>
  </si>
  <si>
    <t>12526</t>
  </si>
  <si>
    <t>12528</t>
  </si>
  <si>
    <t>12529</t>
  </si>
  <si>
    <t>12527</t>
  </si>
  <si>
    <t>12895</t>
  </si>
  <si>
    <t>12896</t>
  </si>
  <si>
    <t>12897</t>
  </si>
  <si>
    <t>12898</t>
  </si>
  <si>
    <t>LTSLL TAS, Non R&amp;C</t>
  </si>
  <si>
    <t>12510</t>
  </si>
  <si>
    <t>31130</t>
  </si>
  <si>
    <t>31131</t>
  </si>
  <si>
    <t>31132</t>
  </si>
  <si>
    <t>24210</t>
  </si>
  <si>
    <t>24212</t>
  </si>
  <si>
    <t>24220</t>
  </si>
  <si>
    <t>24229</t>
  </si>
  <si>
    <t>24221</t>
  </si>
  <si>
    <t>12980</t>
  </si>
  <si>
    <t>12981</t>
  </si>
  <si>
    <t>12985</t>
  </si>
  <si>
    <t>12988</t>
  </si>
  <si>
    <t>12982</t>
  </si>
  <si>
    <t>12983</t>
  </si>
  <si>
    <t>12984</t>
  </si>
  <si>
    <t>31376</t>
  </si>
  <si>
    <t>31377</t>
  </si>
  <si>
    <t>31385</t>
  </si>
  <si>
    <t>31390</t>
  </si>
  <si>
    <t>12968</t>
  </si>
  <si>
    <t>12969</t>
  </si>
  <si>
    <t>12965</t>
  </si>
  <si>
    <t>12967</t>
  </si>
  <si>
    <t>12970</t>
  </si>
  <si>
    <t>12966</t>
  </si>
  <si>
    <t>12995</t>
  </si>
  <si>
    <t>12996</t>
  </si>
  <si>
    <t>12997</t>
  </si>
  <si>
    <t>13001</t>
  </si>
  <si>
    <t>12998</t>
  </si>
  <si>
    <t>12999</t>
  </si>
  <si>
    <t>13000</t>
  </si>
  <si>
    <t>13021</t>
  </si>
  <si>
    <t>13050</t>
  </si>
  <si>
    <t>13057</t>
  </si>
  <si>
    <t>13081</t>
  </si>
  <si>
    <t>13082</t>
  </si>
  <si>
    <t>13083</t>
  </si>
  <si>
    <t>31668</t>
  </si>
  <si>
    <t>13084</t>
  </si>
  <si>
    <t>31665</t>
  </si>
  <si>
    <t>31669</t>
  </si>
  <si>
    <t>13052</t>
  </si>
  <si>
    <t>13051</t>
  </si>
  <si>
    <t>13053</t>
  </si>
  <si>
    <t>13054</t>
  </si>
  <si>
    <t>13055</t>
  </si>
  <si>
    <t>31666</t>
  </si>
  <si>
    <t>31667</t>
  </si>
  <si>
    <t>13056</t>
  </si>
  <si>
    <t>13058</t>
  </si>
  <si>
    <t>13059</t>
  </si>
  <si>
    <t>13060</t>
  </si>
  <si>
    <t>13061</t>
  </si>
  <si>
    <t>13062</t>
  </si>
  <si>
    <t>13064</t>
  </si>
  <si>
    <t>13065</t>
  </si>
  <si>
    <t>13066</t>
  </si>
  <si>
    <t>13067</t>
  </si>
  <si>
    <t>13068</t>
  </si>
  <si>
    <t>13069</t>
  </si>
  <si>
    <t>13070</t>
  </si>
  <si>
    <t>13071</t>
  </si>
  <si>
    <t>13072</t>
  </si>
  <si>
    <t>13101</t>
  </si>
  <si>
    <t>13102</t>
  </si>
  <si>
    <t>13075</t>
  </si>
  <si>
    <t>13077</t>
  </si>
  <si>
    <t>13078</t>
  </si>
  <si>
    <t>13080</t>
  </si>
  <si>
    <t>13035</t>
  </si>
  <si>
    <t>13037</t>
  </si>
  <si>
    <t>13036</t>
  </si>
  <si>
    <t>13038</t>
  </si>
  <si>
    <t>13040</t>
  </si>
  <si>
    <t>13041</t>
  </si>
  <si>
    <t>13049</t>
  </si>
  <si>
    <t>24165</t>
  </si>
  <si>
    <t>24166</t>
  </si>
  <si>
    <t>13039</t>
  </si>
  <si>
    <t>13085</t>
  </si>
  <si>
    <t>13089</t>
  </si>
  <si>
    <t>13092</t>
  </si>
  <si>
    <t>13093</t>
  </si>
  <si>
    <t>13090</t>
  </si>
  <si>
    <t>13086</t>
  </si>
  <si>
    <t>13087</t>
  </si>
  <si>
    <t>13088</t>
  </si>
  <si>
    <t>13091</t>
  </si>
  <si>
    <t>32590</t>
  </si>
  <si>
    <t>32591</t>
  </si>
  <si>
    <t>24685</t>
  </si>
  <si>
    <t>13414</t>
  </si>
  <si>
    <t>13342</t>
  </si>
  <si>
    <t>13350</t>
  </si>
  <si>
    <t>13406</t>
  </si>
  <si>
    <t>13407</t>
  </si>
  <si>
    <t>13408</t>
  </si>
  <si>
    <t>13409</t>
  </si>
  <si>
    <t>13410</t>
  </si>
  <si>
    <t>13411</t>
  </si>
  <si>
    <t>13412</t>
  </si>
  <si>
    <t>13413</t>
  </si>
  <si>
    <t>13419</t>
  </si>
  <si>
    <t>13130</t>
  </si>
  <si>
    <t>13132</t>
  </si>
  <si>
    <t>13133</t>
  </si>
  <si>
    <t>13131</t>
  </si>
  <si>
    <t>13205</t>
  </si>
  <si>
    <t>13207</t>
  </si>
  <si>
    <t>13209</t>
  </si>
  <si>
    <t>13211</t>
  </si>
  <si>
    <t>13208</t>
  </si>
  <si>
    <t>13213</t>
  </si>
  <si>
    <t>13214</t>
  </si>
  <si>
    <t>13206</t>
  </si>
  <si>
    <t>13175</t>
  </si>
  <si>
    <t>13178</t>
  </si>
  <si>
    <t>13177</t>
  </si>
  <si>
    <t>13190</t>
  </si>
  <si>
    <t>13199</t>
  </si>
  <si>
    <t>13194</t>
  </si>
  <si>
    <t>13197</t>
  </si>
  <si>
    <t>13191</t>
  </si>
  <si>
    <t>13192</t>
  </si>
  <si>
    <t>13195</t>
  </si>
  <si>
    <t>13196</t>
  </si>
  <si>
    <t>13198</t>
  </si>
  <si>
    <t>13230</t>
  </si>
  <si>
    <t>13231</t>
  </si>
  <si>
    <t>13233</t>
  </si>
  <si>
    <t>13232</t>
  </si>
  <si>
    <t>13245</t>
  </si>
  <si>
    <t>13249</t>
  </si>
  <si>
    <t>13247</t>
  </si>
  <si>
    <t>13248</t>
  </si>
  <si>
    <t>13250</t>
  </si>
  <si>
    <t>13246</t>
  </si>
  <si>
    <t>13305</t>
  </si>
  <si>
    <t>13306</t>
  </si>
  <si>
    <t>13307</t>
  </si>
  <si>
    <t>13308</t>
  </si>
  <si>
    <t>13260</t>
  </si>
  <si>
    <t>13263</t>
  </si>
  <si>
    <t>13264</t>
  </si>
  <si>
    <t>13265</t>
  </si>
  <si>
    <t>13261</t>
  </si>
  <si>
    <t>13262</t>
  </si>
  <si>
    <t>13275</t>
  </si>
  <si>
    <t>13276</t>
  </si>
  <si>
    <t>13280</t>
  </si>
  <si>
    <t>13279</t>
  </si>
  <si>
    <t>20980</t>
  </si>
  <si>
    <t>20981</t>
  </si>
  <si>
    <t>24350</t>
  </si>
  <si>
    <t>24365</t>
  </si>
  <si>
    <t>24375</t>
  </si>
  <si>
    <t>24376</t>
  </si>
  <si>
    <t>24378</t>
  </si>
  <si>
    <t>24379</t>
  </si>
  <si>
    <t>24382</t>
  </si>
  <si>
    <t>24383</t>
  </si>
  <si>
    <t>24384</t>
  </si>
  <si>
    <t>24386</t>
  </si>
  <si>
    <t>24387</t>
  </si>
  <si>
    <t>24396</t>
  </si>
  <si>
    <t>24397</t>
  </si>
  <si>
    <t>24398</t>
  </si>
  <si>
    <t>31450</t>
  </si>
  <si>
    <t>13115</t>
  </si>
  <si>
    <t>13118</t>
  </si>
  <si>
    <t>13119</t>
  </si>
  <si>
    <t>13120</t>
  </si>
  <si>
    <t>13117</t>
  </si>
  <si>
    <t>13116</t>
  </si>
  <si>
    <t>13320</t>
  </si>
  <si>
    <t>13321</t>
  </si>
  <si>
    <t>13322</t>
  </si>
  <si>
    <t>13323</t>
  </si>
  <si>
    <t>13290</t>
  </si>
  <si>
    <t>13294</t>
  </si>
  <si>
    <t>13295</t>
  </si>
  <si>
    <t>13293</t>
  </si>
  <si>
    <t>13291</t>
  </si>
  <si>
    <t>13292</t>
  </si>
  <si>
    <t>13296</t>
  </si>
  <si>
    <t>SYPSY Schwab-UCSF Deslexia Ctr</t>
  </si>
  <si>
    <t>13160</t>
  </si>
  <si>
    <t>13165</t>
  </si>
  <si>
    <t>13161</t>
  </si>
  <si>
    <t>13163</t>
  </si>
  <si>
    <t>13164</t>
  </si>
  <si>
    <t>13166</t>
  </si>
  <si>
    <t>13162</t>
  </si>
  <si>
    <t>12091</t>
  </si>
  <si>
    <t>13330</t>
  </si>
  <si>
    <t>13331</t>
  </si>
  <si>
    <t>13332</t>
  </si>
  <si>
    <t>13336</t>
  </si>
  <si>
    <t>12100</t>
  </si>
  <si>
    <t>12101</t>
  </si>
  <si>
    <t>12102</t>
  </si>
  <si>
    <t>13339</t>
  </si>
  <si>
    <t>13337</t>
  </si>
  <si>
    <t>13338</t>
  </si>
  <si>
    <t>13341</t>
  </si>
  <si>
    <t>13343</t>
  </si>
  <si>
    <t>13345</t>
  </si>
  <si>
    <t>13346</t>
  </si>
  <si>
    <t>13347</t>
  </si>
  <si>
    <t>13348</t>
  </si>
  <si>
    <t>13349</t>
  </si>
  <si>
    <t>13431</t>
  </si>
  <si>
    <t>13445</t>
  </si>
  <si>
    <t>13447</t>
  </si>
  <si>
    <t>13448</t>
  </si>
  <si>
    <t>13449</t>
  </si>
  <si>
    <t>13357</t>
  </si>
  <si>
    <t>13385</t>
  </si>
  <si>
    <t>13400</t>
  </si>
  <si>
    <t>13401</t>
  </si>
  <si>
    <t>13402</t>
  </si>
  <si>
    <t>13403</t>
  </si>
  <si>
    <t>10160</t>
  </si>
  <si>
    <t>10163</t>
  </si>
  <si>
    <t>10164</t>
  </si>
  <si>
    <t>10166</t>
  </si>
  <si>
    <t>DSDIV</t>
  </si>
  <si>
    <t>Division of Data Science</t>
  </si>
  <si>
    <t>32610</t>
  </si>
  <si>
    <t>32611</t>
  </si>
  <si>
    <t>BDATA BIDS Operations</t>
  </si>
  <si>
    <t>DDAPD</t>
  </si>
  <si>
    <t>Assoc Pvst Deans Ofc</t>
  </si>
  <si>
    <t>DDAP5</t>
  </si>
  <si>
    <t>Assoc Pvst Deans Ofc-L5</t>
  </si>
  <si>
    <t>DDAP6</t>
  </si>
  <si>
    <t>Assoc Pvst Deans Ofc-L6</t>
  </si>
  <si>
    <t>33000</t>
  </si>
  <si>
    <t>DDAPD Data Sci Admin and Ops</t>
  </si>
  <si>
    <t>33001</t>
  </si>
  <si>
    <t>DDAPD Deans Initiatives</t>
  </si>
  <si>
    <t>33002</t>
  </si>
  <si>
    <t>DDAPD External Relations</t>
  </si>
  <si>
    <t>DS Educ Prgs &amp; Commons</t>
  </si>
  <si>
    <t>DSCOM</t>
  </si>
  <si>
    <t>Data Sci Commons-L5</t>
  </si>
  <si>
    <t>DSCO6</t>
  </si>
  <si>
    <t>Data Sci Commons-L6</t>
  </si>
  <si>
    <t>33015</t>
  </si>
  <si>
    <t>DSDDO Commons Operations</t>
  </si>
  <si>
    <t>33016</t>
  </si>
  <si>
    <t>DSDDO Commons Research</t>
  </si>
  <si>
    <t>DS Educ Programs-L5</t>
  </si>
  <si>
    <t>DS Educ Programs-L6</t>
  </si>
  <si>
    <t>30766</t>
  </si>
  <si>
    <t>DSDDO Student Programs</t>
  </si>
  <si>
    <t>30767</t>
  </si>
  <si>
    <t>33010</t>
  </si>
  <si>
    <t>DSDDO Advising</t>
  </si>
  <si>
    <t>33011</t>
  </si>
  <si>
    <t>DSDDO Curriculum</t>
  </si>
  <si>
    <t>10135</t>
  </si>
  <si>
    <t>10141</t>
  </si>
  <si>
    <t>10140</t>
  </si>
  <si>
    <t>15250</t>
  </si>
  <si>
    <t>15251</t>
  </si>
  <si>
    <t>15252</t>
  </si>
  <si>
    <t>15253</t>
  </si>
  <si>
    <t>15254</t>
  </si>
  <si>
    <t>15280</t>
  </si>
  <si>
    <t>31321</t>
  </si>
  <si>
    <t>15265</t>
  </si>
  <si>
    <t>15266</t>
  </si>
  <si>
    <t>15295</t>
  </si>
  <si>
    <t>15296</t>
  </si>
  <si>
    <t>15297</t>
  </si>
  <si>
    <t>15325</t>
  </si>
  <si>
    <t>15326</t>
  </si>
  <si>
    <t>15329</t>
  </si>
  <si>
    <t>15330</t>
  </si>
  <si>
    <t>30742</t>
  </si>
  <si>
    <t>30743</t>
  </si>
  <si>
    <t>30745</t>
  </si>
  <si>
    <t>30746</t>
  </si>
  <si>
    <t>30744</t>
  </si>
  <si>
    <t>31470</t>
  </si>
  <si>
    <t>31471</t>
  </si>
  <si>
    <t>31472</t>
  </si>
  <si>
    <t>31473</t>
  </si>
  <si>
    <t>14298</t>
  </si>
  <si>
    <t>15590</t>
  </si>
  <si>
    <t>15357</t>
  </si>
  <si>
    <t>15659</t>
  </si>
  <si>
    <t>15595</t>
  </si>
  <si>
    <t>15356</t>
  </si>
  <si>
    <t>15358</t>
  </si>
  <si>
    <t>15359</t>
  </si>
  <si>
    <t>15360</t>
  </si>
  <si>
    <t>15361</t>
  </si>
  <si>
    <t>15364</t>
  </si>
  <si>
    <t>15390</t>
  </si>
  <si>
    <t>15401</t>
  </si>
  <si>
    <t>15410</t>
  </si>
  <si>
    <t>15411</t>
  </si>
  <si>
    <t>15412</t>
  </si>
  <si>
    <t>15413</t>
  </si>
  <si>
    <t>15414</t>
  </si>
  <si>
    <t>15415</t>
  </si>
  <si>
    <t>15416</t>
  </si>
  <si>
    <t>15417</t>
  </si>
  <si>
    <t>15418</t>
  </si>
  <si>
    <t>15419</t>
  </si>
  <si>
    <t>15420</t>
  </si>
  <si>
    <t>15421</t>
  </si>
  <si>
    <t>15422</t>
  </si>
  <si>
    <t>15423</t>
  </si>
  <si>
    <t>15424</t>
  </si>
  <si>
    <t>15426</t>
  </si>
  <si>
    <t>15427</t>
  </si>
  <si>
    <t>15428</t>
  </si>
  <si>
    <t>15429</t>
  </si>
  <si>
    <t>15430</t>
  </si>
  <si>
    <t>15432</t>
  </si>
  <si>
    <t>15433</t>
  </si>
  <si>
    <t>15434</t>
  </si>
  <si>
    <t>15435</t>
  </si>
  <si>
    <t>15436</t>
  </si>
  <si>
    <t>15437</t>
  </si>
  <si>
    <t>15438</t>
  </si>
  <si>
    <t>15439</t>
  </si>
  <si>
    <t>15440</t>
  </si>
  <si>
    <t>15441</t>
  </si>
  <si>
    <t>15442</t>
  </si>
  <si>
    <t>15443</t>
  </si>
  <si>
    <t>15444</t>
  </si>
  <si>
    <t>15445</t>
  </si>
  <si>
    <t>15446</t>
  </si>
  <si>
    <t>15447</t>
  </si>
  <si>
    <t>15449</t>
  </si>
  <si>
    <t>15450</t>
  </si>
  <si>
    <t>15452</t>
  </si>
  <si>
    <t>EWSUM Art Practice</t>
  </si>
  <si>
    <t>15453</t>
  </si>
  <si>
    <t>15454</t>
  </si>
  <si>
    <t>15457</t>
  </si>
  <si>
    <t>15458</t>
  </si>
  <si>
    <t>15460</t>
  </si>
  <si>
    <t>15519</t>
  </si>
  <si>
    <t>15521</t>
  </si>
  <si>
    <t>15522</t>
  </si>
  <si>
    <t>15523</t>
  </si>
  <si>
    <t>15524</t>
  </si>
  <si>
    <t>15526</t>
  </si>
  <si>
    <t>15527</t>
  </si>
  <si>
    <t>15528</t>
  </si>
  <si>
    <t>15529</t>
  </si>
  <si>
    <t>15530</t>
  </si>
  <si>
    <t>15531</t>
  </si>
  <si>
    <t>15535</t>
  </si>
  <si>
    <t>15536</t>
  </si>
  <si>
    <t>15539</t>
  </si>
  <si>
    <t>15550</t>
  </si>
  <si>
    <t>15551</t>
  </si>
  <si>
    <t>15552</t>
  </si>
  <si>
    <t>15553</t>
  </si>
  <si>
    <t>15565</t>
  </si>
  <si>
    <t>15566</t>
  </si>
  <si>
    <t>15600</t>
  </si>
  <si>
    <t>15601</t>
  </si>
  <si>
    <t>15602</t>
  </si>
  <si>
    <t>15603</t>
  </si>
  <si>
    <t>15615</t>
  </si>
  <si>
    <t>15616</t>
  </si>
  <si>
    <t>15617</t>
  </si>
  <si>
    <t>15619</t>
  </si>
  <si>
    <t>15621</t>
  </si>
  <si>
    <t>15630</t>
  </si>
  <si>
    <t>15631</t>
  </si>
  <si>
    <t>15645</t>
  </si>
  <si>
    <t>15646</t>
  </si>
  <si>
    <t>15661</t>
  </si>
  <si>
    <t>15662</t>
  </si>
  <si>
    <t>31490</t>
  </si>
  <si>
    <t>UYOLI OLLI General Operations</t>
  </si>
  <si>
    <t>15780</t>
  </si>
  <si>
    <t>15784</t>
  </si>
  <si>
    <t>15786</t>
  </si>
  <si>
    <t>15787</t>
  </si>
  <si>
    <t>15820</t>
  </si>
  <si>
    <t>15821</t>
  </si>
  <si>
    <t>15781</t>
  </si>
  <si>
    <t>15783</t>
  </si>
  <si>
    <t>15788</t>
  </si>
  <si>
    <t>15915</t>
  </si>
  <si>
    <t>15845</t>
  </si>
  <si>
    <t>15846</t>
  </si>
  <si>
    <t>15847</t>
  </si>
  <si>
    <t>15848</t>
  </si>
  <si>
    <t>15750</t>
  </si>
  <si>
    <t>15751</t>
  </si>
  <si>
    <t>LIB Library Technologies</t>
  </si>
  <si>
    <t>15765</t>
  </si>
  <si>
    <t>15766</t>
  </si>
  <si>
    <t>15767</t>
  </si>
  <si>
    <t>15886</t>
  </si>
  <si>
    <t>15955</t>
  </si>
  <si>
    <t>LIB Central Admin Svs</t>
  </si>
  <si>
    <t>15785</t>
  </si>
  <si>
    <t>15795</t>
  </si>
  <si>
    <t>15796</t>
  </si>
  <si>
    <t>15811</t>
  </si>
  <si>
    <t>15812</t>
  </si>
  <si>
    <t>15887</t>
  </si>
  <si>
    <t>15810</t>
  </si>
  <si>
    <t>15900</t>
  </si>
  <si>
    <t>15903</t>
  </si>
  <si>
    <t>15904</t>
  </si>
  <si>
    <t>15905</t>
  </si>
  <si>
    <t>15907</t>
  </si>
  <si>
    <t>15909</t>
  </si>
  <si>
    <t>31040</t>
  </si>
  <si>
    <t>31041</t>
  </si>
  <si>
    <t>15901</t>
  </si>
  <si>
    <t>15908</t>
  </si>
  <si>
    <t>15910</t>
  </si>
  <si>
    <t>15911</t>
  </si>
  <si>
    <t>15912</t>
  </si>
  <si>
    <t>15913</t>
  </si>
  <si>
    <t>15914</t>
  </si>
  <si>
    <t>15837</t>
  </si>
  <si>
    <t>15838</t>
  </si>
  <si>
    <t>15945</t>
  </si>
  <si>
    <t>15947</t>
  </si>
  <si>
    <t>15953</t>
  </si>
  <si>
    <t>15954</t>
  </si>
  <si>
    <t>15826</t>
  </si>
  <si>
    <t>15827</t>
  </si>
  <si>
    <t>15863</t>
  </si>
  <si>
    <t>15864</t>
  </si>
  <si>
    <t>15865</t>
  </si>
  <si>
    <t>15866</t>
  </si>
  <si>
    <t>15867</t>
  </si>
  <si>
    <t>15868</t>
  </si>
  <si>
    <t>15870</t>
  </si>
  <si>
    <t>15822</t>
  </si>
  <si>
    <t>15823</t>
  </si>
  <si>
    <t>15824</t>
  </si>
  <si>
    <t>15825</t>
  </si>
  <si>
    <t>15931</t>
  </si>
  <si>
    <t>15828</t>
  </si>
  <si>
    <t>15829</t>
  </si>
  <si>
    <t>15830</t>
  </si>
  <si>
    <t>15831</t>
  </si>
  <si>
    <t>15832</t>
  </si>
  <si>
    <t>15833</t>
  </si>
  <si>
    <t>15834</t>
  </si>
  <si>
    <t>15835</t>
  </si>
  <si>
    <t>15836</t>
  </si>
  <si>
    <t>15930</t>
  </si>
  <si>
    <t>15932</t>
  </si>
  <si>
    <t>15933</t>
  </si>
  <si>
    <t>15934</t>
  </si>
  <si>
    <t>15935</t>
  </si>
  <si>
    <t>15971</t>
  </si>
  <si>
    <t>15972</t>
  </si>
  <si>
    <t>15973</t>
  </si>
  <si>
    <t>15974</t>
  </si>
  <si>
    <t>15975</t>
  </si>
  <si>
    <t>15976</t>
  </si>
  <si>
    <t>15977</t>
  </si>
  <si>
    <t>15991</t>
  </si>
  <si>
    <t>15992</t>
  </si>
  <si>
    <t>15993</t>
  </si>
  <si>
    <t>15970</t>
  </si>
  <si>
    <t>15990</t>
  </si>
  <si>
    <t>15994</t>
  </si>
  <si>
    <t>15995</t>
  </si>
  <si>
    <t>Business Library Admin</t>
  </si>
  <si>
    <t>15948</t>
  </si>
  <si>
    <t>15946</t>
  </si>
  <si>
    <t>15949</t>
  </si>
  <si>
    <t>15943</t>
  </si>
  <si>
    <t>15944</t>
  </si>
  <si>
    <t>15978</t>
  </si>
  <si>
    <t>16030</t>
  </si>
  <si>
    <t>16085</t>
  </si>
  <si>
    <t>16590</t>
  </si>
  <si>
    <t>16591</t>
  </si>
  <si>
    <t>16985</t>
  </si>
  <si>
    <t>15885</t>
  </si>
  <si>
    <t>15950</t>
  </si>
  <si>
    <t>15952</t>
  </si>
  <si>
    <t>15956</t>
  </si>
  <si>
    <t>15957</t>
  </si>
  <si>
    <t>Contracts, Gifts, and Grants</t>
  </si>
  <si>
    <t>29916</t>
  </si>
  <si>
    <t>29917</t>
  </si>
  <si>
    <t>29918</t>
  </si>
  <si>
    <t>29919</t>
  </si>
  <si>
    <t>29920</t>
  </si>
  <si>
    <t>29864</t>
  </si>
  <si>
    <t>29865</t>
  </si>
  <si>
    <t>29866</t>
  </si>
  <si>
    <t>29867</t>
  </si>
  <si>
    <t>29862</t>
  </si>
  <si>
    <t>29863</t>
  </si>
  <si>
    <t>29861</t>
  </si>
  <si>
    <t>29857</t>
  </si>
  <si>
    <t>29858</t>
  </si>
  <si>
    <t>29859</t>
  </si>
  <si>
    <t>29860</t>
  </si>
  <si>
    <t>29879</t>
  </si>
  <si>
    <t>29881</t>
  </si>
  <si>
    <t>29882</t>
  </si>
  <si>
    <t>29883</t>
  </si>
  <si>
    <t>29888</t>
  </si>
  <si>
    <t>29889</t>
  </si>
  <si>
    <t>29890</t>
  </si>
  <si>
    <t>29896</t>
  </si>
  <si>
    <t>29898</t>
  </si>
  <si>
    <t>29899</t>
  </si>
  <si>
    <t>29904</t>
  </si>
  <si>
    <t>29851</t>
  </si>
  <si>
    <t>29853</t>
  </si>
  <si>
    <t>29854</t>
  </si>
  <si>
    <t>29855</t>
  </si>
  <si>
    <t>29870</t>
  </si>
  <si>
    <t>29871</t>
  </si>
  <si>
    <t>29873</t>
  </si>
  <si>
    <t>29847</t>
  </si>
  <si>
    <t>29848</t>
  </si>
  <si>
    <t>29850</t>
  </si>
  <si>
    <t>29807</t>
  </si>
  <si>
    <t>29912</t>
  </si>
  <si>
    <t>29913</t>
  </si>
  <si>
    <t>29901</t>
  </si>
  <si>
    <t>29902</t>
  </si>
  <si>
    <t>29903</t>
  </si>
  <si>
    <t>29806</t>
  </si>
  <si>
    <t>29808</t>
  </si>
  <si>
    <t>29810</t>
  </si>
  <si>
    <t>29812</t>
  </si>
  <si>
    <t>29815</t>
  </si>
  <si>
    <t>29818</t>
  </si>
  <si>
    <t>29821</t>
  </si>
  <si>
    <t>29826</t>
  </si>
  <si>
    <t>29834</t>
  </si>
  <si>
    <t>29837</t>
  </si>
  <si>
    <t>29840</t>
  </si>
  <si>
    <t>29893</t>
  </si>
  <si>
    <t>29922</t>
  </si>
  <si>
    <t>29924</t>
  </si>
  <si>
    <t>29926</t>
  </si>
  <si>
    <t>29931</t>
  </si>
  <si>
    <t>29805</t>
  </si>
  <si>
    <t>29827</t>
  </si>
  <si>
    <t>29839</t>
  </si>
  <si>
    <t>29856</t>
  </si>
  <si>
    <t>29828</t>
  </si>
  <si>
    <t>29835</t>
  </si>
  <si>
    <t>29811</t>
  </si>
  <si>
    <t>29833</t>
  </si>
  <si>
    <t>29813</t>
  </si>
  <si>
    <t>29822</t>
  </si>
  <si>
    <t>29819</t>
  </si>
  <si>
    <t>29816</t>
  </si>
  <si>
    <t>29841</t>
  </si>
  <si>
    <t>29809</t>
  </si>
  <si>
    <t>29838</t>
  </si>
  <si>
    <t>29925</t>
  </si>
  <si>
    <t>29907</t>
  </si>
  <si>
    <t>29927</t>
  </si>
  <si>
    <t>30720</t>
  </si>
  <si>
    <t>30722</t>
  </si>
  <si>
    <t>30740</t>
  </si>
  <si>
    <t>21425</t>
  </si>
  <si>
    <t>32570</t>
  </si>
  <si>
    <t>32645</t>
  </si>
  <si>
    <t>13417</t>
  </si>
  <si>
    <t>20666</t>
  </si>
  <si>
    <t>20675</t>
  </si>
  <si>
    <t>20684</t>
  </si>
  <si>
    <t>20696</t>
  </si>
  <si>
    <t>20720</t>
  </si>
  <si>
    <t>20729</t>
  </si>
  <si>
    <t>20607</t>
  </si>
  <si>
    <t>20608</t>
  </si>
  <si>
    <t>20651</t>
  </si>
  <si>
    <t>20611</t>
  </si>
  <si>
    <t>20612</t>
  </si>
  <si>
    <t>20614</t>
  </si>
  <si>
    <t>20930</t>
  </si>
  <si>
    <t>26228</t>
  </si>
  <si>
    <t>32525</t>
  </si>
  <si>
    <t>32615</t>
  </si>
  <si>
    <t>32620</t>
  </si>
  <si>
    <t>20910</t>
  </si>
  <si>
    <t>20924</t>
  </si>
  <si>
    <t>26225</t>
  </si>
  <si>
    <t>26226</t>
  </si>
  <si>
    <t>26229</t>
  </si>
  <si>
    <t>26230</t>
  </si>
  <si>
    <t>26234</t>
  </si>
  <si>
    <t>26335</t>
  </si>
  <si>
    <t>26390</t>
  </si>
  <si>
    <t>20932</t>
  </si>
  <si>
    <t>20934</t>
  </si>
  <si>
    <t>20938</t>
  </si>
  <si>
    <t>20943</t>
  </si>
  <si>
    <t>20958</t>
  </si>
  <si>
    <t>20959</t>
  </si>
  <si>
    <t>20961</t>
  </si>
  <si>
    <t>26453</t>
  </si>
  <si>
    <t>26730</t>
  </si>
  <si>
    <t>26731</t>
  </si>
  <si>
    <t>26732</t>
  </si>
  <si>
    <t>26733</t>
  </si>
  <si>
    <t>20963</t>
  </si>
  <si>
    <t>30307</t>
  </si>
  <si>
    <t>30310</t>
  </si>
  <si>
    <t>30311</t>
  </si>
  <si>
    <t>30314</t>
  </si>
  <si>
    <t>20414</t>
  </si>
  <si>
    <t>20415</t>
  </si>
  <si>
    <t>20416</t>
  </si>
  <si>
    <t>20413</t>
  </si>
  <si>
    <t>25965</t>
  </si>
  <si>
    <t>25974</t>
  </si>
  <si>
    <t>26021</t>
  </si>
  <si>
    <t>26022</t>
  </si>
  <si>
    <t>26023</t>
  </si>
  <si>
    <t>26024</t>
  </si>
  <si>
    <t>26025</t>
  </si>
  <si>
    <t>25967</t>
  </si>
  <si>
    <t>25972</t>
  </si>
  <si>
    <t>26105</t>
  </si>
  <si>
    <t>26090</t>
  </si>
  <si>
    <t>25990</t>
  </si>
  <si>
    <t>26050</t>
  </si>
  <si>
    <t>26130</t>
  </si>
  <si>
    <t>26052</t>
  </si>
  <si>
    <t>26053</t>
  </si>
  <si>
    <t>26055</t>
  </si>
  <si>
    <t>26056</t>
  </si>
  <si>
    <t>26058</t>
  </si>
  <si>
    <t>26054</t>
  </si>
  <si>
    <t>26057</t>
  </si>
  <si>
    <t>26059</t>
  </si>
  <si>
    <t>11871</t>
  </si>
  <si>
    <t>11872</t>
  </si>
  <si>
    <t>11874</t>
  </si>
  <si>
    <t>11868</t>
  </si>
  <si>
    <t>11869</t>
  </si>
  <si>
    <t>11999</t>
  </si>
  <si>
    <t>11865</t>
  </si>
  <si>
    <t>11875</t>
  </si>
  <si>
    <t>11880</t>
  </si>
  <si>
    <t>11894</t>
  </si>
  <si>
    <t>11895</t>
  </si>
  <si>
    <t>11890</t>
  </si>
  <si>
    <t>11891</t>
  </si>
  <si>
    <t>11892</t>
  </si>
  <si>
    <t>11893</t>
  </si>
  <si>
    <t>11896</t>
  </si>
  <si>
    <t>11866</t>
  </si>
  <si>
    <t>32396</t>
  </si>
  <si>
    <t>11998</t>
  </si>
  <si>
    <t>11921</t>
  </si>
  <si>
    <t>11996</t>
  </si>
  <si>
    <t>11997</t>
  </si>
  <si>
    <t>11870</t>
  </si>
  <si>
    <t>11873</t>
  </si>
  <si>
    <t>32600</t>
  </si>
  <si>
    <t>12065</t>
  </si>
  <si>
    <t>CLLAW Library Gen Ops</t>
  </si>
  <si>
    <t>12066</t>
  </si>
  <si>
    <t>12068</t>
  </si>
  <si>
    <t>12069</t>
  </si>
  <si>
    <t>CLLAW Index to For Leg Prdcls</t>
  </si>
  <si>
    <t>12070</t>
  </si>
  <si>
    <t>CLLAW Boalt Express</t>
  </si>
  <si>
    <t>11867</t>
  </si>
  <si>
    <t>11995</t>
  </si>
  <si>
    <t>12000</t>
  </si>
  <si>
    <t>12005</t>
  </si>
  <si>
    <t>11956</t>
  </si>
  <si>
    <t>11975</t>
  </si>
  <si>
    <t>11976</t>
  </si>
  <si>
    <t>11977</t>
  </si>
  <si>
    <t>11984</t>
  </si>
  <si>
    <t>12015</t>
  </si>
  <si>
    <t>12016</t>
  </si>
  <si>
    <t>12017</t>
  </si>
  <si>
    <t>12020</t>
  </si>
  <si>
    <t>12002</t>
  </si>
  <si>
    <t>12004</t>
  </si>
  <si>
    <t>11978</t>
  </si>
  <si>
    <t>11979</t>
  </si>
  <si>
    <t>11980</t>
  </si>
  <si>
    <t>11981</t>
  </si>
  <si>
    <t>11982</t>
  </si>
  <si>
    <t>11983</t>
  </si>
  <si>
    <t>11920</t>
  </si>
  <si>
    <t>11922</t>
  </si>
  <si>
    <t>CLLAW Fac Summer Sals</t>
  </si>
  <si>
    <t>11927</t>
  </si>
  <si>
    <t>11955</t>
  </si>
  <si>
    <t>12018</t>
  </si>
  <si>
    <t>12019</t>
  </si>
  <si>
    <t>12035</t>
  </si>
  <si>
    <t>12037</t>
  </si>
  <si>
    <t>12038</t>
  </si>
  <si>
    <t>12039</t>
  </si>
  <si>
    <t>12040</t>
  </si>
  <si>
    <t>12041</t>
  </si>
  <si>
    <t>12042</t>
  </si>
  <si>
    <t>12043</t>
  </si>
  <si>
    <t>12044</t>
  </si>
  <si>
    <t>11957</t>
  </si>
  <si>
    <t>11964</t>
  </si>
  <si>
    <t>11965</t>
  </si>
  <si>
    <t>11966</t>
  </si>
  <si>
    <t>11967</t>
  </si>
  <si>
    <t>11968</t>
  </si>
  <si>
    <t>11969</t>
  </si>
  <si>
    <t>11876</t>
  </si>
  <si>
    <t>11877</t>
  </si>
  <si>
    <t>11878</t>
  </si>
  <si>
    <t>11879</t>
  </si>
  <si>
    <t>11881</t>
  </si>
  <si>
    <t>11882</t>
  </si>
  <si>
    <t>11883</t>
  </si>
  <si>
    <t>11884</t>
  </si>
  <si>
    <t>11885</t>
  </si>
  <si>
    <t>11886</t>
  </si>
  <si>
    <t>11887</t>
  </si>
  <si>
    <t>11888</t>
  </si>
  <si>
    <t>11889</t>
  </si>
  <si>
    <t>11923</t>
  </si>
  <si>
    <t>11924</t>
  </si>
  <si>
    <t>11928</t>
  </si>
  <si>
    <t>11959</t>
  </si>
  <si>
    <t>11961</t>
  </si>
  <si>
    <t>11963</t>
  </si>
  <si>
    <t>12067</t>
  </si>
  <si>
    <t>11925</t>
  </si>
  <si>
    <t>11926</t>
  </si>
  <si>
    <t>12036</t>
  </si>
  <si>
    <t>14620</t>
  </si>
  <si>
    <t>14621</t>
  </si>
  <si>
    <t>14622</t>
  </si>
  <si>
    <t>14623</t>
  </si>
  <si>
    <t>14624</t>
  </si>
  <si>
    <t>14625</t>
  </si>
  <si>
    <t>14626</t>
  </si>
  <si>
    <t>14627</t>
  </si>
  <si>
    <t>CLLAW Human Rights Center</t>
  </si>
  <si>
    <t>24056</t>
  </si>
  <si>
    <t>24057</t>
  </si>
  <si>
    <t>24062</t>
  </si>
  <si>
    <t>24065</t>
  </si>
  <si>
    <t>24066</t>
  </si>
  <si>
    <t>24075</t>
  </si>
  <si>
    <t>24076</t>
  </si>
  <si>
    <t>24077</t>
  </si>
  <si>
    <t>24078</t>
  </si>
  <si>
    <t>24330</t>
  </si>
  <si>
    <t>24331</t>
  </si>
  <si>
    <t>24332</t>
  </si>
  <si>
    <t>12003</t>
  </si>
  <si>
    <t>12050</t>
  </si>
  <si>
    <t>12051</t>
  </si>
  <si>
    <t>12052</t>
  </si>
  <si>
    <t>12053</t>
  </si>
  <si>
    <t>12054</t>
  </si>
  <si>
    <t>12055</t>
  </si>
  <si>
    <t>12056</t>
  </si>
  <si>
    <t>12057</t>
  </si>
  <si>
    <t>12058</t>
  </si>
  <si>
    <t>12059</t>
  </si>
  <si>
    <t>12060</t>
  </si>
  <si>
    <t>12061</t>
  </si>
  <si>
    <t>12062</t>
  </si>
  <si>
    <t>12063</t>
  </si>
  <si>
    <t>14085</t>
  </si>
  <si>
    <t>14086</t>
  </si>
  <si>
    <t>14087</t>
  </si>
  <si>
    <t>14088</t>
  </si>
  <si>
    <t>14121</t>
  </si>
  <si>
    <t>14123</t>
  </si>
  <si>
    <t>14120</t>
  </si>
  <si>
    <t>14122</t>
  </si>
  <si>
    <t>14124</t>
  </si>
  <si>
    <t>14129</t>
  </si>
  <si>
    <t>14132</t>
  </si>
  <si>
    <t>24389</t>
  </si>
  <si>
    <t>14125</t>
  </si>
  <si>
    <t>14140</t>
  </si>
  <si>
    <t>14141</t>
  </si>
  <si>
    <t>14142</t>
  </si>
  <si>
    <t>14144</t>
  </si>
  <si>
    <t>14145</t>
  </si>
  <si>
    <t>14112</t>
  </si>
  <si>
    <t>14113</t>
  </si>
  <si>
    <t>14116</t>
  </si>
  <si>
    <t>14117</t>
  </si>
  <si>
    <t>14130</t>
  </si>
  <si>
    <t>14131</t>
  </si>
  <si>
    <t>14133</t>
  </si>
  <si>
    <t>14100</t>
  </si>
  <si>
    <t>14101</t>
  </si>
  <si>
    <t>14102</t>
  </si>
  <si>
    <t>14103</t>
  </si>
  <si>
    <t>14105</t>
  </si>
  <si>
    <t>10157</t>
  </si>
  <si>
    <t>10158</t>
  </si>
  <si>
    <t>10159</t>
  </si>
  <si>
    <t>30700</t>
  </si>
  <si>
    <t>30701</t>
  </si>
  <si>
    <t>30703</t>
  </si>
  <si>
    <t>30705</t>
  </si>
  <si>
    <t>30706</t>
  </si>
  <si>
    <t>30708</t>
  </si>
  <si>
    <t>30711</t>
  </si>
  <si>
    <t>10209</t>
  </si>
  <si>
    <t>10200</t>
  </si>
  <si>
    <t>10201</t>
  </si>
  <si>
    <t>10372</t>
  </si>
  <si>
    <t>10553</t>
  </si>
  <si>
    <t>10554</t>
  </si>
  <si>
    <t>10555</t>
  </si>
  <si>
    <t>10556</t>
  </si>
  <si>
    <t>10557</t>
  </si>
  <si>
    <t>10558</t>
  </si>
  <si>
    <t>10559</t>
  </si>
  <si>
    <t>10560</t>
  </si>
  <si>
    <t>10240</t>
  </si>
  <si>
    <t>10534</t>
  </si>
  <si>
    <t>10535</t>
  </si>
  <si>
    <t>10537</t>
  </si>
  <si>
    <t>10538</t>
  </si>
  <si>
    <t>10186</t>
  </si>
  <si>
    <t>10187</t>
  </si>
  <si>
    <t>10188</t>
  </si>
  <si>
    <t>10190</t>
  </si>
  <si>
    <t>10191</t>
  </si>
  <si>
    <t>10192</t>
  </si>
  <si>
    <t>10193</t>
  </si>
  <si>
    <t>10194</t>
  </si>
  <si>
    <t>10195</t>
  </si>
  <si>
    <t>10429</t>
  </si>
  <si>
    <t>10430</t>
  </si>
  <si>
    <t>10431</t>
  </si>
  <si>
    <t>10448</t>
  </si>
  <si>
    <t>10459</t>
  </si>
  <si>
    <t>10460</t>
  </si>
  <si>
    <t>10461</t>
  </si>
  <si>
    <t>10462</t>
  </si>
  <si>
    <t>10463</t>
  </si>
  <si>
    <t>10464</t>
  </si>
  <si>
    <t>10465</t>
  </si>
  <si>
    <t>10650</t>
  </si>
  <si>
    <t>10651</t>
  </si>
  <si>
    <t>10652</t>
  </si>
  <si>
    <t>10653</t>
  </si>
  <si>
    <t>10654</t>
  </si>
  <si>
    <t>10206</t>
  </si>
  <si>
    <t>10207</t>
  </si>
  <si>
    <t>10208</t>
  </si>
  <si>
    <t>10219</t>
  </si>
  <si>
    <t>10344</t>
  </si>
  <si>
    <t>10533</t>
  </si>
  <si>
    <t>10275</t>
  </si>
  <si>
    <t>10276</t>
  </si>
  <si>
    <t>10314</t>
  </si>
  <si>
    <t>10249</t>
  </si>
  <si>
    <t>10250</t>
  </si>
  <si>
    <t>10251</t>
  </si>
  <si>
    <t>10437</t>
  </si>
  <si>
    <t>10286</t>
  </si>
  <si>
    <t>10292</t>
  </si>
  <si>
    <t>10293</t>
  </si>
  <si>
    <t>10294</t>
  </si>
  <si>
    <t>10295</t>
  </si>
  <si>
    <t>10649</t>
  </si>
  <si>
    <t>10210</t>
  </si>
  <si>
    <t>10301</t>
  </si>
  <si>
    <t>10306</t>
  </si>
  <si>
    <t>10318</t>
  </si>
  <si>
    <t>10320</t>
  </si>
  <si>
    <t>10439</t>
  </si>
  <si>
    <t>10440</t>
  </si>
  <si>
    <t>10536</t>
  </si>
  <si>
    <t>10633</t>
  </si>
  <si>
    <t>10634</t>
  </si>
  <si>
    <t>10636</t>
  </si>
  <si>
    <t>10639</t>
  </si>
  <si>
    <t>10325</t>
  </si>
  <si>
    <t>10374</t>
  </si>
  <si>
    <t>10540</t>
  </si>
  <si>
    <t>10541</t>
  </si>
  <si>
    <t>10545</t>
  </si>
  <si>
    <t>10176</t>
  </si>
  <si>
    <t>10196</t>
  </si>
  <si>
    <t>10373</t>
  </si>
  <si>
    <t>10375</t>
  </si>
  <si>
    <t>10376</t>
  </si>
  <si>
    <t>10521</t>
  </si>
  <si>
    <t>10569</t>
  </si>
  <si>
    <t>10582</t>
  </si>
  <si>
    <t>10583</t>
  </si>
  <si>
    <t>10584</t>
  </si>
  <si>
    <t>10587</t>
  </si>
  <si>
    <t>10362</t>
  </si>
  <si>
    <t>10364</t>
  </si>
  <si>
    <t>10395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</si>
  <si>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</si>
  <si>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</si>
  <si>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</si>
  <si>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</si>
  <si>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</si>
  <si>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</si>
  <si>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</si>
  <si>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</si>
  <si>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</si>
  <si>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</si>
  <si>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</si>
  <si>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10417</t>
  </si>
  <si>
    <t>10189</t>
  </si>
  <si>
    <t>10367</t>
  </si>
  <si>
    <t>10368</t>
  </si>
  <si>
    <t>10369</t>
  </si>
  <si>
    <t>10370</t>
  </si>
  <si>
    <t>10371</t>
  </si>
  <si>
    <t>10377</t>
  </si>
  <si>
    <t>10397</t>
  </si>
  <si>
    <t>10175</t>
  </si>
  <si>
    <t>10177</t>
  </si>
  <si>
    <t>10363</t>
  </si>
  <si>
    <t>10365</t>
  </si>
  <si>
    <t>10366</t>
  </si>
  <si>
    <t>10469</t>
  </si>
  <si>
    <t>10470</t>
  </si>
  <si>
    <t>10494</t>
  </si>
  <si>
    <t>10495</t>
  </si>
  <si>
    <t>10498</t>
  </si>
  <si>
    <t>10332</t>
  </si>
  <si>
    <t>10335</t>
  </si>
  <si>
    <t>10336</t>
  </si>
  <si>
    <t>10337</t>
  </si>
  <si>
    <t>16160</t>
  </si>
  <si>
    <t>24855</t>
  </si>
  <si>
    <t>10505</t>
  </si>
  <si>
    <t>10506</t>
  </si>
  <si>
    <t>10326</t>
  </si>
  <si>
    <t>24388</t>
  </si>
  <si>
    <t>24390</t>
  </si>
  <si>
    <t>24391</t>
  </si>
  <si>
    <t>24392</t>
  </si>
  <si>
    <t>24393</t>
  </si>
  <si>
    <t>10178</t>
  </si>
  <si>
    <t>10352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</si>
  <si>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</si>
  <si>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</si>
  <si>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</si>
  <si>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</si>
  <si>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</si>
  <si>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</si>
  <si>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</si>
  <si>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</si>
  <si>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23714</t>
  </si>
  <si>
    <t>23716</t>
  </si>
  <si>
    <t>10253</t>
  </si>
  <si>
    <t>10254</t>
  </si>
  <si>
    <t>10264</t>
  </si>
  <si>
    <t>10265</t>
  </si>
  <si>
    <t>10473</t>
  </si>
  <si>
    <t>10474</t>
  </si>
  <si>
    <t>32640</t>
  </si>
  <si>
    <t>32641</t>
  </si>
  <si>
    <t>10241</t>
  </si>
  <si>
    <t>10342</t>
  </si>
  <si>
    <t>10343</t>
  </si>
  <si>
    <t>13655</t>
  </si>
  <si>
    <t>13665</t>
  </si>
  <si>
    <t>13724</t>
  </si>
  <si>
    <t>13725</t>
  </si>
  <si>
    <t>13726</t>
  </si>
  <si>
    <t>13729</t>
  </si>
  <si>
    <t>13737</t>
  </si>
  <si>
    <t>13738</t>
  </si>
  <si>
    <t>13739</t>
  </si>
  <si>
    <t>13740</t>
  </si>
  <si>
    <t>13750</t>
  </si>
  <si>
    <t>13757</t>
  </si>
  <si>
    <t>13770</t>
  </si>
  <si>
    <t>13776</t>
  </si>
  <si>
    <t>13695</t>
  </si>
  <si>
    <t>13706</t>
  </si>
  <si>
    <t>13707</t>
  </si>
  <si>
    <t>13710</t>
  </si>
  <si>
    <t>13688</t>
  </si>
  <si>
    <t>13699</t>
  </si>
  <si>
    <t>13701</t>
  </si>
  <si>
    <t>13702</t>
  </si>
  <si>
    <t>13703</t>
  </si>
  <si>
    <t>13704</t>
  </si>
  <si>
    <t>13845</t>
  </si>
  <si>
    <t>13893</t>
  </si>
  <si>
    <t>13894</t>
  </si>
  <si>
    <t>13895</t>
  </si>
  <si>
    <t>13904</t>
  </si>
  <si>
    <t>BPOPC PC Contact Lenses</t>
  </si>
  <si>
    <t>13905</t>
  </si>
  <si>
    <t>13906</t>
  </si>
  <si>
    <t>13929</t>
  </si>
  <si>
    <t>13910</t>
  </si>
  <si>
    <t>13912</t>
  </si>
  <si>
    <t>13860</t>
  </si>
  <si>
    <t>13863</t>
  </si>
  <si>
    <t>BPOPC Binocular Vision</t>
  </si>
  <si>
    <t>13864</t>
  </si>
  <si>
    <t>13868</t>
  </si>
  <si>
    <t>13870</t>
  </si>
  <si>
    <t>13876</t>
  </si>
  <si>
    <t>BPOPC Minor Clinic Gen_Admin</t>
  </si>
  <si>
    <t>13882</t>
  </si>
  <si>
    <t>BPOPC Dry Eye Clinic</t>
  </si>
  <si>
    <t>13883</t>
  </si>
  <si>
    <t>BPOPC Infant-Child Clinic</t>
  </si>
  <si>
    <t>13884</t>
  </si>
  <si>
    <t>BPOPC Sports Vision</t>
  </si>
  <si>
    <t>13885</t>
  </si>
  <si>
    <t>BPOPC Medical Svcs</t>
  </si>
  <si>
    <t>13886</t>
  </si>
  <si>
    <t>BPOPC Myopia Control</t>
  </si>
  <si>
    <t>13887</t>
  </si>
  <si>
    <t>BPOPC OSIC Clinic</t>
  </si>
  <si>
    <t>13888</t>
  </si>
  <si>
    <t>BPOPC SVAC Clinic</t>
  </si>
  <si>
    <t>13889</t>
  </si>
  <si>
    <t>BPOPC Vision Functions Clinic</t>
  </si>
  <si>
    <t>13890</t>
  </si>
  <si>
    <t>13920</t>
  </si>
  <si>
    <t>13923</t>
  </si>
  <si>
    <t>13924</t>
  </si>
  <si>
    <t>BPOPC Primary Care</t>
  </si>
  <si>
    <t>13822</t>
  </si>
  <si>
    <t>13823</t>
  </si>
  <si>
    <t>13824</t>
  </si>
  <si>
    <t>13825</t>
  </si>
  <si>
    <t>13826</t>
  </si>
  <si>
    <t>13827</t>
  </si>
  <si>
    <t>13828</t>
  </si>
  <si>
    <t>13829</t>
  </si>
  <si>
    <t>13830</t>
  </si>
  <si>
    <t>13994</t>
  </si>
  <si>
    <t>29942</t>
  </si>
  <si>
    <t>14026</t>
  </si>
  <si>
    <t>30001</t>
  </si>
  <si>
    <t>30003</t>
  </si>
  <si>
    <t>30004</t>
  </si>
  <si>
    <t>30006</t>
  </si>
  <si>
    <t>30018</t>
  </si>
  <si>
    <t>CPSPH PRO Extramural</t>
  </si>
  <si>
    <t>32536</t>
  </si>
  <si>
    <t>32541</t>
  </si>
  <si>
    <t>32543</t>
  </si>
  <si>
    <t>32548</t>
  </si>
  <si>
    <t>32554</t>
  </si>
  <si>
    <t>32557</t>
  </si>
  <si>
    <t>32560</t>
  </si>
  <si>
    <t>32539</t>
  </si>
  <si>
    <t>32545</t>
  </si>
  <si>
    <t>14024</t>
  </si>
  <si>
    <t>30008</t>
  </si>
  <si>
    <t>30009</t>
  </si>
  <si>
    <t>32538</t>
  </si>
  <si>
    <t>14000</t>
  </si>
  <si>
    <t>14007</t>
  </si>
  <si>
    <t>14043</t>
  </si>
  <si>
    <t>29941</t>
  </si>
  <si>
    <t>32547</t>
  </si>
  <si>
    <t>32563</t>
  </si>
  <si>
    <t>14015</t>
  </si>
  <si>
    <t>14016</t>
  </si>
  <si>
    <t>30010</t>
  </si>
  <si>
    <t>30017</t>
  </si>
  <si>
    <t>32553</t>
  </si>
  <si>
    <t>32561</t>
  </si>
  <si>
    <t>14037</t>
  </si>
  <si>
    <t>32535</t>
  </si>
  <si>
    <t>32546</t>
  </si>
  <si>
    <t>32558</t>
  </si>
  <si>
    <t>14053</t>
  </si>
  <si>
    <t>14084</t>
  </si>
  <si>
    <t>30005</t>
  </si>
  <si>
    <t>30007</t>
  </si>
  <si>
    <t>32537</t>
  </si>
  <si>
    <t>32540</t>
  </si>
  <si>
    <t>32544</t>
  </si>
  <si>
    <t>14027</t>
  </si>
  <si>
    <t>14036</t>
  </si>
  <si>
    <t>14052</t>
  </si>
  <si>
    <t>32555</t>
  </si>
  <si>
    <t>32565</t>
  </si>
  <si>
    <t>14047</t>
  </si>
  <si>
    <t>14050</t>
  </si>
  <si>
    <t>13995</t>
  </si>
  <si>
    <t>14003</t>
  </si>
  <si>
    <t>14011</t>
  </si>
  <si>
    <t>14039</t>
  </si>
  <si>
    <t>32542</t>
  </si>
  <si>
    <t>13992</t>
  </si>
  <si>
    <t>14028</t>
  </si>
  <si>
    <t>14064</t>
  </si>
  <si>
    <t>32549</t>
  </si>
  <si>
    <t>32551</t>
  </si>
  <si>
    <t>32556</t>
  </si>
  <si>
    <t>13990</t>
  </si>
  <si>
    <t>13991</t>
  </si>
  <si>
    <t>14065</t>
  </si>
  <si>
    <t>14068</t>
  </si>
  <si>
    <t>14069</t>
  </si>
  <si>
    <t>14070</t>
  </si>
  <si>
    <t>14071</t>
  </si>
  <si>
    <t>14072</t>
  </si>
  <si>
    <t>31261</t>
  </si>
  <si>
    <t>32559</t>
  </si>
  <si>
    <t>14073</t>
  </si>
  <si>
    <t>14074</t>
  </si>
  <si>
    <t>32552</t>
  </si>
  <si>
    <t>14076</t>
  </si>
  <si>
    <t>14077</t>
  </si>
  <si>
    <t>14066</t>
  </si>
  <si>
    <t>32550</t>
  </si>
  <si>
    <t>14083</t>
  </si>
  <si>
    <t>32562</t>
  </si>
  <si>
    <t>11255</t>
  </si>
  <si>
    <t>11256</t>
  </si>
  <si>
    <t>11257</t>
  </si>
  <si>
    <t>11259</t>
  </si>
  <si>
    <t>11275</t>
  </si>
  <si>
    <t>11276</t>
  </si>
  <si>
    <t>11278</t>
  </si>
  <si>
    <t>11286</t>
  </si>
  <si>
    <t>11287</t>
  </si>
  <si>
    <t>11288</t>
  </si>
  <si>
    <t>11289</t>
  </si>
  <si>
    <t>11290</t>
  </si>
  <si>
    <t>11325</t>
  </si>
  <si>
    <t>11326</t>
  </si>
  <si>
    <t>11327</t>
  </si>
  <si>
    <t>11328</t>
  </si>
  <si>
    <t>11381</t>
  </si>
  <si>
    <t>11270</t>
  </si>
  <si>
    <t>11271</t>
  </si>
  <si>
    <t>11285</t>
  </si>
  <si>
    <t>11311</t>
  </si>
  <si>
    <t>11312</t>
  </si>
  <si>
    <t>11360</t>
  </si>
  <si>
    <t>11361</t>
  </si>
  <si>
    <t>EAEDU PE DTE</t>
  </si>
  <si>
    <t>11362</t>
  </si>
  <si>
    <t>EAEDU PE MACSME</t>
  </si>
  <si>
    <t>11364</t>
  </si>
  <si>
    <t>EAEDU PE MUSE</t>
  </si>
  <si>
    <t>11367</t>
  </si>
  <si>
    <t>EAEDU PE Prin Inst</t>
  </si>
  <si>
    <t>11369</t>
  </si>
  <si>
    <t>11370</t>
  </si>
  <si>
    <t>11240</t>
  </si>
  <si>
    <t>11241</t>
  </si>
  <si>
    <t>11242</t>
  </si>
  <si>
    <t>11243</t>
  </si>
  <si>
    <t>11244</t>
  </si>
  <si>
    <t>11247</t>
  </si>
  <si>
    <t>11258</t>
  </si>
  <si>
    <t>11387</t>
  </si>
  <si>
    <t>11329</t>
  </si>
  <si>
    <t>11331</t>
  </si>
  <si>
    <t>11351</t>
  </si>
  <si>
    <t>EAEDU FS BEAR</t>
  </si>
  <si>
    <t>11345</t>
  </si>
  <si>
    <t>EAEDU FS ECO</t>
  </si>
  <si>
    <t>11346</t>
  </si>
  <si>
    <t>EAEDU FS BAWP</t>
  </si>
  <si>
    <t>11347</t>
  </si>
  <si>
    <t>EAEDU FS CWP</t>
  </si>
  <si>
    <t>11348</t>
  </si>
  <si>
    <t>EAEDU FS NWP</t>
  </si>
  <si>
    <t>11349</t>
  </si>
  <si>
    <t>EAEDU FS ATDP</t>
  </si>
  <si>
    <t>11352</t>
  </si>
  <si>
    <t>EAEDU FS CASN</t>
  </si>
  <si>
    <t>11354</t>
  </si>
  <si>
    <t>EAEDU FS UCLinks</t>
  </si>
  <si>
    <t>11356</t>
  </si>
  <si>
    <t>14155</t>
  </si>
  <si>
    <t>14157</t>
  </si>
  <si>
    <t>14160</t>
  </si>
  <si>
    <t>14156</t>
  </si>
  <si>
    <t>14166</t>
  </si>
  <si>
    <t>14167</t>
  </si>
  <si>
    <t>14168</t>
  </si>
  <si>
    <t>14169</t>
  </si>
  <si>
    <t>14170</t>
  </si>
  <si>
    <t>14171</t>
  </si>
  <si>
    <t>14172</t>
  </si>
  <si>
    <t>14173</t>
  </si>
  <si>
    <t>14176</t>
  </si>
  <si>
    <t>14177</t>
  </si>
  <si>
    <t>14180</t>
  </si>
  <si>
    <t>14185</t>
  </si>
  <si>
    <t>14186</t>
  </si>
  <si>
    <t>14187</t>
  </si>
  <si>
    <t>14188</t>
  </si>
  <si>
    <t>14190</t>
  </si>
  <si>
    <t>14192</t>
  </si>
  <si>
    <t>14195</t>
  </si>
  <si>
    <t>11776</t>
  </si>
  <si>
    <t>11777</t>
  </si>
  <si>
    <t>11778</t>
  </si>
  <si>
    <t>11779</t>
  </si>
  <si>
    <t>11780</t>
  </si>
  <si>
    <t>11784</t>
  </si>
  <si>
    <t>11850</t>
  </si>
  <si>
    <t>11861</t>
  </si>
  <si>
    <t>11862</t>
  </si>
  <si>
    <t>11775</t>
  </si>
  <si>
    <t>11851</t>
  </si>
  <si>
    <t>14239</t>
  </si>
  <si>
    <t>14240</t>
  </si>
  <si>
    <t>14379</t>
  </si>
  <si>
    <t>14380</t>
  </si>
  <si>
    <t>14381</t>
  </si>
  <si>
    <t>14382</t>
  </si>
  <si>
    <t>14383</t>
  </si>
  <si>
    <t>14384</t>
  </si>
  <si>
    <t>14385</t>
  </si>
  <si>
    <t>14386</t>
  </si>
  <si>
    <t>14387</t>
  </si>
  <si>
    <t>14389</t>
  </si>
  <si>
    <t>14390</t>
  </si>
  <si>
    <t>14391</t>
  </si>
  <si>
    <t>14393</t>
  </si>
  <si>
    <t>14394</t>
  </si>
  <si>
    <t>14395</t>
  </si>
  <si>
    <t>14396</t>
  </si>
  <si>
    <t>14208</t>
  </si>
  <si>
    <t>14235</t>
  </si>
  <si>
    <t>14236</t>
  </si>
  <si>
    <t>14237</t>
  </si>
  <si>
    <t>14241</t>
  </si>
  <si>
    <t>14249</t>
  </si>
  <si>
    <t>14205</t>
  </si>
  <si>
    <t>14206</t>
  </si>
  <si>
    <t>14210</t>
  </si>
  <si>
    <t>14250</t>
  </si>
  <si>
    <t>14252</t>
  </si>
  <si>
    <t>14200</t>
  </si>
  <si>
    <t>14207</t>
  </si>
  <si>
    <t>14220</t>
  </si>
  <si>
    <t>14238</t>
  </si>
  <si>
    <t>14253</t>
  </si>
  <si>
    <t>14280</t>
  </si>
  <si>
    <t>14281</t>
  </si>
  <si>
    <t>31020</t>
  </si>
  <si>
    <t>31021</t>
  </si>
  <si>
    <t>31080</t>
  </si>
  <si>
    <t>32323</t>
  </si>
  <si>
    <t>32314</t>
  </si>
  <si>
    <t>32315</t>
  </si>
  <si>
    <t>31010</t>
  </si>
  <si>
    <t>31860</t>
  </si>
  <si>
    <t>31863</t>
  </si>
  <si>
    <t>31865</t>
  </si>
  <si>
    <t>31160</t>
  </si>
  <si>
    <t>31161</t>
  </si>
  <si>
    <t>31163</t>
  </si>
  <si>
    <t>31174</t>
  </si>
  <si>
    <t>32280</t>
  </si>
  <si>
    <t>32282</t>
  </si>
  <si>
    <t>32283</t>
  </si>
  <si>
    <t>32284</t>
  </si>
  <si>
    <t>32289</t>
  </si>
  <si>
    <t>31243</t>
  </si>
  <si>
    <t>32360</t>
  </si>
  <si>
    <t>24300</t>
  </si>
  <si>
    <t>24301</t>
  </si>
  <si>
    <t>24305</t>
  </si>
  <si>
    <t>EUNEU Neurohub</t>
  </si>
  <si>
    <t>26691</t>
  </si>
  <si>
    <t>26692</t>
  </si>
  <si>
    <t>26694</t>
  </si>
  <si>
    <t>26696</t>
  </si>
  <si>
    <t>26690</t>
  </si>
  <si>
    <t>26693</t>
  </si>
  <si>
    <t>26697</t>
  </si>
  <si>
    <t>26699</t>
  </si>
  <si>
    <t>31411</t>
  </si>
  <si>
    <t>31412</t>
  </si>
  <si>
    <t>32291</t>
  </si>
  <si>
    <t>31090</t>
  </si>
  <si>
    <t>31091</t>
  </si>
  <si>
    <t>31140</t>
  </si>
  <si>
    <t>31145</t>
  </si>
  <si>
    <t>31150</t>
  </si>
  <si>
    <t>31152</t>
  </si>
  <si>
    <t>31815</t>
  </si>
  <si>
    <t>31816</t>
  </si>
  <si>
    <t>31817</t>
  </si>
  <si>
    <t>31818</t>
  </si>
  <si>
    <t>31819</t>
  </si>
  <si>
    <t>31820</t>
  </si>
  <si>
    <t>31821</t>
  </si>
  <si>
    <t>31822</t>
  </si>
  <si>
    <t>31823</t>
  </si>
  <si>
    <t>31824</t>
  </si>
  <si>
    <t>31825</t>
  </si>
  <si>
    <t>IQBBB QB3 Cryo-EM</t>
  </si>
  <si>
    <t>IRBBH</t>
  </si>
  <si>
    <t>Bakar BioEnginuity Hub</t>
  </si>
  <si>
    <t>IRBB5</t>
  </si>
  <si>
    <t>Bakar BioEnginuity Hub-L5</t>
  </si>
  <si>
    <t>IRBB6</t>
  </si>
  <si>
    <t>Bakar BioEnginuity Hub-L6</t>
  </si>
  <si>
    <t>31154</t>
  </si>
  <si>
    <t>IRBBH General Ops</t>
  </si>
  <si>
    <t>24510</t>
  </si>
  <si>
    <t>24582</t>
  </si>
  <si>
    <t>24597</t>
  </si>
  <si>
    <t>24513</t>
  </si>
  <si>
    <t>24514</t>
  </si>
  <si>
    <t>24515</t>
  </si>
  <si>
    <t>24595</t>
  </si>
  <si>
    <t>24617</t>
  </si>
  <si>
    <t>24618</t>
  </si>
  <si>
    <t>24580</t>
  </si>
  <si>
    <t>24581</t>
  </si>
  <si>
    <t>24596</t>
  </si>
  <si>
    <t>24599</t>
  </si>
  <si>
    <t>24611</t>
  </si>
  <si>
    <t>24547</t>
  </si>
  <si>
    <t>24553</t>
  </si>
  <si>
    <t>24557</t>
  </si>
  <si>
    <t>24530</t>
  </si>
  <si>
    <t>24532</t>
  </si>
  <si>
    <t>24533</t>
  </si>
  <si>
    <t>24650</t>
  </si>
  <si>
    <t>24670</t>
  </si>
  <si>
    <t>24660</t>
  </si>
  <si>
    <t>24680</t>
  </si>
  <si>
    <t>24640</t>
  </si>
  <si>
    <t>24886</t>
  </si>
  <si>
    <t>24887</t>
  </si>
  <si>
    <t>24888</t>
  </si>
  <si>
    <t>24889</t>
  </si>
  <si>
    <t>24810</t>
  </si>
  <si>
    <t>24811</t>
  </si>
  <si>
    <t>24812</t>
  </si>
  <si>
    <t>JOMIL MIBR Miller Prof Progr</t>
  </si>
  <si>
    <t>24813</t>
  </si>
  <si>
    <t>24795</t>
  </si>
  <si>
    <t>24797</t>
  </si>
  <si>
    <t>24798</t>
  </si>
  <si>
    <t>31060</t>
  </si>
  <si>
    <t>31061</t>
  </si>
  <si>
    <t>31100</t>
  </si>
  <si>
    <t>14399</t>
  </si>
  <si>
    <t>14405</t>
  </si>
  <si>
    <t>14458</t>
  </si>
  <si>
    <t>14462</t>
  </si>
  <si>
    <t>14469</t>
  </si>
  <si>
    <t>14477</t>
  </si>
  <si>
    <t>14479</t>
  </si>
  <si>
    <t>14483</t>
  </si>
  <si>
    <t>14493</t>
  </si>
  <si>
    <t>14504</t>
  </si>
  <si>
    <t>14722</t>
  </si>
  <si>
    <t>31516</t>
  </si>
  <si>
    <t>14494</t>
  </si>
  <si>
    <t>14496</t>
  </si>
  <si>
    <t>14497</t>
  </si>
  <si>
    <t>14498</t>
  </si>
  <si>
    <t>14501</t>
  </si>
  <si>
    <t>14419</t>
  </si>
  <si>
    <t>14433</t>
  </si>
  <si>
    <t>14436</t>
  </si>
  <si>
    <t>14441</t>
  </si>
  <si>
    <t>14421</t>
  </si>
  <si>
    <t>14424</t>
  </si>
  <si>
    <t>LCOPS</t>
  </si>
  <si>
    <t>IES Operations</t>
  </si>
  <si>
    <t>LCOP6</t>
  </si>
  <si>
    <t>IES Operations-L6</t>
  </si>
  <si>
    <t>14510</t>
  </si>
  <si>
    <t>14517</t>
  </si>
  <si>
    <t>14520</t>
  </si>
  <si>
    <t>14538</t>
  </si>
  <si>
    <t>14540</t>
  </si>
  <si>
    <t>14556</t>
  </si>
  <si>
    <t>14565</t>
  </si>
  <si>
    <t>LCPGM</t>
  </si>
  <si>
    <t>IES Programs</t>
  </si>
  <si>
    <t>LCPG6</t>
  </si>
  <si>
    <t>IES Programs-L6</t>
  </si>
  <si>
    <t>14529</t>
  </si>
  <si>
    <t>LCIES France Berkeley Fund</t>
  </si>
  <si>
    <t>LDIIS</t>
  </si>
  <si>
    <t>IIS Operations</t>
  </si>
  <si>
    <t>LDII6</t>
  </si>
  <si>
    <t>IIS Operations-L6</t>
  </si>
  <si>
    <t>14297</t>
  </si>
  <si>
    <t>14668</t>
  </si>
  <si>
    <t>14671</t>
  </si>
  <si>
    <t>14674</t>
  </si>
  <si>
    <t>14675</t>
  </si>
  <si>
    <t>14676</t>
  </si>
  <si>
    <t>14761</t>
  </si>
  <si>
    <t>LDINT ORIAS</t>
  </si>
  <si>
    <t>24740</t>
  </si>
  <si>
    <t>LDPGM</t>
  </si>
  <si>
    <t>IIS Programs</t>
  </si>
  <si>
    <t>14409</t>
  </si>
  <si>
    <t>14412</t>
  </si>
  <si>
    <t>14324</t>
  </si>
  <si>
    <t>14325</t>
  </si>
  <si>
    <t>14791</t>
  </si>
  <si>
    <t>14322</t>
  </si>
  <si>
    <t>14677</t>
  </si>
  <si>
    <t>14687</t>
  </si>
  <si>
    <t>14690</t>
  </si>
  <si>
    <t>14697</t>
  </si>
  <si>
    <t>14698</t>
  </si>
  <si>
    <t>14703</t>
  </si>
  <si>
    <t>14709</t>
  </si>
  <si>
    <t>14712</t>
  </si>
  <si>
    <t>14718</t>
  </si>
  <si>
    <t>23910</t>
  </si>
  <si>
    <t>23926</t>
  </si>
  <si>
    <t>23927</t>
  </si>
  <si>
    <t>23928</t>
  </si>
  <si>
    <t>23929</t>
  </si>
  <si>
    <t>23930</t>
  </si>
  <si>
    <t>23931</t>
  </si>
  <si>
    <t>23932</t>
  </si>
  <si>
    <t>23933</t>
  </si>
  <si>
    <t>24885</t>
  </si>
  <si>
    <t>NGITS UCTC Gen Ops</t>
  </si>
  <si>
    <t>23935</t>
  </si>
  <si>
    <t>24003</t>
  </si>
  <si>
    <t>24006</t>
  </si>
  <si>
    <t>24008</t>
  </si>
  <si>
    <t>23955</t>
  </si>
  <si>
    <t>24180</t>
  </si>
  <si>
    <t>24182</t>
  </si>
  <si>
    <t>24197</t>
  </si>
  <si>
    <t>24198</t>
  </si>
  <si>
    <t>24240</t>
  </si>
  <si>
    <t>24241</t>
  </si>
  <si>
    <t>24255</t>
  </si>
  <si>
    <t>24256</t>
  </si>
  <si>
    <t>24258</t>
  </si>
  <si>
    <t>24285</t>
  </si>
  <si>
    <t>24286</t>
  </si>
  <si>
    <t>24315</t>
  </si>
  <si>
    <t>24316</t>
  </si>
  <si>
    <t>24319</t>
  </si>
  <si>
    <t>24320</t>
  </si>
  <si>
    <t>24321</t>
  </si>
  <si>
    <t>24322</t>
  </si>
  <si>
    <t>24323</t>
  </si>
  <si>
    <t>24324</t>
  </si>
  <si>
    <t>24325</t>
  </si>
  <si>
    <t>14597</t>
  </si>
  <si>
    <t>14613</t>
  </si>
  <si>
    <t>24333</t>
  </si>
  <si>
    <t>24335</t>
  </si>
  <si>
    <t>24336</t>
  </si>
  <si>
    <t>24420</t>
  </si>
  <si>
    <t>24438</t>
  </si>
  <si>
    <t>31030</t>
  </si>
  <si>
    <t>31031</t>
  </si>
  <si>
    <t>24405</t>
  </si>
  <si>
    <t>24454</t>
  </si>
  <si>
    <t>24458</t>
  </si>
  <si>
    <t>24439</t>
  </si>
  <si>
    <t>24440</t>
  </si>
  <si>
    <t>24457</t>
  </si>
  <si>
    <t>24447</t>
  </si>
  <si>
    <t>24450</t>
  </si>
  <si>
    <t>24461</t>
  </si>
  <si>
    <t>24463</t>
  </si>
  <si>
    <t>NZIIR IRLE CA Policy Lab</t>
  </si>
  <si>
    <t>31600</t>
  </si>
  <si>
    <t>31603</t>
  </si>
  <si>
    <t>31605</t>
  </si>
  <si>
    <t>31608</t>
  </si>
  <si>
    <t>31610</t>
  </si>
  <si>
    <t>31611</t>
  </si>
  <si>
    <t>32220</t>
  </si>
  <si>
    <t>32221</t>
  </si>
  <si>
    <t>32250</t>
  </si>
  <si>
    <t>32251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</si>
  <si>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</si>
  <si>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</si>
  <si>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</si>
  <si>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</si>
  <si>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</si>
  <si>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</si>
  <si>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</si>
  <si>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</si>
  <si>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</si>
  <si>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32246</t>
  </si>
  <si>
    <t>32247</t>
  </si>
  <si>
    <t>32248</t>
  </si>
  <si>
    <t>32249</t>
  </si>
  <si>
    <t>24875</t>
  </si>
  <si>
    <t>31180</t>
  </si>
  <si>
    <t>31595</t>
  </si>
  <si>
    <t>OYSCC Stem Cell Research</t>
  </si>
  <si>
    <t>31245</t>
  </si>
  <si>
    <t>31246</t>
  </si>
  <si>
    <t>31247</t>
  </si>
  <si>
    <t>31248</t>
  </si>
  <si>
    <t>31249</t>
  </si>
  <si>
    <t>31250</t>
  </si>
  <si>
    <t>31251</t>
  </si>
  <si>
    <t>31014</t>
  </si>
  <si>
    <t>31015</t>
  </si>
  <si>
    <t>21615</t>
  </si>
  <si>
    <t>21616</t>
  </si>
  <si>
    <t>21530</t>
  </si>
  <si>
    <t>21531</t>
  </si>
  <si>
    <t>21532</t>
  </si>
  <si>
    <t>21533</t>
  </si>
  <si>
    <t>21534</t>
  </si>
  <si>
    <t>21536</t>
  </si>
  <si>
    <t>21546</t>
  </si>
  <si>
    <t>21591</t>
  </si>
  <si>
    <t>21592</t>
  </si>
  <si>
    <t>12375</t>
  </si>
  <si>
    <t>21631</t>
  </si>
  <si>
    <t>21635</t>
  </si>
  <si>
    <t>21640</t>
  </si>
  <si>
    <t>21643</t>
  </si>
  <si>
    <t>21647</t>
  </si>
  <si>
    <t>21605</t>
  </si>
  <si>
    <t>21612</t>
  </si>
  <si>
    <t>21613</t>
  </si>
  <si>
    <t>21675</t>
  </si>
  <si>
    <t>21676</t>
  </si>
  <si>
    <t>21680</t>
  </si>
  <si>
    <t>26620</t>
  </si>
  <si>
    <t>26627</t>
  </si>
  <si>
    <t>26628</t>
  </si>
  <si>
    <t>26575</t>
  </si>
  <si>
    <t>14787</t>
  </si>
  <si>
    <t>31770</t>
  </si>
  <si>
    <t>14301</t>
  </si>
  <si>
    <t>31220</t>
  </si>
  <si>
    <t>31221</t>
  </si>
  <si>
    <t>31222</t>
  </si>
  <si>
    <t>31223</t>
  </si>
  <si>
    <t>31224</t>
  </si>
  <si>
    <t>31225</t>
  </si>
  <si>
    <t>31227</t>
  </si>
  <si>
    <t>31228</t>
  </si>
  <si>
    <t>31230</t>
  </si>
  <si>
    <t>14299</t>
  </si>
  <si>
    <t>14317</t>
  </si>
  <si>
    <t>31200</t>
  </si>
  <si>
    <t>31201</t>
  </si>
  <si>
    <t>31202</t>
  </si>
  <si>
    <t>26474</t>
  </si>
  <si>
    <t>31242</t>
  </si>
  <si>
    <t>31244</t>
  </si>
  <si>
    <t>31252</t>
  </si>
  <si>
    <t>31296</t>
  </si>
  <si>
    <t>32416</t>
  </si>
  <si>
    <t>26630</t>
  </si>
  <si>
    <t>26645</t>
  </si>
  <si>
    <t>31280</t>
  </si>
  <si>
    <t>31282</t>
  </si>
  <si>
    <t>26471</t>
  </si>
  <si>
    <t>31391</t>
  </si>
  <si>
    <t>26530</t>
  </si>
  <si>
    <t>26531</t>
  </si>
  <si>
    <t>31310</t>
  </si>
  <si>
    <t>31771</t>
  </si>
  <si>
    <t>31772</t>
  </si>
  <si>
    <t>31773</t>
  </si>
  <si>
    <t>31775</t>
  </si>
  <si>
    <t>25215</t>
  </si>
  <si>
    <t>25216</t>
  </si>
  <si>
    <t>24120</t>
  </si>
  <si>
    <t>24900</t>
  </si>
  <si>
    <t>24904</t>
  </si>
  <si>
    <t>24915</t>
  </si>
  <si>
    <t>24906</t>
  </si>
  <si>
    <t>24908</t>
  </si>
  <si>
    <t>25021</t>
  </si>
  <si>
    <t>25037</t>
  </si>
  <si>
    <t>24990</t>
  </si>
  <si>
    <t>24960</t>
  </si>
  <si>
    <t>25065</t>
  </si>
  <si>
    <t>25080</t>
  </si>
  <si>
    <t>25095</t>
  </si>
  <si>
    <t>25096</t>
  </si>
  <si>
    <t>25097</t>
  </si>
  <si>
    <t>25100</t>
  </si>
  <si>
    <t>25116</t>
  </si>
  <si>
    <t>25117</t>
  </si>
  <si>
    <t>25130</t>
  </si>
  <si>
    <t>25145</t>
  </si>
  <si>
    <t>OFCRE</t>
  </si>
  <si>
    <t>MVZ Core Operations</t>
  </si>
  <si>
    <t>OFCR6</t>
  </si>
  <si>
    <t>MVZ Core Operations-L6</t>
  </si>
  <si>
    <t>25160</t>
  </si>
  <si>
    <t>OFMVZ MVZ Bus Ops</t>
  </si>
  <si>
    <t>25177</t>
  </si>
  <si>
    <t>25195</t>
  </si>
  <si>
    <t>OFNCR</t>
  </si>
  <si>
    <t>MVZ Non-Core Research</t>
  </si>
  <si>
    <t>OFEGM</t>
  </si>
  <si>
    <t>25176</t>
  </si>
  <si>
    <t>25226</t>
  </si>
  <si>
    <t>OFHRT</t>
  </si>
  <si>
    <t>MVZ Hastings Reservations</t>
  </si>
  <si>
    <t>25201</t>
  </si>
  <si>
    <t>25203</t>
  </si>
  <si>
    <t>OFMVZ Hastings Research</t>
  </si>
  <si>
    <t>OFRET</t>
  </si>
  <si>
    <t>25178</t>
  </si>
  <si>
    <t>25220</t>
  </si>
  <si>
    <t>25255</t>
  </si>
  <si>
    <t>25299</t>
  </si>
  <si>
    <t>25291</t>
  </si>
  <si>
    <t>25292</t>
  </si>
  <si>
    <t>25529</t>
  </si>
  <si>
    <t>25530</t>
  </si>
  <si>
    <t>25536</t>
  </si>
  <si>
    <t>25545</t>
  </si>
  <si>
    <t>25560</t>
  </si>
  <si>
    <t>25570</t>
  </si>
  <si>
    <t>25572</t>
  </si>
  <si>
    <t>25710</t>
  </si>
  <si>
    <t>25711</t>
  </si>
  <si>
    <t>25712</t>
  </si>
  <si>
    <t>OJPRF</t>
  </si>
  <si>
    <t>Point Reyes Field Stations</t>
  </si>
  <si>
    <t>OJPR6</t>
  </si>
  <si>
    <t>Point Reyes Field Station-L6</t>
  </si>
  <si>
    <t>25726</t>
  </si>
  <si>
    <t>OJDRS Point Reyes FS</t>
  </si>
  <si>
    <t>25731</t>
  </si>
  <si>
    <t>25733</t>
  </si>
  <si>
    <t>25740</t>
  </si>
  <si>
    <t>25759</t>
  </si>
  <si>
    <t>25761</t>
  </si>
  <si>
    <t>25762</t>
  </si>
  <si>
    <t>25760</t>
  </si>
  <si>
    <t>25899</t>
  </si>
  <si>
    <t>25763</t>
  </si>
  <si>
    <t>25766</t>
  </si>
  <si>
    <t>25767</t>
  </si>
  <si>
    <t>25768</t>
  </si>
  <si>
    <t>25770</t>
  </si>
  <si>
    <t>25771</t>
  </si>
  <si>
    <t>25930</t>
  </si>
  <si>
    <t>25786</t>
  </si>
  <si>
    <t>25787</t>
  </si>
  <si>
    <t>25788</t>
  </si>
  <si>
    <t>25775</t>
  </si>
  <si>
    <t>25776</t>
  </si>
  <si>
    <t>25777</t>
  </si>
  <si>
    <t>25781</t>
  </si>
  <si>
    <t>25816</t>
  </si>
  <si>
    <t>25821</t>
  </si>
  <si>
    <t>25824</t>
  </si>
  <si>
    <t>25796</t>
  </si>
  <si>
    <t>25797</t>
  </si>
  <si>
    <t>25798</t>
  </si>
  <si>
    <t>25806</t>
  </si>
  <si>
    <t>25946</t>
  </si>
  <si>
    <t>25906</t>
  </si>
  <si>
    <t>25789</t>
  </si>
  <si>
    <t>25893</t>
  </si>
  <si>
    <t>25905</t>
  </si>
  <si>
    <t>25941</t>
  </si>
  <si>
    <t>25827</t>
  </si>
  <si>
    <t>25791</t>
  </si>
  <si>
    <t>25792</t>
  </si>
  <si>
    <t>OKLHS EQUALS General</t>
  </si>
  <si>
    <t>25878</t>
  </si>
  <si>
    <t>25809</t>
  </si>
  <si>
    <t>25871</t>
  </si>
  <si>
    <t>25873</t>
  </si>
  <si>
    <t>25876</t>
  </si>
  <si>
    <t>32260</t>
  </si>
  <si>
    <t>32261</t>
  </si>
  <si>
    <t>32262</t>
  </si>
  <si>
    <t>32200</t>
  </si>
  <si>
    <t>32201</t>
  </si>
  <si>
    <t>32202</t>
  </si>
  <si>
    <t>32203</t>
  </si>
  <si>
    <t>32204</t>
  </si>
  <si>
    <t>FY23</t>
  </si>
  <si>
    <t>Beginning Balance</t>
  </si>
  <si>
    <t>Ending Balance</t>
  </si>
  <si>
    <t>UC Berkeley Budget Planning Template, FY 2021 - FY 2023</t>
  </si>
  <si>
    <t>FY20</t>
  </si>
  <si>
    <t>$</t>
  </si>
  <si>
    <t>%</t>
  </si>
  <si>
    <t>Revenue</t>
  </si>
  <si>
    <t>Private Gifts for Current Use</t>
  </si>
  <si>
    <t>Other Revenue</t>
  </si>
  <si>
    <t>Total Revenue</t>
  </si>
  <si>
    <t>Transfers</t>
  </si>
  <si>
    <t>Other Transfers</t>
  </si>
  <si>
    <t>Expenses</t>
  </si>
  <si>
    <t>Staff Salaries &amp; Wages</t>
  </si>
  <si>
    <t>(HR Mitigations)</t>
  </si>
  <si>
    <t>Employee Benefits</t>
  </si>
  <si>
    <t>Other Expenses</t>
  </si>
  <si>
    <t>Total Expenses</t>
  </si>
  <si>
    <t>Net Operating Surplus/(Deficit)</t>
  </si>
  <si>
    <t>Changes in Fund Balance Pos/(Neg)</t>
  </si>
  <si>
    <t>Other</t>
  </si>
  <si>
    <t>Total Change in Fund Balance</t>
  </si>
  <si>
    <t>Unrestricted Ending Balance</t>
  </si>
  <si>
    <t>Amount of Balance</t>
  </si>
  <si>
    <t>Percent of Total Expenses*</t>
  </si>
  <si>
    <t>TS_InThousands</t>
  </si>
  <si>
    <t>FY19</t>
  </si>
  <si>
    <t xml:space="preserve">               33100 - Mandatory Debt Svc Pymts</t>
  </si>
  <si>
    <t xml:space="preserve">               33100 - (To)/Fr Retire of Indebt - Exter Debt Srvc</t>
  </si>
  <si>
    <t xml:space="preserve">               34010 - Capital Outlay</t>
  </si>
  <si>
    <t xml:space="preserve">               34010 - (To)/Fr Unexp Plant Fund  - Cap Projects -</t>
  </si>
  <si>
    <t xml:space="preserve">               34011 - STIP Investment Income</t>
  </si>
  <si>
    <t xml:space="preserve">               34012 - Current Maintenance</t>
  </si>
  <si>
    <t xml:space="preserve">               34013 - Capital Outlay from General Fu</t>
  </si>
  <si>
    <t xml:space="preserve">               34019 - Other (Current/Unexpended Plan</t>
  </si>
  <si>
    <t xml:space="preserve">               34020 - Extraordinary Mntnc/Repairs</t>
  </si>
  <si>
    <t xml:space="preserve">               34022 - STIP Income (Current/Retiremen</t>
  </si>
  <si>
    <t xml:space="preserve">               34029 - Other (Current/Retirement of I</t>
  </si>
  <si>
    <t xml:space="preserve">               34030 - Rpymt to Campus Working Capita</t>
  </si>
  <si>
    <t xml:space="preserve">               34039 - Other (Current/Renewal &amp; Repla</t>
  </si>
  <si>
    <t xml:space="preserve">               34039 - (To)/Fr Res for Renewal &amp; Replacement - Pl</t>
  </si>
  <si>
    <t xml:space="preserve">               34040 - Other (Unexpended/Retirement)</t>
  </si>
  <si>
    <t xml:space="preserve">               34041 - Other (Unexp/Renewal &amp; Repl)</t>
  </si>
  <si>
    <t xml:space="preserve">               34042 - Other (Unexp/Invest)</t>
  </si>
  <si>
    <t xml:space="preserve">               34050 - Other (Retirement/Renewal &amp; Re</t>
  </si>
  <si>
    <t xml:space="preserve">               34051 - Other (Retirement/Invest)</t>
  </si>
  <si>
    <t xml:space="preserve">               34061 - Other (Current/Invest)</t>
  </si>
  <si>
    <t xml:space="preserve">               34XXX - Plant Other - Plan</t>
  </si>
  <si>
    <t>Other From / (To) Plant Funds</t>
  </si>
  <si>
    <t>Sales and Services</t>
  </si>
  <si>
    <t>Net Tuition and Fees</t>
  </si>
  <si>
    <t>Operating Transfers</t>
  </si>
  <si>
    <t>Total Revenue &amp; Transfers</t>
  </si>
  <si>
    <t>Scholarships and Fellowships</t>
  </si>
  <si>
    <t>Supplies, Materials and Equipment</t>
  </si>
  <si>
    <t>Divisions</t>
  </si>
  <si>
    <t>COL1S - L&amp;S Core</t>
  </si>
  <si>
    <t>LS1BS - L&amp;S Biological Sciences</t>
  </si>
  <si>
    <t>LS1HU - L&amp;S Arts &amp; Humanities</t>
  </si>
  <si>
    <t>LS1PS - L&amp;S Math &amp; Physical Sci</t>
  </si>
  <si>
    <t>CENVD - Col of Environmental Design</t>
  </si>
  <si>
    <t>CO1NR - College of Natural Resources</t>
  </si>
  <si>
    <t>COCHM - College of Chemistry</t>
  </si>
  <si>
    <t>COENG - College of Engineering</t>
  </si>
  <si>
    <t>BOALT - Boalt School of Law</t>
  </si>
  <si>
    <t>GSCPP - Goldman Sch of Public Policy</t>
  </si>
  <si>
    <t>HAAS3 - Haas School of Business</t>
  </si>
  <si>
    <t>SC1OP - School of Optometry</t>
  </si>
  <si>
    <t>SC1PH - School of Public Health</t>
  </si>
  <si>
    <t>SCEDU - Graduate School of Education</t>
  </si>
  <si>
    <t>SCHSW - School of Social Welfare</t>
  </si>
  <si>
    <t>SCJOU - School of Journalism</t>
  </si>
  <si>
    <t>SCSIM - School of Information</t>
  </si>
  <si>
    <t>UCLIB - UC Library</t>
  </si>
  <si>
    <t>ACADS - Academic Senate</t>
  </si>
  <si>
    <t>EVCP3 - Academic Core</t>
  </si>
  <si>
    <t>OT1VP - Office for the Faculty</t>
  </si>
  <si>
    <t>SAFP3 - Strategic Acad and Fac Plan</t>
  </si>
  <si>
    <t>VPAPF - Undergraduate Education</t>
  </si>
  <si>
    <t>VR1GD - Graduate Division</t>
  </si>
  <si>
    <t>VCRAC - Academic Research Units</t>
  </si>
  <si>
    <t>VCRAU - Research Administrative Units</t>
  </si>
  <si>
    <t>VCRMS - Res Museum &amp; Field Stations</t>
  </si>
  <si>
    <t>CHANL - Campus Support Core</t>
  </si>
  <si>
    <t>UCRLO - Univ Developmt and Alumni Rel</t>
  </si>
  <si>
    <t>VCEI3 - Equity &amp; Inclusion Div</t>
  </si>
  <si>
    <t>VCFIN - Finance</t>
  </si>
  <si>
    <t>Unrestricted Funds</t>
  </si>
  <si>
    <t>Notes</t>
  </si>
  <si>
    <t>2023</t>
  </si>
  <si>
    <t>The Master Org Tree includes only currently active DeptIDs</t>
  </si>
  <si>
    <t>FNATH Olympic Sports Ops</t>
  </si>
  <si>
    <t>FNATH Sports Admin Advisory</t>
  </si>
  <si>
    <t>FNATH Corporate Sponsorship</t>
  </si>
  <si>
    <t>FNATH Nutrition</t>
  </si>
  <si>
    <t>FNATH Athletic Performance</t>
  </si>
  <si>
    <t>22225</t>
  </si>
  <si>
    <t>FNATH Student - Athlete Dev</t>
  </si>
  <si>
    <t>FNATH Beach Volleyball</t>
  </si>
  <si>
    <t>FNATH Women's Track</t>
  </si>
  <si>
    <t>People &amp; Culture</t>
  </si>
  <si>
    <t>People &amp; Culture Core</t>
  </si>
  <si>
    <t>Core Operations</t>
  </si>
  <si>
    <t>FMHUM Operations &amp; Finance</t>
  </si>
  <si>
    <t>People Operations</t>
  </si>
  <si>
    <t>FMHUM UCPath</t>
  </si>
  <si>
    <t>People &amp; Culture Programs</t>
  </si>
  <si>
    <t>Staff Programs</t>
  </si>
  <si>
    <t>People &amp; Org Dev &amp; Staff Orgn</t>
  </si>
  <si>
    <t>FWHHS People &amp; Org Dev</t>
  </si>
  <si>
    <t>FWHHS Admin Office</t>
  </si>
  <si>
    <t>23150</t>
  </si>
  <si>
    <t>FAVCO Bldg and Facilities Mgmt</t>
  </si>
  <si>
    <t>Othering &amp; Belonging Institute</t>
  </si>
  <si>
    <t>Othering &amp; Belonging Inst-L5</t>
  </si>
  <si>
    <t>Othering &amp; Belonging Inst-L6</t>
  </si>
  <si>
    <t>BVHDR O &amp; B Admin Operations</t>
  </si>
  <si>
    <t>BVHDR O &amp; B Research</t>
  </si>
  <si>
    <t>Capital Finance</t>
  </si>
  <si>
    <t>Capital Finance-L6</t>
  </si>
  <si>
    <t>10122</t>
  </si>
  <si>
    <t>AGSPC Immediate Office</t>
  </si>
  <si>
    <t>AGSPC Accounting</t>
  </si>
  <si>
    <t>AGSPC Contract Admin</t>
  </si>
  <si>
    <t>12120</t>
  </si>
  <si>
    <t>IDBSD BioSci Div Development</t>
  </si>
  <si>
    <t>IGIGI IGI Building</t>
  </si>
  <si>
    <t>12410</t>
  </si>
  <si>
    <t>HHDNO A&amp;H Div Development</t>
  </si>
  <si>
    <t>Middle Eastern Languages&amp;Cltr</t>
  </si>
  <si>
    <t>Mid Eastern Lng&amp;Cltr Admin</t>
  </si>
  <si>
    <t>Mid Eastern Lng&amp;Cltr Admin-L6</t>
  </si>
  <si>
    <t>HNNES Mid Eastern Lang-Gen Ops</t>
  </si>
  <si>
    <t>Mid Eastern Lng&amp;Cltr Tch&amp;Lrn</t>
  </si>
  <si>
    <t>Mid Eastrn Lng&amp;Cltr Tch&amp;Lrn-L6</t>
  </si>
  <si>
    <t>Mid Eastern Lng&amp;Cltr Research</t>
  </si>
  <si>
    <t>Mid Eastern Lng&amp;Cltr Rsrch-L6</t>
  </si>
  <si>
    <t>12971</t>
  </si>
  <si>
    <t>PDPSD MPS Div Development</t>
  </si>
  <si>
    <t>13121</t>
  </si>
  <si>
    <t>SSSSD Soc Sci Div Development</t>
  </si>
  <si>
    <t>13333</t>
  </si>
  <si>
    <t>QBUDL Undergrad Div Developmnt</t>
  </si>
  <si>
    <t>23874</t>
  </si>
  <si>
    <t>EERES C3.ai.DTI</t>
  </si>
  <si>
    <t>COREC Petris Center</t>
  </si>
  <si>
    <t>14054</t>
  </si>
  <si>
    <t>COREC Ctr Glb Hlth Dl Dip Econ</t>
  </si>
  <si>
    <t>L2</t>
  </si>
  <si>
    <t>FY22 Campus Support</t>
  </si>
  <si>
    <t>FY23 Campus Support</t>
  </si>
  <si>
    <t>Recharge Income</t>
  </si>
  <si>
    <t>Current Funds, Excluding Contracts &amp; Grants</t>
  </si>
  <si>
    <t>Planned FY 2021 Expense Reductions Template</t>
  </si>
  <si>
    <t>Amount</t>
  </si>
  <si>
    <t>Brief Description</t>
  </si>
  <si>
    <t>( Annual Cost Recovery Assessment)</t>
  </si>
  <si>
    <t>Academic Salaries &amp; Wages</t>
  </si>
  <si>
    <t>Loan Proceeds (selected entities)</t>
  </si>
  <si>
    <t>Log into SmartView with CalRptg.</t>
  </si>
  <si>
    <t>a.</t>
  </si>
  <si>
    <t>b.</t>
  </si>
  <si>
    <t xml:space="preserve">Go back to sheet " Budget Template" and work on the budget numbers for FY21, FY22 and FY23. </t>
  </si>
  <si>
    <t xml:space="preserve">I. </t>
  </si>
  <si>
    <t xml:space="preserve">II. </t>
  </si>
  <si>
    <t xml:space="preserve">III. </t>
  </si>
  <si>
    <t>Please do NOT make any other changes in this sheet.</t>
  </si>
  <si>
    <t>Refresh SmartView data for the selected entity.</t>
  </si>
  <si>
    <t>Data checking</t>
  </si>
  <si>
    <t>Compensation Expenses:</t>
  </si>
  <si>
    <t>Non - Compensation Expenses:</t>
  </si>
  <si>
    <t>$ in thousands</t>
  </si>
  <si>
    <t>2022 - $10M</t>
  </si>
  <si>
    <t>Notes:</t>
  </si>
  <si>
    <t>(Annual Cost Recovery Assessment)</t>
  </si>
  <si>
    <t>Use of Reserves:</t>
  </si>
  <si>
    <t>Total Use of Reserves</t>
  </si>
  <si>
    <t>Account</t>
  </si>
  <si>
    <t>Fund Group</t>
  </si>
  <si>
    <t>Unrestricted</t>
  </si>
  <si>
    <t>SSALL - Summer Sessn, Study Abrd, OLLI*</t>
  </si>
  <si>
    <t>UNEX3 - University Extension*</t>
  </si>
  <si>
    <t>ATHLE - Athletics*</t>
  </si>
  <si>
    <t>CALPF - Cal Performances_SMA*</t>
  </si>
  <si>
    <t>MU1FA - Art Mus &amp; Pacific Film Archive*</t>
  </si>
  <si>
    <t>VCBAS - Administration*</t>
  </si>
  <si>
    <t>GA reduction</t>
  </si>
  <si>
    <t>Technical Instructions for Completing the Budget Templates</t>
  </si>
  <si>
    <t>These instructions provide guidance on how to complete the three budget templates in this workbook.</t>
  </si>
  <si>
    <t>Submission: Please submit your completed budget templates to DFL_CONCIERGE@berkeley.edu by September 4, 2020.</t>
  </si>
  <si>
    <t>Completing the "Budget Template" Sheet</t>
  </si>
  <si>
    <t>Go to sheet with name " Data Pull for Budget Template" (Green colored sheet)</t>
  </si>
  <si>
    <t>Cells highlighted in light blue are for you to edit.</t>
  </si>
  <si>
    <t>The current amount for FY21  is for reference only.  It is pulled from CalRptg  ( Year: FY21, Scenario: Operating Budget  Version: Working  Fund: Current funds Excluding C&amp;G)</t>
  </si>
  <si>
    <t>Please make any revisions needed in columns F, G, and H (in the light blue cells).  Divisions will need to update the  FY21 Operating Budget in CalPlan</t>
  </si>
  <si>
    <t>to match the submitted budget numbers in this template (Column F) when decisions are finalized.</t>
  </si>
  <si>
    <t>Please provide brief notes for $ variances over +(-)$500K or percentage variances over (+)-5% in the notes section on the budget template.</t>
  </si>
  <si>
    <t>Please itemize your planned expense reductions for FY21.  Reductions should be broken down between compensation and non-compensation reductions.</t>
  </si>
  <si>
    <t>Completing the "Use of Reserves" Template</t>
  </si>
  <si>
    <t>Completing the "Expense Reductions" Template</t>
  </si>
  <si>
    <t>Change the Entity in the POV to your division ( blue circled area in the screenshot below)</t>
  </si>
  <si>
    <t>Org. Code Dash</t>
  </si>
  <si>
    <t>DepTID R</t>
  </si>
  <si>
    <t>DeptID R</t>
  </si>
  <si>
    <t>DeptIDR</t>
  </si>
  <si>
    <t>DeptDIR</t>
  </si>
  <si>
    <t>_12305</t>
  </si>
  <si>
    <t>_IBAD6</t>
  </si>
  <si>
    <t>_IBADM</t>
  </si>
  <si>
    <t>_IBIBI</t>
  </si>
  <si>
    <t>_12133</t>
  </si>
  <si>
    <t>_IMAD6</t>
  </si>
  <si>
    <t>_IMADM</t>
  </si>
  <si>
    <t>_IMMCB</t>
  </si>
  <si>
    <t>_12360</t>
  </si>
  <si>
    <t>_IPPT6</t>
  </si>
  <si>
    <t>_IPPTL</t>
  </si>
  <si>
    <t>_IPPEP</t>
  </si>
  <si>
    <t>_24090</t>
  </si>
  <si>
    <t>_NKAD6</t>
  </si>
  <si>
    <t>_NKADM</t>
  </si>
  <si>
    <t>_NKCRL</t>
  </si>
  <si>
    <t>_LS1BS</t>
  </si>
  <si>
    <t>_12435</t>
  </si>
  <si>
    <t>_HAAD6</t>
  </si>
  <si>
    <t>_HAADM</t>
  </si>
  <si>
    <t>_HARTH</t>
  </si>
  <si>
    <t>_12495</t>
  </si>
  <si>
    <t>_HBAD6</t>
  </si>
  <si>
    <t>_HBADM</t>
  </si>
  <si>
    <t>_HBBLC</t>
  </si>
  <si>
    <t>_12835</t>
  </si>
  <si>
    <t>_HCAD6</t>
  </si>
  <si>
    <t>_HCADM</t>
  </si>
  <si>
    <t>_HCPHI</t>
  </si>
  <si>
    <t>_12581</t>
  </si>
  <si>
    <t>_HDAD6</t>
  </si>
  <si>
    <t>_HDADM</t>
  </si>
  <si>
    <t>_HDRAM</t>
  </si>
  <si>
    <t>_12622</t>
  </si>
  <si>
    <t>_HEET6</t>
  </si>
  <si>
    <t>_HEETL</t>
  </si>
  <si>
    <t>_HENGL</t>
  </si>
  <si>
    <t>_12645</t>
  </si>
  <si>
    <t>_HFAD6</t>
  </si>
  <si>
    <t>_HFADM</t>
  </si>
  <si>
    <t>_HFREN</t>
  </si>
  <si>
    <t>_12600</t>
  </si>
  <si>
    <t>_HGAD6</t>
  </si>
  <si>
    <t>_HGADM</t>
  </si>
  <si>
    <t>_HGEAL</t>
  </si>
  <si>
    <t>_12690</t>
  </si>
  <si>
    <t>_HIAD6</t>
  </si>
  <si>
    <t>_HIADM</t>
  </si>
  <si>
    <t>_HITAL</t>
  </si>
  <si>
    <t>_12555</t>
  </si>
  <si>
    <t>_HLAD6</t>
  </si>
  <si>
    <t>_HLADM</t>
  </si>
  <si>
    <t>_HLCOM</t>
  </si>
  <si>
    <t>_12750</t>
  </si>
  <si>
    <t>_HMAD6</t>
  </si>
  <si>
    <t>_HMADM</t>
  </si>
  <si>
    <t>_HMUSC</t>
  </si>
  <si>
    <t>_12820</t>
  </si>
  <si>
    <t>_HNAD6</t>
  </si>
  <si>
    <t>_HNADM</t>
  </si>
  <si>
    <t>_HNNES</t>
  </si>
  <si>
    <t>_12850</t>
  </si>
  <si>
    <t>_HRAD6</t>
  </si>
  <si>
    <t>_HRADM</t>
  </si>
  <si>
    <t>_HRHET</t>
  </si>
  <si>
    <t>_12880</t>
  </si>
  <si>
    <t>_HSAD6</t>
  </si>
  <si>
    <t>_HSADM</t>
  </si>
  <si>
    <t>_HSCAN</t>
  </si>
  <si>
    <t>_12630</t>
  </si>
  <si>
    <t>_HUAD6</t>
  </si>
  <si>
    <t>_HUADM</t>
  </si>
  <si>
    <t>_HUFLM</t>
  </si>
  <si>
    <t>_12910</t>
  </si>
  <si>
    <t>_HVAD6</t>
  </si>
  <si>
    <t>_HVADM</t>
  </si>
  <si>
    <t>_HVSSA</t>
  </si>
  <si>
    <t>_12660</t>
  </si>
  <si>
    <t>_HZAD6</t>
  </si>
  <si>
    <t>_HZADM</t>
  </si>
  <si>
    <t>_HZGER</t>
  </si>
  <si>
    <t>_12925</t>
  </si>
  <si>
    <t>_LPAD6</t>
  </si>
  <si>
    <t>_LPADM</t>
  </si>
  <si>
    <t>_LPSPP</t>
  </si>
  <si>
    <t>_12465</t>
  </si>
  <si>
    <t>_LQAD6</t>
  </si>
  <si>
    <t>_LQADM</t>
  </si>
  <si>
    <t>_LQAPR</t>
  </si>
  <si>
    <t>_12525</t>
  </si>
  <si>
    <t>_LSAD6</t>
  </si>
  <si>
    <t>_LSADM</t>
  </si>
  <si>
    <t>_LSCLA</t>
  </si>
  <si>
    <t>_12895</t>
  </si>
  <si>
    <t>_LTAD6</t>
  </si>
  <si>
    <t>_LTADM</t>
  </si>
  <si>
    <t>_LTSLL</t>
  </si>
  <si>
    <t>_LS1HU</t>
  </si>
  <si>
    <t>_12988</t>
  </si>
  <si>
    <t>_PAAT6</t>
  </si>
  <si>
    <t>_PAATL</t>
  </si>
  <si>
    <t>_PAAST</t>
  </si>
  <si>
    <t>_12995</t>
  </si>
  <si>
    <t>_PGAD6</t>
  </si>
  <si>
    <t>_PGADM</t>
  </si>
  <si>
    <t>_PGEGE</t>
  </si>
  <si>
    <t>_13055</t>
  </si>
  <si>
    <t>_PHPT6</t>
  </si>
  <si>
    <t>_PHPTL</t>
  </si>
  <si>
    <t>_PHYSI</t>
  </si>
  <si>
    <t>_13035</t>
  </si>
  <si>
    <t>_PMAD6</t>
  </si>
  <si>
    <t>_PMADM</t>
  </si>
  <si>
    <t>_PMATH</t>
  </si>
  <si>
    <t>_13091</t>
  </si>
  <si>
    <t>_PSST6</t>
  </si>
  <si>
    <t>_PSSTL</t>
  </si>
  <si>
    <t>_PSTAT</t>
  </si>
  <si>
    <t>_LS1PS</t>
  </si>
  <si>
    <t>_13414</t>
  </si>
  <si>
    <t>_QIAD6</t>
  </si>
  <si>
    <t>_QIADM</t>
  </si>
  <si>
    <t>_13342</t>
  </si>
  <si>
    <t>_13350</t>
  </si>
  <si>
    <t>_QICS6</t>
  </si>
  <si>
    <t>_QICSP</t>
  </si>
  <si>
    <t>_13412</t>
  </si>
  <si>
    <t>_QIIT6</t>
  </si>
  <si>
    <t>_QIITL</t>
  </si>
  <si>
    <t>_QIIAS</t>
  </si>
  <si>
    <t>_13130</t>
  </si>
  <si>
    <t>_SAAD6</t>
  </si>
  <si>
    <t>_SAADM</t>
  </si>
  <si>
    <t>_SAAMS</t>
  </si>
  <si>
    <t>_13205</t>
  </si>
  <si>
    <t>_SBAD6</t>
  </si>
  <si>
    <t>_SBADM</t>
  </si>
  <si>
    <t>_SBETH</t>
  </si>
  <si>
    <t>_13175</t>
  </si>
  <si>
    <t>_SDAD6</t>
  </si>
  <si>
    <t>_SDADM</t>
  </si>
  <si>
    <t>_SDDEM</t>
  </si>
  <si>
    <t>_13190</t>
  </si>
  <si>
    <t>_SEAD6</t>
  </si>
  <si>
    <t>_SEADM</t>
  </si>
  <si>
    <t>_SECON</t>
  </si>
  <si>
    <t>_13230</t>
  </si>
  <si>
    <t>_SGAD6</t>
  </si>
  <si>
    <t>_SGADM</t>
  </si>
  <si>
    <t>_SGEOG</t>
  </si>
  <si>
    <t>_13245</t>
  </si>
  <si>
    <t>_SHAD6</t>
  </si>
  <si>
    <t>_SHADM</t>
  </si>
  <si>
    <t>_SHIST</t>
  </si>
  <si>
    <t>_13305</t>
  </si>
  <si>
    <t>_SIAD6</t>
  </si>
  <si>
    <t>_SIADM</t>
  </si>
  <si>
    <t>_SISOC</t>
  </si>
  <si>
    <t>_13260</t>
  </si>
  <si>
    <t>_SLAD6</t>
  </si>
  <si>
    <t>_SLADM</t>
  </si>
  <si>
    <t>_SLING</t>
  </si>
  <si>
    <t>_13275</t>
  </si>
  <si>
    <t>_SPAD6</t>
  </si>
  <si>
    <t>_SPADM</t>
  </si>
  <si>
    <t>_SPOLS</t>
  </si>
  <si>
    <t>_13320</t>
  </si>
  <si>
    <t>_SWAD6</t>
  </si>
  <si>
    <t>_SWADM</t>
  </si>
  <si>
    <t>_SWOME</t>
  </si>
  <si>
    <t>_13294</t>
  </si>
  <si>
    <t>_SYAD6</t>
  </si>
  <si>
    <t>_SYADM</t>
  </si>
  <si>
    <t>_SYPSY</t>
  </si>
  <si>
    <t>_13165</t>
  </si>
  <si>
    <t>_SZAD6</t>
  </si>
  <si>
    <t>_SZADM</t>
  </si>
  <si>
    <t>_SZANT</t>
  </si>
  <si>
    <t>_LS1SS</t>
  </si>
  <si>
    <t>_11625</t>
  </si>
  <si>
    <t>_DACE6</t>
  </si>
  <si>
    <t>_DACE5</t>
  </si>
  <si>
    <t>_DACED</t>
  </si>
  <si>
    <t>_11660</t>
  </si>
  <si>
    <t>_DBAR6</t>
  </si>
  <si>
    <t>_DBAR5</t>
  </si>
  <si>
    <t>_DBARC</t>
  </si>
  <si>
    <t>_11729</t>
  </si>
  <si>
    <t>_DCCR6</t>
  </si>
  <si>
    <t>_DCCR5</t>
  </si>
  <si>
    <t>_DCCRP</t>
  </si>
  <si>
    <t>_11750</t>
  </si>
  <si>
    <t>_DFLA6</t>
  </si>
  <si>
    <t>_DFLA5</t>
  </si>
  <si>
    <t>_DFLAE</t>
  </si>
  <si>
    <t>_CENVD</t>
  </si>
  <si>
    <t>_13460</t>
  </si>
  <si>
    <t>_MAOP6</t>
  </si>
  <si>
    <t>_MAOPS</t>
  </si>
  <si>
    <t>_MANRD</t>
  </si>
  <si>
    <t>_13503</t>
  </si>
  <si>
    <t>_MBAG6</t>
  </si>
  <si>
    <t>_MBAGS</t>
  </si>
  <si>
    <t>_13500</t>
  </si>
  <si>
    <t>_MBIN6</t>
  </si>
  <si>
    <t>_MBINR</t>
  </si>
  <si>
    <t>_MBARC</t>
  </si>
  <si>
    <t>_13521</t>
  </si>
  <si>
    <t>_MCEAG</t>
  </si>
  <si>
    <t>_13520</t>
  </si>
  <si>
    <t>_MCEIN</t>
  </si>
  <si>
    <t>_MCECO</t>
  </si>
  <si>
    <t>_13551</t>
  </si>
  <si>
    <t>_MCRAG</t>
  </si>
  <si>
    <t>_13550</t>
  </si>
  <si>
    <t>_MCRIN</t>
  </si>
  <si>
    <t>_MCESD</t>
  </si>
  <si>
    <t>_13541</t>
  </si>
  <si>
    <t>_MCIAG</t>
  </si>
  <si>
    <t>_13540</t>
  </si>
  <si>
    <t>_MCIIN</t>
  </si>
  <si>
    <t>_MCINS</t>
  </si>
  <si>
    <t>_MCESP</t>
  </si>
  <si>
    <t>_13560</t>
  </si>
  <si>
    <t>_13571</t>
  </si>
  <si>
    <t>_MDNS6</t>
  </si>
  <si>
    <t>_MDNS5</t>
  </si>
  <si>
    <t>_MDNST</t>
  </si>
  <si>
    <t>_13635</t>
  </si>
  <si>
    <t>_MEMAG</t>
  </si>
  <si>
    <t>_13630</t>
  </si>
  <si>
    <t>_MEMIN</t>
  </si>
  <si>
    <t>_MEMIC</t>
  </si>
  <si>
    <t>_13615</t>
  </si>
  <si>
    <t>_MEBAG</t>
  </si>
  <si>
    <t>_13610</t>
  </si>
  <si>
    <t>_MEBIN</t>
  </si>
  <si>
    <t>_MEPLT</t>
  </si>
  <si>
    <t>_MEPMB</t>
  </si>
  <si>
    <t>_15311</t>
  </si>
  <si>
    <t>_MGER6</t>
  </si>
  <si>
    <t>_MGER5</t>
  </si>
  <si>
    <t>_MGERG</t>
  </si>
  <si>
    <t>_CO1NR</t>
  </si>
  <si>
    <t>_10665</t>
  </si>
  <si>
    <t>_CCCH6</t>
  </si>
  <si>
    <t>_CCCHE</t>
  </si>
  <si>
    <t>_CCHEM</t>
  </si>
  <si>
    <t>_10965</t>
  </si>
  <si>
    <t>_CDSBU</t>
  </si>
  <si>
    <t>_CDSVS</t>
  </si>
  <si>
    <t>_CDCDN</t>
  </si>
  <si>
    <t>_10831</t>
  </si>
  <si>
    <t>_CEEE6</t>
  </si>
  <si>
    <t>_CEEE5</t>
  </si>
  <si>
    <t>_CEEEG</t>
  </si>
  <si>
    <t>_COCHM</t>
  </si>
  <si>
    <t>_11395</t>
  </si>
  <si>
    <t>_11396</t>
  </si>
  <si>
    <t>_11401</t>
  </si>
  <si>
    <t>_ED1D6</t>
  </si>
  <si>
    <t>_ED1DO</t>
  </si>
  <si>
    <t>_EDDNO</t>
  </si>
  <si>
    <t>_11454</t>
  </si>
  <si>
    <t>_EF1B6</t>
  </si>
  <si>
    <t>_EF1BO</t>
  </si>
  <si>
    <t>_EFBIO</t>
  </si>
  <si>
    <t>_11502</t>
  </si>
  <si>
    <t>_EGCE6</t>
  </si>
  <si>
    <t>_EGCE5</t>
  </si>
  <si>
    <t>_EGCEE</t>
  </si>
  <si>
    <t>_11541</t>
  </si>
  <si>
    <t>_EH1C6</t>
  </si>
  <si>
    <t>_EH1CS</t>
  </si>
  <si>
    <t>_11531</t>
  </si>
  <si>
    <t>_EH1E6</t>
  </si>
  <si>
    <t>_EH1EE</t>
  </si>
  <si>
    <t>_EHEEC</t>
  </si>
  <si>
    <t>_11552</t>
  </si>
  <si>
    <t>_EIIE6</t>
  </si>
  <si>
    <t>_EIIE5</t>
  </si>
  <si>
    <t>_EIIEO</t>
  </si>
  <si>
    <t>_11567</t>
  </si>
  <si>
    <t>_EJMS6</t>
  </si>
  <si>
    <t>_EJMS5</t>
  </si>
  <si>
    <t>_EJMSM</t>
  </si>
  <si>
    <t>_11582</t>
  </si>
  <si>
    <t>_EKME6</t>
  </si>
  <si>
    <t>_EKMEO</t>
  </si>
  <si>
    <t>_EKMEG</t>
  </si>
  <si>
    <t>_11597</t>
  </si>
  <si>
    <t>_ELNU6</t>
  </si>
  <si>
    <t>_ELNU5</t>
  </si>
  <si>
    <t>_ELNUC</t>
  </si>
  <si>
    <t>_23735</t>
  </si>
  <si>
    <t>_NCEE6</t>
  </si>
  <si>
    <t>_NCEE5</t>
  </si>
  <si>
    <t>_NCEER</t>
  </si>
  <si>
    <t>_23875</t>
  </si>
  <si>
    <t>_NFEE6</t>
  </si>
  <si>
    <t>_NFEE5</t>
  </si>
  <si>
    <t>_NFEEH</t>
  </si>
  <si>
    <t>_COENG</t>
  </si>
  <si>
    <t>_COLLE</t>
  </si>
  <si>
    <t>_11866</t>
  </si>
  <si>
    <t>_CLDIO</t>
  </si>
  <si>
    <t>_CLADM</t>
  </si>
  <si>
    <t>_11956</t>
  </si>
  <si>
    <t>_CLJDP</t>
  </si>
  <si>
    <t>_12016</t>
  </si>
  <si>
    <t>_CLJSP</t>
  </si>
  <si>
    <t>_CLDEG</t>
  </si>
  <si>
    <t>_CLLAW</t>
  </si>
  <si>
    <t>_BOALT</t>
  </si>
  <si>
    <t>_14103</t>
  </si>
  <si>
    <t>_CKGE6</t>
  </si>
  <si>
    <t>_CKGE5</t>
  </si>
  <si>
    <t>_CKGEN</t>
  </si>
  <si>
    <t>_GSCPP</t>
  </si>
  <si>
    <t>_10534</t>
  </si>
  <si>
    <t>_BAOIS</t>
  </si>
  <si>
    <t>_BAAAF</t>
  </si>
  <si>
    <t>_10374</t>
  </si>
  <si>
    <t>_BAAHR</t>
  </si>
  <si>
    <t>_10175</t>
  </si>
  <si>
    <t>_BAOPS</t>
  </si>
  <si>
    <t>_BASAI</t>
  </si>
  <si>
    <t>_BAHSB</t>
  </si>
  <si>
    <t>_HAAS3</t>
  </si>
  <si>
    <t>_13655</t>
  </si>
  <si>
    <t>_BOAA6</t>
  </si>
  <si>
    <t>_BOAAF</t>
  </si>
  <si>
    <t>_BOOPT</t>
  </si>
  <si>
    <t>_SC1OP</t>
  </si>
  <si>
    <t>_30010</t>
  </si>
  <si>
    <t>_COEOH</t>
  </si>
  <si>
    <t>_CORCH</t>
  </si>
  <si>
    <t>_COREC</t>
  </si>
  <si>
    <t>_14027</t>
  </si>
  <si>
    <t>_14036</t>
  </si>
  <si>
    <t>_32555</t>
  </si>
  <si>
    <t>_32565</t>
  </si>
  <si>
    <t>_CPHMS</t>
  </si>
  <si>
    <t>_14047</t>
  </si>
  <si>
    <t>_CPHPM</t>
  </si>
  <si>
    <t>_13995</t>
  </si>
  <si>
    <t>_14003</t>
  </si>
  <si>
    <t>_14011</t>
  </si>
  <si>
    <t>_14039</t>
  </si>
  <si>
    <t>_CPHSC</t>
  </si>
  <si>
    <t>_14028</t>
  </si>
  <si>
    <t>_CPIND</t>
  </si>
  <si>
    <t>_CPADD</t>
  </si>
  <si>
    <t>_CPACA</t>
  </si>
  <si>
    <t>_31261</t>
  </si>
  <si>
    <t>_CQUAD</t>
  </si>
  <si>
    <t>_CQBUS</t>
  </si>
  <si>
    <t>_14066</t>
  </si>
  <si>
    <t>_CQUD6</t>
  </si>
  <si>
    <t>_CQUDN</t>
  </si>
  <si>
    <t>_CQADM</t>
  </si>
  <si>
    <t>_SC1PH</t>
  </si>
  <si>
    <t>_11270</t>
  </si>
  <si>
    <t>_EA1P6</t>
  </si>
  <si>
    <t>_EA1AP</t>
  </si>
  <si>
    <t>_EAEDU</t>
  </si>
  <si>
    <t>_SCEDU</t>
  </si>
  <si>
    <t>_14166</t>
  </si>
  <si>
    <t>_CSOP6</t>
  </si>
  <si>
    <t>_CSOPS</t>
  </si>
  <si>
    <t>_CSDEP</t>
  </si>
  <si>
    <t>_SCHSW</t>
  </si>
  <si>
    <t>_11784</t>
  </si>
  <si>
    <t>_DJOU6</t>
  </si>
  <si>
    <t>_DJOU5</t>
  </si>
  <si>
    <t>_DJOUR</t>
  </si>
  <si>
    <t>_SCJOU</t>
  </si>
  <si>
    <t>_14207</t>
  </si>
  <si>
    <t>_MMGOT</t>
  </si>
  <si>
    <t>_MMOPS</t>
  </si>
  <si>
    <t>_MMIMS</t>
  </si>
  <si>
    <t>_SCSIM</t>
  </si>
  <si>
    <t>_SCHOL</t>
  </si>
  <si>
    <t>Subtotal</t>
  </si>
  <si>
    <t>Grand Total</t>
  </si>
  <si>
    <t>Funding Loss Mitigations</t>
  </si>
  <si>
    <t>Strategic Investments</t>
  </si>
  <si>
    <t>FY20-FY21 Change                                          Incr. /(Decr.)</t>
  </si>
  <si>
    <t>Loan Interest Payments (selected entities)</t>
  </si>
  <si>
    <t>Loan Int. Payments</t>
  </si>
  <si>
    <t>Please do not change data in the Campus Support, Annual Cost Recovery Assessment, Loan Proceed, and Loan Interests payment lines (cells highlighted in gray).</t>
  </si>
  <si>
    <t>Loan Interest Payments (Selected entities)</t>
  </si>
  <si>
    <t>Pick From Drop List</t>
  </si>
  <si>
    <t>Revenue Generating</t>
  </si>
  <si>
    <t>Capital Projects (Non-centrally funded)</t>
  </si>
  <si>
    <t>Percent of Total Expenses</t>
  </si>
  <si>
    <t>Strategic Use of Reserves Template, FY2021- FY2023</t>
  </si>
  <si>
    <t>Strategic Purpose</t>
  </si>
  <si>
    <t>Project Name / Brief Description</t>
  </si>
  <si>
    <t>Other Strategic Purpose</t>
  </si>
  <si>
    <t>1_COENG - College of Engineering</t>
  </si>
  <si>
    <t>Please do not use this form for permanent Faculty, or centrally funded Capital requests.</t>
  </si>
  <si>
    <t>For more detailed budget assumptions, please refer to the 2020-21 Annual Budget Guidelines.</t>
  </si>
  <si>
    <t xml:space="preserve">Please itemize your planned use of reserves for FY21,FY22, and FY23. Divisions should use this template for strategic initiatives (e.g., capital projects, revenue generating activities) only. </t>
  </si>
  <si>
    <t>on row 49 - Funding Loss Mitigations.</t>
  </si>
  <si>
    <t>If divisions are utilizing some of their reserves to mitigate the impact of the budget reduction,they should report the total amount being used in the " Budget Template"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</si>
</sst>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_(* #,##0_);_(* \(#,##0\);_(* &quot;-&quot;??_);_(@_)"/>
    <numFmt numFmtId="167" formatCode="&quot;$&quot;#,##0\ ;\(&quot;$&quot;#,##0\)"/>
    <numFmt numFmtId="168" formatCode="_-* #,##0_-;\-* #,##0_-;_-* &quot;-&quot;_-;_-@_-"/>
    <numFmt numFmtId="169" formatCode="_-* #,##0.00_-;\-* #,##0.00_-;_-* &quot;-&quot;??_-;_-@_-"/>
    <numFmt numFmtId="170" formatCode="[$-409]mmmm\-yy;@"/>
    <numFmt numFmtId="171" formatCode="0%_);[Red]\(0%\)"/>
    <numFmt numFmtId="172" formatCode="0.00%_);[Red]\(0.00%\)"/>
    <numFmt numFmtId="173" formatCode="_-&quot;£&quot;* #,##0_-;\-&quot;£&quot;* #,##0_-;_-&quot;£&quot;* &quot;-&quot;_-;_-@_-"/>
    <numFmt numFmtId="174" formatCode="_-&quot;£&quot;* #,##0.00_-;\-&quot;£&quot;* #,##0.00_-;_-&quot;£&quot;* &quot;-&quot;??_-;_-@_-"/>
  </numFmts>
  <fonts count="8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9"/>
      <name val="Microsoft Sans Serif"/>
      <family val="2"/>
    </font>
    <font>
      <b/>
      <sz val="11"/>
      <name val="Calibri"/>
      <family val="2"/>
      <scheme val="minor"/>
    </font>
    <font>
      <sz val="9"/>
      <name val="Microsoft Sans Serif"/>
      <family val="2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8"/>
      <name val="Tahoma"/>
      <family val="2"/>
    </font>
    <font>
      <sz val="11"/>
      <color indexed="20"/>
      <name val="Calibri"/>
      <family val="2"/>
    </font>
    <font>
      <sz val="8"/>
      <name val="Times New Roman"/>
      <family val="1"/>
    </font>
    <font>
      <sz val="8"/>
      <name val="Verdan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name val="Arial Unicode MS"/>
      <family val="2"/>
    </font>
    <font>
      <sz val="10"/>
      <name val="Times New Roman"/>
      <family val="1"/>
    </font>
    <font>
      <sz val="10"/>
      <color indexed="24"/>
      <name val="Arial"/>
      <family val="2"/>
    </font>
    <font>
      <sz val="10"/>
      <color indexed="8"/>
      <name val="Calibri"/>
      <family val="2"/>
    </font>
    <font>
      <sz val="12"/>
      <name val="Arial"/>
      <family val="2"/>
    </font>
    <font>
      <sz val="10"/>
      <name val="Helv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9"/>
      <name val="Arial"/>
      <family val="2"/>
    </font>
    <font>
      <b/>
      <sz val="8"/>
      <color indexed="9"/>
      <name val="Tahoma"/>
      <family val="2"/>
    </font>
    <font>
      <b/>
      <sz val="8"/>
      <color indexed="8"/>
      <name val="Tahoma"/>
      <family val="2"/>
    </font>
    <font>
      <sz val="18"/>
      <name val="Arial"/>
      <family val="2"/>
    </font>
    <font>
      <b/>
      <sz val="15"/>
      <color indexed="56"/>
      <name val="Calibri"/>
      <family val="2"/>
    </font>
    <font>
      <sz val="8"/>
      <name val="Arial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Gill Sans MT"/>
      <family val="2"/>
    </font>
    <font>
      <i/>
      <sz val="10"/>
      <name val="Gill Sans MT"/>
      <family val="2"/>
    </font>
    <font>
      <b/>
      <i/>
      <sz val="10"/>
      <name val="Gill Sans MT"/>
      <family val="2"/>
    </font>
    <font>
      <sz val="11"/>
      <color indexed="60"/>
      <name val="Calibri"/>
      <family val="2"/>
    </font>
    <font>
      <b/>
      <sz val="11"/>
      <color indexed="23"/>
      <name val="Verdana"/>
      <family val="2"/>
    </font>
    <font>
      <sz val="12"/>
      <color theme="1"/>
      <name val="Calibri"/>
      <family val="2"/>
      <scheme val="minor"/>
    </font>
    <font>
      <sz val="10"/>
      <name val="Arial Unicode MS"/>
      <family val="2"/>
    </font>
    <font>
      <sz val="10"/>
      <name val="Geneva"/>
    </font>
    <font>
      <sz val="10"/>
      <color rgb="FF000000"/>
      <name val="Times New Roman"/>
      <family val="1"/>
    </font>
    <font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9"/>
      <name val="Microsoft Sans Serif"/>
      <family val="2"/>
      <charset val="204"/>
    </font>
    <font>
      <sz val="10"/>
      <name val="MS Sans Serif"/>
      <family val="2"/>
    </font>
    <font>
      <sz val="8"/>
      <name val="Microsoft Sans Serif"/>
      <family val="2"/>
    </font>
    <font>
      <sz val="10"/>
      <color theme="1"/>
      <name val="Calibri"/>
      <family val="2"/>
    </font>
    <font>
      <sz val="10"/>
      <color indexed="64"/>
      <name val="Arial"/>
      <family val="2"/>
    </font>
    <font>
      <sz val="10"/>
      <name val="Verdana"/>
      <family val="2"/>
    </font>
    <font>
      <sz val="10"/>
      <name val="Courier"/>
      <family val="3"/>
    </font>
    <font>
      <sz val="10"/>
      <color indexed="10"/>
      <name val="Helv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9"/>
      <color indexed="10"/>
      <name val="Arial"/>
      <family val="2"/>
    </font>
    <font>
      <b/>
      <sz val="18"/>
      <color indexed="56"/>
      <name val="Cambria"/>
      <family val="2"/>
    </font>
    <font>
      <i/>
      <sz val="10"/>
      <color indexed="12"/>
      <name val="Tms Rmn"/>
    </font>
    <font>
      <b/>
      <sz val="10"/>
      <color indexed="8"/>
      <name val="Tms Rmn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4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Arial"/>
      <family val="2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Calibri"/>
      <family val="2"/>
      <scheme val="minor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i/>
      <sz val="11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Gray">
        <fgColor indexed="13"/>
        <bgColor indexed="13"/>
      </patternFill>
    </fill>
    <fill>
      <patternFill patternType="darkGray">
        <fgColor indexed="22"/>
        <bgColor indexed="13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5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medium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/>
      <right style="thin">
        <color theme="1" tint="0.499984740745262"/>
      </right>
      <top/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medium">
        <color theme="1" tint="0.499984740745262"/>
      </top>
      <bottom style="medium">
        <color theme="1" tint="0.499984740745262"/>
      </bottom>
      <diagonal/>
    </border>
    <border>
      <left/>
      <right/>
      <top style="medium">
        <color theme="1" tint="0.499984740745262"/>
      </top>
      <bottom style="medium">
        <color theme="1" tint="0.499984740745262"/>
      </bottom>
      <diagonal/>
    </border>
    <border>
      <left/>
      <right style="thin">
        <color theme="1" tint="0.499984740745262"/>
      </right>
      <top style="medium">
        <color theme="1" tint="0.499984740745262"/>
      </top>
      <bottom style="medium">
        <color theme="1" tint="0.499984740745262"/>
      </bottom>
      <diagonal/>
    </border>
    <border>
      <left style="thin">
        <color theme="1" tint="0.499984740745262"/>
      </left>
      <right/>
      <top/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1599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2" fillId="0" borderId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3" borderId="0" applyNumberFormat="0" applyBorder="0" applyAlignment="0" applyProtection="0"/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37" fontId="15" fillId="24" borderId="8" applyBorder="0" applyProtection="0">
      <alignment vertical="center"/>
    </xf>
    <xf numFmtId="0" fontId="16" fillId="7" borderId="0" applyNumberFormat="0" applyBorder="0" applyAlignment="0" applyProtection="0"/>
    <xf numFmtId="5" fontId="17" fillId="0" borderId="3">
      <protection locked="0"/>
    </xf>
    <xf numFmtId="0" fontId="18" fillId="25" borderId="0" applyBorder="0">
      <alignment horizontal="left" vertical="center" indent="1"/>
    </xf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19" fillId="26" borderId="9" applyNumberFormat="0" applyAlignment="0" applyProtection="0"/>
    <xf numFmtId="0" fontId="20" fillId="27" borderId="10" applyNumberForma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3" fontId="23" fillId="0" borderId="0" applyFont="0" applyFill="0" applyBorder="0" applyAlignment="0" applyProtection="0"/>
    <xf numFmtId="42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3" fillId="0" borderId="0" applyFont="0" applyFill="0" applyBorder="0" applyAlignment="0" applyProtection="0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0" fontId="26" fillId="0" borderId="11"/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4" fontId="17" fillId="28" borderId="11">
      <protection locked="0"/>
    </xf>
    <xf numFmtId="0" fontId="23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2" fontId="23" fillId="0" borderId="0" applyFont="0" applyFill="0" applyBorder="0" applyAlignment="0" applyProtection="0"/>
    <xf numFmtId="0" fontId="28" fillId="8" borderId="0" applyNumberFormat="0" applyBorder="0" applyAlignment="0" applyProtection="0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" fontId="17" fillId="29" borderId="11"/>
    <xf numFmtId="43" fontId="29" fillId="0" borderId="12"/>
    <xf numFmtId="37" fontId="30" fillId="30" borderId="3" applyBorder="0">
      <alignment horizontal="left" vertical="center" indent="1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37" fontId="31" fillId="31" borderId="13" applyFill="0">
      <alignment vertical="center"/>
    </xf>
    <xf numFmtId="0" fontId="31" fillId="32" borderId="5" applyNumberFormat="0">
      <alignment horizontal="left" vertical="top" indent="1"/>
    </xf>
    <xf numFmtId="0" fontId="31" fillId="32" borderId="5" applyNumberFormat="0">
      <alignment horizontal="left" vertical="top" indent="1"/>
    </xf>
    <xf numFmtId="0" fontId="31" fillId="24" borderId="0" applyBorder="0">
      <alignment horizontal="left" vertical="center" indent="1"/>
    </xf>
    <xf numFmtId="0" fontId="31" fillId="0" borderId="5" applyNumberFormat="0" applyFill="0">
      <alignment horizontal="centerContinuous" vertical="top"/>
    </xf>
    <xf numFmtId="0" fontId="31" fillId="0" borderId="5" applyNumberFormat="0" applyFill="0">
      <alignment horizontal="centerContinuous" vertical="top"/>
    </xf>
    <xf numFmtId="0" fontId="32" fillId="0" borderId="0" applyNumberFormat="0" applyFill="0" applyBorder="0" applyAlignment="0" applyProtection="0"/>
    <xf numFmtId="0" fontId="33" fillId="0" borderId="14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15" applyNumberFormat="0" applyFill="0" applyAlignment="0" applyProtection="0"/>
    <xf numFmtId="0" fontId="36" fillId="0" borderId="16" applyNumberFormat="0" applyFill="0" applyAlignment="0" applyProtection="0"/>
    <xf numFmtId="0" fontId="36" fillId="0" borderId="0" applyNumberFormat="0" applyFill="0" applyBorder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0" fontId="37" fillId="11" borderId="9" applyNumberFormat="0" applyAlignment="0" applyProtection="0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43" fontId="29" fillId="0" borderId="4"/>
    <xf numFmtId="0" fontId="38" fillId="0" borderId="17" applyNumberFormat="0" applyFill="0" applyAlignment="0" applyProtection="0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44" fontId="29" fillId="0" borderId="1"/>
    <xf numFmtId="166" fontId="39" fillId="0" borderId="0" applyProtection="0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0" fillId="0" borderId="6"/>
    <xf numFmtId="166" fontId="41" fillId="2" borderId="0"/>
    <xf numFmtId="0" fontId="42" fillId="33" borderId="0" applyNumberFormat="0" applyBorder="0" applyAlignment="0" applyProtection="0"/>
    <xf numFmtId="0" fontId="43" fillId="31" borderId="0">
      <alignment horizontal="left" wrapText="1" indent="1"/>
    </xf>
    <xf numFmtId="0" fontId="1" fillId="0" borderId="0"/>
    <xf numFmtId="0" fontId="44" fillId="0" borderId="0"/>
    <xf numFmtId="0" fontId="12" fillId="0" borderId="0"/>
    <xf numFmtId="0" fontId="45" fillId="0" borderId="0"/>
    <xf numFmtId="0" fontId="46" fillId="0" borderId="0"/>
    <xf numFmtId="0" fontId="47" fillId="0" borderId="0"/>
    <xf numFmtId="0" fontId="48" fillId="0" borderId="0"/>
    <xf numFmtId="0" fontId="49" fillId="0" borderId="0"/>
    <xf numFmtId="0" fontId="50" fillId="0" borderId="0"/>
    <xf numFmtId="0" fontId="12" fillId="0" borderId="0"/>
    <xf numFmtId="0" fontId="51" fillId="0" borderId="0"/>
    <xf numFmtId="0" fontId="1" fillId="0" borderId="0"/>
    <xf numFmtId="0" fontId="1" fillId="0" borderId="0"/>
    <xf numFmtId="0" fontId="52" fillId="0" borderId="0"/>
    <xf numFmtId="0" fontId="12" fillId="0" borderId="0"/>
    <xf numFmtId="0" fontId="51" fillId="0" borderId="0"/>
    <xf numFmtId="0" fontId="53" fillId="0" borderId="0"/>
    <xf numFmtId="0" fontId="54" fillId="0" borderId="0"/>
    <xf numFmtId="0" fontId="48" fillId="0" borderId="0"/>
    <xf numFmtId="0" fontId="54" fillId="0" borderId="0"/>
    <xf numFmtId="0" fontId="12" fillId="0" borderId="0"/>
    <xf numFmtId="0" fontId="12" fillId="0" borderId="0">
      <alignment vertical="top"/>
    </xf>
    <xf numFmtId="0" fontId="45" fillId="0" borderId="0"/>
    <xf numFmtId="0" fontId="12" fillId="0" borderId="0"/>
    <xf numFmtId="0" fontId="44" fillId="0" borderId="0"/>
    <xf numFmtId="170" fontId="12" fillId="0" borderId="0"/>
    <xf numFmtId="0" fontId="55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2" fillId="0" borderId="0"/>
    <xf numFmtId="0" fontId="57" fillId="0" borderId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12" fillId="34" borderId="18" applyNumberFormat="0" applyFon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0" fontId="58" fillId="26" borderId="19" applyNumberFormat="0" applyAlignment="0" applyProtection="0"/>
    <xf numFmtId="9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5" fillId="0" borderId="0" applyFont="0" applyFill="0" applyBorder="0" applyAlignment="0" applyProtection="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1" fontId="34" fillId="35" borderId="20"/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172" fontId="34" fillId="0" borderId="20" applyFont="0" applyFill="0" applyBorder="0" applyAlignment="0" applyProtection="0">
      <protection locked="0"/>
    </xf>
    <xf numFmtId="0" fontId="51" fillId="0" borderId="0" applyNumberFormat="0" applyFont="0" applyFill="0" applyBorder="0" applyAlignment="0" applyProtection="0">
      <alignment horizontal="left"/>
    </xf>
    <xf numFmtId="15" fontId="51" fillId="0" borderId="0" applyFont="0" applyFill="0" applyBorder="0" applyAlignment="0" applyProtection="0"/>
    <xf numFmtId="4" fontId="51" fillId="0" borderId="0" applyFont="0" applyFill="0" applyBorder="0" applyAlignment="0" applyProtection="0"/>
    <xf numFmtId="0" fontId="59" fillId="0" borderId="5">
      <alignment horizontal="center"/>
    </xf>
    <xf numFmtId="3" fontId="51" fillId="0" borderId="0" applyFont="0" applyFill="0" applyBorder="0" applyAlignment="0" applyProtection="0"/>
    <xf numFmtId="2" fontId="60" fillId="0" borderId="0">
      <protection locked="0"/>
    </xf>
    <xf numFmtId="0" fontId="12" fillId="36" borderId="0"/>
    <xf numFmtId="0" fontId="12" fillId="0" borderId="0">
      <alignment vertical="top"/>
    </xf>
    <xf numFmtId="49" fontId="1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>
      <alignment horizontal="right"/>
    </xf>
    <xf numFmtId="0" fontId="63" fillId="0" borderId="0"/>
    <xf numFmtId="0" fontId="25" fillId="0" borderId="21" applyNumberFormat="0" applyFon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0" fontId="64" fillId="0" borderId="22" applyNumberFormat="0" applyFill="0" applyAlignment="0" applyProtection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7" fillId="0" borderId="0"/>
    <xf numFmtId="43" fontId="68" fillId="0" borderId="0" applyFont="0" applyFill="0" applyBorder="0" applyAlignment="0" applyProtection="0"/>
    <xf numFmtId="0" fontId="8" fillId="0" borderId="0"/>
    <xf numFmtId="0" fontId="77" fillId="0" borderId="0"/>
    <xf numFmtId="0" fontId="86" fillId="0" borderId="0" applyNumberFormat="0" applyFill="0" applyBorder="0" applyAlignment="0" applyProtection="0"/>
  </cellStyleXfs>
  <cellXfs count="298">
    <xf numFmtId="0" fontId="0" fillId="0" borderId="0" xfId="0"/>
    <xf numFmtId="164" fontId="0" fillId="0" borderId="0" xfId="1" applyNumberFormat="1" applyFont="1" applyAlignment="1">
      <alignment vertical="top"/>
    </xf>
    <xf numFmtId="164" fontId="0" fillId="0" borderId="0" xfId="1" applyNumberFormat="1" applyFont="1" applyAlignment="1">
      <alignment vertical="top" wrapText="1"/>
    </xf>
    <xf numFmtId="164" fontId="2" fillId="0" borderId="0" xfId="1" applyNumberFormat="1" applyFont="1" applyAlignment="1">
      <alignment vertical="top"/>
    </xf>
    <xf numFmtId="43" fontId="0" fillId="0" borderId="0" xfId="3" applyFont="1" applyAlignment="1">
      <alignment vertical="top"/>
    </xf>
    <xf numFmtId="164" fontId="0" fillId="0" borderId="0" xfId="1" applyNumberFormat="1" applyFont="1" applyFill="1" applyAlignment="1">
      <alignment vertical="top"/>
    </xf>
    <xf numFmtId="0" fontId="2" fillId="0" borderId="0" xfId="0" applyFont="1"/>
    <xf numFmtId="43" fontId="4" fillId="0" borderId="0" xfId="3" applyFont="1" applyAlignment="1">
      <alignment vertical="top"/>
    </xf>
    <xf numFmtId="164" fontId="0" fillId="0" borderId="0" xfId="1" quotePrefix="1" applyNumberFormat="1" applyFont="1"/>
    <xf numFmtId="164" fontId="5" fillId="0" borderId="0" xfId="1" applyNumberFormat="1" applyFont="1"/>
    <xf numFmtId="164" fontId="0" fillId="5" borderId="0" xfId="1" quotePrefix="1" applyNumberFormat="1" applyFont="1" applyFill="1"/>
    <xf numFmtId="164" fontId="9" fillId="0" borderId="0" xfId="1" applyNumberFormat="1" applyFont="1" applyAlignment="1">
      <alignment vertical="top"/>
    </xf>
    <xf numFmtId="164" fontId="2" fillId="0" borderId="0" xfId="1" applyNumberFormat="1" applyFont="1" applyFill="1" applyAlignment="1">
      <alignment vertical="top"/>
    </xf>
    <xf numFmtId="43" fontId="0" fillId="0" borderId="0" xfId="3" applyFont="1" applyAlignment="1"/>
    <xf numFmtId="0" fontId="0" fillId="0" borderId="0" xfId="0" applyFont="1"/>
    <xf numFmtId="166" fontId="0" fillId="0" borderId="0" xfId="3" applyNumberFormat="1" applyFont="1" applyAlignment="1">
      <alignment vertical="top"/>
    </xf>
    <xf numFmtId="166" fontId="0" fillId="0" borderId="0" xfId="3" applyNumberFormat="1" applyFont="1" applyFill="1" applyAlignment="1">
      <alignment vertical="top"/>
    </xf>
    <xf numFmtId="166" fontId="0" fillId="0" borderId="0" xfId="3" applyNumberFormat="1" applyFont="1"/>
    <xf numFmtId="0" fontId="0" fillId="0" borderId="0" xfId="0" pivotButton="1"/>
    <xf numFmtId="166" fontId="0" fillId="0" borderId="0" xfId="0" applyNumberFormat="1"/>
    <xf numFmtId="43" fontId="0" fillId="0" borderId="0" xfId="3" applyFont="1"/>
    <xf numFmtId="0" fontId="0" fillId="0" borderId="0" xfId="0" applyAlignment="1">
      <alignment horizontal="left"/>
    </xf>
    <xf numFmtId="0" fontId="2" fillId="0" borderId="23" xfId="0" applyFont="1" applyBorder="1"/>
    <xf numFmtId="0" fontId="2" fillId="37" borderId="23" xfId="0" applyFont="1" applyFill="1" applyBorder="1"/>
    <xf numFmtId="0" fontId="0" fillId="38" borderId="0" xfId="0" applyFill="1"/>
    <xf numFmtId="166" fontId="0" fillId="0" borderId="0" xfId="3" applyNumberFormat="1" applyFont="1" applyFill="1" applyBorder="1"/>
    <xf numFmtId="3" fontId="0" fillId="0" borderId="0" xfId="0" applyNumberFormat="1" applyBorder="1"/>
    <xf numFmtId="3" fontId="0" fillId="0" borderId="0" xfId="0" applyNumberFormat="1" applyFill="1" applyBorder="1"/>
    <xf numFmtId="164" fontId="0" fillId="4" borderId="0" xfId="1" quotePrefix="1" applyNumberFormat="1" applyFont="1" applyFill="1"/>
    <xf numFmtId="0" fontId="2" fillId="37" borderId="0" xfId="0" applyFont="1" applyFill="1"/>
    <xf numFmtId="166" fontId="0" fillId="0" borderId="0" xfId="0" pivotButton="1" applyNumberFormat="1"/>
    <xf numFmtId="166" fontId="2" fillId="37" borderId="23" xfId="0" applyNumberFormat="1" applyFont="1" applyFill="1" applyBorder="1"/>
    <xf numFmtId="0" fontId="0" fillId="39" borderId="0" xfId="0" applyFill="1"/>
    <xf numFmtId="164" fontId="0" fillId="38" borderId="0" xfId="1" quotePrefix="1" applyNumberFormat="1" applyFont="1" applyFill="1"/>
    <xf numFmtId="0" fontId="11" fillId="0" borderId="0" xfId="41596" applyFont="1" applyAlignment="1">
      <alignment vertical="center"/>
    </xf>
    <xf numFmtId="0" fontId="11" fillId="0" borderId="0" xfId="41596" applyFont="1" applyAlignment="1">
      <alignment vertical="center" wrapText="1"/>
    </xf>
    <xf numFmtId="0" fontId="8" fillId="0" borderId="0" xfId="41596" applyNumberFormat="1" applyFont="1"/>
    <xf numFmtId="0" fontId="7" fillId="0" borderId="0" xfId="41596" applyFont="1" applyProtection="1">
      <protection locked="0"/>
    </xf>
    <xf numFmtId="43" fontId="2" fillId="37" borderId="0" xfId="3" applyFont="1" applyFill="1"/>
    <xf numFmtId="43" fontId="2" fillId="37" borderId="23" xfId="3" applyFont="1" applyFill="1" applyBorder="1"/>
    <xf numFmtId="0" fontId="4" fillId="0" borderId="0" xfId="0" applyFont="1"/>
    <xf numFmtId="164" fontId="25" fillId="0" borderId="0" xfId="1" applyNumberFormat="1" applyFont="1" applyAlignment="1">
      <alignment vertical="top"/>
    </xf>
    <xf numFmtId="164" fontId="25" fillId="0" borderId="0" xfId="1" applyNumberFormat="1" applyFont="1" applyAlignment="1">
      <alignment vertical="top" wrapText="1"/>
    </xf>
    <xf numFmtId="164" fontId="71" fillId="0" borderId="0" xfId="1" applyNumberFormat="1" applyFont="1" applyAlignment="1">
      <alignment vertical="top"/>
    </xf>
    <xf numFmtId="0" fontId="25" fillId="0" borderId="0" xfId="0" applyFont="1"/>
    <xf numFmtId="3" fontId="0" fillId="0" borderId="30" xfId="0" applyNumberFormat="1" applyBorder="1"/>
    <xf numFmtId="3" fontId="0" fillId="0" borderId="32" xfId="0" applyNumberFormat="1" applyBorder="1"/>
    <xf numFmtId="3" fontId="0" fillId="0" borderId="33" xfId="0" applyNumberFormat="1" applyFill="1" applyBorder="1"/>
    <xf numFmtId="3" fontId="0" fillId="0" borderId="33" xfId="0" applyNumberFormat="1" applyBorder="1"/>
    <xf numFmtId="0" fontId="66" fillId="0" borderId="0" xfId="0" applyFont="1"/>
    <xf numFmtId="0" fontId="72" fillId="41" borderId="28" xfId="0" applyFont="1" applyFill="1" applyBorder="1"/>
    <xf numFmtId="0" fontId="72" fillId="41" borderId="28" xfId="0" applyFont="1" applyFill="1" applyBorder="1" applyAlignment="1">
      <alignment horizontal="center"/>
    </xf>
    <xf numFmtId="0" fontId="0" fillId="0" borderId="28" xfId="0" applyBorder="1"/>
    <xf numFmtId="3" fontId="0" fillId="0" borderId="32" xfId="0" applyNumberFormat="1" applyFont="1" applyBorder="1"/>
    <xf numFmtId="3" fontId="0" fillId="0" borderId="33" xfId="0" applyNumberFormat="1" applyFont="1" applyBorder="1"/>
    <xf numFmtId="166" fontId="0" fillId="0" borderId="30" xfId="3" applyNumberFormat="1" applyFont="1" applyBorder="1"/>
    <xf numFmtId="166" fontId="0" fillId="0" borderId="0" xfId="3" applyNumberFormat="1" applyFont="1" applyBorder="1"/>
    <xf numFmtId="166" fontId="0" fillId="0" borderId="32" xfId="3" applyNumberFormat="1" applyFont="1" applyBorder="1"/>
    <xf numFmtId="166" fontId="0" fillId="0" borderId="33" xfId="3" applyNumberFormat="1" applyFont="1" applyFill="1" applyBorder="1"/>
    <xf numFmtId="164" fontId="11" fillId="0" borderId="0" xfId="1" applyNumberFormat="1" applyFont="1" applyAlignment="1">
      <alignment vertical="top"/>
    </xf>
    <xf numFmtId="3" fontId="7" fillId="0" borderId="0" xfId="0" applyNumberFormat="1" applyFont="1" applyFill="1" applyBorder="1"/>
    <xf numFmtId="3" fontId="0" fillId="0" borderId="30" xfId="0" applyNumberFormat="1" applyBorder="1" applyAlignment="1">
      <alignment horizontal="left"/>
    </xf>
    <xf numFmtId="166" fontId="0" fillId="0" borderId="0" xfId="3" applyNumberFormat="1" applyFont="1" applyBorder="1" applyAlignment="1">
      <alignment horizontal="left"/>
    </xf>
    <xf numFmtId="3" fontId="7" fillId="0" borderId="33" xfId="0" applyNumberFormat="1" applyFont="1" applyFill="1" applyBorder="1"/>
    <xf numFmtId="3" fontId="0" fillId="0" borderId="38" xfId="0" applyNumberFormat="1" applyBorder="1"/>
    <xf numFmtId="3" fontId="0" fillId="0" borderId="39" xfId="0" applyNumberFormat="1" applyBorder="1"/>
    <xf numFmtId="0" fontId="73" fillId="0" borderId="0" xfId="0" applyFont="1"/>
    <xf numFmtId="0" fontId="0" fillId="0" borderId="0" xfId="0" applyFill="1"/>
    <xf numFmtId="0" fontId="9" fillId="0" borderId="0" xfId="0" applyFont="1"/>
    <xf numFmtId="3" fontId="0" fillId="0" borderId="0" xfId="0" applyNumberFormat="1" applyProtection="1">
      <protection locked="0"/>
    </xf>
    <xf numFmtId="166" fontId="0" fillId="0" borderId="0" xfId="3" applyNumberFormat="1" applyFont="1" applyProtection="1">
      <protection locked="0"/>
    </xf>
    <xf numFmtId="9" fontId="0" fillId="0" borderId="0" xfId="2" applyFont="1" applyAlignment="1" applyProtection="1">
      <alignment horizontal="right"/>
      <protection locked="0"/>
    </xf>
    <xf numFmtId="3" fontId="2" fillId="0" borderId="0" xfId="0" applyNumberFormat="1" applyFont="1" applyProtection="1">
      <protection locked="0"/>
    </xf>
    <xf numFmtId="166" fontId="70" fillId="42" borderId="0" xfId="3" applyNumberFormat="1" applyFont="1" applyFill="1" applyBorder="1" applyProtection="1">
      <protection locked="0"/>
    </xf>
    <xf numFmtId="166" fontId="70" fillId="42" borderId="33" xfId="3" applyNumberFormat="1" applyFont="1" applyFill="1" applyBorder="1" applyProtection="1">
      <protection locked="0"/>
    </xf>
    <xf numFmtId="3" fontId="0" fillId="0" borderId="0" xfId="0" applyNumberFormat="1" applyFont="1" applyProtection="1">
      <protection locked="0"/>
    </xf>
    <xf numFmtId="49" fontId="0" fillId="4" borderId="0" xfId="1" quotePrefix="1" applyNumberFormat="1" applyFont="1" applyFill="1" applyAlignment="1" applyProtection="1">
      <alignment vertical="top" wrapText="1"/>
      <protection locked="0"/>
    </xf>
    <xf numFmtId="164" fontId="5" fillId="0" borderId="0" xfId="1" applyNumberFormat="1" applyFont="1" applyAlignment="1" applyProtection="1">
      <alignment vertical="top"/>
    </xf>
    <xf numFmtId="164" fontId="0" fillId="0" borderId="0" xfId="1" quotePrefix="1" applyNumberFormat="1" applyFont="1" applyAlignment="1" applyProtection="1">
      <alignment vertical="top"/>
    </xf>
    <xf numFmtId="166" fontId="0" fillId="0" borderId="0" xfId="3" applyNumberFormat="1" applyFont="1" applyAlignment="1" applyProtection="1">
      <alignment vertical="top"/>
    </xf>
    <xf numFmtId="164" fontId="0" fillId="0" borderId="0" xfId="1" applyNumberFormat="1" applyFont="1" applyAlignment="1" applyProtection="1">
      <alignment vertical="top"/>
    </xf>
    <xf numFmtId="0" fontId="3" fillId="3" borderId="0" xfId="0" applyFont="1" applyFill="1" applyAlignment="1" applyProtection="1">
      <alignment vertical="top"/>
    </xf>
    <xf numFmtId="49" fontId="7" fillId="0" borderId="0" xfId="1" quotePrefix="1" applyNumberFormat="1" applyFont="1" applyFill="1" applyAlignment="1" applyProtection="1">
      <alignment vertical="top" wrapText="1"/>
    </xf>
    <xf numFmtId="49" fontId="0" fillId="0" borderId="0" xfId="1" quotePrefix="1" applyNumberFormat="1" applyFont="1" applyFill="1" applyAlignment="1" applyProtection="1">
      <alignment vertical="top"/>
    </xf>
    <xf numFmtId="164" fontId="0" fillId="0" borderId="0" xfId="1" applyNumberFormat="1" applyFont="1" applyFill="1" applyAlignment="1" applyProtection="1">
      <alignment vertical="top" wrapText="1"/>
    </xf>
    <xf numFmtId="49" fontId="0" fillId="0" borderId="0" xfId="1" applyNumberFormat="1" applyFont="1" applyFill="1" applyAlignment="1" applyProtection="1">
      <alignment vertical="top" wrapText="1"/>
    </xf>
    <xf numFmtId="166" fontId="0" fillId="0" borderId="0" xfId="3" applyNumberFormat="1" applyFont="1" applyAlignment="1" applyProtection="1">
      <alignment vertical="top" wrapText="1"/>
    </xf>
    <xf numFmtId="164" fontId="0" fillId="0" borderId="0" xfId="1" applyNumberFormat="1" applyFont="1" applyAlignment="1" applyProtection="1">
      <alignment vertical="top" wrapText="1"/>
    </xf>
    <xf numFmtId="166" fontId="70" fillId="0" borderId="0" xfId="3" quotePrefix="1" applyNumberFormat="1" applyFont="1" applyAlignment="1" applyProtection="1">
      <alignment vertical="top" wrapText="1"/>
    </xf>
    <xf numFmtId="0" fontId="0" fillId="3" borderId="0" xfId="0" applyFill="1" applyAlignment="1" applyProtection="1"/>
    <xf numFmtId="164" fontId="2" fillId="0" borderId="0" xfId="1" quotePrefix="1" applyNumberFormat="1" applyFont="1" applyAlignment="1" applyProtection="1">
      <alignment vertical="top"/>
    </xf>
    <xf numFmtId="164" fontId="2" fillId="0" borderId="0" xfId="1" quotePrefix="1" applyNumberFormat="1" applyFont="1" applyFill="1" applyAlignment="1" applyProtection="1">
      <alignment vertical="top"/>
    </xf>
    <xf numFmtId="166" fontId="2" fillId="0" borderId="0" xfId="3" applyNumberFormat="1" applyFont="1" applyAlignment="1" applyProtection="1">
      <alignment vertical="top"/>
    </xf>
    <xf numFmtId="164" fontId="2" fillId="0" borderId="0" xfId="1" applyNumberFormat="1" applyFont="1" applyAlignment="1" applyProtection="1">
      <alignment vertical="top"/>
    </xf>
    <xf numFmtId="166" fontId="0" fillId="0" borderId="0" xfId="3" applyNumberFormat="1" applyFont="1" applyFill="1" applyAlignment="1" applyProtection="1">
      <alignment vertical="top"/>
    </xf>
    <xf numFmtId="166" fontId="0" fillId="0" borderId="0" xfId="3" applyNumberFormat="1" applyFont="1" applyProtection="1"/>
    <xf numFmtId="0" fontId="0" fillId="0" borderId="0" xfId="0" applyProtection="1"/>
    <xf numFmtId="164" fontId="1" fillId="0" borderId="0" xfId="1" applyNumberFormat="1" applyFont="1" applyAlignment="1" applyProtection="1">
      <alignment vertical="top"/>
    </xf>
    <xf numFmtId="166" fontId="1" fillId="0" borderId="0" xfId="3" applyNumberFormat="1" applyFont="1" applyAlignment="1" applyProtection="1">
      <alignment vertical="top"/>
    </xf>
    <xf numFmtId="166" fontId="1" fillId="0" borderId="0" xfId="3" applyNumberFormat="1" applyFont="1" applyFill="1" applyAlignment="1" applyProtection="1">
      <alignment vertical="top"/>
    </xf>
    <xf numFmtId="166" fontId="1" fillId="0" borderId="0" xfId="3" applyNumberFormat="1" applyFont="1" applyProtection="1"/>
    <xf numFmtId="0" fontId="0" fillId="0" borderId="0" xfId="0" applyFont="1" applyProtection="1"/>
    <xf numFmtId="9" fontId="0" fillId="0" borderId="0" xfId="2" applyFont="1" applyProtection="1"/>
    <xf numFmtId="166" fontId="0" fillId="0" borderId="2" xfId="3" applyNumberFormat="1" applyFont="1" applyBorder="1" applyAlignment="1" applyProtection="1">
      <alignment vertical="top"/>
    </xf>
    <xf numFmtId="166" fontId="0" fillId="0" borderId="2" xfId="3" applyNumberFormat="1" applyFont="1" applyFill="1" applyBorder="1" applyAlignment="1" applyProtection="1">
      <alignment vertical="top"/>
    </xf>
    <xf numFmtId="166" fontId="0" fillId="0" borderId="24" xfId="3" applyNumberFormat="1" applyFont="1" applyBorder="1" applyProtection="1"/>
    <xf numFmtId="3" fontId="4" fillId="0" borderId="0" xfId="0" applyNumberFormat="1" applyFont="1" applyFill="1" applyAlignment="1" applyProtection="1">
      <alignment horizontal="left" indent="9"/>
    </xf>
    <xf numFmtId="166" fontId="4" fillId="0" borderId="0" xfId="3" applyNumberFormat="1" applyFont="1" applyBorder="1" applyAlignment="1" applyProtection="1">
      <alignment vertical="top"/>
    </xf>
    <xf numFmtId="0" fontId="4" fillId="0" borderId="0" xfId="0" applyFont="1" applyProtection="1"/>
    <xf numFmtId="166" fontId="2" fillId="0" borderId="0" xfId="3" applyNumberFormat="1" applyFont="1" applyFill="1" applyAlignment="1" applyProtection="1">
      <alignment vertical="top"/>
    </xf>
    <xf numFmtId="164" fontId="0" fillId="39" borderId="0" xfId="1" applyNumberFormat="1" applyFont="1" applyFill="1" applyAlignment="1" applyProtection="1">
      <alignment vertical="top"/>
    </xf>
    <xf numFmtId="166" fontId="0" fillId="39" borderId="0" xfId="3" applyNumberFormat="1" applyFont="1" applyFill="1" applyAlignment="1" applyProtection="1">
      <alignment vertical="top"/>
    </xf>
    <xf numFmtId="166" fontId="0" fillId="39" borderId="0" xfId="3" applyNumberFormat="1" applyFont="1" applyFill="1" applyProtection="1"/>
    <xf numFmtId="0" fontId="0" fillId="39" borderId="0" xfId="0" applyFill="1" applyProtection="1"/>
    <xf numFmtId="164" fontId="0" fillId="0" borderId="0" xfId="1" quotePrefix="1" applyNumberFormat="1" applyFont="1" applyFill="1" applyAlignment="1" applyProtection="1">
      <alignment vertical="top"/>
    </xf>
    <xf numFmtId="166" fontId="0" fillId="0" borderId="0" xfId="3" applyNumberFormat="1" applyFont="1" applyFill="1" applyProtection="1"/>
    <xf numFmtId="0" fontId="0" fillId="0" borderId="0" xfId="0" applyFill="1" applyProtection="1"/>
    <xf numFmtId="164" fontId="0" fillId="0" borderId="0" xfId="1" applyNumberFormat="1" applyFont="1" applyFill="1" applyAlignment="1" applyProtection="1">
      <alignment vertical="top"/>
    </xf>
    <xf numFmtId="164" fontId="4" fillId="0" borderId="0" xfId="1" applyNumberFormat="1" applyFont="1" applyAlignment="1" applyProtection="1">
      <alignment horizontal="left" vertical="top" indent="8"/>
    </xf>
    <xf numFmtId="166" fontId="4" fillId="0" borderId="24" xfId="3" applyNumberFormat="1" applyFont="1" applyBorder="1" applyAlignment="1" applyProtection="1">
      <alignment vertical="top"/>
    </xf>
    <xf numFmtId="164" fontId="2" fillId="0" borderId="0" xfId="1" applyNumberFormat="1" applyFont="1" applyAlignment="1" applyProtection="1">
      <alignment horizontal="left" vertical="top"/>
    </xf>
    <xf numFmtId="166" fontId="2" fillId="0" borderId="6" xfId="3" applyNumberFormat="1" applyFont="1" applyBorder="1" applyAlignment="1" applyProtection="1">
      <alignment vertical="top"/>
    </xf>
    <xf numFmtId="166" fontId="2" fillId="0" borderId="6" xfId="3" applyNumberFormat="1" applyFont="1" applyFill="1" applyBorder="1" applyAlignment="1" applyProtection="1">
      <alignment vertical="top"/>
    </xf>
    <xf numFmtId="164" fontId="2" fillId="0" borderId="0" xfId="1" applyNumberFormat="1" applyFont="1" applyFill="1" applyAlignment="1" applyProtection="1">
      <alignment vertical="top"/>
    </xf>
    <xf numFmtId="3" fontId="0" fillId="0" borderId="25" xfId="0" applyNumberFormat="1" applyFill="1" applyBorder="1" applyAlignment="1" applyProtection="1">
      <alignment horizontal="left" indent="9"/>
    </xf>
    <xf numFmtId="3" fontId="4" fillId="0" borderId="25" xfId="0" applyNumberFormat="1" applyFont="1" applyFill="1" applyBorder="1" applyAlignment="1" applyProtection="1">
      <alignment horizontal="left" indent="7"/>
    </xf>
    <xf numFmtId="166" fontId="2" fillId="0" borderId="7" xfId="3" applyNumberFormat="1" applyFont="1" applyBorder="1" applyAlignment="1" applyProtection="1">
      <alignment vertical="top"/>
    </xf>
    <xf numFmtId="166" fontId="2" fillId="0" borderId="7" xfId="3" applyNumberFormat="1" applyFont="1" applyFill="1" applyBorder="1" applyAlignment="1" applyProtection="1">
      <alignment vertical="top"/>
    </xf>
    <xf numFmtId="166" fontId="4" fillId="0" borderId="0" xfId="3" applyNumberFormat="1" applyFont="1" applyAlignment="1" applyProtection="1">
      <alignment vertical="top"/>
    </xf>
    <xf numFmtId="164" fontId="0" fillId="0" borderId="0" xfId="1" quotePrefix="1" applyNumberFormat="1" applyFont="1" applyAlignment="1" applyProtection="1">
      <alignment horizontal="left" vertical="top" indent="6"/>
    </xf>
    <xf numFmtId="3" fontId="4" fillId="0" borderId="25" xfId="0" applyNumberFormat="1" applyFont="1" applyFill="1" applyBorder="1" applyAlignment="1" applyProtection="1">
      <alignment horizontal="left" indent="5"/>
    </xf>
    <xf numFmtId="3" fontId="11" fillId="0" borderId="25" xfId="0" applyNumberFormat="1" applyFont="1" applyBorder="1" applyAlignment="1" applyProtection="1">
      <alignment horizontal="left" indent="5"/>
    </xf>
    <xf numFmtId="166" fontId="2" fillId="0" borderId="1" xfId="3" applyNumberFormat="1" applyFont="1" applyBorder="1" applyAlignment="1" applyProtection="1">
      <alignment vertical="top"/>
    </xf>
    <xf numFmtId="166" fontId="2" fillId="0" borderId="0" xfId="3" applyNumberFormat="1" applyFont="1" applyBorder="1" applyAlignment="1" applyProtection="1">
      <alignment vertical="top"/>
    </xf>
    <xf numFmtId="3" fontId="4" fillId="0" borderId="0" xfId="0" applyNumberFormat="1" applyFont="1" applyFill="1" applyBorder="1" applyProtection="1"/>
    <xf numFmtId="166" fontId="11" fillId="0" borderId="0" xfId="3" applyNumberFormat="1" applyFont="1" applyBorder="1" applyAlignment="1" applyProtection="1">
      <alignment vertical="top"/>
    </xf>
    <xf numFmtId="166" fontId="11" fillId="0" borderId="0" xfId="3" applyNumberFormat="1" applyFont="1" applyAlignment="1" applyProtection="1">
      <alignment vertical="top"/>
    </xf>
    <xf numFmtId="164" fontId="11" fillId="0" borderId="0" xfId="1" applyNumberFormat="1" applyFont="1" applyAlignment="1" applyProtection="1">
      <alignment vertical="top"/>
    </xf>
    <xf numFmtId="43" fontId="2" fillId="0" borderId="0" xfId="3" applyFont="1" applyAlignment="1" applyProtection="1"/>
    <xf numFmtId="166" fontId="0" fillId="0" borderId="0" xfId="3" applyNumberFormat="1" applyFont="1" applyAlignment="1" applyProtection="1"/>
    <xf numFmtId="43" fontId="0" fillId="0" borderId="0" xfId="3" applyFont="1" applyAlignment="1" applyProtection="1"/>
    <xf numFmtId="43" fontId="0" fillId="0" borderId="0" xfId="3" applyFont="1" applyAlignment="1" applyProtection="1">
      <alignment vertical="top"/>
    </xf>
    <xf numFmtId="43" fontId="0" fillId="0" borderId="0" xfId="3" applyFont="1" applyFill="1" applyAlignment="1" applyProtection="1">
      <alignment vertical="top"/>
    </xf>
    <xf numFmtId="42" fontId="0" fillId="0" borderId="0" xfId="0" applyNumberFormat="1"/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44" fontId="9" fillId="0" borderId="0" xfId="1" applyFont="1" applyFill="1" applyBorder="1" applyAlignment="1">
      <alignment horizontal="center"/>
    </xf>
    <xf numFmtId="49" fontId="0" fillId="0" borderId="0" xfId="0" quotePrefix="1" applyNumberFormat="1" applyFont="1" applyFill="1" applyBorder="1"/>
    <xf numFmtId="0" fontId="76" fillId="0" borderId="0" xfId="0" applyFont="1" applyFill="1" applyBorder="1"/>
    <xf numFmtId="0" fontId="0" fillId="0" borderId="0" xfId="0" applyFont="1" applyFill="1" applyBorder="1"/>
    <xf numFmtId="0" fontId="13" fillId="0" borderId="0" xfId="41597" applyFont="1" applyFill="1" applyBorder="1" applyAlignment="1">
      <alignment wrapText="1"/>
    </xf>
    <xf numFmtId="44" fontId="0" fillId="0" borderId="0" xfId="1" applyFont="1" applyFill="1" applyBorder="1"/>
    <xf numFmtId="0" fontId="13" fillId="0" borderId="0" xfId="41597" quotePrefix="1" applyFont="1" applyFill="1" applyBorder="1" applyAlignment="1">
      <alignment wrapText="1"/>
    </xf>
    <xf numFmtId="166" fontId="2" fillId="0" borderId="0" xfId="3" applyNumberFormat="1" applyFont="1"/>
    <xf numFmtId="43" fontId="0" fillId="0" borderId="0" xfId="0" applyNumberFormat="1" applyProtection="1"/>
    <xf numFmtId="3" fontId="0" fillId="0" borderId="0" xfId="0" applyNumberFormat="1" applyProtection="1"/>
    <xf numFmtId="9" fontId="0" fillId="0" borderId="0" xfId="2" applyFont="1" applyAlignment="1" applyProtection="1">
      <alignment horizontal="right"/>
    </xf>
    <xf numFmtId="3" fontId="66" fillId="0" borderId="0" xfId="0" applyNumberFormat="1" applyFont="1" applyProtection="1"/>
    <xf numFmtId="3" fontId="69" fillId="0" borderId="0" xfId="0" applyNumberFormat="1" applyFont="1" applyProtection="1"/>
    <xf numFmtId="3" fontId="2" fillId="0" borderId="0" xfId="0" applyNumberFormat="1" applyFont="1" applyProtection="1"/>
    <xf numFmtId="3" fontId="0" fillId="0" borderId="0" xfId="0" applyNumberFormat="1" applyFont="1" applyAlignment="1" applyProtection="1">
      <alignment horizontal="right"/>
    </xf>
    <xf numFmtId="3" fontId="6" fillId="41" borderId="30" xfId="0" applyNumberFormat="1" applyFont="1" applyFill="1" applyBorder="1" applyProtection="1"/>
    <xf numFmtId="3" fontId="6" fillId="41" borderId="31" xfId="0" applyNumberFormat="1" applyFont="1" applyFill="1" applyBorder="1" applyProtection="1"/>
    <xf numFmtId="166" fontId="6" fillId="41" borderId="0" xfId="3" applyNumberFormat="1" applyFont="1" applyFill="1" applyBorder="1" applyAlignment="1" applyProtection="1">
      <alignment horizontal="center"/>
    </xf>
    <xf numFmtId="166" fontId="6" fillId="41" borderId="30" xfId="3" applyNumberFormat="1" applyFont="1" applyFill="1" applyBorder="1" applyAlignment="1" applyProtection="1">
      <alignment horizontal="center"/>
    </xf>
    <xf numFmtId="166" fontId="6" fillId="41" borderId="31" xfId="3" applyNumberFormat="1" applyFont="1" applyFill="1" applyBorder="1" applyAlignment="1" applyProtection="1">
      <alignment horizontal="center"/>
    </xf>
    <xf numFmtId="9" fontId="6" fillId="41" borderId="31" xfId="2" applyFont="1" applyFill="1" applyBorder="1" applyAlignment="1" applyProtection="1">
      <alignment horizontal="right"/>
    </xf>
    <xf numFmtId="166" fontId="70" fillId="0" borderId="27" xfId="3" applyNumberFormat="1" applyFont="1" applyBorder="1" applyProtection="1"/>
    <xf numFmtId="9" fontId="70" fillId="0" borderId="29" xfId="2" applyFont="1" applyBorder="1" applyAlignment="1" applyProtection="1">
      <alignment horizontal="right"/>
    </xf>
    <xf numFmtId="3" fontId="0" fillId="0" borderId="30" xfId="0" applyNumberFormat="1" applyBorder="1" applyProtection="1"/>
    <xf numFmtId="3" fontId="0" fillId="0" borderId="0" xfId="0" applyNumberFormat="1" applyFill="1" applyBorder="1" applyProtection="1"/>
    <xf numFmtId="166" fontId="70" fillId="0" borderId="0" xfId="3" applyNumberFormat="1" applyFont="1" applyFill="1" applyBorder="1" applyProtection="1"/>
    <xf numFmtId="166" fontId="70" fillId="0" borderId="0" xfId="3" applyNumberFormat="1" applyFont="1" applyBorder="1" applyProtection="1"/>
    <xf numFmtId="9" fontId="70" fillId="0" borderId="31" xfId="2" applyFont="1" applyBorder="1" applyAlignment="1" applyProtection="1">
      <alignment horizontal="right"/>
    </xf>
    <xf numFmtId="3" fontId="0" fillId="0" borderId="32" xfId="0" applyNumberFormat="1" applyBorder="1" applyProtection="1"/>
    <xf numFmtId="3" fontId="0" fillId="0" borderId="33" xfId="0" applyNumberFormat="1" applyFill="1" applyBorder="1" applyProtection="1"/>
    <xf numFmtId="166" fontId="70" fillId="0" borderId="33" xfId="3" applyNumberFormat="1" applyFont="1" applyFill="1" applyBorder="1" applyProtection="1"/>
    <xf numFmtId="166" fontId="70" fillId="0" borderId="33" xfId="3" applyNumberFormat="1" applyFont="1" applyBorder="1" applyProtection="1"/>
    <xf numFmtId="9" fontId="70" fillId="0" borderId="34" xfId="2" applyFont="1" applyBorder="1" applyAlignment="1" applyProtection="1">
      <alignment horizontal="right"/>
    </xf>
    <xf numFmtId="3" fontId="0" fillId="0" borderId="0" xfId="0" applyNumberFormat="1" applyFont="1" applyProtection="1"/>
    <xf numFmtId="3" fontId="0" fillId="0" borderId="32" xfId="0" applyNumberFormat="1" applyFont="1" applyBorder="1" applyProtection="1"/>
    <xf numFmtId="3" fontId="0" fillId="0" borderId="33" xfId="0" applyNumberFormat="1" applyFont="1" applyBorder="1" applyProtection="1"/>
    <xf numFmtId="166" fontId="0" fillId="0" borderId="30" xfId="3" applyNumberFormat="1" applyFont="1" applyBorder="1" applyProtection="1"/>
    <xf numFmtId="166" fontId="0" fillId="0" borderId="0" xfId="3" applyNumberFormat="1" applyFont="1" applyBorder="1" applyProtection="1"/>
    <xf numFmtId="166" fontId="0" fillId="0" borderId="0" xfId="3" applyNumberFormat="1" applyFont="1" applyFill="1" applyBorder="1" applyProtection="1"/>
    <xf numFmtId="166" fontId="0" fillId="0" borderId="0" xfId="3" applyNumberFormat="1" applyFont="1" applyBorder="1" applyAlignment="1" applyProtection="1">
      <alignment horizontal="left"/>
    </xf>
    <xf numFmtId="166" fontId="0" fillId="0" borderId="32" xfId="3" applyNumberFormat="1" applyFont="1" applyBorder="1" applyProtection="1"/>
    <xf numFmtId="166" fontId="0" fillId="0" borderId="33" xfId="3" applyNumberFormat="1" applyFont="1" applyFill="1" applyBorder="1" applyProtection="1"/>
    <xf numFmtId="3" fontId="0" fillId="0" borderId="0" xfId="0" applyNumberFormat="1" applyBorder="1" applyProtection="1"/>
    <xf numFmtId="3" fontId="0" fillId="0" borderId="30" xfId="0" applyNumberFormat="1" applyBorder="1" applyAlignment="1" applyProtection="1">
      <alignment horizontal="left"/>
    </xf>
    <xf numFmtId="3" fontId="7" fillId="0" borderId="0" xfId="0" applyNumberFormat="1" applyFont="1" applyFill="1" applyBorder="1" applyProtection="1"/>
    <xf numFmtId="3" fontId="7" fillId="0" borderId="33" xfId="0" applyNumberFormat="1" applyFont="1" applyFill="1" applyBorder="1" applyProtection="1"/>
    <xf numFmtId="3" fontId="0" fillId="0" borderId="38" xfId="0" applyNumberFormat="1" applyBorder="1" applyProtection="1"/>
    <xf numFmtId="3" fontId="0" fillId="0" borderId="39" xfId="0" applyNumberFormat="1" applyBorder="1" applyProtection="1"/>
    <xf numFmtId="166" fontId="70" fillId="0" borderId="39" xfId="3" applyNumberFormat="1" applyFont="1" applyBorder="1" applyProtection="1"/>
    <xf numFmtId="9" fontId="70" fillId="0" borderId="40" xfId="2" applyFont="1" applyBorder="1" applyAlignment="1" applyProtection="1">
      <alignment horizontal="right"/>
    </xf>
    <xf numFmtId="3" fontId="0" fillId="0" borderId="33" xfId="0" applyNumberFormat="1" applyBorder="1" applyProtection="1"/>
    <xf numFmtId="3" fontId="70" fillId="0" borderId="0" xfId="0" applyNumberFormat="1" applyFont="1" applyBorder="1" applyProtection="1"/>
    <xf numFmtId="3" fontId="70" fillId="0" borderId="31" xfId="0" applyNumberFormat="1" applyFont="1" applyBorder="1" applyAlignment="1" applyProtection="1">
      <alignment horizontal="right"/>
    </xf>
    <xf numFmtId="164" fontId="78" fillId="0" borderId="0" xfId="1" applyNumberFormat="1" applyFont="1" applyFill="1" applyAlignment="1" applyProtection="1">
      <alignment vertical="top" wrapText="1"/>
    </xf>
    <xf numFmtId="164" fontId="79" fillId="4" borderId="0" xfId="1" applyNumberFormat="1" applyFont="1" applyFill="1" applyAlignment="1" applyProtection="1">
      <alignment vertical="top" wrapText="1"/>
    </xf>
    <xf numFmtId="164" fontId="70" fillId="0" borderId="0" xfId="1" applyNumberFormat="1" applyFont="1" applyAlignment="1" applyProtection="1">
      <alignment vertical="top" wrapText="1"/>
    </xf>
    <xf numFmtId="164" fontId="70" fillId="0" borderId="0" xfId="1" applyNumberFormat="1" applyFont="1" applyAlignment="1">
      <alignment vertical="top" wrapText="1"/>
    </xf>
    <xf numFmtId="0" fontId="80" fillId="0" borderId="0" xfId="0" applyFont="1"/>
    <xf numFmtId="0" fontId="81" fillId="0" borderId="0" xfId="0" applyFont="1"/>
    <xf numFmtId="0" fontId="82" fillId="0" borderId="0" xfId="0" applyFont="1"/>
    <xf numFmtId="0" fontId="83" fillId="0" borderId="0" xfId="0" applyFont="1"/>
    <xf numFmtId="0" fontId="0" fillId="0" borderId="0" xfId="0" quotePrefix="1"/>
    <xf numFmtId="43" fontId="4" fillId="0" borderId="0" xfId="0" applyNumberFormat="1" applyFont="1" applyProtection="1"/>
    <xf numFmtId="0" fontId="0" fillId="0" borderId="0" xfId="0" quotePrefix="1" applyFill="1"/>
    <xf numFmtId="166" fontId="84" fillId="0" borderId="0" xfId="3" applyNumberFormat="1" applyFont="1" applyFill="1" applyAlignment="1" applyProtection="1">
      <alignment vertical="top" wrapText="1"/>
    </xf>
    <xf numFmtId="0" fontId="0" fillId="4" borderId="0" xfId="0" applyFill="1" applyAlignment="1">
      <alignment horizontal="left"/>
    </xf>
    <xf numFmtId="0" fontId="0" fillId="43" borderId="0" xfId="0" applyFill="1" applyAlignment="1">
      <alignment horizontal="left"/>
    </xf>
    <xf numFmtId="166" fontId="7" fillId="4" borderId="0" xfId="0" applyNumberFormat="1" applyFont="1" applyFill="1"/>
    <xf numFmtId="166" fontId="0" fillId="4" borderId="0" xfId="0" applyNumberFormat="1" applyFill="1"/>
    <xf numFmtId="3" fontId="0" fillId="0" borderId="30" xfId="0" applyNumberFormat="1" applyBorder="1" applyProtection="1">
      <protection locked="0"/>
    </xf>
    <xf numFmtId="3" fontId="0" fillId="0" borderId="0" xfId="0" applyNumberFormat="1" applyFill="1" applyBorder="1" applyProtection="1">
      <protection locked="0"/>
    </xf>
    <xf numFmtId="166" fontId="70" fillId="0" borderId="0" xfId="3" applyNumberFormat="1" applyFont="1" applyFill="1" applyBorder="1" applyProtection="1">
      <protection locked="0"/>
    </xf>
    <xf numFmtId="166" fontId="70" fillId="0" borderId="0" xfId="3" applyNumberFormat="1" applyFont="1" applyBorder="1" applyProtection="1">
      <protection locked="0"/>
    </xf>
    <xf numFmtId="9" fontId="70" fillId="0" borderId="31" xfId="2" applyFont="1" applyBorder="1" applyAlignment="1" applyProtection="1">
      <alignment horizontal="right"/>
      <protection locked="0"/>
    </xf>
    <xf numFmtId="3" fontId="0" fillId="0" borderId="32" xfId="0" applyNumberFormat="1" applyBorder="1" applyProtection="1">
      <protection locked="0"/>
    </xf>
    <xf numFmtId="3" fontId="0" fillId="0" borderId="33" xfId="0" applyNumberFormat="1" applyFill="1" applyBorder="1" applyProtection="1">
      <protection locked="0"/>
    </xf>
    <xf numFmtId="166" fontId="70" fillId="44" borderId="0" xfId="3" applyNumberFormat="1" applyFont="1" applyFill="1" applyBorder="1" applyProtection="1"/>
    <xf numFmtId="3" fontId="0" fillId="0" borderId="0" xfId="0" applyNumberFormat="1" applyBorder="1" applyProtection="1">
      <protection locked="0"/>
    </xf>
    <xf numFmtId="3" fontId="70" fillId="0" borderId="0" xfId="0" applyNumberFormat="1" applyFont="1" applyBorder="1" applyProtection="1">
      <protection locked="0"/>
    </xf>
    <xf numFmtId="3" fontId="70" fillId="0" borderId="31" xfId="0" applyNumberFormat="1" applyFont="1" applyBorder="1" applyAlignment="1" applyProtection="1">
      <alignment horizontal="right"/>
      <protection locked="0"/>
    </xf>
    <xf numFmtId="3" fontId="0" fillId="0" borderId="41" xfId="0" applyNumberFormat="1" applyBorder="1" applyProtection="1">
      <protection locked="0"/>
    </xf>
    <xf numFmtId="3" fontId="0" fillId="0" borderId="24" xfId="0" applyNumberFormat="1" applyFill="1" applyBorder="1" applyProtection="1">
      <protection locked="0"/>
    </xf>
    <xf numFmtId="166" fontId="70" fillId="0" borderId="24" xfId="3" applyNumberFormat="1" applyFont="1" applyFill="1" applyBorder="1" applyProtection="1">
      <protection locked="0"/>
    </xf>
    <xf numFmtId="166" fontId="70" fillId="42" borderId="24" xfId="3" applyNumberFormat="1" applyFont="1" applyFill="1" applyBorder="1" applyProtection="1">
      <protection locked="0"/>
    </xf>
    <xf numFmtId="166" fontId="70" fillId="0" borderId="24" xfId="3" applyNumberFormat="1" applyFont="1" applyBorder="1" applyProtection="1">
      <protection locked="0"/>
    </xf>
    <xf numFmtId="9" fontId="70" fillId="0" borderId="42" xfId="2" applyFont="1" applyBorder="1" applyAlignment="1" applyProtection="1">
      <alignment horizontal="right"/>
      <protection locked="0"/>
    </xf>
    <xf numFmtId="165" fontId="70" fillId="0" borderId="33" xfId="2" applyNumberFormat="1" applyFont="1" applyFill="1" applyBorder="1" applyProtection="1">
      <protection locked="0"/>
    </xf>
    <xf numFmtId="165" fontId="70" fillId="0" borderId="33" xfId="2" applyNumberFormat="1" applyFont="1" applyFill="1" applyBorder="1" applyAlignment="1" applyProtection="1">
      <alignment horizontal="right"/>
      <protection locked="0"/>
    </xf>
    <xf numFmtId="3" fontId="70" fillId="0" borderId="33" xfId="0" applyNumberFormat="1" applyFont="1" applyBorder="1" applyProtection="1">
      <protection locked="0"/>
    </xf>
    <xf numFmtId="3" fontId="70" fillId="0" borderId="34" xfId="0" applyNumberFormat="1" applyFont="1" applyBorder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0" fillId="0" borderId="28" xfId="0" applyBorder="1" applyProtection="1">
      <protection locked="0"/>
    </xf>
    <xf numFmtId="0" fontId="66" fillId="0" borderId="0" xfId="0" applyFont="1" applyProtection="1"/>
    <xf numFmtId="0" fontId="72" fillId="41" borderId="28" xfId="0" applyFont="1" applyFill="1" applyBorder="1" applyAlignment="1" applyProtection="1">
      <alignment horizontal="center"/>
    </xf>
    <xf numFmtId="0" fontId="0" fillId="0" borderId="28" xfId="0" applyBorder="1" applyProtection="1"/>
    <xf numFmtId="0" fontId="0" fillId="0" borderId="0" xfId="0" quotePrefix="1" applyAlignment="1">
      <alignment horizontal="left"/>
    </xf>
    <xf numFmtId="0" fontId="8" fillId="0" borderId="0" xfId="41596" applyNumberFormat="1" applyFont="1" applyFill="1"/>
    <xf numFmtId="3" fontId="6" fillId="0" borderId="25" xfId="0" applyNumberFormat="1" applyFont="1" applyFill="1" applyBorder="1" applyAlignment="1" applyProtection="1">
      <alignment horizontal="left" indent="7"/>
    </xf>
    <xf numFmtId="166" fontId="6" fillId="0" borderId="0" xfId="3" applyNumberFormat="1" applyFont="1" applyAlignment="1" applyProtection="1">
      <alignment vertical="top"/>
    </xf>
    <xf numFmtId="0" fontId="7" fillId="0" borderId="0" xfId="0" applyFont="1" applyFill="1" applyProtection="1">
      <protection locked="0"/>
    </xf>
    <xf numFmtId="0" fontId="0" fillId="3" borderId="28" xfId="0" applyFont="1" applyFill="1" applyBorder="1" applyProtection="1"/>
    <xf numFmtId="0" fontId="85" fillId="0" borderId="0" xfId="0" applyFont="1" applyProtection="1"/>
    <xf numFmtId="0" fontId="85" fillId="0" borderId="0" xfId="0" applyFont="1" applyProtection="1">
      <protection locked="0"/>
    </xf>
    <xf numFmtId="43" fontId="2" fillId="0" borderId="0" xfId="3" applyFont="1"/>
    <xf numFmtId="41" fontId="0" fillId="0" borderId="28" xfId="0" applyNumberFormat="1" applyBorder="1" applyProtection="1">
      <protection locked="0"/>
    </xf>
    <xf numFmtId="41" fontId="7" fillId="0" borderId="28" xfId="0" applyNumberFormat="1" applyFont="1" applyFill="1" applyBorder="1" applyProtection="1">
      <protection locked="0"/>
    </xf>
    <xf numFmtId="0" fontId="2" fillId="0" borderId="28" xfId="0" applyFont="1" applyBorder="1" applyProtection="1"/>
    <xf numFmtId="41" fontId="2" fillId="0" borderId="49" xfId="0" applyNumberFormat="1" applyFont="1" applyBorder="1" applyProtection="1">
      <protection locked="0"/>
    </xf>
    <xf numFmtId="3" fontId="2" fillId="0" borderId="0" xfId="0" applyNumberFormat="1" applyFont="1"/>
    <xf numFmtId="0" fontId="2" fillId="0" borderId="0" xfId="0" applyFont="1" applyProtection="1"/>
    <xf numFmtId="0" fontId="86" fillId="0" borderId="0" xfId="41598" applyAlignment="1">
      <alignment horizontal="left"/>
    </xf>
    <xf numFmtId="0" fontId="81" fillId="0" borderId="0" xfId="0" applyFont="1" applyAlignment="1">
      <alignment horizontal="left"/>
    </xf>
    <xf numFmtId="3" fontId="70" fillId="0" borderId="35" xfId="0" applyNumberFormat="1" applyFont="1" applyBorder="1" applyAlignment="1" applyProtection="1">
      <alignment horizontal="left"/>
      <protection locked="0"/>
    </xf>
    <xf numFmtId="3" fontId="70" fillId="0" borderId="36" xfId="0" applyNumberFormat="1" applyFont="1" applyBorder="1" applyAlignment="1" applyProtection="1">
      <alignment horizontal="left"/>
      <protection locked="0"/>
    </xf>
    <xf numFmtId="3" fontId="70" fillId="0" borderId="37" xfId="0" applyNumberFormat="1" applyFont="1" applyBorder="1" applyAlignment="1" applyProtection="1">
      <alignment horizontal="left"/>
      <protection locked="0"/>
    </xf>
    <xf numFmtId="3" fontId="70" fillId="0" borderId="30" xfId="0" applyNumberFormat="1" applyFont="1" applyBorder="1" applyAlignment="1" applyProtection="1">
      <alignment horizontal="left"/>
      <protection locked="0"/>
    </xf>
    <xf numFmtId="3" fontId="70" fillId="0" borderId="0" xfId="0" applyNumberFormat="1" applyFont="1" applyBorder="1" applyAlignment="1" applyProtection="1">
      <alignment horizontal="left"/>
      <protection locked="0"/>
    </xf>
    <xf numFmtId="3" fontId="70" fillId="0" borderId="31" xfId="0" applyNumberFormat="1" applyFont="1" applyBorder="1" applyAlignment="1" applyProtection="1">
      <alignment horizontal="left"/>
      <protection locked="0"/>
    </xf>
    <xf numFmtId="3" fontId="0" fillId="0" borderId="30" xfId="0" applyNumberFormat="1" applyBorder="1" applyAlignment="1" applyProtection="1">
      <alignment horizontal="left"/>
    </xf>
    <xf numFmtId="3" fontId="0" fillId="0" borderId="0" xfId="0" applyNumberFormat="1" applyBorder="1" applyAlignment="1" applyProtection="1">
      <alignment horizontal="left"/>
    </xf>
    <xf numFmtId="3" fontId="0" fillId="0" borderId="32" xfId="0" applyNumberFormat="1" applyBorder="1" applyAlignment="1" applyProtection="1">
      <alignment horizontal="left"/>
    </xf>
    <xf numFmtId="3" fontId="0" fillId="0" borderId="33" xfId="0" applyNumberFormat="1" applyBorder="1" applyAlignment="1" applyProtection="1">
      <alignment horizontal="left"/>
    </xf>
    <xf numFmtId="166" fontId="2" fillId="40" borderId="28" xfId="3" applyNumberFormat="1" applyFont="1" applyFill="1" applyBorder="1" applyAlignment="1" applyProtection="1">
      <alignment horizontal="center"/>
    </xf>
    <xf numFmtId="3" fontId="0" fillId="40" borderId="26" xfId="0" applyNumberFormat="1" applyFill="1" applyBorder="1" applyAlignment="1" applyProtection="1">
      <alignment horizontal="center"/>
    </xf>
    <xf numFmtId="3" fontId="0" fillId="40" borderId="27" xfId="0" applyNumberFormat="1" applyFill="1" applyBorder="1" applyAlignment="1" applyProtection="1">
      <alignment horizontal="center"/>
    </xf>
    <xf numFmtId="3" fontId="0" fillId="0" borderId="26" xfId="0" applyNumberFormat="1" applyBorder="1" applyAlignment="1" applyProtection="1">
      <alignment horizontal="left"/>
    </xf>
    <xf numFmtId="3" fontId="0" fillId="0" borderId="27" xfId="0" applyNumberFormat="1" applyBorder="1" applyAlignment="1" applyProtection="1">
      <alignment horizontal="left"/>
    </xf>
    <xf numFmtId="166" fontId="0" fillId="0" borderId="30" xfId="3" applyNumberFormat="1" applyFont="1" applyBorder="1" applyAlignment="1" applyProtection="1">
      <alignment horizontal="left"/>
    </xf>
    <xf numFmtId="166" fontId="0" fillId="0" borderId="0" xfId="3" applyNumberFormat="1" applyFont="1" applyBorder="1" applyAlignment="1" applyProtection="1">
      <alignment horizontal="left"/>
    </xf>
    <xf numFmtId="3" fontId="0" fillId="40" borderId="29" xfId="0" applyNumberFormat="1" applyFill="1" applyBorder="1" applyAlignment="1" applyProtection="1">
      <alignment horizontal="center"/>
    </xf>
    <xf numFmtId="3" fontId="2" fillId="40" borderId="28" xfId="0" applyNumberFormat="1" applyFont="1" applyFill="1" applyBorder="1" applyAlignment="1" applyProtection="1">
      <alignment horizontal="center" wrapText="1"/>
    </xf>
    <xf numFmtId="3" fontId="2" fillId="40" borderId="43" xfId="0" applyNumberFormat="1" applyFont="1" applyFill="1" applyBorder="1" applyAlignment="1" applyProtection="1">
      <alignment horizontal="center" wrapText="1"/>
    </xf>
    <xf numFmtId="3" fontId="0" fillId="0" borderId="30" xfId="0" applyNumberFormat="1" applyBorder="1" applyAlignment="1" applyProtection="1">
      <alignment horizontal="left"/>
      <protection locked="0"/>
    </xf>
    <xf numFmtId="3" fontId="0" fillId="0" borderId="0" xfId="0" applyNumberFormat="1" applyBorder="1" applyAlignment="1" applyProtection="1">
      <alignment horizontal="left"/>
      <protection locked="0"/>
    </xf>
    <xf numFmtId="3" fontId="72" fillId="41" borderId="30" xfId="0" applyNumberFormat="1" applyFont="1" applyFill="1" applyBorder="1" applyAlignment="1" applyProtection="1">
      <alignment horizontal="center"/>
    </xf>
    <xf numFmtId="3" fontId="72" fillId="41" borderId="0" xfId="0" applyNumberFormat="1" applyFont="1" applyFill="1" applyBorder="1" applyAlignment="1" applyProtection="1">
      <alignment horizontal="center"/>
    </xf>
    <xf numFmtId="3" fontId="72" fillId="41" borderId="31" xfId="0" applyNumberFormat="1" applyFont="1" applyFill="1" applyBorder="1" applyAlignment="1" applyProtection="1">
      <alignment horizontal="center"/>
    </xf>
    <xf numFmtId="0" fontId="72" fillId="41" borderId="44" xfId="0" applyFont="1" applyFill="1" applyBorder="1" applyAlignment="1" applyProtection="1">
      <alignment horizontal="center"/>
    </xf>
    <xf numFmtId="0" fontId="72" fillId="41" borderId="47" xfId="0" applyFont="1" applyFill="1" applyBorder="1" applyAlignment="1" applyProtection="1">
      <alignment horizontal="center"/>
    </xf>
    <xf numFmtId="0" fontId="72" fillId="41" borderId="45" xfId="0" applyFont="1" applyFill="1" applyBorder="1" applyAlignment="1" applyProtection="1">
      <alignment horizontal="center"/>
      <protection locked="0"/>
    </xf>
    <xf numFmtId="0" fontId="72" fillId="41" borderId="48" xfId="0" applyFont="1" applyFill="1" applyBorder="1" applyAlignment="1" applyProtection="1">
      <alignment horizontal="center"/>
      <protection locked="0"/>
    </xf>
    <xf numFmtId="0" fontId="72" fillId="41" borderId="8" xfId="0" applyFont="1" applyFill="1" applyBorder="1" applyAlignment="1" applyProtection="1">
      <alignment horizontal="center"/>
      <protection locked="0"/>
    </xf>
    <xf numFmtId="0" fontId="72" fillId="41" borderId="6" xfId="0" applyFont="1" applyFill="1" applyBorder="1" applyAlignment="1" applyProtection="1">
      <alignment horizontal="center"/>
      <protection locked="0"/>
    </xf>
    <xf numFmtId="0" fontId="72" fillId="41" borderId="46" xfId="0" applyFont="1" applyFill="1" applyBorder="1" applyAlignment="1" applyProtection="1">
      <alignment horizontal="center"/>
      <protection locked="0"/>
    </xf>
    <xf numFmtId="3" fontId="0" fillId="0" borderId="32" xfId="0" applyNumberFormat="1" applyBorder="1" applyAlignment="1">
      <alignment horizontal="left"/>
    </xf>
    <xf numFmtId="3" fontId="0" fillId="0" borderId="33" xfId="0" applyNumberFormat="1" applyBorder="1" applyAlignment="1">
      <alignment horizontal="left"/>
    </xf>
    <xf numFmtId="3" fontId="0" fillId="0" borderId="30" xfId="0" applyNumberFormat="1" applyBorder="1" applyAlignment="1">
      <alignment horizontal="left"/>
    </xf>
    <xf numFmtId="3" fontId="0" fillId="0" borderId="0" xfId="0" applyNumberFormat="1" applyBorder="1" applyAlignment="1">
      <alignment horizontal="left"/>
    </xf>
    <xf numFmtId="166" fontId="0" fillId="0" borderId="30" xfId="3" applyNumberFormat="1" applyFont="1" applyBorder="1" applyAlignment="1">
      <alignment horizontal="left"/>
    </xf>
    <xf numFmtId="166" fontId="0" fillId="0" borderId="0" xfId="3" applyNumberFormat="1" applyFont="1" applyBorder="1" applyAlignment="1">
      <alignment horizontal="left"/>
    </xf>
    <xf numFmtId="0" fontId="0" fillId="0" borderId="0" xfId="0" applyAlignment="1">
      <alignment wrapText="1"/>
    </xf>
    <xf numFmtId="0" fontId="0" fillId="0" borderId="0" xfId="0" applyAlignment="1"/>
  </cellXfs>
  <cellStyles count="41599">
    <cellStyle name="=C:\WINNT35\SYSTEM32\COMMAND.COM" xfId="5"/>
    <cellStyle name="20% - Accent1 2" xfId="6"/>
    <cellStyle name="20% - Accent2 2" xfId="7"/>
    <cellStyle name="20% - Accent3 2" xfId="8"/>
    <cellStyle name="20% - Accent4 2" xfId="9"/>
    <cellStyle name="20% - Accent5 2" xfId="10"/>
    <cellStyle name="20% - Accent6 2" xfId="11"/>
    <cellStyle name="40% - Accent1 2" xfId="12"/>
    <cellStyle name="40% - Accent2 2" xfId="13"/>
    <cellStyle name="40% - Accent3 2" xfId="14"/>
    <cellStyle name="40% - Accent4 2" xfId="15"/>
    <cellStyle name="40% - Accent5 2" xfId="16"/>
    <cellStyle name="40% - Accent6 2" xfId="17"/>
    <cellStyle name="60% - Accent1 2" xfId="18"/>
    <cellStyle name="60% - Accent2 2" xfId="19"/>
    <cellStyle name="60% - Accent3 2" xfId="20"/>
    <cellStyle name="60% - Accent4 2" xfId="21"/>
    <cellStyle name="60% - Accent5 2" xfId="22"/>
    <cellStyle name="60% - Accent6 2" xfId="23"/>
    <cellStyle name="Accent1 2" xfId="24"/>
    <cellStyle name="Accent2 2" xfId="25"/>
    <cellStyle name="Accent3 2" xfId="26"/>
    <cellStyle name="Accent4 2" xfId="27"/>
    <cellStyle name="Accent5 2" xfId="28"/>
    <cellStyle name="Accent6 2" xfId="29"/>
    <cellStyle name="amount" xfId="30"/>
    <cellStyle name="amount 2" xfId="31"/>
    <cellStyle name="amount 2 10" xfId="32"/>
    <cellStyle name="amount 2 10 2" xfId="33"/>
    <cellStyle name="amount 2 10 2 2" xfId="34"/>
    <cellStyle name="amount 2 10 3" xfId="35"/>
    <cellStyle name="amount 2 11" xfId="36"/>
    <cellStyle name="amount 2 11 2" xfId="37"/>
    <cellStyle name="amount 2 11 2 2" xfId="38"/>
    <cellStyle name="amount 2 11 3" xfId="39"/>
    <cellStyle name="amount 2 12" xfId="40"/>
    <cellStyle name="amount 2 12 2" xfId="41"/>
    <cellStyle name="amount 2 12 2 2" xfId="42"/>
    <cellStyle name="amount 2 12 3" xfId="43"/>
    <cellStyle name="amount 2 13" xfId="44"/>
    <cellStyle name="amount 2 13 2" xfId="45"/>
    <cellStyle name="amount 2 13 2 2" xfId="46"/>
    <cellStyle name="amount 2 13 3" xfId="47"/>
    <cellStyle name="amount 2 14" xfId="48"/>
    <cellStyle name="amount 2 2" xfId="49"/>
    <cellStyle name="amount 2 2 10" xfId="50"/>
    <cellStyle name="amount 2 2 10 2" xfId="51"/>
    <cellStyle name="amount 2 2 10 2 2" xfId="52"/>
    <cellStyle name="amount 2 2 10 3" xfId="53"/>
    <cellStyle name="amount 2 2 11" xfId="54"/>
    <cellStyle name="amount 2 2 11 2" xfId="55"/>
    <cellStyle name="amount 2 2 11 2 2" xfId="56"/>
    <cellStyle name="amount 2 2 11 3" xfId="57"/>
    <cellStyle name="amount 2 2 12" xfId="58"/>
    <cellStyle name="amount 2 2 12 2" xfId="59"/>
    <cellStyle name="amount 2 2 12 2 2" xfId="60"/>
    <cellStyle name="amount 2 2 12 3" xfId="61"/>
    <cellStyle name="amount 2 2 13" xfId="62"/>
    <cellStyle name="amount 2 2 2" xfId="63"/>
    <cellStyle name="amount 2 2 2 2" xfId="64"/>
    <cellStyle name="amount 2 2 2 2 2" xfId="65"/>
    <cellStyle name="amount 2 2 2 2 2 2" xfId="66"/>
    <cellStyle name="amount 2 2 2 2 2 2 2" xfId="67"/>
    <cellStyle name="amount 2 2 2 2 2 3" xfId="68"/>
    <cellStyle name="amount 2 2 2 2 3" xfId="69"/>
    <cellStyle name="amount 2 2 2 2 3 2" xfId="70"/>
    <cellStyle name="amount 2 2 2 2 3 2 2" xfId="71"/>
    <cellStyle name="amount 2 2 2 2 3 3" xfId="72"/>
    <cellStyle name="amount 2 2 2 2 4" xfId="73"/>
    <cellStyle name="amount 2 2 2 2 4 2" xfId="74"/>
    <cellStyle name="amount 2 2 2 2 4 2 2" xfId="75"/>
    <cellStyle name="amount 2 2 2 2 4 3" xfId="76"/>
    <cellStyle name="amount 2 2 2 2 5" xfId="77"/>
    <cellStyle name="amount 2 2 2 2 5 2" xfId="78"/>
    <cellStyle name="amount 2 2 2 2 5 2 2" xfId="79"/>
    <cellStyle name="amount 2 2 2 2 5 3" xfId="80"/>
    <cellStyle name="amount 2 2 2 2 6" xfId="81"/>
    <cellStyle name="amount 2 2 2 2 6 2" xfId="82"/>
    <cellStyle name="amount 2 2 2 2 7" xfId="83"/>
    <cellStyle name="amount 2 2 2 2 7 2" xfId="84"/>
    <cellStyle name="amount 2 2 2 2 7 2 2" xfId="85"/>
    <cellStyle name="amount 2 2 2 2 7 3" xfId="86"/>
    <cellStyle name="amount 2 2 2 2 8" xfId="87"/>
    <cellStyle name="amount 2 2 2 3" xfId="88"/>
    <cellStyle name="amount 2 2 2 3 2" xfId="89"/>
    <cellStyle name="amount 2 2 2 3 2 2" xfId="90"/>
    <cellStyle name="amount 2 2 2 3 3" xfId="91"/>
    <cellStyle name="amount 2 2 2 4" xfId="92"/>
    <cellStyle name="amount 2 2 2 4 2" xfId="93"/>
    <cellStyle name="amount 2 2 2 4 2 2" xfId="94"/>
    <cellStyle name="amount 2 2 2 4 3" xfId="95"/>
    <cellStyle name="amount 2 2 2 5" xfId="96"/>
    <cellStyle name="amount 2 2 2 5 2" xfId="97"/>
    <cellStyle name="amount 2 2 2 5 2 2" xfId="98"/>
    <cellStyle name="amount 2 2 2 5 3" xfId="99"/>
    <cellStyle name="amount 2 2 2 6" xfId="100"/>
    <cellStyle name="amount 2 2 2 6 2" xfId="101"/>
    <cellStyle name="amount 2 2 2 6 2 2" xfId="102"/>
    <cellStyle name="amount 2 2 2 6 3" xfId="103"/>
    <cellStyle name="amount 2 2 2 7" xfId="104"/>
    <cellStyle name="amount 2 2 2 7 2" xfId="105"/>
    <cellStyle name="amount 2 2 2 7 2 2" xfId="106"/>
    <cellStyle name="amount 2 2 2 7 3" xfId="107"/>
    <cellStyle name="amount 2 2 2 8" xfId="108"/>
    <cellStyle name="amount 2 2 2 8 2" xfId="109"/>
    <cellStyle name="amount 2 2 2 8 2 2" xfId="110"/>
    <cellStyle name="amount 2 2 2 8 3" xfId="111"/>
    <cellStyle name="amount 2 2 2 9" xfId="112"/>
    <cellStyle name="amount 2 2 3" xfId="113"/>
    <cellStyle name="amount 2 2 3 2" xfId="114"/>
    <cellStyle name="amount 2 2 3 2 2" xfId="115"/>
    <cellStyle name="amount 2 2 3 2 2 2" xfId="116"/>
    <cellStyle name="amount 2 2 3 2 2 2 2" xfId="117"/>
    <cellStyle name="amount 2 2 3 2 2 3" xfId="118"/>
    <cellStyle name="amount 2 2 3 2 3" xfId="119"/>
    <cellStyle name="amount 2 2 3 2 3 2" xfId="120"/>
    <cellStyle name="amount 2 2 3 2 3 2 2" xfId="121"/>
    <cellStyle name="amount 2 2 3 2 3 3" xfId="122"/>
    <cellStyle name="amount 2 2 3 2 4" xfId="123"/>
    <cellStyle name="amount 2 2 3 2 4 2" xfId="124"/>
    <cellStyle name="amount 2 2 3 2 4 2 2" xfId="125"/>
    <cellStyle name="amount 2 2 3 2 4 3" xfId="126"/>
    <cellStyle name="amount 2 2 3 2 5" xfId="127"/>
    <cellStyle name="amount 2 2 3 2 5 2" xfId="128"/>
    <cellStyle name="amount 2 2 3 2 5 2 2" xfId="129"/>
    <cellStyle name="amount 2 2 3 2 5 3" xfId="130"/>
    <cellStyle name="amount 2 2 3 2 6" xfId="131"/>
    <cellStyle name="amount 2 2 3 2 6 2" xfId="132"/>
    <cellStyle name="amount 2 2 3 2 7" xfId="133"/>
    <cellStyle name="amount 2 2 3 2 7 2" xfId="134"/>
    <cellStyle name="amount 2 2 3 2 7 2 2" xfId="135"/>
    <cellStyle name="amount 2 2 3 2 7 3" xfId="136"/>
    <cellStyle name="amount 2 2 3 2 8" xfId="137"/>
    <cellStyle name="amount 2 2 3 3" xfId="138"/>
    <cellStyle name="amount 2 2 3 3 2" xfId="139"/>
    <cellStyle name="amount 2 2 3 3 2 2" xfId="140"/>
    <cellStyle name="amount 2 2 3 3 3" xfId="141"/>
    <cellStyle name="amount 2 2 3 4" xfId="142"/>
    <cellStyle name="amount 2 2 3 4 2" xfId="143"/>
    <cellStyle name="amount 2 2 3 4 2 2" xfId="144"/>
    <cellStyle name="amount 2 2 3 4 3" xfId="145"/>
    <cellStyle name="amount 2 2 3 5" xfId="146"/>
    <cellStyle name="amount 2 2 3 5 2" xfId="147"/>
    <cellStyle name="amount 2 2 3 5 2 2" xfId="148"/>
    <cellStyle name="amount 2 2 3 5 3" xfId="149"/>
    <cellStyle name="amount 2 2 3 6" xfId="150"/>
    <cellStyle name="amount 2 2 3 6 2" xfId="151"/>
    <cellStyle name="amount 2 2 3 6 2 2" xfId="152"/>
    <cellStyle name="amount 2 2 3 6 3" xfId="153"/>
    <cellStyle name="amount 2 2 3 7" xfId="154"/>
    <cellStyle name="amount 2 2 3 7 2" xfId="155"/>
    <cellStyle name="amount 2 2 3 7 2 2" xfId="156"/>
    <cellStyle name="amount 2 2 3 7 3" xfId="157"/>
    <cellStyle name="amount 2 2 3 8" xfId="158"/>
    <cellStyle name="amount 2 2 3 8 2" xfId="159"/>
    <cellStyle name="amount 2 2 3 8 2 2" xfId="160"/>
    <cellStyle name="amount 2 2 3 8 3" xfId="161"/>
    <cellStyle name="amount 2 2 3 9" xfId="162"/>
    <cellStyle name="amount 2 2 4" xfId="163"/>
    <cellStyle name="amount 2 2 4 2" xfId="164"/>
    <cellStyle name="amount 2 2 4 2 2" xfId="165"/>
    <cellStyle name="amount 2 2 4 2 2 2" xfId="166"/>
    <cellStyle name="amount 2 2 4 2 2 2 2" xfId="167"/>
    <cellStyle name="amount 2 2 4 2 2 3" xfId="168"/>
    <cellStyle name="amount 2 2 4 2 3" xfId="169"/>
    <cellStyle name="amount 2 2 4 2 3 2" xfId="170"/>
    <cellStyle name="amount 2 2 4 2 3 2 2" xfId="171"/>
    <cellStyle name="amount 2 2 4 2 3 3" xfId="172"/>
    <cellStyle name="amount 2 2 4 2 4" xfId="173"/>
    <cellStyle name="amount 2 2 4 2 4 2" xfId="174"/>
    <cellStyle name="amount 2 2 4 2 4 2 2" xfId="175"/>
    <cellStyle name="amount 2 2 4 2 4 3" xfId="176"/>
    <cellStyle name="amount 2 2 4 2 5" xfId="177"/>
    <cellStyle name="amount 2 2 4 2 5 2" xfId="178"/>
    <cellStyle name="amount 2 2 4 2 5 2 2" xfId="179"/>
    <cellStyle name="amount 2 2 4 2 5 3" xfId="180"/>
    <cellStyle name="amount 2 2 4 2 6" xfId="181"/>
    <cellStyle name="amount 2 2 4 2 6 2" xfId="182"/>
    <cellStyle name="amount 2 2 4 2 7" xfId="183"/>
    <cellStyle name="amount 2 2 4 2 7 2" xfId="184"/>
    <cellStyle name="amount 2 2 4 2 7 2 2" xfId="185"/>
    <cellStyle name="amount 2 2 4 2 7 3" xfId="186"/>
    <cellStyle name="amount 2 2 4 2 8" xfId="187"/>
    <cellStyle name="amount 2 2 4 3" xfId="188"/>
    <cellStyle name="amount 2 2 4 3 2" xfId="189"/>
    <cellStyle name="amount 2 2 4 3 2 2" xfId="190"/>
    <cellStyle name="amount 2 2 4 3 3" xfId="191"/>
    <cellStyle name="amount 2 2 4 4" xfId="192"/>
    <cellStyle name="amount 2 2 4 4 2" xfId="193"/>
    <cellStyle name="amount 2 2 4 4 2 2" xfId="194"/>
    <cellStyle name="amount 2 2 4 4 3" xfId="195"/>
    <cellStyle name="amount 2 2 4 5" xfId="196"/>
    <cellStyle name="amount 2 2 4 5 2" xfId="197"/>
    <cellStyle name="amount 2 2 4 5 2 2" xfId="198"/>
    <cellStyle name="amount 2 2 4 5 3" xfId="199"/>
    <cellStyle name="amount 2 2 4 6" xfId="200"/>
    <cellStyle name="amount 2 2 4 6 2" xfId="201"/>
    <cellStyle name="amount 2 2 4 6 2 2" xfId="202"/>
    <cellStyle name="amount 2 2 4 6 3" xfId="203"/>
    <cellStyle name="amount 2 2 4 7" xfId="204"/>
    <cellStyle name="amount 2 2 4 7 2" xfId="205"/>
    <cellStyle name="amount 2 2 4 7 2 2" xfId="206"/>
    <cellStyle name="amount 2 2 4 7 3" xfId="207"/>
    <cellStyle name="amount 2 2 4 8" xfId="208"/>
    <cellStyle name="amount 2 2 4 8 2" xfId="209"/>
    <cellStyle name="amount 2 2 4 8 2 2" xfId="210"/>
    <cellStyle name="amount 2 2 4 8 3" xfId="211"/>
    <cellStyle name="amount 2 2 4 9" xfId="212"/>
    <cellStyle name="amount 2 2 5" xfId="213"/>
    <cellStyle name="amount 2 2 5 2" xfId="214"/>
    <cellStyle name="amount 2 2 5 2 2" xfId="215"/>
    <cellStyle name="amount 2 2 5 2 2 2" xfId="216"/>
    <cellStyle name="amount 2 2 5 2 2 2 2" xfId="217"/>
    <cellStyle name="amount 2 2 5 2 2 3" xfId="218"/>
    <cellStyle name="amount 2 2 5 2 3" xfId="219"/>
    <cellStyle name="amount 2 2 5 2 3 2" xfId="220"/>
    <cellStyle name="amount 2 2 5 2 3 2 2" xfId="221"/>
    <cellStyle name="amount 2 2 5 2 3 3" xfId="222"/>
    <cellStyle name="amount 2 2 5 2 4" xfId="223"/>
    <cellStyle name="amount 2 2 5 2 4 2" xfId="224"/>
    <cellStyle name="amount 2 2 5 2 4 2 2" xfId="225"/>
    <cellStyle name="amount 2 2 5 2 4 3" xfId="226"/>
    <cellStyle name="amount 2 2 5 2 5" xfId="227"/>
    <cellStyle name="amount 2 2 5 2 5 2" xfId="228"/>
    <cellStyle name="amount 2 2 5 2 5 2 2" xfId="229"/>
    <cellStyle name="amount 2 2 5 2 5 3" xfId="230"/>
    <cellStyle name="amount 2 2 5 2 6" xfId="231"/>
    <cellStyle name="amount 2 2 5 2 6 2" xfId="232"/>
    <cellStyle name="amount 2 2 5 2 7" xfId="233"/>
    <cellStyle name="amount 2 2 5 2 7 2" xfId="234"/>
    <cellStyle name="amount 2 2 5 2 7 2 2" xfId="235"/>
    <cellStyle name="amount 2 2 5 2 7 3" xfId="236"/>
    <cellStyle name="amount 2 2 5 2 8" xfId="237"/>
    <cellStyle name="amount 2 2 5 3" xfId="238"/>
    <cellStyle name="amount 2 2 5 3 2" xfId="239"/>
    <cellStyle name="amount 2 2 5 3 2 2" xfId="240"/>
    <cellStyle name="amount 2 2 5 3 3" xfId="241"/>
    <cellStyle name="amount 2 2 5 4" xfId="242"/>
    <cellStyle name="amount 2 2 5 4 2" xfId="243"/>
    <cellStyle name="amount 2 2 5 4 2 2" xfId="244"/>
    <cellStyle name="amount 2 2 5 4 3" xfId="245"/>
    <cellStyle name="amount 2 2 5 5" xfId="246"/>
    <cellStyle name="amount 2 2 5 5 2" xfId="247"/>
    <cellStyle name="amount 2 2 5 5 2 2" xfId="248"/>
    <cellStyle name="amount 2 2 5 5 3" xfId="249"/>
    <cellStyle name="amount 2 2 5 6" xfId="250"/>
    <cellStyle name="amount 2 2 5 6 2" xfId="251"/>
    <cellStyle name="amount 2 2 5 6 2 2" xfId="252"/>
    <cellStyle name="amount 2 2 5 6 3" xfId="253"/>
    <cellStyle name="amount 2 2 5 7" xfId="254"/>
    <cellStyle name="amount 2 2 5 7 2" xfId="255"/>
    <cellStyle name="amount 2 2 5 7 2 2" xfId="256"/>
    <cellStyle name="amount 2 2 5 7 3" xfId="257"/>
    <cellStyle name="amount 2 2 5 8" xfId="258"/>
    <cellStyle name="amount 2 2 5 8 2" xfId="259"/>
    <cellStyle name="amount 2 2 5 8 2 2" xfId="260"/>
    <cellStyle name="amount 2 2 5 8 3" xfId="261"/>
    <cellStyle name="amount 2 2 5 9" xfId="262"/>
    <cellStyle name="amount 2 2 6" xfId="263"/>
    <cellStyle name="amount 2 2 6 2" xfId="264"/>
    <cellStyle name="amount 2 2 6 2 2" xfId="265"/>
    <cellStyle name="amount 2 2 6 2 2 2" xfId="266"/>
    <cellStyle name="amount 2 2 6 2 3" xfId="267"/>
    <cellStyle name="amount 2 2 6 3" xfId="268"/>
    <cellStyle name="amount 2 2 6 3 2" xfId="269"/>
    <cellStyle name="amount 2 2 6 3 2 2" xfId="270"/>
    <cellStyle name="amount 2 2 6 3 3" xfId="271"/>
    <cellStyle name="amount 2 2 6 4" xfId="272"/>
    <cellStyle name="amount 2 2 6 4 2" xfId="273"/>
    <cellStyle name="amount 2 2 6 4 2 2" xfId="274"/>
    <cellStyle name="amount 2 2 6 4 3" xfId="275"/>
    <cellStyle name="amount 2 2 6 5" xfId="276"/>
    <cellStyle name="amount 2 2 6 5 2" xfId="277"/>
    <cellStyle name="amount 2 2 6 5 2 2" xfId="278"/>
    <cellStyle name="amount 2 2 6 5 3" xfId="279"/>
    <cellStyle name="amount 2 2 6 6" xfId="280"/>
    <cellStyle name="amount 2 2 6 6 2" xfId="281"/>
    <cellStyle name="amount 2 2 6 7" xfId="282"/>
    <cellStyle name="amount 2 2 6 7 2" xfId="283"/>
    <cellStyle name="amount 2 2 6 7 2 2" xfId="284"/>
    <cellStyle name="amount 2 2 6 7 3" xfId="285"/>
    <cellStyle name="amount 2 2 6 8" xfId="286"/>
    <cellStyle name="amount 2 2 7" xfId="287"/>
    <cellStyle name="amount 2 2 7 2" xfId="288"/>
    <cellStyle name="amount 2 2 7 2 2" xfId="289"/>
    <cellStyle name="amount 2 2 7 3" xfId="290"/>
    <cellStyle name="amount 2 2 8" xfId="291"/>
    <cellStyle name="amount 2 2 8 2" xfId="292"/>
    <cellStyle name="amount 2 2 8 2 2" xfId="293"/>
    <cellStyle name="amount 2 2 8 3" xfId="294"/>
    <cellStyle name="amount 2 2 9" xfId="295"/>
    <cellStyle name="amount 2 2 9 2" xfId="296"/>
    <cellStyle name="amount 2 2 9 2 2" xfId="297"/>
    <cellStyle name="amount 2 2 9 3" xfId="298"/>
    <cellStyle name="amount 2 3" xfId="299"/>
    <cellStyle name="amount 2 3 10" xfId="300"/>
    <cellStyle name="amount 2 3 10 2" xfId="301"/>
    <cellStyle name="amount 2 3 10 2 2" xfId="302"/>
    <cellStyle name="amount 2 3 10 3" xfId="303"/>
    <cellStyle name="amount 2 3 11" xfId="304"/>
    <cellStyle name="amount 2 3 11 2" xfId="305"/>
    <cellStyle name="amount 2 3 11 2 2" xfId="306"/>
    <cellStyle name="amount 2 3 11 3" xfId="307"/>
    <cellStyle name="amount 2 3 12" xfId="308"/>
    <cellStyle name="amount 2 3 12 2" xfId="309"/>
    <cellStyle name="amount 2 3 12 2 2" xfId="310"/>
    <cellStyle name="amount 2 3 12 3" xfId="311"/>
    <cellStyle name="amount 2 3 13" xfId="312"/>
    <cellStyle name="amount 2 3 2" xfId="313"/>
    <cellStyle name="amount 2 3 2 2" xfId="314"/>
    <cellStyle name="amount 2 3 2 2 2" xfId="315"/>
    <cellStyle name="amount 2 3 2 2 2 2" xfId="316"/>
    <cellStyle name="amount 2 3 2 2 2 2 2" xfId="317"/>
    <cellStyle name="amount 2 3 2 2 2 3" xfId="318"/>
    <cellStyle name="amount 2 3 2 2 3" xfId="319"/>
    <cellStyle name="amount 2 3 2 2 3 2" xfId="320"/>
    <cellStyle name="amount 2 3 2 2 3 2 2" xfId="321"/>
    <cellStyle name="amount 2 3 2 2 3 3" xfId="322"/>
    <cellStyle name="amount 2 3 2 2 4" xfId="323"/>
    <cellStyle name="amount 2 3 2 2 4 2" xfId="324"/>
    <cellStyle name="amount 2 3 2 2 4 2 2" xfId="325"/>
    <cellStyle name="amount 2 3 2 2 4 3" xfId="326"/>
    <cellStyle name="amount 2 3 2 2 5" xfId="327"/>
    <cellStyle name="amount 2 3 2 2 5 2" xfId="328"/>
    <cellStyle name="amount 2 3 2 2 5 2 2" xfId="329"/>
    <cellStyle name="amount 2 3 2 2 5 3" xfId="330"/>
    <cellStyle name="amount 2 3 2 2 6" xfId="331"/>
    <cellStyle name="amount 2 3 2 2 6 2" xfId="332"/>
    <cellStyle name="amount 2 3 2 2 7" xfId="333"/>
    <cellStyle name="amount 2 3 2 2 7 2" xfId="334"/>
    <cellStyle name="amount 2 3 2 2 7 2 2" xfId="335"/>
    <cellStyle name="amount 2 3 2 2 7 3" xfId="336"/>
    <cellStyle name="amount 2 3 2 2 8" xfId="337"/>
    <cellStyle name="amount 2 3 2 3" xfId="338"/>
    <cellStyle name="amount 2 3 2 3 2" xfId="339"/>
    <cellStyle name="amount 2 3 2 3 2 2" xfId="340"/>
    <cellStyle name="amount 2 3 2 3 3" xfId="341"/>
    <cellStyle name="amount 2 3 2 4" xfId="342"/>
    <cellStyle name="amount 2 3 2 4 2" xfId="343"/>
    <cellStyle name="amount 2 3 2 4 2 2" xfId="344"/>
    <cellStyle name="amount 2 3 2 4 3" xfId="345"/>
    <cellStyle name="amount 2 3 2 5" xfId="346"/>
    <cellStyle name="amount 2 3 2 5 2" xfId="347"/>
    <cellStyle name="amount 2 3 2 5 2 2" xfId="348"/>
    <cellStyle name="amount 2 3 2 5 3" xfId="349"/>
    <cellStyle name="amount 2 3 2 6" xfId="350"/>
    <cellStyle name="amount 2 3 2 6 2" xfId="351"/>
    <cellStyle name="amount 2 3 2 6 2 2" xfId="352"/>
    <cellStyle name="amount 2 3 2 6 3" xfId="353"/>
    <cellStyle name="amount 2 3 2 7" xfId="354"/>
    <cellStyle name="amount 2 3 2 7 2" xfId="355"/>
    <cellStyle name="amount 2 3 2 7 2 2" xfId="356"/>
    <cellStyle name="amount 2 3 2 7 3" xfId="357"/>
    <cellStyle name="amount 2 3 2 8" xfId="358"/>
    <cellStyle name="amount 2 3 2 8 2" xfId="359"/>
    <cellStyle name="amount 2 3 2 8 2 2" xfId="360"/>
    <cellStyle name="amount 2 3 2 8 3" xfId="361"/>
    <cellStyle name="amount 2 3 2 9" xfId="362"/>
    <cellStyle name="amount 2 3 3" xfId="363"/>
    <cellStyle name="amount 2 3 3 2" xfId="364"/>
    <cellStyle name="amount 2 3 3 2 2" xfId="365"/>
    <cellStyle name="amount 2 3 3 2 2 2" xfId="366"/>
    <cellStyle name="amount 2 3 3 2 2 2 2" xfId="367"/>
    <cellStyle name="amount 2 3 3 2 2 3" xfId="368"/>
    <cellStyle name="amount 2 3 3 2 3" xfId="369"/>
    <cellStyle name="amount 2 3 3 2 3 2" xfId="370"/>
    <cellStyle name="amount 2 3 3 2 3 2 2" xfId="371"/>
    <cellStyle name="amount 2 3 3 2 3 3" xfId="372"/>
    <cellStyle name="amount 2 3 3 2 4" xfId="373"/>
    <cellStyle name="amount 2 3 3 2 4 2" xfId="374"/>
    <cellStyle name="amount 2 3 3 2 4 2 2" xfId="375"/>
    <cellStyle name="amount 2 3 3 2 4 3" xfId="376"/>
    <cellStyle name="amount 2 3 3 2 5" xfId="377"/>
    <cellStyle name="amount 2 3 3 2 5 2" xfId="378"/>
    <cellStyle name="amount 2 3 3 2 5 2 2" xfId="379"/>
    <cellStyle name="amount 2 3 3 2 5 3" xfId="380"/>
    <cellStyle name="amount 2 3 3 2 6" xfId="381"/>
    <cellStyle name="amount 2 3 3 2 6 2" xfId="382"/>
    <cellStyle name="amount 2 3 3 2 7" xfId="383"/>
    <cellStyle name="amount 2 3 3 2 7 2" xfId="384"/>
    <cellStyle name="amount 2 3 3 2 7 2 2" xfId="385"/>
    <cellStyle name="amount 2 3 3 2 7 3" xfId="386"/>
    <cellStyle name="amount 2 3 3 2 8" xfId="387"/>
    <cellStyle name="amount 2 3 3 3" xfId="388"/>
    <cellStyle name="amount 2 3 3 3 2" xfId="389"/>
    <cellStyle name="amount 2 3 3 3 2 2" xfId="390"/>
    <cellStyle name="amount 2 3 3 3 3" xfId="391"/>
    <cellStyle name="amount 2 3 3 4" xfId="392"/>
    <cellStyle name="amount 2 3 3 4 2" xfId="393"/>
    <cellStyle name="amount 2 3 3 4 2 2" xfId="394"/>
    <cellStyle name="amount 2 3 3 4 3" xfId="395"/>
    <cellStyle name="amount 2 3 3 5" xfId="396"/>
    <cellStyle name="amount 2 3 3 5 2" xfId="397"/>
    <cellStyle name="amount 2 3 3 5 2 2" xfId="398"/>
    <cellStyle name="amount 2 3 3 5 3" xfId="399"/>
    <cellStyle name="amount 2 3 3 6" xfId="400"/>
    <cellStyle name="amount 2 3 3 6 2" xfId="401"/>
    <cellStyle name="amount 2 3 3 6 2 2" xfId="402"/>
    <cellStyle name="amount 2 3 3 6 3" xfId="403"/>
    <cellStyle name="amount 2 3 3 7" xfId="404"/>
    <cellStyle name="amount 2 3 3 7 2" xfId="405"/>
    <cellStyle name="amount 2 3 3 7 2 2" xfId="406"/>
    <cellStyle name="amount 2 3 3 7 3" xfId="407"/>
    <cellStyle name="amount 2 3 3 8" xfId="408"/>
    <cellStyle name="amount 2 3 3 8 2" xfId="409"/>
    <cellStyle name="amount 2 3 3 8 2 2" xfId="410"/>
    <cellStyle name="amount 2 3 3 8 3" xfId="411"/>
    <cellStyle name="amount 2 3 3 9" xfId="412"/>
    <cellStyle name="amount 2 3 4" xfId="413"/>
    <cellStyle name="amount 2 3 4 2" xfId="414"/>
    <cellStyle name="amount 2 3 4 2 2" xfId="415"/>
    <cellStyle name="amount 2 3 4 2 2 2" xfId="416"/>
    <cellStyle name="amount 2 3 4 2 2 2 2" xfId="417"/>
    <cellStyle name="amount 2 3 4 2 2 3" xfId="418"/>
    <cellStyle name="amount 2 3 4 2 3" xfId="419"/>
    <cellStyle name="amount 2 3 4 2 3 2" xfId="420"/>
    <cellStyle name="amount 2 3 4 2 3 2 2" xfId="421"/>
    <cellStyle name="amount 2 3 4 2 3 3" xfId="422"/>
    <cellStyle name="amount 2 3 4 2 4" xfId="423"/>
    <cellStyle name="amount 2 3 4 2 4 2" xfId="424"/>
    <cellStyle name="amount 2 3 4 2 4 2 2" xfId="425"/>
    <cellStyle name="amount 2 3 4 2 4 3" xfId="426"/>
    <cellStyle name="amount 2 3 4 2 5" xfId="427"/>
    <cellStyle name="amount 2 3 4 2 5 2" xfId="428"/>
    <cellStyle name="amount 2 3 4 2 5 2 2" xfId="429"/>
    <cellStyle name="amount 2 3 4 2 5 3" xfId="430"/>
    <cellStyle name="amount 2 3 4 2 6" xfId="431"/>
    <cellStyle name="amount 2 3 4 2 6 2" xfId="432"/>
    <cellStyle name="amount 2 3 4 2 7" xfId="433"/>
    <cellStyle name="amount 2 3 4 2 7 2" xfId="434"/>
    <cellStyle name="amount 2 3 4 2 7 2 2" xfId="435"/>
    <cellStyle name="amount 2 3 4 2 7 3" xfId="436"/>
    <cellStyle name="amount 2 3 4 2 8" xfId="437"/>
    <cellStyle name="amount 2 3 4 3" xfId="438"/>
    <cellStyle name="amount 2 3 4 3 2" xfId="439"/>
    <cellStyle name="amount 2 3 4 3 2 2" xfId="440"/>
    <cellStyle name="amount 2 3 4 3 3" xfId="441"/>
    <cellStyle name="amount 2 3 4 4" xfId="442"/>
    <cellStyle name="amount 2 3 4 4 2" xfId="443"/>
    <cellStyle name="amount 2 3 4 4 2 2" xfId="444"/>
    <cellStyle name="amount 2 3 4 4 3" xfId="445"/>
    <cellStyle name="amount 2 3 4 5" xfId="446"/>
    <cellStyle name="amount 2 3 4 5 2" xfId="447"/>
    <cellStyle name="amount 2 3 4 5 2 2" xfId="448"/>
    <cellStyle name="amount 2 3 4 5 3" xfId="449"/>
    <cellStyle name="amount 2 3 4 6" xfId="450"/>
    <cellStyle name="amount 2 3 4 6 2" xfId="451"/>
    <cellStyle name="amount 2 3 4 6 2 2" xfId="452"/>
    <cellStyle name="amount 2 3 4 6 3" xfId="453"/>
    <cellStyle name="amount 2 3 4 7" xfId="454"/>
    <cellStyle name="amount 2 3 4 7 2" xfId="455"/>
    <cellStyle name="amount 2 3 4 7 2 2" xfId="456"/>
    <cellStyle name="amount 2 3 4 7 3" xfId="457"/>
    <cellStyle name="amount 2 3 4 8" xfId="458"/>
    <cellStyle name="amount 2 3 4 8 2" xfId="459"/>
    <cellStyle name="amount 2 3 4 8 2 2" xfId="460"/>
    <cellStyle name="amount 2 3 4 8 3" xfId="461"/>
    <cellStyle name="amount 2 3 4 9" xfId="462"/>
    <cellStyle name="amount 2 3 5" xfId="463"/>
    <cellStyle name="amount 2 3 5 2" xfId="464"/>
    <cellStyle name="amount 2 3 5 2 2" xfId="465"/>
    <cellStyle name="amount 2 3 5 2 2 2" xfId="466"/>
    <cellStyle name="amount 2 3 5 2 2 2 2" xfId="467"/>
    <cellStyle name="amount 2 3 5 2 2 3" xfId="468"/>
    <cellStyle name="amount 2 3 5 2 3" xfId="469"/>
    <cellStyle name="amount 2 3 5 2 3 2" xfId="470"/>
    <cellStyle name="amount 2 3 5 2 3 2 2" xfId="471"/>
    <cellStyle name="amount 2 3 5 2 3 3" xfId="472"/>
    <cellStyle name="amount 2 3 5 2 4" xfId="473"/>
    <cellStyle name="amount 2 3 5 2 4 2" xfId="474"/>
    <cellStyle name="amount 2 3 5 2 4 2 2" xfId="475"/>
    <cellStyle name="amount 2 3 5 2 4 3" xfId="476"/>
    <cellStyle name="amount 2 3 5 2 5" xfId="477"/>
    <cellStyle name="amount 2 3 5 2 5 2" xfId="478"/>
    <cellStyle name="amount 2 3 5 2 5 2 2" xfId="479"/>
    <cellStyle name="amount 2 3 5 2 5 3" xfId="480"/>
    <cellStyle name="amount 2 3 5 2 6" xfId="481"/>
    <cellStyle name="amount 2 3 5 2 6 2" xfId="482"/>
    <cellStyle name="amount 2 3 5 2 7" xfId="483"/>
    <cellStyle name="amount 2 3 5 2 7 2" xfId="484"/>
    <cellStyle name="amount 2 3 5 2 7 2 2" xfId="485"/>
    <cellStyle name="amount 2 3 5 2 7 3" xfId="486"/>
    <cellStyle name="amount 2 3 5 2 8" xfId="487"/>
    <cellStyle name="amount 2 3 5 3" xfId="488"/>
    <cellStyle name="amount 2 3 5 3 2" xfId="489"/>
    <cellStyle name="amount 2 3 5 3 2 2" xfId="490"/>
    <cellStyle name="amount 2 3 5 3 3" xfId="491"/>
    <cellStyle name="amount 2 3 5 4" xfId="492"/>
    <cellStyle name="amount 2 3 5 4 2" xfId="493"/>
    <cellStyle name="amount 2 3 5 4 2 2" xfId="494"/>
    <cellStyle name="amount 2 3 5 4 3" xfId="495"/>
    <cellStyle name="amount 2 3 5 5" xfId="496"/>
    <cellStyle name="amount 2 3 5 5 2" xfId="497"/>
    <cellStyle name="amount 2 3 5 5 2 2" xfId="498"/>
    <cellStyle name="amount 2 3 5 5 3" xfId="499"/>
    <cellStyle name="amount 2 3 5 6" xfId="500"/>
    <cellStyle name="amount 2 3 5 6 2" xfId="501"/>
    <cellStyle name="amount 2 3 5 6 2 2" xfId="502"/>
    <cellStyle name="amount 2 3 5 6 3" xfId="503"/>
    <cellStyle name="amount 2 3 5 7" xfId="504"/>
    <cellStyle name="amount 2 3 5 7 2" xfId="505"/>
    <cellStyle name="amount 2 3 5 7 2 2" xfId="506"/>
    <cellStyle name="amount 2 3 5 7 3" xfId="507"/>
    <cellStyle name="amount 2 3 5 8" xfId="508"/>
    <cellStyle name="amount 2 3 5 8 2" xfId="509"/>
    <cellStyle name="amount 2 3 5 8 2 2" xfId="510"/>
    <cellStyle name="amount 2 3 5 8 3" xfId="511"/>
    <cellStyle name="amount 2 3 5 9" xfId="512"/>
    <cellStyle name="amount 2 3 6" xfId="513"/>
    <cellStyle name="amount 2 3 6 2" xfId="514"/>
    <cellStyle name="amount 2 3 6 2 2" xfId="515"/>
    <cellStyle name="amount 2 3 6 2 2 2" xfId="516"/>
    <cellStyle name="amount 2 3 6 2 3" xfId="517"/>
    <cellStyle name="amount 2 3 6 3" xfId="518"/>
    <cellStyle name="amount 2 3 6 3 2" xfId="519"/>
    <cellStyle name="amount 2 3 6 3 2 2" xfId="520"/>
    <cellStyle name="amount 2 3 6 3 3" xfId="521"/>
    <cellStyle name="amount 2 3 6 4" xfId="522"/>
    <cellStyle name="amount 2 3 6 4 2" xfId="523"/>
    <cellStyle name="amount 2 3 6 4 2 2" xfId="524"/>
    <cellStyle name="amount 2 3 6 4 3" xfId="525"/>
    <cellStyle name="amount 2 3 6 5" xfId="526"/>
    <cellStyle name="amount 2 3 6 5 2" xfId="527"/>
    <cellStyle name="amount 2 3 6 5 2 2" xfId="528"/>
    <cellStyle name="amount 2 3 6 5 3" xfId="529"/>
    <cellStyle name="amount 2 3 6 6" xfId="530"/>
    <cellStyle name="amount 2 3 6 6 2" xfId="531"/>
    <cellStyle name="amount 2 3 6 7" xfId="532"/>
    <cellStyle name="amount 2 3 6 7 2" xfId="533"/>
    <cellStyle name="amount 2 3 6 7 2 2" xfId="534"/>
    <cellStyle name="amount 2 3 6 7 3" xfId="535"/>
    <cellStyle name="amount 2 3 6 8" xfId="536"/>
    <cellStyle name="amount 2 3 7" xfId="537"/>
    <cellStyle name="amount 2 3 7 2" xfId="538"/>
    <cellStyle name="amount 2 3 7 2 2" xfId="539"/>
    <cellStyle name="amount 2 3 7 3" xfId="540"/>
    <cellStyle name="amount 2 3 8" xfId="541"/>
    <cellStyle name="amount 2 3 8 2" xfId="542"/>
    <cellStyle name="amount 2 3 8 2 2" xfId="543"/>
    <cellStyle name="amount 2 3 8 3" xfId="544"/>
    <cellStyle name="amount 2 3 9" xfId="545"/>
    <cellStyle name="amount 2 3 9 2" xfId="546"/>
    <cellStyle name="amount 2 3 9 2 2" xfId="547"/>
    <cellStyle name="amount 2 3 9 3" xfId="548"/>
    <cellStyle name="amount 2 4" xfId="549"/>
    <cellStyle name="amount 2 4 2" xfId="550"/>
    <cellStyle name="amount 2 4 2 2" xfId="551"/>
    <cellStyle name="amount 2 4 2 2 2" xfId="552"/>
    <cellStyle name="amount 2 4 2 2 2 2" xfId="553"/>
    <cellStyle name="amount 2 4 2 2 3" xfId="554"/>
    <cellStyle name="amount 2 4 2 3" xfId="555"/>
    <cellStyle name="amount 2 4 2 3 2" xfId="556"/>
    <cellStyle name="amount 2 4 2 3 2 2" xfId="557"/>
    <cellStyle name="amount 2 4 2 3 3" xfId="558"/>
    <cellStyle name="amount 2 4 2 4" xfId="559"/>
    <cellStyle name="amount 2 4 2 4 2" xfId="560"/>
    <cellStyle name="amount 2 4 2 4 2 2" xfId="561"/>
    <cellStyle name="amount 2 4 2 4 3" xfId="562"/>
    <cellStyle name="amount 2 4 2 5" xfId="563"/>
    <cellStyle name="amount 2 4 2 5 2" xfId="564"/>
    <cellStyle name="amount 2 4 2 5 2 2" xfId="565"/>
    <cellStyle name="amount 2 4 2 5 3" xfId="566"/>
    <cellStyle name="amount 2 4 2 6" xfId="567"/>
    <cellStyle name="amount 2 4 2 6 2" xfId="568"/>
    <cellStyle name="amount 2 4 2 7" xfId="569"/>
    <cellStyle name="amount 2 4 2 7 2" xfId="570"/>
    <cellStyle name="amount 2 4 2 7 2 2" xfId="571"/>
    <cellStyle name="amount 2 4 2 7 3" xfId="572"/>
    <cellStyle name="amount 2 4 2 8" xfId="573"/>
    <cellStyle name="amount 2 4 3" xfId="574"/>
    <cellStyle name="amount 2 4 3 2" xfId="575"/>
    <cellStyle name="amount 2 4 3 2 2" xfId="576"/>
    <cellStyle name="amount 2 4 3 3" xfId="577"/>
    <cellStyle name="amount 2 4 4" xfId="578"/>
    <cellStyle name="amount 2 4 4 2" xfId="579"/>
    <cellStyle name="amount 2 4 4 2 2" xfId="580"/>
    <cellStyle name="amount 2 4 4 3" xfId="581"/>
    <cellStyle name="amount 2 4 5" xfId="582"/>
    <cellStyle name="amount 2 4 5 2" xfId="583"/>
    <cellStyle name="amount 2 4 5 2 2" xfId="584"/>
    <cellStyle name="amount 2 4 5 3" xfId="585"/>
    <cellStyle name="amount 2 4 6" xfId="586"/>
    <cellStyle name="amount 2 4 6 2" xfId="587"/>
    <cellStyle name="amount 2 4 6 2 2" xfId="588"/>
    <cellStyle name="amount 2 4 6 3" xfId="589"/>
    <cellStyle name="amount 2 4 7" xfId="590"/>
    <cellStyle name="amount 2 4 7 2" xfId="591"/>
    <cellStyle name="amount 2 4 7 2 2" xfId="592"/>
    <cellStyle name="amount 2 4 7 3" xfId="593"/>
    <cellStyle name="amount 2 4 8" xfId="594"/>
    <cellStyle name="amount 2 4 8 2" xfId="595"/>
    <cellStyle name="amount 2 4 8 2 2" xfId="596"/>
    <cellStyle name="amount 2 4 8 3" xfId="597"/>
    <cellStyle name="amount 2 4 9" xfId="598"/>
    <cellStyle name="amount 2 5" xfId="599"/>
    <cellStyle name="amount 2 5 2" xfId="600"/>
    <cellStyle name="amount 2 5 2 2" xfId="601"/>
    <cellStyle name="amount 2 5 2 2 2" xfId="602"/>
    <cellStyle name="amount 2 5 2 2 2 2" xfId="603"/>
    <cellStyle name="amount 2 5 2 2 3" xfId="604"/>
    <cellStyle name="amount 2 5 2 3" xfId="605"/>
    <cellStyle name="amount 2 5 2 3 2" xfId="606"/>
    <cellStyle name="amount 2 5 2 3 2 2" xfId="607"/>
    <cellStyle name="amount 2 5 2 3 3" xfId="608"/>
    <cellStyle name="amount 2 5 2 4" xfId="609"/>
    <cellStyle name="amount 2 5 2 4 2" xfId="610"/>
    <cellStyle name="amount 2 5 2 4 2 2" xfId="611"/>
    <cellStyle name="amount 2 5 2 4 3" xfId="612"/>
    <cellStyle name="amount 2 5 2 5" xfId="613"/>
    <cellStyle name="amount 2 5 2 5 2" xfId="614"/>
    <cellStyle name="amount 2 5 2 5 2 2" xfId="615"/>
    <cellStyle name="amount 2 5 2 5 3" xfId="616"/>
    <cellStyle name="amount 2 5 2 6" xfId="617"/>
    <cellStyle name="amount 2 5 2 6 2" xfId="618"/>
    <cellStyle name="amount 2 5 2 7" xfId="619"/>
    <cellStyle name="amount 2 5 2 7 2" xfId="620"/>
    <cellStyle name="amount 2 5 2 7 2 2" xfId="621"/>
    <cellStyle name="amount 2 5 2 7 3" xfId="622"/>
    <cellStyle name="amount 2 5 2 8" xfId="623"/>
    <cellStyle name="amount 2 5 3" xfId="624"/>
    <cellStyle name="amount 2 5 3 2" xfId="625"/>
    <cellStyle name="amount 2 5 3 2 2" xfId="626"/>
    <cellStyle name="amount 2 5 3 3" xfId="627"/>
    <cellStyle name="amount 2 5 4" xfId="628"/>
    <cellStyle name="amount 2 5 4 2" xfId="629"/>
    <cellStyle name="amount 2 5 4 2 2" xfId="630"/>
    <cellStyle name="amount 2 5 4 3" xfId="631"/>
    <cellStyle name="amount 2 5 5" xfId="632"/>
    <cellStyle name="amount 2 5 5 2" xfId="633"/>
    <cellStyle name="amount 2 5 5 2 2" xfId="634"/>
    <cellStyle name="amount 2 5 5 3" xfId="635"/>
    <cellStyle name="amount 2 5 6" xfId="636"/>
    <cellStyle name="amount 2 5 6 2" xfId="637"/>
    <cellStyle name="amount 2 5 6 2 2" xfId="638"/>
    <cellStyle name="amount 2 5 6 3" xfId="639"/>
    <cellStyle name="amount 2 5 7" xfId="640"/>
    <cellStyle name="amount 2 5 7 2" xfId="641"/>
    <cellStyle name="amount 2 5 7 2 2" xfId="642"/>
    <cellStyle name="amount 2 5 7 3" xfId="643"/>
    <cellStyle name="amount 2 5 8" xfId="644"/>
    <cellStyle name="amount 2 5 8 2" xfId="645"/>
    <cellStyle name="amount 2 5 8 2 2" xfId="646"/>
    <cellStyle name="amount 2 5 8 3" xfId="647"/>
    <cellStyle name="amount 2 5 9" xfId="648"/>
    <cellStyle name="amount 2 6" xfId="649"/>
    <cellStyle name="amount 2 6 2" xfId="650"/>
    <cellStyle name="amount 2 6 2 2" xfId="651"/>
    <cellStyle name="amount 2 6 2 2 2" xfId="652"/>
    <cellStyle name="amount 2 6 2 2 2 2" xfId="653"/>
    <cellStyle name="amount 2 6 2 2 3" xfId="654"/>
    <cellStyle name="amount 2 6 2 3" xfId="655"/>
    <cellStyle name="amount 2 6 2 3 2" xfId="656"/>
    <cellStyle name="amount 2 6 2 3 2 2" xfId="657"/>
    <cellStyle name="amount 2 6 2 3 3" xfId="658"/>
    <cellStyle name="amount 2 6 2 4" xfId="659"/>
    <cellStyle name="amount 2 6 2 4 2" xfId="660"/>
    <cellStyle name="amount 2 6 2 4 2 2" xfId="661"/>
    <cellStyle name="amount 2 6 2 4 3" xfId="662"/>
    <cellStyle name="amount 2 6 2 5" xfId="663"/>
    <cellStyle name="amount 2 6 2 5 2" xfId="664"/>
    <cellStyle name="amount 2 6 2 5 2 2" xfId="665"/>
    <cellStyle name="amount 2 6 2 5 3" xfId="666"/>
    <cellStyle name="amount 2 6 2 6" xfId="667"/>
    <cellStyle name="amount 2 6 2 6 2" xfId="668"/>
    <cellStyle name="amount 2 6 2 7" xfId="669"/>
    <cellStyle name="amount 2 6 2 7 2" xfId="670"/>
    <cellStyle name="amount 2 6 2 7 2 2" xfId="671"/>
    <cellStyle name="amount 2 6 2 7 3" xfId="672"/>
    <cellStyle name="amount 2 6 2 8" xfId="673"/>
    <cellStyle name="amount 2 6 3" xfId="674"/>
    <cellStyle name="amount 2 6 3 2" xfId="675"/>
    <cellStyle name="amount 2 6 3 2 2" xfId="676"/>
    <cellStyle name="amount 2 6 3 3" xfId="677"/>
    <cellStyle name="amount 2 6 4" xfId="678"/>
    <cellStyle name="amount 2 6 4 2" xfId="679"/>
    <cellStyle name="amount 2 6 4 2 2" xfId="680"/>
    <cellStyle name="amount 2 6 4 3" xfId="681"/>
    <cellStyle name="amount 2 6 5" xfId="682"/>
    <cellStyle name="amount 2 6 5 2" xfId="683"/>
    <cellStyle name="amount 2 6 5 2 2" xfId="684"/>
    <cellStyle name="amount 2 6 5 3" xfId="685"/>
    <cellStyle name="amount 2 6 6" xfId="686"/>
    <cellStyle name="amount 2 6 6 2" xfId="687"/>
    <cellStyle name="amount 2 6 6 2 2" xfId="688"/>
    <cellStyle name="amount 2 6 6 3" xfId="689"/>
    <cellStyle name="amount 2 6 7" xfId="690"/>
    <cellStyle name="amount 2 6 7 2" xfId="691"/>
    <cellStyle name="amount 2 6 7 2 2" xfId="692"/>
    <cellStyle name="amount 2 6 7 3" xfId="693"/>
    <cellStyle name="amount 2 6 8" xfId="694"/>
    <cellStyle name="amount 2 6 8 2" xfId="695"/>
    <cellStyle name="amount 2 6 8 2 2" xfId="696"/>
    <cellStyle name="amount 2 6 8 3" xfId="697"/>
    <cellStyle name="amount 2 6 9" xfId="698"/>
    <cellStyle name="amount 2 7" xfId="699"/>
    <cellStyle name="amount 2 7 2" xfId="700"/>
    <cellStyle name="amount 2 7 2 2" xfId="701"/>
    <cellStyle name="amount 2 7 2 2 2" xfId="702"/>
    <cellStyle name="amount 2 7 2 3" xfId="703"/>
    <cellStyle name="amount 2 7 3" xfId="704"/>
    <cellStyle name="amount 2 7 3 2" xfId="705"/>
    <cellStyle name="amount 2 7 3 2 2" xfId="706"/>
    <cellStyle name="amount 2 7 3 3" xfId="707"/>
    <cellStyle name="amount 2 7 4" xfId="708"/>
    <cellStyle name="amount 2 7 4 2" xfId="709"/>
    <cellStyle name="amount 2 7 4 2 2" xfId="710"/>
    <cellStyle name="amount 2 7 4 3" xfId="711"/>
    <cellStyle name="amount 2 7 5" xfId="712"/>
    <cellStyle name="amount 2 7 5 2" xfId="713"/>
    <cellStyle name="amount 2 7 5 2 2" xfId="714"/>
    <cellStyle name="amount 2 7 5 3" xfId="715"/>
    <cellStyle name="amount 2 7 6" xfId="716"/>
    <cellStyle name="amount 2 7 6 2" xfId="717"/>
    <cellStyle name="amount 2 7 7" xfId="718"/>
    <cellStyle name="amount 2 7 7 2" xfId="719"/>
    <cellStyle name="amount 2 7 7 2 2" xfId="720"/>
    <cellStyle name="amount 2 7 7 3" xfId="721"/>
    <cellStyle name="amount 2 7 8" xfId="722"/>
    <cellStyle name="amount 2 8" xfId="723"/>
    <cellStyle name="amount 2 8 2" xfId="724"/>
    <cellStyle name="amount 2 8 2 2" xfId="725"/>
    <cellStyle name="amount 2 8 3" xfId="726"/>
    <cellStyle name="amount 2 9" xfId="727"/>
    <cellStyle name="amount 2 9 2" xfId="728"/>
    <cellStyle name="amount 2 9 2 2" xfId="729"/>
    <cellStyle name="amount 2 9 3" xfId="730"/>
    <cellStyle name="amount 3" xfId="731"/>
    <cellStyle name="amount 3 10" xfId="732"/>
    <cellStyle name="amount 3 10 2" xfId="733"/>
    <cellStyle name="amount 3 10 2 2" xfId="734"/>
    <cellStyle name="amount 3 10 3" xfId="735"/>
    <cellStyle name="amount 3 11" xfId="736"/>
    <cellStyle name="amount 3 11 2" xfId="737"/>
    <cellStyle name="amount 3 11 2 2" xfId="738"/>
    <cellStyle name="amount 3 11 3" xfId="739"/>
    <cellStyle name="amount 3 12" xfId="740"/>
    <cellStyle name="amount 3 12 2" xfId="741"/>
    <cellStyle name="amount 3 12 2 2" xfId="742"/>
    <cellStyle name="amount 3 12 3" xfId="743"/>
    <cellStyle name="amount 3 13" xfId="744"/>
    <cellStyle name="amount 3 2" xfId="745"/>
    <cellStyle name="amount 3 2 2" xfId="746"/>
    <cellStyle name="amount 3 2 2 2" xfId="747"/>
    <cellStyle name="amount 3 2 2 2 2" xfId="748"/>
    <cellStyle name="amount 3 2 2 2 2 2" xfId="749"/>
    <cellStyle name="amount 3 2 2 2 3" xfId="750"/>
    <cellStyle name="amount 3 2 2 3" xfId="751"/>
    <cellStyle name="amount 3 2 2 3 2" xfId="752"/>
    <cellStyle name="amount 3 2 2 3 2 2" xfId="753"/>
    <cellStyle name="amount 3 2 2 3 3" xfId="754"/>
    <cellStyle name="amount 3 2 2 4" xfId="755"/>
    <cellStyle name="amount 3 2 2 4 2" xfId="756"/>
    <cellStyle name="amount 3 2 2 4 2 2" xfId="757"/>
    <cellStyle name="amount 3 2 2 4 3" xfId="758"/>
    <cellStyle name="amount 3 2 2 5" xfId="759"/>
    <cellStyle name="amount 3 2 2 5 2" xfId="760"/>
    <cellStyle name="amount 3 2 2 5 2 2" xfId="761"/>
    <cellStyle name="amount 3 2 2 5 3" xfId="762"/>
    <cellStyle name="amount 3 2 2 6" xfId="763"/>
    <cellStyle name="amount 3 2 2 6 2" xfId="764"/>
    <cellStyle name="amount 3 2 2 7" xfId="765"/>
    <cellStyle name="amount 3 2 2 7 2" xfId="766"/>
    <cellStyle name="amount 3 2 2 7 2 2" xfId="767"/>
    <cellStyle name="amount 3 2 2 7 3" xfId="768"/>
    <cellStyle name="amount 3 2 2 8" xfId="769"/>
    <cellStyle name="amount 3 2 3" xfId="770"/>
    <cellStyle name="amount 3 2 3 2" xfId="771"/>
    <cellStyle name="amount 3 2 3 2 2" xfId="772"/>
    <cellStyle name="amount 3 2 3 3" xfId="773"/>
    <cellStyle name="amount 3 2 4" xfId="774"/>
    <cellStyle name="amount 3 2 4 2" xfId="775"/>
    <cellStyle name="amount 3 2 4 2 2" xfId="776"/>
    <cellStyle name="amount 3 2 4 3" xfId="777"/>
    <cellStyle name="amount 3 2 5" xfId="778"/>
    <cellStyle name="amount 3 2 5 2" xfId="779"/>
    <cellStyle name="amount 3 2 5 2 2" xfId="780"/>
    <cellStyle name="amount 3 2 5 3" xfId="781"/>
    <cellStyle name="amount 3 2 6" xfId="782"/>
    <cellStyle name="amount 3 2 6 2" xfId="783"/>
    <cellStyle name="amount 3 2 6 2 2" xfId="784"/>
    <cellStyle name="amount 3 2 6 3" xfId="785"/>
    <cellStyle name="amount 3 2 7" xfId="786"/>
    <cellStyle name="amount 3 2 7 2" xfId="787"/>
    <cellStyle name="amount 3 2 7 2 2" xfId="788"/>
    <cellStyle name="amount 3 2 7 3" xfId="789"/>
    <cellStyle name="amount 3 2 8" xfId="790"/>
    <cellStyle name="amount 3 2 8 2" xfId="791"/>
    <cellStyle name="amount 3 2 8 2 2" xfId="792"/>
    <cellStyle name="amount 3 2 8 3" xfId="793"/>
    <cellStyle name="amount 3 2 9" xfId="794"/>
    <cellStyle name="amount 3 3" xfId="795"/>
    <cellStyle name="amount 3 3 2" xfId="796"/>
    <cellStyle name="amount 3 3 2 2" xfId="797"/>
    <cellStyle name="amount 3 3 2 2 2" xfId="798"/>
    <cellStyle name="amount 3 3 2 2 2 2" xfId="799"/>
    <cellStyle name="amount 3 3 2 2 3" xfId="800"/>
    <cellStyle name="amount 3 3 2 3" xfId="801"/>
    <cellStyle name="amount 3 3 2 3 2" xfId="802"/>
    <cellStyle name="amount 3 3 2 3 2 2" xfId="803"/>
    <cellStyle name="amount 3 3 2 3 3" xfId="804"/>
    <cellStyle name="amount 3 3 2 4" xfId="805"/>
    <cellStyle name="amount 3 3 2 4 2" xfId="806"/>
    <cellStyle name="amount 3 3 2 4 2 2" xfId="807"/>
    <cellStyle name="amount 3 3 2 4 3" xfId="808"/>
    <cellStyle name="amount 3 3 2 5" xfId="809"/>
    <cellStyle name="amount 3 3 2 5 2" xfId="810"/>
    <cellStyle name="amount 3 3 2 5 2 2" xfId="811"/>
    <cellStyle name="amount 3 3 2 5 3" xfId="812"/>
    <cellStyle name="amount 3 3 2 6" xfId="813"/>
    <cellStyle name="amount 3 3 2 6 2" xfId="814"/>
    <cellStyle name="amount 3 3 2 7" xfId="815"/>
    <cellStyle name="amount 3 3 2 7 2" xfId="816"/>
    <cellStyle name="amount 3 3 2 7 2 2" xfId="817"/>
    <cellStyle name="amount 3 3 2 7 3" xfId="818"/>
    <cellStyle name="amount 3 3 2 8" xfId="819"/>
    <cellStyle name="amount 3 3 3" xfId="820"/>
    <cellStyle name="amount 3 3 3 2" xfId="821"/>
    <cellStyle name="amount 3 3 3 2 2" xfId="822"/>
    <cellStyle name="amount 3 3 3 3" xfId="823"/>
    <cellStyle name="amount 3 3 4" xfId="824"/>
    <cellStyle name="amount 3 3 4 2" xfId="825"/>
    <cellStyle name="amount 3 3 4 2 2" xfId="826"/>
    <cellStyle name="amount 3 3 4 3" xfId="827"/>
    <cellStyle name="amount 3 3 5" xfId="828"/>
    <cellStyle name="amount 3 3 5 2" xfId="829"/>
    <cellStyle name="amount 3 3 5 2 2" xfId="830"/>
    <cellStyle name="amount 3 3 5 3" xfId="831"/>
    <cellStyle name="amount 3 3 6" xfId="832"/>
    <cellStyle name="amount 3 3 6 2" xfId="833"/>
    <cellStyle name="amount 3 3 6 2 2" xfId="834"/>
    <cellStyle name="amount 3 3 6 3" xfId="835"/>
    <cellStyle name="amount 3 3 7" xfId="836"/>
    <cellStyle name="amount 3 3 7 2" xfId="837"/>
    <cellStyle name="amount 3 3 7 2 2" xfId="838"/>
    <cellStyle name="amount 3 3 7 3" xfId="839"/>
    <cellStyle name="amount 3 3 8" xfId="840"/>
    <cellStyle name="amount 3 3 8 2" xfId="841"/>
    <cellStyle name="amount 3 3 8 2 2" xfId="842"/>
    <cellStyle name="amount 3 3 8 3" xfId="843"/>
    <cellStyle name="amount 3 3 9" xfId="844"/>
    <cellStyle name="amount 3 4" xfId="845"/>
    <cellStyle name="amount 3 4 2" xfId="846"/>
    <cellStyle name="amount 3 4 2 2" xfId="847"/>
    <cellStyle name="amount 3 4 2 2 2" xfId="848"/>
    <cellStyle name="amount 3 4 2 2 2 2" xfId="849"/>
    <cellStyle name="amount 3 4 2 2 3" xfId="850"/>
    <cellStyle name="amount 3 4 2 3" xfId="851"/>
    <cellStyle name="amount 3 4 2 3 2" xfId="852"/>
    <cellStyle name="amount 3 4 2 3 2 2" xfId="853"/>
    <cellStyle name="amount 3 4 2 3 3" xfId="854"/>
    <cellStyle name="amount 3 4 2 4" xfId="855"/>
    <cellStyle name="amount 3 4 2 4 2" xfId="856"/>
    <cellStyle name="amount 3 4 2 4 2 2" xfId="857"/>
    <cellStyle name="amount 3 4 2 4 3" xfId="858"/>
    <cellStyle name="amount 3 4 2 5" xfId="859"/>
    <cellStyle name="amount 3 4 2 5 2" xfId="860"/>
    <cellStyle name="amount 3 4 2 5 2 2" xfId="861"/>
    <cellStyle name="amount 3 4 2 5 3" xfId="862"/>
    <cellStyle name="amount 3 4 2 6" xfId="863"/>
    <cellStyle name="amount 3 4 2 6 2" xfId="864"/>
    <cellStyle name="amount 3 4 2 7" xfId="865"/>
    <cellStyle name="amount 3 4 2 7 2" xfId="866"/>
    <cellStyle name="amount 3 4 2 7 2 2" xfId="867"/>
    <cellStyle name="amount 3 4 2 7 3" xfId="868"/>
    <cellStyle name="amount 3 4 2 8" xfId="869"/>
    <cellStyle name="amount 3 4 3" xfId="870"/>
    <cellStyle name="amount 3 4 3 2" xfId="871"/>
    <cellStyle name="amount 3 4 3 2 2" xfId="872"/>
    <cellStyle name="amount 3 4 3 3" xfId="873"/>
    <cellStyle name="amount 3 4 4" xfId="874"/>
    <cellStyle name="amount 3 4 4 2" xfId="875"/>
    <cellStyle name="amount 3 4 4 2 2" xfId="876"/>
    <cellStyle name="amount 3 4 4 3" xfId="877"/>
    <cellStyle name="amount 3 4 5" xfId="878"/>
    <cellStyle name="amount 3 4 5 2" xfId="879"/>
    <cellStyle name="amount 3 4 5 2 2" xfId="880"/>
    <cellStyle name="amount 3 4 5 3" xfId="881"/>
    <cellStyle name="amount 3 4 6" xfId="882"/>
    <cellStyle name="amount 3 4 6 2" xfId="883"/>
    <cellStyle name="amount 3 4 6 2 2" xfId="884"/>
    <cellStyle name="amount 3 4 6 3" xfId="885"/>
    <cellStyle name="amount 3 4 7" xfId="886"/>
    <cellStyle name="amount 3 4 7 2" xfId="887"/>
    <cellStyle name="amount 3 4 7 2 2" xfId="888"/>
    <cellStyle name="amount 3 4 7 3" xfId="889"/>
    <cellStyle name="amount 3 4 8" xfId="890"/>
    <cellStyle name="amount 3 4 8 2" xfId="891"/>
    <cellStyle name="amount 3 4 8 2 2" xfId="892"/>
    <cellStyle name="amount 3 4 8 3" xfId="893"/>
    <cellStyle name="amount 3 4 9" xfId="894"/>
    <cellStyle name="amount 3 5" xfId="895"/>
    <cellStyle name="amount 3 5 2" xfId="896"/>
    <cellStyle name="amount 3 5 2 2" xfId="897"/>
    <cellStyle name="amount 3 5 2 2 2" xfId="898"/>
    <cellStyle name="amount 3 5 2 2 2 2" xfId="899"/>
    <cellStyle name="amount 3 5 2 2 3" xfId="900"/>
    <cellStyle name="amount 3 5 2 3" xfId="901"/>
    <cellStyle name="amount 3 5 2 3 2" xfId="902"/>
    <cellStyle name="amount 3 5 2 3 2 2" xfId="903"/>
    <cellStyle name="amount 3 5 2 3 3" xfId="904"/>
    <cellStyle name="amount 3 5 2 4" xfId="905"/>
    <cellStyle name="amount 3 5 2 4 2" xfId="906"/>
    <cellStyle name="amount 3 5 2 4 2 2" xfId="907"/>
    <cellStyle name="amount 3 5 2 4 3" xfId="908"/>
    <cellStyle name="amount 3 5 2 5" xfId="909"/>
    <cellStyle name="amount 3 5 2 5 2" xfId="910"/>
    <cellStyle name="amount 3 5 2 5 2 2" xfId="911"/>
    <cellStyle name="amount 3 5 2 5 3" xfId="912"/>
    <cellStyle name="amount 3 5 2 6" xfId="913"/>
    <cellStyle name="amount 3 5 2 6 2" xfId="914"/>
    <cellStyle name="amount 3 5 2 7" xfId="915"/>
    <cellStyle name="amount 3 5 2 7 2" xfId="916"/>
    <cellStyle name="amount 3 5 2 7 2 2" xfId="917"/>
    <cellStyle name="amount 3 5 2 7 3" xfId="918"/>
    <cellStyle name="amount 3 5 2 8" xfId="919"/>
    <cellStyle name="amount 3 5 3" xfId="920"/>
    <cellStyle name="amount 3 5 3 2" xfId="921"/>
    <cellStyle name="amount 3 5 3 2 2" xfId="922"/>
    <cellStyle name="amount 3 5 3 3" xfId="923"/>
    <cellStyle name="amount 3 5 4" xfId="924"/>
    <cellStyle name="amount 3 5 4 2" xfId="925"/>
    <cellStyle name="amount 3 5 4 2 2" xfId="926"/>
    <cellStyle name="amount 3 5 4 3" xfId="927"/>
    <cellStyle name="amount 3 5 5" xfId="928"/>
    <cellStyle name="amount 3 5 5 2" xfId="929"/>
    <cellStyle name="amount 3 5 5 2 2" xfId="930"/>
    <cellStyle name="amount 3 5 5 3" xfId="931"/>
    <cellStyle name="amount 3 5 6" xfId="932"/>
    <cellStyle name="amount 3 5 6 2" xfId="933"/>
    <cellStyle name="amount 3 5 6 2 2" xfId="934"/>
    <cellStyle name="amount 3 5 6 3" xfId="935"/>
    <cellStyle name="amount 3 5 7" xfId="936"/>
    <cellStyle name="amount 3 5 7 2" xfId="937"/>
    <cellStyle name="amount 3 5 7 2 2" xfId="938"/>
    <cellStyle name="amount 3 5 7 3" xfId="939"/>
    <cellStyle name="amount 3 5 8" xfId="940"/>
    <cellStyle name="amount 3 5 8 2" xfId="941"/>
    <cellStyle name="amount 3 5 8 2 2" xfId="942"/>
    <cellStyle name="amount 3 5 8 3" xfId="943"/>
    <cellStyle name="amount 3 5 9" xfId="944"/>
    <cellStyle name="amount 3 6" xfId="945"/>
    <cellStyle name="amount 3 6 2" xfId="946"/>
    <cellStyle name="amount 3 6 2 2" xfId="947"/>
    <cellStyle name="amount 3 6 2 2 2" xfId="948"/>
    <cellStyle name="amount 3 6 2 3" xfId="949"/>
    <cellStyle name="amount 3 6 3" xfId="950"/>
    <cellStyle name="amount 3 6 3 2" xfId="951"/>
    <cellStyle name="amount 3 6 3 2 2" xfId="952"/>
    <cellStyle name="amount 3 6 3 3" xfId="953"/>
    <cellStyle name="amount 3 6 4" xfId="954"/>
    <cellStyle name="amount 3 6 4 2" xfId="955"/>
    <cellStyle name="amount 3 6 4 2 2" xfId="956"/>
    <cellStyle name="amount 3 6 4 3" xfId="957"/>
    <cellStyle name="amount 3 6 5" xfId="958"/>
    <cellStyle name="amount 3 6 5 2" xfId="959"/>
    <cellStyle name="amount 3 6 5 2 2" xfId="960"/>
    <cellStyle name="amount 3 6 5 3" xfId="961"/>
    <cellStyle name="amount 3 6 6" xfId="962"/>
    <cellStyle name="amount 3 6 6 2" xfId="963"/>
    <cellStyle name="amount 3 6 7" xfId="964"/>
    <cellStyle name="amount 3 6 7 2" xfId="965"/>
    <cellStyle name="amount 3 6 7 2 2" xfId="966"/>
    <cellStyle name="amount 3 6 7 3" xfId="967"/>
    <cellStyle name="amount 3 6 8" xfId="968"/>
    <cellStyle name="amount 3 7" xfId="969"/>
    <cellStyle name="amount 3 7 2" xfId="970"/>
    <cellStyle name="amount 3 7 2 2" xfId="971"/>
    <cellStyle name="amount 3 7 3" xfId="972"/>
    <cellStyle name="amount 3 8" xfId="973"/>
    <cellStyle name="amount 3 8 2" xfId="974"/>
    <cellStyle name="amount 3 8 2 2" xfId="975"/>
    <cellStyle name="amount 3 8 3" xfId="976"/>
    <cellStyle name="amount 3 9" xfId="977"/>
    <cellStyle name="amount 3 9 2" xfId="978"/>
    <cellStyle name="amount 3 9 2 2" xfId="979"/>
    <cellStyle name="amount 3 9 3" xfId="980"/>
    <cellStyle name="amount 4" xfId="981"/>
    <cellStyle name="amount 4 10" xfId="982"/>
    <cellStyle name="amount 4 10 2" xfId="983"/>
    <cellStyle name="amount 4 10 2 2" xfId="984"/>
    <cellStyle name="amount 4 10 3" xfId="985"/>
    <cellStyle name="amount 4 11" xfId="986"/>
    <cellStyle name="amount 4 11 2" xfId="987"/>
    <cellStyle name="amount 4 11 2 2" xfId="988"/>
    <cellStyle name="amount 4 11 3" xfId="989"/>
    <cellStyle name="amount 4 12" xfId="990"/>
    <cellStyle name="amount 4 12 2" xfId="991"/>
    <cellStyle name="amount 4 12 2 2" xfId="992"/>
    <cellStyle name="amount 4 12 3" xfId="993"/>
    <cellStyle name="amount 4 13" xfId="994"/>
    <cellStyle name="amount 4 2" xfId="995"/>
    <cellStyle name="amount 4 2 2" xfId="996"/>
    <cellStyle name="amount 4 2 2 2" xfId="997"/>
    <cellStyle name="amount 4 2 2 2 2" xfId="998"/>
    <cellStyle name="amount 4 2 2 2 2 2" xfId="999"/>
    <cellStyle name="amount 4 2 2 2 3" xfId="1000"/>
    <cellStyle name="amount 4 2 2 3" xfId="1001"/>
    <cellStyle name="amount 4 2 2 3 2" xfId="1002"/>
    <cellStyle name="amount 4 2 2 3 2 2" xfId="1003"/>
    <cellStyle name="amount 4 2 2 3 3" xfId="1004"/>
    <cellStyle name="amount 4 2 2 4" xfId="1005"/>
    <cellStyle name="amount 4 2 2 4 2" xfId="1006"/>
    <cellStyle name="amount 4 2 2 4 2 2" xfId="1007"/>
    <cellStyle name="amount 4 2 2 4 3" xfId="1008"/>
    <cellStyle name="amount 4 2 2 5" xfId="1009"/>
    <cellStyle name="amount 4 2 2 5 2" xfId="1010"/>
    <cellStyle name="amount 4 2 2 5 2 2" xfId="1011"/>
    <cellStyle name="amount 4 2 2 5 3" xfId="1012"/>
    <cellStyle name="amount 4 2 2 6" xfId="1013"/>
    <cellStyle name="amount 4 2 2 6 2" xfId="1014"/>
    <cellStyle name="amount 4 2 2 7" xfId="1015"/>
    <cellStyle name="amount 4 2 2 7 2" xfId="1016"/>
    <cellStyle name="amount 4 2 2 7 2 2" xfId="1017"/>
    <cellStyle name="amount 4 2 2 7 3" xfId="1018"/>
    <cellStyle name="amount 4 2 2 8" xfId="1019"/>
    <cellStyle name="amount 4 2 3" xfId="1020"/>
    <cellStyle name="amount 4 2 3 2" xfId="1021"/>
    <cellStyle name="amount 4 2 3 2 2" xfId="1022"/>
    <cellStyle name="amount 4 2 3 3" xfId="1023"/>
    <cellStyle name="amount 4 2 4" xfId="1024"/>
    <cellStyle name="amount 4 2 4 2" xfId="1025"/>
    <cellStyle name="amount 4 2 4 2 2" xfId="1026"/>
    <cellStyle name="amount 4 2 4 3" xfId="1027"/>
    <cellStyle name="amount 4 2 5" xfId="1028"/>
    <cellStyle name="amount 4 2 5 2" xfId="1029"/>
    <cellStyle name="amount 4 2 5 2 2" xfId="1030"/>
    <cellStyle name="amount 4 2 5 3" xfId="1031"/>
    <cellStyle name="amount 4 2 6" xfId="1032"/>
    <cellStyle name="amount 4 2 6 2" xfId="1033"/>
    <cellStyle name="amount 4 2 6 2 2" xfId="1034"/>
    <cellStyle name="amount 4 2 6 3" xfId="1035"/>
    <cellStyle name="amount 4 2 7" xfId="1036"/>
    <cellStyle name="amount 4 2 7 2" xfId="1037"/>
    <cellStyle name="amount 4 2 7 2 2" xfId="1038"/>
    <cellStyle name="amount 4 2 7 3" xfId="1039"/>
    <cellStyle name="amount 4 2 8" xfId="1040"/>
    <cellStyle name="amount 4 2 8 2" xfId="1041"/>
    <cellStyle name="amount 4 2 8 2 2" xfId="1042"/>
    <cellStyle name="amount 4 2 8 3" xfId="1043"/>
    <cellStyle name="amount 4 2 9" xfId="1044"/>
    <cellStyle name="amount 4 3" xfId="1045"/>
    <cellStyle name="amount 4 3 2" xfId="1046"/>
    <cellStyle name="amount 4 3 2 2" xfId="1047"/>
    <cellStyle name="amount 4 3 2 2 2" xfId="1048"/>
    <cellStyle name="amount 4 3 2 2 2 2" xfId="1049"/>
    <cellStyle name="amount 4 3 2 2 3" xfId="1050"/>
    <cellStyle name="amount 4 3 2 3" xfId="1051"/>
    <cellStyle name="amount 4 3 2 3 2" xfId="1052"/>
    <cellStyle name="amount 4 3 2 3 2 2" xfId="1053"/>
    <cellStyle name="amount 4 3 2 3 3" xfId="1054"/>
    <cellStyle name="amount 4 3 2 4" xfId="1055"/>
    <cellStyle name="amount 4 3 2 4 2" xfId="1056"/>
    <cellStyle name="amount 4 3 2 4 2 2" xfId="1057"/>
    <cellStyle name="amount 4 3 2 4 3" xfId="1058"/>
    <cellStyle name="amount 4 3 2 5" xfId="1059"/>
    <cellStyle name="amount 4 3 2 5 2" xfId="1060"/>
    <cellStyle name="amount 4 3 2 5 2 2" xfId="1061"/>
    <cellStyle name="amount 4 3 2 5 3" xfId="1062"/>
    <cellStyle name="amount 4 3 2 6" xfId="1063"/>
    <cellStyle name="amount 4 3 2 6 2" xfId="1064"/>
    <cellStyle name="amount 4 3 2 7" xfId="1065"/>
    <cellStyle name="amount 4 3 2 7 2" xfId="1066"/>
    <cellStyle name="amount 4 3 2 7 2 2" xfId="1067"/>
    <cellStyle name="amount 4 3 2 7 3" xfId="1068"/>
    <cellStyle name="amount 4 3 2 8" xfId="1069"/>
    <cellStyle name="amount 4 3 3" xfId="1070"/>
    <cellStyle name="amount 4 3 3 2" xfId="1071"/>
    <cellStyle name="amount 4 3 3 2 2" xfId="1072"/>
    <cellStyle name="amount 4 3 3 3" xfId="1073"/>
    <cellStyle name="amount 4 3 4" xfId="1074"/>
    <cellStyle name="amount 4 3 4 2" xfId="1075"/>
    <cellStyle name="amount 4 3 4 2 2" xfId="1076"/>
    <cellStyle name="amount 4 3 4 3" xfId="1077"/>
    <cellStyle name="amount 4 3 5" xfId="1078"/>
    <cellStyle name="amount 4 3 5 2" xfId="1079"/>
    <cellStyle name="amount 4 3 5 2 2" xfId="1080"/>
    <cellStyle name="amount 4 3 5 3" xfId="1081"/>
    <cellStyle name="amount 4 3 6" xfId="1082"/>
    <cellStyle name="amount 4 3 6 2" xfId="1083"/>
    <cellStyle name="amount 4 3 6 2 2" xfId="1084"/>
    <cellStyle name="amount 4 3 6 3" xfId="1085"/>
    <cellStyle name="amount 4 3 7" xfId="1086"/>
    <cellStyle name="amount 4 3 7 2" xfId="1087"/>
    <cellStyle name="amount 4 3 7 2 2" xfId="1088"/>
    <cellStyle name="amount 4 3 7 3" xfId="1089"/>
    <cellStyle name="amount 4 3 8" xfId="1090"/>
    <cellStyle name="amount 4 3 8 2" xfId="1091"/>
    <cellStyle name="amount 4 3 8 2 2" xfId="1092"/>
    <cellStyle name="amount 4 3 8 3" xfId="1093"/>
    <cellStyle name="amount 4 3 9" xfId="1094"/>
    <cellStyle name="amount 4 4" xfId="1095"/>
    <cellStyle name="amount 4 4 2" xfId="1096"/>
    <cellStyle name="amount 4 4 2 2" xfId="1097"/>
    <cellStyle name="amount 4 4 2 2 2" xfId="1098"/>
    <cellStyle name="amount 4 4 2 2 2 2" xfId="1099"/>
    <cellStyle name="amount 4 4 2 2 3" xfId="1100"/>
    <cellStyle name="amount 4 4 2 3" xfId="1101"/>
    <cellStyle name="amount 4 4 2 3 2" xfId="1102"/>
    <cellStyle name="amount 4 4 2 3 2 2" xfId="1103"/>
    <cellStyle name="amount 4 4 2 3 3" xfId="1104"/>
    <cellStyle name="amount 4 4 2 4" xfId="1105"/>
    <cellStyle name="amount 4 4 2 4 2" xfId="1106"/>
    <cellStyle name="amount 4 4 2 4 2 2" xfId="1107"/>
    <cellStyle name="amount 4 4 2 4 3" xfId="1108"/>
    <cellStyle name="amount 4 4 2 5" xfId="1109"/>
    <cellStyle name="amount 4 4 2 5 2" xfId="1110"/>
    <cellStyle name="amount 4 4 2 5 2 2" xfId="1111"/>
    <cellStyle name="amount 4 4 2 5 3" xfId="1112"/>
    <cellStyle name="amount 4 4 2 6" xfId="1113"/>
    <cellStyle name="amount 4 4 2 6 2" xfId="1114"/>
    <cellStyle name="amount 4 4 2 7" xfId="1115"/>
    <cellStyle name="amount 4 4 2 7 2" xfId="1116"/>
    <cellStyle name="amount 4 4 2 7 2 2" xfId="1117"/>
    <cellStyle name="amount 4 4 2 7 3" xfId="1118"/>
    <cellStyle name="amount 4 4 2 8" xfId="1119"/>
    <cellStyle name="amount 4 4 3" xfId="1120"/>
    <cellStyle name="amount 4 4 3 2" xfId="1121"/>
    <cellStyle name="amount 4 4 3 2 2" xfId="1122"/>
    <cellStyle name="amount 4 4 3 3" xfId="1123"/>
    <cellStyle name="amount 4 4 4" xfId="1124"/>
    <cellStyle name="amount 4 4 4 2" xfId="1125"/>
    <cellStyle name="amount 4 4 4 2 2" xfId="1126"/>
    <cellStyle name="amount 4 4 4 3" xfId="1127"/>
    <cellStyle name="amount 4 4 5" xfId="1128"/>
    <cellStyle name="amount 4 4 5 2" xfId="1129"/>
    <cellStyle name="amount 4 4 5 2 2" xfId="1130"/>
    <cellStyle name="amount 4 4 5 3" xfId="1131"/>
    <cellStyle name="amount 4 4 6" xfId="1132"/>
    <cellStyle name="amount 4 4 6 2" xfId="1133"/>
    <cellStyle name="amount 4 4 6 2 2" xfId="1134"/>
    <cellStyle name="amount 4 4 6 3" xfId="1135"/>
    <cellStyle name="amount 4 4 7" xfId="1136"/>
    <cellStyle name="amount 4 4 7 2" xfId="1137"/>
    <cellStyle name="amount 4 4 7 2 2" xfId="1138"/>
    <cellStyle name="amount 4 4 7 3" xfId="1139"/>
    <cellStyle name="amount 4 4 8" xfId="1140"/>
    <cellStyle name="amount 4 4 8 2" xfId="1141"/>
    <cellStyle name="amount 4 4 8 2 2" xfId="1142"/>
    <cellStyle name="amount 4 4 8 3" xfId="1143"/>
    <cellStyle name="amount 4 4 9" xfId="1144"/>
    <cellStyle name="amount 4 5" xfId="1145"/>
    <cellStyle name="amount 4 5 2" xfId="1146"/>
    <cellStyle name="amount 4 5 2 2" xfId="1147"/>
    <cellStyle name="amount 4 5 2 2 2" xfId="1148"/>
    <cellStyle name="amount 4 5 2 2 2 2" xfId="1149"/>
    <cellStyle name="amount 4 5 2 2 3" xfId="1150"/>
    <cellStyle name="amount 4 5 2 3" xfId="1151"/>
    <cellStyle name="amount 4 5 2 3 2" xfId="1152"/>
    <cellStyle name="amount 4 5 2 3 2 2" xfId="1153"/>
    <cellStyle name="amount 4 5 2 3 3" xfId="1154"/>
    <cellStyle name="amount 4 5 2 4" xfId="1155"/>
    <cellStyle name="amount 4 5 2 4 2" xfId="1156"/>
    <cellStyle name="amount 4 5 2 4 2 2" xfId="1157"/>
    <cellStyle name="amount 4 5 2 4 3" xfId="1158"/>
    <cellStyle name="amount 4 5 2 5" xfId="1159"/>
    <cellStyle name="amount 4 5 2 5 2" xfId="1160"/>
    <cellStyle name="amount 4 5 2 5 2 2" xfId="1161"/>
    <cellStyle name="amount 4 5 2 5 3" xfId="1162"/>
    <cellStyle name="amount 4 5 2 6" xfId="1163"/>
    <cellStyle name="amount 4 5 2 6 2" xfId="1164"/>
    <cellStyle name="amount 4 5 2 7" xfId="1165"/>
    <cellStyle name="amount 4 5 2 7 2" xfId="1166"/>
    <cellStyle name="amount 4 5 2 7 2 2" xfId="1167"/>
    <cellStyle name="amount 4 5 2 7 3" xfId="1168"/>
    <cellStyle name="amount 4 5 2 8" xfId="1169"/>
    <cellStyle name="amount 4 5 3" xfId="1170"/>
    <cellStyle name="amount 4 5 3 2" xfId="1171"/>
    <cellStyle name="amount 4 5 3 2 2" xfId="1172"/>
    <cellStyle name="amount 4 5 3 3" xfId="1173"/>
    <cellStyle name="amount 4 5 4" xfId="1174"/>
    <cellStyle name="amount 4 5 4 2" xfId="1175"/>
    <cellStyle name="amount 4 5 4 2 2" xfId="1176"/>
    <cellStyle name="amount 4 5 4 3" xfId="1177"/>
    <cellStyle name="amount 4 5 5" xfId="1178"/>
    <cellStyle name="amount 4 5 5 2" xfId="1179"/>
    <cellStyle name="amount 4 5 5 2 2" xfId="1180"/>
    <cellStyle name="amount 4 5 5 3" xfId="1181"/>
    <cellStyle name="amount 4 5 6" xfId="1182"/>
    <cellStyle name="amount 4 5 6 2" xfId="1183"/>
    <cellStyle name="amount 4 5 6 2 2" xfId="1184"/>
    <cellStyle name="amount 4 5 6 3" xfId="1185"/>
    <cellStyle name="amount 4 5 7" xfId="1186"/>
    <cellStyle name="amount 4 5 7 2" xfId="1187"/>
    <cellStyle name="amount 4 5 7 2 2" xfId="1188"/>
    <cellStyle name="amount 4 5 7 3" xfId="1189"/>
    <cellStyle name="amount 4 5 8" xfId="1190"/>
    <cellStyle name="amount 4 5 8 2" xfId="1191"/>
    <cellStyle name="amount 4 5 8 2 2" xfId="1192"/>
    <cellStyle name="amount 4 5 8 3" xfId="1193"/>
    <cellStyle name="amount 4 5 9" xfId="1194"/>
    <cellStyle name="amount 4 6" xfId="1195"/>
    <cellStyle name="amount 4 6 2" xfId="1196"/>
    <cellStyle name="amount 4 6 2 2" xfId="1197"/>
    <cellStyle name="amount 4 6 2 2 2" xfId="1198"/>
    <cellStyle name="amount 4 6 2 3" xfId="1199"/>
    <cellStyle name="amount 4 6 3" xfId="1200"/>
    <cellStyle name="amount 4 6 3 2" xfId="1201"/>
    <cellStyle name="amount 4 6 3 2 2" xfId="1202"/>
    <cellStyle name="amount 4 6 3 3" xfId="1203"/>
    <cellStyle name="amount 4 6 4" xfId="1204"/>
    <cellStyle name="amount 4 6 4 2" xfId="1205"/>
    <cellStyle name="amount 4 6 4 2 2" xfId="1206"/>
    <cellStyle name="amount 4 6 4 3" xfId="1207"/>
    <cellStyle name="amount 4 6 5" xfId="1208"/>
    <cellStyle name="amount 4 6 5 2" xfId="1209"/>
    <cellStyle name="amount 4 6 5 2 2" xfId="1210"/>
    <cellStyle name="amount 4 6 5 3" xfId="1211"/>
    <cellStyle name="amount 4 6 6" xfId="1212"/>
    <cellStyle name="amount 4 6 6 2" xfId="1213"/>
    <cellStyle name="amount 4 6 7" xfId="1214"/>
    <cellStyle name="amount 4 6 7 2" xfId="1215"/>
    <cellStyle name="amount 4 6 7 2 2" xfId="1216"/>
    <cellStyle name="amount 4 6 7 3" xfId="1217"/>
    <cellStyle name="amount 4 6 8" xfId="1218"/>
    <cellStyle name="amount 4 7" xfId="1219"/>
    <cellStyle name="amount 4 7 2" xfId="1220"/>
    <cellStyle name="amount 4 7 2 2" xfId="1221"/>
    <cellStyle name="amount 4 7 3" xfId="1222"/>
    <cellStyle name="amount 4 8" xfId="1223"/>
    <cellStyle name="amount 4 8 2" xfId="1224"/>
    <cellStyle name="amount 4 8 2 2" xfId="1225"/>
    <cellStyle name="amount 4 8 3" xfId="1226"/>
    <cellStyle name="amount 4 9" xfId="1227"/>
    <cellStyle name="amount 4 9 2" xfId="1228"/>
    <cellStyle name="amount 4 9 2 2" xfId="1229"/>
    <cellStyle name="amount 4 9 3" xfId="1230"/>
    <cellStyle name="amount 5" xfId="1231"/>
    <cellStyle name="amount 5 2" xfId="1232"/>
    <cellStyle name="amount 5 2 2" xfId="1233"/>
    <cellStyle name="amount 5 2 2 2" xfId="1234"/>
    <cellStyle name="amount 5 2 3" xfId="1235"/>
    <cellStyle name="amount 5 3" xfId="1236"/>
    <cellStyle name="amount 5 3 2" xfId="1237"/>
    <cellStyle name="amount 5 3 2 2" xfId="1238"/>
    <cellStyle name="amount 5 3 3" xfId="1239"/>
    <cellStyle name="amount 5 4" xfId="1240"/>
    <cellStyle name="amount 5 4 2" xfId="1241"/>
    <cellStyle name="amount 5 4 2 2" xfId="1242"/>
    <cellStyle name="amount 5 4 3" xfId="1243"/>
    <cellStyle name="amount 5 5" xfId="1244"/>
    <cellStyle name="amount 5 5 2" xfId="1245"/>
    <cellStyle name="amount 5 5 2 2" xfId="1246"/>
    <cellStyle name="amount 5 5 3" xfId="1247"/>
    <cellStyle name="amount 5 6" xfId="1248"/>
    <cellStyle name="amount 5 6 2" xfId="1249"/>
    <cellStyle name="amount 5 7" xfId="1250"/>
    <cellStyle name="amount 5 7 2" xfId="1251"/>
    <cellStyle name="amount 5 7 2 2" xfId="1252"/>
    <cellStyle name="amount 5 7 3" xfId="1253"/>
    <cellStyle name="amount 5 8" xfId="1254"/>
    <cellStyle name="amount 6" xfId="1255"/>
    <cellStyle name="Bad 2" xfId="1256"/>
    <cellStyle name="Blank" xfId="1257"/>
    <cellStyle name="Body text" xfId="1258"/>
    <cellStyle name="Calculation 2" xfId="1259"/>
    <cellStyle name="Calculation 2 10" xfId="1260"/>
    <cellStyle name="Calculation 2 10 2" xfId="1261"/>
    <cellStyle name="Calculation 2 10 2 2" xfId="1262"/>
    <cellStyle name="Calculation 2 10 2 2 2" xfId="1263"/>
    <cellStyle name="Calculation 2 10 2 2 2 2" xfId="1264"/>
    <cellStyle name="Calculation 2 10 2 2 3" xfId="1265"/>
    <cellStyle name="Calculation 2 10 2 3" xfId="1266"/>
    <cellStyle name="Calculation 2 10 2 3 2" xfId="1267"/>
    <cellStyle name="Calculation 2 10 2 3 2 2" xfId="1268"/>
    <cellStyle name="Calculation 2 10 2 3 3" xfId="1269"/>
    <cellStyle name="Calculation 2 10 2 4" xfId="1270"/>
    <cellStyle name="Calculation 2 10 2 4 2" xfId="1271"/>
    <cellStyle name="Calculation 2 10 2 4 2 2" xfId="1272"/>
    <cellStyle name="Calculation 2 10 2 4 3" xfId="1273"/>
    <cellStyle name="Calculation 2 10 2 5" xfId="1274"/>
    <cellStyle name="Calculation 2 10 2 5 2" xfId="1275"/>
    <cellStyle name="Calculation 2 10 2 5 2 2" xfId="1276"/>
    <cellStyle name="Calculation 2 10 2 5 3" xfId="1277"/>
    <cellStyle name="Calculation 2 10 2 6" xfId="1278"/>
    <cellStyle name="Calculation 2 10 2 6 2" xfId="1279"/>
    <cellStyle name="Calculation 2 10 2 7" xfId="1280"/>
    <cellStyle name="Calculation 2 10 2 7 2" xfId="1281"/>
    <cellStyle name="Calculation 2 10 2 7 2 2" xfId="1282"/>
    <cellStyle name="Calculation 2 10 2 7 3" xfId="1283"/>
    <cellStyle name="Calculation 2 10 2 8" xfId="1284"/>
    <cellStyle name="Calculation 2 10 3" xfId="1285"/>
    <cellStyle name="Calculation 2 10 3 2" xfId="1286"/>
    <cellStyle name="Calculation 2 10 3 2 2" xfId="1287"/>
    <cellStyle name="Calculation 2 10 3 3" xfId="1288"/>
    <cellStyle name="Calculation 2 10 4" xfId="1289"/>
    <cellStyle name="Calculation 2 10 4 2" xfId="1290"/>
    <cellStyle name="Calculation 2 10 4 2 2" xfId="1291"/>
    <cellStyle name="Calculation 2 10 4 3" xfId="1292"/>
    <cellStyle name="Calculation 2 10 5" xfId="1293"/>
    <cellStyle name="Calculation 2 10 5 2" xfId="1294"/>
    <cellStyle name="Calculation 2 10 5 2 2" xfId="1295"/>
    <cellStyle name="Calculation 2 10 5 3" xfId="1296"/>
    <cellStyle name="Calculation 2 10 6" xfId="1297"/>
    <cellStyle name="Calculation 2 10 6 2" xfId="1298"/>
    <cellStyle name="Calculation 2 10 6 2 2" xfId="1299"/>
    <cellStyle name="Calculation 2 10 6 3" xfId="1300"/>
    <cellStyle name="Calculation 2 10 7" xfId="1301"/>
    <cellStyle name="Calculation 2 10 7 2" xfId="1302"/>
    <cellStyle name="Calculation 2 10 7 2 2" xfId="1303"/>
    <cellStyle name="Calculation 2 10 7 3" xfId="1304"/>
    <cellStyle name="Calculation 2 10 8" xfId="1305"/>
    <cellStyle name="Calculation 2 10 8 2" xfId="1306"/>
    <cellStyle name="Calculation 2 10 8 2 2" xfId="1307"/>
    <cellStyle name="Calculation 2 10 8 3" xfId="1308"/>
    <cellStyle name="Calculation 2 10 9" xfId="1309"/>
    <cellStyle name="Calculation 2 11" xfId="1310"/>
    <cellStyle name="Calculation 2 11 2" xfId="1311"/>
    <cellStyle name="Calculation 2 11 2 2" xfId="1312"/>
    <cellStyle name="Calculation 2 11 2 2 2" xfId="1313"/>
    <cellStyle name="Calculation 2 11 2 3" xfId="1314"/>
    <cellStyle name="Calculation 2 11 3" xfId="1315"/>
    <cellStyle name="Calculation 2 11 3 2" xfId="1316"/>
    <cellStyle name="Calculation 2 11 3 2 2" xfId="1317"/>
    <cellStyle name="Calculation 2 11 3 3" xfId="1318"/>
    <cellStyle name="Calculation 2 11 4" xfId="1319"/>
    <cellStyle name="Calculation 2 11 4 2" xfId="1320"/>
    <cellStyle name="Calculation 2 11 4 2 2" xfId="1321"/>
    <cellStyle name="Calculation 2 11 4 3" xfId="1322"/>
    <cellStyle name="Calculation 2 11 5" xfId="1323"/>
    <cellStyle name="Calculation 2 11 5 2" xfId="1324"/>
    <cellStyle name="Calculation 2 11 5 2 2" xfId="1325"/>
    <cellStyle name="Calculation 2 11 5 3" xfId="1326"/>
    <cellStyle name="Calculation 2 11 6" xfId="1327"/>
    <cellStyle name="Calculation 2 11 6 2" xfId="1328"/>
    <cellStyle name="Calculation 2 11 7" xfId="1329"/>
    <cellStyle name="Calculation 2 11 7 2" xfId="1330"/>
    <cellStyle name="Calculation 2 11 7 2 2" xfId="1331"/>
    <cellStyle name="Calculation 2 11 7 3" xfId="1332"/>
    <cellStyle name="Calculation 2 11 8" xfId="1333"/>
    <cellStyle name="Calculation 2 12" xfId="1334"/>
    <cellStyle name="Calculation 2 2" xfId="1335"/>
    <cellStyle name="Calculation 2 2 10" xfId="1336"/>
    <cellStyle name="Calculation 2 2 10 2" xfId="1337"/>
    <cellStyle name="Calculation 2 2 10 2 2" xfId="1338"/>
    <cellStyle name="Calculation 2 2 10 2 2 2" xfId="1339"/>
    <cellStyle name="Calculation 2 2 10 2 3" xfId="1340"/>
    <cellStyle name="Calculation 2 2 10 3" xfId="1341"/>
    <cellStyle name="Calculation 2 2 10 3 2" xfId="1342"/>
    <cellStyle name="Calculation 2 2 10 3 2 2" xfId="1343"/>
    <cellStyle name="Calculation 2 2 10 3 3" xfId="1344"/>
    <cellStyle name="Calculation 2 2 10 4" xfId="1345"/>
    <cellStyle name="Calculation 2 2 10 4 2" xfId="1346"/>
    <cellStyle name="Calculation 2 2 10 4 2 2" xfId="1347"/>
    <cellStyle name="Calculation 2 2 10 4 3" xfId="1348"/>
    <cellStyle name="Calculation 2 2 10 5" xfId="1349"/>
    <cellStyle name="Calculation 2 2 10 5 2" xfId="1350"/>
    <cellStyle name="Calculation 2 2 10 5 2 2" xfId="1351"/>
    <cellStyle name="Calculation 2 2 10 5 3" xfId="1352"/>
    <cellStyle name="Calculation 2 2 10 6" xfId="1353"/>
    <cellStyle name="Calculation 2 2 10 6 2" xfId="1354"/>
    <cellStyle name="Calculation 2 2 10 7" xfId="1355"/>
    <cellStyle name="Calculation 2 2 10 7 2" xfId="1356"/>
    <cellStyle name="Calculation 2 2 10 7 2 2" xfId="1357"/>
    <cellStyle name="Calculation 2 2 10 7 3" xfId="1358"/>
    <cellStyle name="Calculation 2 2 10 8" xfId="1359"/>
    <cellStyle name="Calculation 2 2 11" xfId="1360"/>
    <cellStyle name="Calculation 2 2 11 2" xfId="1361"/>
    <cellStyle name="Calculation 2 2 11 2 2" xfId="1362"/>
    <cellStyle name="Calculation 2 2 11 3" xfId="1363"/>
    <cellStyle name="Calculation 2 2 12" xfId="1364"/>
    <cellStyle name="Calculation 2 2 12 2" xfId="1365"/>
    <cellStyle name="Calculation 2 2 12 2 2" xfId="1366"/>
    <cellStyle name="Calculation 2 2 12 3" xfId="1367"/>
    <cellStyle name="Calculation 2 2 13" xfId="1368"/>
    <cellStyle name="Calculation 2 2 13 2" xfId="1369"/>
    <cellStyle name="Calculation 2 2 13 2 2" xfId="1370"/>
    <cellStyle name="Calculation 2 2 13 3" xfId="1371"/>
    <cellStyle name="Calculation 2 2 14" xfId="1372"/>
    <cellStyle name="Calculation 2 2 14 2" xfId="1373"/>
    <cellStyle name="Calculation 2 2 14 2 2" xfId="1374"/>
    <cellStyle name="Calculation 2 2 14 3" xfId="1375"/>
    <cellStyle name="Calculation 2 2 15" xfId="1376"/>
    <cellStyle name="Calculation 2 2 15 2" xfId="1377"/>
    <cellStyle name="Calculation 2 2 15 2 2" xfId="1378"/>
    <cellStyle name="Calculation 2 2 15 3" xfId="1379"/>
    <cellStyle name="Calculation 2 2 16" xfId="1380"/>
    <cellStyle name="Calculation 2 2 16 2" xfId="1381"/>
    <cellStyle name="Calculation 2 2 16 2 2" xfId="1382"/>
    <cellStyle name="Calculation 2 2 16 3" xfId="1383"/>
    <cellStyle name="Calculation 2 2 17" xfId="1384"/>
    <cellStyle name="Calculation 2 2 2" xfId="1385"/>
    <cellStyle name="Calculation 2 2 2 10" xfId="1386"/>
    <cellStyle name="Calculation 2 2 2 10 2" xfId="1387"/>
    <cellStyle name="Calculation 2 2 2 10 2 2" xfId="1388"/>
    <cellStyle name="Calculation 2 2 2 10 3" xfId="1389"/>
    <cellStyle name="Calculation 2 2 2 11" xfId="1390"/>
    <cellStyle name="Calculation 2 2 2 11 2" xfId="1391"/>
    <cellStyle name="Calculation 2 2 2 11 2 2" xfId="1392"/>
    <cellStyle name="Calculation 2 2 2 11 3" xfId="1393"/>
    <cellStyle name="Calculation 2 2 2 12" xfId="1394"/>
    <cellStyle name="Calculation 2 2 2 12 2" xfId="1395"/>
    <cellStyle name="Calculation 2 2 2 12 2 2" xfId="1396"/>
    <cellStyle name="Calculation 2 2 2 12 3" xfId="1397"/>
    <cellStyle name="Calculation 2 2 2 13" xfId="1398"/>
    <cellStyle name="Calculation 2 2 2 13 2" xfId="1399"/>
    <cellStyle name="Calculation 2 2 2 13 2 2" xfId="1400"/>
    <cellStyle name="Calculation 2 2 2 13 3" xfId="1401"/>
    <cellStyle name="Calculation 2 2 2 14" xfId="1402"/>
    <cellStyle name="Calculation 2 2 2 14 2" xfId="1403"/>
    <cellStyle name="Calculation 2 2 2 14 2 2" xfId="1404"/>
    <cellStyle name="Calculation 2 2 2 14 3" xfId="1405"/>
    <cellStyle name="Calculation 2 2 2 15" xfId="1406"/>
    <cellStyle name="Calculation 2 2 2 2" xfId="1407"/>
    <cellStyle name="Calculation 2 2 2 2 10" xfId="1408"/>
    <cellStyle name="Calculation 2 2 2 2 10 2" xfId="1409"/>
    <cellStyle name="Calculation 2 2 2 2 10 2 2" xfId="1410"/>
    <cellStyle name="Calculation 2 2 2 2 10 3" xfId="1411"/>
    <cellStyle name="Calculation 2 2 2 2 11" xfId="1412"/>
    <cellStyle name="Calculation 2 2 2 2 11 2" xfId="1413"/>
    <cellStyle name="Calculation 2 2 2 2 11 2 2" xfId="1414"/>
    <cellStyle name="Calculation 2 2 2 2 11 3" xfId="1415"/>
    <cellStyle name="Calculation 2 2 2 2 12" xfId="1416"/>
    <cellStyle name="Calculation 2 2 2 2 12 2" xfId="1417"/>
    <cellStyle name="Calculation 2 2 2 2 12 2 2" xfId="1418"/>
    <cellStyle name="Calculation 2 2 2 2 12 3" xfId="1419"/>
    <cellStyle name="Calculation 2 2 2 2 13" xfId="1420"/>
    <cellStyle name="Calculation 2 2 2 2 2" xfId="1421"/>
    <cellStyle name="Calculation 2 2 2 2 2 2" xfId="1422"/>
    <cellStyle name="Calculation 2 2 2 2 2 2 2" xfId="1423"/>
    <cellStyle name="Calculation 2 2 2 2 2 2 2 2" xfId="1424"/>
    <cellStyle name="Calculation 2 2 2 2 2 2 2 2 2" xfId="1425"/>
    <cellStyle name="Calculation 2 2 2 2 2 2 2 3" xfId="1426"/>
    <cellStyle name="Calculation 2 2 2 2 2 2 3" xfId="1427"/>
    <cellStyle name="Calculation 2 2 2 2 2 2 3 2" xfId="1428"/>
    <cellStyle name="Calculation 2 2 2 2 2 2 3 2 2" xfId="1429"/>
    <cellStyle name="Calculation 2 2 2 2 2 2 3 3" xfId="1430"/>
    <cellStyle name="Calculation 2 2 2 2 2 2 4" xfId="1431"/>
    <cellStyle name="Calculation 2 2 2 2 2 2 4 2" xfId="1432"/>
    <cellStyle name="Calculation 2 2 2 2 2 2 4 2 2" xfId="1433"/>
    <cellStyle name="Calculation 2 2 2 2 2 2 4 3" xfId="1434"/>
    <cellStyle name="Calculation 2 2 2 2 2 2 5" xfId="1435"/>
    <cellStyle name="Calculation 2 2 2 2 2 2 5 2" xfId="1436"/>
    <cellStyle name="Calculation 2 2 2 2 2 2 5 2 2" xfId="1437"/>
    <cellStyle name="Calculation 2 2 2 2 2 2 5 3" xfId="1438"/>
    <cellStyle name="Calculation 2 2 2 2 2 2 6" xfId="1439"/>
    <cellStyle name="Calculation 2 2 2 2 2 2 6 2" xfId="1440"/>
    <cellStyle name="Calculation 2 2 2 2 2 2 7" xfId="1441"/>
    <cellStyle name="Calculation 2 2 2 2 2 2 7 2" xfId="1442"/>
    <cellStyle name="Calculation 2 2 2 2 2 2 7 2 2" xfId="1443"/>
    <cellStyle name="Calculation 2 2 2 2 2 2 7 3" xfId="1444"/>
    <cellStyle name="Calculation 2 2 2 2 2 2 8" xfId="1445"/>
    <cellStyle name="Calculation 2 2 2 2 2 3" xfId="1446"/>
    <cellStyle name="Calculation 2 2 2 2 2 3 2" xfId="1447"/>
    <cellStyle name="Calculation 2 2 2 2 2 3 2 2" xfId="1448"/>
    <cellStyle name="Calculation 2 2 2 2 2 3 3" xfId="1449"/>
    <cellStyle name="Calculation 2 2 2 2 2 4" xfId="1450"/>
    <cellStyle name="Calculation 2 2 2 2 2 4 2" xfId="1451"/>
    <cellStyle name="Calculation 2 2 2 2 2 4 2 2" xfId="1452"/>
    <cellStyle name="Calculation 2 2 2 2 2 4 3" xfId="1453"/>
    <cellStyle name="Calculation 2 2 2 2 2 5" xfId="1454"/>
    <cellStyle name="Calculation 2 2 2 2 2 5 2" xfId="1455"/>
    <cellStyle name="Calculation 2 2 2 2 2 5 2 2" xfId="1456"/>
    <cellStyle name="Calculation 2 2 2 2 2 5 3" xfId="1457"/>
    <cellStyle name="Calculation 2 2 2 2 2 6" xfId="1458"/>
    <cellStyle name="Calculation 2 2 2 2 2 6 2" xfId="1459"/>
    <cellStyle name="Calculation 2 2 2 2 2 6 2 2" xfId="1460"/>
    <cellStyle name="Calculation 2 2 2 2 2 6 3" xfId="1461"/>
    <cellStyle name="Calculation 2 2 2 2 2 7" xfId="1462"/>
    <cellStyle name="Calculation 2 2 2 2 2 7 2" xfId="1463"/>
    <cellStyle name="Calculation 2 2 2 2 2 7 2 2" xfId="1464"/>
    <cellStyle name="Calculation 2 2 2 2 2 7 3" xfId="1465"/>
    <cellStyle name="Calculation 2 2 2 2 2 8" xfId="1466"/>
    <cellStyle name="Calculation 2 2 2 2 2 8 2" xfId="1467"/>
    <cellStyle name="Calculation 2 2 2 2 2 8 2 2" xfId="1468"/>
    <cellStyle name="Calculation 2 2 2 2 2 8 3" xfId="1469"/>
    <cellStyle name="Calculation 2 2 2 2 2 9" xfId="1470"/>
    <cellStyle name="Calculation 2 2 2 2 3" xfId="1471"/>
    <cellStyle name="Calculation 2 2 2 2 3 2" xfId="1472"/>
    <cellStyle name="Calculation 2 2 2 2 3 2 2" xfId="1473"/>
    <cellStyle name="Calculation 2 2 2 2 3 2 2 2" xfId="1474"/>
    <cellStyle name="Calculation 2 2 2 2 3 2 2 2 2" xfId="1475"/>
    <cellStyle name="Calculation 2 2 2 2 3 2 2 3" xfId="1476"/>
    <cellStyle name="Calculation 2 2 2 2 3 2 3" xfId="1477"/>
    <cellStyle name="Calculation 2 2 2 2 3 2 3 2" xfId="1478"/>
    <cellStyle name="Calculation 2 2 2 2 3 2 3 2 2" xfId="1479"/>
    <cellStyle name="Calculation 2 2 2 2 3 2 3 3" xfId="1480"/>
    <cellStyle name="Calculation 2 2 2 2 3 2 4" xfId="1481"/>
    <cellStyle name="Calculation 2 2 2 2 3 2 4 2" xfId="1482"/>
    <cellStyle name="Calculation 2 2 2 2 3 2 4 2 2" xfId="1483"/>
    <cellStyle name="Calculation 2 2 2 2 3 2 4 3" xfId="1484"/>
    <cellStyle name="Calculation 2 2 2 2 3 2 5" xfId="1485"/>
    <cellStyle name="Calculation 2 2 2 2 3 2 5 2" xfId="1486"/>
    <cellStyle name="Calculation 2 2 2 2 3 2 5 2 2" xfId="1487"/>
    <cellStyle name="Calculation 2 2 2 2 3 2 5 3" xfId="1488"/>
    <cellStyle name="Calculation 2 2 2 2 3 2 6" xfId="1489"/>
    <cellStyle name="Calculation 2 2 2 2 3 2 6 2" xfId="1490"/>
    <cellStyle name="Calculation 2 2 2 2 3 2 7" xfId="1491"/>
    <cellStyle name="Calculation 2 2 2 2 3 2 7 2" xfId="1492"/>
    <cellStyle name="Calculation 2 2 2 2 3 2 7 2 2" xfId="1493"/>
    <cellStyle name="Calculation 2 2 2 2 3 2 7 3" xfId="1494"/>
    <cellStyle name="Calculation 2 2 2 2 3 2 8" xfId="1495"/>
    <cellStyle name="Calculation 2 2 2 2 3 3" xfId="1496"/>
    <cellStyle name="Calculation 2 2 2 2 3 3 2" xfId="1497"/>
    <cellStyle name="Calculation 2 2 2 2 3 3 2 2" xfId="1498"/>
    <cellStyle name="Calculation 2 2 2 2 3 3 3" xfId="1499"/>
    <cellStyle name="Calculation 2 2 2 2 3 4" xfId="1500"/>
    <cellStyle name="Calculation 2 2 2 2 3 4 2" xfId="1501"/>
    <cellStyle name="Calculation 2 2 2 2 3 4 2 2" xfId="1502"/>
    <cellStyle name="Calculation 2 2 2 2 3 4 3" xfId="1503"/>
    <cellStyle name="Calculation 2 2 2 2 3 5" xfId="1504"/>
    <cellStyle name="Calculation 2 2 2 2 3 5 2" xfId="1505"/>
    <cellStyle name="Calculation 2 2 2 2 3 5 2 2" xfId="1506"/>
    <cellStyle name="Calculation 2 2 2 2 3 5 3" xfId="1507"/>
    <cellStyle name="Calculation 2 2 2 2 3 6" xfId="1508"/>
    <cellStyle name="Calculation 2 2 2 2 3 6 2" xfId="1509"/>
    <cellStyle name="Calculation 2 2 2 2 3 6 2 2" xfId="1510"/>
    <cellStyle name="Calculation 2 2 2 2 3 6 3" xfId="1511"/>
    <cellStyle name="Calculation 2 2 2 2 3 7" xfId="1512"/>
    <cellStyle name="Calculation 2 2 2 2 3 7 2" xfId="1513"/>
    <cellStyle name="Calculation 2 2 2 2 3 7 2 2" xfId="1514"/>
    <cellStyle name="Calculation 2 2 2 2 3 7 3" xfId="1515"/>
    <cellStyle name="Calculation 2 2 2 2 3 8" xfId="1516"/>
    <cellStyle name="Calculation 2 2 2 2 3 8 2" xfId="1517"/>
    <cellStyle name="Calculation 2 2 2 2 3 8 2 2" xfId="1518"/>
    <cellStyle name="Calculation 2 2 2 2 3 8 3" xfId="1519"/>
    <cellStyle name="Calculation 2 2 2 2 3 9" xfId="1520"/>
    <cellStyle name="Calculation 2 2 2 2 4" xfId="1521"/>
    <cellStyle name="Calculation 2 2 2 2 4 2" xfId="1522"/>
    <cellStyle name="Calculation 2 2 2 2 4 2 2" xfId="1523"/>
    <cellStyle name="Calculation 2 2 2 2 4 2 2 2" xfId="1524"/>
    <cellStyle name="Calculation 2 2 2 2 4 2 2 2 2" xfId="1525"/>
    <cellStyle name="Calculation 2 2 2 2 4 2 2 3" xfId="1526"/>
    <cellStyle name="Calculation 2 2 2 2 4 2 3" xfId="1527"/>
    <cellStyle name="Calculation 2 2 2 2 4 2 3 2" xfId="1528"/>
    <cellStyle name="Calculation 2 2 2 2 4 2 3 2 2" xfId="1529"/>
    <cellStyle name="Calculation 2 2 2 2 4 2 3 3" xfId="1530"/>
    <cellStyle name="Calculation 2 2 2 2 4 2 4" xfId="1531"/>
    <cellStyle name="Calculation 2 2 2 2 4 2 4 2" xfId="1532"/>
    <cellStyle name="Calculation 2 2 2 2 4 2 4 2 2" xfId="1533"/>
    <cellStyle name="Calculation 2 2 2 2 4 2 4 3" xfId="1534"/>
    <cellStyle name="Calculation 2 2 2 2 4 2 5" xfId="1535"/>
    <cellStyle name="Calculation 2 2 2 2 4 2 5 2" xfId="1536"/>
    <cellStyle name="Calculation 2 2 2 2 4 2 5 2 2" xfId="1537"/>
    <cellStyle name="Calculation 2 2 2 2 4 2 5 3" xfId="1538"/>
    <cellStyle name="Calculation 2 2 2 2 4 2 6" xfId="1539"/>
    <cellStyle name="Calculation 2 2 2 2 4 2 6 2" xfId="1540"/>
    <cellStyle name="Calculation 2 2 2 2 4 2 7" xfId="1541"/>
    <cellStyle name="Calculation 2 2 2 2 4 2 7 2" xfId="1542"/>
    <cellStyle name="Calculation 2 2 2 2 4 2 7 2 2" xfId="1543"/>
    <cellStyle name="Calculation 2 2 2 2 4 2 7 3" xfId="1544"/>
    <cellStyle name="Calculation 2 2 2 2 4 2 8" xfId="1545"/>
    <cellStyle name="Calculation 2 2 2 2 4 3" xfId="1546"/>
    <cellStyle name="Calculation 2 2 2 2 4 3 2" xfId="1547"/>
    <cellStyle name="Calculation 2 2 2 2 4 3 2 2" xfId="1548"/>
    <cellStyle name="Calculation 2 2 2 2 4 3 3" xfId="1549"/>
    <cellStyle name="Calculation 2 2 2 2 4 4" xfId="1550"/>
    <cellStyle name="Calculation 2 2 2 2 4 4 2" xfId="1551"/>
    <cellStyle name="Calculation 2 2 2 2 4 4 2 2" xfId="1552"/>
    <cellStyle name="Calculation 2 2 2 2 4 4 3" xfId="1553"/>
    <cellStyle name="Calculation 2 2 2 2 4 5" xfId="1554"/>
    <cellStyle name="Calculation 2 2 2 2 4 5 2" xfId="1555"/>
    <cellStyle name="Calculation 2 2 2 2 4 5 2 2" xfId="1556"/>
    <cellStyle name="Calculation 2 2 2 2 4 5 3" xfId="1557"/>
    <cellStyle name="Calculation 2 2 2 2 4 6" xfId="1558"/>
    <cellStyle name="Calculation 2 2 2 2 4 6 2" xfId="1559"/>
    <cellStyle name="Calculation 2 2 2 2 4 6 2 2" xfId="1560"/>
    <cellStyle name="Calculation 2 2 2 2 4 6 3" xfId="1561"/>
    <cellStyle name="Calculation 2 2 2 2 4 7" xfId="1562"/>
    <cellStyle name="Calculation 2 2 2 2 4 7 2" xfId="1563"/>
    <cellStyle name="Calculation 2 2 2 2 4 7 2 2" xfId="1564"/>
    <cellStyle name="Calculation 2 2 2 2 4 7 3" xfId="1565"/>
    <cellStyle name="Calculation 2 2 2 2 4 8" xfId="1566"/>
    <cellStyle name="Calculation 2 2 2 2 4 8 2" xfId="1567"/>
    <cellStyle name="Calculation 2 2 2 2 4 8 2 2" xfId="1568"/>
    <cellStyle name="Calculation 2 2 2 2 4 8 3" xfId="1569"/>
    <cellStyle name="Calculation 2 2 2 2 4 9" xfId="1570"/>
    <cellStyle name="Calculation 2 2 2 2 5" xfId="1571"/>
    <cellStyle name="Calculation 2 2 2 2 5 2" xfId="1572"/>
    <cellStyle name="Calculation 2 2 2 2 5 2 2" xfId="1573"/>
    <cellStyle name="Calculation 2 2 2 2 5 2 2 2" xfId="1574"/>
    <cellStyle name="Calculation 2 2 2 2 5 2 2 2 2" xfId="1575"/>
    <cellStyle name="Calculation 2 2 2 2 5 2 2 3" xfId="1576"/>
    <cellStyle name="Calculation 2 2 2 2 5 2 3" xfId="1577"/>
    <cellStyle name="Calculation 2 2 2 2 5 2 3 2" xfId="1578"/>
    <cellStyle name="Calculation 2 2 2 2 5 2 3 2 2" xfId="1579"/>
    <cellStyle name="Calculation 2 2 2 2 5 2 3 3" xfId="1580"/>
    <cellStyle name="Calculation 2 2 2 2 5 2 4" xfId="1581"/>
    <cellStyle name="Calculation 2 2 2 2 5 2 4 2" xfId="1582"/>
    <cellStyle name="Calculation 2 2 2 2 5 2 4 2 2" xfId="1583"/>
    <cellStyle name="Calculation 2 2 2 2 5 2 4 3" xfId="1584"/>
    <cellStyle name="Calculation 2 2 2 2 5 2 5" xfId="1585"/>
    <cellStyle name="Calculation 2 2 2 2 5 2 5 2" xfId="1586"/>
    <cellStyle name="Calculation 2 2 2 2 5 2 5 2 2" xfId="1587"/>
    <cellStyle name="Calculation 2 2 2 2 5 2 5 3" xfId="1588"/>
    <cellStyle name="Calculation 2 2 2 2 5 2 6" xfId="1589"/>
    <cellStyle name="Calculation 2 2 2 2 5 2 6 2" xfId="1590"/>
    <cellStyle name="Calculation 2 2 2 2 5 2 7" xfId="1591"/>
    <cellStyle name="Calculation 2 2 2 2 5 2 7 2" xfId="1592"/>
    <cellStyle name="Calculation 2 2 2 2 5 2 7 2 2" xfId="1593"/>
    <cellStyle name="Calculation 2 2 2 2 5 2 7 3" xfId="1594"/>
    <cellStyle name="Calculation 2 2 2 2 5 2 8" xfId="1595"/>
    <cellStyle name="Calculation 2 2 2 2 5 3" xfId="1596"/>
    <cellStyle name="Calculation 2 2 2 2 5 3 2" xfId="1597"/>
    <cellStyle name="Calculation 2 2 2 2 5 3 2 2" xfId="1598"/>
    <cellStyle name="Calculation 2 2 2 2 5 3 3" xfId="1599"/>
    <cellStyle name="Calculation 2 2 2 2 5 4" xfId="1600"/>
    <cellStyle name="Calculation 2 2 2 2 5 4 2" xfId="1601"/>
    <cellStyle name="Calculation 2 2 2 2 5 4 2 2" xfId="1602"/>
    <cellStyle name="Calculation 2 2 2 2 5 4 3" xfId="1603"/>
    <cellStyle name="Calculation 2 2 2 2 5 5" xfId="1604"/>
    <cellStyle name="Calculation 2 2 2 2 5 5 2" xfId="1605"/>
    <cellStyle name="Calculation 2 2 2 2 5 5 2 2" xfId="1606"/>
    <cellStyle name="Calculation 2 2 2 2 5 5 3" xfId="1607"/>
    <cellStyle name="Calculation 2 2 2 2 5 6" xfId="1608"/>
    <cellStyle name="Calculation 2 2 2 2 5 6 2" xfId="1609"/>
    <cellStyle name="Calculation 2 2 2 2 5 6 2 2" xfId="1610"/>
    <cellStyle name="Calculation 2 2 2 2 5 6 3" xfId="1611"/>
    <cellStyle name="Calculation 2 2 2 2 5 7" xfId="1612"/>
    <cellStyle name="Calculation 2 2 2 2 5 7 2" xfId="1613"/>
    <cellStyle name="Calculation 2 2 2 2 5 7 2 2" xfId="1614"/>
    <cellStyle name="Calculation 2 2 2 2 5 7 3" xfId="1615"/>
    <cellStyle name="Calculation 2 2 2 2 5 8" xfId="1616"/>
    <cellStyle name="Calculation 2 2 2 2 5 8 2" xfId="1617"/>
    <cellStyle name="Calculation 2 2 2 2 5 8 2 2" xfId="1618"/>
    <cellStyle name="Calculation 2 2 2 2 5 8 3" xfId="1619"/>
    <cellStyle name="Calculation 2 2 2 2 5 9" xfId="1620"/>
    <cellStyle name="Calculation 2 2 2 2 6" xfId="1621"/>
    <cellStyle name="Calculation 2 2 2 2 6 2" xfId="1622"/>
    <cellStyle name="Calculation 2 2 2 2 6 2 2" xfId="1623"/>
    <cellStyle name="Calculation 2 2 2 2 6 2 2 2" xfId="1624"/>
    <cellStyle name="Calculation 2 2 2 2 6 2 3" xfId="1625"/>
    <cellStyle name="Calculation 2 2 2 2 6 3" xfId="1626"/>
    <cellStyle name="Calculation 2 2 2 2 6 3 2" xfId="1627"/>
    <cellStyle name="Calculation 2 2 2 2 6 3 2 2" xfId="1628"/>
    <cellStyle name="Calculation 2 2 2 2 6 3 3" xfId="1629"/>
    <cellStyle name="Calculation 2 2 2 2 6 4" xfId="1630"/>
    <cellStyle name="Calculation 2 2 2 2 6 4 2" xfId="1631"/>
    <cellStyle name="Calculation 2 2 2 2 6 4 2 2" xfId="1632"/>
    <cellStyle name="Calculation 2 2 2 2 6 4 3" xfId="1633"/>
    <cellStyle name="Calculation 2 2 2 2 6 5" xfId="1634"/>
    <cellStyle name="Calculation 2 2 2 2 6 5 2" xfId="1635"/>
    <cellStyle name="Calculation 2 2 2 2 6 5 2 2" xfId="1636"/>
    <cellStyle name="Calculation 2 2 2 2 6 5 3" xfId="1637"/>
    <cellStyle name="Calculation 2 2 2 2 6 6" xfId="1638"/>
    <cellStyle name="Calculation 2 2 2 2 6 6 2" xfId="1639"/>
    <cellStyle name="Calculation 2 2 2 2 6 7" xfId="1640"/>
    <cellStyle name="Calculation 2 2 2 2 6 7 2" xfId="1641"/>
    <cellStyle name="Calculation 2 2 2 2 6 7 2 2" xfId="1642"/>
    <cellStyle name="Calculation 2 2 2 2 6 7 3" xfId="1643"/>
    <cellStyle name="Calculation 2 2 2 2 6 8" xfId="1644"/>
    <cellStyle name="Calculation 2 2 2 2 7" xfId="1645"/>
    <cellStyle name="Calculation 2 2 2 2 7 2" xfId="1646"/>
    <cellStyle name="Calculation 2 2 2 2 7 2 2" xfId="1647"/>
    <cellStyle name="Calculation 2 2 2 2 7 3" xfId="1648"/>
    <cellStyle name="Calculation 2 2 2 2 8" xfId="1649"/>
    <cellStyle name="Calculation 2 2 2 2 8 2" xfId="1650"/>
    <cellStyle name="Calculation 2 2 2 2 8 2 2" xfId="1651"/>
    <cellStyle name="Calculation 2 2 2 2 8 3" xfId="1652"/>
    <cellStyle name="Calculation 2 2 2 2 9" xfId="1653"/>
    <cellStyle name="Calculation 2 2 2 2 9 2" xfId="1654"/>
    <cellStyle name="Calculation 2 2 2 2 9 2 2" xfId="1655"/>
    <cellStyle name="Calculation 2 2 2 2 9 3" xfId="1656"/>
    <cellStyle name="Calculation 2 2 2 3" xfId="1657"/>
    <cellStyle name="Calculation 2 2 2 3 10" xfId="1658"/>
    <cellStyle name="Calculation 2 2 2 3 10 2" xfId="1659"/>
    <cellStyle name="Calculation 2 2 2 3 10 2 2" xfId="1660"/>
    <cellStyle name="Calculation 2 2 2 3 10 3" xfId="1661"/>
    <cellStyle name="Calculation 2 2 2 3 11" xfId="1662"/>
    <cellStyle name="Calculation 2 2 2 3 11 2" xfId="1663"/>
    <cellStyle name="Calculation 2 2 2 3 11 2 2" xfId="1664"/>
    <cellStyle name="Calculation 2 2 2 3 11 3" xfId="1665"/>
    <cellStyle name="Calculation 2 2 2 3 12" xfId="1666"/>
    <cellStyle name="Calculation 2 2 2 3 12 2" xfId="1667"/>
    <cellStyle name="Calculation 2 2 2 3 12 2 2" xfId="1668"/>
    <cellStyle name="Calculation 2 2 2 3 12 3" xfId="1669"/>
    <cellStyle name="Calculation 2 2 2 3 13" xfId="1670"/>
    <cellStyle name="Calculation 2 2 2 3 2" xfId="1671"/>
    <cellStyle name="Calculation 2 2 2 3 2 2" xfId="1672"/>
    <cellStyle name="Calculation 2 2 2 3 2 2 2" xfId="1673"/>
    <cellStyle name="Calculation 2 2 2 3 2 2 2 2" xfId="1674"/>
    <cellStyle name="Calculation 2 2 2 3 2 2 2 2 2" xfId="1675"/>
    <cellStyle name="Calculation 2 2 2 3 2 2 2 3" xfId="1676"/>
    <cellStyle name="Calculation 2 2 2 3 2 2 3" xfId="1677"/>
    <cellStyle name="Calculation 2 2 2 3 2 2 3 2" xfId="1678"/>
    <cellStyle name="Calculation 2 2 2 3 2 2 3 2 2" xfId="1679"/>
    <cellStyle name="Calculation 2 2 2 3 2 2 3 3" xfId="1680"/>
    <cellStyle name="Calculation 2 2 2 3 2 2 4" xfId="1681"/>
    <cellStyle name="Calculation 2 2 2 3 2 2 4 2" xfId="1682"/>
    <cellStyle name="Calculation 2 2 2 3 2 2 4 2 2" xfId="1683"/>
    <cellStyle name="Calculation 2 2 2 3 2 2 4 3" xfId="1684"/>
    <cellStyle name="Calculation 2 2 2 3 2 2 5" xfId="1685"/>
    <cellStyle name="Calculation 2 2 2 3 2 2 5 2" xfId="1686"/>
    <cellStyle name="Calculation 2 2 2 3 2 2 5 2 2" xfId="1687"/>
    <cellStyle name="Calculation 2 2 2 3 2 2 5 3" xfId="1688"/>
    <cellStyle name="Calculation 2 2 2 3 2 2 6" xfId="1689"/>
    <cellStyle name="Calculation 2 2 2 3 2 2 6 2" xfId="1690"/>
    <cellStyle name="Calculation 2 2 2 3 2 2 7" xfId="1691"/>
    <cellStyle name="Calculation 2 2 2 3 2 2 7 2" xfId="1692"/>
    <cellStyle name="Calculation 2 2 2 3 2 2 7 2 2" xfId="1693"/>
    <cellStyle name="Calculation 2 2 2 3 2 2 7 3" xfId="1694"/>
    <cellStyle name="Calculation 2 2 2 3 2 2 8" xfId="1695"/>
    <cellStyle name="Calculation 2 2 2 3 2 3" xfId="1696"/>
    <cellStyle name="Calculation 2 2 2 3 2 3 2" xfId="1697"/>
    <cellStyle name="Calculation 2 2 2 3 2 3 2 2" xfId="1698"/>
    <cellStyle name="Calculation 2 2 2 3 2 3 3" xfId="1699"/>
    <cellStyle name="Calculation 2 2 2 3 2 4" xfId="1700"/>
    <cellStyle name="Calculation 2 2 2 3 2 4 2" xfId="1701"/>
    <cellStyle name="Calculation 2 2 2 3 2 4 2 2" xfId="1702"/>
    <cellStyle name="Calculation 2 2 2 3 2 4 3" xfId="1703"/>
    <cellStyle name="Calculation 2 2 2 3 2 5" xfId="1704"/>
    <cellStyle name="Calculation 2 2 2 3 2 5 2" xfId="1705"/>
    <cellStyle name="Calculation 2 2 2 3 2 5 2 2" xfId="1706"/>
    <cellStyle name="Calculation 2 2 2 3 2 5 3" xfId="1707"/>
    <cellStyle name="Calculation 2 2 2 3 2 6" xfId="1708"/>
    <cellStyle name="Calculation 2 2 2 3 2 6 2" xfId="1709"/>
    <cellStyle name="Calculation 2 2 2 3 2 6 2 2" xfId="1710"/>
    <cellStyle name="Calculation 2 2 2 3 2 6 3" xfId="1711"/>
    <cellStyle name="Calculation 2 2 2 3 2 7" xfId="1712"/>
    <cellStyle name="Calculation 2 2 2 3 2 7 2" xfId="1713"/>
    <cellStyle name="Calculation 2 2 2 3 2 7 2 2" xfId="1714"/>
    <cellStyle name="Calculation 2 2 2 3 2 7 3" xfId="1715"/>
    <cellStyle name="Calculation 2 2 2 3 2 8" xfId="1716"/>
    <cellStyle name="Calculation 2 2 2 3 2 8 2" xfId="1717"/>
    <cellStyle name="Calculation 2 2 2 3 2 8 2 2" xfId="1718"/>
    <cellStyle name="Calculation 2 2 2 3 2 8 3" xfId="1719"/>
    <cellStyle name="Calculation 2 2 2 3 2 9" xfId="1720"/>
    <cellStyle name="Calculation 2 2 2 3 3" xfId="1721"/>
    <cellStyle name="Calculation 2 2 2 3 3 2" xfId="1722"/>
    <cellStyle name="Calculation 2 2 2 3 3 2 2" xfId="1723"/>
    <cellStyle name="Calculation 2 2 2 3 3 2 2 2" xfId="1724"/>
    <cellStyle name="Calculation 2 2 2 3 3 2 2 2 2" xfId="1725"/>
    <cellStyle name="Calculation 2 2 2 3 3 2 2 3" xfId="1726"/>
    <cellStyle name="Calculation 2 2 2 3 3 2 3" xfId="1727"/>
    <cellStyle name="Calculation 2 2 2 3 3 2 3 2" xfId="1728"/>
    <cellStyle name="Calculation 2 2 2 3 3 2 3 2 2" xfId="1729"/>
    <cellStyle name="Calculation 2 2 2 3 3 2 3 3" xfId="1730"/>
    <cellStyle name="Calculation 2 2 2 3 3 2 4" xfId="1731"/>
    <cellStyle name="Calculation 2 2 2 3 3 2 4 2" xfId="1732"/>
    <cellStyle name="Calculation 2 2 2 3 3 2 4 2 2" xfId="1733"/>
    <cellStyle name="Calculation 2 2 2 3 3 2 4 3" xfId="1734"/>
    <cellStyle name="Calculation 2 2 2 3 3 2 5" xfId="1735"/>
    <cellStyle name="Calculation 2 2 2 3 3 2 5 2" xfId="1736"/>
    <cellStyle name="Calculation 2 2 2 3 3 2 5 2 2" xfId="1737"/>
    <cellStyle name="Calculation 2 2 2 3 3 2 5 3" xfId="1738"/>
    <cellStyle name="Calculation 2 2 2 3 3 2 6" xfId="1739"/>
    <cellStyle name="Calculation 2 2 2 3 3 2 6 2" xfId="1740"/>
    <cellStyle name="Calculation 2 2 2 3 3 2 7" xfId="1741"/>
    <cellStyle name="Calculation 2 2 2 3 3 2 7 2" xfId="1742"/>
    <cellStyle name="Calculation 2 2 2 3 3 2 7 2 2" xfId="1743"/>
    <cellStyle name="Calculation 2 2 2 3 3 2 7 3" xfId="1744"/>
    <cellStyle name="Calculation 2 2 2 3 3 2 8" xfId="1745"/>
    <cellStyle name="Calculation 2 2 2 3 3 3" xfId="1746"/>
    <cellStyle name="Calculation 2 2 2 3 3 3 2" xfId="1747"/>
    <cellStyle name="Calculation 2 2 2 3 3 3 2 2" xfId="1748"/>
    <cellStyle name="Calculation 2 2 2 3 3 3 3" xfId="1749"/>
    <cellStyle name="Calculation 2 2 2 3 3 4" xfId="1750"/>
    <cellStyle name="Calculation 2 2 2 3 3 4 2" xfId="1751"/>
    <cellStyle name="Calculation 2 2 2 3 3 4 2 2" xfId="1752"/>
    <cellStyle name="Calculation 2 2 2 3 3 4 3" xfId="1753"/>
    <cellStyle name="Calculation 2 2 2 3 3 5" xfId="1754"/>
    <cellStyle name="Calculation 2 2 2 3 3 5 2" xfId="1755"/>
    <cellStyle name="Calculation 2 2 2 3 3 5 2 2" xfId="1756"/>
    <cellStyle name="Calculation 2 2 2 3 3 5 3" xfId="1757"/>
    <cellStyle name="Calculation 2 2 2 3 3 6" xfId="1758"/>
    <cellStyle name="Calculation 2 2 2 3 3 6 2" xfId="1759"/>
    <cellStyle name="Calculation 2 2 2 3 3 6 2 2" xfId="1760"/>
    <cellStyle name="Calculation 2 2 2 3 3 6 3" xfId="1761"/>
    <cellStyle name="Calculation 2 2 2 3 3 7" xfId="1762"/>
    <cellStyle name="Calculation 2 2 2 3 3 7 2" xfId="1763"/>
    <cellStyle name="Calculation 2 2 2 3 3 7 2 2" xfId="1764"/>
    <cellStyle name="Calculation 2 2 2 3 3 7 3" xfId="1765"/>
    <cellStyle name="Calculation 2 2 2 3 3 8" xfId="1766"/>
    <cellStyle name="Calculation 2 2 2 3 3 8 2" xfId="1767"/>
    <cellStyle name="Calculation 2 2 2 3 3 8 2 2" xfId="1768"/>
    <cellStyle name="Calculation 2 2 2 3 3 8 3" xfId="1769"/>
    <cellStyle name="Calculation 2 2 2 3 3 9" xfId="1770"/>
    <cellStyle name="Calculation 2 2 2 3 4" xfId="1771"/>
    <cellStyle name="Calculation 2 2 2 3 4 2" xfId="1772"/>
    <cellStyle name="Calculation 2 2 2 3 4 2 2" xfId="1773"/>
    <cellStyle name="Calculation 2 2 2 3 4 2 2 2" xfId="1774"/>
    <cellStyle name="Calculation 2 2 2 3 4 2 2 2 2" xfId="1775"/>
    <cellStyle name="Calculation 2 2 2 3 4 2 2 3" xfId="1776"/>
    <cellStyle name="Calculation 2 2 2 3 4 2 3" xfId="1777"/>
    <cellStyle name="Calculation 2 2 2 3 4 2 3 2" xfId="1778"/>
    <cellStyle name="Calculation 2 2 2 3 4 2 3 2 2" xfId="1779"/>
    <cellStyle name="Calculation 2 2 2 3 4 2 3 3" xfId="1780"/>
    <cellStyle name="Calculation 2 2 2 3 4 2 4" xfId="1781"/>
    <cellStyle name="Calculation 2 2 2 3 4 2 4 2" xfId="1782"/>
    <cellStyle name="Calculation 2 2 2 3 4 2 4 2 2" xfId="1783"/>
    <cellStyle name="Calculation 2 2 2 3 4 2 4 3" xfId="1784"/>
    <cellStyle name="Calculation 2 2 2 3 4 2 5" xfId="1785"/>
    <cellStyle name="Calculation 2 2 2 3 4 2 5 2" xfId="1786"/>
    <cellStyle name="Calculation 2 2 2 3 4 2 5 2 2" xfId="1787"/>
    <cellStyle name="Calculation 2 2 2 3 4 2 5 3" xfId="1788"/>
    <cellStyle name="Calculation 2 2 2 3 4 2 6" xfId="1789"/>
    <cellStyle name="Calculation 2 2 2 3 4 2 6 2" xfId="1790"/>
    <cellStyle name="Calculation 2 2 2 3 4 2 7" xfId="1791"/>
    <cellStyle name="Calculation 2 2 2 3 4 2 7 2" xfId="1792"/>
    <cellStyle name="Calculation 2 2 2 3 4 2 7 2 2" xfId="1793"/>
    <cellStyle name="Calculation 2 2 2 3 4 2 7 3" xfId="1794"/>
    <cellStyle name="Calculation 2 2 2 3 4 2 8" xfId="1795"/>
    <cellStyle name="Calculation 2 2 2 3 4 3" xfId="1796"/>
    <cellStyle name="Calculation 2 2 2 3 4 3 2" xfId="1797"/>
    <cellStyle name="Calculation 2 2 2 3 4 3 2 2" xfId="1798"/>
    <cellStyle name="Calculation 2 2 2 3 4 3 3" xfId="1799"/>
    <cellStyle name="Calculation 2 2 2 3 4 4" xfId="1800"/>
    <cellStyle name="Calculation 2 2 2 3 4 4 2" xfId="1801"/>
    <cellStyle name="Calculation 2 2 2 3 4 4 2 2" xfId="1802"/>
    <cellStyle name="Calculation 2 2 2 3 4 4 3" xfId="1803"/>
    <cellStyle name="Calculation 2 2 2 3 4 5" xfId="1804"/>
    <cellStyle name="Calculation 2 2 2 3 4 5 2" xfId="1805"/>
    <cellStyle name="Calculation 2 2 2 3 4 5 2 2" xfId="1806"/>
    <cellStyle name="Calculation 2 2 2 3 4 5 3" xfId="1807"/>
    <cellStyle name="Calculation 2 2 2 3 4 6" xfId="1808"/>
    <cellStyle name="Calculation 2 2 2 3 4 6 2" xfId="1809"/>
    <cellStyle name="Calculation 2 2 2 3 4 6 2 2" xfId="1810"/>
    <cellStyle name="Calculation 2 2 2 3 4 6 3" xfId="1811"/>
    <cellStyle name="Calculation 2 2 2 3 4 7" xfId="1812"/>
    <cellStyle name="Calculation 2 2 2 3 4 7 2" xfId="1813"/>
    <cellStyle name="Calculation 2 2 2 3 4 7 2 2" xfId="1814"/>
    <cellStyle name="Calculation 2 2 2 3 4 7 3" xfId="1815"/>
    <cellStyle name="Calculation 2 2 2 3 4 8" xfId="1816"/>
    <cellStyle name="Calculation 2 2 2 3 4 8 2" xfId="1817"/>
    <cellStyle name="Calculation 2 2 2 3 4 8 2 2" xfId="1818"/>
    <cellStyle name="Calculation 2 2 2 3 4 8 3" xfId="1819"/>
    <cellStyle name="Calculation 2 2 2 3 4 9" xfId="1820"/>
    <cellStyle name="Calculation 2 2 2 3 5" xfId="1821"/>
    <cellStyle name="Calculation 2 2 2 3 5 2" xfId="1822"/>
    <cellStyle name="Calculation 2 2 2 3 5 2 2" xfId="1823"/>
    <cellStyle name="Calculation 2 2 2 3 5 2 2 2" xfId="1824"/>
    <cellStyle name="Calculation 2 2 2 3 5 2 2 2 2" xfId="1825"/>
    <cellStyle name="Calculation 2 2 2 3 5 2 2 3" xfId="1826"/>
    <cellStyle name="Calculation 2 2 2 3 5 2 3" xfId="1827"/>
    <cellStyle name="Calculation 2 2 2 3 5 2 3 2" xfId="1828"/>
    <cellStyle name="Calculation 2 2 2 3 5 2 3 2 2" xfId="1829"/>
    <cellStyle name="Calculation 2 2 2 3 5 2 3 3" xfId="1830"/>
    <cellStyle name="Calculation 2 2 2 3 5 2 4" xfId="1831"/>
    <cellStyle name="Calculation 2 2 2 3 5 2 4 2" xfId="1832"/>
    <cellStyle name="Calculation 2 2 2 3 5 2 4 2 2" xfId="1833"/>
    <cellStyle name="Calculation 2 2 2 3 5 2 4 3" xfId="1834"/>
    <cellStyle name="Calculation 2 2 2 3 5 2 5" xfId="1835"/>
    <cellStyle name="Calculation 2 2 2 3 5 2 5 2" xfId="1836"/>
    <cellStyle name="Calculation 2 2 2 3 5 2 5 2 2" xfId="1837"/>
    <cellStyle name="Calculation 2 2 2 3 5 2 5 3" xfId="1838"/>
    <cellStyle name="Calculation 2 2 2 3 5 2 6" xfId="1839"/>
    <cellStyle name="Calculation 2 2 2 3 5 2 6 2" xfId="1840"/>
    <cellStyle name="Calculation 2 2 2 3 5 2 7" xfId="1841"/>
    <cellStyle name="Calculation 2 2 2 3 5 2 7 2" xfId="1842"/>
    <cellStyle name="Calculation 2 2 2 3 5 2 7 2 2" xfId="1843"/>
    <cellStyle name="Calculation 2 2 2 3 5 2 7 3" xfId="1844"/>
    <cellStyle name="Calculation 2 2 2 3 5 2 8" xfId="1845"/>
    <cellStyle name="Calculation 2 2 2 3 5 3" xfId="1846"/>
    <cellStyle name="Calculation 2 2 2 3 5 3 2" xfId="1847"/>
    <cellStyle name="Calculation 2 2 2 3 5 3 2 2" xfId="1848"/>
    <cellStyle name="Calculation 2 2 2 3 5 3 3" xfId="1849"/>
    <cellStyle name="Calculation 2 2 2 3 5 4" xfId="1850"/>
    <cellStyle name="Calculation 2 2 2 3 5 4 2" xfId="1851"/>
    <cellStyle name="Calculation 2 2 2 3 5 4 2 2" xfId="1852"/>
    <cellStyle name="Calculation 2 2 2 3 5 4 3" xfId="1853"/>
    <cellStyle name="Calculation 2 2 2 3 5 5" xfId="1854"/>
    <cellStyle name="Calculation 2 2 2 3 5 5 2" xfId="1855"/>
    <cellStyle name="Calculation 2 2 2 3 5 5 2 2" xfId="1856"/>
    <cellStyle name="Calculation 2 2 2 3 5 5 3" xfId="1857"/>
    <cellStyle name="Calculation 2 2 2 3 5 6" xfId="1858"/>
    <cellStyle name="Calculation 2 2 2 3 5 6 2" xfId="1859"/>
    <cellStyle name="Calculation 2 2 2 3 5 6 2 2" xfId="1860"/>
    <cellStyle name="Calculation 2 2 2 3 5 6 3" xfId="1861"/>
    <cellStyle name="Calculation 2 2 2 3 5 7" xfId="1862"/>
    <cellStyle name="Calculation 2 2 2 3 5 7 2" xfId="1863"/>
    <cellStyle name="Calculation 2 2 2 3 5 7 2 2" xfId="1864"/>
    <cellStyle name="Calculation 2 2 2 3 5 7 3" xfId="1865"/>
    <cellStyle name="Calculation 2 2 2 3 5 8" xfId="1866"/>
    <cellStyle name="Calculation 2 2 2 3 5 8 2" xfId="1867"/>
    <cellStyle name="Calculation 2 2 2 3 5 8 2 2" xfId="1868"/>
    <cellStyle name="Calculation 2 2 2 3 5 8 3" xfId="1869"/>
    <cellStyle name="Calculation 2 2 2 3 5 9" xfId="1870"/>
    <cellStyle name="Calculation 2 2 2 3 6" xfId="1871"/>
    <cellStyle name="Calculation 2 2 2 3 6 2" xfId="1872"/>
    <cellStyle name="Calculation 2 2 2 3 6 2 2" xfId="1873"/>
    <cellStyle name="Calculation 2 2 2 3 6 2 2 2" xfId="1874"/>
    <cellStyle name="Calculation 2 2 2 3 6 2 3" xfId="1875"/>
    <cellStyle name="Calculation 2 2 2 3 6 3" xfId="1876"/>
    <cellStyle name="Calculation 2 2 2 3 6 3 2" xfId="1877"/>
    <cellStyle name="Calculation 2 2 2 3 6 3 2 2" xfId="1878"/>
    <cellStyle name="Calculation 2 2 2 3 6 3 3" xfId="1879"/>
    <cellStyle name="Calculation 2 2 2 3 6 4" xfId="1880"/>
    <cellStyle name="Calculation 2 2 2 3 6 4 2" xfId="1881"/>
    <cellStyle name="Calculation 2 2 2 3 6 4 2 2" xfId="1882"/>
    <cellStyle name="Calculation 2 2 2 3 6 4 3" xfId="1883"/>
    <cellStyle name="Calculation 2 2 2 3 6 5" xfId="1884"/>
    <cellStyle name="Calculation 2 2 2 3 6 5 2" xfId="1885"/>
    <cellStyle name="Calculation 2 2 2 3 6 5 2 2" xfId="1886"/>
    <cellStyle name="Calculation 2 2 2 3 6 5 3" xfId="1887"/>
    <cellStyle name="Calculation 2 2 2 3 6 6" xfId="1888"/>
    <cellStyle name="Calculation 2 2 2 3 6 6 2" xfId="1889"/>
    <cellStyle name="Calculation 2 2 2 3 6 7" xfId="1890"/>
    <cellStyle name="Calculation 2 2 2 3 6 7 2" xfId="1891"/>
    <cellStyle name="Calculation 2 2 2 3 6 7 2 2" xfId="1892"/>
    <cellStyle name="Calculation 2 2 2 3 6 7 3" xfId="1893"/>
    <cellStyle name="Calculation 2 2 2 3 6 8" xfId="1894"/>
    <cellStyle name="Calculation 2 2 2 3 7" xfId="1895"/>
    <cellStyle name="Calculation 2 2 2 3 7 2" xfId="1896"/>
    <cellStyle name="Calculation 2 2 2 3 7 2 2" xfId="1897"/>
    <cellStyle name="Calculation 2 2 2 3 7 3" xfId="1898"/>
    <cellStyle name="Calculation 2 2 2 3 8" xfId="1899"/>
    <cellStyle name="Calculation 2 2 2 3 8 2" xfId="1900"/>
    <cellStyle name="Calculation 2 2 2 3 8 2 2" xfId="1901"/>
    <cellStyle name="Calculation 2 2 2 3 8 3" xfId="1902"/>
    <cellStyle name="Calculation 2 2 2 3 9" xfId="1903"/>
    <cellStyle name="Calculation 2 2 2 3 9 2" xfId="1904"/>
    <cellStyle name="Calculation 2 2 2 3 9 2 2" xfId="1905"/>
    <cellStyle name="Calculation 2 2 2 3 9 3" xfId="1906"/>
    <cellStyle name="Calculation 2 2 2 4" xfId="1907"/>
    <cellStyle name="Calculation 2 2 2 4 2" xfId="1908"/>
    <cellStyle name="Calculation 2 2 2 4 2 2" xfId="1909"/>
    <cellStyle name="Calculation 2 2 2 4 2 2 2" xfId="1910"/>
    <cellStyle name="Calculation 2 2 2 4 2 2 2 2" xfId="1911"/>
    <cellStyle name="Calculation 2 2 2 4 2 2 3" xfId="1912"/>
    <cellStyle name="Calculation 2 2 2 4 2 3" xfId="1913"/>
    <cellStyle name="Calculation 2 2 2 4 2 3 2" xfId="1914"/>
    <cellStyle name="Calculation 2 2 2 4 2 3 2 2" xfId="1915"/>
    <cellStyle name="Calculation 2 2 2 4 2 3 3" xfId="1916"/>
    <cellStyle name="Calculation 2 2 2 4 2 4" xfId="1917"/>
    <cellStyle name="Calculation 2 2 2 4 2 4 2" xfId="1918"/>
    <cellStyle name="Calculation 2 2 2 4 2 4 2 2" xfId="1919"/>
    <cellStyle name="Calculation 2 2 2 4 2 4 3" xfId="1920"/>
    <cellStyle name="Calculation 2 2 2 4 2 5" xfId="1921"/>
    <cellStyle name="Calculation 2 2 2 4 2 5 2" xfId="1922"/>
    <cellStyle name="Calculation 2 2 2 4 2 5 2 2" xfId="1923"/>
    <cellStyle name="Calculation 2 2 2 4 2 5 3" xfId="1924"/>
    <cellStyle name="Calculation 2 2 2 4 2 6" xfId="1925"/>
    <cellStyle name="Calculation 2 2 2 4 2 6 2" xfId="1926"/>
    <cellStyle name="Calculation 2 2 2 4 2 7" xfId="1927"/>
    <cellStyle name="Calculation 2 2 2 4 2 7 2" xfId="1928"/>
    <cellStyle name="Calculation 2 2 2 4 2 7 2 2" xfId="1929"/>
    <cellStyle name="Calculation 2 2 2 4 2 7 3" xfId="1930"/>
    <cellStyle name="Calculation 2 2 2 4 2 8" xfId="1931"/>
    <cellStyle name="Calculation 2 2 2 4 3" xfId="1932"/>
    <cellStyle name="Calculation 2 2 2 4 3 2" xfId="1933"/>
    <cellStyle name="Calculation 2 2 2 4 3 2 2" xfId="1934"/>
    <cellStyle name="Calculation 2 2 2 4 3 3" xfId="1935"/>
    <cellStyle name="Calculation 2 2 2 4 4" xfId="1936"/>
    <cellStyle name="Calculation 2 2 2 4 4 2" xfId="1937"/>
    <cellStyle name="Calculation 2 2 2 4 4 2 2" xfId="1938"/>
    <cellStyle name="Calculation 2 2 2 4 4 3" xfId="1939"/>
    <cellStyle name="Calculation 2 2 2 4 5" xfId="1940"/>
    <cellStyle name="Calculation 2 2 2 4 5 2" xfId="1941"/>
    <cellStyle name="Calculation 2 2 2 4 5 2 2" xfId="1942"/>
    <cellStyle name="Calculation 2 2 2 4 5 3" xfId="1943"/>
    <cellStyle name="Calculation 2 2 2 4 6" xfId="1944"/>
    <cellStyle name="Calculation 2 2 2 4 6 2" xfId="1945"/>
    <cellStyle name="Calculation 2 2 2 4 6 2 2" xfId="1946"/>
    <cellStyle name="Calculation 2 2 2 4 6 3" xfId="1947"/>
    <cellStyle name="Calculation 2 2 2 4 7" xfId="1948"/>
    <cellStyle name="Calculation 2 2 2 4 7 2" xfId="1949"/>
    <cellStyle name="Calculation 2 2 2 4 7 2 2" xfId="1950"/>
    <cellStyle name="Calculation 2 2 2 4 7 3" xfId="1951"/>
    <cellStyle name="Calculation 2 2 2 4 8" xfId="1952"/>
    <cellStyle name="Calculation 2 2 2 4 8 2" xfId="1953"/>
    <cellStyle name="Calculation 2 2 2 4 8 2 2" xfId="1954"/>
    <cellStyle name="Calculation 2 2 2 4 8 3" xfId="1955"/>
    <cellStyle name="Calculation 2 2 2 4 9" xfId="1956"/>
    <cellStyle name="Calculation 2 2 2 5" xfId="1957"/>
    <cellStyle name="Calculation 2 2 2 5 2" xfId="1958"/>
    <cellStyle name="Calculation 2 2 2 5 2 2" xfId="1959"/>
    <cellStyle name="Calculation 2 2 2 5 2 2 2" xfId="1960"/>
    <cellStyle name="Calculation 2 2 2 5 2 2 2 2" xfId="1961"/>
    <cellStyle name="Calculation 2 2 2 5 2 2 3" xfId="1962"/>
    <cellStyle name="Calculation 2 2 2 5 2 3" xfId="1963"/>
    <cellStyle name="Calculation 2 2 2 5 2 3 2" xfId="1964"/>
    <cellStyle name="Calculation 2 2 2 5 2 3 2 2" xfId="1965"/>
    <cellStyle name="Calculation 2 2 2 5 2 3 3" xfId="1966"/>
    <cellStyle name="Calculation 2 2 2 5 2 4" xfId="1967"/>
    <cellStyle name="Calculation 2 2 2 5 2 4 2" xfId="1968"/>
    <cellStyle name="Calculation 2 2 2 5 2 4 2 2" xfId="1969"/>
    <cellStyle name="Calculation 2 2 2 5 2 4 3" xfId="1970"/>
    <cellStyle name="Calculation 2 2 2 5 2 5" xfId="1971"/>
    <cellStyle name="Calculation 2 2 2 5 2 5 2" xfId="1972"/>
    <cellStyle name="Calculation 2 2 2 5 2 5 2 2" xfId="1973"/>
    <cellStyle name="Calculation 2 2 2 5 2 5 3" xfId="1974"/>
    <cellStyle name="Calculation 2 2 2 5 2 6" xfId="1975"/>
    <cellStyle name="Calculation 2 2 2 5 2 6 2" xfId="1976"/>
    <cellStyle name="Calculation 2 2 2 5 2 7" xfId="1977"/>
    <cellStyle name="Calculation 2 2 2 5 2 7 2" xfId="1978"/>
    <cellStyle name="Calculation 2 2 2 5 2 7 2 2" xfId="1979"/>
    <cellStyle name="Calculation 2 2 2 5 2 7 3" xfId="1980"/>
    <cellStyle name="Calculation 2 2 2 5 2 8" xfId="1981"/>
    <cellStyle name="Calculation 2 2 2 5 3" xfId="1982"/>
    <cellStyle name="Calculation 2 2 2 5 3 2" xfId="1983"/>
    <cellStyle name="Calculation 2 2 2 5 3 2 2" xfId="1984"/>
    <cellStyle name="Calculation 2 2 2 5 3 3" xfId="1985"/>
    <cellStyle name="Calculation 2 2 2 5 4" xfId="1986"/>
    <cellStyle name="Calculation 2 2 2 5 4 2" xfId="1987"/>
    <cellStyle name="Calculation 2 2 2 5 4 2 2" xfId="1988"/>
    <cellStyle name="Calculation 2 2 2 5 4 3" xfId="1989"/>
    <cellStyle name="Calculation 2 2 2 5 5" xfId="1990"/>
    <cellStyle name="Calculation 2 2 2 5 5 2" xfId="1991"/>
    <cellStyle name="Calculation 2 2 2 5 5 2 2" xfId="1992"/>
    <cellStyle name="Calculation 2 2 2 5 5 3" xfId="1993"/>
    <cellStyle name="Calculation 2 2 2 5 6" xfId="1994"/>
    <cellStyle name="Calculation 2 2 2 5 6 2" xfId="1995"/>
    <cellStyle name="Calculation 2 2 2 5 6 2 2" xfId="1996"/>
    <cellStyle name="Calculation 2 2 2 5 6 3" xfId="1997"/>
    <cellStyle name="Calculation 2 2 2 5 7" xfId="1998"/>
    <cellStyle name="Calculation 2 2 2 5 7 2" xfId="1999"/>
    <cellStyle name="Calculation 2 2 2 5 7 2 2" xfId="2000"/>
    <cellStyle name="Calculation 2 2 2 5 7 3" xfId="2001"/>
    <cellStyle name="Calculation 2 2 2 5 8" xfId="2002"/>
    <cellStyle name="Calculation 2 2 2 5 8 2" xfId="2003"/>
    <cellStyle name="Calculation 2 2 2 5 8 2 2" xfId="2004"/>
    <cellStyle name="Calculation 2 2 2 5 8 3" xfId="2005"/>
    <cellStyle name="Calculation 2 2 2 5 9" xfId="2006"/>
    <cellStyle name="Calculation 2 2 2 6" xfId="2007"/>
    <cellStyle name="Calculation 2 2 2 6 2" xfId="2008"/>
    <cellStyle name="Calculation 2 2 2 6 2 2" xfId="2009"/>
    <cellStyle name="Calculation 2 2 2 6 2 2 2" xfId="2010"/>
    <cellStyle name="Calculation 2 2 2 6 2 2 2 2" xfId="2011"/>
    <cellStyle name="Calculation 2 2 2 6 2 2 3" xfId="2012"/>
    <cellStyle name="Calculation 2 2 2 6 2 3" xfId="2013"/>
    <cellStyle name="Calculation 2 2 2 6 2 3 2" xfId="2014"/>
    <cellStyle name="Calculation 2 2 2 6 2 3 2 2" xfId="2015"/>
    <cellStyle name="Calculation 2 2 2 6 2 3 3" xfId="2016"/>
    <cellStyle name="Calculation 2 2 2 6 2 4" xfId="2017"/>
    <cellStyle name="Calculation 2 2 2 6 2 4 2" xfId="2018"/>
    <cellStyle name="Calculation 2 2 2 6 2 4 2 2" xfId="2019"/>
    <cellStyle name="Calculation 2 2 2 6 2 4 3" xfId="2020"/>
    <cellStyle name="Calculation 2 2 2 6 2 5" xfId="2021"/>
    <cellStyle name="Calculation 2 2 2 6 2 5 2" xfId="2022"/>
    <cellStyle name="Calculation 2 2 2 6 2 5 2 2" xfId="2023"/>
    <cellStyle name="Calculation 2 2 2 6 2 5 3" xfId="2024"/>
    <cellStyle name="Calculation 2 2 2 6 2 6" xfId="2025"/>
    <cellStyle name="Calculation 2 2 2 6 2 6 2" xfId="2026"/>
    <cellStyle name="Calculation 2 2 2 6 2 7" xfId="2027"/>
    <cellStyle name="Calculation 2 2 2 6 2 7 2" xfId="2028"/>
    <cellStyle name="Calculation 2 2 2 6 2 7 2 2" xfId="2029"/>
    <cellStyle name="Calculation 2 2 2 6 2 7 3" xfId="2030"/>
    <cellStyle name="Calculation 2 2 2 6 2 8" xfId="2031"/>
    <cellStyle name="Calculation 2 2 2 6 3" xfId="2032"/>
    <cellStyle name="Calculation 2 2 2 6 3 2" xfId="2033"/>
    <cellStyle name="Calculation 2 2 2 6 3 2 2" xfId="2034"/>
    <cellStyle name="Calculation 2 2 2 6 3 3" xfId="2035"/>
    <cellStyle name="Calculation 2 2 2 6 4" xfId="2036"/>
    <cellStyle name="Calculation 2 2 2 6 4 2" xfId="2037"/>
    <cellStyle name="Calculation 2 2 2 6 4 2 2" xfId="2038"/>
    <cellStyle name="Calculation 2 2 2 6 4 3" xfId="2039"/>
    <cellStyle name="Calculation 2 2 2 6 5" xfId="2040"/>
    <cellStyle name="Calculation 2 2 2 6 5 2" xfId="2041"/>
    <cellStyle name="Calculation 2 2 2 6 5 2 2" xfId="2042"/>
    <cellStyle name="Calculation 2 2 2 6 5 3" xfId="2043"/>
    <cellStyle name="Calculation 2 2 2 6 6" xfId="2044"/>
    <cellStyle name="Calculation 2 2 2 6 6 2" xfId="2045"/>
    <cellStyle name="Calculation 2 2 2 6 6 2 2" xfId="2046"/>
    <cellStyle name="Calculation 2 2 2 6 6 3" xfId="2047"/>
    <cellStyle name="Calculation 2 2 2 6 7" xfId="2048"/>
    <cellStyle name="Calculation 2 2 2 6 7 2" xfId="2049"/>
    <cellStyle name="Calculation 2 2 2 6 7 2 2" xfId="2050"/>
    <cellStyle name="Calculation 2 2 2 6 7 3" xfId="2051"/>
    <cellStyle name="Calculation 2 2 2 6 8" xfId="2052"/>
    <cellStyle name="Calculation 2 2 2 6 8 2" xfId="2053"/>
    <cellStyle name="Calculation 2 2 2 6 8 2 2" xfId="2054"/>
    <cellStyle name="Calculation 2 2 2 6 8 3" xfId="2055"/>
    <cellStyle name="Calculation 2 2 2 6 9" xfId="2056"/>
    <cellStyle name="Calculation 2 2 2 7" xfId="2057"/>
    <cellStyle name="Calculation 2 2 2 7 2" xfId="2058"/>
    <cellStyle name="Calculation 2 2 2 7 2 2" xfId="2059"/>
    <cellStyle name="Calculation 2 2 2 7 2 2 2" xfId="2060"/>
    <cellStyle name="Calculation 2 2 2 7 2 2 2 2" xfId="2061"/>
    <cellStyle name="Calculation 2 2 2 7 2 2 3" xfId="2062"/>
    <cellStyle name="Calculation 2 2 2 7 2 3" xfId="2063"/>
    <cellStyle name="Calculation 2 2 2 7 2 3 2" xfId="2064"/>
    <cellStyle name="Calculation 2 2 2 7 2 3 2 2" xfId="2065"/>
    <cellStyle name="Calculation 2 2 2 7 2 3 3" xfId="2066"/>
    <cellStyle name="Calculation 2 2 2 7 2 4" xfId="2067"/>
    <cellStyle name="Calculation 2 2 2 7 2 4 2" xfId="2068"/>
    <cellStyle name="Calculation 2 2 2 7 2 4 2 2" xfId="2069"/>
    <cellStyle name="Calculation 2 2 2 7 2 4 3" xfId="2070"/>
    <cellStyle name="Calculation 2 2 2 7 2 5" xfId="2071"/>
    <cellStyle name="Calculation 2 2 2 7 2 5 2" xfId="2072"/>
    <cellStyle name="Calculation 2 2 2 7 2 5 2 2" xfId="2073"/>
    <cellStyle name="Calculation 2 2 2 7 2 5 3" xfId="2074"/>
    <cellStyle name="Calculation 2 2 2 7 2 6" xfId="2075"/>
    <cellStyle name="Calculation 2 2 2 7 2 6 2" xfId="2076"/>
    <cellStyle name="Calculation 2 2 2 7 2 7" xfId="2077"/>
    <cellStyle name="Calculation 2 2 2 7 2 7 2" xfId="2078"/>
    <cellStyle name="Calculation 2 2 2 7 2 7 2 2" xfId="2079"/>
    <cellStyle name="Calculation 2 2 2 7 2 7 3" xfId="2080"/>
    <cellStyle name="Calculation 2 2 2 7 2 8" xfId="2081"/>
    <cellStyle name="Calculation 2 2 2 7 3" xfId="2082"/>
    <cellStyle name="Calculation 2 2 2 7 3 2" xfId="2083"/>
    <cellStyle name="Calculation 2 2 2 7 3 2 2" xfId="2084"/>
    <cellStyle name="Calculation 2 2 2 7 3 3" xfId="2085"/>
    <cellStyle name="Calculation 2 2 2 7 4" xfId="2086"/>
    <cellStyle name="Calculation 2 2 2 7 4 2" xfId="2087"/>
    <cellStyle name="Calculation 2 2 2 7 4 2 2" xfId="2088"/>
    <cellStyle name="Calculation 2 2 2 7 4 3" xfId="2089"/>
    <cellStyle name="Calculation 2 2 2 7 5" xfId="2090"/>
    <cellStyle name="Calculation 2 2 2 7 5 2" xfId="2091"/>
    <cellStyle name="Calculation 2 2 2 7 5 2 2" xfId="2092"/>
    <cellStyle name="Calculation 2 2 2 7 5 3" xfId="2093"/>
    <cellStyle name="Calculation 2 2 2 7 6" xfId="2094"/>
    <cellStyle name="Calculation 2 2 2 7 6 2" xfId="2095"/>
    <cellStyle name="Calculation 2 2 2 7 6 2 2" xfId="2096"/>
    <cellStyle name="Calculation 2 2 2 7 6 3" xfId="2097"/>
    <cellStyle name="Calculation 2 2 2 7 7" xfId="2098"/>
    <cellStyle name="Calculation 2 2 2 7 7 2" xfId="2099"/>
    <cellStyle name="Calculation 2 2 2 7 7 2 2" xfId="2100"/>
    <cellStyle name="Calculation 2 2 2 7 7 3" xfId="2101"/>
    <cellStyle name="Calculation 2 2 2 7 8" xfId="2102"/>
    <cellStyle name="Calculation 2 2 2 7 8 2" xfId="2103"/>
    <cellStyle name="Calculation 2 2 2 7 8 2 2" xfId="2104"/>
    <cellStyle name="Calculation 2 2 2 7 8 3" xfId="2105"/>
    <cellStyle name="Calculation 2 2 2 7 9" xfId="2106"/>
    <cellStyle name="Calculation 2 2 2 8" xfId="2107"/>
    <cellStyle name="Calculation 2 2 2 8 2" xfId="2108"/>
    <cellStyle name="Calculation 2 2 2 8 2 2" xfId="2109"/>
    <cellStyle name="Calculation 2 2 2 8 2 2 2" xfId="2110"/>
    <cellStyle name="Calculation 2 2 2 8 2 3" xfId="2111"/>
    <cellStyle name="Calculation 2 2 2 8 3" xfId="2112"/>
    <cellStyle name="Calculation 2 2 2 8 3 2" xfId="2113"/>
    <cellStyle name="Calculation 2 2 2 8 3 2 2" xfId="2114"/>
    <cellStyle name="Calculation 2 2 2 8 3 3" xfId="2115"/>
    <cellStyle name="Calculation 2 2 2 8 4" xfId="2116"/>
    <cellStyle name="Calculation 2 2 2 8 4 2" xfId="2117"/>
    <cellStyle name="Calculation 2 2 2 8 4 2 2" xfId="2118"/>
    <cellStyle name="Calculation 2 2 2 8 4 3" xfId="2119"/>
    <cellStyle name="Calculation 2 2 2 8 5" xfId="2120"/>
    <cellStyle name="Calculation 2 2 2 8 5 2" xfId="2121"/>
    <cellStyle name="Calculation 2 2 2 8 5 2 2" xfId="2122"/>
    <cellStyle name="Calculation 2 2 2 8 5 3" xfId="2123"/>
    <cellStyle name="Calculation 2 2 2 8 6" xfId="2124"/>
    <cellStyle name="Calculation 2 2 2 8 6 2" xfId="2125"/>
    <cellStyle name="Calculation 2 2 2 8 7" xfId="2126"/>
    <cellStyle name="Calculation 2 2 2 8 7 2" xfId="2127"/>
    <cellStyle name="Calculation 2 2 2 8 7 2 2" xfId="2128"/>
    <cellStyle name="Calculation 2 2 2 8 7 3" xfId="2129"/>
    <cellStyle name="Calculation 2 2 2 8 8" xfId="2130"/>
    <cellStyle name="Calculation 2 2 2 9" xfId="2131"/>
    <cellStyle name="Calculation 2 2 2 9 2" xfId="2132"/>
    <cellStyle name="Calculation 2 2 2 9 2 2" xfId="2133"/>
    <cellStyle name="Calculation 2 2 2 9 3" xfId="2134"/>
    <cellStyle name="Calculation 2 2 3" xfId="2135"/>
    <cellStyle name="Calculation 2 2 3 10" xfId="2136"/>
    <cellStyle name="Calculation 2 2 3 10 2" xfId="2137"/>
    <cellStyle name="Calculation 2 2 3 10 2 2" xfId="2138"/>
    <cellStyle name="Calculation 2 2 3 10 3" xfId="2139"/>
    <cellStyle name="Calculation 2 2 3 11" xfId="2140"/>
    <cellStyle name="Calculation 2 2 3 11 2" xfId="2141"/>
    <cellStyle name="Calculation 2 2 3 11 2 2" xfId="2142"/>
    <cellStyle name="Calculation 2 2 3 11 3" xfId="2143"/>
    <cellStyle name="Calculation 2 2 3 12" xfId="2144"/>
    <cellStyle name="Calculation 2 2 3 12 2" xfId="2145"/>
    <cellStyle name="Calculation 2 2 3 12 2 2" xfId="2146"/>
    <cellStyle name="Calculation 2 2 3 12 3" xfId="2147"/>
    <cellStyle name="Calculation 2 2 3 13" xfId="2148"/>
    <cellStyle name="Calculation 2 2 3 13 2" xfId="2149"/>
    <cellStyle name="Calculation 2 2 3 13 2 2" xfId="2150"/>
    <cellStyle name="Calculation 2 2 3 13 3" xfId="2151"/>
    <cellStyle name="Calculation 2 2 3 14" xfId="2152"/>
    <cellStyle name="Calculation 2 2 3 14 2" xfId="2153"/>
    <cellStyle name="Calculation 2 2 3 14 2 2" xfId="2154"/>
    <cellStyle name="Calculation 2 2 3 14 3" xfId="2155"/>
    <cellStyle name="Calculation 2 2 3 15" xfId="2156"/>
    <cellStyle name="Calculation 2 2 3 2" xfId="2157"/>
    <cellStyle name="Calculation 2 2 3 2 10" xfId="2158"/>
    <cellStyle name="Calculation 2 2 3 2 10 2" xfId="2159"/>
    <cellStyle name="Calculation 2 2 3 2 10 2 2" xfId="2160"/>
    <cellStyle name="Calculation 2 2 3 2 10 3" xfId="2161"/>
    <cellStyle name="Calculation 2 2 3 2 11" xfId="2162"/>
    <cellStyle name="Calculation 2 2 3 2 11 2" xfId="2163"/>
    <cellStyle name="Calculation 2 2 3 2 11 2 2" xfId="2164"/>
    <cellStyle name="Calculation 2 2 3 2 11 3" xfId="2165"/>
    <cellStyle name="Calculation 2 2 3 2 12" xfId="2166"/>
    <cellStyle name="Calculation 2 2 3 2 12 2" xfId="2167"/>
    <cellStyle name="Calculation 2 2 3 2 12 2 2" xfId="2168"/>
    <cellStyle name="Calculation 2 2 3 2 12 3" xfId="2169"/>
    <cellStyle name="Calculation 2 2 3 2 13" xfId="2170"/>
    <cellStyle name="Calculation 2 2 3 2 2" xfId="2171"/>
    <cellStyle name="Calculation 2 2 3 2 2 2" xfId="2172"/>
    <cellStyle name="Calculation 2 2 3 2 2 2 2" xfId="2173"/>
    <cellStyle name="Calculation 2 2 3 2 2 2 2 2" xfId="2174"/>
    <cellStyle name="Calculation 2 2 3 2 2 2 2 2 2" xfId="2175"/>
    <cellStyle name="Calculation 2 2 3 2 2 2 2 3" xfId="2176"/>
    <cellStyle name="Calculation 2 2 3 2 2 2 3" xfId="2177"/>
    <cellStyle name="Calculation 2 2 3 2 2 2 3 2" xfId="2178"/>
    <cellStyle name="Calculation 2 2 3 2 2 2 3 2 2" xfId="2179"/>
    <cellStyle name="Calculation 2 2 3 2 2 2 3 3" xfId="2180"/>
    <cellStyle name="Calculation 2 2 3 2 2 2 4" xfId="2181"/>
    <cellStyle name="Calculation 2 2 3 2 2 2 4 2" xfId="2182"/>
    <cellStyle name="Calculation 2 2 3 2 2 2 4 2 2" xfId="2183"/>
    <cellStyle name="Calculation 2 2 3 2 2 2 4 3" xfId="2184"/>
    <cellStyle name="Calculation 2 2 3 2 2 2 5" xfId="2185"/>
    <cellStyle name="Calculation 2 2 3 2 2 2 5 2" xfId="2186"/>
    <cellStyle name="Calculation 2 2 3 2 2 2 5 2 2" xfId="2187"/>
    <cellStyle name="Calculation 2 2 3 2 2 2 5 3" xfId="2188"/>
    <cellStyle name="Calculation 2 2 3 2 2 2 6" xfId="2189"/>
    <cellStyle name="Calculation 2 2 3 2 2 2 6 2" xfId="2190"/>
    <cellStyle name="Calculation 2 2 3 2 2 2 7" xfId="2191"/>
    <cellStyle name="Calculation 2 2 3 2 2 2 7 2" xfId="2192"/>
    <cellStyle name="Calculation 2 2 3 2 2 2 7 2 2" xfId="2193"/>
    <cellStyle name="Calculation 2 2 3 2 2 2 7 3" xfId="2194"/>
    <cellStyle name="Calculation 2 2 3 2 2 2 8" xfId="2195"/>
    <cellStyle name="Calculation 2 2 3 2 2 3" xfId="2196"/>
    <cellStyle name="Calculation 2 2 3 2 2 3 2" xfId="2197"/>
    <cellStyle name="Calculation 2 2 3 2 2 3 2 2" xfId="2198"/>
    <cellStyle name="Calculation 2 2 3 2 2 3 3" xfId="2199"/>
    <cellStyle name="Calculation 2 2 3 2 2 4" xfId="2200"/>
    <cellStyle name="Calculation 2 2 3 2 2 4 2" xfId="2201"/>
    <cellStyle name="Calculation 2 2 3 2 2 4 2 2" xfId="2202"/>
    <cellStyle name="Calculation 2 2 3 2 2 4 3" xfId="2203"/>
    <cellStyle name="Calculation 2 2 3 2 2 5" xfId="2204"/>
    <cellStyle name="Calculation 2 2 3 2 2 5 2" xfId="2205"/>
    <cellStyle name="Calculation 2 2 3 2 2 5 2 2" xfId="2206"/>
    <cellStyle name="Calculation 2 2 3 2 2 5 3" xfId="2207"/>
    <cellStyle name="Calculation 2 2 3 2 2 6" xfId="2208"/>
    <cellStyle name="Calculation 2 2 3 2 2 6 2" xfId="2209"/>
    <cellStyle name="Calculation 2 2 3 2 2 6 2 2" xfId="2210"/>
    <cellStyle name="Calculation 2 2 3 2 2 6 3" xfId="2211"/>
    <cellStyle name="Calculation 2 2 3 2 2 7" xfId="2212"/>
    <cellStyle name="Calculation 2 2 3 2 2 7 2" xfId="2213"/>
    <cellStyle name="Calculation 2 2 3 2 2 7 2 2" xfId="2214"/>
    <cellStyle name="Calculation 2 2 3 2 2 7 3" xfId="2215"/>
    <cellStyle name="Calculation 2 2 3 2 2 8" xfId="2216"/>
    <cellStyle name="Calculation 2 2 3 2 2 8 2" xfId="2217"/>
    <cellStyle name="Calculation 2 2 3 2 2 8 2 2" xfId="2218"/>
    <cellStyle name="Calculation 2 2 3 2 2 8 3" xfId="2219"/>
    <cellStyle name="Calculation 2 2 3 2 2 9" xfId="2220"/>
    <cellStyle name="Calculation 2 2 3 2 3" xfId="2221"/>
    <cellStyle name="Calculation 2 2 3 2 3 2" xfId="2222"/>
    <cellStyle name="Calculation 2 2 3 2 3 2 2" xfId="2223"/>
    <cellStyle name="Calculation 2 2 3 2 3 2 2 2" xfId="2224"/>
    <cellStyle name="Calculation 2 2 3 2 3 2 2 2 2" xfId="2225"/>
    <cellStyle name="Calculation 2 2 3 2 3 2 2 3" xfId="2226"/>
    <cellStyle name="Calculation 2 2 3 2 3 2 3" xfId="2227"/>
    <cellStyle name="Calculation 2 2 3 2 3 2 3 2" xfId="2228"/>
    <cellStyle name="Calculation 2 2 3 2 3 2 3 2 2" xfId="2229"/>
    <cellStyle name="Calculation 2 2 3 2 3 2 3 3" xfId="2230"/>
    <cellStyle name="Calculation 2 2 3 2 3 2 4" xfId="2231"/>
    <cellStyle name="Calculation 2 2 3 2 3 2 4 2" xfId="2232"/>
    <cellStyle name="Calculation 2 2 3 2 3 2 4 2 2" xfId="2233"/>
    <cellStyle name="Calculation 2 2 3 2 3 2 4 3" xfId="2234"/>
    <cellStyle name="Calculation 2 2 3 2 3 2 5" xfId="2235"/>
    <cellStyle name="Calculation 2 2 3 2 3 2 5 2" xfId="2236"/>
    <cellStyle name="Calculation 2 2 3 2 3 2 5 2 2" xfId="2237"/>
    <cellStyle name="Calculation 2 2 3 2 3 2 5 3" xfId="2238"/>
    <cellStyle name="Calculation 2 2 3 2 3 2 6" xfId="2239"/>
    <cellStyle name="Calculation 2 2 3 2 3 2 6 2" xfId="2240"/>
    <cellStyle name="Calculation 2 2 3 2 3 2 7" xfId="2241"/>
    <cellStyle name="Calculation 2 2 3 2 3 2 7 2" xfId="2242"/>
    <cellStyle name="Calculation 2 2 3 2 3 2 7 2 2" xfId="2243"/>
    <cellStyle name="Calculation 2 2 3 2 3 2 7 3" xfId="2244"/>
    <cellStyle name="Calculation 2 2 3 2 3 2 8" xfId="2245"/>
    <cellStyle name="Calculation 2 2 3 2 3 3" xfId="2246"/>
    <cellStyle name="Calculation 2 2 3 2 3 3 2" xfId="2247"/>
    <cellStyle name="Calculation 2 2 3 2 3 3 2 2" xfId="2248"/>
    <cellStyle name="Calculation 2 2 3 2 3 3 3" xfId="2249"/>
    <cellStyle name="Calculation 2 2 3 2 3 4" xfId="2250"/>
    <cellStyle name="Calculation 2 2 3 2 3 4 2" xfId="2251"/>
    <cellStyle name="Calculation 2 2 3 2 3 4 2 2" xfId="2252"/>
    <cellStyle name="Calculation 2 2 3 2 3 4 3" xfId="2253"/>
    <cellStyle name="Calculation 2 2 3 2 3 5" xfId="2254"/>
    <cellStyle name="Calculation 2 2 3 2 3 5 2" xfId="2255"/>
    <cellStyle name="Calculation 2 2 3 2 3 5 2 2" xfId="2256"/>
    <cellStyle name="Calculation 2 2 3 2 3 5 3" xfId="2257"/>
    <cellStyle name="Calculation 2 2 3 2 3 6" xfId="2258"/>
    <cellStyle name="Calculation 2 2 3 2 3 6 2" xfId="2259"/>
    <cellStyle name="Calculation 2 2 3 2 3 6 2 2" xfId="2260"/>
    <cellStyle name="Calculation 2 2 3 2 3 6 3" xfId="2261"/>
    <cellStyle name="Calculation 2 2 3 2 3 7" xfId="2262"/>
    <cellStyle name="Calculation 2 2 3 2 3 7 2" xfId="2263"/>
    <cellStyle name="Calculation 2 2 3 2 3 7 2 2" xfId="2264"/>
    <cellStyle name="Calculation 2 2 3 2 3 7 3" xfId="2265"/>
    <cellStyle name="Calculation 2 2 3 2 3 8" xfId="2266"/>
    <cellStyle name="Calculation 2 2 3 2 3 8 2" xfId="2267"/>
    <cellStyle name="Calculation 2 2 3 2 3 8 2 2" xfId="2268"/>
    <cellStyle name="Calculation 2 2 3 2 3 8 3" xfId="2269"/>
    <cellStyle name="Calculation 2 2 3 2 3 9" xfId="2270"/>
    <cellStyle name="Calculation 2 2 3 2 4" xfId="2271"/>
    <cellStyle name="Calculation 2 2 3 2 4 2" xfId="2272"/>
    <cellStyle name="Calculation 2 2 3 2 4 2 2" xfId="2273"/>
    <cellStyle name="Calculation 2 2 3 2 4 2 2 2" xfId="2274"/>
    <cellStyle name="Calculation 2 2 3 2 4 2 2 2 2" xfId="2275"/>
    <cellStyle name="Calculation 2 2 3 2 4 2 2 3" xfId="2276"/>
    <cellStyle name="Calculation 2 2 3 2 4 2 3" xfId="2277"/>
    <cellStyle name="Calculation 2 2 3 2 4 2 3 2" xfId="2278"/>
    <cellStyle name="Calculation 2 2 3 2 4 2 3 2 2" xfId="2279"/>
    <cellStyle name="Calculation 2 2 3 2 4 2 3 3" xfId="2280"/>
    <cellStyle name="Calculation 2 2 3 2 4 2 4" xfId="2281"/>
    <cellStyle name="Calculation 2 2 3 2 4 2 4 2" xfId="2282"/>
    <cellStyle name="Calculation 2 2 3 2 4 2 4 2 2" xfId="2283"/>
    <cellStyle name="Calculation 2 2 3 2 4 2 4 3" xfId="2284"/>
    <cellStyle name="Calculation 2 2 3 2 4 2 5" xfId="2285"/>
    <cellStyle name="Calculation 2 2 3 2 4 2 5 2" xfId="2286"/>
    <cellStyle name="Calculation 2 2 3 2 4 2 5 2 2" xfId="2287"/>
    <cellStyle name="Calculation 2 2 3 2 4 2 5 3" xfId="2288"/>
    <cellStyle name="Calculation 2 2 3 2 4 2 6" xfId="2289"/>
    <cellStyle name="Calculation 2 2 3 2 4 2 6 2" xfId="2290"/>
    <cellStyle name="Calculation 2 2 3 2 4 2 7" xfId="2291"/>
    <cellStyle name="Calculation 2 2 3 2 4 2 7 2" xfId="2292"/>
    <cellStyle name="Calculation 2 2 3 2 4 2 7 2 2" xfId="2293"/>
    <cellStyle name="Calculation 2 2 3 2 4 2 7 3" xfId="2294"/>
    <cellStyle name="Calculation 2 2 3 2 4 2 8" xfId="2295"/>
    <cellStyle name="Calculation 2 2 3 2 4 3" xfId="2296"/>
    <cellStyle name="Calculation 2 2 3 2 4 3 2" xfId="2297"/>
    <cellStyle name="Calculation 2 2 3 2 4 3 2 2" xfId="2298"/>
    <cellStyle name="Calculation 2 2 3 2 4 3 3" xfId="2299"/>
    <cellStyle name="Calculation 2 2 3 2 4 4" xfId="2300"/>
    <cellStyle name="Calculation 2 2 3 2 4 4 2" xfId="2301"/>
    <cellStyle name="Calculation 2 2 3 2 4 4 2 2" xfId="2302"/>
    <cellStyle name="Calculation 2 2 3 2 4 4 3" xfId="2303"/>
    <cellStyle name="Calculation 2 2 3 2 4 5" xfId="2304"/>
    <cellStyle name="Calculation 2 2 3 2 4 5 2" xfId="2305"/>
    <cellStyle name="Calculation 2 2 3 2 4 5 2 2" xfId="2306"/>
    <cellStyle name="Calculation 2 2 3 2 4 5 3" xfId="2307"/>
    <cellStyle name="Calculation 2 2 3 2 4 6" xfId="2308"/>
    <cellStyle name="Calculation 2 2 3 2 4 6 2" xfId="2309"/>
    <cellStyle name="Calculation 2 2 3 2 4 6 2 2" xfId="2310"/>
    <cellStyle name="Calculation 2 2 3 2 4 6 3" xfId="2311"/>
    <cellStyle name="Calculation 2 2 3 2 4 7" xfId="2312"/>
    <cellStyle name="Calculation 2 2 3 2 4 7 2" xfId="2313"/>
    <cellStyle name="Calculation 2 2 3 2 4 7 2 2" xfId="2314"/>
    <cellStyle name="Calculation 2 2 3 2 4 7 3" xfId="2315"/>
    <cellStyle name="Calculation 2 2 3 2 4 8" xfId="2316"/>
    <cellStyle name="Calculation 2 2 3 2 4 8 2" xfId="2317"/>
    <cellStyle name="Calculation 2 2 3 2 4 8 2 2" xfId="2318"/>
    <cellStyle name="Calculation 2 2 3 2 4 8 3" xfId="2319"/>
    <cellStyle name="Calculation 2 2 3 2 4 9" xfId="2320"/>
    <cellStyle name="Calculation 2 2 3 2 5" xfId="2321"/>
    <cellStyle name="Calculation 2 2 3 2 5 2" xfId="2322"/>
    <cellStyle name="Calculation 2 2 3 2 5 2 2" xfId="2323"/>
    <cellStyle name="Calculation 2 2 3 2 5 2 2 2" xfId="2324"/>
    <cellStyle name="Calculation 2 2 3 2 5 2 2 2 2" xfId="2325"/>
    <cellStyle name="Calculation 2 2 3 2 5 2 2 3" xfId="2326"/>
    <cellStyle name="Calculation 2 2 3 2 5 2 3" xfId="2327"/>
    <cellStyle name="Calculation 2 2 3 2 5 2 3 2" xfId="2328"/>
    <cellStyle name="Calculation 2 2 3 2 5 2 3 2 2" xfId="2329"/>
    <cellStyle name="Calculation 2 2 3 2 5 2 3 3" xfId="2330"/>
    <cellStyle name="Calculation 2 2 3 2 5 2 4" xfId="2331"/>
    <cellStyle name="Calculation 2 2 3 2 5 2 4 2" xfId="2332"/>
    <cellStyle name="Calculation 2 2 3 2 5 2 4 2 2" xfId="2333"/>
    <cellStyle name="Calculation 2 2 3 2 5 2 4 3" xfId="2334"/>
    <cellStyle name="Calculation 2 2 3 2 5 2 5" xfId="2335"/>
    <cellStyle name="Calculation 2 2 3 2 5 2 5 2" xfId="2336"/>
    <cellStyle name="Calculation 2 2 3 2 5 2 5 2 2" xfId="2337"/>
    <cellStyle name="Calculation 2 2 3 2 5 2 5 3" xfId="2338"/>
    <cellStyle name="Calculation 2 2 3 2 5 2 6" xfId="2339"/>
    <cellStyle name="Calculation 2 2 3 2 5 2 6 2" xfId="2340"/>
    <cellStyle name="Calculation 2 2 3 2 5 2 7" xfId="2341"/>
    <cellStyle name="Calculation 2 2 3 2 5 2 7 2" xfId="2342"/>
    <cellStyle name="Calculation 2 2 3 2 5 2 7 2 2" xfId="2343"/>
    <cellStyle name="Calculation 2 2 3 2 5 2 7 3" xfId="2344"/>
    <cellStyle name="Calculation 2 2 3 2 5 2 8" xfId="2345"/>
    <cellStyle name="Calculation 2 2 3 2 5 3" xfId="2346"/>
    <cellStyle name="Calculation 2 2 3 2 5 3 2" xfId="2347"/>
    <cellStyle name="Calculation 2 2 3 2 5 3 2 2" xfId="2348"/>
    <cellStyle name="Calculation 2 2 3 2 5 3 3" xfId="2349"/>
    <cellStyle name="Calculation 2 2 3 2 5 4" xfId="2350"/>
    <cellStyle name="Calculation 2 2 3 2 5 4 2" xfId="2351"/>
    <cellStyle name="Calculation 2 2 3 2 5 4 2 2" xfId="2352"/>
    <cellStyle name="Calculation 2 2 3 2 5 4 3" xfId="2353"/>
    <cellStyle name="Calculation 2 2 3 2 5 5" xfId="2354"/>
    <cellStyle name="Calculation 2 2 3 2 5 5 2" xfId="2355"/>
    <cellStyle name="Calculation 2 2 3 2 5 5 2 2" xfId="2356"/>
    <cellStyle name="Calculation 2 2 3 2 5 5 3" xfId="2357"/>
    <cellStyle name="Calculation 2 2 3 2 5 6" xfId="2358"/>
    <cellStyle name="Calculation 2 2 3 2 5 6 2" xfId="2359"/>
    <cellStyle name="Calculation 2 2 3 2 5 6 2 2" xfId="2360"/>
    <cellStyle name="Calculation 2 2 3 2 5 6 3" xfId="2361"/>
    <cellStyle name="Calculation 2 2 3 2 5 7" xfId="2362"/>
    <cellStyle name="Calculation 2 2 3 2 5 7 2" xfId="2363"/>
    <cellStyle name="Calculation 2 2 3 2 5 7 2 2" xfId="2364"/>
    <cellStyle name="Calculation 2 2 3 2 5 7 3" xfId="2365"/>
    <cellStyle name="Calculation 2 2 3 2 5 8" xfId="2366"/>
    <cellStyle name="Calculation 2 2 3 2 5 8 2" xfId="2367"/>
    <cellStyle name="Calculation 2 2 3 2 5 8 2 2" xfId="2368"/>
    <cellStyle name="Calculation 2 2 3 2 5 8 3" xfId="2369"/>
    <cellStyle name="Calculation 2 2 3 2 5 9" xfId="2370"/>
    <cellStyle name="Calculation 2 2 3 2 6" xfId="2371"/>
    <cellStyle name="Calculation 2 2 3 2 6 2" xfId="2372"/>
    <cellStyle name="Calculation 2 2 3 2 6 2 2" xfId="2373"/>
    <cellStyle name="Calculation 2 2 3 2 6 2 2 2" xfId="2374"/>
    <cellStyle name="Calculation 2 2 3 2 6 2 3" xfId="2375"/>
    <cellStyle name="Calculation 2 2 3 2 6 3" xfId="2376"/>
    <cellStyle name="Calculation 2 2 3 2 6 3 2" xfId="2377"/>
    <cellStyle name="Calculation 2 2 3 2 6 3 2 2" xfId="2378"/>
    <cellStyle name="Calculation 2 2 3 2 6 3 3" xfId="2379"/>
    <cellStyle name="Calculation 2 2 3 2 6 4" xfId="2380"/>
    <cellStyle name="Calculation 2 2 3 2 6 4 2" xfId="2381"/>
    <cellStyle name="Calculation 2 2 3 2 6 4 2 2" xfId="2382"/>
    <cellStyle name="Calculation 2 2 3 2 6 4 3" xfId="2383"/>
    <cellStyle name="Calculation 2 2 3 2 6 5" xfId="2384"/>
    <cellStyle name="Calculation 2 2 3 2 6 5 2" xfId="2385"/>
    <cellStyle name="Calculation 2 2 3 2 6 5 2 2" xfId="2386"/>
    <cellStyle name="Calculation 2 2 3 2 6 5 3" xfId="2387"/>
    <cellStyle name="Calculation 2 2 3 2 6 6" xfId="2388"/>
    <cellStyle name="Calculation 2 2 3 2 6 6 2" xfId="2389"/>
    <cellStyle name="Calculation 2 2 3 2 6 7" xfId="2390"/>
    <cellStyle name="Calculation 2 2 3 2 6 7 2" xfId="2391"/>
    <cellStyle name="Calculation 2 2 3 2 6 7 2 2" xfId="2392"/>
    <cellStyle name="Calculation 2 2 3 2 6 7 3" xfId="2393"/>
    <cellStyle name="Calculation 2 2 3 2 6 8" xfId="2394"/>
    <cellStyle name="Calculation 2 2 3 2 7" xfId="2395"/>
    <cellStyle name="Calculation 2 2 3 2 7 2" xfId="2396"/>
    <cellStyle name="Calculation 2 2 3 2 7 2 2" xfId="2397"/>
    <cellStyle name="Calculation 2 2 3 2 7 3" xfId="2398"/>
    <cellStyle name="Calculation 2 2 3 2 8" xfId="2399"/>
    <cellStyle name="Calculation 2 2 3 2 8 2" xfId="2400"/>
    <cellStyle name="Calculation 2 2 3 2 8 2 2" xfId="2401"/>
    <cellStyle name="Calculation 2 2 3 2 8 3" xfId="2402"/>
    <cellStyle name="Calculation 2 2 3 2 9" xfId="2403"/>
    <cellStyle name="Calculation 2 2 3 2 9 2" xfId="2404"/>
    <cellStyle name="Calculation 2 2 3 2 9 2 2" xfId="2405"/>
    <cellStyle name="Calculation 2 2 3 2 9 3" xfId="2406"/>
    <cellStyle name="Calculation 2 2 3 3" xfId="2407"/>
    <cellStyle name="Calculation 2 2 3 3 10" xfId="2408"/>
    <cellStyle name="Calculation 2 2 3 3 10 2" xfId="2409"/>
    <cellStyle name="Calculation 2 2 3 3 10 2 2" xfId="2410"/>
    <cellStyle name="Calculation 2 2 3 3 10 3" xfId="2411"/>
    <cellStyle name="Calculation 2 2 3 3 11" xfId="2412"/>
    <cellStyle name="Calculation 2 2 3 3 11 2" xfId="2413"/>
    <cellStyle name="Calculation 2 2 3 3 11 2 2" xfId="2414"/>
    <cellStyle name="Calculation 2 2 3 3 11 3" xfId="2415"/>
    <cellStyle name="Calculation 2 2 3 3 12" xfId="2416"/>
    <cellStyle name="Calculation 2 2 3 3 12 2" xfId="2417"/>
    <cellStyle name="Calculation 2 2 3 3 12 2 2" xfId="2418"/>
    <cellStyle name="Calculation 2 2 3 3 12 3" xfId="2419"/>
    <cellStyle name="Calculation 2 2 3 3 13" xfId="2420"/>
    <cellStyle name="Calculation 2 2 3 3 2" xfId="2421"/>
    <cellStyle name="Calculation 2 2 3 3 2 2" xfId="2422"/>
    <cellStyle name="Calculation 2 2 3 3 2 2 2" xfId="2423"/>
    <cellStyle name="Calculation 2 2 3 3 2 2 2 2" xfId="2424"/>
    <cellStyle name="Calculation 2 2 3 3 2 2 2 2 2" xfId="2425"/>
    <cellStyle name="Calculation 2 2 3 3 2 2 2 3" xfId="2426"/>
    <cellStyle name="Calculation 2 2 3 3 2 2 3" xfId="2427"/>
    <cellStyle name="Calculation 2 2 3 3 2 2 3 2" xfId="2428"/>
    <cellStyle name="Calculation 2 2 3 3 2 2 3 2 2" xfId="2429"/>
    <cellStyle name="Calculation 2 2 3 3 2 2 3 3" xfId="2430"/>
    <cellStyle name="Calculation 2 2 3 3 2 2 4" xfId="2431"/>
    <cellStyle name="Calculation 2 2 3 3 2 2 4 2" xfId="2432"/>
    <cellStyle name="Calculation 2 2 3 3 2 2 4 2 2" xfId="2433"/>
    <cellStyle name="Calculation 2 2 3 3 2 2 4 3" xfId="2434"/>
    <cellStyle name="Calculation 2 2 3 3 2 2 5" xfId="2435"/>
    <cellStyle name="Calculation 2 2 3 3 2 2 5 2" xfId="2436"/>
    <cellStyle name="Calculation 2 2 3 3 2 2 5 2 2" xfId="2437"/>
    <cellStyle name="Calculation 2 2 3 3 2 2 5 3" xfId="2438"/>
    <cellStyle name="Calculation 2 2 3 3 2 2 6" xfId="2439"/>
    <cellStyle name="Calculation 2 2 3 3 2 2 6 2" xfId="2440"/>
    <cellStyle name="Calculation 2 2 3 3 2 2 7" xfId="2441"/>
    <cellStyle name="Calculation 2 2 3 3 2 2 7 2" xfId="2442"/>
    <cellStyle name="Calculation 2 2 3 3 2 2 7 2 2" xfId="2443"/>
    <cellStyle name="Calculation 2 2 3 3 2 2 7 3" xfId="2444"/>
    <cellStyle name="Calculation 2 2 3 3 2 2 8" xfId="2445"/>
    <cellStyle name="Calculation 2 2 3 3 2 3" xfId="2446"/>
    <cellStyle name="Calculation 2 2 3 3 2 3 2" xfId="2447"/>
    <cellStyle name="Calculation 2 2 3 3 2 3 2 2" xfId="2448"/>
    <cellStyle name="Calculation 2 2 3 3 2 3 3" xfId="2449"/>
    <cellStyle name="Calculation 2 2 3 3 2 4" xfId="2450"/>
    <cellStyle name="Calculation 2 2 3 3 2 4 2" xfId="2451"/>
    <cellStyle name="Calculation 2 2 3 3 2 4 2 2" xfId="2452"/>
    <cellStyle name="Calculation 2 2 3 3 2 4 3" xfId="2453"/>
    <cellStyle name="Calculation 2 2 3 3 2 5" xfId="2454"/>
    <cellStyle name="Calculation 2 2 3 3 2 5 2" xfId="2455"/>
    <cellStyle name="Calculation 2 2 3 3 2 5 2 2" xfId="2456"/>
    <cellStyle name="Calculation 2 2 3 3 2 5 3" xfId="2457"/>
    <cellStyle name="Calculation 2 2 3 3 2 6" xfId="2458"/>
    <cellStyle name="Calculation 2 2 3 3 2 6 2" xfId="2459"/>
    <cellStyle name="Calculation 2 2 3 3 2 6 2 2" xfId="2460"/>
    <cellStyle name="Calculation 2 2 3 3 2 6 3" xfId="2461"/>
    <cellStyle name="Calculation 2 2 3 3 2 7" xfId="2462"/>
    <cellStyle name="Calculation 2 2 3 3 2 7 2" xfId="2463"/>
    <cellStyle name="Calculation 2 2 3 3 2 7 2 2" xfId="2464"/>
    <cellStyle name="Calculation 2 2 3 3 2 7 3" xfId="2465"/>
    <cellStyle name="Calculation 2 2 3 3 2 8" xfId="2466"/>
    <cellStyle name="Calculation 2 2 3 3 2 8 2" xfId="2467"/>
    <cellStyle name="Calculation 2 2 3 3 2 8 2 2" xfId="2468"/>
    <cellStyle name="Calculation 2 2 3 3 2 8 3" xfId="2469"/>
    <cellStyle name="Calculation 2 2 3 3 2 9" xfId="2470"/>
    <cellStyle name="Calculation 2 2 3 3 3" xfId="2471"/>
    <cellStyle name="Calculation 2 2 3 3 3 2" xfId="2472"/>
    <cellStyle name="Calculation 2 2 3 3 3 2 2" xfId="2473"/>
    <cellStyle name="Calculation 2 2 3 3 3 2 2 2" xfId="2474"/>
    <cellStyle name="Calculation 2 2 3 3 3 2 2 2 2" xfId="2475"/>
    <cellStyle name="Calculation 2 2 3 3 3 2 2 3" xfId="2476"/>
    <cellStyle name="Calculation 2 2 3 3 3 2 3" xfId="2477"/>
    <cellStyle name="Calculation 2 2 3 3 3 2 3 2" xfId="2478"/>
    <cellStyle name="Calculation 2 2 3 3 3 2 3 2 2" xfId="2479"/>
    <cellStyle name="Calculation 2 2 3 3 3 2 3 3" xfId="2480"/>
    <cellStyle name="Calculation 2 2 3 3 3 2 4" xfId="2481"/>
    <cellStyle name="Calculation 2 2 3 3 3 2 4 2" xfId="2482"/>
    <cellStyle name="Calculation 2 2 3 3 3 2 4 2 2" xfId="2483"/>
    <cellStyle name="Calculation 2 2 3 3 3 2 4 3" xfId="2484"/>
    <cellStyle name="Calculation 2 2 3 3 3 2 5" xfId="2485"/>
    <cellStyle name="Calculation 2 2 3 3 3 2 5 2" xfId="2486"/>
    <cellStyle name="Calculation 2 2 3 3 3 2 5 2 2" xfId="2487"/>
    <cellStyle name="Calculation 2 2 3 3 3 2 5 3" xfId="2488"/>
    <cellStyle name="Calculation 2 2 3 3 3 2 6" xfId="2489"/>
    <cellStyle name="Calculation 2 2 3 3 3 2 6 2" xfId="2490"/>
    <cellStyle name="Calculation 2 2 3 3 3 2 7" xfId="2491"/>
    <cellStyle name="Calculation 2 2 3 3 3 2 7 2" xfId="2492"/>
    <cellStyle name="Calculation 2 2 3 3 3 2 7 2 2" xfId="2493"/>
    <cellStyle name="Calculation 2 2 3 3 3 2 7 3" xfId="2494"/>
    <cellStyle name="Calculation 2 2 3 3 3 2 8" xfId="2495"/>
    <cellStyle name="Calculation 2 2 3 3 3 3" xfId="2496"/>
    <cellStyle name="Calculation 2 2 3 3 3 3 2" xfId="2497"/>
    <cellStyle name="Calculation 2 2 3 3 3 3 2 2" xfId="2498"/>
    <cellStyle name="Calculation 2 2 3 3 3 3 3" xfId="2499"/>
    <cellStyle name="Calculation 2 2 3 3 3 4" xfId="2500"/>
    <cellStyle name="Calculation 2 2 3 3 3 4 2" xfId="2501"/>
    <cellStyle name="Calculation 2 2 3 3 3 4 2 2" xfId="2502"/>
    <cellStyle name="Calculation 2 2 3 3 3 4 3" xfId="2503"/>
    <cellStyle name="Calculation 2 2 3 3 3 5" xfId="2504"/>
    <cellStyle name="Calculation 2 2 3 3 3 5 2" xfId="2505"/>
    <cellStyle name="Calculation 2 2 3 3 3 5 2 2" xfId="2506"/>
    <cellStyle name="Calculation 2 2 3 3 3 5 3" xfId="2507"/>
    <cellStyle name="Calculation 2 2 3 3 3 6" xfId="2508"/>
    <cellStyle name="Calculation 2 2 3 3 3 6 2" xfId="2509"/>
    <cellStyle name="Calculation 2 2 3 3 3 6 2 2" xfId="2510"/>
    <cellStyle name="Calculation 2 2 3 3 3 6 3" xfId="2511"/>
    <cellStyle name="Calculation 2 2 3 3 3 7" xfId="2512"/>
    <cellStyle name="Calculation 2 2 3 3 3 7 2" xfId="2513"/>
    <cellStyle name="Calculation 2 2 3 3 3 7 2 2" xfId="2514"/>
    <cellStyle name="Calculation 2 2 3 3 3 7 3" xfId="2515"/>
    <cellStyle name="Calculation 2 2 3 3 3 8" xfId="2516"/>
    <cellStyle name="Calculation 2 2 3 3 3 8 2" xfId="2517"/>
    <cellStyle name="Calculation 2 2 3 3 3 8 2 2" xfId="2518"/>
    <cellStyle name="Calculation 2 2 3 3 3 8 3" xfId="2519"/>
    <cellStyle name="Calculation 2 2 3 3 3 9" xfId="2520"/>
    <cellStyle name="Calculation 2 2 3 3 4" xfId="2521"/>
    <cellStyle name="Calculation 2 2 3 3 4 2" xfId="2522"/>
    <cellStyle name="Calculation 2 2 3 3 4 2 2" xfId="2523"/>
    <cellStyle name="Calculation 2 2 3 3 4 2 2 2" xfId="2524"/>
    <cellStyle name="Calculation 2 2 3 3 4 2 2 2 2" xfId="2525"/>
    <cellStyle name="Calculation 2 2 3 3 4 2 2 3" xfId="2526"/>
    <cellStyle name="Calculation 2 2 3 3 4 2 3" xfId="2527"/>
    <cellStyle name="Calculation 2 2 3 3 4 2 3 2" xfId="2528"/>
    <cellStyle name="Calculation 2 2 3 3 4 2 3 2 2" xfId="2529"/>
    <cellStyle name="Calculation 2 2 3 3 4 2 3 3" xfId="2530"/>
    <cellStyle name="Calculation 2 2 3 3 4 2 4" xfId="2531"/>
    <cellStyle name="Calculation 2 2 3 3 4 2 4 2" xfId="2532"/>
    <cellStyle name="Calculation 2 2 3 3 4 2 4 2 2" xfId="2533"/>
    <cellStyle name="Calculation 2 2 3 3 4 2 4 3" xfId="2534"/>
    <cellStyle name="Calculation 2 2 3 3 4 2 5" xfId="2535"/>
    <cellStyle name="Calculation 2 2 3 3 4 2 5 2" xfId="2536"/>
    <cellStyle name="Calculation 2 2 3 3 4 2 5 2 2" xfId="2537"/>
    <cellStyle name="Calculation 2 2 3 3 4 2 5 3" xfId="2538"/>
    <cellStyle name="Calculation 2 2 3 3 4 2 6" xfId="2539"/>
    <cellStyle name="Calculation 2 2 3 3 4 2 6 2" xfId="2540"/>
    <cellStyle name="Calculation 2 2 3 3 4 2 7" xfId="2541"/>
    <cellStyle name="Calculation 2 2 3 3 4 2 7 2" xfId="2542"/>
    <cellStyle name="Calculation 2 2 3 3 4 2 7 2 2" xfId="2543"/>
    <cellStyle name="Calculation 2 2 3 3 4 2 7 3" xfId="2544"/>
    <cellStyle name="Calculation 2 2 3 3 4 2 8" xfId="2545"/>
    <cellStyle name="Calculation 2 2 3 3 4 3" xfId="2546"/>
    <cellStyle name="Calculation 2 2 3 3 4 3 2" xfId="2547"/>
    <cellStyle name="Calculation 2 2 3 3 4 3 2 2" xfId="2548"/>
    <cellStyle name="Calculation 2 2 3 3 4 3 3" xfId="2549"/>
    <cellStyle name="Calculation 2 2 3 3 4 4" xfId="2550"/>
    <cellStyle name="Calculation 2 2 3 3 4 4 2" xfId="2551"/>
    <cellStyle name="Calculation 2 2 3 3 4 4 2 2" xfId="2552"/>
    <cellStyle name="Calculation 2 2 3 3 4 4 3" xfId="2553"/>
    <cellStyle name="Calculation 2 2 3 3 4 5" xfId="2554"/>
    <cellStyle name="Calculation 2 2 3 3 4 5 2" xfId="2555"/>
    <cellStyle name="Calculation 2 2 3 3 4 5 2 2" xfId="2556"/>
    <cellStyle name="Calculation 2 2 3 3 4 5 3" xfId="2557"/>
    <cellStyle name="Calculation 2 2 3 3 4 6" xfId="2558"/>
    <cellStyle name="Calculation 2 2 3 3 4 6 2" xfId="2559"/>
    <cellStyle name="Calculation 2 2 3 3 4 6 2 2" xfId="2560"/>
    <cellStyle name="Calculation 2 2 3 3 4 6 3" xfId="2561"/>
    <cellStyle name="Calculation 2 2 3 3 4 7" xfId="2562"/>
    <cellStyle name="Calculation 2 2 3 3 4 7 2" xfId="2563"/>
    <cellStyle name="Calculation 2 2 3 3 4 7 2 2" xfId="2564"/>
    <cellStyle name="Calculation 2 2 3 3 4 7 3" xfId="2565"/>
    <cellStyle name="Calculation 2 2 3 3 4 8" xfId="2566"/>
    <cellStyle name="Calculation 2 2 3 3 4 8 2" xfId="2567"/>
    <cellStyle name="Calculation 2 2 3 3 4 8 2 2" xfId="2568"/>
    <cellStyle name="Calculation 2 2 3 3 4 8 3" xfId="2569"/>
    <cellStyle name="Calculation 2 2 3 3 4 9" xfId="2570"/>
    <cellStyle name="Calculation 2 2 3 3 5" xfId="2571"/>
    <cellStyle name="Calculation 2 2 3 3 5 2" xfId="2572"/>
    <cellStyle name="Calculation 2 2 3 3 5 2 2" xfId="2573"/>
    <cellStyle name="Calculation 2 2 3 3 5 2 2 2" xfId="2574"/>
    <cellStyle name="Calculation 2 2 3 3 5 2 2 2 2" xfId="2575"/>
    <cellStyle name="Calculation 2 2 3 3 5 2 2 3" xfId="2576"/>
    <cellStyle name="Calculation 2 2 3 3 5 2 3" xfId="2577"/>
    <cellStyle name="Calculation 2 2 3 3 5 2 3 2" xfId="2578"/>
    <cellStyle name="Calculation 2 2 3 3 5 2 3 2 2" xfId="2579"/>
    <cellStyle name="Calculation 2 2 3 3 5 2 3 3" xfId="2580"/>
    <cellStyle name="Calculation 2 2 3 3 5 2 4" xfId="2581"/>
    <cellStyle name="Calculation 2 2 3 3 5 2 4 2" xfId="2582"/>
    <cellStyle name="Calculation 2 2 3 3 5 2 4 2 2" xfId="2583"/>
    <cellStyle name="Calculation 2 2 3 3 5 2 4 3" xfId="2584"/>
    <cellStyle name="Calculation 2 2 3 3 5 2 5" xfId="2585"/>
    <cellStyle name="Calculation 2 2 3 3 5 2 5 2" xfId="2586"/>
    <cellStyle name="Calculation 2 2 3 3 5 2 5 2 2" xfId="2587"/>
    <cellStyle name="Calculation 2 2 3 3 5 2 5 3" xfId="2588"/>
    <cellStyle name="Calculation 2 2 3 3 5 2 6" xfId="2589"/>
    <cellStyle name="Calculation 2 2 3 3 5 2 6 2" xfId="2590"/>
    <cellStyle name="Calculation 2 2 3 3 5 2 7" xfId="2591"/>
    <cellStyle name="Calculation 2 2 3 3 5 2 7 2" xfId="2592"/>
    <cellStyle name="Calculation 2 2 3 3 5 2 7 2 2" xfId="2593"/>
    <cellStyle name="Calculation 2 2 3 3 5 2 7 3" xfId="2594"/>
    <cellStyle name="Calculation 2 2 3 3 5 2 8" xfId="2595"/>
    <cellStyle name="Calculation 2 2 3 3 5 3" xfId="2596"/>
    <cellStyle name="Calculation 2 2 3 3 5 3 2" xfId="2597"/>
    <cellStyle name="Calculation 2 2 3 3 5 3 2 2" xfId="2598"/>
    <cellStyle name="Calculation 2 2 3 3 5 3 3" xfId="2599"/>
    <cellStyle name="Calculation 2 2 3 3 5 4" xfId="2600"/>
    <cellStyle name="Calculation 2 2 3 3 5 4 2" xfId="2601"/>
    <cellStyle name="Calculation 2 2 3 3 5 4 2 2" xfId="2602"/>
    <cellStyle name="Calculation 2 2 3 3 5 4 3" xfId="2603"/>
    <cellStyle name="Calculation 2 2 3 3 5 5" xfId="2604"/>
    <cellStyle name="Calculation 2 2 3 3 5 5 2" xfId="2605"/>
    <cellStyle name="Calculation 2 2 3 3 5 5 2 2" xfId="2606"/>
    <cellStyle name="Calculation 2 2 3 3 5 5 3" xfId="2607"/>
    <cellStyle name="Calculation 2 2 3 3 5 6" xfId="2608"/>
    <cellStyle name="Calculation 2 2 3 3 5 6 2" xfId="2609"/>
    <cellStyle name="Calculation 2 2 3 3 5 6 2 2" xfId="2610"/>
    <cellStyle name="Calculation 2 2 3 3 5 6 3" xfId="2611"/>
    <cellStyle name="Calculation 2 2 3 3 5 7" xfId="2612"/>
    <cellStyle name="Calculation 2 2 3 3 5 7 2" xfId="2613"/>
    <cellStyle name="Calculation 2 2 3 3 5 7 2 2" xfId="2614"/>
    <cellStyle name="Calculation 2 2 3 3 5 7 3" xfId="2615"/>
    <cellStyle name="Calculation 2 2 3 3 5 8" xfId="2616"/>
    <cellStyle name="Calculation 2 2 3 3 5 8 2" xfId="2617"/>
    <cellStyle name="Calculation 2 2 3 3 5 8 2 2" xfId="2618"/>
    <cellStyle name="Calculation 2 2 3 3 5 8 3" xfId="2619"/>
    <cellStyle name="Calculation 2 2 3 3 5 9" xfId="2620"/>
    <cellStyle name="Calculation 2 2 3 3 6" xfId="2621"/>
    <cellStyle name="Calculation 2 2 3 3 6 2" xfId="2622"/>
    <cellStyle name="Calculation 2 2 3 3 6 2 2" xfId="2623"/>
    <cellStyle name="Calculation 2 2 3 3 6 2 2 2" xfId="2624"/>
    <cellStyle name="Calculation 2 2 3 3 6 2 3" xfId="2625"/>
    <cellStyle name="Calculation 2 2 3 3 6 3" xfId="2626"/>
    <cellStyle name="Calculation 2 2 3 3 6 3 2" xfId="2627"/>
    <cellStyle name="Calculation 2 2 3 3 6 3 2 2" xfId="2628"/>
    <cellStyle name="Calculation 2 2 3 3 6 3 3" xfId="2629"/>
    <cellStyle name="Calculation 2 2 3 3 6 4" xfId="2630"/>
    <cellStyle name="Calculation 2 2 3 3 6 4 2" xfId="2631"/>
    <cellStyle name="Calculation 2 2 3 3 6 4 2 2" xfId="2632"/>
    <cellStyle name="Calculation 2 2 3 3 6 4 3" xfId="2633"/>
    <cellStyle name="Calculation 2 2 3 3 6 5" xfId="2634"/>
    <cellStyle name="Calculation 2 2 3 3 6 5 2" xfId="2635"/>
    <cellStyle name="Calculation 2 2 3 3 6 5 2 2" xfId="2636"/>
    <cellStyle name="Calculation 2 2 3 3 6 5 3" xfId="2637"/>
    <cellStyle name="Calculation 2 2 3 3 6 6" xfId="2638"/>
    <cellStyle name="Calculation 2 2 3 3 6 6 2" xfId="2639"/>
    <cellStyle name="Calculation 2 2 3 3 6 7" xfId="2640"/>
    <cellStyle name="Calculation 2 2 3 3 6 7 2" xfId="2641"/>
    <cellStyle name="Calculation 2 2 3 3 6 7 2 2" xfId="2642"/>
    <cellStyle name="Calculation 2 2 3 3 6 7 3" xfId="2643"/>
    <cellStyle name="Calculation 2 2 3 3 6 8" xfId="2644"/>
    <cellStyle name="Calculation 2 2 3 3 7" xfId="2645"/>
    <cellStyle name="Calculation 2 2 3 3 7 2" xfId="2646"/>
    <cellStyle name="Calculation 2 2 3 3 7 2 2" xfId="2647"/>
    <cellStyle name="Calculation 2 2 3 3 7 3" xfId="2648"/>
    <cellStyle name="Calculation 2 2 3 3 8" xfId="2649"/>
    <cellStyle name="Calculation 2 2 3 3 8 2" xfId="2650"/>
    <cellStyle name="Calculation 2 2 3 3 8 2 2" xfId="2651"/>
    <cellStyle name="Calculation 2 2 3 3 8 3" xfId="2652"/>
    <cellStyle name="Calculation 2 2 3 3 9" xfId="2653"/>
    <cellStyle name="Calculation 2 2 3 3 9 2" xfId="2654"/>
    <cellStyle name="Calculation 2 2 3 3 9 2 2" xfId="2655"/>
    <cellStyle name="Calculation 2 2 3 3 9 3" xfId="2656"/>
    <cellStyle name="Calculation 2 2 3 4" xfId="2657"/>
    <cellStyle name="Calculation 2 2 3 4 2" xfId="2658"/>
    <cellStyle name="Calculation 2 2 3 4 2 2" xfId="2659"/>
    <cellStyle name="Calculation 2 2 3 4 2 2 2" xfId="2660"/>
    <cellStyle name="Calculation 2 2 3 4 2 2 2 2" xfId="2661"/>
    <cellStyle name="Calculation 2 2 3 4 2 2 3" xfId="2662"/>
    <cellStyle name="Calculation 2 2 3 4 2 3" xfId="2663"/>
    <cellStyle name="Calculation 2 2 3 4 2 3 2" xfId="2664"/>
    <cellStyle name="Calculation 2 2 3 4 2 3 2 2" xfId="2665"/>
    <cellStyle name="Calculation 2 2 3 4 2 3 3" xfId="2666"/>
    <cellStyle name="Calculation 2 2 3 4 2 4" xfId="2667"/>
    <cellStyle name="Calculation 2 2 3 4 2 4 2" xfId="2668"/>
    <cellStyle name="Calculation 2 2 3 4 2 4 2 2" xfId="2669"/>
    <cellStyle name="Calculation 2 2 3 4 2 4 3" xfId="2670"/>
    <cellStyle name="Calculation 2 2 3 4 2 5" xfId="2671"/>
    <cellStyle name="Calculation 2 2 3 4 2 5 2" xfId="2672"/>
    <cellStyle name="Calculation 2 2 3 4 2 5 2 2" xfId="2673"/>
    <cellStyle name="Calculation 2 2 3 4 2 5 3" xfId="2674"/>
    <cellStyle name="Calculation 2 2 3 4 2 6" xfId="2675"/>
    <cellStyle name="Calculation 2 2 3 4 2 6 2" xfId="2676"/>
    <cellStyle name="Calculation 2 2 3 4 2 7" xfId="2677"/>
    <cellStyle name="Calculation 2 2 3 4 2 7 2" xfId="2678"/>
    <cellStyle name="Calculation 2 2 3 4 2 7 2 2" xfId="2679"/>
    <cellStyle name="Calculation 2 2 3 4 2 7 3" xfId="2680"/>
    <cellStyle name="Calculation 2 2 3 4 2 8" xfId="2681"/>
    <cellStyle name="Calculation 2 2 3 4 3" xfId="2682"/>
    <cellStyle name="Calculation 2 2 3 4 3 2" xfId="2683"/>
    <cellStyle name="Calculation 2 2 3 4 3 2 2" xfId="2684"/>
    <cellStyle name="Calculation 2 2 3 4 3 3" xfId="2685"/>
    <cellStyle name="Calculation 2 2 3 4 4" xfId="2686"/>
    <cellStyle name="Calculation 2 2 3 4 4 2" xfId="2687"/>
    <cellStyle name="Calculation 2 2 3 4 4 2 2" xfId="2688"/>
    <cellStyle name="Calculation 2 2 3 4 4 3" xfId="2689"/>
    <cellStyle name="Calculation 2 2 3 4 5" xfId="2690"/>
    <cellStyle name="Calculation 2 2 3 4 5 2" xfId="2691"/>
    <cellStyle name="Calculation 2 2 3 4 5 2 2" xfId="2692"/>
    <cellStyle name="Calculation 2 2 3 4 5 3" xfId="2693"/>
    <cellStyle name="Calculation 2 2 3 4 6" xfId="2694"/>
    <cellStyle name="Calculation 2 2 3 4 6 2" xfId="2695"/>
    <cellStyle name="Calculation 2 2 3 4 6 2 2" xfId="2696"/>
    <cellStyle name="Calculation 2 2 3 4 6 3" xfId="2697"/>
    <cellStyle name="Calculation 2 2 3 4 7" xfId="2698"/>
    <cellStyle name="Calculation 2 2 3 4 7 2" xfId="2699"/>
    <cellStyle name="Calculation 2 2 3 4 7 2 2" xfId="2700"/>
    <cellStyle name="Calculation 2 2 3 4 7 3" xfId="2701"/>
    <cellStyle name="Calculation 2 2 3 4 8" xfId="2702"/>
    <cellStyle name="Calculation 2 2 3 4 8 2" xfId="2703"/>
    <cellStyle name="Calculation 2 2 3 4 8 2 2" xfId="2704"/>
    <cellStyle name="Calculation 2 2 3 4 8 3" xfId="2705"/>
    <cellStyle name="Calculation 2 2 3 4 9" xfId="2706"/>
    <cellStyle name="Calculation 2 2 3 5" xfId="2707"/>
    <cellStyle name="Calculation 2 2 3 5 2" xfId="2708"/>
    <cellStyle name="Calculation 2 2 3 5 2 2" xfId="2709"/>
    <cellStyle name="Calculation 2 2 3 5 2 2 2" xfId="2710"/>
    <cellStyle name="Calculation 2 2 3 5 2 2 2 2" xfId="2711"/>
    <cellStyle name="Calculation 2 2 3 5 2 2 3" xfId="2712"/>
    <cellStyle name="Calculation 2 2 3 5 2 3" xfId="2713"/>
    <cellStyle name="Calculation 2 2 3 5 2 3 2" xfId="2714"/>
    <cellStyle name="Calculation 2 2 3 5 2 3 2 2" xfId="2715"/>
    <cellStyle name="Calculation 2 2 3 5 2 3 3" xfId="2716"/>
    <cellStyle name="Calculation 2 2 3 5 2 4" xfId="2717"/>
    <cellStyle name="Calculation 2 2 3 5 2 4 2" xfId="2718"/>
    <cellStyle name="Calculation 2 2 3 5 2 4 2 2" xfId="2719"/>
    <cellStyle name="Calculation 2 2 3 5 2 4 3" xfId="2720"/>
    <cellStyle name="Calculation 2 2 3 5 2 5" xfId="2721"/>
    <cellStyle name="Calculation 2 2 3 5 2 5 2" xfId="2722"/>
    <cellStyle name="Calculation 2 2 3 5 2 5 2 2" xfId="2723"/>
    <cellStyle name="Calculation 2 2 3 5 2 5 3" xfId="2724"/>
    <cellStyle name="Calculation 2 2 3 5 2 6" xfId="2725"/>
    <cellStyle name="Calculation 2 2 3 5 2 6 2" xfId="2726"/>
    <cellStyle name="Calculation 2 2 3 5 2 7" xfId="2727"/>
    <cellStyle name="Calculation 2 2 3 5 2 7 2" xfId="2728"/>
    <cellStyle name="Calculation 2 2 3 5 2 7 2 2" xfId="2729"/>
    <cellStyle name="Calculation 2 2 3 5 2 7 3" xfId="2730"/>
    <cellStyle name="Calculation 2 2 3 5 2 8" xfId="2731"/>
    <cellStyle name="Calculation 2 2 3 5 3" xfId="2732"/>
    <cellStyle name="Calculation 2 2 3 5 3 2" xfId="2733"/>
    <cellStyle name="Calculation 2 2 3 5 3 2 2" xfId="2734"/>
    <cellStyle name="Calculation 2 2 3 5 3 3" xfId="2735"/>
    <cellStyle name="Calculation 2 2 3 5 4" xfId="2736"/>
    <cellStyle name="Calculation 2 2 3 5 4 2" xfId="2737"/>
    <cellStyle name="Calculation 2 2 3 5 4 2 2" xfId="2738"/>
    <cellStyle name="Calculation 2 2 3 5 4 3" xfId="2739"/>
    <cellStyle name="Calculation 2 2 3 5 5" xfId="2740"/>
    <cellStyle name="Calculation 2 2 3 5 5 2" xfId="2741"/>
    <cellStyle name="Calculation 2 2 3 5 5 2 2" xfId="2742"/>
    <cellStyle name="Calculation 2 2 3 5 5 3" xfId="2743"/>
    <cellStyle name="Calculation 2 2 3 5 6" xfId="2744"/>
    <cellStyle name="Calculation 2 2 3 5 6 2" xfId="2745"/>
    <cellStyle name="Calculation 2 2 3 5 6 2 2" xfId="2746"/>
    <cellStyle name="Calculation 2 2 3 5 6 3" xfId="2747"/>
    <cellStyle name="Calculation 2 2 3 5 7" xfId="2748"/>
    <cellStyle name="Calculation 2 2 3 5 7 2" xfId="2749"/>
    <cellStyle name="Calculation 2 2 3 5 7 2 2" xfId="2750"/>
    <cellStyle name="Calculation 2 2 3 5 7 3" xfId="2751"/>
    <cellStyle name="Calculation 2 2 3 5 8" xfId="2752"/>
    <cellStyle name="Calculation 2 2 3 5 8 2" xfId="2753"/>
    <cellStyle name="Calculation 2 2 3 5 8 2 2" xfId="2754"/>
    <cellStyle name="Calculation 2 2 3 5 8 3" xfId="2755"/>
    <cellStyle name="Calculation 2 2 3 5 9" xfId="2756"/>
    <cellStyle name="Calculation 2 2 3 6" xfId="2757"/>
    <cellStyle name="Calculation 2 2 3 6 2" xfId="2758"/>
    <cellStyle name="Calculation 2 2 3 6 2 2" xfId="2759"/>
    <cellStyle name="Calculation 2 2 3 6 2 2 2" xfId="2760"/>
    <cellStyle name="Calculation 2 2 3 6 2 2 2 2" xfId="2761"/>
    <cellStyle name="Calculation 2 2 3 6 2 2 3" xfId="2762"/>
    <cellStyle name="Calculation 2 2 3 6 2 3" xfId="2763"/>
    <cellStyle name="Calculation 2 2 3 6 2 3 2" xfId="2764"/>
    <cellStyle name="Calculation 2 2 3 6 2 3 2 2" xfId="2765"/>
    <cellStyle name="Calculation 2 2 3 6 2 3 3" xfId="2766"/>
    <cellStyle name="Calculation 2 2 3 6 2 4" xfId="2767"/>
    <cellStyle name="Calculation 2 2 3 6 2 4 2" xfId="2768"/>
    <cellStyle name="Calculation 2 2 3 6 2 4 2 2" xfId="2769"/>
    <cellStyle name="Calculation 2 2 3 6 2 4 3" xfId="2770"/>
    <cellStyle name="Calculation 2 2 3 6 2 5" xfId="2771"/>
    <cellStyle name="Calculation 2 2 3 6 2 5 2" xfId="2772"/>
    <cellStyle name="Calculation 2 2 3 6 2 5 2 2" xfId="2773"/>
    <cellStyle name="Calculation 2 2 3 6 2 5 3" xfId="2774"/>
    <cellStyle name="Calculation 2 2 3 6 2 6" xfId="2775"/>
    <cellStyle name="Calculation 2 2 3 6 2 6 2" xfId="2776"/>
    <cellStyle name="Calculation 2 2 3 6 2 7" xfId="2777"/>
    <cellStyle name="Calculation 2 2 3 6 2 7 2" xfId="2778"/>
    <cellStyle name="Calculation 2 2 3 6 2 7 2 2" xfId="2779"/>
    <cellStyle name="Calculation 2 2 3 6 2 7 3" xfId="2780"/>
    <cellStyle name="Calculation 2 2 3 6 2 8" xfId="2781"/>
    <cellStyle name="Calculation 2 2 3 6 3" xfId="2782"/>
    <cellStyle name="Calculation 2 2 3 6 3 2" xfId="2783"/>
    <cellStyle name="Calculation 2 2 3 6 3 2 2" xfId="2784"/>
    <cellStyle name="Calculation 2 2 3 6 3 3" xfId="2785"/>
    <cellStyle name="Calculation 2 2 3 6 4" xfId="2786"/>
    <cellStyle name="Calculation 2 2 3 6 4 2" xfId="2787"/>
    <cellStyle name="Calculation 2 2 3 6 4 2 2" xfId="2788"/>
    <cellStyle name="Calculation 2 2 3 6 4 3" xfId="2789"/>
    <cellStyle name="Calculation 2 2 3 6 5" xfId="2790"/>
    <cellStyle name="Calculation 2 2 3 6 5 2" xfId="2791"/>
    <cellStyle name="Calculation 2 2 3 6 5 2 2" xfId="2792"/>
    <cellStyle name="Calculation 2 2 3 6 5 3" xfId="2793"/>
    <cellStyle name="Calculation 2 2 3 6 6" xfId="2794"/>
    <cellStyle name="Calculation 2 2 3 6 6 2" xfId="2795"/>
    <cellStyle name="Calculation 2 2 3 6 6 2 2" xfId="2796"/>
    <cellStyle name="Calculation 2 2 3 6 6 3" xfId="2797"/>
    <cellStyle name="Calculation 2 2 3 6 7" xfId="2798"/>
    <cellStyle name="Calculation 2 2 3 6 7 2" xfId="2799"/>
    <cellStyle name="Calculation 2 2 3 6 7 2 2" xfId="2800"/>
    <cellStyle name="Calculation 2 2 3 6 7 3" xfId="2801"/>
    <cellStyle name="Calculation 2 2 3 6 8" xfId="2802"/>
    <cellStyle name="Calculation 2 2 3 6 8 2" xfId="2803"/>
    <cellStyle name="Calculation 2 2 3 6 8 2 2" xfId="2804"/>
    <cellStyle name="Calculation 2 2 3 6 8 3" xfId="2805"/>
    <cellStyle name="Calculation 2 2 3 6 9" xfId="2806"/>
    <cellStyle name="Calculation 2 2 3 7" xfId="2807"/>
    <cellStyle name="Calculation 2 2 3 7 2" xfId="2808"/>
    <cellStyle name="Calculation 2 2 3 7 2 2" xfId="2809"/>
    <cellStyle name="Calculation 2 2 3 7 2 2 2" xfId="2810"/>
    <cellStyle name="Calculation 2 2 3 7 2 2 2 2" xfId="2811"/>
    <cellStyle name="Calculation 2 2 3 7 2 2 3" xfId="2812"/>
    <cellStyle name="Calculation 2 2 3 7 2 3" xfId="2813"/>
    <cellStyle name="Calculation 2 2 3 7 2 3 2" xfId="2814"/>
    <cellStyle name="Calculation 2 2 3 7 2 3 2 2" xfId="2815"/>
    <cellStyle name="Calculation 2 2 3 7 2 3 3" xfId="2816"/>
    <cellStyle name="Calculation 2 2 3 7 2 4" xfId="2817"/>
    <cellStyle name="Calculation 2 2 3 7 2 4 2" xfId="2818"/>
    <cellStyle name="Calculation 2 2 3 7 2 4 2 2" xfId="2819"/>
    <cellStyle name="Calculation 2 2 3 7 2 4 3" xfId="2820"/>
    <cellStyle name="Calculation 2 2 3 7 2 5" xfId="2821"/>
    <cellStyle name="Calculation 2 2 3 7 2 5 2" xfId="2822"/>
    <cellStyle name="Calculation 2 2 3 7 2 5 2 2" xfId="2823"/>
    <cellStyle name="Calculation 2 2 3 7 2 5 3" xfId="2824"/>
    <cellStyle name="Calculation 2 2 3 7 2 6" xfId="2825"/>
    <cellStyle name="Calculation 2 2 3 7 2 6 2" xfId="2826"/>
    <cellStyle name="Calculation 2 2 3 7 2 7" xfId="2827"/>
    <cellStyle name="Calculation 2 2 3 7 2 7 2" xfId="2828"/>
    <cellStyle name="Calculation 2 2 3 7 2 7 2 2" xfId="2829"/>
    <cellStyle name="Calculation 2 2 3 7 2 7 3" xfId="2830"/>
    <cellStyle name="Calculation 2 2 3 7 2 8" xfId="2831"/>
    <cellStyle name="Calculation 2 2 3 7 3" xfId="2832"/>
    <cellStyle name="Calculation 2 2 3 7 3 2" xfId="2833"/>
    <cellStyle name="Calculation 2 2 3 7 3 2 2" xfId="2834"/>
    <cellStyle name="Calculation 2 2 3 7 3 3" xfId="2835"/>
    <cellStyle name="Calculation 2 2 3 7 4" xfId="2836"/>
    <cellStyle name="Calculation 2 2 3 7 4 2" xfId="2837"/>
    <cellStyle name="Calculation 2 2 3 7 4 2 2" xfId="2838"/>
    <cellStyle name="Calculation 2 2 3 7 4 3" xfId="2839"/>
    <cellStyle name="Calculation 2 2 3 7 5" xfId="2840"/>
    <cellStyle name="Calculation 2 2 3 7 5 2" xfId="2841"/>
    <cellStyle name="Calculation 2 2 3 7 5 2 2" xfId="2842"/>
    <cellStyle name="Calculation 2 2 3 7 5 3" xfId="2843"/>
    <cellStyle name="Calculation 2 2 3 7 6" xfId="2844"/>
    <cellStyle name="Calculation 2 2 3 7 6 2" xfId="2845"/>
    <cellStyle name="Calculation 2 2 3 7 6 2 2" xfId="2846"/>
    <cellStyle name="Calculation 2 2 3 7 6 3" xfId="2847"/>
    <cellStyle name="Calculation 2 2 3 7 7" xfId="2848"/>
    <cellStyle name="Calculation 2 2 3 7 7 2" xfId="2849"/>
    <cellStyle name="Calculation 2 2 3 7 7 2 2" xfId="2850"/>
    <cellStyle name="Calculation 2 2 3 7 7 3" xfId="2851"/>
    <cellStyle name="Calculation 2 2 3 7 8" xfId="2852"/>
    <cellStyle name="Calculation 2 2 3 7 8 2" xfId="2853"/>
    <cellStyle name="Calculation 2 2 3 7 8 2 2" xfId="2854"/>
    <cellStyle name="Calculation 2 2 3 7 8 3" xfId="2855"/>
    <cellStyle name="Calculation 2 2 3 7 9" xfId="2856"/>
    <cellStyle name="Calculation 2 2 3 8" xfId="2857"/>
    <cellStyle name="Calculation 2 2 3 8 2" xfId="2858"/>
    <cellStyle name="Calculation 2 2 3 8 2 2" xfId="2859"/>
    <cellStyle name="Calculation 2 2 3 8 2 2 2" xfId="2860"/>
    <cellStyle name="Calculation 2 2 3 8 2 3" xfId="2861"/>
    <cellStyle name="Calculation 2 2 3 8 3" xfId="2862"/>
    <cellStyle name="Calculation 2 2 3 8 3 2" xfId="2863"/>
    <cellStyle name="Calculation 2 2 3 8 3 2 2" xfId="2864"/>
    <cellStyle name="Calculation 2 2 3 8 3 3" xfId="2865"/>
    <cellStyle name="Calculation 2 2 3 8 4" xfId="2866"/>
    <cellStyle name="Calculation 2 2 3 8 4 2" xfId="2867"/>
    <cellStyle name="Calculation 2 2 3 8 4 2 2" xfId="2868"/>
    <cellStyle name="Calculation 2 2 3 8 4 3" xfId="2869"/>
    <cellStyle name="Calculation 2 2 3 8 5" xfId="2870"/>
    <cellStyle name="Calculation 2 2 3 8 5 2" xfId="2871"/>
    <cellStyle name="Calculation 2 2 3 8 5 2 2" xfId="2872"/>
    <cellStyle name="Calculation 2 2 3 8 5 3" xfId="2873"/>
    <cellStyle name="Calculation 2 2 3 8 6" xfId="2874"/>
    <cellStyle name="Calculation 2 2 3 8 6 2" xfId="2875"/>
    <cellStyle name="Calculation 2 2 3 8 7" xfId="2876"/>
    <cellStyle name="Calculation 2 2 3 8 7 2" xfId="2877"/>
    <cellStyle name="Calculation 2 2 3 8 7 2 2" xfId="2878"/>
    <cellStyle name="Calculation 2 2 3 8 7 3" xfId="2879"/>
    <cellStyle name="Calculation 2 2 3 8 8" xfId="2880"/>
    <cellStyle name="Calculation 2 2 3 9" xfId="2881"/>
    <cellStyle name="Calculation 2 2 3 9 2" xfId="2882"/>
    <cellStyle name="Calculation 2 2 3 9 2 2" xfId="2883"/>
    <cellStyle name="Calculation 2 2 3 9 3" xfId="2884"/>
    <cellStyle name="Calculation 2 2 4" xfId="2885"/>
    <cellStyle name="Calculation 2 2 4 10" xfId="2886"/>
    <cellStyle name="Calculation 2 2 4 10 2" xfId="2887"/>
    <cellStyle name="Calculation 2 2 4 10 2 2" xfId="2888"/>
    <cellStyle name="Calculation 2 2 4 10 3" xfId="2889"/>
    <cellStyle name="Calculation 2 2 4 11" xfId="2890"/>
    <cellStyle name="Calculation 2 2 4 11 2" xfId="2891"/>
    <cellStyle name="Calculation 2 2 4 11 2 2" xfId="2892"/>
    <cellStyle name="Calculation 2 2 4 11 3" xfId="2893"/>
    <cellStyle name="Calculation 2 2 4 12" xfId="2894"/>
    <cellStyle name="Calculation 2 2 4 12 2" xfId="2895"/>
    <cellStyle name="Calculation 2 2 4 12 2 2" xfId="2896"/>
    <cellStyle name="Calculation 2 2 4 12 3" xfId="2897"/>
    <cellStyle name="Calculation 2 2 4 13" xfId="2898"/>
    <cellStyle name="Calculation 2 2 4 2" xfId="2899"/>
    <cellStyle name="Calculation 2 2 4 2 2" xfId="2900"/>
    <cellStyle name="Calculation 2 2 4 2 2 2" xfId="2901"/>
    <cellStyle name="Calculation 2 2 4 2 2 2 2" xfId="2902"/>
    <cellStyle name="Calculation 2 2 4 2 2 2 2 2" xfId="2903"/>
    <cellStyle name="Calculation 2 2 4 2 2 2 3" xfId="2904"/>
    <cellStyle name="Calculation 2 2 4 2 2 3" xfId="2905"/>
    <cellStyle name="Calculation 2 2 4 2 2 3 2" xfId="2906"/>
    <cellStyle name="Calculation 2 2 4 2 2 3 2 2" xfId="2907"/>
    <cellStyle name="Calculation 2 2 4 2 2 3 3" xfId="2908"/>
    <cellStyle name="Calculation 2 2 4 2 2 4" xfId="2909"/>
    <cellStyle name="Calculation 2 2 4 2 2 4 2" xfId="2910"/>
    <cellStyle name="Calculation 2 2 4 2 2 4 2 2" xfId="2911"/>
    <cellStyle name="Calculation 2 2 4 2 2 4 3" xfId="2912"/>
    <cellStyle name="Calculation 2 2 4 2 2 5" xfId="2913"/>
    <cellStyle name="Calculation 2 2 4 2 2 5 2" xfId="2914"/>
    <cellStyle name="Calculation 2 2 4 2 2 5 2 2" xfId="2915"/>
    <cellStyle name="Calculation 2 2 4 2 2 5 3" xfId="2916"/>
    <cellStyle name="Calculation 2 2 4 2 2 6" xfId="2917"/>
    <cellStyle name="Calculation 2 2 4 2 2 6 2" xfId="2918"/>
    <cellStyle name="Calculation 2 2 4 2 2 7" xfId="2919"/>
    <cellStyle name="Calculation 2 2 4 2 2 7 2" xfId="2920"/>
    <cellStyle name="Calculation 2 2 4 2 2 7 2 2" xfId="2921"/>
    <cellStyle name="Calculation 2 2 4 2 2 7 3" xfId="2922"/>
    <cellStyle name="Calculation 2 2 4 2 2 8" xfId="2923"/>
    <cellStyle name="Calculation 2 2 4 2 3" xfId="2924"/>
    <cellStyle name="Calculation 2 2 4 2 3 2" xfId="2925"/>
    <cellStyle name="Calculation 2 2 4 2 3 2 2" xfId="2926"/>
    <cellStyle name="Calculation 2 2 4 2 3 3" xfId="2927"/>
    <cellStyle name="Calculation 2 2 4 2 4" xfId="2928"/>
    <cellStyle name="Calculation 2 2 4 2 4 2" xfId="2929"/>
    <cellStyle name="Calculation 2 2 4 2 4 2 2" xfId="2930"/>
    <cellStyle name="Calculation 2 2 4 2 4 3" xfId="2931"/>
    <cellStyle name="Calculation 2 2 4 2 5" xfId="2932"/>
    <cellStyle name="Calculation 2 2 4 2 5 2" xfId="2933"/>
    <cellStyle name="Calculation 2 2 4 2 5 2 2" xfId="2934"/>
    <cellStyle name="Calculation 2 2 4 2 5 3" xfId="2935"/>
    <cellStyle name="Calculation 2 2 4 2 6" xfId="2936"/>
    <cellStyle name="Calculation 2 2 4 2 6 2" xfId="2937"/>
    <cellStyle name="Calculation 2 2 4 2 6 2 2" xfId="2938"/>
    <cellStyle name="Calculation 2 2 4 2 6 3" xfId="2939"/>
    <cellStyle name="Calculation 2 2 4 2 7" xfId="2940"/>
    <cellStyle name="Calculation 2 2 4 2 7 2" xfId="2941"/>
    <cellStyle name="Calculation 2 2 4 2 7 2 2" xfId="2942"/>
    <cellStyle name="Calculation 2 2 4 2 7 3" xfId="2943"/>
    <cellStyle name="Calculation 2 2 4 2 8" xfId="2944"/>
    <cellStyle name="Calculation 2 2 4 2 8 2" xfId="2945"/>
    <cellStyle name="Calculation 2 2 4 2 8 2 2" xfId="2946"/>
    <cellStyle name="Calculation 2 2 4 2 8 3" xfId="2947"/>
    <cellStyle name="Calculation 2 2 4 2 9" xfId="2948"/>
    <cellStyle name="Calculation 2 2 4 3" xfId="2949"/>
    <cellStyle name="Calculation 2 2 4 3 2" xfId="2950"/>
    <cellStyle name="Calculation 2 2 4 3 2 2" xfId="2951"/>
    <cellStyle name="Calculation 2 2 4 3 2 2 2" xfId="2952"/>
    <cellStyle name="Calculation 2 2 4 3 2 2 2 2" xfId="2953"/>
    <cellStyle name="Calculation 2 2 4 3 2 2 3" xfId="2954"/>
    <cellStyle name="Calculation 2 2 4 3 2 3" xfId="2955"/>
    <cellStyle name="Calculation 2 2 4 3 2 3 2" xfId="2956"/>
    <cellStyle name="Calculation 2 2 4 3 2 3 2 2" xfId="2957"/>
    <cellStyle name="Calculation 2 2 4 3 2 3 3" xfId="2958"/>
    <cellStyle name="Calculation 2 2 4 3 2 4" xfId="2959"/>
    <cellStyle name="Calculation 2 2 4 3 2 4 2" xfId="2960"/>
    <cellStyle name="Calculation 2 2 4 3 2 4 2 2" xfId="2961"/>
    <cellStyle name="Calculation 2 2 4 3 2 4 3" xfId="2962"/>
    <cellStyle name="Calculation 2 2 4 3 2 5" xfId="2963"/>
    <cellStyle name="Calculation 2 2 4 3 2 5 2" xfId="2964"/>
    <cellStyle name="Calculation 2 2 4 3 2 5 2 2" xfId="2965"/>
    <cellStyle name="Calculation 2 2 4 3 2 5 3" xfId="2966"/>
    <cellStyle name="Calculation 2 2 4 3 2 6" xfId="2967"/>
    <cellStyle name="Calculation 2 2 4 3 2 6 2" xfId="2968"/>
    <cellStyle name="Calculation 2 2 4 3 2 7" xfId="2969"/>
    <cellStyle name="Calculation 2 2 4 3 2 7 2" xfId="2970"/>
    <cellStyle name="Calculation 2 2 4 3 2 7 2 2" xfId="2971"/>
    <cellStyle name="Calculation 2 2 4 3 2 7 3" xfId="2972"/>
    <cellStyle name="Calculation 2 2 4 3 2 8" xfId="2973"/>
    <cellStyle name="Calculation 2 2 4 3 3" xfId="2974"/>
    <cellStyle name="Calculation 2 2 4 3 3 2" xfId="2975"/>
    <cellStyle name="Calculation 2 2 4 3 3 2 2" xfId="2976"/>
    <cellStyle name="Calculation 2 2 4 3 3 3" xfId="2977"/>
    <cellStyle name="Calculation 2 2 4 3 4" xfId="2978"/>
    <cellStyle name="Calculation 2 2 4 3 4 2" xfId="2979"/>
    <cellStyle name="Calculation 2 2 4 3 4 2 2" xfId="2980"/>
    <cellStyle name="Calculation 2 2 4 3 4 3" xfId="2981"/>
    <cellStyle name="Calculation 2 2 4 3 5" xfId="2982"/>
    <cellStyle name="Calculation 2 2 4 3 5 2" xfId="2983"/>
    <cellStyle name="Calculation 2 2 4 3 5 2 2" xfId="2984"/>
    <cellStyle name="Calculation 2 2 4 3 5 3" xfId="2985"/>
    <cellStyle name="Calculation 2 2 4 3 6" xfId="2986"/>
    <cellStyle name="Calculation 2 2 4 3 6 2" xfId="2987"/>
    <cellStyle name="Calculation 2 2 4 3 6 2 2" xfId="2988"/>
    <cellStyle name="Calculation 2 2 4 3 6 3" xfId="2989"/>
    <cellStyle name="Calculation 2 2 4 3 7" xfId="2990"/>
    <cellStyle name="Calculation 2 2 4 3 7 2" xfId="2991"/>
    <cellStyle name="Calculation 2 2 4 3 7 2 2" xfId="2992"/>
    <cellStyle name="Calculation 2 2 4 3 7 3" xfId="2993"/>
    <cellStyle name="Calculation 2 2 4 3 8" xfId="2994"/>
    <cellStyle name="Calculation 2 2 4 3 8 2" xfId="2995"/>
    <cellStyle name="Calculation 2 2 4 3 8 2 2" xfId="2996"/>
    <cellStyle name="Calculation 2 2 4 3 8 3" xfId="2997"/>
    <cellStyle name="Calculation 2 2 4 3 9" xfId="2998"/>
    <cellStyle name="Calculation 2 2 4 4" xfId="2999"/>
    <cellStyle name="Calculation 2 2 4 4 2" xfId="3000"/>
    <cellStyle name="Calculation 2 2 4 4 2 2" xfId="3001"/>
    <cellStyle name="Calculation 2 2 4 4 2 2 2" xfId="3002"/>
    <cellStyle name="Calculation 2 2 4 4 2 2 2 2" xfId="3003"/>
    <cellStyle name="Calculation 2 2 4 4 2 2 3" xfId="3004"/>
    <cellStyle name="Calculation 2 2 4 4 2 3" xfId="3005"/>
    <cellStyle name="Calculation 2 2 4 4 2 3 2" xfId="3006"/>
    <cellStyle name="Calculation 2 2 4 4 2 3 2 2" xfId="3007"/>
    <cellStyle name="Calculation 2 2 4 4 2 3 3" xfId="3008"/>
    <cellStyle name="Calculation 2 2 4 4 2 4" xfId="3009"/>
    <cellStyle name="Calculation 2 2 4 4 2 4 2" xfId="3010"/>
    <cellStyle name="Calculation 2 2 4 4 2 4 2 2" xfId="3011"/>
    <cellStyle name="Calculation 2 2 4 4 2 4 3" xfId="3012"/>
    <cellStyle name="Calculation 2 2 4 4 2 5" xfId="3013"/>
    <cellStyle name="Calculation 2 2 4 4 2 5 2" xfId="3014"/>
    <cellStyle name="Calculation 2 2 4 4 2 5 2 2" xfId="3015"/>
    <cellStyle name="Calculation 2 2 4 4 2 5 3" xfId="3016"/>
    <cellStyle name="Calculation 2 2 4 4 2 6" xfId="3017"/>
    <cellStyle name="Calculation 2 2 4 4 2 6 2" xfId="3018"/>
    <cellStyle name="Calculation 2 2 4 4 2 7" xfId="3019"/>
    <cellStyle name="Calculation 2 2 4 4 2 7 2" xfId="3020"/>
    <cellStyle name="Calculation 2 2 4 4 2 7 2 2" xfId="3021"/>
    <cellStyle name="Calculation 2 2 4 4 2 7 3" xfId="3022"/>
    <cellStyle name="Calculation 2 2 4 4 2 8" xfId="3023"/>
    <cellStyle name="Calculation 2 2 4 4 3" xfId="3024"/>
    <cellStyle name="Calculation 2 2 4 4 3 2" xfId="3025"/>
    <cellStyle name="Calculation 2 2 4 4 3 2 2" xfId="3026"/>
    <cellStyle name="Calculation 2 2 4 4 3 3" xfId="3027"/>
    <cellStyle name="Calculation 2 2 4 4 4" xfId="3028"/>
    <cellStyle name="Calculation 2 2 4 4 4 2" xfId="3029"/>
    <cellStyle name="Calculation 2 2 4 4 4 2 2" xfId="3030"/>
    <cellStyle name="Calculation 2 2 4 4 4 3" xfId="3031"/>
    <cellStyle name="Calculation 2 2 4 4 5" xfId="3032"/>
    <cellStyle name="Calculation 2 2 4 4 5 2" xfId="3033"/>
    <cellStyle name="Calculation 2 2 4 4 5 2 2" xfId="3034"/>
    <cellStyle name="Calculation 2 2 4 4 5 3" xfId="3035"/>
    <cellStyle name="Calculation 2 2 4 4 6" xfId="3036"/>
    <cellStyle name="Calculation 2 2 4 4 6 2" xfId="3037"/>
    <cellStyle name="Calculation 2 2 4 4 6 2 2" xfId="3038"/>
    <cellStyle name="Calculation 2 2 4 4 6 3" xfId="3039"/>
    <cellStyle name="Calculation 2 2 4 4 7" xfId="3040"/>
    <cellStyle name="Calculation 2 2 4 4 7 2" xfId="3041"/>
    <cellStyle name="Calculation 2 2 4 4 7 2 2" xfId="3042"/>
    <cellStyle name="Calculation 2 2 4 4 7 3" xfId="3043"/>
    <cellStyle name="Calculation 2 2 4 4 8" xfId="3044"/>
    <cellStyle name="Calculation 2 2 4 4 8 2" xfId="3045"/>
    <cellStyle name="Calculation 2 2 4 4 8 2 2" xfId="3046"/>
    <cellStyle name="Calculation 2 2 4 4 8 3" xfId="3047"/>
    <cellStyle name="Calculation 2 2 4 4 9" xfId="3048"/>
    <cellStyle name="Calculation 2 2 4 5" xfId="3049"/>
    <cellStyle name="Calculation 2 2 4 5 2" xfId="3050"/>
    <cellStyle name="Calculation 2 2 4 5 2 2" xfId="3051"/>
    <cellStyle name="Calculation 2 2 4 5 2 2 2" xfId="3052"/>
    <cellStyle name="Calculation 2 2 4 5 2 2 2 2" xfId="3053"/>
    <cellStyle name="Calculation 2 2 4 5 2 2 3" xfId="3054"/>
    <cellStyle name="Calculation 2 2 4 5 2 3" xfId="3055"/>
    <cellStyle name="Calculation 2 2 4 5 2 3 2" xfId="3056"/>
    <cellStyle name="Calculation 2 2 4 5 2 3 2 2" xfId="3057"/>
    <cellStyle name="Calculation 2 2 4 5 2 3 3" xfId="3058"/>
    <cellStyle name="Calculation 2 2 4 5 2 4" xfId="3059"/>
    <cellStyle name="Calculation 2 2 4 5 2 4 2" xfId="3060"/>
    <cellStyle name="Calculation 2 2 4 5 2 4 2 2" xfId="3061"/>
    <cellStyle name="Calculation 2 2 4 5 2 4 3" xfId="3062"/>
    <cellStyle name="Calculation 2 2 4 5 2 5" xfId="3063"/>
    <cellStyle name="Calculation 2 2 4 5 2 5 2" xfId="3064"/>
    <cellStyle name="Calculation 2 2 4 5 2 5 2 2" xfId="3065"/>
    <cellStyle name="Calculation 2 2 4 5 2 5 3" xfId="3066"/>
    <cellStyle name="Calculation 2 2 4 5 2 6" xfId="3067"/>
    <cellStyle name="Calculation 2 2 4 5 2 6 2" xfId="3068"/>
    <cellStyle name="Calculation 2 2 4 5 2 7" xfId="3069"/>
    <cellStyle name="Calculation 2 2 4 5 2 7 2" xfId="3070"/>
    <cellStyle name="Calculation 2 2 4 5 2 7 2 2" xfId="3071"/>
    <cellStyle name="Calculation 2 2 4 5 2 7 3" xfId="3072"/>
    <cellStyle name="Calculation 2 2 4 5 2 8" xfId="3073"/>
    <cellStyle name="Calculation 2 2 4 5 3" xfId="3074"/>
    <cellStyle name="Calculation 2 2 4 5 3 2" xfId="3075"/>
    <cellStyle name="Calculation 2 2 4 5 3 2 2" xfId="3076"/>
    <cellStyle name="Calculation 2 2 4 5 3 3" xfId="3077"/>
    <cellStyle name="Calculation 2 2 4 5 4" xfId="3078"/>
    <cellStyle name="Calculation 2 2 4 5 4 2" xfId="3079"/>
    <cellStyle name="Calculation 2 2 4 5 4 2 2" xfId="3080"/>
    <cellStyle name="Calculation 2 2 4 5 4 3" xfId="3081"/>
    <cellStyle name="Calculation 2 2 4 5 5" xfId="3082"/>
    <cellStyle name="Calculation 2 2 4 5 5 2" xfId="3083"/>
    <cellStyle name="Calculation 2 2 4 5 5 2 2" xfId="3084"/>
    <cellStyle name="Calculation 2 2 4 5 5 3" xfId="3085"/>
    <cellStyle name="Calculation 2 2 4 5 6" xfId="3086"/>
    <cellStyle name="Calculation 2 2 4 5 6 2" xfId="3087"/>
    <cellStyle name="Calculation 2 2 4 5 6 2 2" xfId="3088"/>
    <cellStyle name="Calculation 2 2 4 5 6 3" xfId="3089"/>
    <cellStyle name="Calculation 2 2 4 5 7" xfId="3090"/>
    <cellStyle name="Calculation 2 2 4 5 7 2" xfId="3091"/>
    <cellStyle name="Calculation 2 2 4 5 7 2 2" xfId="3092"/>
    <cellStyle name="Calculation 2 2 4 5 7 3" xfId="3093"/>
    <cellStyle name="Calculation 2 2 4 5 8" xfId="3094"/>
    <cellStyle name="Calculation 2 2 4 5 8 2" xfId="3095"/>
    <cellStyle name="Calculation 2 2 4 5 8 2 2" xfId="3096"/>
    <cellStyle name="Calculation 2 2 4 5 8 3" xfId="3097"/>
    <cellStyle name="Calculation 2 2 4 5 9" xfId="3098"/>
    <cellStyle name="Calculation 2 2 4 6" xfId="3099"/>
    <cellStyle name="Calculation 2 2 4 6 2" xfId="3100"/>
    <cellStyle name="Calculation 2 2 4 6 2 2" xfId="3101"/>
    <cellStyle name="Calculation 2 2 4 6 2 2 2" xfId="3102"/>
    <cellStyle name="Calculation 2 2 4 6 2 3" xfId="3103"/>
    <cellStyle name="Calculation 2 2 4 6 3" xfId="3104"/>
    <cellStyle name="Calculation 2 2 4 6 3 2" xfId="3105"/>
    <cellStyle name="Calculation 2 2 4 6 3 2 2" xfId="3106"/>
    <cellStyle name="Calculation 2 2 4 6 3 3" xfId="3107"/>
    <cellStyle name="Calculation 2 2 4 6 4" xfId="3108"/>
    <cellStyle name="Calculation 2 2 4 6 4 2" xfId="3109"/>
    <cellStyle name="Calculation 2 2 4 6 4 2 2" xfId="3110"/>
    <cellStyle name="Calculation 2 2 4 6 4 3" xfId="3111"/>
    <cellStyle name="Calculation 2 2 4 6 5" xfId="3112"/>
    <cellStyle name="Calculation 2 2 4 6 5 2" xfId="3113"/>
    <cellStyle name="Calculation 2 2 4 6 5 2 2" xfId="3114"/>
    <cellStyle name="Calculation 2 2 4 6 5 3" xfId="3115"/>
    <cellStyle name="Calculation 2 2 4 6 6" xfId="3116"/>
    <cellStyle name="Calculation 2 2 4 6 6 2" xfId="3117"/>
    <cellStyle name="Calculation 2 2 4 6 7" xfId="3118"/>
    <cellStyle name="Calculation 2 2 4 6 7 2" xfId="3119"/>
    <cellStyle name="Calculation 2 2 4 6 7 2 2" xfId="3120"/>
    <cellStyle name="Calculation 2 2 4 6 7 3" xfId="3121"/>
    <cellStyle name="Calculation 2 2 4 6 8" xfId="3122"/>
    <cellStyle name="Calculation 2 2 4 7" xfId="3123"/>
    <cellStyle name="Calculation 2 2 4 7 2" xfId="3124"/>
    <cellStyle name="Calculation 2 2 4 7 2 2" xfId="3125"/>
    <cellStyle name="Calculation 2 2 4 7 3" xfId="3126"/>
    <cellStyle name="Calculation 2 2 4 8" xfId="3127"/>
    <cellStyle name="Calculation 2 2 4 8 2" xfId="3128"/>
    <cellStyle name="Calculation 2 2 4 8 2 2" xfId="3129"/>
    <cellStyle name="Calculation 2 2 4 8 3" xfId="3130"/>
    <cellStyle name="Calculation 2 2 4 9" xfId="3131"/>
    <cellStyle name="Calculation 2 2 4 9 2" xfId="3132"/>
    <cellStyle name="Calculation 2 2 4 9 2 2" xfId="3133"/>
    <cellStyle name="Calculation 2 2 4 9 3" xfId="3134"/>
    <cellStyle name="Calculation 2 2 5" xfId="3135"/>
    <cellStyle name="Calculation 2 2 5 10" xfId="3136"/>
    <cellStyle name="Calculation 2 2 5 10 2" xfId="3137"/>
    <cellStyle name="Calculation 2 2 5 10 2 2" xfId="3138"/>
    <cellStyle name="Calculation 2 2 5 10 3" xfId="3139"/>
    <cellStyle name="Calculation 2 2 5 11" xfId="3140"/>
    <cellStyle name="Calculation 2 2 5 11 2" xfId="3141"/>
    <cellStyle name="Calculation 2 2 5 11 2 2" xfId="3142"/>
    <cellStyle name="Calculation 2 2 5 11 3" xfId="3143"/>
    <cellStyle name="Calculation 2 2 5 12" xfId="3144"/>
    <cellStyle name="Calculation 2 2 5 12 2" xfId="3145"/>
    <cellStyle name="Calculation 2 2 5 12 2 2" xfId="3146"/>
    <cellStyle name="Calculation 2 2 5 12 3" xfId="3147"/>
    <cellStyle name="Calculation 2 2 5 13" xfId="3148"/>
    <cellStyle name="Calculation 2 2 5 2" xfId="3149"/>
    <cellStyle name="Calculation 2 2 5 2 2" xfId="3150"/>
    <cellStyle name="Calculation 2 2 5 2 2 2" xfId="3151"/>
    <cellStyle name="Calculation 2 2 5 2 2 2 2" xfId="3152"/>
    <cellStyle name="Calculation 2 2 5 2 2 2 2 2" xfId="3153"/>
    <cellStyle name="Calculation 2 2 5 2 2 2 3" xfId="3154"/>
    <cellStyle name="Calculation 2 2 5 2 2 3" xfId="3155"/>
    <cellStyle name="Calculation 2 2 5 2 2 3 2" xfId="3156"/>
    <cellStyle name="Calculation 2 2 5 2 2 3 2 2" xfId="3157"/>
    <cellStyle name="Calculation 2 2 5 2 2 3 3" xfId="3158"/>
    <cellStyle name="Calculation 2 2 5 2 2 4" xfId="3159"/>
    <cellStyle name="Calculation 2 2 5 2 2 4 2" xfId="3160"/>
    <cellStyle name="Calculation 2 2 5 2 2 4 2 2" xfId="3161"/>
    <cellStyle name="Calculation 2 2 5 2 2 4 3" xfId="3162"/>
    <cellStyle name="Calculation 2 2 5 2 2 5" xfId="3163"/>
    <cellStyle name="Calculation 2 2 5 2 2 5 2" xfId="3164"/>
    <cellStyle name="Calculation 2 2 5 2 2 5 2 2" xfId="3165"/>
    <cellStyle name="Calculation 2 2 5 2 2 5 3" xfId="3166"/>
    <cellStyle name="Calculation 2 2 5 2 2 6" xfId="3167"/>
    <cellStyle name="Calculation 2 2 5 2 2 6 2" xfId="3168"/>
    <cellStyle name="Calculation 2 2 5 2 2 7" xfId="3169"/>
    <cellStyle name="Calculation 2 2 5 2 2 7 2" xfId="3170"/>
    <cellStyle name="Calculation 2 2 5 2 2 7 2 2" xfId="3171"/>
    <cellStyle name="Calculation 2 2 5 2 2 7 3" xfId="3172"/>
    <cellStyle name="Calculation 2 2 5 2 2 8" xfId="3173"/>
    <cellStyle name="Calculation 2 2 5 2 3" xfId="3174"/>
    <cellStyle name="Calculation 2 2 5 2 3 2" xfId="3175"/>
    <cellStyle name="Calculation 2 2 5 2 3 2 2" xfId="3176"/>
    <cellStyle name="Calculation 2 2 5 2 3 3" xfId="3177"/>
    <cellStyle name="Calculation 2 2 5 2 4" xfId="3178"/>
    <cellStyle name="Calculation 2 2 5 2 4 2" xfId="3179"/>
    <cellStyle name="Calculation 2 2 5 2 4 2 2" xfId="3180"/>
    <cellStyle name="Calculation 2 2 5 2 4 3" xfId="3181"/>
    <cellStyle name="Calculation 2 2 5 2 5" xfId="3182"/>
    <cellStyle name="Calculation 2 2 5 2 5 2" xfId="3183"/>
    <cellStyle name="Calculation 2 2 5 2 5 2 2" xfId="3184"/>
    <cellStyle name="Calculation 2 2 5 2 5 3" xfId="3185"/>
    <cellStyle name="Calculation 2 2 5 2 6" xfId="3186"/>
    <cellStyle name="Calculation 2 2 5 2 6 2" xfId="3187"/>
    <cellStyle name="Calculation 2 2 5 2 6 2 2" xfId="3188"/>
    <cellStyle name="Calculation 2 2 5 2 6 3" xfId="3189"/>
    <cellStyle name="Calculation 2 2 5 2 7" xfId="3190"/>
    <cellStyle name="Calculation 2 2 5 2 7 2" xfId="3191"/>
    <cellStyle name="Calculation 2 2 5 2 7 2 2" xfId="3192"/>
    <cellStyle name="Calculation 2 2 5 2 7 3" xfId="3193"/>
    <cellStyle name="Calculation 2 2 5 2 8" xfId="3194"/>
    <cellStyle name="Calculation 2 2 5 2 8 2" xfId="3195"/>
    <cellStyle name="Calculation 2 2 5 2 8 2 2" xfId="3196"/>
    <cellStyle name="Calculation 2 2 5 2 8 3" xfId="3197"/>
    <cellStyle name="Calculation 2 2 5 2 9" xfId="3198"/>
    <cellStyle name="Calculation 2 2 5 3" xfId="3199"/>
    <cellStyle name="Calculation 2 2 5 3 2" xfId="3200"/>
    <cellStyle name="Calculation 2 2 5 3 2 2" xfId="3201"/>
    <cellStyle name="Calculation 2 2 5 3 2 2 2" xfId="3202"/>
    <cellStyle name="Calculation 2 2 5 3 2 2 2 2" xfId="3203"/>
    <cellStyle name="Calculation 2 2 5 3 2 2 3" xfId="3204"/>
    <cellStyle name="Calculation 2 2 5 3 2 3" xfId="3205"/>
    <cellStyle name="Calculation 2 2 5 3 2 3 2" xfId="3206"/>
    <cellStyle name="Calculation 2 2 5 3 2 3 2 2" xfId="3207"/>
    <cellStyle name="Calculation 2 2 5 3 2 3 3" xfId="3208"/>
    <cellStyle name="Calculation 2 2 5 3 2 4" xfId="3209"/>
    <cellStyle name="Calculation 2 2 5 3 2 4 2" xfId="3210"/>
    <cellStyle name="Calculation 2 2 5 3 2 4 2 2" xfId="3211"/>
    <cellStyle name="Calculation 2 2 5 3 2 4 3" xfId="3212"/>
    <cellStyle name="Calculation 2 2 5 3 2 5" xfId="3213"/>
    <cellStyle name="Calculation 2 2 5 3 2 5 2" xfId="3214"/>
    <cellStyle name="Calculation 2 2 5 3 2 5 2 2" xfId="3215"/>
    <cellStyle name="Calculation 2 2 5 3 2 5 3" xfId="3216"/>
    <cellStyle name="Calculation 2 2 5 3 2 6" xfId="3217"/>
    <cellStyle name="Calculation 2 2 5 3 2 6 2" xfId="3218"/>
    <cellStyle name="Calculation 2 2 5 3 2 7" xfId="3219"/>
    <cellStyle name="Calculation 2 2 5 3 2 7 2" xfId="3220"/>
    <cellStyle name="Calculation 2 2 5 3 2 7 2 2" xfId="3221"/>
    <cellStyle name="Calculation 2 2 5 3 2 7 3" xfId="3222"/>
    <cellStyle name="Calculation 2 2 5 3 2 8" xfId="3223"/>
    <cellStyle name="Calculation 2 2 5 3 3" xfId="3224"/>
    <cellStyle name="Calculation 2 2 5 3 3 2" xfId="3225"/>
    <cellStyle name="Calculation 2 2 5 3 3 2 2" xfId="3226"/>
    <cellStyle name="Calculation 2 2 5 3 3 3" xfId="3227"/>
    <cellStyle name="Calculation 2 2 5 3 4" xfId="3228"/>
    <cellStyle name="Calculation 2 2 5 3 4 2" xfId="3229"/>
    <cellStyle name="Calculation 2 2 5 3 4 2 2" xfId="3230"/>
    <cellStyle name="Calculation 2 2 5 3 4 3" xfId="3231"/>
    <cellStyle name="Calculation 2 2 5 3 5" xfId="3232"/>
    <cellStyle name="Calculation 2 2 5 3 5 2" xfId="3233"/>
    <cellStyle name="Calculation 2 2 5 3 5 2 2" xfId="3234"/>
    <cellStyle name="Calculation 2 2 5 3 5 3" xfId="3235"/>
    <cellStyle name="Calculation 2 2 5 3 6" xfId="3236"/>
    <cellStyle name="Calculation 2 2 5 3 6 2" xfId="3237"/>
    <cellStyle name="Calculation 2 2 5 3 6 2 2" xfId="3238"/>
    <cellStyle name="Calculation 2 2 5 3 6 3" xfId="3239"/>
    <cellStyle name="Calculation 2 2 5 3 7" xfId="3240"/>
    <cellStyle name="Calculation 2 2 5 3 7 2" xfId="3241"/>
    <cellStyle name="Calculation 2 2 5 3 7 2 2" xfId="3242"/>
    <cellStyle name="Calculation 2 2 5 3 7 3" xfId="3243"/>
    <cellStyle name="Calculation 2 2 5 3 8" xfId="3244"/>
    <cellStyle name="Calculation 2 2 5 3 8 2" xfId="3245"/>
    <cellStyle name="Calculation 2 2 5 3 8 2 2" xfId="3246"/>
    <cellStyle name="Calculation 2 2 5 3 8 3" xfId="3247"/>
    <cellStyle name="Calculation 2 2 5 3 9" xfId="3248"/>
    <cellStyle name="Calculation 2 2 5 4" xfId="3249"/>
    <cellStyle name="Calculation 2 2 5 4 2" xfId="3250"/>
    <cellStyle name="Calculation 2 2 5 4 2 2" xfId="3251"/>
    <cellStyle name="Calculation 2 2 5 4 2 2 2" xfId="3252"/>
    <cellStyle name="Calculation 2 2 5 4 2 2 2 2" xfId="3253"/>
    <cellStyle name="Calculation 2 2 5 4 2 2 3" xfId="3254"/>
    <cellStyle name="Calculation 2 2 5 4 2 3" xfId="3255"/>
    <cellStyle name="Calculation 2 2 5 4 2 3 2" xfId="3256"/>
    <cellStyle name="Calculation 2 2 5 4 2 3 2 2" xfId="3257"/>
    <cellStyle name="Calculation 2 2 5 4 2 3 3" xfId="3258"/>
    <cellStyle name="Calculation 2 2 5 4 2 4" xfId="3259"/>
    <cellStyle name="Calculation 2 2 5 4 2 4 2" xfId="3260"/>
    <cellStyle name="Calculation 2 2 5 4 2 4 2 2" xfId="3261"/>
    <cellStyle name="Calculation 2 2 5 4 2 4 3" xfId="3262"/>
    <cellStyle name="Calculation 2 2 5 4 2 5" xfId="3263"/>
    <cellStyle name="Calculation 2 2 5 4 2 5 2" xfId="3264"/>
    <cellStyle name="Calculation 2 2 5 4 2 5 2 2" xfId="3265"/>
    <cellStyle name="Calculation 2 2 5 4 2 5 3" xfId="3266"/>
    <cellStyle name="Calculation 2 2 5 4 2 6" xfId="3267"/>
    <cellStyle name="Calculation 2 2 5 4 2 6 2" xfId="3268"/>
    <cellStyle name="Calculation 2 2 5 4 2 7" xfId="3269"/>
    <cellStyle name="Calculation 2 2 5 4 2 7 2" xfId="3270"/>
    <cellStyle name="Calculation 2 2 5 4 2 7 2 2" xfId="3271"/>
    <cellStyle name="Calculation 2 2 5 4 2 7 3" xfId="3272"/>
    <cellStyle name="Calculation 2 2 5 4 2 8" xfId="3273"/>
    <cellStyle name="Calculation 2 2 5 4 3" xfId="3274"/>
    <cellStyle name="Calculation 2 2 5 4 3 2" xfId="3275"/>
    <cellStyle name="Calculation 2 2 5 4 3 2 2" xfId="3276"/>
    <cellStyle name="Calculation 2 2 5 4 3 3" xfId="3277"/>
    <cellStyle name="Calculation 2 2 5 4 4" xfId="3278"/>
    <cellStyle name="Calculation 2 2 5 4 4 2" xfId="3279"/>
    <cellStyle name="Calculation 2 2 5 4 4 2 2" xfId="3280"/>
    <cellStyle name="Calculation 2 2 5 4 4 3" xfId="3281"/>
    <cellStyle name="Calculation 2 2 5 4 5" xfId="3282"/>
    <cellStyle name="Calculation 2 2 5 4 5 2" xfId="3283"/>
    <cellStyle name="Calculation 2 2 5 4 5 2 2" xfId="3284"/>
    <cellStyle name="Calculation 2 2 5 4 5 3" xfId="3285"/>
    <cellStyle name="Calculation 2 2 5 4 6" xfId="3286"/>
    <cellStyle name="Calculation 2 2 5 4 6 2" xfId="3287"/>
    <cellStyle name="Calculation 2 2 5 4 6 2 2" xfId="3288"/>
    <cellStyle name="Calculation 2 2 5 4 6 3" xfId="3289"/>
    <cellStyle name="Calculation 2 2 5 4 7" xfId="3290"/>
    <cellStyle name="Calculation 2 2 5 4 7 2" xfId="3291"/>
    <cellStyle name="Calculation 2 2 5 4 7 2 2" xfId="3292"/>
    <cellStyle name="Calculation 2 2 5 4 7 3" xfId="3293"/>
    <cellStyle name="Calculation 2 2 5 4 8" xfId="3294"/>
    <cellStyle name="Calculation 2 2 5 4 8 2" xfId="3295"/>
    <cellStyle name="Calculation 2 2 5 4 8 2 2" xfId="3296"/>
    <cellStyle name="Calculation 2 2 5 4 8 3" xfId="3297"/>
    <cellStyle name="Calculation 2 2 5 4 9" xfId="3298"/>
    <cellStyle name="Calculation 2 2 5 5" xfId="3299"/>
    <cellStyle name="Calculation 2 2 5 5 2" xfId="3300"/>
    <cellStyle name="Calculation 2 2 5 5 2 2" xfId="3301"/>
    <cellStyle name="Calculation 2 2 5 5 2 2 2" xfId="3302"/>
    <cellStyle name="Calculation 2 2 5 5 2 2 2 2" xfId="3303"/>
    <cellStyle name="Calculation 2 2 5 5 2 2 3" xfId="3304"/>
    <cellStyle name="Calculation 2 2 5 5 2 3" xfId="3305"/>
    <cellStyle name="Calculation 2 2 5 5 2 3 2" xfId="3306"/>
    <cellStyle name="Calculation 2 2 5 5 2 3 2 2" xfId="3307"/>
    <cellStyle name="Calculation 2 2 5 5 2 3 3" xfId="3308"/>
    <cellStyle name="Calculation 2 2 5 5 2 4" xfId="3309"/>
    <cellStyle name="Calculation 2 2 5 5 2 4 2" xfId="3310"/>
    <cellStyle name="Calculation 2 2 5 5 2 4 2 2" xfId="3311"/>
    <cellStyle name="Calculation 2 2 5 5 2 4 3" xfId="3312"/>
    <cellStyle name="Calculation 2 2 5 5 2 5" xfId="3313"/>
    <cellStyle name="Calculation 2 2 5 5 2 5 2" xfId="3314"/>
    <cellStyle name="Calculation 2 2 5 5 2 5 2 2" xfId="3315"/>
    <cellStyle name="Calculation 2 2 5 5 2 5 3" xfId="3316"/>
    <cellStyle name="Calculation 2 2 5 5 2 6" xfId="3317"/>
    <cellStyle name="Calculation 2 2 5 5 2 6 2" xfId="3318"/>
    <cellStyle name="Calculation 2 2 5 5 2 7" xfId="3319"/>
    <cellStyle name="Calculation 2 2 5 5 2 7 2" xfId="3320"/>
    <cellStyle name="Calculation 2 2 5 5 2 7 2 2" xfId="3321"/>
    <cellStyle name="Calculation 2 2 5 5 2 7 3" xfId="3322"/>
    <cellStyle name="Calculation 2 2 5 5 2 8" xfId="3323"/>
    <cellStyle name="Calculation 2 2 5 5 3" xfId="3324"/>
    <cellStyle name="Calculation 2 2 5 5 3 2" xfId="3325"/>
    <cellStyle name="Calculation 2 2 5 5 3 2 2" xfId="3326"/>
    <cellStyle name="Calculation 2 2 5 5 3 3" xfId="3327"/>
    <cellStyle name="Calculation 2 2 5 5 4" xfId="3328"/>
    <cellStyle name="Calculation 2 2 5 5 4 2" xfId="3329"/>
    <cellStyle name="Calculation 2 2 5 5 4 2 2" xfId="3330"/>
    <cellStyle name="Calculation 2 2 5 5 4 3" xfId="3331"/>
    <cellStyle name="Calculation 2 2 5 5 5" xfId="3332"/>
    <cellStyle name="Calculation 2 2 5 5 5 2" xfId="3333"/>
    <cellStyle name="Calculation 2 2 5 5 5 2 2" xfId="3334"/>
    <cellStyle name="Calculation 2 2 5 5 5 3" xfId="3335"/>
    <cellStyle name="Calculation 2 2 5 5 6" xfId="3336"/>
    <cellStyle name="Calculation 2 2 5 5 6 2" xfId="3337"/>
    <cellStyle name="Calculation 2 2 5 5 6 2 2" xfId="3338"/>
    <cellStyle name="Calculation 2 2 5 5 6 3" xfId="3339"/>
    <cellStyle name="Calculation 2 2 5 5 7" xfId="3340"/>
    <cellStyle name="Calculation 2 2 5 5 7 2" xfId="3341"/>
    <cellStyle name="Calculation 2 2 5 5 7 2 2" xfId="3342"/>
    <cellStyle name="Calculation 2 2 5 5 7 3" xfId="3343"/>
    <cellStyle name="Calculation 2 2 5 5 8" xfId="3344"/>
    <cellStyle name="Calculation 2 2 5 5 8 2" xfId="3345"/>
    <cellStyle name="Calculation 2 2 5 5 8 2 2" xfId="3346"/>
    <cellStyle name="Calculation 2 2 5 5 8 3" xfId="3347"/>
    <cellStyle name="Calculation 2 2 5 5 9" xfId="3348"/>
    <cellStyle name="Calculation 2 2 5 6" xfId="3349"/>
    <cellStyle name="Calculation 2 2 5 6 2" xfId="3350"/>
    <cellStyle name="Calculation 2 2 5 6 2 2" xfId="3351"/>
    <cellStyle name="Calculation 2 2 5 6 2 2 2" xfId="3352"/>
    <cellStyle name="Calculation 2 2 5 6 2 3" xfId="3353"/>
    <cellStyle name="Calculation 2 2 5 6 3" xfId="3354"/>
    <cellStyle name="Calculation 2 2 5 6 3 2" xfId="3355"/>
    <cellStyle name="Calculation 2 2 5 6 3 2 2" xfId="3356"/>
    <cellStyle name="Calculation 2 2 5 6 3 3" xfId="3357"/>
    <cellStyle name="Calculation 2 2 5 6 4" xfId="3358"/>
    <cellStyle name="Calculation 2 2 5 6 4 2" xfId="3359"/>
    <cellStyle name="Calculation 2 2 5 6 4 2 2" xfId="3360"/>
    <cellStyle name="Calculation 2 2 5 6 4 3" xfId="3361"/>
    <cellStyle name="Calculation 2 2 5 6 5" xfId="3362"/>
    <cellStyle name="Calculation 2 2 5 6 5 2" xfId="3363"/>
    <cellStyle name="Calculation 2 2 5 6 5 2 2" xfId="3364"/>
    <cellStyle name="Calculation 2 2 5 6 5 3" xfId="3365"/>
    <cellStyle name="Calculation 2 2 5 6 6" xfId="3366"/>
    <cellStyle name="Calculation 2 2 5 6 6 2" xfId="3367"/>
    <cellStyle name="Calculation 2 2 5 6 7" xfId="3368"/>
    <cellStyle name="Calculation 2 2 5 6 7 2" xfId="3369"/>
    <cellStyle name="Calculation 2 2 5 6 7 2 2" xfId="3370"/>
    <cellStyle name="Calculation 2 2 5 6 7 3" xfId="3371"/>
    <cellStyle name="Calculation 2 2 5 6 8" xfId="3372"/>
    <cellStyle name="Calculation 2 2 5 7" xfId="3373"/>
    <cellStyle name="Calculation 2 2 5 7 2" xfId="3374"/>
    <cellStyle name="Calculation 2 2 5 7 2 2" xfId="3375"/>
    <cellStyle name="Calculation 2 2 5 7 3" xfId="3376"/>
    <cellStyle name="Calculation 2 2 5 8" xfId="3377"/>
    <cellStyle name="Calculation 2 2 5 8 2" xfId="3378"/>
    <cellStyle name="Calculation 2 2 5 8 2 2" xfId="3379"/>
    <cellStyle name="Calculation 2 2 5 8 3" xfId="3380"/>
    <cellStyle name="Calculation 2 2 5 9" xfId="3381"/>
    <cellStyle name="Calculation 2 2 5 9 2" xfId="3382"/>
    <cellStyle name="Calculation 2 2 5 9 2 2" xfId="3383"/>
    <cellStyle name="Calculation 2 2 5 9 3" xfId="3384"/>
    <cellStyle name="Calculation 2 2 6" xfId="3385"/>
    <cellStyle name="Calculation 2 2 6 2" xfId="3386"/>
    <cellStyle name="Calculation 2 2 6 2 2" xfId="3387"/>
    <cellStyle name="Calculation 2 2 6 2 2 2" xfId="3388"/>
    <cellStyle name="Calculation 2 2 6 2 2 2 2" xfId="3389"/>
    <cellStyle name="Calculation 2 2 6 2 2 3" xfId="3390"/>
    <cellStyle name="Calculation 2 2 6 2 3" xfId="3391"/>
    <cellStyle name="Calculation 2 2 6 2 3 2" xfId="3392"/>
    <cellStyle name="Calculation 2 2 6 2 3 2 2" xfId="3393"/>
    <cellStyle name="Calculation 2 2 6 2 3 3" xfId="3394"/>
    <cellStyle name="Calculation 2 2 6 2 4" xfId="3395"/>
    <cellStyle name="Calculation 2 2 6 2 4 2" xfId="3396"/>
    <cellStyle name="Calculation 2 2 6 2 4 2 2" xfId="3397"/>
    <cellStyle name="Calculation 2 2 6 2 4 3" xfId="3398"/>
    <cellStyle name="Calculation 2 2 6 2 5" xfId="3399"/>
    <cellStyle name="Calculation 2 2 6 2 5 2" xfId="3400"/>
    <cellStyle name="Calculation 2 2 6 2 5 2 2" xfId="3401"/>
    <cellStyle name="Calculation 2 2 6 2 5 3" xfId="3402"/>
    <cellStyle name="Calculation 2 2 6 2 6" xfId="3403"/>
    <cellStyle name="Calculation 2 2 6 2 6 2" xfId="3404"/>
    <cellStyle name="Calculation 2 2 6 2 7" xfId="3405"/>
    <cellStyle name="Calculation 2 2 6 2 7 2" xfId="3406"/>
    <cellStyle name="Calculation 2 2 6 2 7 2 2" xfId="3407"/>
    <cellStyle name="Calculation 2 2 6 2 7 3" xfId="3408"/>
    <cellStyle name="Calculation 2 2 6 2 8" xfId="3409"/>
    <cellStyle name="Calculation 2 2 6 3" xfId="3410"/>
    <cellStyle name="Calculation 2 2 6 3 2" xfId="3411"/>
    <cellStyle name="Calculation 2 2 6 3 2 2" xfId="3412"/>
    <cellStyle name="Calculation 2 2 6 3 3" xfId="3413"/>
    <cellStyle name="Calculation 2 2 6 4" xfId="3414"/>
    <cellStyle name="Calculation 2 2 6 4 2" xfId="3415"/>
    <cellStyle name="Calculation 2 2 6 4 2 2" xfId="3416"/>
    <cellStyle name="Calculation 2 2 6 4 3" xfId="3417"/>
    <cellStyle name="Calculation 2 2 6 5" xfId="3418"/>
    <cellStyle name="Calculation 2 2 6 5 2" xfId="3419"/>
    <cellStyle name="Calculation 2 2 6 5 2 2" xfId="3420"/>
    <cellStyle name="Calculation 2 2 6 5 3" xfId="3421"/>
    <cellStyle name="Calculation 2 2 6 6" xfId="3422"/>
    <cellStyle name="Calculation 2 2 6 6 2" xfId="3423"/>
    <cellStyle name="Calculation 2 2 6 6 2 2" xfId="3424"/>
    <cellStyle name="Calculation 2 2 6 6 3" xfId="3425"/>
    <cellStyle name="Calculation 2 2 6 7" xfId="3426"/>
    <cellStyle name="Calculation 2 2 6 7 2" xfId="3427"/>
    <cellStyle name="Calculation 2 2 6 7 2 2" xfId="3428"/>
    <cellStyle name="Calculation 2 2 6 7 3" xfId="3429"/>
    <cellStyle name="Calculation 2 2 6 8" xfId="3430"/>
    <cellStyle name="Calculation 2 2 6 8 2" xfId="3431"/>
    <cellStyle name="Calculation 2 2 6 8 2 2" xfId="3432"/>
    <cellStyle name="Calculation 2 2 6 8 3" xfId="3433"/>
    <cellStyle name="Calculation 2 2 6 9" xfId="3434"/>
    <cellStyle name="Calculation 2 2 7" xfId="3435"/>
    <cellStyle name="Calculation 2 2 7 2" xfId="3436"/>
    <cellStyle name="Calculation 2 2 7 2 2" xfId="3437"/>
    <cellStyle name="Calculation 2 2 7 2 2 2" xfId="3438"/>
    <cellStyle name="Calculation 2 2 7 2 2 2 2" xfId="3439"/>
    <cellStyle name="Calculation 2 2 7 2 2 3" xfId="3440"/>
    <cellStyle name="Calculation 2 2 7 2 3" xfId="3441"/>
    <cellStyle name="Calculation 2 2 7 2 3 2" xfId="3442"/>
    <cellStyle name="Calculation 2 2 7 2 3 2 2" xfId="3443"/>
    <cellStyle name="Calculation 2 2 7 2 3 3" xfId="3444"/>
    <cellStyle name="Calculation 2 2 7 2 4" xfId="3445"/>
    <cellStyle name="Calculation 2 2 7 2 4 2" xfId="3446"/>
    <cellStyle name="Calculation 2 2 7 2 4 2 2" xfId="3447"/>
    <cellStyle name="Calculation 2 2 7 2 4 3" xfId="3448"/>
    <cellStyle name="Calculation 2 2 7 2 5" xfId="3449"/>
    <cellStyle name="Calculation 2 2 7 2 5 2" xfId="3450"/>
    <cellStyle name="Calculation 2 2 7 2 5 2 2" xfId="3451"/>
    <cellStyle name="Calculation 2 2 7 2 5 3" xfId="3452"/>
    <cellStyle name="Calculation 2 2 7 2 6" xfId="3453"/>
    <cellStyle name="Calculation 2 2 7 2 6 2" xfId="3454"/>
    <cellStyle name="Calculation 2 2 7 2 7" xfId="3455"/>
    <cellStyle name="Calculation 2 2 7 2 7 2" xfId="3456"/>
    <cellStyle name="Calculation 2 2 7 2 7 2 2" xfId="3457"/>
    <cellStyle name="Calculation 2 2 7 2 7 3" xfId="3458"/>
    <cellStyle name="Calculation 2 2 7 2 8" xfId="3459"/>
    <cellStyle name="Calculation 2 2 7 3" xfId="3460"/>
    <cellStyle name="Calculation 2 2 7 3 2" xfId="3461"/>
    <cellStyle name="Calculation 2 2 7 3 2 2" xfId="3462"/>
    <cellStyle name="Calculation 2 2 7 3 3" xfId="3463"/>
    <cellStyle name="Calculation 2 2 7 4" xfId="3464"/>
    <cellStyle name="Calculation 2 2 7 4 2" xfId="3465"/>
    <cellStyle name="Calculation 2 2 7 4 2 2" xfId="3466"/>
    <cellStyle name="Calculation 2 2 7 4 3" xfId="3467"/>
    <cellStyle name="Calculation 2 2 7 5" xfId="3468"/>
    <cellStyle name="Calculation 2 2 7 5 2" xfId="3469"/>
    <cellStyle name="Calculation 2 2 7 5 2 2" xfId="3470"/>
    <cellStyle name="Calculation 2 2 7 5 3" xfId="3471"/>
    <cellStyle name="Calculation 2 2 7 6" xfId="3472"/>
    <cellStyle name="Calculation 2 2 7 6 2" xfId="3473"/>
    <cellStyle name="Calculation 2 2 7 6 2 2" xfId="3474"/>
    <cellStyle name="Calculation 2 2 7 6 3" xfId="3475"/>
    <cellStyle name="Calculation 2 2 7 7" xfId="3476"/>
    <cellStyle name="Calculation 2 2 7 7 2" xfId="3477"/>
    <cellStyle name="Calculation 2 2 7 7 2 2" xfId="3478"/>
    <cellStyle name="Calculation 2 2 7 7 3" xfId="3479"/>
    <cellStyle name="Calculation 2 2 7 8" xfId="3480"/>
    <cellStyle name="Calculation 2 2 7 8 2" xfId="3481"/>
    <cellStyle name="Calculation 2 2 7 8 2 2" xfId="3482"/>
    <cellStyle name="Calculation 2 2 7 8 3" xfId="3483"/>
    <cellStyle name="Calculation 2 2 7 9" xfId="3484"/>
    <cellStyle name="Calculation 2 2 8" xfId="3485"/>
    <cellStyle name="Calculation 2 2 8 2" xfId="3486"/>
    <cellStyle name="Calculation 2 2 8 2 2" xfId="3487"/>
    <cellStyle name="Calculation 2 2 8 2 2 2" xfId="3488"/>
    <cellStyle name="Calculation 2 2 8 2 2 2 2" xfId="3489"/>
    <cellStyle name="Calculation 2 2 8 2 2 3" xfId="3490"/>
    <cellStyle name="Calculation 2 2 8 2 3" xfId="3491"/>
    <cellStyle name="Calculation 2 2 8 2 3 2" xfId="3492"/>
    <cellStyle name="Calculation 2 2 8 2 3 2 2" xfId="3493"/>
    <cellStyle name="Calculation 2 2 8 2 3 3" xfId="3494"/>
    <cellStyle name="Calculation 2 2 8 2 4" xfId="3495"/>
    <cellStyle name="Calculation 2 2 8 2 4 2" xfId="3496"/>
    <cellStyle name="Calculation 2 2 8 2 4 2 2" xfId="3497"/>
    <cellStyle name="Calculation 2 2 8 2 4 3" xfId="3498"/>
    <cellStyle name="Calculation 2 2 8 2 5" xfId="3499"/>
    <cellStyle name="Calculation 2 2 8 2 5 2" xfId="3500"/>
    <cellStyle name="Calculation 2 2 8 2 5 2 2" xfId="3501"/>
    <cellStyle name="Calculation 2 2 8 2 5 3" xfId="3502"/>
    <cellStyle name="Calculation 2 2 8 2 6" xfId="3503"/>
    <cellStyle name="Calculation 2 2 8 2 6 2" xfId="3504"/>
    <cellStyle name="Calculation 2 2 8 2 7" xfId="3505"/>
    <cellStyle name="Calculation 2 2 8 2 7 2" xfId="3506"/>
    <cellStyle name="Calculation 2 2 8 2 7 2 2" xfId="3507"/>
    <cellStyle name="Calculation 2 2 8 2 7 3" xfId="3508"/>
    <cellStyle name="Calculation 2 2 8 2 8" xfId="3509"/>
    <cellStyle name="Calculation 2 2 8 3" xfId="3510"/>
    <cellStyle name="Calculation 2 2 8 3 2" xfId="3511"/>
    <cellStyle name="Calculation 2 2 8 3 2 2" xfId="3512"/>
    <cellStyle name="Calculation 2 2 8 3 3" xfId="3513"/>
    <cellStyle name="Calculation 2 2 8 4" xfId="3514"/>
    <cellStyle name="Calculation 2 2 8 4 2" xfId="3515"/>
    <cellStyle name="Calculation 2 2 8 4 2 2" xfId="3516"/>
    <cellStyle name="Calculation 2 2 8 4 3" xfId="3517"/>
    <cellStyle name="Calculation 2 2 8 5" xfId="3518"/>
    <cellStyle name="Calculation 2 2 8 5 2" xfId="3519"/>
    <cellStyle name="Calculation 2 2 8 5 2 2" xfId="3520"/>
    <cellStyle name="Calculation 2 2 8 5 3" xfId="3521"/>
    <cellStyle name="Calculation 2 2 8 6" xfId="3522"/>
    <cellStyle name="Calculation 2 2 8 6 2" xfId="3523"/>
    <cellStyle name="Calculation 2 2 8 6 2 2" xfId="3524"/>
    <cellStyle name="Calculation 2 2 8 6 3" xfId="3525"/>
    <cellStyle name="Calculation 2 2 8 7" xfId="3526"/>
    <cellStyle name="Calculation 2 2 8 7 2" xfId="3527"/>
    <cellStyle name="Calculation 2 2 8 7 2 2" xfId="3528"/>
    <cellStyle name="Calculation 2 2 8 7 3" xfId="3529"/>
    <cellStyle name="Calculation 2 2 8 8" xfId="3530"/>
    <cellStyle name="Calculation 2 2 8 8 2" xfId="3531"/>
    <cellStyle name="Calculation 2 2 8 8 2 2" xfId="3532"/>
    <cellStyle name="Calculation 2 2 8 8 3" xfId="3533"/>
    <cellStyle name="Calculation 2 2 8 9" xfId="3534"/>
    <cellStyle name="Calculation 2 2 9" xfId="3535"/>
    <cellStyle name="Calculation 2 2 9 2" xfId="3536"/>
    <cellStyle name="Calculation 2 2 9 2 2" xfId="3537"/>
    <cellStyle name="Calculation 2 2 9 2 2 2" xfId="3538"/>
    <cellStyle name="Calculation 2 2 9 2 2 2 2" xfId="3539"/>
    <cellStyle name="Calculation 2 2 9 2 2 3" xfId="3540"/>
    <cellStyle name="Calculation 2 2 9 2 3" xfId="3541"/>
    <cellStyle name="Calculation 2 2 9 2 3 2" xfId="3542"/>
    <cellStyle name="Calculation 2 2 9 2 3 2 2" xfId="3543"/>
    <cellStyle name="Calculation 2 2 9 2 3 3" xfId="3544"/>
    <cellStyle name="Calculation 2 2 9 2 4" xfId="3545"/>
    <cellStyle name="Calculation 2 2 9 2 4 2" xfId="3546"/>
    <cellStyle name="Calculation 2 2 9 2 4 2 2" xfId="3547"/>
    <cellStyle name="Calculation 2 2 9 2 4 3" xfId="3548"/>
    <cellStyle name="Calculation 2 2 9 2 5" xfId="3549"/>
    <cellStyle name="Calculation 2 2 9 2 5 2" xfId="3550"/>
    <cellStyle name="Calculation 2 2 9 2 5 2 2" xfId="3551"/>
    <cellStyle name="Calculation 2 2 9 2 5 3" xfId="3552"/>
    <cellStyle name="Calculation 2 2 9 2 6" xfId="3553"/>
    <cellStyle name="Calculation 2 2 9 2 6 2" xfId="3554"/>
    <cellStyle name="Calculation 2 2 9 2 7" xfId="3555"/>
    <cellStyle name="Calculation 2 2 9 2 7 2" xfId="3556"/>
    <cellStyle name="Calculation 2 2 9 2 7 2 2" xfId="3557"/>
    <cellStyle name="Calculation 2 2 9 2 7 3" xfId="3558"/>
    <cellStyle name="Calculation 2 2 9 2 8" xfId="3559"/>
    <cellStyle name="Calculation 2 2 9 3" xfId="3560"/>
    <cellStyle name="Calculation 2 2 9 3 2" xfId="3561"/>
    <cellStyle name="Calculation 2 2 9 3 2 2" xfId="3562"/>
    <cellStyle name="Calculation 2 2 9 3 3" xfId="3563"/>
    <cellStyle name="Calculation 2 2 9 4" xfId="3564"/>
    <cellStyle name="Calculation 2 2 9 4 2" xfId="3565"/>
    <cellStyle name="Calculation 2 2 9 4 2 2" xfId="3566"/>
    <cellStyle name="Calculation 2 2 9 4 3" xfId="3567"/>
    <cellStyle name="Calculation 2 2 9 5" xfId="3568"/>
    <cellStyle name="Calculation 2 2 9 5 2" xfId="3569"/>
    <cellStyle name="Calculation 2 2 9 5 2 2" xfId="3570"/>
    <cellStyle name="Calculation 2 2 9 5 3" xfId="3571"/>
    <cellStyle name="Calculation 2 2 9 6" xfId="3572"/>
    <cellStyle name="Calculation 2 2 9 6 2" xfId="3573"/>
    <cellStyle name="Calculation 2 2 9 6 2 2" xfId="3574"/>
    <cellStyle name="Calculation 2 2 9 6 3" xfId="3575"/>
    <cellStyle name="Calculation 2 2 9 7" xfId="3576"/>
    <cellStyle name="Calculation 2 2 9 7 2" xfId="3577"/>
    <cellStyle name="Calculation 2 2 9 7 2 2" xfId="3578"/>
    <cellStyle name="Calculation 2 2 9 7 3" xfId="3579"/>
    <cellStyle name="Calculation 2 2 9 8" xfId="3580"/>
    <cellStyle name="Calculation 2 2 9 8 2" xfId="3581"/>
    <cellStyle name="Calculation 2 2 9 8 2 2" xfId="3582"/>
    <cellStyle name="Calculation 2 2 9 8 3" xfId="3583"/>
    <cellStyle name="Calculation 2 2 9 9" xfId="3584"/>
    <cellStyle name="Calculation 2 3" xfId="3585"/>
    <cellStyle name="Calculation 2 3 10" xfId="3586"/>
    <cellStyle name="Calculation 2 3 10 2" xfId="3587"/>
    <cellStyle name="Calculation 2 3 10 2 2" xfId="3588"/>
    <cellStyle name="Calculation 2 3 10 3" xfId="3589"/>
    <cellStyle name="Calculation 2 3 11" xfId="3590"/>
    <cellStyle name="Calculation 2 3 11 2" xfId="3591"/>
    <cellStyle name="Calculation 2 3 11 2 2" xfId="3592"/>
    <cellStyle name="Calculation 2 3 11 3" xfId="3593"/>
    <cellStyle name="Calculation 2 3 12" xfId="3594"/>
    <cellStyle name="Calculation 2 3 12 2" xfId="3595"/>
    <cellStyle name="Calculation 2 3 12 2 2" xfId="3596"/>
    <cellStyle name="Calculation 2 3 12 3" xfId="3597"/>
    <cellStyle name="Calculation 2 3 13" xfId="3598"/>
    <cellStyle name="Calculation 2 3 13 2" xfId="3599"/>
    <cellStyle name="Calculation 2 3 13 2 2" xfId="3600"/>
    <cellStyle name="Calculation 2 3 13 3" xfId="3601"/>
    <cellStyle name="Calculation 2 3 14" xfId="3602"/>
    <cellStyle name="Calculation 2 3 14 2" xfId="3603"/>
    <cellStyle name="Calculation 2 3 14 2 2" xfId="3604"/>
    <cellStyle name="Calculation 2 3 14 3" xfId="3605"/>
    <cellStyle name="Calculation 2 3 15" xfId="3606"/>
    <cellStyle name="Calculation 2 3 2" xfId="3607"/>
    <cellStyle name="Calculation 2 3 2 10" xfId="3608"/>
    <cellStyle name="Calculation 2 3 2 10 2" xfId="3609"/>
    <cellStyle name="Calculation 2 3 2 10 2 2" xfId="3610"/>
    <cellStyle name="Calculation 2 3 2 10 3" xfId="3611"/>
    <cellStyle name="Calculation 2 3 2 11" xfId="3612"/>
    <cellStyle name="Calculation 2 3 2 11 2" xfId="3613"/>
    <cellStyle name="Calculation 2 3 2 11 2 2" xfId="3614"/>
    <cellStyle name="Calculation 2 3 2 11 3" xfId="3615"/>
    <cellStyle name="Calculation 2 3 2 12" xfId="3616"/>
    <cellStyle name="Calculation 2 3 2 12 2" xfId="3617"/>
    <cellStyle name="Calculation 2 3 2 12 2 2" xfId="3618"/>
    <cellStyle name="Calculation 2 3 2 12 3" xfId="3619"/>
    <cellStyle name="Calculation 2 3 2 13" xfId="3620"/>
    <cellStyle name="Calculation 2 3 2 2" xfId="3621"/>
    <cellStyle name="Calculation 2 3 2 2 2" xfId="3622"/>
    <cellStyle name="Calculation 2 3 2 2 2 2" xfId="3623"/>
    <cellStyle name="Calculation 2 3 2 2 2 2 2" xfId="3624"/>
    <cellStyle name="Calculation 2 3 2 2 2 2 2 2" xfId="3625"/>
    <cellStyle name="Calculation 2 3 2 2 2 2 3" xfId="3626"/>
    <cellStyle name="Calculation 2 3 2 2 2 3" xfId="3627"/>
    <cellStyle name="Calculation 2 3 2 2 2 3 2" xfId="3628"/>
    <cellStyle name="Calculation 2 3 2 2 2 3 2 2" xfId="3629"/>
    <cellStyle name="Calculation 2 3 2 2 2 3 3" xfId="3630"/>
    <cellStyle name="Calculation 2 3 2 2 2 4" xfId="3631"/>
    <cellStyle name="Calculation 2 3 2 2 2 4 2" xfId="3632"/>
    <cellStyle name="Calculation 2 3 2 2 2 4 2 2" xfId="3633"/>
    <cellStyle name="Calculation 2 3 2 2 2 4 3" xfId="3634"/>
    <cellStyle name="Calculation 2 3 2 2 2 5" xfId="3635"/>
    <cellStyle name="Calculation 2 3 2 2 2 5 2" xfId="3636"/>
    <cellStyle name="Calculation 2 3 2 2 2 5 2 2" xfId="3637"/>
    <cellStyle name="Calculation 2 3 2 2 2 5 3" xfId="3638"/>
    <cellStyle name="Calculation 2 3 2 2 2 6" xfId="3639"/>
    <cellStyle name="Calculation 2 3 2 2 2 6 2" xfId="3640"/>
    <cellStyle name="Calculation 2 3 2 2 2 7" xfId="3641"/>
    <cellStyle name="Calculation 2 3 2 2 2 7 2" xfId="3642"/>
    <cellStyle name="Calculation 2 3 2 2 2 7 2 2" xfId="3643"/>
    <cellStyle name="Calculation 2 3 2 2 2 7 3" xfId="3644"/>
    <cellStyle name="Calculation 2 3 2 2 2 8" xfId="3645"/>
    <cellStyle name="Calculation 2 3 2 2 3" xfId="3646"/>
    <cellStyle name="Calculation 2 3 2 2 3 2" xfId="3647"/>
    <cellStyle name="Calculation 2 3 2 2 3 2 2" xfId="3648"/>
    <cellStyle name="Calculation 2 3 2 2 3 3" xfId="3649"/>
    <cellStyle name="Calculation 2 3 2 2 4" xfId="3650"/>
    <cellStyle name="Calculation 2 3 2 2 4 2" xfId="3651"/>
    <cellStyle name="Calculation 2 3 2 2 4 2 2" xfId="3652"/>
    <cellStyle name="Calculation 2 3 2 2 4 3" xfId="3653"/>
    <cellStyle name="Calculation 2 3 2 2 5" xfId="3654"/>
    <cellStyle name="Calculation 2 3 2 2 5 2" xfId="3655"/>
    <cellStyle name="Calculation 2 3 2 2 5 2 2" xfId="3656"/>
    <cellStyle name="Calculation 2 3 2 2 5 3" xfId="3657"/>
    <cellStyle name="Calculation 2 3 2 2 6" xfId="3658"/>
    <cellStyle name="Calculation 2 3 2 2 6 2" xfId="3659"/>
    <cellStyle name="Calculation 2 3 2 2 6 2 2" xfId="3660"/>
    <cellStyle name="Calculation 2 3 2 2 6 3" xfId="3661"/>
    <cellStyle name="Calculation 2 3 2 2 7" xfId="3662"/>
    <cellStyle name="Calculation 2 3 2 2 7 2" xfId="3663"/>
    <cellStyle name="Calculation 2 3 2 2 7 2 2" xfId="3664"/>
    <cellStyle name="Calculation 2 3 2 2 7 3" xfId="3665"/>
    <cellStyle name="Calculation 2 3 2 2 8" xfId="3666"/>
    <cellStyle name="Calculation 2 3 2 2 8 2" xfId="3667"/>
    <cellStyle name="Calculation 2 3 2 2 8 2 2" xfId="3668"/>
    <cellStyle name="Calculation 2 3 2 2 8 3" xfId="3669"/>
    <cellStyle name="Calculation 2 3 2 2 9" xfId="3670"/>
    <cellStyle name="Calculation 2 3 2 3" xfId="3671"/>
    <cellStyle name="Calculation 2 3 2 3 2" xfId="3672"/>
    <cellStyle name="Calculation 2 3 2 3 2 2" xfId="3673"/>
    <cellStyle name="Calculation 2 3 2 3 2 2 2" xfId="3674"/>
    <cellStyle name="Calculation 2 3 2 3 2 2 2 2" xfId="3675"/>
    <cellStyle name="Calculation 2 3 2 3 2 2 3" xfId="3676"/>
    <cellStyle name="Calculation 2 3 2 3 2 3" xfId="3677"/>
    <cellStyle name="Calculation 2 3 2 3 2 3 2" xfId="3678"/>
    <cellStyle name="Calculation 2 3 2 3 2 3 2 2" xfId="3679"/>
    <cellStyle name="Calculation 2 3 2 3 2 3 3" xfId="3680"/>
    <cellStyle name="Calculation 2 3 2 3 2 4" xfId="3681"/>
    <cellStyle name="Calculation 2 3 2 3 2 4 2" xfId="3682"/>
    <cellStyle name="Calculation 2 3 2 3 2 4 2 2" xfId="3683"/>
    <cellStyle name="Calculation 2 3 2 3 2 4 3" xfId="3684"/>
    <cellStyle name="Calculation 2 3 2 3 2 5" xfId="3685"/>
    <cellStyle name="Calculation 2 3 2 3 2 5 2" xfId="3686"/>
    <cellStyle name="Calculation 2 3 2 3 2 5 2 2" xfId="3687"/>
    <cellStyle name="Calculation 2 3 2 3 2 5 3" xfId="3688"/>
    <cellStyle name="Calculation 2 3 2 3 2 6" xfId="3689"/>
    <cellStyle name="Calculation 2 3 2 3 2 6 2" xfId="3690"/>
    <cellStyle name="Calculation 2 3 2 3 2 7" xfId="3691"/>
    <cellStyle name="Calculation 2 3 2 3 2 7 2" xfId="3692"/>
    <cellStyle name="Calculation 2 3 2 3 2 7 2 2" xfId="3693"/>
    <cellStyle name="Calculation 2 3 2 3 2 7 3" xfId="3694"/>
    <cellStyle name="Calculation 2 3 2 3 2 8" xfId="3695"/>
    <cellStyle name="Calculation 2 3 2 3 3" xfId="3696"/>
    <cellStyle name="Calculation 2 3 2 3 3 2" xfId="3697"/>
    <cellStyle name="Calculation 2 3 2 3 3 2 2" xfId="3698"/>
    <cellStyle name="Calculation 2 3 2 3 3 3" xfId="3699"/>
    <cellStyle name="Calculation 2 3 2 3 4" xfId="3700"/>
    <cellStyle name="Calculation 2 3 2 3 4 2" xfId="3701"/>
    <cellStyle name="Calculation 2 3 2 3 4 2 2" xfId="3702"/>
    <cellStyle name="Calculation 2 3 2 3 4 3" xfId="3703"/>
    <cellStyle name="Calculation 2 3 2 3 5" xfId="3704"/>
    <cellStyle name="Calculation 2 3 2 3 5 2" xfId="3705"/>
    <cellStyle name="Calculation 2 3 2 3 5 2 2" xfId="3706"/>
    <cellStyle name="Calculation 2 3 2 3 5 3" xfId="3707"/>
    <cellStyle name="Calculation 2 3 2 3 6" xfId="3708"/>
    <cellStyle name="Calculation 2 3 2 3 6 2" xfId="3709"/>
    <cellStyle name="Calculation 2 3 2 3 6 2 2" xfId="3710"/>
    <cellStyle name="Calculation 2 3 2 3 6 3" xfId="3711"/>
    <cellStyle name="Calculation 2 3 2 3 7" xfId="3712"/>
    <cellStyle name="Calculation 2 3 2 3 7 2" xfId="3713"/>
    <cellStyle name="Calculation 2 3 2 3 7 2 2" xfId="3714"/>
    <cellStyle name="Calculation 2 3 2 3 7 3" xfId="3715"/>
    <cellStyle name="Calculation 2 3 2 3 8" xfId="3716"/>
    <cellStyle name="Calculation 2 3 2 3 8 2" xfId="3717"/>
    <cellStyle name="Calculation 2 3 2 3 8 2 2" xfId="3718"/>
    <cellStyle name="Calculation 2 3 2 3 8 3" xfId="3719"/>
    <cellStyle name="Calculation 2 3 2 3 9" xfId="3720"/>
    <cellStyle name="Calculation 2 3 2 4" xfId="3721"/>
    <cellStyle name="Calculation 2 3 2 4 2" xfId="3722"/>
    <cellStyle name="Calculation 2 3 2 4 2 2" xfId="3723"/>
    <cellStyle name="Calculation 2 3 2 4 2 2 2" xfId="3724"/>
    <cellStyle name="Calculation 2 3 2 4 2 2 2 2" xfId="3725"/>
    <cellStyle name="Calculation 2 3 2 4 2 2 3" xfId="3726"/>
    <cellStyle name="Calculation 2 3 2 4 2 3" xfId="3727"/>
    <cellStyle name="Calculation 2 3 2 4 2 3 2" xfId="3728"/>
    <cellStyle name="Calculation 2 3 2 4 2 3 2 2" xfId="3729"/>
    <cellStyle name="Calculation 2 3 2 4 2 3 3" xfId="3730"/>
    <cellStyle name="Calculation 2 3 2 4 2 4" xfId="3731"/>
    <cellStyle name="Calculation 2 3 2 4 2 4 2" xfId="3732"/>
    <cellStyle name="Calculation 2 3 2 4 2 4 2 2" xfId="3733"/>
    <cellStyle name="Calculation 2 3 2 4 2 4 3" xfId="3734"/>
    <cellStyle name="Calculation 2 3 2 4 2 5" xfId="3735"/>
    <cellStyle name="Calculation 2 3 2 4 2 5 2" xfId="3736"/>
    <cellStyle name="Calculation 2 3 2 4 2 5 2 2" xfId="3737"/>
    <cellStyle name="Calculation 2 3 2 4 2 5 3" xfId="3738"/>
    <cellStyle name="Calculation 2 3 2 4 2 6" xfId="3739"/>
    <cellStyle name="Calculation 2 3 2 4 2 6 2" xfId="3740"/>
    <cellStyle name="Calculation 2 3 2 4 2 7" xfId="3741"/>
    <cellStyle name="Calculation 2 3 2 4 2 7 2" xfId="3742"/>
    <cellStyle name="Calculation 2 3 2 4 2 7 2 2" xfId="3743"/>
    <cellStyle name="Calculation 2 3 2 4 2 7 3" xfId="3744"/>
    <cellStyle name="Calculation 2 3 2 4 2 8" xfId="3745"/>
    <cellStyle name="Calculation 2 3 2 4 3" xfId="3746"/>
    <cellStyle name="Calculation 2 3 2 4 3 2" xfId="3747"/>
    <cellStyle name="Calculation 2 3 2 4 3 2 2" xfId="3748"/>
    <cellStyle name="Calculation 2 3 2 4 3 3" xfId="3749"/>
    <cellStyle name="Calculation 2 3 2 4 4" xfId="3750"/>
    <cellStyle name="Calculation 2 3 2 4 4 2" xfId="3751"/>
    <cellStyle name="Calculation 2 3 2 4 4 2 2" xfId="3752"/>
    <cellStyle name="Calculation 2 3 2 4 4 3" xfId="3753"/>
    <cellStyle name="Calculation 2 3 2 4 5" xfId="3754"/>
    <cellStyle name="Calculation 2 3 2 4 5 2" xfId="3755"/>
    <cellStyle name="Calculation 2 3 2 4 5 2 2" xfId="3756"/>
    <cellStyle name="Calculation 2 3 2 4 5 3" xfId="3757"/>
    <cellStyle name="Calculation 2 3 2 4 6" xfId="3758"/>
    <cellStyle name="Calculation 2 3 2 4 6 2" xfId="3759"/>
    <cellStyle name="Calculation 2 3 2 4 6 2 2" xfId="3760"/>
    <cellStyle name="Calculation 2 3 2 4 6 3" xfId="3761"/>
    <cellStyle name="Calculation 2 3 2 4 7" xfId="3762"/>
    <cellStyle name="Calculation 2 3 2 4 7 2" xfId="3763"/>
    <cellStyle name="Calculation 2 3 2 4 7 2 2" xfId="3764"/>
    <cellStyle name="Calculation 2 3 2 4 7 3" xfId="3765"/>
    <cellStyle name="Calculation 2 3 2 4 8" xfId="3766"/>
    <cellStyle name="Calculation 2 3 2 4 8 2" xfId="3767"/>
    <cellStyle name="Calculation 2 3 2 4 8 2 2" xfId="3768"/>
    <cellStyle name="Calculation 2 3 2 4 8 3" xfId="3769"/>
    <cellStyle name="Calculation 2 3 2 4 9" xfId="3770"/>
    <cellStyle name="Calculation 2 3 2 5" xfId="3771"/>
    <cellStyle name="Calculation 2 3 2 5 2" xfId="3772"/>
    <cellStyle name="Calculation 2 3 2 5 2 2" xfId="3773"/>
    <cellStyle name="Calculation 2 3 2 5 2 2 2" xfId="3774"/>
    <cellStyle name="Calculation 2 3 2 5 2 2 2 2" xfId="3775"/>
    <cellStyle name="Calculation 2 3 2 5 2 2 3" xfId="3776"/>
    <cellStyle name="Calculation 2 3 2 5 2 3" xfId="3777"/>
    <cellStyle name="Calculation 2 3 2 5 2 3 2" xfId="3778"/>
    <cellStyle name="Calculation 2 3 2 5 2 3 2 2" xfId="3779"/>
    <cellStyle name="Calculation 2 3 2 5 2 3 3" xfId="3780"/>
    <cellStyle name="Calculation 2 3 2 5 2 4" xfId="3781"/>
    <cellStyle name="Calculation 2 3 2 5 2 4 2" xfId="3782"/>
    <cellStyle name="Calculation 2 3 2 5 2 4 2 2" xfId="3783"/>
    <cellStyle name="Calculation 2 3 2 5 2 4 3" xfId="3784"/>
    <cellStyle name="Calculation 2 3 2 5 2 5" xfId="3785"/>
    <cellStyle name="Calculation 2 3 2 5 2 5 2" xfId="3786"/>
    <cellStyle name="Calculation 2 3 2 5 2 5 2 2" xfId="3787"/>
    <cellStyle name="Calculation 2 3 2 5 2 5 3" xfId="3788"/>
    <cellStyle name="Calculation 2 3 2 5 2 6" xfId="3789"/>
    <cellStyle name="Calculation 2 3 2 5 2 6 2" xfId="3790"/>
    <cellStyle name="Calculation 2 3 2 5 2 7" xfId="3791"/>
    <cellStyle name="Calculation 2 3 2 5 2 7 2" xfId="3792"/>
    <cellStyle name="Calculation 2 3 2 5 2 7 2 2" xfId="3793"/>
    <cellStyle name="Calculation 2 3 2 5 2 7 3" xfId="3794"/>
    <cellStyle name="Calculation 2 3 2 5 2 8" xfId="3795"/>
    <cellStyle name="Calculation 2 3 2 5 3" xfId="3796"/>
    <cellStyle name="Calculation 2 3 2 5 3 2" xfId="3797"/>
    <cellStyle name="Calculation 2 3 2 5 3 2 2" xfId="3798"/>
    <cellStyle name="Calculation 2 3 2 5 3 3" xfId="3799"/>
    <cellStyle name="Calculation 2 3 2 5 4" xfId="3800"/>
    <cellStyle name="Calculation 2 3 2 5 4 2" xfId="3801"/>
    <cellStyle name="Calculation 2 3 2 5 4 2 2" xfId="3802"/>
    <cellStyle name="Calculation 2 3 2 5 4 3" xfId="3803"/>
    <cellStyle name="Calculation 2 3 2 5 5" xfId="3804"/>
    <cellStyle name="Calculation 2 3 2 5 5 2" xfId="3805"/>
    <cellStyle name="Calculation 2 3 2 5 5 2 2" xfId="3806"/>
    <cellStyle name="Calculation 2 3 2 5 5 3" xfId="3807"/>
    <cellStyle name="Calculation 2 3 2 5 6" xfId="3808"/>
    <cellStyle name="Calculation 2 3 2 5 6 2" xfId="3809"/>
    <cellStyle name="Calculation 2 3 2 5 6 2 2" xfId="3810"/>
    <cellStyle name="Calculation 2 3 2 5 6 3" xfId="3811"/>
    <cellStyle name="Calculation 2 3 2 5 7" xfId="3812"/>
    <cellStyle name="Calculation 2 3 2 5 7 2" xfId="3813"/>
    <cellStyle name="Calculation 2 3 2 5 7 2 2" xfId="3814"/>
    <cellStyle name="Calculation 2 3 2 5 7 3" xfId="3815"/>
    <cellStyle name="Calculation 2 3 2 5 8" xfId="3816"/>
    <cellStyle name="Calculation 2 3 2 5 8 2" xfId="3817"/>
    <cellStyle name="Calculation 2 3 2 5 8 2 2" xfId="3818"/>
    <cellStyle name="Calculation 2 3 2 5 8 3" xfId="3819"/>
    <cellStyle name="Calculation 2 3 2 5 9" xfId="3820"/>
    <cellStyle name="Calculation 2 3 2 6" xfId="3821"/>
    <cellStyle name="Calculation 2 3 2 6 2" xfId="3822"/>
    <cellStyle name="Calculation 2 3 2 6 2 2" xfId="3823"/>
    <cellStyle name="Calculation 2 3 2 6 2 2 2" xfId="3824"/>
    <cellStyle name="Calculation 2 3 2 6 2 3" xfId="3825"/>
    <cellStyle name="Calculation 2 3 2 6 3" xfId="3826"/>
    <cellStyle name="Calculation 2 3 2 6 3 2" xfId="3827"/>
    <cellStyle name="Calculation 2 3 2 6 3 2 2" xfId="3828"/>
    <cellStyle name="Calculation 2 3 2 6 3 3" xfId="3829"/>
    <cellStyle name="Calculation 2 3 2 6 4" xfId="3830"/>
    <cellStyle name="Calculation 2 3 2 6 4 2" xfId="3831"/>
    <cellStyle name="Calculation 2 3 2 6 4 2 2" xfId="3832"/>
    <cellStyle name="Calculation 2 3 2 6 4 3" xfId="3833"/>
    <cellStyle name="Calculation 2 3 2 6 5" xfId="3834"/>
    <cellStyle name="Calculation 2 3 2 6 5 2" xfId="3835"/>
    <cellStyle name="Calculation 2 3 2 6 5 2 2" xfId="3836"/>
    <cellStyle name="Calculation 2 3 2 6 5 3" xfId="3837"/>
    <cellStyle name="Calculation 2 3 2 6 6" xfId="3838"/>
    <cellStyle name="Calculation 2 3 2 6 6 2" xfId="3839"/>
    <cellStyle name="Calculation 2 3 2 6 7" xfId="3840"/>
    <cellStyle name="Calculation 2 3 2 6 7 2" xfId="3841"/>
    <cellStyle name="Calculation 2 3 2 6 7 2 2" xfId="3842"/>
    <cellStyle name="Calculation 2 3 2 6 7 3" xfId="3843"/>
    <cellStyle name="Calculation 2 3 2 6 8" xfId="3844"/>
    <cellStyle name="Calculation 2 3 2 7" xfId="3845"/>
    <cellStyle name="Calculation 2 3 2 7 2" xfId="3846"/>
    <cellStyle name="Calculation 2 3 2 7 2 2" xfId="3847"/>
    <cellStyle name="Calculation 2 3 2 7 3" xfId="3848"/>
    <cellStyle name="Calculation 2 3 2 8" xfId="3849"/>
    <cellStyle name="Calculation 2 3 2 8 2" xfId="3850"/>
    <cellStyle name="Calculation 2 3 2 8 2 2" xfId="3851"/>
    <cellStyle name="Calculation 2 3 2 8 3" xfId="3852"/>
    <cellStyle name="Calculation 2 3 2 9" xfId="3853"/>
    <cellStyle name="Calculation 2 3 2 9 2" xfId="3854"/>
    <cellStyle name="Calculation 2 3 2 9 2 2" xfId="3855"/>
    <cellStyle name="Calculation 2 3 2 9 3" xfId="3856"/>
    <cellStyle name="Calculation 2 3 3" xfId="3857"/>
    <cellStyle name="Calculation 2 3 3 10" xfId="3858"/>
    <cellStyle name="Calculation 2 3 3 10 2" xfId="3859"/>
    <cellStyle name="Calculation 2 3 3 10 2 2" xfId="3860"/>
    <cellStyle name="Calculation 2 3 3 10 3" xfId="3861"/>
    <cellStyle name="Calculation 2 3 3 11" xfId="3862"/>
    <cellStyle name="Calculation 2 3 3 11 2" xfId="3863"/>
    <cellStyle name="Calculation 2 3 3 11 2 2" xfId="3864"/>
    <cellStyle name="Calculation 2 3 3 11 3" xfId="3865"/>
    <cellStyle name="Calculation 2 3 3 12" xfId="3866"/>
    <cellStyle name="Calculation 2 3 3 12 2" xfId="3867"/>
    <cellStyle name="Calculation 2 3 3 12 2 2" xfId="3868"/>
    <cellStyle name="Calculation 2 3 3 12 3" xfId="3869"/>
    <cellStyle name="Calculation 2 3 3 13" xfId="3870"/>
    <cellStyle name="Calculation 2 3 3 2" xfId="3871"/>
    <cellStyle name="Calculation 2 3 3 2 2" xfId="3872"/>
    <cellStyle name="Calculation 2 3 3 2 2 2" xfId="3873"/>
    <cellStyle name="Calculation 2 3 3 2 2 2 2" xfId="3874"/>
    <cellStyle name="Calculation 2 3 3 2 2 2 2 2" xfId="3875"/>
    <cellStyle name="Calculation 2 3 3 2 2 2 3" xfId="3876"/>
    <cellStyle name="Calculation 2 3 3 2 2 3" xfId="3877"/>
    <cellStyle name="Calculation 2 3 3 2 2 3 2" xfId="3878"/>
    <cellStyle name="Calculation 2 3 3 2 2 3 2 2" xfId="3879"/>
    <cellStyle name="Calculation 2 3 3 2 2 3 3" xfId="3880"/>
    <cellStyle name="Calculation 2 3 3 2 2 4" xfId="3881"/>
    <cellStyle name="Calculation 2 3 3 2 2 4 2" xfId="3882"/>
    <cellStyle name="Calculation 2 3 3 2 2 4 2 2" xfId="3883"/>
    <cellStyle name="Calculation 2 3 3 2 2 4 3" xfId="3884"/>
    <cellStyle name="Calculation 2 3 3 2 2 5" xfId="3885"/>
    <cellStyle name="Calculation 2 3 3 2 2 5 2" xfId="3886"/>
    <cellStyle name="Calculation 2 3 3 2 2 5 2 2" xfId="3887"/>
    <cellStyle name="Calculation 2 3 3 2 2 5 3" xfId="3888"/>
    <cellStyle name="Calculation 2 3 3 2 2 6" xfId="3889"/>
    <cellStyle name="Calculation 2 3 3 2 2 6 2" xfId="3890"/>
    <cellStyle name="Calculation 2 3 3 2 2 7" xfId="3891"/>
    <cellStyle name="Calculation 2 3 3 2 2 7 2" xfId="3892"/>
    <cellStyle name="Calculation 2 3 3 2 2 7 2 2" xfId="3893"/>
    <cellStyle name="Calculation 2 3 3 2 2 7 3" xfId="3894"/>
    <cellStyle name="Calculation 2 3 3 2 2 8" xfId="3895"/>
    <cellStyle name="Calculation 2 3 3 2 3" xfId="3896"/>
    <cellStyle name="Calculation 2 3 3 2 3 2" xfId="3897"/>
    <cellStyle name="Calculation 2 3 3 2 3 2 2" xfId="3898"/>
    <cellStyle name="Calculation 2 3 3 2 3 3" xfId="3899"/>
    <cellStyle name="Calculation 2 3 3 2 4" xfId="3900"/>
    <cellStyle name="Calculation 2 3 3 2 4 2" xfId="3901"/>
    <cellStyle name="Calculation 2 3 3 2 4 2 2" xfId="3902"/>
    <cellStyle name="Calculation 2 3 3 2 4 3" xfId="3903"/>
    <cellStyle name="Calculation 2 3 3 2 5" xfId="3904"/>
    <cellStyle name="Calculation 2 3 3 2 5 2" xfId="3905"/>
    <cellStyle name="Calculation 2 3 3 2 5 2 2" xfId="3906"/>
    <cellStyle name="Calculation 2 3 3 2 5 3" xfId="3907"/>
    <cellStyle name="Calculation 2 3 3 2 6" xfId="3908"/>
    <cellStyle name="Calculation 2 3 3 2 6 2" xfId="3909"/>
    <cellStyle name="Calculation 2 3 3 2 6 2 2" xfId="3910"/>
    <cellStyle name="Calculation 2 3 3 2 6 3" xfId="3911"/>
    <cellStyle name="Calculation 2 3 3 2 7" xfId="3912"/>
    <cellStyle name="Calculation 2 3 3 2 7 2" xfId="3913"/>
    <cellStyle name="Calculation 2 3 3 2 7 2 2" xfId="3914"/>
    <cellStyle name="Calculation 2 3 3 2 7 3" xfId="3915"/>
    <cellStyle name="Calculation 2 3 3 2 8" xfId="3916"/>
    <cellStyle name="Calculation 2 3 3 2 8 2" xfId="3917"/>
    <cellStyle name="Calculation 2 3 3 2 8 2 2" xfId="3918"/>
    <cellStyle name="Calculation 2 3 3 2 8 3" xfId="3919"/>
    <cellStyle name="Calculation 2 3 3 2 9" xfId="3920"/>
    <cellStyle name="Calculation 2 3 3 3" xfId="3921"/>
    <cellStyle name="Calculation 2 3 3 3 2" xfId="3922"/>
    <cellStyle name="Calculation 2 3 3 3 2 2" xfId="3923"/>
    <cellStyle name="Calculation 2 3 3 3 2 2 2" xfId="3924"/>
    <cellStyle name="Calculation 2 3 3 3 2 2 2 2" xfId="3925"/>
    <cellStyle name="Calculation 2 3 3 3 2 2 3" xfId="3926"/>
    <cellStyle name="Calculation 2 3 3 3 2 3" xfId="3927"/>
    <cellStyle name="Calculation 2 3 3 3 2 3 2" xfId="3928"/>
    <cellStyle name="Calculation 2 3 3 3 2 3 2 2" xfId="3929"/>
    <cellStyle name="Calculation 2 3 3 3 2 3 3" xfId="3930"/>
    <cellStyle name="Calculation 2 3 3 3 2 4" xfId="3931"/>
    <cellStyle name="Calculation 2 3 3 3 2 4 2" xfId="3932"/>
    <cellStyle name="Calculation 2 3 3 3 2 4 2 2" xfId="3933"/>
    <cellStyle name="Calculation 2 3 3 3 2 4 3" xfId="3934"/>
    <cellStyle name="Calculation 2 3 3 3 2 5" xfId="3935"/>
    <cellStyle name="Calculation 2 3 3 3 2 5 2" xfId="3936"/>
    <cellStyle name="Calculation 2 3 3 3 2 5 2 2" xfId="3937"/>
    <cellStyle name="Calculation 2 3 3 3 2 5 3" xfId="3938"/>
    <cellStyle name="Calculation 2 3 3 3 2 6" xfId="3939"/>
    <cellStyle name="Calculation 2 3 3 3 2 6 2" xfId="3940"/>
    <cellStyle name="Calculation 2 3 3 3 2 7" xfId="3941"/>
    <cellStyle name="Calculation 2 3 3 3 2 7 2" xfId="3942"/>
    <cellStyle name="Calculation 2 3 3 3 2 7 2 2" xfId="3943"/>
    <cellStyle name="Calculation 2 3 3 3 2 7 3" xfId="3944"/>
    <cellStyle name="Calculation 2 3 3 3 2 8" xfId="3945"/>
    <cellStyle name="Calculation 2 3 3 3 3" xfId="3946"/>
    <cellStyle name="Calculation 2 3 3 3 3 2" xfId="3947"/>
    <cellStyle name="Calculation 2 3 3 3 3 2 2" xfId="3948"/>
    <cellStyle name="Calculation 2 3 3 3 3 3" xfId="3949"/>
    <cellStyle name="Calculation 2 3 3 3 4" xfId="3950"/>
    <cellStyle name="Calculation 2 3 3 3 4 2" xfId="3951"/>
    <cellStyle name="Calculation 2 3 3 3 4 2 2" xfId="3952"/>
    <cellStyle name="Calculation 2 3 3 3 4 3" xfId="3953"/>
    <cellStyle name="Calculation 2 3 3 3 5" xfId="3954"/>
    <cellStyle name="Calculation 2 3 3 3 5 2" xfId="3955"/>
    <cellStyle name="Calculation 2 3 3 3 5 2 2" xfId="3956"/>
    <cellStyle name="Calculation 2 3 3 3 5 3" xfId="3957"/>
    <cellStyle name="Calculation 2 3 3 3 6" xfId="3958"/>
    <cellStyle name="Calculation 2 3 3 3 6 2" xfId="3959"/>
    <cellStyle name="Calculation 2 3 3 3 6 2 2" xfId="3960"/>
    <cellStyle name="Calculation 2 3 3 3 6 3" xfId="3961"/>
    <cellStyle name="Calculation 2 3 3 3 7" xfId="3962"/>
    <cellStyle name="Calculation 2 3 3 3 7 2" xfId="3963"/>
    <cellStyle name="Calculation 2 3 3 3 7 2 2" xfId="3964"/>
    <cellStyle name="Calculation 2 3 3 3 7 3" xfId="3965"/>
    <cellStyle name="Calculation 2 3 3 3 8" xfId="3966"/>
    <cellStyle name="Calculation 2 3 3 3 8 2" xfId="3967"/>
    <cellStyle name="Calculation 2 3 3 3 8 2 2" xfId="3968"/>
    <cellStyle name="Calculation 2 3 3 3 8 3" xfId="3969"/>
    <cellStyle name="Calculation 2 3 3 3 9" xfId="3970"/>
    <cellStyle name="Calculation 2 3 3 4" xfId="3971"/>
    <cellStyle name="Calculation 2 3 3 4 2" xfId="3972"/>
    <cellStyle name="Calculation 2 3 3 4 2 2" xfId="3973"/>
    <cellStyle name="Calculation 2 3 3 4 2 2 2" xfId="3974"/>
    <cellStyle name="Calculation 2 3 3 4 2 2 2 2" xfId="3975"/>
    <cellStyle name="Calculation 2 3 3 4 2 2 3" xfId="3976"/>
    <cellStyle name="Calculation 2 3 3 4 2 3" xfId="3977"/>
    <cellStyle name="Calculation 2 3 3 4 2 3 2" xfId="3978"/>
    <cellStyle name="Calculation 2 3 3 4 2 3 2 2" xfId="3979"/>
    <cellStyle name="Calculation 2 3 3 4 2 3 3" xfId="3980"/>
    <cellStyle name="Calculation 2 3 3 4 2 4" xfId="3981"/>
    <cellStyle name="Calculation 2 3 3 4 2 4 2" xfId="3982"/>
    <cellStyle name="Calculation 2 3 3 4 2 4 2 2" xfId="3983"/>
    <cellStyle name="Calculation 2 3 3 4 2 4 3" xfId="3984"/>
    <cellStyle name="Calculation 2 3 3 4 2 5" xfId="3985"/>
    <cellStyle name="Calculation 2 3 3 4 2 5 2" xfId="3986"/>
    <cellStyle name="Calculation 2 3 3 4 2 5 2 2" xfId="3987"/>
    <cellStyle name="Calculation 2 3 3 4 2 5 3" xfId="3988"/>
    <cellStyle name="Calculation 2 3 3 4 2 6" xfId="3989"/>
    <cellStyle name="Calculation 2 3 3 4 2 6 2" xfId="3990"/>
    <cellStyle name="Calculation 2 3 3 4 2 7" xfId="3991"/>
    <cellStyle name="Calculation 2 3 3 4 2 7 2" xfId="3992"/>
    <cellStyle name="Calculation 2 3 3 4 2 7 2 2" xfId="3993"/>
    <cellStyle name="Calculation 2 3 3 4 2 7 3" xfId="3994"/>
    <cellStyle name="Calculation 2 3 3 4 2 8" xfId="3995"/>
    <cellStyle name="Calculation 2 3 3 4 3" xfId="3996"/>
    <cellStyle name="Calculation 2 3 3 4 3 2" xfId="3997"/>
    <cellStyle name="Calculation 2 3 3 4 3 2 2" xfId="3998"/>
    <cellStyle name="Calculation 2 3 3 4 3 3" xfId="3999"/>
    <cellStyle name="Calculation 2 3 3 4 4" xfId="4000"/>
    <cellStyle name="Calculation 2 3 3 4 4 2" xfId="4001"/>
    <cellStyle name="Calculation 2 3 3 4 4 2 2" xfId="4002"/>
    <cellStyle name="Calculation 2 3 3 4 4 3" xfId="4003"/>
    <cellStyle name="Calculation 2 3 3 4 5" xfId="4004"/>
    <cellStyle name="Calculation 2 3 3 4 5 2" xfId="4005"/>
    <cellStyle name="Calculation 2 3 3 4 5 2 2" xfId="4006"/>
    <cellStyle name="Calculation 2 3 3 4 5 3" xfId="4007"/>
    <cellStyle name="Calculation 2 3 3 4 6" xfId="4008"/>
    <cellStyle name="Calculation 2 3 3 4 6 2" xfId="4009"/>
    <cellStyle name="Calculation 2 3 3 4 6 2 2" xfId="4010"/>
    <cellStyle name="Calculation 2 3 3 4 6 3" xfId="4011"/>
    <cellStyle name="Calculation 2 3 3 4 7" xfId="4012"/>
    <cellStyle name="Calculation 2 3 3 4 7 2" xfId="4013"/>
    <cellStyle name="Calculation 2 3 3 4 7 2 2" xfId="4014"/>
    <cellStyle name="Calculation 2 3 3 4 7 3" xfId="4015"/>
    <cellStyle name="Calculation 2 3 3 4 8" xfId="4016"/>
    <cellStyle name="Calculation 2 3 3 4 8 2" xfId="4017"/>
    <cellStyle name="Calculation 2 3 3 4 8 2 2" xfId="4018"/>
    <cellStyle name="Calculation 2 3 3 4 8 3" xfId="4019"/>
    <cellStyle name="Calculation 2 3 3 4 9" xfId="4020"/>
    <cellStyle name="Calculation 2 3 3 5" xfId="4021"/>
    <cellStyle name="Calculation 2 3 3 5 2" xfId="4022"/>
    <cellStyle name="Calculation 2 3 3 5 2 2" xfId="4023"/>
    <cellStyle name="Calculation 2 3 3 5 2 2 2" xfId="4024"/>
    <cellStyle name="Calculation 2 3 3 5 2 2 2 2" xfId="4025"/>
    <cellStyle name="Calculation 2 3 3 5 2 2 3" xfId="4026"/>
    <cellStyle name="Calculation 2 3 3 5 2 3" xfId="4027"/>
    <cellStyle name="Calculation 2 3 3 5 2 3 2" xfId="4028"/>
    <cellStyle name="Calculation 2 3 3 5 2 3 2 2" xfId="4029"/>
    <cellStyle name="Calculation 2 3 3 5 2 3 3" xfId="4030"/>
    <cellStyle name="Calculation 2 3 3 5 2 4" xfId="4031"/>
    <cellStyle name="Calculation 2 3 3 5 2 4 2" xfId="4032"/>
    <cellStyle name="Calculation 2 3 3 5 2 4 2 2" xfId="4033"/>
    <cellStyle name="Calculation 2 3 3 5 2 4 3" xfId="4034"/>
    <cellStyle name="Calculation 2 3 3 5 2 5" xfId="4035"/>
    <cellStyle name="Calculation 2 3 3 5 2 5 2" xfId="4036"/>
    <cellStyle name="Calculation 2 3 3 5 2 5 2 2" xfId="4037"/>
    <cellStyle name="Calculation 2 3 3 5 2 5 3" xfId="4038"/>
    <cellStyle name="Calculation 2 3 3 5 2 6" xfId="4039"/>
    <cellStyle name="Calculation 2 3 3 5 2 6 2" xfId="4040"/>
    <cellStyle name="Calculation 2 3 3 5 2 7" xfId="4041"/>
    <cellStyle name="Calculation 2 3 3 5 2 7 2" xfId="4042"/>
    <cellStyle name="Calculation 2 3 3 5 2 7 2 2" xfId="4043"/>
    <cellStyle name="Calculation 2 3 3 5 2 7 3" xfId="4044"/>
    <cellStyle name="Calculation 2 3 3 5 2 8" xfId="4045"/>
    <cellStyle name="Calculation 2 3 3 5 3" xfId="4046"/>
    <cellStyle name="Calculation 2 3 3 5 3 2" xfId="4047"/>
    <cellStyle name="Calculation 2 3 3 5 3 2 2" xfId="4048"/>
    <cellStyle name="Calculation 2 3 3 5 3 3" xfId="4049"/>
    <cellStyle name="Calculation 2 3 3 5 4" xfId="4050"/>
    <cellStyle name="Calculation 2 3 3 5 4 2" xfId="4051"/>
    <cellStyle name="Calculation 2 3 3 5 4 2 2" xfId="4052"/>
    <cellStyle name="Calculation 2 3 3 5 4 3" xfId="4053"/>
    <cellStyle name="Calculation 2 3 3 5 5" xfId="4054"/>
    <cellStyle name="Calculation 2 3 3 5 5 2" xfId="4055"/>
    <cellStyle name="Calculation 2 3 3 5 5 2 2" xfId="4056"/>
    <cellStyle name="Calculation 2 3 3 5 5 3" xfId="4057"/>
    <cellStyle name="Calculation 2 3 3 5 6" xfId="4058"/>
    <cellStyle name="Calculation 2 3 3 5 6 2" xfId="4059"/>
    <cellStyle name="Calculation 2 3 3 5 6 2 2" xfId="4060"/>
    <cellStyle name="Calculation 2 3 3 5 6 3" xfId="4061"/>
    <cellStyle name="Calculation 2 3 3 5 7" xfId="4062"/>
    <cellStyle name="Calculation 2 3 3 5 7 2" xfId="4063"/>
    <cellStyle name="Calculation 2 3 3 5 7 2 2" xfId="4064"/>
    <cellStyle name="Calculation 2 3 3 5 7 3" xfId="4065"/>
    <cellStyle name="Calculation 2 3 3 5 8" xfId="4066"/>
    <cellStyle name="Calculation 2 3 3 5 8 2" xfId="4067"/>
    <cellStyle name="Calculation 2 3 3 5 8 2 2" xfId="4068"/>
    <cellStyle name="Calculation 2 3 3 5 8 3" xfId="4069"/>
    <cellStyle name="Calculation 2 3 3 5 9" xfId="4070"/>
    <cellStyle name="Calculation 2 3 3 6" xfId="4071"/>
    <cellStyle name="Calculation 2 3 3 6 2" xfId="4072"/>
    <cellStyle name="Calculation 2 3 3 6 2 2" xfId="4073"/>
    <cellStyle name="Calculation 2 3 3 6 2 2 2" xfId="4074"/>
    <cellStyle name="Calculation 2 3 3 6 2 3" xfId="4075"/>
    <cellStyle name="Calculation 2 3 3 6 3" xfId="4076"/>
    <cellStyle name="Calculation 2 3 3 6 3 2" xfId="4077"/>
    <cellStyle name="Calculation 2 3 3 6 3 2 2" xfId="4078"/>
    <cellStyle name="Calculation 2 3 3 6 3 3" xfId="4079"/>
    <cellStyle name="Calculation 2 3 3 6 4" xfId="4080"/>
    <cellStyle name="Calculation 2 3 3 6 4 2" xfId="4081"/>
    <cellStyle name="Calculation 2 3 3 6 4 2 2" xfId="4082"/>
    <cellStyle name="Calculation 2 3 3 6 4 3" xfId="4083"/>
    <cellStyle name="Calculation 2 3 3 6 5" xfId="4084"/>
    <cellStyle name="Calculation 2 3 3 6 5 2" xfId="4085"/>
    <cellStyle name="Calculation 2 3 3 6 5 2 2" xfId="4086"/>
    <cellStyle name="Calculation 2 3 3 6 5 3" xfId="4087"/>
    <cellStyle name="Calculation 2 3 3 6 6" xfId="4088"/>
    <cellStyle name="Calculation 2 3 3 6 6 2" xfId="4089"/>
    <cellStyle name="Calculation 2 3 3 6 7" xfId="4090"/>
    <cellStyle name="Calculation 2 3 3 6 7 2" xfId="4091"/>
    <cellStyle name="Calculation 2 3 3 6 7 2 2" xfId="4092"/>
    <cellStyle name="Calculation 2 3 3 6 7 3" xfId="4093"/>
    <cellStyle name="Calculation 2 3 3 6 8" xfId="4094"/>
    <cellStyle name="Calculation 2 3 3 7" xfId="4095"/>
    <cellStyle name="Calculation 2 3 3 7 2" xfId="4096"/>
    <cellStyle name="Calculation 2 3 3 7 2 2" xfId="4097"/>
    <cellStyle name="Calculation 2 3 3 7 3" xfId="4098"/>
    <cellStyle name="Calculation 2 3 3 8" xfId="4099"/>
    <cellStyle name="Calculation 2 3 3 8 2" xfId="4100"/>
    <cellStyle name="Calculation 2 3 3 8 2 2" xfId="4101"/>
    <cellStyle name="Calculation 2 3 3 8 3" xfId="4102"/>
    <cellStyle name="Calculation 2 3 3 9" xfId="4103"/>
    <cellStyle name="Calculation 2 3 3 9 2" xfId="4104"/>
    <cellStyle name="Calculation 2 3 3 9 2 2" xfId="4105"/>
    <cellStyle name="Calculation 2 3 3 9 3" xfId="4106"/>
    <cellStyle name="Calculation 2 3 4" xfId="4107"/>
    <cellStyle name="Calculation 2 3 4 2" xfId="4108"/>
    <cellStyle name="Calculation 2 3 4 2 2" xfId="4109"/>
    <cellStyle name="Calculation 2 3 4 2 2 2" xfId="4110"/>
    <cellStyle name="Calculation 2 3 4 2 2 2 2" xfId="4111"/>
    <cellStyle name="Calculation 2 3 4 2 2 3" xfId="4112"/>
    <cellStyle name="Calculation 2 3 4 2 3" xfId="4113"/>
    <cellStyle name="Calculation 2 3 4 2 3 2" xfId="4114"/>
    <cellStyle name="Calculation 2 3 4 2 3 2 2" xfId="4115"/>
    <cellStyle name="Calculation 2 3 4 2 3 3" xfId="4116"/>
    <cellStyle name="Calculation 2 3 4 2 4" xfId="4117"/>
    <cellStyle name="Calculation 2 3 4 2 4 2" xfId="4118"/>
    <cellStyle name="Calculation 2 3 4 2 4 2 2" xfId="4119"/>
    <cellStyle name="Calculation 2 3 4 2 4 3" xfId="4120"/>
    <cellStyle name="Calculation 2 3 4 2 5" xfId="4121"/>
    <cellStyle name="Calculation 2 3 4 2 5 2" xfId="4122"/>
    <cellStyle name="Calculation 2 3 4 2 5 2 2" xfId="4123"/>
    <cellStyle name="Calculation 2 3 4 2 5 3" xfId="4124"/>
    <cellStyle name="Calculation 2 3 4 2 6" xfId="4125"/>
    <cellStyle name="Calculation 2 3 4 2 6 2" xfId="4126"/>
    <cellStyle name="Calculation 2 3 4 2 7" xfId="4127"/>
    <cellStyle name="Calculation 2 3 4 2 7 2" xfId="4128"/>
    <cellStyle name="Calculation 2 3 4 2 7 2 2" xfId="4129"/>
    <cellStyle name="Calculation 2 3 4 2 7 3" xfId="4130"/>
    <cellStyle name="Calculation 2 3 4 2 8" xfId="4131"/>
    <cellStyle name="Calculation 2 3 4 3" xfId="4132"/>
    <cellStyle name="Calculation 2 3 4 3 2" xfId="4133"/>
    <cellStyle name="Calculation 2 3 4 3 2 2" xfId="4134"/>
    <cellStyle name="Calculation 2 3 4 3 3" xfId="4135"/>
    <cellStyle name="Calculation 2 3 4 4" xfId="4136"/>
    <cellStyle name="Calculation 2 3 4 4 2" xfId="4137"/>
    <cellStyle name="Calculation 2 3 4 4 2 2" xfId="4138"/>
    <cellStyle name="Calculation 2 3 4 4 3" xfId="4139"/>
    <cellStyle name="Calculation 2 3 4 5" xfId="4140"/>
    <cellStyle name="Calculation 2 3 4 5 2" xfId="4141"/>
    <cellStyle name="Calculation 2 3 4 5 2 2" xfId="4142"/>
    <cellStyle name="Calculation 2 3 4 5 3" xfId="4143"/>
    <cellStyle name="Calculation 2 3 4 6" xfId="4144"/>
    <cellStyle name="Calculation 2 3 4 6 2" xfId="4145"/>
    <cellStyle name="Calculation 2 3 4 6 2 2" xfId="4146"/>
    <cellStyle name="Calculation 2 3 4 6 3" xfId="4147"/>
    <cellStyle name="Calculation 2 3 4 7" xfId="4148"/>
    <cellStyle name="Calculation 2 3 4 7 2" xfId="4149"/>
    <cellStyle name="Calculation 2 3 4 7 2 2" xfId="4150"/>
    <cellStyle name="Calculation 2 3 4 7 3" xfId="4151"/>
    <cellStyle name="Calculation 2 3 4 8" xfId="4152"/>
    <cellStyle name="Calculation 2 3 4 8 2" xfId="4153"/>
    <cellStyle name="Calculation 2 3 4 8 2 2" xfId="4154"/>
    <cellStyle name="Calculation 2 3 4 8 3" xfId="4155"/>
    <cellStyle name="Calculation 2 3 4 9" xfId="4156"/>
    <cellStyle name="Calculation 2 3 5" xfId="4157"/>
    <cellStyle name="Calculation 2 3 5 2" xfId="4158"/>
    <cellStyle name="Calculation 2 3 5 2 2" xfId="4159"/>
    <cellStyle name="Calculation 2 3 5 2 2 2" xfId="4160"/>
    <cellStyle name="Calculation 2 3 5 2 2 2 2" xfId="4161"/>
    <cellStyle name="Calculation 2 3 5 2 2 3" xfId="4162"/>
    <cellStyle name="Calculation 2 3 5 2 3" xfId="4163"/>
    <cellStyle name="Calculation 2 3 5 2 3 2" xfId="4164"/>
    <cellStyle name="Calculation 2 3 5 2 3 2 2" xfId="4165"/>
    <cellStyle name="Calculation 2 3 5 2 3 3" xfId="4166"/>
    <cellStyle name="Calculation 2 3 5 2 4" xfId="4167"/>
    <cellStyle name="Calculation 2 3 5 2 4 2" xfId="4168"/>
    <cellStyle name="Calculation 2 3 5 2 4 2 2" xfId="4169"/>
    <cellStyle name="Calculation 2 3 5 2 4 3" xfId="4170"/>
    <cellStyle name="Calculation 2 3 5 2 5" xfId="4171"/>
    <cellStyle name="Calculation 2 3 5 2 5 2" xfId="4172"/>
    <cellStyle name="Calculation 2 3 5 2 5 2 2" xfId="4173"/>
    <cellStyle name="Calculation 2 3 5 2 5 3" xfId="4174"/>
    <cellStyle name="Calculation 2 3 5 2 6" xfId="4175"/>
    <cellStyle name="Calculation 2 3 5 2 6 2" xfId="4176"/>
    <cellStyle name="Calculation 2 3 5 2 7" xfId="4177"/>
    <cellStyle name="Calculation 2 3 5 2 7 2" xfId="4178"/>
    <cellStyle name="Calculation 2 3 5 2 7 2 2" xfId="4179"/>
    <cellStyle name="Calculation 2 3 5 2 7 3" xfId="4180"/>
    <cellStyle name="Calculation 2 3 5 2 8" xfId="4181"/>
    <cellStyle name="Calculation 2 3 5 3" xfId="4182"/>
    <cellStyle name="Calculation 2 3 5 3 2" xfId="4183"/>
    <cellStyle name="Calculation 2 3 5 3 2 2" xfId="4184"/>
    <cellStyle name="Calculation 2 3 5 3 3" xfId="4185"/>
    <cellStyle name="Calculation 2 3 5 4" xfId="4186"/>
    <cellStyle name="Calculation 2 3 5 4 2" xfId="4187"/>
    <cellStyle name="Calculation 2 3 5 4 2 2" xfId="4188"/>
    <cellStyle name="Calculation 2 3 5 4 3" xfId="4189"/>
    <cellStyle name="Calculation 2 3 5 5" xfId="4190"/>
    <cellStyle name="Calculation 2 3 5 5 2" xfId="4191"/>
    <cellStyle name="Calculation 2 3 5 5 2 2" xfId="4192"/>
    <cellStyle name="Calculation 2 3 5 5 3" xfId="4193"/>
    <cellStyle name="Calculation 2 3 5 6" xfId="4194"/>
    <cellStyle name="Calculation 2 3 5 6 2" xfId="4195"/>
    <cellStyle name="Calculation 2 3 5 6 2 2" xfId="4196"/>
    <cellStyle name="Calculation 2 3 5 6 3" xfId="4197"/>
    <cellStyle name="Calculation 2 3 5 7" xfId="4198"/>
    <cellStyle name="Calculation 2 3 5 7 2" xfId="4199"/>
    <cellStyle name="Calculation 2 3 5 7 2 2" xfId="4200"/>
    <cellStyle name="Calculation 2 3 5 7 3" xfId="4201"/>
    <cellStyle name="Calculation 2 3 5 8" xfId="4202"/>
    <cellStyle name="Calculation 2 3 5 8 2" xfId="4203"/>
    <cellStyle name="Calculation 2 3 5 8 2 2" xfId="4204"/>
    <cellStyle name="Calculation 2 3 5 8 3" xfId="4205"/>
    <cellStyle name="Calculation 2 3 5 9" xfId="4206"/>
    <cellStyle name="Calculation 2 3 6" xfId="4207"/>
    <cellStyle name="Calculation 2 3 6 2" xfId="4208"/>
    <cellStyle name="Calculation 2 3 6 2 2" xfId="4209"/>
    <cellStyle name="Calculation 2 3 6 2 2 2" xfId="4210"/>
    <cellStyle name="Calculation 2 3 6 2 2 2 2" xfId="4211"/>
    <cellStyle name="Calculation 2 3 6 2 2 3" xfId="4212"/>
    <cellStyle name="Calculation 2 3 6 2 3" xfId="4213"/>
    <cellStyle name="Calculation 2 3 6 2 3 2" xfId="4214"/>
    <cellStyle name="Calculation 2 3 6 2 3 2 2" xfId="4215"/>
    <cellStyle name="Calculation 2 3 6 2 3 3" xfId="4216"/>
    <cellStyle name="Calculation 2 3 6 2 4" xfId="4217"/>
    <cellStyle name="Calculation 2 3 6 2 4 2" xfId="4218"/>
    <cellStyle name="Calculation 2 3 6 2 4 2 2" xfId="4219"/>
    <cellStyle name="Calculation 2 3 6 2 4 3" xfId="4220"/>
    <cellStyle name="Calculation 2 3 6 2 5" xfId="4221"/>
    <cellStyle name="Calculation 2 3 6 2 5 2" xfId="4222"/>
    <cellStyle name="Calculation 2 3 6 2 5 2 2" xfId="4223"/>
    <cellStyle name="Calculation 2 3 6 2 5 3" xfId="4224"/>
    <cellStyle name="Calculation 2 3 6 2 6" xfId="4225"/>
    <cellStyle name="Calculation 2 3 6 2 6 2" xfId="4226"/>
    <cellStyle name="Calculation 2 3 6 2 7" xfId="4227"/>
    <cellStyle name="Calculation 2 3 6 2 7 2" xfId="4228"/>
    <cellStyle name="Calculation 2 3 6 2 7 2 2" xfId="4229"/>
    <cellStyle name="Calculation 2 3 6 2 7 3" xfId="4230"/>
    <cellStyle name="Calculation 2 3 6 2 8" xfId="4231"/>
    <cellStyle name="Calculation 2 3 6 3" xfId="4232"/>
    <cellStyle name="Calculation 2 3 6 3 2" xfId="4233"/>
    <cellStyle name="Calculation 2 3 6 3 2 2" xfId="4234"/>
    <cellStyle name="Calculation 2 3 6 3 3" xfId="4235"/>
    <cellStyle name="Calculation 2 3 6 4" xfId="4236"/>
    <cellStyle name="Calculation 2 3 6 4 2" xfId="4237"/>
    <cellStyle name="Calculation 2 3 6 4 2 2" xfId="4238"/>
    <cellStyle name="Calculation 2 3 6 4 3" xfId="4239"/>
    <cellStyle name="Calculation 2 3 6 5" xfId="4240"/>
    <cellStyle name="Calculation 2 3 6 5 2" xfId="4241"/>
    <cellStyle name="Calculation 2 3 6 5 2 2" xfId="4242"/>
    <cellStyle name="Calculation 2 3 6 5 3" xfId="4243"/>
    <cellStyle name="Calculation 2 3 6 6" xfId="4244"/>
    <cellStyle name="Calculation 2 3 6 6 2" xfId="4245"/>
    <cellStyle name="Calculation 2 3 6 6 2 2" xfId="4246"/>
    <cellStyle name="Calculation 2 3 6 6 3" xfId="4247"/>
    <cellStyle name="Calculation 2 3 6 7" xfId="4248"/>
    <cellStyle name="Calculation 2 3 6 7 2" xfId="4249"/>
    <cellStyle name="Calculation 2 3 6 7 2 2" xfId="4250"/>
    <cellStyle name="Calculation 2 3 6 7 3" xfId="4251"/>
    <cellStyle name="Calculation 2 3 6 8" xfId="4252"/>
    <cellStyle name="Calculation 2 3 6 8 2" xfId="4253"/>
    <cellStyle name="Calculation 2 3 6 8 2 2" xfId="4254"/>
    <cellStyle name="Calculation 2 3 6 8 3" xfId="4255"/>
    <cellStyle name="Calculation 2 3 6 9" xfId="4256"/>
    <cellStyle name="Calculation 2 3 7" xfId="4257"/>
    <cellStyle name="Calculation 2 3 7 2" xfId="4258"/>
    <cellStyle name="Calculation 2 3 7 2 2" xfId="4259"/>
    <cellStyle name="Calculation 2 3 7 2 2 2" xfId="4260"/>
    <cellStyle name="Calculation 2 3 7 2 2 2 2" xfId="4261"/>
    <cellStyle name="Calculation 2 3 7 2 2 3" xfId="4262"/>
    <cellStyle name="Calculation 2 3 7 2 3" xfId="4263"/>
    <cellStyle name="Calculation 2 3 7 2 3 2" xfId="4264"/>
    <cellStyle name="Calculation 2 3 7 2 3 2 2" xfId="4265"/>
    <cellStyle name="Calculation 2 3 7 2 3 3" xfId="4266"/>
    <cellStyle name="Calculation 2 3 7 2 4" xfId="4267"/>
    <cellStyle name="Calculation 2 3 7 2 4 2" xfId="4268"/>
    <cellStyle name="Calculation 2 3 7 2 4 2 2" xfId="4269"/>
    <cellStyle name="Calculation 2 3 7 2 4 3" xfId="4270"/>
    <cellStyle name="Calculation 2 3 7 2 5" xfId="4271"/>
    <cellStyle name="Calculation 2 3 7 2 5 2" xfId="4272"/>
    <cellStyle name="Calculation 2 3 7 2 5 2 2" xfId="4273"/>
    <cellStyle name="Calculation 2 3 7 2 5 3" xfId="4274"/>
    <cellStyle name="Calculation 2 3 7 2 6" xfId="4275"/>
    <cellStyle name="Calculation 2 3 7 2 6 2" xfId="4276"/>
    <cellStyle name="Calculation 2 3 7 2 7" xfId="4277"/>
    <cellStyle name="Calculation 2 3 7 2 7 2" xfId="4278"/>
    <cellStyle name="Calculation 2 3 7 2 7 2 2" xfId="4279"/>
    <cellStyle name="Calculation 2 3 7 2 7 3" xfId="4280"/>
    <cellStyle name="Calculation 2 3 7 2 8" xfId="4281"/>
    <cellStyle name="Calculation 2 3 7 3" xfId="4282"/>
    <cellStyle name="Calculation 2 3 7 3 2" xfId="4283"/>
    <cellStyle name="Calculation 2 3 7 3 2 2" xfId="4284"/>
    <cellStyle name="Calculation 2 3 7 3 3" xfId="4285"/>
    <cellStyle name="Calculation 2 3 7 4" xfId="4286"/>
    <cellStyle name="Calculation 2 3 7 4 2" xfId="4287"/>
    <cellStyle name="Calculation 2 3 7 4 2 2" xfId="4288"/>
    <cellStyle name="Calculation 2 3 7 4 3" xfId="4289"/>
    <cellStyle name="Calculation 2 3 7 5" xfId="4290"/>
    <cellStyle name="Calculation 2 3 7 5 2" xfId="4291"/>
    <cellStyle name="Calculation 2 3 7 5 2 2" xfId="4292"/>
    <cellStyle name="Calculation 2 3 7 5 3" xfId="4293"/>
    <cellStyle name="Calculation 2 3 7 6" xfId="4294"/>
    <cellStyle name="Calculation 2 3 7 6 2" xfId="4295"/>
    <cellStyle name="Calculation 2 3 7 6 2 2" xfId="4296"/>
    <cellStyle name="Calculation 2 3 7 6 3" xfId="4297"/>
    <cellStyle name="Calculation 2 3 7 7" xfId="4298"/>
    <cellStyle name="Calculation 2 3 7 7 2" xfId="4299"/>
    <cellStyle name="Calculation 2 3 7 7 2 2" xfId="4300"/>
    <cellStyle name="Calculation 2 3 7 7 3" xfId="4301"/>
    <cellStyle name="Calculation 2 3 7 8" xfId="4302"/>
    <cellStyle name="Calculation 2 3 7 8 2" xfId="4303"/>
    <cellStyle name="Calculation 2 3 7 8 2 2" xfId="4304"/>
    <cellStyle name="Calculation 2 3 7 8 3" xfId="4305"/>
    <cellStyle name="Calculation 2 3 7 9" xfId="4306"/>
    <cellStyle name="Calculation 2 3 8" xfId="4307"/>
    <cellStyle name="Calculation 2 3 8 2" xfId="4308"/>
    <cellStyle name="Calculation 2 3 8 2 2" xfId="4309"/>
    <cellStyle name="Calculation 2 3 8 2 2 2" xfId="4310"/>
    <cellStyle name="Calculation 2 3 8 2 3" xfId="4311"/>
    <cellStyle name="Calculation 2 3 8 3" xfId="4312"/>
    <cellStyle name="Calculation 2 3 8 3 2" xfId="4313"/>
    <cellStyle name="Calculation 2 3 8 3 2 2" xfId="4314"/>
    <cellStyle name="Calculation 2 3 8 3 3" xfId="4315"/>
    <cellStyle name="Calculation 2 3 8 4" xfId="4316"/>
    <cellStyle name="Calculation 2 3 8 4 2" xfId="4317"/>
    <cellStyle name="Calculation 2 3 8 4 2 2" xfId="4318"/>
    <cellStyle name="Calculation 2 3 8 4 3" xfId="4319"/>
    <cellStyle name="Calculation 2 3 8 5" xfId="4320"/>
    <cellStyle name="Calculation 2 3 8 5 2" xfId="4321"/>
    <cellStyle name="Calculation 2 3 8 5 2 2" xfId="4322"/>
    <cellStyle name="Calculation 2 3 8 5 3" xfId="4323"/>
    <cellStyle name="Calculation 2 3 8 6" xfId="4324"/>
    <cellStyle name="Calculation 2 3 8 6 2" xfId="4325"/>
    <cellStyle name="Calculation 2 3 8 7" xfId="4326"/>
    <cellStyle name="Calculation 2 3 8 7 2" xfId="4327"/>
    <cellStyle name="Calculation 2 3 8 7 2 2" xfId="4328"/>
    <cellStyle name="Calculation 2 3 8 7 3" xfId="4329"/>
    <cellStyle name="Calculation 2 3 8 8" xfId="4330"/>
    <cellStyle name="Calculation 2 3 9" xfId="4331"/>
    <cellStyle name="Calculation 2 3 9 2" xfId="4332"/>
    <cellStyle name="Calculation 2 3 9 2 2" xfId="4333"/>
    <cellStyle name="Calculation 2 3 9 3" xfId="4334"/>
    <cellStyle name="Calculation 2 4" xfId="4335"/>
    <cellStyle name="Calculation 2 4 10" xfId="4336"/>
    <cellStyle name="Calculation 2 4 10 2" xfId="4337"/>
    <cellStyle name="Calculation 2 4 10 2 2" xfId="4338"/>
    <cellStyle name="Calculation 2 4 10 3" xfId="4339"/>
    <cellStyle name="Calculation 2 4 11" xfId="4340"/>
    <cellStyle name="Calculation 2 4 11 2" xfId="4341"/>
    <cellStyle name="Calculation 2 4 11 2 2" xfId="4342"/>
    <cellStyle name="Calculation 2 4 11 3" xfId="4343"/>
    <cellStyle name="Calculation 2 4 12" xfId="4344"/>
    <cellStyle name="Calculation 2 4 12 2" xfId="4345"/>
    <cellStyle name="Calculation 2 4 12 2 2" xfId="4346"/>
    <cellStyle name="Calculation 2 4 12 3" xfId="4347"/>
    <cellStyle name="Calculation 2 4 13" xfId="4348"/>
    <cellStyle name="Calculation 2 4 13 2" xfId="4349"/>
    <cellStyle name="Calculation 2 4 13 2 2" xfId="4350"/>
    <cellStyle name="Calculation 2 4 13 3" xfId="4351"/>
    <cellStyle name="Calculation 2 4 14" xfId="4352"/>
    <cellStyle name="Calculation 2 4 14 2" xfId="4353"/>
    <cellStyle name="Calculation 2 4 14 2 2" xfId="4354"/>
    <cellStyle name="Calculation 2 4 14 3" xfId="4355"/>
    <cellStyle name="Calculation 2 4 15" xfId="4356"/>
    <cellStyle name="Calculation 2 4 2" xfId="4357"/>
    <cellStyle name="Calculation 2 4 2 10" xfId="4358"/>
    <cellStyle name="Calculation 2 4 2 10 2" xfId="4359"/>
    <cellStyle name="Calculation 2 4 2 10 2 2" xfId="4360"/>
    <cellStyle name="Calculation 2 4 2 10 3" xfId="4361"/>
    <cellStyle name="Calculation 2 4 2 11" xfId="4362"/>
    <cellStyle name="Calculation 2 4 2 11 2" xfId="4363"/>
    <cellStyle name="Calculation 2 4 2 11 2 2" xfId="4364"/>
    <cellStyle name="Calculation 2 4 2 11 3" xfId="4365"/>
    <cellStyle name="Calculation 2 4 2 12" xfId="4366"/>
    <cellStyle name="Calculation 2 4 2 12 2" xfId="4367"/>
    <cellStyle name="Calculation 2 4 2 12 2 2" xfId="4368"/>
    <cellStyle name="Calculation 2 4 2 12 3" xfId="4369"/>
    <cellStyle name="Calculation 2 4 2 13" xfId="4370"/>
    <cellStyle name="Calculation 2 4 2 2" xfId="4371"/>
    <cellStyle name="Calculation 2 4 2 2 2" xfId="4372"/>
    <cellStyle name="Calculation 2 4 2 2 2 2" xfId="4373"/>
    <cellStyle name="Calculation 2 4 2 2 2 2 2" xfId="4374"/>
    <cellStyle name="Calculation 2 4 2 2 2 2 2 2" xfId="4375"/>
    <cellStyle name="Calculation 2 4 2 2 2 2 3" xfId="4376"/>
    <cellStyle name="Calculation 2 4 2 2 2 3" xfId="4377"/>
    <cellStyle name="Calculation 2 4 2 2 2 3 2" xfId="4378"/>
    <cellStyle name="Calculation 2 4 2 2 2 3 2 2" xfId="4379"/>
    <cellStyle name="Calculation 2 4 2 2 2 3 3" xfId="4380"/>
    <cellStyle name="Calculation 2 4 2 2 2 4" xfId="4381"/>
    <cellStyle name="Calculation 2 4 2 2 2 4 2" xfId="4382"/>
    <cellStyle name="Calculation 2 4 2 2 2 4 2 2" xfId="4383"/>
    <cellStyle name="Calculation 2 4 2 2 2 4 3" xfId="4384"/>
    <cellStyle name="Calculation 2 4 2 2 2 5" xfId="4385"/>
    <cellStyle name="Calculation 2 4 2 2 2 5 2" xfId="4386"/>
    <cellStyle name="Calculation 2 4 2 2 2 5 2 2" xfId="4387"/>
    <cellStyle name="Calculation 2 4 2 2 2 5 3" xfId="4388"/>
    <cellStyle name="Calculation 2 4 2 2 2 6" xfId="4389"/>
    <cellStyle name="Calculation 2 4 2 2 2 6 2" xfId="4390"/>
    <cellStyle name="Calculation 2 4 2 2 2 7" xfId="4391"/>
    <cellStyle name="Calculation 2 4 2 2 2 7 2" xfId="4392"/>
    <cellStyle name="Calculation 2 4 2 2 2 7 2 2" xfId="4393"/>
    <cellStyle name="Calculation 2 4 2 2 2 7 3" xfId="4394"/>
    <cellStyle name="Calculation 2 4 2 2 2 8" xfId="4395"/>
    <cellStyle name="Calculation 2 4 2 2 3" xfId="4396"/>
    <cellStyle name="Calculation 2 4 2 2 3 2" xfId="4397"/>
    <cellStyle name="Calculation 2 4 2 2 3 2 2" xfId="4398"/>
    <cellStyle name="Calculation 2 4 2 2 3 3" xfId="4399"/>
    <cellStyle name="Calculation 2 4 2 2 4" xfId="4400"/>
    <cellStyle name="Calculation 2 4 2 2 4 2" xfId="4401"/>
    <cellStyle name="Calculation 2 4 2 2 4 2 2" xfId="4402"/>
    <cellStyle name="Calculation 2 4 2 2 4 3" xfId="4403"/>
    <cellStyle name="Calculation 2 4 2 2 5" xfId="4404"/>
    <cellStyle name="Calculation 2 4 2 2 5 2" xfId="4405"/>
    <cellStyle name="Calculation 2 4 2 2 5 2 2" xfId="4406"/>
    <cellStyle name="Calculation 2 4 2 2 5 3" xfId="4407"/>
    <cellStyle name="Calculation 2 4 2 2 6" xfId="4408"/>
    <cellStyle name="Calculation 2 4 2 2 6 2" xfId="4409"/>
    <cellStyle name="Calculation 2 4 2 2 6 2 2" xfId="4410"/>
    <cellStyle name="Calculation 2 4 2 2 6 3" xfId="4411"/>
    <cellStyle name="Calculation 2 4 2 2 7" xfId="4412"/>
    <cellStyle name="Calculation 2 4 2 2 7 2" xfId="4413"/>
    <cellStyle name="Calculation 2 4 2 2 7 2 2" xfId="4414"/>
    <cellStyle name="Calculation 2 4 2 2 7 3" xfId="4415"/>
    <cellStyle name="Calculation 2 4 2 2 8" xfId="4416"/>
    <cellStyle name="Calculation 2 4 2 2 8 2" xfId="4417"/>
    <cellStyle name="Calculation 2 4 2 2 8 2 2" xfId="4418"/>
    <cellStyle name="Calculation 2 4 2 2 8 3" xfId="4419"/>
    <cellStyle name="Calculation 2 4 2 2 9" xfId="4420"/>
    <cellStyle name="Calculation 2 4 2 3" xfId="4421"/>
    <cellStyle name="Calculation 2 4 2 3 2" xfId="4422"/>
    <cellStyle name="Calculation 2 4 2 3 2 2" xfId="4423"/>
    <cellStyle name="Calculation 2 4 2 3 2 2 2" xfId="4424"/>
    <cellStyle name="Calculation 2 4 2 3 2 2 2 2" xfId="4425"/>
    <cellStyle name="Calculation 2 4 2 3 2 2 3" xfId="4426"/>
    <cellStyle name="Calculation 2 4 2 3 2 3" xfId="4427"/>
    <cellStyle name="Calculation 2 4 2 3 2 3 2" xfId="4428"/>
    <cellStyle name="Calculation 2 4 2 3 2 3 2 2" xfId="4429"/>
    <cellStyle name="Calculation 2 4 2 3 2 3 3" xfId="4430"/>
    <cellStyle name="Calculation 2 4 2 3 2 4" xfId="4431"/>
    <cellStyle name="Calculation 2 4 2 3 2 4 2" xfId="4432"/>
    <cellStyle name="Calculation 2 4 2 3 2 4 2 2" xfId="4433"/>
    <cellStyle name="Calculation 2 4 2 3 2 4 3" xfId="4434"/>
    <cellStyle name="Calculation 2 4 2 3 2 5" xfId="4435"/>
    <cellStyle name="Calculation 2 4 2 3 2 5 2" xfId="4436"/>
    <cellStyle name="Calculation 2 4 2 3 2 5 2 2" xfId="4437"/>
    <cellStyle name="Calculation 2 4 2 3 2 5 3" xfId="4438"/>
    <cellStyle name="Calculation 2 4 2 3 2 6" xfId="4439"/>
    <cellStyle name="Calculation 2 4 2 3 2 6 2" xfId="4440"/>
    <cellStyle name="Calculation 2 4 2 3 2 7" xfId="4441"/>
    <cellStyle name="Calculation 2 4 2 3 2 7 2" xfId="4442"/>
    <cellStyle name="Calculation 2 4 2 3 2 7 2 2" xfId="4443"/>
    <cellStyle name="Calculation 2 4 2 3 2 7 3" xfId="4444"/>
    <cellStyle name="Calculation 2 4 2 3 2 8" xfId="4445"/>
    <cellStyle name="Calculation 2 4 2 3 3" xfId="4446"/>
    <cellStyle name="Calculation 2 4 2 3 3 2" xfId="4447"/>
    <cellStyle name="Calculation 2 4 2 3 3 2 2" xfId="4448"/>
    <cellStyle name="Calculation 2 4 2 3 3 3" xfId="4449"/>
    <cellStyle name="Calculation 2 4 2 3 4" xfId="4450"/>
    <cellStyle name="Calculation 2 4 2 3 4 2" xfId="4451"/>
    <cellStyle name="Calculation 2 4 2 3 4 2 2" xfId="4452"/>
    <cellStyle name="Calculation 2 4 2 3 4 3" xfId="4453"/>
    <cellStyle name="Calculation 2 4 2 3 5" xfId="4454"/>
    <cellStyle name="Calculation 2 4 2 3 5 2" xfId="4455"/>
    <cellStyle name="Calculation 2 4 2 3 5 2 2" xfId="4456"/>
    <cellStyle name="Calculation 2 4 2 3 5 3" xfId="4457"/>
    <cellStyle name="Calculation 2 4 2 3 6" xfId="4458"/>
    <cellStyle name="Calculation 2 4 2 3 6 2" xfId="4459"/>
    <cellStyle name="Calculation 2 4 2 3 6 2 2" xfId="4460"/>
    <cellStyle name="Calculation 2 4 2 3 6 3" xfId="4461"/>
    <cellStyle name="Calculation 2 4 2 3 7" xfId="4462"/>
    <cellStyle name="Calculation 2 4 2 3 7 2" xfId="4463"/>
    <cellStyle name="Calculation 2 4 2 3 7 2 2" xfId="4464"/>
    <cellStyle name="Calculation 2 4 2 3 7 3" xfId="4465"/>
    <cellStyle name="Calculation 2 4 2 3 8" xfId="4466"/>
    <cellStyle name="Calculation 2 4 2 3 8 2" xfId="4467"/>
    <cellStyle name="Calculation 2 4 2 3 8 2 2" xfId="4468"/>
    <cellStyle name="Calculation 2 4 2 3 8 3" xfId="4469"/>
    <cellStyle name="Calculation 2 4 2 3 9" xfId="4470"/>
    <cellStyle name="Calculation 2 4 2 4" xfId="4471"/>
    <cellStyle name="Calculation 2 4 2 4 2" xfId="4472"/>
    <cellStyle name="Calculation 2 4 2 4 2 2" xfId="4473"/>
    <cellStyle name="Calculation 2 4 2 4 2 2 2" xfId="4474"/>
    <cellStyle name="Calculation 2 4 2 4 2 2 2 2" xfId="4475"/>
    <cellStyle name="Calculation 2 4 2 4 2 2 3" xfId="4476"/>
    <cellStyle name="Calculation 2 4 2 4 2 3" xfId="4477"/>
    <cellStyle name="Calculation 2 4 2 4 2 3 2" xfId="4478"/>
    <cellStyle name="Calculation 2 4 2 4 2 3 2 2" xfId="4479"/>
    <cellStyle name="Calculation 2 4 2 4 2 3 3" xfId="4480"/>
    <cellStyle name="Calculation 2 4 2 4 2 4" xfId="4481"/>
    <cellStyle name="Calculation 2 4 2 4 2 4 2" xfId="4482"/>
    <cellStyle name="Calculation 2 4 2 4 2 4 2 2" xfId="4483"/>
    <cellStyle name="Calculation 2 4 2 4 2 4 3" xfId="4484"/>
    <cellStyle name="Calculation 2 4 2 4 2 5" xfId="4485"/>
    <cellStyle name="Calculation 2 4 2 4 2 5 2" xfId="4486"/>
    <cellStyle name="Calculation 2 4 2 4 2 5 2 2" xfId="4487"/>
    <cellStyle name="Calculation 2 4 2 4 2 5 3" xfId="4488"/>
    <cellStyle name="Calculation 2 4 2 4 2 6" xfId="4489"/>
    <cellStyle name="Calculation 2 4 2 4 2 6 2" xfId="4490"/>
    <cellStyle name="Calculation 2 4 2 4 2 7" xfId="4491"/>
    <cellStyle name="Calculation 2 4 2 4 2 7 2" xfId="4492"/>
    <cellStyle name="Calculation 2 4 2 4 2 7 2 2" xfId="4493"/>
    <cellStyle name="Calculation 2 4 2 4 2 7 3" xfId="4494"/>
    <cellStyle name="Calculation 2 4 2 4 2 8" xfId="4495"/>
    <cellStyle name="Calculation 2 4 2 4 3" xfId="4496"/>
    <cellStyle name="Calculation 2 4 2 4 3 2" xfId="4497"/>
    <cellStyle name="Calculation 2 4 2 4 3 2 2" xfId="4498"/>
    <cellStyle name="Calculation 2 4 2 4 3 3" xfId="4499"/>
    <cellStyle name="Calculation 2 4 2 4 4" xfId="4500"/>
    <cellStyle name="Calculation 2 4 2 4 4 2" xfId="4501"/>
    <cellStyle name="Calculation 2 4 2 4 4 2 2" xfId="4502"/>
    <cellStyle name="Calculation 2 4 2 4 4 3" xfId="4503"/>
    <cellStyle name="Calculation 2 4 2 4 5" xfId="4504"/>
    <cellStyle name="Calculation 2 4 2 4 5 2" xfId="4505"/>
    <cellStyle name="Calculation 2 4 2 4 5 2 2" xfId="4506"/>
    <cellStyle name="Calculation 2 4 2 4 5 3" xfId="4507"/>
    <cellStyle name="Calculation 2 4 2 4 6" xfId="4508"/>
    <cellStyle name="Calculation 2 4 2 4 6 2" xfId="4509"/>
    <cellStyle name="Calculation 2 4 2 4 6 2 2" xfId="4510"/>
    <cellStyle name="Calculation 2 4 2 4 6 3" xfId="4511"/>
    <cellStyle name="Calculation 2 4 2 4 7" xfId="4512"/>
    <cellStyle name="Calculation 2 4 2 4 7 2" xfId="4513"/>
    <cellStyle name="Calculation 2 4 2 4 7 2 2" xfId="4514"/>
    <cellStyle name="Calculation 2 4 2 4 7 3" xfId="4515"/>
    <cellStyle name="Calculation 2 4 2 4 8" xfId="4516"/>
    <cellStyle name="Calculation 2 4 2 4 8 2" xfId="4517"/>
    <cellStyle name="Calculation 2 4 2 4 8 2 2" xfId="4518"/>
    <cellStyle name="Calculation 2 4 2 4 8 3" xfId="4519"/>
    <cellStyle name="Calculation 2 4 2 4 9" xfId="4520"/>
    <cellStyle name="Calculation 2 4 2 5" xfId="4521"/>
    <cellStyle name="Calculation 2 4 2 5 2" xfId="4522"/>
    <cellStyle name="Calculation 2 4 2 5 2 2" xfId="4523"/>
    <cellStyle name="Calculation 2 4 2 5 2 2 2" xfId="4524"/>
    <cellStyle name="Calculation 2 4 2 5 2 2 2 2" xfId="4525"/>
    <cellStyle name="Calculation 2 4 2 5 2 2 3" xfId="4526"/>
    <cellStyle name="Calculation 2 4 2 5 2 3" xfId="4527"/>
    <cellStyle name="Calculation 2 4 2 5 2 3 2" xfId="4528"/>
    <cellStyle name="Calculation 2 4 2 5 2 3 2 2" xfId="4529"/>
    <cellStyle name="Calculation 2 4 2 5 2 3 3" xfId="4530"/>
    <cellStyle name="Calculation 2 4 2 5 2 4" xfId="4531"/>
    <cellStyle name="Calculation 2 4 2 5 2 4 2" xfId="4532"/>
    <cellStyle name="Calculation 2 4 2 5 2 4 2 2" xfId="4533"/>
    <cellStyle name="Calculation 2 4 2 5 2 4 3" xfId="4534"/>
    <cellStyle name="Calculation 2 4 2 5 2 5" xfId="4535"/>
    <cellStyle name="Calculation 2 4 2 5 2 5 2" xfId="4536"/>
    <cellStyle name="Calculation 2 4 2 5 2 5 2 2" xfId="4537"/>
    <cellStyle name="Calculation 2 4 2 5 2 5 3" xfId="4538"/>
    <cellStyle name="Calculation 2 4 2 5 2 6" xfId="4539"/>
    <cellStyle name="Calculation 2 4 2 5 2 6 2" xfId="4540"/>
    <cellStyle name="Calculation 2 4 2 5 2 7" xfId="4541"/>
    <cellStyle name="Calculation 2 4 2 5 2 7 2" xfId="4542"/>
    <cellStyle name="Calculation 2 4 2 5 2 7 2 2" xfId="4543"/>
    <cellStyle name="Calculation 2 4 2 5 2 7 3" xfId="4544"/>
    <cellStyle name="Calculation 2 4 2 5 2 8" xfId="4545"/>
    <cellStyle name="Calculation 2 4 2 5 3" xfId="4546"/>
    <cellStyle name="Calculation 2 4 2 5 3 2" xfId="4547"/>
    <cellStyle name="Calculation 2 4 2 5 3 2 2" xfId="4548"/>
    <cellStyle name="Calculation 2 4 2 5 3 3" xfId="4549"/>
    <cellStyle name="Calculation 2 4 2 5 4" xfId="4550"/>
    <cellStyle name="Calculation 2 4 2 5 4 2" xfId="4551"/>
    <cellStyle name="Calculation 2 4 2 5 4 2 2" xfId="4552"/>
    <cellStyle name="Calculation 2 4 2 5 4 3" xfId="4553"/>
    <cellStyle name="Calculation 2 4 2 5 5" xfId="4554"/>
    <cellStyle name="Calculation 2 4 2 5 5 2" xfId="4555"/>
    <cellStyle name="Calculation 2 4 2 5 5 2 2" xfId="4556"/>
    <cellStyle name="Calculation 2 4 2 5 5 3" xfId="4557"/>
    <cellStyle name="Calculation 2 4 2 5 6" xfId="4558"/>
    <cellStyle name="Calculation 2 4 2 5 6 2" xfId="4559"/>
    <cellStyle name="Calculation 2 4 2 5 6 2 2" xfId="4560"/>
    <cellStyle name="Calculation 2 4 2 5 6 3" xfId="4561"/>
    <cellStyle name="Calculation 2 4 2 5 7" xfId="4562"/>
    <cellStyle name="Calculation 2 4 2 5 7 2" xfId="4563"/>
    <cellStyle name="Calculation 2 4 2 5 7 2 2" xfId="4564"/>
    <cellStyle name="Calculation 2 4 2 5 7 3" xfId="4565"/>
    <cellStyle name="Calculation 2 4 2 5 8" xfId="4566"/>
    <cellStyle name="Calculation 2 4 2 5 8 2" xfId="4567"/>
    <cellStyle name="Calculation 2 4 2 5 8 2 2" xfId="4568"/>
    <cellStyle name="Calculation 2 4 2 5 8 3" xfId="4569"/>
    <cellStyle name="Calculation 2 4 2 5 9" xfId="4570"/>
    <cellStyle name="Calculation 2 4 2 6" xfId="4571"/>
    <cellStyle name="Calculation 2 4 2 6 2" xfId="4572"/>
    <cellStyle name="Calculation 2 4 2 6 2 2" xfId="4573"/>
    <cellStyle name="Calculation 2 4 2 6 2 2 2" xfId="4574"/>
    <cellStyle name="Calculation 2 4 2 6 2 3" xfId="4575"/>
    <cellStyle name="Calculation 2 4 2 6 3" xfId="4576"/>
    <cellStyle name="Calculation 2 4 2 6 3 2" xfId="4577"/>
    <cellStyle name="Calculation 2 4 2 6 3 2 2" xfId="4578"/>
    <cellStyle name="Calculation 2 4 2 6 3 3" xfId="4579"/>
    <cellStyle name="Calculation 2 4 2 6 4" xfId="4580"/>
    <cellStyle name="Calculation 2 4 2 6 4 2" xfId="4581"/>
    <cellStyle name="Calculation 2 4 2 6 4 2 2" xfId="4582"/>
    <cellStyle name="Calculation 2 4 2 6 4 3" xfId="4583"/>
    <cellStyle name="Calculation 2 4 2 6 5" xfId="4584"/>
    <cellStyle name="Calculation 2 4 2 6 5 2" xfId="4585"/>
    <cellStyle name="Calculation 2 4 2 6 5 2 2" xfId="4586"/>
    <cellStyle name="Calculation 2 4 2 6 5 3" xfId="4587"/>
    <cellStyle name="Calculation 2 4 2 6 6" xfId="4588"/>
    <cellStyle name="Calculation 2 4 2 6 6 2" xfId="4589"/>
    <cellStyle name="Calculation 2 4 2 6 7" xfId="4590"/>
    <cellStyle name="Calculation 2 4 2 6 7 2" xfId="4591"/>
    <cellStyle name="Calculation 2 4 2 6 7 2 2" xfId="4592"/>
    <cellStyle name="Calculation 2 4 2 6 7 3" xfId="4593"/>
    <cellStyle name="Calculation 2 4 2 6 8" xfId="4594"/>
    <cellStyle name="Calculation 2 4 2 7" xfId="4595"/>
    <cellStyle name="Calculation 2 4 2 7 2" xfId="4596"/>
    <cellStyle name="Calculation 2 4 2 7 2 2" xfId="4597"/>
    <cellStyle name="Calculation 2 4 2 7 3" xfId="4598"/>
    <cellStyle name="Calculation 2 4 2 8" xfId="4599"/>
    <cellStyle name="Calculation 2 4 2 8 2" xfId="4600"/>
    <cellStyle name="Calculation 2 4 2 8 2 2" xfId="4601"/>
    <cellStyle name="Calculation 2 4 2 8 3" xfId="4602"/>
    <cellStyle name="Calculation 2 4 2 9" xfId="4603"/>
    <cellStyle name="Calculation 2 4 2 9 2" xfId="4604"/>
    <cellStyle name="Calculation 2 4 2 9 2 2" xfId="4605"/>
    <cellStyle name="Calculation 2 4 2 9 3" xfId="4606"/>
    <cellStyle name="Calculation 2 4 3" xfId="4607"/>
    <cellStyle name="Calculation 2 4 3 10" xfId="4608"/>
    <cellStyle name="Calculation 2 4 3 10 2" xfId="4609"/>
    <cellStyle name="Calculation 2 4 3 10 2 2" xfId="4610"/>
    <cellStyle name="Calculation 2 4 3 10 3" xfId="4611"/>
    <cellStyle name="Calculation 2 4 3 11" xfId="4612"/>
    <cellStyle name="Calculation 2 4 3 11 2" xfId="4613"/>
    <cellStyle name="Calculation 2 4 3 11 2 2" xfId="4614"/>
    <cellStyle name="Calculation 2 4 3 11 3" xfId="4615"/>
    <cellStyle name="Calculation 2 4 3 12" xfId="4616"/>
    <cellStyle name="Calculation 2 4 3 12 2" xfId="4617"/>
    <cellStyle name="Calculation 2 4 3 12 2 2" xfId="4618"/>
    <cellStyle name="Calculation 2 4 3 12 3" xfId="4619"/>
    <cellStyle name="Calculation 2 4 3 13" xfId="4620"/>
    <cellStyle name="Calculation 2 4 3 2" xfId="4621"/>
    <cellStyle name="Calculation 2 4 3 2 2" xfId="4622"/>
    <cellStyle name="Calculation 2 4 3 2 2 2" xfId="4623"/>
    <cellStyle name="Calculation 2 4 3 2 2 2 2" xfId="4624"/>
    <cellStyle name="Calculation 2 4 3 2 2 2 2 2" xfId="4625"/>
    <cellStyle name="Calculation 2 4 3 2 2 2 3" xfId="4626"/>
    <cellStyle name="Calculation 2 4 3 2 2 3" xfId="4627"/>
    <cellStyle name="Calculation 2 4 3 2 2 3 2" xfId="4628"/>
    <cellStyle name="Calculation 2 4 3 2 2 3 2 2" xfId="4629"/>
    <cellStyle name="Calculation 2 4 3 2 2 3 3" xfId="4630"/>
    <cellStyle name="Calculation 2 4 3 2 2 4" xfId="4631"/>
    <cellStyle name="Calculation 2 4 3 2 2 4 2" xfId="4632"/>
    <cellStyle name="Calculation 2 4 3 2 2 4 2 2" xfId="4633"/>
    <cellStyle name="Calculation 2 4 3 2 2 4 3" xfId="4634"/>
    <cellStyle name="Calculation 2 4 3 2 2 5" xfId="4635"/>
    <cellStyle name="Calculation 2 4 3 2 2 5 2" xfId="4636"/>
    <cellStyle name="Calculation 2 4 3 2 2 5 2 2" xfId="4637"/>
    <cellStyle name="Calculation 2 4 3 2 2 5 3" xfId="4638"/>
    <cellStyle name="Calculation 2 4 3 2 2 6" xfId="4639"/>
    <cellStyle name="Calculation 2 4 3 2 2 6 2" xfId="4640"/>
    <cellStyle name="Calculation 2 4 3 2 2 7" xfId="4641"/>
    <cellStyle name="Calculation 2 4 3 2 2 7 2" xfId="4642"/>
    <cellStyle name="Calculation 2 4 3 2 2 7 2 2" xfId="4643"/>
    <cellStyle name="Calculation 2 4 3 2 2 7 3" xfId="4644"/>
    <cellStyle name="Calculation 2 4 3 2 2 8" xfId="4645"/>
    <cellStyle name="Calculation 2 4 3 2 3" xfId="4646"/>
    <cellStyle name="Calculation 2 4 3 2 3 2" xfId="4647"/>
    <cellStyle name="Calculation 2 4 3 2 3 2 2" xfId="4648"/>
    <cellStyle name="Calculation 2 4 3 2 3 3" xfId="4649"/>
    <cellStyle name="Calculation 2 4 3 2 4" xfId="4650"/>
    <cellStyle name="Calculation 2 4 3 2 4 2" xfId="4651"/>
    <cellStyle name="Calculation 2 4 3 2 4 2 2" xfId="4652"/>
    <cellStyle name="Calculation 2 4 3 2 4 3" xfId="4653"/>
    <cellStyle name="Calculation 2 4 3 2 5" xfId="4654"/>
    <cellStyle name="Calculation 2 4 3 2 5 2" xfId="4655"/>
    <cellStyle name="Calculation 2 4 3 2 5 2 2" xfId="4656"/>
    <cellStyle name="Calculation 2 4 3 2 5 3" xfId="4657"/>
    <cellStyle name="Calculation 2 4 3 2 6" xfId="4658"/>
    <cellStyle name="Calculation 2 4 3 2 6 2" xfId="4659"/>
    <cellStyle name="Calculation 2 4 3 2 6 2 2" xfId="4660"/>
    <cellStyle name="Calculation 2 4 3 2 6 3" xfId="4661"/>
    <cellStyle name="Calculation 2 4 3 2 7" xfId="4662"/>
    <cellStyle name="Calculation 2 4 3 2 7 2" xfId="4663"/>
    <cellStyle name="Calculation 2 4 3 2 7 2 2" xfId="4664"/>
    <cellStyle name="Calculation 2 4 3 2 7 3" xfId="4665"/>
    <cellStyle name="Calculation 2 4 3 2 8" xfId="4666"/>
    <cellStyle name="Calculation 2 4 3 2 8 2" xfId="4667"/>
    <cellStyle name="Calculation 2 4 3 2 8 2 2" xfId="4668"/>
    <cellStyle name="Calculation 2 4 3 2 8 3" xfId="4669"/>
    <cellStyle name="Calculation 2 4 3 2 9" xfId="4670"/>
    <cellStyle name="Calculation 2 4 3 3" xfId="4671"/>
    <cellStyle name="Calculation 2 4 3 3 2" xfId="4672"/>
    <cellStyle name="Calculation 2 4 3 3 2 2" xfId="4673"/>
    <cellStyle name="Calculation 2 4 3 3 2 2 2" xfId="4674"/>
    <cellStyle name="Calculation 2 4 3 3 2 2 2 2" xfId="4675"/>
    <cellStyle name="Calculation 2 4 3 3 2 2 3" xfId="4676"/>
    <cellStyle name="Calculation 2 4 3 3 2 3" xfId="4677"/>
    <cellStyle name="Calculation 2 4 3 3 2 3 2" xfId="4678"/>
    <cellStyle name="Calculation 2 4 3 3 2 3 2 2" xfId="4679"/>
    <cellStyle name="Calculation 2 4 3 3 2 3 3" xfId="4680"/>
    <cellStyle name="Calculation 2 4 3 3 2 4" xfId="4681"/>
    <cellStyle name="Calculation 2 4 3 3 2 4 2" xfId="4682"/>
    <cellStyle name="Calculation 2 4 3 3 2 4 2 2" xfId="4683"/>
    <cellStyle name="Calculation 2 4 3 3 2 4 3" xfId="4684"/>
    <cellStyle name="Calculation 2 4 3 3 2 5" xfId="4685"/>
    <cellStyle name="Calculation 2 4 3 3 2 5 2" xfId="4686"/>
    <cellStyle name="Calculation 2 4 3 3 2 5 2 2" xfId="4687"/>
    <cellStyle name="Calculation 2 4 3 3 2 5 3" xfId="4688"/>
    <cellStyle name="Calculation 2 4 3 3 2 6" xfId="4689"/>
    <cellStyle name="Calculation 2 4 3 3 2 6 2" xfId="4690"/>
    <cellStyle name="Calculation 2 4 3 3 2 7" xfId="4691"/>
    <cellStyle name="Calculation 2 4 3 3 2 7 2" xfId="4692"/>
    <cellStyle name="Calculation 2 4 3 3 2 7 2 2" xfId="4693"/>
    <cellStyle name="Calculation 2 4 3 3 2 7 3" xfId="4694"/>
    <cellStyle name="Calculation 2 4 3 3 2 8" xfId="4695"/>
    <cellStyle name="Calculation 2 4 3 3 3" xfId="4696"/>
    <cellStyle name="Calculation 2 4 3 3 3 2" xfId="4697"/>
    <cellStyle name="Calculation 2 4 3 3 3 2 2" xfId="4698"/>
    <cellStyle name="Calculation 2 4 3 3 3 3" xfId="4699"/>
    <cellStyle name="Calculation 2 4 3 3 4" xfId="4700"/>
    <cellStyle name="Calculation 2 4 3 3 4 2" xfId="4701"/>
    <cellStyle name="Calculation 2 4 3 3 4 2 2" xfId="4702"/>
    <cellStyle name="Calculation 2 4 3 3 4 3" xfId="4703"/>
    <cellStyle name="Calculation 2 4 3 3 5" xfId="4704"/>
    <cellStyle name="Calculation 2 4 3 3 5 2" xfId="4705"/>
    <cellStyle name="Calculation 2 4 3 3 5 2 2" xfId="4706"/>
    <cellStyle name="Calculation 2 4 3 3 5 3" xfId="4707"/>
    <cellStyle name="Calculation 2 4 3 3 6" xfId="4708"/>
    <cellStyle name="Calculation 2 4 3 3 6 2" xfId="4709"/>
    <cellStyle name="Calculation 2 4 3 3 6 2 2" xfId="4710"/>
    <cellStyle name="Calculation 2 4 3 3 6 3" xfId="4711"/>
    <cellStyle name="Calculation 2 4 3 3 7" xfId="4712"/>
    <cellStyle name="Calculation 2 4 3 3 7 2" xfId="4713"/>
    <cellStyle name="Calculation 2 4 3 3 7 2 2" xfId="4714"/>
    <cellStyle name="Calculation 2 4 3 3 7 3" xfId="4715"/>
    <cellStyle name="Calculation 2 4 3 3 8" xfId="4716"/>
    <cellStyle name="Calculation 2 4 3 3 8 2" xfId="4717"/>
    <cellStyle name="Calculation 2 4 3 3 8 2 2" xfId="4718"/>
    <cellStyle name="Calculation 2 4 3 3 8 3" xfId="4719"/>
    <cellStyle name="Calculation 2 4 3 3 9" xfId="4720"/>
    <cellStyle name="Calculation 2 4 3 4" xfId="4721"/>
    <cellStyle name="Calculation 2 4 3 4 2" xfId="4722"/>
    <cellStyle name="Calculation 2 4 3 4 2 2" xfId="4723"/>
    <cellStyle name="Calculation 2 4 3 4 2 2 2" xfId="4724"/>
    <cellStyle name="Calculation 2 4 3 4 2 2 2 2" xfId="4725"/>
    <cellStyle name="Calculation 2 4 3 4 2 2 3" xfId="4726"/>
    <cellStyle name="Calculation 2 4 3 4 2 3" xfId="4727"/>
    <cellStyle name="Calculation 2 4 3 4 2 3 2" xfId="4728"/>
    <cellStyle name="Calculation 2 4 3 4 2 3 2 2" xfId="4729"/>
    <cellStyle name="Calculation 2 4 3 4 2 3 3" xfId="4730"/>
    <cellStyle name="Calculation 2 4 3 4 2 4" xfId="4731"/>
    <cellStyle name="Calculation 2 4 3 4 2 4 2" xfId="4732"/>
    <cellStyle name="Calculation 2 4 3 4 2 4 2 2" xfId="4733"/>
    <cellStyle name="Calculation 2 4 3 4 2 4 3" xfId="4734"/>
    <cellStyle name="Calculation 2 4 3 4 2 5" xfId="4735"/>
    <cellStyle name="Calculation 2 4 3 4 2 5 2" xfId="4736"/>
    <cellStyle name="Calculation 2 4 3 4 2 5 2 2" xfId="4737"/>
    <cellStyle name="Calculation 2 4 3 4 2 5 3" xfId="4738"/>
    <cellStyle name="Calculation 2 4 3 4 2 6" xfId="4739"/>
    <cellStyle name="Calculation 2 4 3 4 2 6 2" xfId="4740"/>
    <cellStyle name="Calculation 2 4 3 4 2 7" xfId="4741"/>
    <cellStyle name="Calculation 2 4 3 4 2 7 2" xfId="4742"/>
    <cellStyle name="Calculation 2 4 3 4 2 7 2 2" xfId="4743"/>
    <cellStyle name="Calculation 2 4 3 4 2 7 3" xfId="4744"/>
    <cellStyle name="Calculation 2 4 3 4 2 8" xfId="4745"/>
    <cellStyle name="Calculation 2 4 3 4 3" xfId="4746"/>
    <cellStyle name="Calculation 2 4 3 4 3 2" xfId="4747"/>
    <cellStyle name="Calculation 2 4 3 4 3 2 2" xfId="4748"/>
    <cellStyle name="Calculation 2 4 3 4 3 3" xfId="4749"/>
    <cellStyle name="Calculation 2 4 3 4 4" xfId="4750"/>
    <cellStyle name="Calculation 2 4 3 4 4 2" xfId="4751"/>
    <cellStyle name="Calculation 2 4 3 4 4 2 2" xfId="4752"/>
    <cellStyle name="Calculation 2 4 3 4 4 3" xfId="4753"/>
    <cellStyle name="Calculation 2 4 3 4 5" xfId="4754"/>
    <cellStyle name="Calculation 2 4 3 4 5 2" xfId="4755"/>
    <cellStyle name="Calculation 2 4 3 4 5 2 2" xfId="4756"/>
    <cellStyle name="Calculation 2 4 3 4 5 3" xfId="4757"/>
    <cellStyle name="Calculation 2 4 3 4 6" xfId="4758"/>
    <cellStyle name="Calculation 2 4 3 4 6 2" xfId="4759"/>
    <cellStyle name="Calculation 2 4 3 4 6 2 2" xfId="4760"/>
    <cellStyle name="Calculation 2 4 3 4 6 3" xfId="4761"/>
    <cellStyle name="Calculation 2 4 3 4 7" xfId="4762"/>
    <cellStyle name="Calculation 2 4 3 4 7 2" xfId="4763"/>
    <cellStyle name="Calculation 2 4 3 4 7 2 2" xfId="4764"/>
    <cellStyle name="Calculation 2 4 3 4 7 3" xfId="4765"/>
    <cellStyle name="Calculation 2 4 3 4 8" xfId="4766"/>
    <cellStyle name="Calculation 2 4 3 4 8 2" xfId="4767"/>
    <cellStyle name="Calculation 2 4 3 4 8 2 2" xfId="4768"/>
    <cellStyle name="Calculation 2 4 3 4 8 3" xfId="4769"/>
    <cellStyle name="Calculation 2 4 3 4 9" xfId="4770"/>
    <cellStyle name="Calculation 2 4 3 5" xfId="4771"/>
    <cellStyle name="Calculation 2 4 3 5 2" xfId="4772"/>
    <cellStyle name="Calculation 2 4 3 5 2 2" xfId="4773"/>
    <cellStyle name="Calculation 2 4 3 5 2 2 2" xfId="4774"/>
    <cellStyle name="Calculation 2 4 3 5 2 2 2 2" xfId="4775"/>
    <cellStyle name="Calculation 2 4 3 5 2 2 3" xfId="4776"/>
    <cellStyle name="Calculation 2 4 3 5 2 3" xfId="4777"/>
    <cellStyle name="Calculation 2 4 3 5 2 3 2" xfId="4778"/>
    <cellStyle name="Calculation 2 4 3 5 2 3 2 2" xfId="4779"/>
    <cellStyle name="Calculation 2 4 3 5 2 3 3" xfId="4780"/>
    <cellStyle name="Calculation 2 4 3 5 2 4" xfId="4781"/>
    <cellStyle name="Calculation 2 4 3 5 2 4 2" xfId="4782"/>
    <cellStyle name="Calculation 2 4 3 5 2 4 2 2" xfId="4783"/>
    <cellStyle name="Calculation 2 4 3 5 2 4 3" xfId="4784"/>
    <cellStyle name="Calculation 2 4 3 5 2 5" xfId="4785"/>
    <cellStyle name="Calculation 2 4 3 5 2 5 2" xfId="4786"/>
    <cellStyle name="Calculation 2 4 3 5 2 5 2 2" xfId="4787"/>
    <cellStyle name="Calculation 2 4 3 5 2 5 3" xfId="4788"/>
    <cellStyle name="Calculation 2 4 3 5 2 6" xfId="4789"/>
    <cellStyle name="Calculation 2 4 3 5 2 6 2" xfId="4790"/>
    <cellStyle name="Calculation 2 4 3 5 2 7" xfId="4791"/>
    <cellStyle name="Calculation 2 4 3 5 2 7 2" xfId="4792"/>
    <cellStyle name="Calculation 2 4 3 5 2 7 2 2" xfId="4793"/>
    <cellStyle name="Calculation 2 4 3 5 2 7 3" xfId="4794"/>
    <cellStyle name="Calculation 2 4 3 5 2 8" xfId="4795"/>
    <cellStyle name="Calculation 2 4 3 5 3" xfId="4796"/>
    <cellStyle name="Calculation 2 4 3 5 3 2" xfId="4797"/>
    <cellStyle name="Calculation 2 4 3 5 3 2 2" xfId="4798"/>
    <cellStyle name="Calculation 2 4 3 5 3 3" xfId="4799"/>
    <cellStyle name="Calculation 2 4 3 5 4" xfId="4800"/>
    <cellStyle name="Calculation 2 4 3 5 4 2" xfId="4801"/>
    <cellStyle name="Calculation 2 4 3 5 4 2 2" xfId="4802"/>
    <cellStyle name="Calculation 2 4 3 5 4 3" xfId="4803"/>
    <cellStyle name="Calculation 2 4 3 5 5" xfId="4804"/>
    <cellStyle name="Calculation 2 4 3 5 5 2" xfId="4805"/>
    <cellStyle name="Calculation 2 4 3 5 5 2 2" xfId="4806"/>
    <cellStyle name="Calculation 2 4 3 5 5 3" xfId="4807"/>
    <cellStyle name="Calculation 2 4 3 5 6" xfId="4808"/>
    <cellStyle name="Calculation 2 4 3 5 6 2" xfId="4809"/>
    <cellStyle name="Calculation 2 4 3 5 6 2 2" xfId="4810"/>
    <cellStyle name="Calculation 2 4 3 5 6 3" xfId="4811"/>
    <cellStyle name="Calculation 2 4 3 5 7" xfId="4812"/>
    <cellStyle name="Calculation 2 4 3 5 7 2" xfId="4813"/>
    <cellStyle name="Calculation 2 4 3 5 7 2 2" xfId="4814"/>
    <cellStyle name="Calculation 2 4 3 5 7 3" xfId="4815"/>
    <cellStyle name="Calculation 2 4 3 5 8" xfId="4816"/>
    <cellStyle name="Calculation 2 4 3 5 8 2" xfId="4817"/>
    <cellStyle name="Calculation 2 4 3 5 8 2 2" xfId="4818"/>
    <cellStyle name="Calculation 2 4 3 5 8 3" xfId="4819"/>
    <cellStyle name="Calculation 2 4 3 5 9" xfId="4820"/>
    <cellStyle name="Calculation 2 4 3 6" xfId="4821"/>
    <cellStyle name="Calculation 2 4 3 6 2" xfId="4822"/>
    <cellStyle name="Calculation 2 4 3 6 2 2" xfId="4823"/>
    <cellStyle name="Calculation 2 4 3 6 2 2 2" xfId="4824"/>
    <cellStyle name="Calculation 2 4 3 6 2 3" xfId="4825"/>
    <cellStyle name="Calculation 2 4 3 6 3" xfId="4826"/>
    <cellStyle name="Calculation 2 4 3 6 3 2" xfId="4827"/>
    <cellStyle name="Calculation 2 4 3 6 3 2 2" xfId="4828"/>
    <cellStyle name="Calculation 2 4 3 6 3 3" xfId="4829"/>
    <cellStyle name="Calculation 2 4 3 6 4" xfId="4830"/>
    <cellStyle name="Calculation 2 4 3 6 4 2" xfId="4831"/>
    <cellStyle name="Calculation 2 4 3 6 4 2 2" xfId="4832"/>
    <cellStyle name="Calculation 2 4 3 6 4 3" xfId="4833"/>
    <cellStyle name="Calculation 2 4 3 6 5" xfId="4834"/>
    <cellStyle name="Calculation 2 4 3 6 5 2" xfId="4835"/>
    <cellStyle name="Calculation 2 4 3 6 5 2 2" xfId="4836"/>
    <cellStyle name="Calculation 2 4 3 6 5 3" xfId="4837"/>
    <cellStyle name="Calculation 2 4 3 6 6" xfId="4838"/>
    <cellStyle name="Calculation 2 4 3 6 6 2" xfId="4839"/>
    <cellStyle name="Calculation 2 4 3 6 7" xfId="4840"/>
    <cellStyle name="Calculation 2 4 3 6 7 2" xfId="4841"/>
    <cellStyle name="Calculation 2 4 3 6 7 2 2" xfId="4842"/>
    <cellStyle name="Calculation 2 4 3 6 7 3" xfId="4843"/>
    <cellStyle name="Calculation 2 4 3 6 8" xfId="4844"/>
    <cellStyle name="Calculation 2 4 3 7" xfId="4845"/>
    <cellStyle name="Calculation 2 4 3 7 2" xfId="4846"/>
    <cellStyle name="Calculation 2 4 3 7 2 2" xfId="4847"/>
    <cellStyle name="Calculation 2 4 3 7 3" xfId="4848"/>
    <cellStyle name="Calculation 2 4 3 8" xfId="4849"/>
    <cellStyle name="Calculation 2 4 3 8 2" xfId="4850"/>
    <cellStyle name="Calculation 2 4 3 8 2 2" xfId="4851"/>
    <cellStyle name="Calculation 2 4 3 8 3" xfId="4852"/>
    <cellStyle name="Calculation 2 4 3 9" xfId="4853"/>
    <cellStyle name="Calculation 2 4 3 9 2" xfId="4854"/>
    <cellStyle name="Calculation 2 4 3 9 2 2" xfId="4855"/>
    <cellStyle name="Calculation 2 4 3 9 3" xfId="4856"/>
    <cellStyle name="Calculation 2 4 4" xfId="4857"/>
    <cellStyle name="Calculation 2 4 4 2" xfId="4858"/>
    <cellStyle name="Calculation 2 4 4 2 2" xfId="4859"/>
    <cellStyle name="Calculation 2 4 4 2 2 2" xfId="4860"/>
    <cellStyle name="Calculation 2 4 4 2 2 2 2" xfId="4861"/>
    <cellStyle name="Calculation 2 4 4 2 2 3" xfId="4862"/>
    <cellStyle name="Calculation 2 4 4 2 3" xfId="4863"/>
    <cellStyle name="Calculation 2 4 4 2 3 2" xfId="4864"/>
    <cellStyle name="Calculation 2 4 4 2 3 2 2" xfId="4865"/>
    <cellStyle name="Calculation 2 4 4 2 3 3" xfId="4866"/>
    <cellStyle name="Calculation 2 4 4 2 4" xfId="4867"/>
    <cellStyle name="Calculation 2 4 4 2 4 2" xfId="4868"/>
    <cellStyle name="Calculation 2 4 4 2 4 2 2" xfId="4869"/>
    <cellStyle name="Calculation 2 4 4 2 4 3" xfId="4870"/>
    <cellStyle name="Calculation 2 4 4 2 5" xfId="4871"/>
    <cellStyle name="Calculation 2 4 4 2 5 2" xfId="4872"/>
    <cellStyle name="Calculation 2 4 4 2 5 2 2" xfId="4873"/>
    <cellStyle name="Calculation 2 4 4 2 5 3" xfId="4874"/>
    <cellStyle name="Calculation 2 4 4 2 6" xfId="4875"/>
    <cellStyle name="Calculation 2 4 4 2 6 2" xfId="4876"/>
    <cellStyle name="Calculation 2 4 4 2 7" xfId="4877"/>
    <cellStyle name="Calculation 2 4 4 2 7 2" xfId="4878"/>
    <cellStyle name="Calculation 2 4 4 2 7 2 2" xfId="4879"/>
    <cellStyle name="Calculation 2 4 4 2 7 3" xfId="4880"/>
    <cellStyle name="Calculation 2 4 4 2 8" xfId="4881"/>
    <cellStyle name="Calculation 2 4 4 3" xfId="4882"/>
    <cellStyle name="Calculation 2 4 4 3 2" xfId="4883"/>
    <cellStyle name="Calculation 2 4 4 3 2 2" xfId="4884"/>
    <cellStyle name="Calculation 2 4 4 3 3" xfId="4885"/>
    <cellStyle name="Calculation 2 4 4 4" xfId="4886"/>
    <cellStyle name="Calculation 2 4 4 4 2" xfId="4887"/>
    <cellStyle name="Calculation 2 4 4 4 2 2" xfId="4888"/>
    <cellStyle name="Calculation 2 4 4 4 3" xfId="4889"/>
    <cellStyle name="Calculation 2 4 4 5" xfId="4890"/>
    <cellStyle name="Calculation 2 4 4 5 2" xfId="4891"/>
    <cellStyle name="Calculation 2 4 4 5 2 2" xfId="4892"/>
    <cellStyle name="Calculation 2 4 4 5 3" xfId="4893"/>
    <cellStyle name="Calculation 2 4 4 6" xfId="4894"/>
    <cellStyle name="Calculation 2 4 4 6 2" xfId="4895"/>
    <cellStyle name="Calculation 2 4 4 6 2 2" xfId="4896"/>
    <cellStyle name="Calculation 2 4 4 6 3" xfId="4897"/>
    <cellStyle name="Calculation 2 4 4 7" xfId="4898"/>
    <cellStyle name="Calculation 2 4 4 7 2" xfId="4899"/>
    <cellStyle name="Calculation 2 4 4 7 2 2" xfId="4900"/>
    <cellStyle name="Calculation 2 4 4 7 3" xfId="4901"/>
    <cellStyle name="Calculation 2 4 4 8" xfId="4902"/>
    <cellStyle name="Calculation 2 4 4 8 2" xfId="4903"/>
    <cellStyle name="Calculation 2 4 4 8 2 2" xfId="4904"/>
    <cellStyle name="Calculation 2 4 4 8 3" xfId="4905"/>
    <cellStyle name="Calculation 2 4 4 9" xfId="4906"/>
    <cellStyle name="Calculation 2 4 5" xfId="4907"/>
    <cellStyle name="Calculation 2 4 5 2" xfId="4908"/>
    <cellStyle name="Calculation 2 4 5 2 2" xfId="4909"/>
    <cellStyle name="Calculation 2 4 5 2 2 2" xfId="4910"/>
    <cellStyle name="Calculation 2 4 5 2 2 2 2" xfId="4911"/>
    <cellStyle name="Calculation 2 4 5 2 2 3" xfId="4912"/>
    <cellStyle name="Calculation 2 4 5 2 3" xfId="4913"/>
    <cellStyle name="Calculation 2 4 5 2 3 2" xfId="4914"/>
    <cellStyle name="Calculation 2 4 5 2 3 2 2" xfId="4915"/>
    <cellStyle name="Calculation 2 4 5 2 3 3" xfId="4916"/>
    <cellStyle name="Calculation 2 4 5 2 4" xfId="4917"/>
    <cellStyle name="Calculation 2 4 5 2 4 2" xfId="4918"/>
    <cellStyle name="Calculation 2 4 5 2 4 2 2" xfId="4919"/>
    <cellStyle name="Calculation 2 4 5 2 4 3" xfId="4920"/>
    <cellStyle name="Calculation 2 4 5 2 5" xfId="4921"/>
    <cellStyle name="Calculation 2 4 5 2 5 2" xfId="4922"/>
    <cellStyle name="Calculation 2 4 5 2 5 2 2" xfId="4923"/>
    <cellStyle name="Calculation 2 4 5 2 5 3" xfId="4924"/>
    <cellStyle name="Calculation 2 4 5 2 6" xfId="4925"/>
    <cellStyle name="Calculation 2 4 5 2 6 2" xfId="4926"/>
    <cellStyle name="Calculation 2 4 5 2 7" xfId="4927"/>
    <cellStyle name="Calculation 2 4 5 2 7 2" xfId="4928"/>
    <cellStyle name="Calculation 2 4 5 2 7 2 2" xfId="4929"/>
    <cellStyle name="Calculation 2 4 5 2 7 3" xfId="4930"/>
    <cellStyle name="Calculation 2 4 5 2 8" xfId="4931"/>
    <cellStyle name="Calculation 2 4 5 3" xfId="4932"/>
    <cellStyle name="Calculation 2 4 5 3 2" xfId="4933"/>
    <cellStyle name="Calculation 2 4 5 3 2 2" xfId="4934"/>
    <cellStyle name="Calculation 2 4 5 3 3" xfId="4935"/>
    <cellStyle name="Calculation 2 4 5 4" xfId="4936"/>
    <cellStyle name="Calculation 2 4 5 4 2" xfId="4937"/>
    <cellStyle name="Calculation 2 4 5 4 2 2" xfId="4938"/>
    <cellStyle name="Calculation 2 4 5 4 3" xfId="4939"/>
    <cellStyle name="Calculation 2 4 5 5" xfId="4940"/>
    <cellStyle name="Calculation 2 4 5 5 2" xfId="4941"/>
    <cellStyle name="Calculation 2 4 5 5 2 2" xfId="4942"/>
    <cellStyle name="Calculation 2 4 5 5 3" xfId="4943"/>
    <cellStyle name="Calculation 2 4 5 6" xfId="4944"/>
    <cellStyle name="Calculation 2 4 5 6 2" xfId="4945"/>
    <cellStyle name="Calculation 2 4 5 6 2 2" xfId="4946"/>
    <cellStyle name="Calculation 2 4 5 6 3" xfId="4947"/>
    <cellStyle name="Calculation 2 4 5 7" xfId="4948"/>
    <cellStyle name="Calculation 2 4 5 7 2" xfId="4949"/>
    <cellStyle name="Calculation 2 4 5 7 2 2" xfId="4950"/>
    <cellStyle name="Calculation 2 4 5 7 3" xfId="4951"/>
    <cellStyle name="Calculation 2 4 5 8" xfId="4952"/>
    <cellStyle name="Calculation 2 4 5 8 2" xfId="4953"/>
    <cellStyle name="Calculation 2 4 5 8 2 2" xfId="4954"/>
    <cellStyle name="Calculation 2 4 5 8 3" xfId="4955"/>
    <cellStyle name="Calculation 2 4 5 9" xfId="4956"/>
    <cellStyle name="Calculation 2 4 6" xfId="4957"/>
    <cellStyle name="Calculation 2 4 6 2" xfId="4958"/>
    <cellStyle name="Calculation 2 4 6 2 2" xfId="4959"/>
    <cellStyle name="Calculation 2 4 6 2 2 2" xfId="4960"/>
    <cellStyle name="Calculation 2 4 6 2 2 2 2" xfId="4961"/>
    <cellStyle name="Calculation 2 4 6 2 2 3" xfId="4962"/>
    <cellStyle name="Calculation 2 4 6 2 3" xfId="4963"/>
    <cellStyle name="Calculation 2 4 6 2 3 2" xfId="4964"/>
    <cellStyle name="Calculation 2 4 6 2 3 2 2" xfId="4965"/>
    <cellStyle name="Calculation 2 4 6 2 3 3" xfId="4966"/>
    <cellStyle name="Calculation 2 4 6 2 4" xfId="4967"/>
    <cellStyle name="Calculation 2 4 6 2 4 2" xfId="4968"/>
    <cellStyle name="Calculation 2 4 6 2 4 2 2" xfId="4969"/>
    <cellStyle name="Calculation 2 4 6 2 4 3" xfId="4970"/>
    <cellStyle name="Calculation 2 4 6 2 5" xfId="4971"/>
    <cellStyle name="Calculation 2 4 6 2 5 2" xfId="4972"/>
    <cellStyle name="Calculation 2 4 6 2 5 2 2" xfId="4973"/>
    <cellStyle name="Calculation 2 4 6 2 5 3" xfId="4974"/>
    <cellStyle name="Calculation 2 4 6 2 6" xfId="4975"/>
    <cellStyle name="Calculation 2 4 6 2 6 2" xfId="4976"/>
    <cellStyle name="Calculation 2 4 6 2 7" xfId="4977"/>
    <cellStyle name="Calculation 2 4 6 2 7 2" xfId="4978"/>
    <cellStyle name="Calculation 2 4 6 2 7 2 2" xfId="4979"/>
    <cellStyle name="Calculation 2 4 6 2 7 3" xfId="4980"/>
    <cellStyle name="Calculation 2 4 6 2 8" xfId="4981"/>
    <cellStyle name="Calculation 2 4 6 3" xfId="4982"/>
    <cellStyle name="Calculation 2 4 6 3 2" xfId="4983"/>
    <cellStyle name="Calculation 2 4 6 3 2 2" xfId="4984"/>
    <cellStyle name="Calculation 2 4 6 3 3" xfId="4985"/>
    <cellStyle name="Calculation 2 4 6 4" xfId="4986"/>
    <cellStyle name="Calculation 2 4 6 4 2" xfId="4987"/>
    <cellStyle name="Calculation 2 4 6 4 2 2" xfId="4988"/>
    <cellStyle name="Calculation 2 4 6 4 3" xfId="4989"/>
    <cellStyle name="Calculation 2 4 6 5" xfId="4990"/>
    <cellStyle name="Calculation 2 4 6 5 2" xfId="4991"/>
    <cellStyle name="Calculation 2 4 6 5 2 2" xfId="4992"/>
    <cellStyle name="Calculation 2 4 6 5 3" xfId="4993"/>
    <cellStyle name="Calculation 2 4 6 6" xfId="4994"/>
    <cellStyle name="Calculation 2 4 6 6 2" xfId="4995"/>
    <cellStyle name="Calculation 2 4 6 6 2 2" xfId="4996"/>
    <cellStyle name="Calculation 2 4 6 6 3" xfId="4997"/>
    <cellStyle name="Calculation 2 4 6 7" xfId="4998"/>
    <cellStyle name="Calculation 2 4 6 7 2" xfId="4999"/>
    <cellStyle name="Calculation 2 4 6 7 2 2" xfId="5000"/>
    <cellStyle name="Calculation 2 4 6 7 3" xfId="5001"/>
    <cellStyle name="Calculation 2 4 6 8" xfId="5002"/>
    <cellStyle name="Calculation 2 4 6 8 2" xfId="5003"/>
    <cellStyle name="Calculation 2 4 6 8 2 2" xfId="5004"/>
    <cellStyle name="Calculation 2 4 6 8 3" xfId="5005"/>
    <cellStyle name="Calculation 2 4 6 9" xfId="5006"/>
    <cellStyle name="Calculation 2 4 7" xfId="5007"/>
    <cellStyle name="Calculation 2 4 7 2" xfId="5008"/>
    <cellStyle name="Calculation 2 4 7 2 2" xfId="5009"/>
    <cellStyle name="Calculation 2 4 7 2 2 2" xfId="5010"/>
    <cellStyle name="Calculation 2 4 7 2 2 2 2" xfId="5011"/>
    <cellStyle name="Calculation 2 4 7 2 2 3" xfId="5012"/>
    <cellStyle name="Calculation 2 4 7 2 3" xfId="5013"/>
    <cellStyle name="Calculation 2 4 7 2 3 2" xfId="5014"/>
    <cellStyle name="Calculation 2 4 7 2 3 2 2" xfId="5015"/>
    <cellStyle name="Calculation 2 4 7 2 3 3" xfId="5016"/>
    <cellStyle name="Calculation 2 4 7 2 4" xfId="5017"/>
    <cellStyle name="Calculation 2 4 7 2 4 2" xfId="5018"/>
    <cellStyle name="Calculation 2 4 7 2 4 2 2" xfId="5019"/>
    <cellStyle name="Calculation 2 4 7 2 4 3" xfId="5020"/>
    <cellStyle name="Calculation 2 4 7 2 5" xfId="5021"/>
    <cellStyle name="Calculation 2 4 7 2 5 2" xfId="5022"/>
    <cellStyle name="Calculation 2 4 7 2 5 2 2" xfId="5023"/>
    <cellStyle name="Calculation 2 4 7 2 5 3" xfId="5024"/>
    <cellStyle name="Calculation 2 4 7 2 6" xfId="5025"/>
    <cellStyle name="Calculation 2 4 7 2 6 2" xfId="5026"/>
    <cellStyle name="Calculation 2 4 7 2 7" xfId="5027"/>
    <cellStyle name="Calculation 2 4 7 2 7 2" xfId="5028"/>
    <cellStyle name="Calculation 2 4 7 2 7 2 2" xfId="5029"/>
    <cellStyle name="Calculation 2 4 7 2 7 3" xfId="5030"/>
    <cellStyle name="Calculation 2 4 7 2 8" xfId="5031"/>
    <cellStyle name="Calculation 2 4 7 3" xfId="5032"/>
    <cellStyle name="Calculation 2 4 7 3 2" xfId="5033"/>
    <cellStyle name="Calculation 2 4 7 3 2 2" xfId="5034"/>
    <cellStyle name="Calculation 2 4 7 3 3" xfId="5035"/>
    <cellStyle name="Calculation 2 4 7 4" xfId="5036"/>
    <cellStyle name="Calculation 2 4 7 4 2" xfId="5037"/>
    <cellStyle name="Calculation 2 4 7 4 2 2" xfId="5038"/>
    <cellStyle name="Calculation 2 4 7 4 3" xfId="5039"/>
    <cellStyle name="Calculation 2 4 7 5" xfId="5040"/>
    <cellStyle name="Calculation 2 4 7 5 2" xfId="5041"/>
    <cellStyle name="Calculation 2 4 7 5 2 2" xfId="5042"/>
    <cellStyle name="Calculation 2 4 7 5 3" xfId="5043"/>
    <cellStyle name="Calculation 2 4 7 6" xfId="5044"/>
    <cellStyle name="Calculation 2 4 7 6 2" xfId="5045"/>
    <cellStyle name="Calculation 2 4 7 6 2 2" xfId="5046"/>
    <cellStyle name="Calculation 2 4 7 6 3" xfId="5047"/>
    <cellStyle name="Calculation 2 4 7 7" xfId="5048"/>
    <cellStyle name="Calculation 2 4 7 7 2" xfId="5049"/>
    <cellStyle name="Calculation 2 4 7 7 2 2" xfId="5050"/>
    <cellStyle name="Calculation 2 4 7 7 3" xfId="5051"/>
    <cellStyle name="Calculation 2 4 7 8" xfId="5052"/>
    <cellStyle name="Calculation 2 4 7 8 2" xfId="5053"/>
    <cellStyle name="Calculation 2 4 7 8 2 2" xfId="5054"/>
    <cellStyle name="Calculation 2 4 7 8 3" xfId="5055"/>
    <cellStyle name="Calculation 2 4 7 9" xfId="5056"/>
    <cellStyle name="Calculation 2 4 8" xfId="5057"/>
    <cellStyle name="Calculation 2 4 8 2" xfId="5058"/>
    <cellStyle name="Calculation 2 4 8 2 2" xfId="5059"/>
    <cellStyle name="Calculation 2 4 8 2 2 2" xfId="5060"/>
    <cellStyle name="Calculation 2 4 8 2 3" xfId="5061"/>
    <cellStyle name="Calculation 2 4 8 3" xfId="5062"/>
    <cellStyle name="Calculation 2 4 8 3 2" xfId="5063"/>
    <cellStyle name="Calculation 2 4 8 3 2 2" xfId="5064"/>
    <cellStyle name="Calculation 2 4 8 3 3" xfId="5065"/>
    <cellStyle name="Calculation 2 4 8 4" xfId="5066"/>
    <cellStyle name="Calculation 2 4 8 4 2" xfId="5067"/>
    <cellStyle name="Calculation 2 4 8 4 2 2" xfId="5068"/>
    <cellStyle name="Calculation 2 4 8 4 3" xfId="5069"/>
    <cellStyle name="Calculation 2 4 8 5" xfId="5070"/>
    <cellStyle name="Calculation 2 4 8 5 2" xfId="5071"/>
    <cellStyle name="Calculation 2 4 8 5 2 2" xfId="5072"/>
    <cellStyle name="Calculation 2 4 8 5 3" xfId="5073"/>
    <cellStyle name="Calculation 2 4 8 6" xfId="5074"/>
    <cellStyle name="Calculation 2 4 8 6 2" xfId="5075"/>
    <cellStyle name="Calculation 2 4 8 7" xfId="5076"/>
    <cellStyle name="Calculation 2 4 8 7 2" xfId="5077"/>
    <cellStyle name="Calculation 2 4 8 7 2 2" xfId="5078"/>
    <cellStyle name="Calculation 2 4 8 7 3" xfId="5079"/>
    <cellStyle name="Calculation 2 4 8 8" xfId="5080"/>
    <cellStyle name="Calculation 2 4 9" xfId="5081"/>
    <cellStyle name="Calculation 2 4 9 2" xfId="5082"/>
    <cellStyle name="Calculation 2 4 9 2 2" xfId="5083"/>
    <cellStyle name="Calculation 2 4 9 3" xfId="5084"/>
    <cellStyle name="Calculation 2 5" xfId="5085"/>
    <cellStyle name="Calculation 2 5 10" xfId="5086"/>
    <cellStyle name="Calculation 2 5 10 2" xfId="5087"/>
    <cellStyle name="Calculation 2 5 10 2 2" xfId="5088"/>
    <cellStyle name="Calculation 2 5 10 3" xfId="5089"/>
    <cellStyle name="Calculation 2 5 11" xfId="5090"/>
    <cellStyle name="Calculation 2 5 11 2" xfId="5091"/>
    <cellStyle name="Calculation 2 5 11 2 2" xfId="5092"/>
    <cellStyle name="Calculation 2 5 11 3" xfId="5093"/>
    <cellStyle name="Calculation 2 5 12" xfId="5094"/>
    <cellStyle name="Calculation 2 5 12 2" xfId="5095"/>
    <cellStyle name="Calculation 2 5 12 2 2" xfId="5096"/>
    <cellStyle name="Calculation 2 5 12 3" xfId="5097"/>
    <cellStyle name="Calculation 2 5 13" xfId="5098"/>
    <cellStyle name="Calculation 2 5 2" xfId="5099"/>
    <cellStyle name="Calculation 2 5 2 2" xfId="5100"/>
    <cellStyle name="Calculation 2 5 2 2 2" xfId="5101"/>
    <cellStyle name="Calculation 2 5 2 2 2 2" xfId="5102"/>
    <cellStyle name="Calculation 2 5 2 2 2 2 2" xfId="5103"/>
    <cellStyle name="Calculation 2 5 2 2 2 3" xfId="5104"/>
    <cellStyle name="Calculation 2 5 2 2 3" xfId="5105"/>
    <cellStyle name="Calculation 2 5 2 2 3 2" xfId="5106"/>
    <cellStyle name="Calculation 2 5 2 2 3 2 2" xfId="5107"/>
    <cellStyle name="Calculation 2 5 2 2 3 3" xfId="5108"/>
    <cellStyle name="Calculation 2 5 2 2 4" xfId="5109"/>
    <cellStyle name="Calculation 2 5 2 2 4 2" xfId="5110"/>
    <cellStyle name="Calculation 2 5 2 2 4 2 2" xfId="5111"/>
    <cellStyle name="Calculation 2 5 2 2 4 3" xfId="5112"/>
    <cellStyle name="Calculation 2 5 2 2 5" xfId="5113"/>
    <cellStyle name="Calculation 2 5 2 2 5 2" xfId="5114"/>
    <cellStyle name="Calculation 2 5 2 2 5 2 2" xfId="5115"/>
    <cellStyle name="Calculation 2 5 2 2 5 3" xfId="5116"/>
    <cellStyle name="Calculation 2 5 2 2 6" xfId="5117"/>
    <cellStyle name="Calculation 2 5 2 2 6 2" xfId="5118"/>
    <cellStyle name="Calculation 2 5 2 2 7" xfId="5119"/>
    <cellStyle name="Calculation 2 5 2 2 7 2" xfId="5120"/>
    <cellStyle name="Calculation 2 5 2 2 7 2 2" xfId="5121"/>
    <cellStyle name="Calculation 2 5 2 2 7 3" xfId="5122"/>
    <cellStyle name="Calculation 2 5 2 2 8" xfId="5123"/>
    <cellStyle name="Calculation 2 5 2 3" xfId="5124"/>
    <cellStyle name="Calculation 2 5 2 3 2" xfId="5125"/>
    <cellStyle name="Calculation 2 5 2 3 2 2" xfId="5126"/>
    <cellStyle name="Calculation 2 5 2 3 3" xfId="5127"/>
    <cellStyle name="Calculation 2 5 2 4" xfId="5128"/>
    <cellStyle name="Calculation 2 5 2 4 2" xfId="5129"/>
    <cellStyle name="Calculation 2 5 2 4 2 2" xfId="5130"/>
    <cellStyle name="Calculation 2 5 2 4 3" xfId="5131"/>
    <cellStyle name="Calculation 2 5 2 5" xfId="5132"/>
    <cellStyle name="Calculation 2 5 2 5 2" xfId="5133"/>
    <cellStyle name="Calculation 2 5 2 5 2 2" xfId="5134"/>
    <cellStyle name="Calculation 2 5 2 5 3" xfId="5135"/>
    <cellStyle name="Calculation 2 5 2 6" xfId="5136"/>
    <cellStyle name="Calculation 2 5 2 6 2" xfId="5137"/>
    <cellStyle name="Calculation 2 5 2 6 2 2" xfId="5138"/>
    <cellStyle name="Calculation 2 5 2 6 3" xfId="5139"/>
    <cellStyle name="Calculation 2 5 2 7" xfId="5140"/>
    <cellStyle name="Calculation 2 5 2 7 2" xfId="5141"/>
    <cellStyle name="Calculation 2 5 2 7 2 2" xfId="5142"/>
    <cellStyle name="Calculation 2 5 2 7 3" xfId="5143"/>
    <cellStyle name="Calculation 2 5 2 8" xfId="5144"/>
    <cellStyle name="Calculation 2 5 2 8 2" xfId="5145"/>
    <cellStyle name="Calculation 2 5 2 8 2 2" xfId="5146"/>
    <cellStyle name="Calculation 2 5 2 8 3" xfId="5147"/>
    <cellStyle name="Calculation 2 5 2 9" xfId="5148"/>
    <cellStyle name="Calculation 2 5 3" xfId="5149"/>
    <cellStyle name="Calculation 2 5 3 2" xfId="5150"/>
    <cellStyle name="Calculation 2 5 3 2 2" xfId="5151"/>
    <cellStyle name="Calculation 2 5 3 2 2 2" xfId="5152"/>
    <cellStyle name="Calculation 2 5 3 2 2 2 2" xfId="5153"/>
    <cellStyle name="Calculation 2 5 3 2 2 3" xfId="5154"/>
    <cellStyle name="Calculation 2 5 3 2 3" xfId="5155"/>
    <cellStyle name="Calculation 2 5 3 2 3 2" xfId="5156"/>
    <cellStyle name="Calculation 2 5 3 2 3 2 2" xfId="5157"/>
    <cellStyle name="Calculation 2 5 3 2 3 3" xfId="5158"/>
    <cellStyle name="Calculation 2 5 3 2 4" xfId="5159"/>
    <cellStyle name="Calculation 2 5 3 2 4 2" xfId="5160"/>
    <cellStyle name="Calculation 2 5 3 2 4 2 2" xfId="5161"/>
    <cellStyle name="Calculation 2 5 3 2 4 3" xfId="5162"/>
    <cellStyle name="Calculation 2 5 3 2 5" xfId="5163"/>
    <cellStyle name="Calculation 2 5 3 2 5 2" xfId="5164"/>
    <cellStyle name="Calculation 2 5 3 2 5 2 2" xfId="5165"/>
    <cellStyle name="Calculation 2 5 3 2 5 3" xfId="5166"/>
    <cellStyle name="Calculation 2 5 3 2 6" xfId="5167"/>
    <cellStyle name="Calculation 2 5 3 2 6 2" xfId="5168"/>
    <cellStyle name="Calculation 2 5 3 2 7" xfId="5169"/>
    <cellStyle name="Calculation 2 5 3 2 7 2" xfId="5170"/>
    <cellStyle name="Calculation 2 5 3 2 7 2 2" xfId="5171"/>
    <cellStyle name="Calculation 2 5 3 2 7 3" xfId="5172"/>
    <cellStyle name="Calculation 2 5 3 2 8" xfId="5173"/>
    <cellStyle name="Calculation 2 5 3 3" xfId="5174"/>
    <cellStyle name="Calculation 2 5 3 3 2" xfId="5175"/>
    <cellStyle name="Calculation 2 5 3 3 2 2" xfId="5176"/>
    <cellStyle name="Calculation 2 5 3 3 3" xfId="5177"/>
    <cellStyle name="Calculation 2 5 3 4" xfId="5178"/>
    <cellStyle name="Calculation 2 5 3 4 2" xfId="5179"/>
    <cellStyle name="Calculation 2 5 3 4 2 2" xfId="5180"/>
    <cellStyle name="Calculation 2 5 3 4 3" xfId="5181"/>
    <cellStyle name="Calculation 2 5 3 5" xfId="5182"/>
    <cellStyle name="Calculation 2 5 3 5 2" xfId="5183"/>
    <cellStyle name="Calculation 2 5 3 5 2 2" xfId="5184"/>
    <cellStyle name="Calculation 2 5 3 5 3" xfId="5185"/>
    <cellStyle name="Calculation 2 5 3 6" xfId="5186"/>
    <cellStyle name="Calculation 2 5 3 6 2" xfId="5187"/>
    <cellStyle name="Calculation 2 5 3 6 2 2" xfId="5188"/>
    <cellStyle name="Calculation 2 5 3 6 3" xfId="5189"/>
    <cellStyle name="Calculation 2 5 3 7" xfId="5190"/>
    <cellStyle name="Calculation 2 5 3 7 2" xfId="5191"/>
    <cellStyle name="Calculation 2 5 3 7 2 2" xfId="5192"/>
    <cellStyle name="Calculation 2 5 3 7 3" xfId="5193"/>
    <cellStyle name="Calculation 2 5 3 8" xfId="5194"/>
    <cellStyle name="Calculation 2 5 3 8 2" xfId="5195"/>
    <cellStyle name="Calculation 2 5 3 8 2 2" xfId="5196"/>
    <cellStyle name="Calculation 2 5 3 8 3" xfId="5197"/>
    <cellStyle name="Calculation 2 5 3 9" xfId="5198"/>
    <cellStyle name="Calculation 2 5 4" xfId="5199"/>
    <cellStyle name="Calculation 2 5 4 2" xfId="5200"/>
    <cellStyle name="Calculation 2 5 4 2 2" xfId="5201"/>
    <cellStyle name="Calculation 2 5 4 2 2 2" xfId="5202"/>
    <cellStyle name="Calculation 2 5 4 2 2 2 2" xfId="5203"/>
    <cellStyle name="Calculation 2 5 4 2 2 3" xfId="5204"/>
    <cellStyle name="Calculation 2 5 4 2 3" xfId="5205"/>
    <cellStyle name="Calculation 2 5 4 2 3 2" xfId="5206"/>
    <cellStyle name="Calculation 2 5 4 2 3 2 2" xfId="5207"/>
    <cellStyle name="Calculation 2 5 4 2 3 3" xfId="5208"/>
    <cellStyle name="Calculation 2 5 4 2 4" xfId="5209"/>
    <cellStyle name="Calculation 2 5 4 2 4 2" xfId="5210"/>
    <cellStyle name="Calculation 2 5 4 2 4 2 2" xfId="5211"/>
    <cellStyle name="Calculation 2 5 4 2 4 3" xfId="5212"/>
    <cellStyle name="Calculation 2 5 4 2 5" xfId="5213"/>
    <cellStyle name="Calculation 2 5 4 2 5 2" xfId="5214"/>
    <cellStyle name="Calculation 2 5 4 2 5 2 2" xfId="5215"/>
    <cellStyle name="Calculation 2 5 4 2 5 3" xfId="5216"/>
    <cellStyle name="Calculation 2 5 4 2 6" xfId="5217"/>
    <cellStyle name="Calculation 2 5 4 2 6 2" xfId="5218"/>
    <cellStyle name="Calculation 2 5 4 2 7" xfId="5219"/>
    <cellStyle name="Calculation 2 5 4 2 7 2" xfId="5220"/>
    <cellStyle name="Calculation 2 5 4 2 7 2 2" xfId="5221"/>
    <cellStyle name="Calculation 2 5 4 2 7 3" xfId="5222"/>
    <cellStyle name="Calculation 2 5 4 2 8" xfId="5223"/>
    <cellStyle name="Calculation 2 5 4 3" xfId="5224"/>
    <cellStyle name="Calculation 2 5 4 3 2" xfId="5225"/>
    <cellStyle name="Calculation 2 5 4 3 2 2" xfId="5226"/>
    <cellStyle name="Calculation 2 5 4 3 3" xfId="5227"/>
    <cellStyle name="Calculation 2 5 4 4" xfId="5228"/>
    <cellStyle name="Calculation 2 5 4 4 2" xfId="5229"/>
    <cellStyle name="Calculation 2 5 4 4 2 2" xfId="5230"/>
    <cellStyle name="Calculation 2 5 4 4 3" xfId="5231"/>
    <cellStyle name="Calculation 2 5 4 5" xfId="5232"/>
    <cellStyle name="Calculation 2 5 4 5 2" xfId="5233"/>
    <cellStyle name="Calculation 2 5 4 5 2 2" xfId="5234"/>
    <cellStyle name="Calculation 2 5 4 5 3" xfId="5235"/>
    <cellStyle name="Calculation 2 5 4 6" xfId="5236"/>
    <cellStyle name="Calculation 2 5 4 6 2" xfId="5237"/>
    <cellStyle name="Calculation 2 5 4 6 2 2" xfId="5238"/>
    <cellStyle name="Calculation 2 5 4 6 3" xfId="5239"/>
    <cellStyle name="Calculation 2 5 4 7" xfId="5240"/>
    <cellStyle name="Calculation 2 5 4 7 2" xfId="5241"/>
    <cellStyle name="Calculation 2 5 4 7 2 2" xfId="5242"/>
    <cellStyle name="Calculation 2 5 4 7 3" xfId="5243"/>
    <cellStyle name="Calculation 2 5 4 8" xfId="5244"/>
    <cellStyle name="Calculation 2 5 4 8 2" xfId="5245"/>
    <cellStyle name="Calculation 2 5 4 8 2 2" xfId="5246"/>
    <cellStyle name="Calculation 2 5 4 8 3" xfId="5247"/>
    <cellStyle name="Calculation 2 5 4 9" xfId="5248"/>
    <cellStyle name="Calculation 2 5 5" xfId="5249"/>
    <cellStyle name="Calculation 2 5 5 2" xfId="5250"/>
    <cellStyle name="Calculation 2 5 5 2 2" xfId="5251"/>
    <cellStyle name="Calculation 2 5 5 2 2 2" xfId="5252"/>
    <cellStyle name="Calculation 2 5 5 2 2 2 2" xfId="5253"/>
    <cellStyle name="Calculation 2 5 5 2 2 3" xfId="5254"/>
    <cellStyle name="Calculation 2 5 5 2 3" xfId="5255"/>
    <cellStyle name="Calculation 2 5 5 2 3 2" xfId="5256"/>
    <cellStyle name="Calculation 2 5 5 2 3 2 2" xfId="5257"/>
    <cellStyle name="Calculation 2 5 5 2 3 3" xfId="5258"/>
    <cellStyle name="Calculation 2 5 5 2 4" xfId="5259"/>
    <cellStyle name="Calculation 2 5 5 2 4 2" xfId="5260"/>
    <cellStyle name="Calculation 2 5 5 2 4 2 2" xfId="5261"/>
    <cellStyle name="Calculation 2 5 5 2 4 3" xfId="5262"/>
    <cellStyle name="Calculation 2 5 5 2 5" xfId="5263"/>
    <cellStyle name="Calculation 2 5 5 2 5 2" xfId="5264"/>
    <cellStyle name="Calculation 2 5 5 2 5 2 2" xfId="5265"/>
    <cellStyle name="Calculation 2 5 5 2 5 3" xfId="5266"/>
    <cellStyle name="Calculation 2 5 5 2 6" xfId="5267"/>
    <cellStyle name="Calculation 2 5 5 2 6 2" xfId="5268"/>
    <cellStyle name="Calculation 2 5 5 2 7" xfId="5269"/>
    <cellStyle name="Calculation 2 5 5 2 7 2" xfId="5270"/>
    <cellStyle name="Calculation 2 5 5 2 7 2 2" xfId="5271"/>
    <cellStyle name="Calculation 2 5 5 2 7 3" xfId="5272"/>
    <cellStyle name="Calculation 2 5 5 2 8" xfId="5273"/>
    <cellStyle name="Calculation 2 5 5 3" xfId="5274"/>
    <cellStyle name="Calculation 2 5 5 3 2" xfId="5275"/>
    <cellStyle name="Calculation 2 5 5 3 2 2" xfId="5276"/>
    <cellStyle name="Calculation 2 5 5 3 3" xfId="5277"/>
    <cellStyle name="Calculation 2 5 5 4" xfId="5278"/>
    <cellStyle name="Calculation 2 5 5 4 2" xfId="5279"/>
    <cellStyle name="Calculation 2 5 5 4 2 2" xfId="5280"/>
    <cellStyle name="Calculation 2 5 5 4 3" xfId="5281"/>
    <cellStyle name="Calculation 2 5 5 5" xfId="5282"/>
    <cellStyle name="Calculation 2 5 5 5 2" xfId="5283"/>
    <cellStyle name="Calculation 2 5 5 5 2 2" xfId="5284"/>
    <cellStyle name="Calculation 2 5 5 5 3" xfId="5285"/>
    <cellStyle name="Calculation 2 5 5 6" xfId="5286"/>
    <cellStyle name="Calculation 2 5 5 6 2" xfId="5287"/>
    <cellStyle name="Calculation 2 5 5 6 2 2" xfId="5288"/>
    <cellStyle name="Calculation 2 5 5 6 3" xfId="5289"/>
    <cellStyle name="Calculation 2 5 5 7" xfId="5290"/>
    <cellStyle name="Calculation 2 5 5 7 2" xfId="5291"/>
    <cellStyle name="Calculation 2 5 5 7 2 2" xfId="5292"/>
    <cellStyle name="Calculation 2 5 5 7 3" xfId="5293"/>
    <cellStyle name="Calculation 2 5 5 8" xfId="5294"/>
    <cellStyle name="Calculation 2 5 5 8 2" xfId="5295"/>
    <cellStyle name="Calculation 2 5 5 8 2 2" xfId="5296"/>
    <cellStyle name="Calculation 2 5 5 8 3" xfId="5297"/>
    <cellStyle name="Calculation 2 5 5 9" xfId="5298"/>
    <cellStyle name="Calculation 2 5 6" xfId="5299"/>
    <cellStyle name="Calculation 2 5 6 2" xfId="5300"/>
    <cellStyle name="Calculation 2 5 6 2 2" xfId="5301"/>
    <cellStyle name="Calculation 2 5 6 2 2 2" xfId="5302"/>
    <cellStyle name="Calculation 2 5 6 2 3" xfId="5303"/>
    <cellStyle name="Calculation 2 5 6 3" xfId="5304"/>
    <cellStyle name="Calculation 2 5 6 3 2" xfId="5305"/>
    <cellStyle name="Calculation 2 5 6 3 2 2" xfId="5306"/>
    <cellStyle name="Calculation 2 5 6 3 3" xfId="5307"/>
    <cellStyle name="Calculation 2 5 6 4" xfId="5308"/>
    <cellStyle name="Calculation 2 5 6 4 2" xfId="5309"/>
    <cellStyle name="Calculation 2 5 6 4 2 2" xfId="5310"/>
    <cellStyle name="Calculation 2 5 6 4 3" xfId="5311"/>
    <cellStyle name="Calculation 2 5 6 5" xfId="5312"/>
    <cellStyle name="Calculation 2 5 6 5 2" xfId="5313"/>
    <cellStyle name="Calculation 2 5 6 5 2 2" xfId="5314"/>
    <cellStyle name="Calculation 2 5 6 5 3" xfId="5315"/>
    <cellStyle name="Calculation 2 5 6 6" xfId="5316"/>
    <cellStyle name="Calculation 2 5 6 6 2" xfId="5317"/>
    <cellStyle name="Calculation 2 5 6 7" xfId="5318"/>
    <cellStyle name="Calculation 2 5 6 7 2" xfId="5319"/>
    <cellStyle name="Calculation 2 5 6 7 2 2" xfId="5320"/>
    <cellStyle name="Calculation 2 5 6 7 3" xfId="5321"/>
    <cellStyle name="Calculation 2 5 6 8" xfId="5322"/>
    <cellStyle name="Calculation 2 5 7" xfId="5323"/>
    <cellStyle name="Calculation 2 5 7 2" xfId="5324"/>
    <cellStyle name="Calculation 2 5 7 2 2" xfId="5325"/>
    <cellStyle name="Calculation 2 5 7 3" xfId="5326"/>
    <cellStyle name="Calculation 2 5 8" xfId="5327"/>
    <cellStyle name="Calculation 2 5 8 2" xfId="5328"/>
    <cellStyle name="Calculation 2 5 8 2 2" xfId="5329"/>
    <cellStyle name="Calculation 2 5 8 3" xfId="5330"/>
    <cellStyle name="Calculation 2 5 9" xfId="5331"/>
    <cellStyle name="Calculation 2 5 9 2" xfId="5332"/>
    <cellStyle name="Calculation 2 5 9 2 2" xfId="5333"/>
    <cellStyle name="Calculation 2 5 9 3" xfId="5334"/>
    <cellStyle name="Calculation 2 6" xfId="5335"/>
    <cellStyle name="Calculation 2 6 10" xfId="5336"/>
    <cellStyle name="Calculation 2 6 10 2" xfId="5337"/>
    <cellStyle name="Calculation 2 6 10 2 2" xfId="5338"/>
    <cellStyle name="Calculation 2 6 10 3" xfId="5339"/>
    <cellStyle name="Calculation 2 6 11" xfId="5340"/>
    <cellStyle name="Calculation 2 6 11 2" xfId="5341"/>
    <cellStyle name="Calculation 2 6 11 2 2" xfId="5342"/>
    <cellStyle name="Calculation 2 6 11 3" xfId="5343"/>
    <cellStyle name="Calculation 2 6 12" xfId="5344"/>
    <cellStyle name="Calculation 2 6 12 2" xfId="5345"/>
    <cellStyle name="Calculation 2 6 12 2 2" xfId="5346"/>
    <cellStyle name="Calculation 2 6 12 3" xfId="5347"/>
    <cellStyle name="Calculation 2 6 13" xfId="5348"/>
    <cellStyle name="Calculation 2 6 2" xfId="5349"/>
    <cellStyle name="Calculation 2 6 2 2" xfId="5350"/>
    <cellStyle name="Calculation 2 6 2 2 2" xfId="5351"/>
    <cellStyle name="Calculation 2 6 2 2 2 2" xfId="5352"/>
    <cellStyle name="Calculation 2 6 2 2 2 2 2" xfId="5353"/>
    <cellStyle name="Calculation 2 6 2 2 2 3" xfId="5354"/>
    <cellStyle name="Calculation 2 6 2 2 3" xfId="5355"/>
    <cellStyle name="Calculation 2 6 2 2 3 2" xfId="5356"/>
    <cellStyle name="Calculation 2 6 2 2 3 2 2" xfId="5357"/>
    <cellStyle name="Calculation 2 6 2 2 3 3" xfId="5358"/>
    <cellStyle name="Calculation 2 6 2 2 4" xfId="5359"/>
    <cellStyle name="Calculation 2 6 2 2 4 2" xfId="5360"/>
    <cellStyle name="Calculation 2 6 2 2 4 2 2" xfId="5361"/>
    <cellStyle name="Calculation 2 6 2 2 4 3" xfId="5362"/>
    <cellStyle name="Calculation 2 6 2 2 5" xfId="5363"/>
    <cellStyle name="Calculation 2 6 2 2 5 2" xfId="5364"/>
    <cellStyle name="Calculation 2 6 2 2 5 2 2" xfId="5365"/>
    <cellStyle name="Calculation 2 6 2 2 5 3" xfId="5366"/>
    <cellStyle name="Calculation 2 6 2 2 6" xfId="5367"/>
    <cellStyle name="Calculation 2 6 2 2 6 2" xfId="5368"/>
    <cellStyle name="Calculation 2 6 2 2 7" xfId="5369"/>
    <cellStyle name="Calculation 2 6 2 2 7 2" xfId="5370"/>
    <cellStyle name="Calculation 2 6 2 2 7 2 2" xfId="5371"/>
    <cellStyle name="Calculation 2 6 2 2 7 3" xfId="5372"/>
    <cellStyle name="Calculation 2 6 2 2 8" xfId="5373"/>
    <cellStyle name="Calculation 2 6 2 3" xfId="5374"/>
    <cellStyle name="Calculation 2 6 2 3 2" xfId="5375"/>
    <cellStyle name="Calculation 2 6 2 3 2 2" xfId="5376"/>
    <cellStyle name="Calculation 2 6 2 3 3" xfId="5377"/>
    <cellStyle name="Calculation 2 6 2 4" xfId="5378"/>
    <cellStyle name="Calculation 2 6 2 4 2" xfId="5379"/>
    <cellStyle name="Calculation 2 6 2 4 2 2" xfId="5380"/>
    <cellStyle name="Calculation 2 6 2 4 3" xfId="5381"/>
    <cellStyle name="Calculation 2 6 2 5" xfId="5382"/>
    <cellStyle name="Calculation 2 6 2 5 2" xfId="5383"/>
    <cellStyle name="Calculation 2 6 2 5 2 2" xfId="5384"/>
    <cellStyle name="Calculation 2 6 2 5 3" xfId="5385"/>
    <cellStyle name="Calculation 2 6 2 6" xfId="5386"/>
    <cellStyle name="Calculation 2 6 2 6 2" xfId="5387"/>
    <cellStyle name="Calculation 2 6 2 6 2 2" xfId="5388"/>
    <cellStyle name="Calculation 2 6 2 6 3" xfId="5389"/>
    <cellStyle name="Calculation 2 6 2 7" xfId="5390"/>
    <cellStyle name="Calculation 2 6 2 7 2" xfId="5391"/>
    <cellStyle name="Calculation 2 6 2 7 2 2" xfId="5392"/>
    <cellStyle name="Calculation 2 6 2 7 3" xfId="5393"/>
    <cellStyle name="Calculation 2 6 2 8" xfId="5394"/>
    <cellStyle name="Calculation 2 6 2 8 2" xfId="5395"/>
    <cellStyle name="Calculation 2 6 2 8 2 2" xfId="5396"/>
    <cellStyle name="Calculation 2 6 2 8 3" xfId="5397"/>
    <cellStyle name="Calculation 2 6 2 9" xfId="5398"/>
    <cellStyle name="Calculation 2 6 3" xfId="5399"/>
    <cellStyle name="Calculation 2 6 3 2" xfId="5400"/>
    <cellStyle name="Calculation 2 6 3 2 2" xfId="5401"/>
    <cellStyle name="Calculation 2 6 3 2 2 2" xfId="5402"/>
    <cellStyle name="Calculation 2 6 3 2 2 2 2" xfId="5403"/>
    <cellStyle name="Calculation 2 6 3 2 2 3" xfId="5404"/>
    <cellStyle name="Calculation 2 6 3 2 3" xfId="5405"/>
    <cellStyle name="Calculation 2 6 3 2 3 2" xfId="5406"/>
    <cellStyle name="Calculation 2 6 3 2 3 2 2" xfId="5407"/>
    <cellStyle name="Calculation 2 6 3 2 3 3" xfId="5408"/>
    <cellStyle name="Calculation 2 6 3 2 4" xfId="5409"/>
    <cellStyle name="Calculation 2 6 3 2 4 2" xfId="5410"/>
    <cellStyle name="Calculation 2 6 3 2 4 2 2" xfId="5411"/>
    <cellStyle name="Calculation 2 6 3 2 4 3" xfId="5412"/>
    <cellStyle name="Calculation 2 6 3 2 5" xfId="5413"/>
    <cellStyle name="Calculation 2 6 3 2 5 2" xfId="5414"/>
    <cellStyle name="Calculation 2 6 3 2 5 2 2" xfId="5415"/>
    <cellStyle name="Calculation 2 6 3 2 5 3" xfId="5416"/>
    <cellStyle name="Calculation 2 6 3 2 6" xfId="5417"/>
    <cellStyle name="Calculation 2 6 3 2 6 2" xfId="5418"/>
    <cellStyle name="Calculation 2 6 3 2 7" xfId="5419"/>
    <cellStyle name="Calculation 2 6 3 2 7 2" xfId="5420"/>
    <cellStyle name="Calculation 2 6 3 2 7 2 2" xfId="5421"/>
    <cellStyle name="Calculation 2 6 3 2 7 3" xfId="5422"/>
    <cellStyle name="Calculation 2 6 3 2 8" xfId="5423"/>
    <cellStyle name="Calculation 2 6 3 3" xfId="5424"/>
    <cellStyle name="Calculation 2 6 3 3 2" xfId="5425"/>
    <cellStyle name="Calculation 2 6 3 3 2 2" xfId="5426"/>
    <cellStyle name="Calculation 2 6 3 3 3" xfId="5427"/>
    <cellStyle name="Calculation 2 6 3 4" xfId="5428"/>
    <cellStyle name="Calculation 2 6 3 4 2" xfId="5429"/>
    <cellStyle name="Calculation 2 6 3 4 2 2" xfId="5430"/>
    <cellStyle name="Calculation 2 6 3 4 3" xfId="5431"/>
    <cellStyle name="Calculation 2 6 3 5" xfId="5432"/>
    <cellStyle name="Calculation 2 6 3 5 2" xfId="5433"/>
    <cellStyle name="Calculation 2 6 3 5 2 2" xfId="5434"/>
    <cellStyle name="Calculation 2 6 3 5 3" xfId="5435"/>
    <cellStyle name="Calculation 2 6 3 6" xfId="5436"/>
    <cellStyle name="Calculation 2 6 3 6 2" xfId="5437"/>
    <cellStyle name="Calculation 2 6 3 6 2 2" xfId="5438"/>
    <cellStyle name="Calculation 2 6 3 6 3" xfId="5439"/>
    <cellStyle name="Calculation 2 6 3 7" xfId="5440"/>
    <cellStyle name="Calculation 2 6 3 7 2" xfId="5441"/>
    <cellStyle name="Calculation 2 6 3 7 2 2" xfId="5442"/>
    <cellStyle name="Calculation 2 6 3 7 3" xfId="5443"/>
    <cellStyle name="Calculation 2 6 3 8" xfId="5444"/>
    <cellStyle name="Calculation 2 6 3 8 2" xfId="5445"/>
    <cellStyle name="Calculation 2 6 3 8 2 2" xfId="5446"/>
    <cellStyle name="Calculation 2 6 3 8 3" xfId="5447"/>
    <cellStyle name="Calculation 2 6 3 9" xfId="5448"/>
    <cellStyle name="Calculation 2 6 4" xfId="5449"/>
    <cellStyle name="Calculation 2 6 4 2" xfId="5450"/>
    <cellStyle name="Calculation 2 6 4 2 2" xfId="5451"/>
    <cellStyle name="Calculation 2 6 4 2 2 2" xfId="5452"/>
    <cellStyle name="Calculation 2 6 4 2 2 2 2" xfId="5453"/>
    <cellStyle name="Calculation 2 6 4 2 2 3" xfId="5454"/>
    <cellStyle name="Calculation 2 6 4 2 3" xfId="5455"/>
    <cellStyle name="Calculation 2 6 4 2 3 2" xfId="5456"/>
    <cellStyle name="Calculation 2 6 4 2 3 2 2" xfId="5457"/>
    <cellStyle name="Calculation 2 6 4 2 3 3" xfId="5458"/>
    <cellStyle name="Calculation 2 6 4 2 4" xfId="5459"/>
    <cellStyle name="Calculation 2 6 4 2 4 2" xfId="5460"/>
    <cellStyle name="Calculation 2 6 4 2 4 2 2" xfId="5461"/>
    <cellStyle name="Calculation 2 6 4 2 4 3" xfId="5462"/>
    <cellStyle name="Calculation 2 6 4 2 5" xfId="5463"/>
    <cellStyle name="Calculation 2 6 4 2 5 2" xfId="5464"/>
    <cellStyle name="Calculation 2 6 4 2 5 2 2" xfId="5465"/>
    <cellStyle name="Calculation 2 6 4 2 5 3" xfId="5466"/>
    <cellStyle name="Calculation 2 6 4 2 6" xfId="5467"/>
    <cellStyle name="Calculation 2 6 4 2 6 2" xfId="5468"/>
    <cellStyle name="Calculation 2 6 4 2 7" xfId="5469"/>
    <cellStyle name="Calculation 2 6 4 2 7 2" xfId="5470"/>
    <cellStyle name="Calculation 2 6 4 2 7 2 2" xfId="5471"/>
    <cellStyle name="Calculation 2 6 4 2 7 3" xfId="5472"/>
    <cellStyle name="Calculation 2 6 4 2 8" xfId="5473"/>
    <cellStyle name="Calculation 2 6 4 3" xfId="5474"/>
    <cellStyle name="Calculation 2 6 4 3 2" xfId="5475"/>
    <cellStyle name="Calculation 2 6 4 3 2 2" xfId="5476"/>
    <cellStyle name="Calculation 2 6 4 3 3" xfId="5477"/>
    <cellStyle name="Calculation 2 6 4 4" xfId="5478"/>
    <cellStyle name="Calculation 2 6 4 4 2" xfId="5479"/>
    <cellStyle name="Calculation 2 6 4 4 2 2" xfId="5480"/>
    <cellStyle name="Calculation 2 6 4 4 3" xfId="5481"/>
    <cellStyle name="Calculation 2 6 4 5" xfId="5482"/>
    <cellStyle name="Calculation 2 6 4 5 2" xfId="5483"/>
    <cellStyle name="Calculation 2 6 4 5 2 2" xfId="5484"/>
    <cellStyle name="Calculation 2 6 4 5 3" xfId="5485"/>
    <cellStyle name="Calculation 2 6 4 6" xfId="5486"/>
    <cellStyle name="Calculation 2 6 4 6 2" xfId="5487"/>
    <cellStyle name="Calculation 2 6 4 6 2 2" xfId="5488"/>
    <cellStyle name="Calculation 2 6 4 6 3" xfId="5489"/>
    <cellStyle name="Calculation 2 6 4 7" xfId="5490"/>
    <cellStyle name="Calculation 2 6 4 7 2" xfId="5491"/>
    <cellStyle name="Calculation 2 6 4 7 2 2" xfId="5492"/>
    <cellStyle name="Calculation 2 6 4 7 3" xfId="5493"/>
    <cellStyle name="Calculation 2 6 4 8" xfId="5494"/>
    <cellStyle name="Calculation 2 6 4 8 2" xfId="5495"/>
    <cellStyle name="Calculation 2 6 4 8 2 2" xfId="5496"/>
    <cellStyle name="Calculation 2 6 4 8 3" xfId="5497"/>
    <cellStyle name="Calculation 2 6 4 9" xfId="5498"/>
    <cellStyle name="Calculation 2 6 5" xfId="5499"/>
    <cellStyle name="Calculation 2 6 5 2" xfId="5500"/>
    <cellStyle name="Calculation 2 6 5 2 2" xfId="5501"/>
    <cellStyle name="Calculation 2 6 5 2 2 2" xfId="5502"/>
    <cellStyle name="Calculation 2 6 5 2 2 2 2" xfId="5503"/>
    <cellStyle name="Calculation 2 6 5 2 2 3" xfId="5504"/>
    <cellStyle name="Calculation 2 6 5 2 3" xfId="5505"/>
    <cellStyle name="Calculation 2 6 5 2 3 2" xfId="5506"/>
    <cellStyle name="Calculation 2 6 5 2 3 2 2" xfId="5507"/>
    <cellStyle name="Calculation 2 6 5 2 3 3" xfId="5508"/>
    <cellStyle name="Calculation 2 6 5 2 4" xfId="5509"/>
    <cellStyle name="Calculation 2 6 5 2 4 2" xfId="5510"/>
    <cellStyle name="Calculation 2 6 5 2 4 2 2" xfId="5511"/>
    <cellStyle name="Calculation 2 6 5 2 4 3" xfId="5512"/>
    <cellStyle name="Calculation 2 6 5 2 5" xfId="5513"/>
    <cellStyle name="Calculation 2 6 5 2 5 2" xfId="5514"/>
    <cellStyle name="Calculation 2 6 5 2 5 2 2" xfId="5515"/>
    <cellStyle name="Calculation 2 6 5 2 5 3" xfId="5516"/>
    <cellStyle name="Calculation 2 6 5 2 6" xfId="5517"/>
    <cellStyle name="Calculation 2 6 5 2 6 2" xfId="5518"/>
    <cellStyle name="Calculation 2 6 5 2 7" xfId="5519"/>
    <cellStyle name="Calculation 2 6 5 2 7 2" xfId="5520"/>
    <cellStyle name="Calculation 2 6 5 2 7 2 2" xfId="5521"/>
    <cellStyle name="Calculation 2 6 5 2 7 3" xfId="5522"/>
    <cellStyle name="Calculation 2 6 5 2 8" xfId="5523"/>
    <cellStyle name="Calculation 2 6 5 3" xfId="5524"/>
    <cellStyle name="Calculation 2 6 5 3 2" xfId="5525"/>
    <cellStyle name="Calculation 2 6 5 3 2 2" xfId="5526"/>
    <cellStyle name="Calculation 2 6 5 3 3" xfId="5527"/>
    <cellStyle name="Calculation 2 6 5 4" xfId="5528"/>
    <cellStyle name="Calculation 2 6 5 4 2" xfId="5529"/>
    <cellStyle name="Calculation 2 6 5 4 2 2" xfId="5530"/>
    <cellStyle name="Calculation 2 6 5 4 3" xfId="5531"/>
    <cellStyle name="Calculation 2 6 5 5" xfId="5532"/>
    <cellStyle name="Calculation 2 6 5 5 2" xfId="5533"/>
    <cellStyle name="Calculation 2 6 5 5 2 2" xfId="5534"/>
    <cellStyle name="Calculation 2 6 5 5 3" xfId="5535"/>
    <cellStyle name="Calculation 2 6 5 6" xfId="5536"/>
    <cellStyle name="Calculation 2 6 5 6 2" xfId="5537"/>
    <cellStyle name="Calculation 2 6 5 6 2 2" xfId="5538"/>
    <cellStyle name="Calculation 2 6 5 6 3" xfId="5539"/>
    <cellStyle name="Calculation 2 6 5 7" xfId="5540"/>
    <cellStyle name="Calculation 2 6 5 7 2" xfId="5541"/>
    <cellStyle name="Calculation 2 6 5 7 2 2" xfId="5542"/>
    <cellStyle name="Calculation 2 6 5 7 3" xfId="5543"/>
    <cellStyle name="Calculation 2 6 5 8" xfId="5544"/>
    <cellStyle name="Calculation 2 6 5 8 2" xfId="5545"/>
    <cellStyle name="Calculation 2 6 5 8 2 2" xfId="5546"/>
    <cellStyle name="Calculation 2 6 5 8 3" xfId="5547"/>
    <cellStyle name="Calculation 2 6 5 9" xfId="5548"/>
    <cellStyle name="Calculation 2 6 6" xfId="5549"/>
    <cellStyle name="Calculation 2 6 6 2" xfId="5550"/>
    <cellStyle name="Calculation 2 6 6 2 2" xfId="5551"/>
    <cellStyle name="Calculation 2 6 6 2 2 2" xfId="5552"/>
    <cellStyle name="Calculation 2 6 6 2 3" xfId="5553"/>
    <cellStyle name="Calculation 2 6 6 3" xfId="5554"/>
    <cellStyle name="Calculation 2 6 6 3 2" xfId="5555"/>
    <cellStyle name="Calculation 2 6 6 3 2 2" xfId="5556"/>
    <cellStyle name="Calculation 2 6 6 3 3" xfId="5557"/>
    <cellStyle name="Calculation 2 6 6 4" xfId="5558"/>
    <cellStyle name="Calculation 2 6 6 4 2" xfId="5559"/>
    <cellStyle name="Calculation 2 6 6 4 2 2" xfId="5560"/>
    <cellStyle name="Calculation 2 6 6 4 3" xfId="5561"/>
    <cellStyle name="Calculation 2 6 6 5" xfId="5562"/>
    <cellStyle name="Calculation 2 6 6 5 2" xfId="5563"/>
    <cellStyle name="Calculation 2 6 6 5 2 2" xfId="5564"/>
    <cellStyle name="Calculation 2 6 6 5 3" xfId="5565"/>
    <cellStyle name="Calculation 2 6 6 6" xfId="5566"/>
    <cellStyle name="Calculation 2 6 6 6 2" xfId="5567"/>
    <cellStyle name="Calculation 2 6 6 7" xfId="5568"/>
    <cellStyle name="Calculation 2 6 6 7 2" xfId="5569"/>
    <cellStyle name="Calculation 2 6 6 7 2 2" xfId="5570"/>
    <cellStyle name="Calculation 2 6 6 7 3" xfId="5571"/>
    <cellStyle name="Calculation 2 6 6 8" xfId="5572"/>
    <cellStyle name="Calculation 2 6 7" xfId="5573"/>
    <cellStyle name="Calculation 2 6 7 2" xfId="5574"/>
    <cellStyle name="Calculation 2 6 7 2 2" xfId="5575"/>
    <cellStyle name="Calculation 2 6 7 3" xfId="5576"/>
    <cellStyle name="Calculation 2 6 8" xfId="5577"/>
    <cellStyle name="Calculation 2 6 8 2" xfId="5578"/>
    <cellStyle name="Calculation 2 6 8 2 2" xfId="5579"/>
    <cellStyle name="Calculation 2 6 8 3" xfId="5580"/>
    <cellStyle name="Calculation 2 6 9" xfId="5581"/>
    <cellStyle name="Calculation 2 6 9 2" xfId="5582"/>
    <cellStyle name="Calculation 2 6 9 2 2" xfId="5583"/>
    <cellStyle name="Calculation 2 6 9 3" xfId="5584"/>
    <cellStyle name="Calculation 2 7" xfId="5585"/>
    <cellStyle name="Calculation 2 7 2" xfId="5586"/>
    <cellStyle name="Calculation 2 7 2 2" xfId="5587"/>
    <cellStyle name="Calculation 2 7 2 2 2" xfId="5588"/>
    <cellStyle name="Calculation 2 7 2 2 2 2" xfId="5589"/>
    <cellStyle name="Calculation 2 7 2 2 3" xfId="5590"/>
    <cellStyle name="Calculation 2 7 2 3" xfId="5591"/>
    <cellStyle name="Calculation 2 7 2 3 2" xfId="5592"/>
    <cellStyle name="Calculation 2 7 2 3 2 2" xfId="5593"/>
    <cellStyle name="Calculation 2 7 2 3 3" xfId="5594"/>
    <cellStyle name="Calculation 2 7 2 4" xfId="5595"/>
    <cellStyle name="Calculation 2 7 2 4 2" xfId="5596"/>
    <cellStyle name="Calculation 2 7 2 4 2 2" xfId="5597"/>
    <cellStyle name="Calculation 2 7 2 4 3" xfId="5598"/>
    <cellStyle name="Calculation 2 7 2 5" xfId="5599"/>
    <cellStyle name="Calculation 2 7 2 5 2" xfId="5600"/>
    <cellStyle name="Calculation 2 7 2 5 2 2" xfId="5601"/>
    <cellStyle name="Calculation 2 7 2 5 3" xfId="5602"/>
    <cellStyle name="Calculation 2 7 2 6" xfId="5603"/>
    <cellStyle name="Calculation 2 7 2 6 2" xfId="5604"/>
    <cellStyle name="Calculation 2 7 2 7" xfId="5605"/>
    <cellStyle name="Calculation 2 7 2 7 2" xfId="5606"/>
    <cellStyle name="Calculation 2 7 2 7 2 2" xfId="5607"/>
    <cellStyle name="Calculation 2 7 2 7 3" xfId="5608"/>
    <cellStyle name="Calculation 2 7 2 8" xfId="5609"/>
    <cellStyle name="Calculation 2 7 3" xfId="5610"/>
    <cellStyle name="Calculation 2 7 3 2" xfId="5611"/>
    <cellStyle name="Calculation 2 7 3 2 2" xfId="5612"/>
    <cellStyle name="Calculation 2 7 3 3" xfId="5613"/>
    <cellStyle name="Calculation 2 7 4" xfId="5614"/>
    <cellStyle name="Calculation 2 7 4 2" xfId="5615"/>
    <cellStyle name="Calculation 2 7 4 2 2" xfId="5616"/>
    <cellStyle name="Calculation 2 7 4 3" xfId="5617"/>
    <cellStyle name="Calculation 2 7 5" xfId="5618"/>
    <cellStyle name="Calculation 2 7 5 2" xfId="5619"/>
    <cellStyle name="Calculation 2 7 5 2 2" xfId="5620"/>
    <cellStyle name="Calculation 2 7 5 3" xfId="5621"/>
    <cellStyle name="Calculation 2 7 6" xfId="5622"/>
    <cellStyle name="Calculation 2 7 6 2" xfId="5623"/>
    <cellStyle name="Calculation 2 7 6 2 2" xfId="5624"/>
    <cellStyle name="Calculation 2 7 6 3" xfId="5625"/>
    <cellStyle name="Calculation 2 7 7" xfId="5626"/>
    <cellStyle name="Calculation 2 7 7 2" xfId="5627"/>
    <cellStyle name="Calculation 2 7 7 2 2" xfId="5628"/>
    <cellStyle name="Calculation 2 7 7 3" xfId="5629"/>
    <cellStyle name="Calculation 2 7 8" xfId="5630"/>
    <cellStyle name="Calculation 2 7 8 2" xfId="5631"/>
    <cellStyle name="Calculation 2 7 8 2 2" xfId="5632"/>
    <cellStyle name="Calculation 2 7 8 3" xfId="5633"/>
    <cellStyle name="Calculation 2 7 9" xfId="5634"/>
    <cellStyle name="Calculation 2 8" xfId="5635"/>
    <cellStyle name="Calculation 2 8 2" xfId="5636"/>
    <cellStyle name="Calculation 2 8 2 2" xfId="5637"/>
    <cellStyle name="Calculation 2 8 2 2 2" xfId="5638"/>
    <cellStyle name="Calculation 2 8 2 2 2 2" xfId="5639"/>
    <cellStyle name="Calculation 2 8 2 2 3" xfId="5640"/>
    <cellStyle name="Calculation 2 8 2 3" xfId="5641"/>
    <cellStyle name="Calculation 2 8 2 3 2" xfId="5642"/>
    <cellStyle name="Calculation 2 8 2 3 2 2" xfId="5643"/>
    <cellStyle name="Calculation 2 8 2 3 3" xfId="5644"/>
    <cellStyle name="Calculation 2 8 2 4" xfId="5645"/>
    <cellStyle name="Calculation 2 8 2 4 2" xfId="5646"/>
    <cellStyle name="Calculation 2 8 2 4 2 2" xfId="5647"/>
    <cellStyle name="Calculation 2 8 2 4 3" xfId="5648"/>
    <cellStyle name="Calculation 2 8 2 5" xfId="5649"/>
    <cellStyle name="Calculation 2 8 2 5 2" xfId="5650"/>
    <cellStyle name="Calculation 2 8 2 5 2 2" xfId="5651"/>
    <cellStyle name="Calculation 2 8 2 5 3" xfId="5652"/>
    <cellStyle name="Calculation 2 8 2 6" xfId="5653"/>
    <cellStyle name="Calculation 2 8 2 6 2" xfId="5654"/>
    <cellStyle name="Calculation 2 8 2 7" xfId="5655"/>
    <cellStyle name="Calculation 2 8 2 7 2" xfId="5656"/>
    <cellStyle name="Calculation 2 8 2 7 2 2" xfId="5657"/>
    <cellStyle name="Calculation 2 8 2 7 3" xfId="5658"/>
    <cellStyle name="Calculation 2 8 2 8" xfId="5659"/>
    <cellStyle name="Calculation 2 8 3" xfId="5660"/>
    <cellStyle name="Calculation 2 8 3 2" xfId="5661"/>
    <cellStyle name="Calculation 2 8 3 2 2" xfId="5662"/>
    <cellStyle name="Calculation 2 8 3 3" xfId="5663"/>
    <cellStyle name="Calculation 2 8 4" xfId="5664"/>
    <cellStyle name="Calculation 2 8 4 2" xfId="5665"/>
    <cellStyle name="Calculation 2 8 4 2 2" xfId="5666"/>
    <cellStyle name="Calculation 2 8 4 3" xfId="5667"/>
    <cellStyle name="Calculation 2 8 5" xfId="5668"/>
    <cellStyle name="Calculation 2 8 5 2" xfId="5669"/>
    <cellStyle name="Calculation 2 8 5 2 2" xfId="5670"/>
    <cellStyle name="Calculation 2 8 5 3" xfId="5671"/>
    <cellStyle name="Calculation 2 8 6" xfId="5672"/>
    <cellStyle name="Calculation 2 8 6 2" xfId="5673"/>
    <cellStyle name="Calculation 2 8 6 2 2" xfId="5674"/>
    <cellStyle name="Calculation 2 8 6 3" xfId="5675"/>
    <cellStyle name="Calculation 2 8 7" xfId="5676"/>
    <cellStyle name="Calculation 2 8 7 2" xfId="5677"/>
    <cellStyle name="Calculation 2 8 7 2 2" xfId="5678"/>
    <cellStyle name="Calculation 2 8 7 3" xfId="5679"/>
    <cellStyle name="Calculation 2 8 8" xfId="5680"/>
    <cellStyle name="Calculation 2 8 8 2" xfId="5681"/>
    <cellStyle name="Calculation 2 8 8 2 2" xfId="5682"/>
    <cellStyle name="Calculation 2 8 8 3" xfId="5683"/>
    <cellStyle name="Calculation 2 8 9" xfId="5684"/>
    <cellStyle name="Calculation 2 9" xfId="5685"/>
    <cellStyle name="Calculation 2 9 2" xfId="5686"/>
    <cellStyle name="Calculation 2 9 2 2" xfId="5687"/>
    <cellStyle name="Calculation 2 9 2 2 2" xfId="5688"/>
    <cellStyle name="Calculation 2 9 2 2 2 2" xfId="5689"/>
    <cellStyle name="Calculation 2 9 2 2 3" xfId="5690"/>
    <cellStyle name="Calculation 2 9 2 3" xfId="5691"/>
    <cellStyle name="Calculation 2 9 2 3 2" xfId="5692"/>
    <cellStyle name="Calculation 2 9 2 3 2 2" xfId="5693"/>
    <cellStyle name="Calculation 2 9 2 3 3" xfId="5694"/>
    <cellStyle name="Calculation 2 9 2 4" xfId="5695"/>
    <cellStyle name="Calculation 2 9 2 4 2" xfId="5696"/>
    <cellStyle name="Calculation 2 9 2 4 2 2" xfId="5697"/>
    <cellStyle name="Calculation 2 9 2 4 3" xfId="5698"/>
    <cellStyle name="Calculation 2 9 2 5" xfId="5699"/>
    <cellStyle name="Calculation 2 9 2 5 2" xfId="5700"/>
    <cellStyle name="Calculation 2 9 2 5 2 2" xfId="5701"/>
    <cellStyle name="Calculation 2 9 2 5 3" xfId="5702"/>
    <cellStyle name="Calculation 2 9 2 6" xfId="5703"/>
    <cellStyle name="Calculation 2 9 2 6 2" xfId="5704"/>
    <cellStyle name="Calculation 2 9 2 7" xfId="5705"/>
    <cellStyle name="Calculation 2 9 2 7 2" xfId="5706"/>
    <cellStyle name="Calculation 2 9 2 7 2 2" xfId="5707"/>
    <cellStyle name="Calculation 2 9 2 7 3" xfId="5708"/>
    <cellStyle name="Calculation 2 9 2 8" xfId="5709"/>
    <cellStyle name="Calculation 2 9 3" xfId="5710"/>
    <cellStyle name="Calculation 2 9 3 2" xfId="5711"/>
    <cellStyle name="Calculation 2 9 3 2 2" xfId="5712"/>
    <cellStyle name="Calculation 2 9 3 3" xfId="5713"/>
    <cellStyle name="Calculation 2 9 4" xfId="5714"/>
    <cellStyle name="Calculation 2 9 4 2" xfId="5715"/>
    <cellStyle name="Calculation 2 9 4 2 2" xfId="5716"/>
    <cellStyle name="Calculation 2 9 4 3" xfId="5717"/>
    <cellStyle name="Calculation 2 9 5" xfId="5718"/>
    <cellStyle name="Calculation 2 9 5 2" xfId="5719"/>
    <cellStyle name="Calculation 2 9 5 2 2" xfId="5720"/>
    <cellStyle name="Calculation 2 9 5 3" xfId="5721"/>
    <cellStyle name="Calculation 2 9 6" xfId="5722"/>
    <cellStyle name="Calculation 2 9 6 2" xfId="5723"/>
    <cellStyle name="Calculation 2 9 6 2 2" xfId="5724"/>
    <cellStyle name="Calculation 2 9 6 3" xfId="5725"/>
    <cellStyle name="Calculation 2 9 7" xfId="5726"/>
    <cellStyle name="Calculation 2 9 7 2" xfId="5727"/>
    <cellStyle name="Calculation 2 9 7 2 2" xfId="5728"/>
    <cellStyle name="Calculation 2 9 7 3" xfId="5729"/>
    <cellStyle name="Calculation 2 9 8" xfId="5730"/>
    <cellStyle name="Calculation 2 9 8 2" xfId="5731"/>
    <cellStyle name="Calculation 2 9 8 2 2" xfId="5732"/>
    <cellStyle name="Calculation 2 9 8 3" xfId="5733"/>
    <cellStyle name="Calculation 2 9 9" xfId="5734"/>
    <cellStyle name="Check Cell 2" xfId="5735"/>
    <cellStyle name="Comma" xfId="3" builtinId="3"/>
    <cellStyle name="Comma 2" xfId="5736"/>
    <cellStyle name="Comma 2 2" xfId="5737"/>
    <cellStyle name="Comma 2 2 2" xfId="5738"/>
    <cellStyle name="Comma 2 3" xfId="5739"/>
    <cellStyle name="Comma 2 3 2" xfId="5740"/>
    <cellStyle name="Comma 2 4" xfId="5741"/>
    <cellStyle name="Comma 3" xfId="5742"/>
    <cellStyle name="Comma 3 2" xfId="5743"/>
    <cellStyle name="Comma 3 3" xfId="5744"/>
    <cellStyle name="Comma 4" xfId="5745"/>
    <cellStyle name="Comma 4 2" xfId="5746"/>
    <cellStyle name="Comma 4 3" xfId="5747"/>
    <cellStyle name="Comma 5" xfId="5748"/>
    <cellStyle name="Comma 5 2" xfId="5749"/>
    <cellStyle name="Comma 6" xfId="41595"/>
    <cellStyle name="Comma0" xfId="5750"/>
    <cellStyle name="Currency" xfId="1" builtinId="4"/>
    <cellStyle name="Currency [0] 2" xfId="5751"/>
    <cellStyle name="Currency [0] 2 2" xfId="5752"/>
    <cellStyle name="Currency 2" xfId="5753"/>
    <cellStyle name="Currency 2 2" xfId="5754"/>
    <cellStyle name="Currency 2 3" xfId="5755"/>
    <cellStyle name="Currency 2 4" xfId="5756"/>
    <cellStyle name="Currency 2 5" xfId="5757"/>
    <cellStyle name="Currency 3" xfId="5758"/>
    <cellStyle name="Currency 3 2" xfId="5759"/>
    <cellStyle name="Currency 4" xfId="5760"/>
    <cellStyle name="Currency0" xfId="5761"/>
    <cellStyle name="DarkBlueOutline" xfId="5762"/>
    <cellStyle name="DarkBlueOutline 10" xfId="5763"/>
    <cellStyle name="DarkBlueOutline 10 2" xfId="5764"/>
    <cellStyle name="DarkBlueOutline 10 2 2" xfId="5765"/>
    <cellStyle name="DarkBlueOutline 10 2 2 2" xfId="5766"/>
    <cellStyle name="DarkBlueOutline 10 2 3" xfId="5767"/>
    <cellStyle name="DarkBlueOutline 10 2 3 2" xfId="5768"/>
    <cellStyle name="DarkBlueOutline 10 2 4" xfId="5769"/>
    <cellStyle name="DarkBlueOutline 10 2 4 2" xfId="5770"/>
    <cellStyle name="DarkBlueOutline 10 2 5" xfId="5771"/>
    <cellStyle name="DarkBlueOutline 10 2 5 2" xfId="5772"/>
    <cellStyle name="DarkBlueOutline 10 2 6" xfId="5773"/>
    <cellStyle name="DarkBlueOutline 10 2 6 2" xfId="5774"/>
    <cellStyle name="DarkBlueOutline 10 2 7" xfId="5775"/>
    <cellStyle name="DarkBlueOutline 10 2 7 2" xfId="5776"/>
    <cellStyle name="DarkBlueOutline 10 3" xfId="5777"/>
    <cellStyle name="DarkBlueOutline 10 3 2" xfId="5778"/>
    <cellStyle name="DarkBlueOutline 10 4" xfId="5779"/>
    <cellStyle name="DarkBlueOutline 10 4 2" xfId="5780"/>
    <cellStyle name="DarkBlueOutline 10 5" xfId="5781"/>
    <cellStyle name="DarkBlueOutline 10 5 2" xfId="5782"/>
    <cellStyle name="DarkBlueOutline 10 6" xfId="5783"/>
    <cellStyle name="DarkBlueOutline 10 6 2" xfId="5784"/>
    <cellStyle name="DarkBlueOutline 10 7" xfId="5785"/>
    <cellStyle name="DarkBlueOutline 10 7 2" xfId="5786"/>
    <cellStyle name="DarkBlueOutline 10 8" xfId="5787"/>
    <cellStyle name="DarkBlueOutline 10 8 2" xfId="5788"/>
    <cellStyle name="DarkBlueOutline 11" xfId="5789"/>
    <cellStyle name="DarkBlueOutline 11 2" xfId="5790"/>
    <cellStyle name="DarkBlueOutline 12" xfId="5791"/>
    <cellStyle name="DarkBlueOutline 12 2" xfId="5792"/>
    <cellStyle name="DarkBlueOutline 13" xfId="5793"/>
    <cellStyle name="DarkBlueOutline 13 2" xfId="5794"/>
    <cellStyle name="DarkBlueOutline 14" xfId="5795"/>
    <cellStyle name="DarkBlueOutline 14 2" xfId="5796"/>
    <cellStyle name="DarkBlueOutline 15" xfId="5797"/>
    <cellStyle name="DarkBlueOutline 15 2" xfId="5798"/>
    <cellStyle name="DarkBlueOutline 2" xfId="5799"/>
    <cellStyle name="DarkBlueOutline 2 10" xfId="5800"/>
    <cellStyle name="DarkBlueOutline 2 10 2" xfId="5801"/>
    <cellStyle name="DarkBlueOutline 2 11" xfId="5802"/>
    <cellStyle name="DarkBlueOutline 2 11 2" xfId="5803"/>
    <cellStyle name="DarkBlueOutline 2 12" xfId="5804"/>
    <cellStyle name="DarkBlueOutline 2 12 2" xfId="5805"/>
    <cellStyle name="DarkBlueOutline 2 13" xfId="5806"/>
    <cellStyle name="DarkBlueOutline 2 13 2" xfId="5807"/>
    <cellStyle name="DarkBlueOutline 2 14" xfId="5808"/>
    <cellStyle name="DarkBlueOutline 2 14 2" xfId="5809"/>
    <cellStyle name="DarkBlueOutline 2 2" xfId="5810"/>
    <cellStyle name="DarkBlueOutline 2 2 10" xfId="5811"/>
    <cellStyle name="DarkBlueOutline 2 2 10 2" xfId="5812"/>
    <cellStyle name="DarkBlueOutline 2 2 11" xfId="5813"/>
    <cellStyle name="DarkBlueOutline 2 2 11 2" xfId="5814"/>
    <cellStyle name="DarkBlueOutline 2 2 12" xfId="5815"/>
    <cellStyle name="DarkBlueOutline 2 2 12 2" xfId="5816"/>
    <cellStyle name="DarkBlueOutline 2 2 13" xfId="5817"/>
    <cellStyle name="DarkBlueOutline 2 2 13 2" xfId="5818"/>
    <cellStyle name="DarkBlueOutline 2 2 2" xfId="5819"/>
    <cellStyle name="DarkBlueOutline 2 2 2 10" xfId="5820"/>
    <cellStyle name="DarkBlueOutline 2 2 2 10 2" xfId="5821"/>
    <cellStyle name="DarkBlueOutline 2 2 2 11" xfId="5822"/>
    <cellStyle name="DarkBlueOutline 2 2 2 11 2" xfId="5823"/>
    <cellStyle name="DarkBlueOutline 2 2 2 2" xfId="5824"/>
    <cellStyle name="DarkBlueOutline 2 2 2 2 2" xfId="5825"/>
    <cellStyle name="DarkBlueOutline 2 2 2 2 2 2" xfId="5826"/>
    <cellStyle name="DarkBlueOutline 2 2 2 2 2 2 2" xfId="5827"/>
    <cellStyle name="DarkBlueOutline 2 2 2 2 2 3" xfId="5828"/>
    <cellStyle name="DarkBlueOutline 2 2 2 2 2 3 2" xfId="5829"/>
    <cellStyle name="DarkBlueOutline 2 2 2 2 2 4" xfId="5830"/>
    <cellStyle name="DarkBlueOutline 2 2 2 2 2 4 2" xfId="5831"/>
    <cellStyle name="DarkBlueOutline 2 2 2 2 2 5" xfId="5832"/>
    <cellStyle name="DarkBlueOutline 2 2 2 2 2 5 2" xfId="5833"/>
    <cellStyle name="DarkBlueOutline 2 2 2 2 2 6" xfId="5834"/>
    <cellStyle name="DarkBlueOutline 2 2 2 2 2 6 2" xfId="5835"/>
    <cellStyle name="DarkBlueOutline 2 2 2 2 2 7" xfId="5836"/>
    <cellStyle name="DarkBlueOutline 2 2 2 2 2 7 2" xfId="5837"/>
    <cellStyle name="DarkBlueOutline 2 2 2 2 3" xfId="5838"/>
    <cellStyle name="DarkBlueOutline 2 2 2 2 3 2" xfId="5839"/>
    <cellStyle name="DarkBlueOutline 2 2 2 2 4" xfId="5840"/>
    <cellStyle name="DarkBlueOutline 2 2 2 2 4 2" xfId="5841"/>
    <cellStyle name="DarkBlueOutline 2 2 2 2 5" xfId="5842"/>
    <cellStyle name="DarkBlueOutline 2 2 2 2 5 2" xfId="5843"/>
    <cellStyle name="DarkBlueOutline 2 2 2 2 6" xfId="5844"/>
    <cellStyle name="DarkBlueOutline 2 2 2 2 6 2" xfId="5845"/>
    <cellStyle name="DarkBlueOutline 2 2 2 2 7" xfId="5846"/>
    <cellStyle name="DarkBlueOutline 2 2 2 2 7 2" xfId="5847"/>
    <cellStyle name="DarkBlueOutline 2 2 2 2 8" xfId="5848"/>
    <cellStyle name="DarkBlueOutline 2 2 2 2 8 2" xfId="5849"/>
    <cellStyle name="DarkBlueOutline 2 2 2 3" xfId="5850"/>
    <cellStyle name="DarkBlueOutline 2 2 2 3 2" xfId="5851"/>
    <cellStyle name="DarkBlueOutline 2 2 2 3 2 2" xfId="5852"/>
    <cellStyle name="DarkBlueOutline 2 2 2 3 2 2 2" xfId="5853"/>
    <cellStyle name="DarkBlueOutline 2 2 2 3 2 3" xfId="5854"/>
    <cellStyle name="DarkBlueOutline 2 2 2 3 2 3 2" xfId="5855"/>
    <cellStyle name="DarkBlueOutline 2 2 2 3 2 4" xfId="5856"/>
    <cellStyle name="DarkBlueOutline 2 2 2 3 2 4 2" xfId="5857"/>
    <cellStyle name="DarkBlueOutline 2 2 2 3 2 5" xfId="5858"/>
    <cellStyle name="DarkBlueOutline 2 2 2 3 2 5 2" xfId="5859"/>
    <cellStyle name="DarkBlueOutline 2 2 2 3 2 6" xfId="5860"/>
    <cellStyle name="DarkBlueOutline 2 2 2 3 2 6 2" xfId="5861"/>
    <cellStyle name="DarkBlueOutline 2 2 2 3 2 7" xfId="5862"/>
    <cellStyle name="DarkBlueOutline 2 2 2 3 2 7 2" xfId="5863"/>
    <cellStyle name="DarkBlueOutline 2 2 2 3 3" xfId="5864"/>
    <cellStyle name="DarkBlueOutline 2 2 2 3 3 2" xfId="5865"/>
    <cellStyle name="DarkBlueOutline 2 2 2 3 4" xfId="5866"/>
    <cellStyle name="DarkBlueOutline 2 2 2 3 4 2" xfId="5867"/>
    <cellStyle name="DarkBlueOutline 2 2 2 3 5" xfId="5868"/>
    <cellStyle name="DarkBlueOutline 2 2 2 3 5 2" xfId="5869"/>
    <cellStyle name="DarkBlueOutline 2 2 2 3 6" xfId="5870"/>
    <cellStyle name="DarkBlueOutline 2 2 2 3 6 2" xfId="5871"/>
    <cellStyle name="DarkBlueOutline 2 2 2 3 7" xfId="5872"/>
    <cellStyle name="DarkBlueOutline 2 2 2 3 7 2" xfId="5873"/>
    <cellStyle name="DarkBlueOutline 2 2 2 3 8" xfId="5874"/>
    <cellStyle name="DarkBlueOutline 2 2 2 3 8 2" xfId="5875"/>
    <cellStyle name="DarkBlueOutline 2 2 2 4" xfId="5876"/>
    <cellStyle name="DarkBlueOutline 2 2 2 4 2" xfId="5877"/>
    <cellStyle name="DarkBlueOutline 2 2 2 4 2 2" xfId="5878"/>
    <cellStyle name="DarkBlueOutline 2 2 2 4 2 2 2" xfId="5879"/>
    <cellStyle name="DarkBlueOutline 2 2 2 4 2 3" xfId="5880"/>
    <cellStyle name="DarkBlueOutline 2 2 2 4 2 3 2" xfId="5881"/>
    <cellStyle name="DarkBlueOutline 2 2 2 4 2 4" xfId="5882"/>
    <cellStyle name="DarkBlueOutline 2 2 2 4 2 4 2" xfId="5883"/>
    <cellStyle name="DarkBlueOutline 2 2 2 4 2 5" xfId="5884"/>
    <cellStyle name="DarkBlueOutline 2 2 2 4 2 5 2" xfId="5885"/>
    <cellStyle name="DarkBlueOutline 2 2 2 4 2 6" xfId="5886"/>
    <cellStyle name="DarkBlueOutline 2 2 2 4 2 6 2" xfId="5887"/>
    <cellStyle name="DarkBlueOutline 2 2 2 4 2 7" xfId="5888"/>
    <cellStyle name="DarkBlueOutline 2 2 2 4 2 7 2" xfId="5889"/>
    <cellStyle name="DarkBlueOutline 2 2 2 4 3" xfId="5890"/>
    <cellStyle name="DarkBlueOutline 2 2 2 4 3 2" xfId="5891"/>
    <cellStyle name="DarkBlueOutline 2 2 2 4 4" xfId="5892"/>
    <cellStyle name="DarkBlueOutline 2 2 2 4 4 2" xfId="5893"/>
    <cellStyle name="DarkBlueOutline 2 2 2 4 5" xfId="5894"/>
    <cellStyle name="DarkBlueOutline 2 2 2 4 5 2" xfId="5895"/>
    <cellStyle name="DarkBlueOutline 2 2 2 4 6" xfId="5896"/>
    <cellStyle name="DarkBlueOutline 2 2 2 4 6 2" xfId="5897"/>
    <cellStyle name="DarkBlueOutline 2 2 2 4 7" xfId="5898"/>
    <cellStyle name="DarkBlueOutline 2 2 2 4 7 2" xfId="5899"/>
    <cellStyle name="DarkBlueOutline 2 2 2 4 8" xfId="5900"/>
    <cellStyle name="DarkBlueOutline 2 2 2 4 8 2" xfId="5901"/>
    <cellStyle name="DarkBlueOutline 2 2 2 5" xfId="5902"/>
    <cellStyle name="DarkBlueOutline 2 2 2 5 2" xfId="5903"/>
    <cellStyle name="DarkBlueOutline 2 2 2 5 2 2" xfId="5904"/>
    <cellStyle name="DarkBlueOutline 2 2 2 5 3" xfId="5905"/>
    <cellStyle name="DarkBlueOutline 2 2 2 5 3 2" xfId="5906"/>
    <cellStyle name="DarkBlueOutline 2 2 2 5 4" xfId="5907"/>
    <cellStyle name="DarkBlueOutline 2 2 2 5 4 2" xfId="5908"/>
    <cellStyle name="DarkBlueOutline 2 2 2 5 5" xfId="5909"/>
    <cellStyle name="DarkBlueOutline 2 2 2 5 5 2" xfId="5910"/>
    <cellStyle name="DarkBlueOutline 2 2 2 5 6" xfId="5911"/>
    <cellStyle name="DarkBlueOutline 2 2 2 5 6 2" xfId="5912"/>
    <cellStyle name="DarkBlueOutline 2 2 2 5 7" xfId="5913"/>
    <cellStyle name="DarkBlueOutline 2 2 2 5 7 2" xfId="5914"/>
    <cellStyle name="DarkBlueOutline 2 2 2 5 8" xfId="5915"/>
    <cellStyle name="DarkBlueOutline 2 2 2 6" xfId="5916"/>
    <cellStyle name="DarkBlueOutline 2 2 2 6 2" xfId="5917"/>
    <cellStyle name="DarkBlueOutline 2 2 2 7" xfId="5918"/>
    <cellStyle name="DarkBlueOutline 2 2 2 7 2" xfId="5919"/>
    <cellStyle name="DarkBlueOutline 2 2 2 8" xfId="5920"/>
    <cellStyle name="DarkBlueOutline 2 2 2 8 2" xfId="5921"/>
    <cellStyle name="DarkBlueOutline 2 2 2 9" xfId="5922"/>
    <cellStyle name="DarkBlueOutline 2 2 2 9 2" xfId="5923"/>
    <cellStyle name="DarkBlueOutline 2 2 3" xfId="5924"/>
    <cellStyle name="DarkBlueOutline 2 2 3 10" xfId="5925"/>
    <cellStyle name="DarkBlueOutline 2 2 3 10 2" xfId="5926"/>
    <cellStyle name="DarkBlueOutline 2 2 3 11" xfId="5927"/>
    <cellStyle name="DarkBlueOutline 2 2 3 11 2" xfId="5928"/>
    <cellStyle name="DarkBlueOutline 2 2 3 2" xfId="5929"/>
    <cellStyle name="DarkBlueOutline 2 2 3 2 2" xfId="5930"/>
    <cellStyle name="DarkBlueOutline 2 2 3 2 2 2" xfId="5931"/>
    <cellStyle name="DarkBlueOutline 2 2 3 2 2 2 2" xfId="5932"/>
    <cellStyle name="DarkBlueOutline 2 2 3 2 2 3" xfId="5933"/>
    <cellStyle name="DarkBlueOutline 2 2 3 2 2 3 2" xfId="5934"/>
    <cellStyle name="DarkBlueOutline 2 2 3 2 2 4" xfId="5935"/>
    <cellStyle name="DarkBlueOutline 2 2 3 2 2 4 2" xfId="5936"/>
    <cellStyle name="DarkBlueOutline 2 2 3 2 2 5" xfId="5937"/>
    <cellStyle name="DarkBlueOutline 2 2 3 2 2 5 2" xfId="5938"/>
    <cellStyle name="DarkBlueOutline 2 2 3 2 2 6" xfId="5939"/>
    <cellStyle name="DarkBlueOutline 2 2 3 2 2 6 2" xfId="5940"/>
    <cellStyle name="DarkBlueOutline 2 2 3 2 2 7" xfId="5941"/>
    <cellStyle name="DarkBlueOutline 2 2 3 2 2 7 2" xfId="5942"/>
    <cellStyle name="DarkBlueOutline 2 2 3 2 3" xfId="5943"/>
    <cellStyle name="DarkBlueOutline 2 2 3 2 3 2" xfId="5944"/>
    <cellStyle name="DarkBlueOutline 2 2 3 2 4" xfId="5945"/>
    <cellStyle name="DarkBlueOutline 2 2 3 2 4 2" xfId="5946"/>
    <cellStyle name="DarkBlueOutline 2 2 3 2 5" xfId="5947"/>
    <cellStyle name="DarkBlueOutline 2 2 3 2 5 2" xfId="5948"/>
    <cellStyle name="DarkBlueOutline 2 2 3 2 6" xfId="5949"/>
    <cellStyle name="DarkBlueOutline 2 2 3 2 6 2" xfId="5950"/>
    <cellStyle name="DarkBlueOutline 2 2 3 2 7" xfId="5951"/>
    <cellStyle name="DarkBlueOutline 2 2 3 2 7 2" xfId="5952"/>
    <cellStyle name="DarkBlueOutline 2 2 3 2 8" xfId="5953"/>
    <cellStyle name="DarkBlueOutline 2 2 3 2 8 2" xfId="5954"/>
    <cellStyle name="DarkBlueOutline 2 2 3 3" xfId="5955"/>
    <cellStyle name="DarkBlueOutline 2 2 3 3 2" xfId="5956"/>
    <cellStyle name="DarkBlueOutline 2 2 3 3 2 2" xfId="5957"/>
    <cellStyle name="DarkBlueOutline 2 2 3 3 2 2 2" xfId="5958"/>
    <cellStyle name="DarkBlueOutline 2 2 3 3 2 3" xfId="5959"/>
    <cellStyle name="DarkBlueOutline 2 2 3 3 2 3 2" xfId="5960"/>
    <cellStyle name="DarkBlueOutline 2 2 3 3 2 4" xfId="5961"/>
    <cellStyle name="DarkBlueOutline 2 2 3 3 2 4 2" xfId="5962"/>
    <cellStyle name="DarkBlueOutline 2 2 3 3 2 5" xfId="5963"/>
    <cellStyle name="DarkBlueOutline 2 2 3 3 2 5 2" xfId="5964"/>
    <cellStyle name="DarkBlueOutline 2 2 3 3 2 6" xfId="5965"/>
    <cellStyle name="DarkBlueOutline 2 2 3 3 2 6 2" xfId="5966"/>
    <cellStyle name="DarkBlueOutline 2 2 3 3 2 7" xfId="5967"/>
    <cellStyle name="DarkBlueOutline 2 2 3 3 2 7 2" xfId="5968"/>
    <cellStyle name="DarkBlueOutline 2 2 3 3 3" xfId="5969"/>
    <cellStyle name="DarkBlueOutline 2 2 3 3 3 2" xfId="5970"/>
    <cellStyle name="DarkBlueOutline 2 2 3 3 4" xfId="5971"/>
    <cellStyle name="DarkBlueOutline 2 2 3 3 4 2" xfId="5972"/>
    <cellStyle name="DarkBlueOutline 2 2 3 3 5" xfId="5973"/>
    <cellStyle name="DarkBlueOutline 2 2 3 3 5 2" xfId="5974"/>
    <cellStyle name="DarkBlueOutline 2 2 3 3 6" xfId="5975"/>
    <cellStyle name="DarkBlueOutline 2 2 3 3 6 2" xfId="5976"/>
    <cellStyle name="DarkBlueOutline 2 2 3 3 7" xfId="5977"/>
    <cellStyle name="DarkBlueOutline 2 2 3 3 7 2" xfId="5978"/>
    <cellStyle name="DarkBlueOutline 2 2 3 3 8" xfId="5979"/>
    <cellStyle name="DarkBlueOutline 2 2 3 3 8 2" xfId="5980"/>
    <cellStyle name="DarkBlueOutline 2 2 3 4" xfId="5981"/>
    <cellStyle name="DarkBlueOutline 2 2 3 4 2" xfId="5982"/>
    <cellStyle name="DarkBlueOutline 2 2 3 4 2 2" xfId="5983"/>
    <cellStyle name="DarkBlueOutline 2 2 3 4 2 2 2" xfId="5984"/>
    <cellStyle name="DarkBlueOutline 2 2 3 4 2 3" xfId="5985"/>
    <cellStyle name="DarkBlueOutline 2 2 3 4 2 3 2" xfId="5986"/>
    <cellStyle name="DarkBlueOutline 2 2 3 4 2 4" xfId="5987"/>
    <cellStyle name="DarkBlueOutline 2 2 3 4 2 4 2" xfId="5988"/>
    <cellStyle name="DarkBlueOutline 2 2 3 4 2 5" xfId="5989"/>
    <cellStyle name="DarkBlueOutline 2 2 3 4 2 5 2" xfId="5990"/>
    <cellStyle name="DarkBlueOutline 2 2 3 4 2 6" xfId="5991"/>
    <cellStyle name="DarkBlueOutline 2 2 3 4 2 6 2" xfId="5992"/>
    <cellStyle name="DarkBlueOutline 2 2 3 4 2 7" xfId="5993"/>
    <cellStyle name="DarkBlueOutline 2 2 3 4 2 7 2" xfId="5994"/>
    <cellStyle name="DarkBlueOutline 2 2 3 4 3" xfId="5995"/>
    <cellStyle name="DarkBlueOutline 2 2 3 4 3 2" xfId="5996"/>
    <cellStyle name="DarkBlueOutline 2 2 3 4 4" xfId="5997"/>
    <cellStyle name="DarkBlueOutline 2 2 3 4 4 2" xfId="5998"/>
    <cellStyle name="DarkBlueOutline 2 2 3 4 5" xfId="5999"/>
    <cellStyle name="DarkBlueOutline 2 2 3 4 5 2" xfId="6000"/>
    <cellStyle name="DarkBlueOutline 2 2 3 4 6" xfId="6001"/>
    <cellStyle name="DarkBlueOutline 2 2 3 4 6 2" xfId="6002"/>
    <cellStyle name="DarkBlueOutline 2 2 3 4 7" xfId="6003"/>
    <cellStyle name="DarkBlueOutline 2 2 3 4 7 2" xfId="6004"/>
    <cellStyle name="DarkBlueOutline 2 2 3 4 8" xfId="6005"/>
    <cellStyle name="DarkBlueOutline 2 2 3 4 8 2" xfId="6006"/>
    <cellStyle name="DarkBlueOutline 2 2 3 5" xfId="6007"/>
    <cellStyle name="DarkBlueOutline 2 2 3 5 2" xfId="6008"/>
    <cellStyle name="DarkBlueOutline 2 2 3 5 2 2" xfId="6009"/>
    <cellStyle name="DarkBlueOutline 2 2 3 5 3" xfId="6010"/>
    <cellStyle name="DarkBlueOutline 2 2 3 5 3 2" xfId="6011"/>
    <cellStyle name="DarkBlueOutline 2 2 3 5 4" xfId="6012"/>
    <cellStyle name="DarkBlueOutline 2 2 3 5 4 2" xfId="6013"/>
    <cellStyle name="DarkBlueOutline 2 2 3 5 5" xfId="6014"/>
    <cellStyle name="DarkBlueOutline 2 2 3 5 5 2" xfId="6015"/>
    <cellStyle name="DarkBlueOutline 2 2 3 5 6" xfId="6016"/>
    <cellStyle name="DarkBlueOutline 2 2 3 5 6 2" xfId="6017"/>
    <cellStyle name="DarkBlueOutline 2 2 3 5 7" xfId="6018"/>
    <cellStyle name="DarkBlueOutline 2 2 3 5 7 2" xfId="6019"/>
    <cellStyle name="DarkBlueOutline 2 2 3 5 8" xfId="6020"/>
    <cellStyle name="DarkBlueOutline 2 2 3 6" xfId="6021"/>
    <cellStyle name="DarkBlueOutline 2 2 3 6 2" xfId="6022"/>
    <cellStyle name="DarkBlueOutline 2 2 3 7" xfId="6023"/>
    <cellStyle name="DarkBlueOutline 2 2 3 7 2" xfId="6024"/>
    <cellStyle name="DarkBlueOutline 2 2 3 8" xfId="6025"/>
    <cellStyle name="DarkBlueOutline 2 2 3 8 2" xfId="6026"/>
    <cellStyle name="DarkBlueOutline 2 2 3 9" xfId="6027"/>
    <cellStyle name="DarkBlueOutline 2 2 3 9 2" xfId="6028"/>
    <cellStyle name="DarkBlueOutline 2 2 4" xfId="6029"/>
    <cellStyle name="DarkBlueOutline 2 2 4 2" xfId="6030"/>
    <cellStyle name="DarkBlueOutline 2 2 4 2 2" xfId="6031"/>
    <cellStyle name="DarkBlueOutline 2 2 4 2 2 2" xfId="6032"/>
    <cellStyle name="DarkBlueOutline 2 2 4 2 3" xfId="6033"/>
    <cellStyle name="DarkBlueOutline 2 2 4 2 3 2" xfId="6034"/>
    <cellStyle name="DarkBlueOutline 2 2 4 2 4" xfId="6035"/>
    <cellStyle name="DarkBlueOutline 2 2 4 2 4 2" xfId="6036"/>
    <cellStyle name="DarkBlueOutline 2 2 4 2 5" xfId="6037"/>
    <cellStyle name="DarkBlueOutline 2 2 4 2 5 2" xfId="6038"/>
    <cellStyle name="DarkBlueOutline 2 2 4 2 6" xfId="6039"/>
    <cellStyle name="DarkBlueOutline 2 2 4 2 6 2" xfId="6040"/>
    <cellStyle name="DarkBlueOutline 2 2 4 2 7" xfId="6041"/>
    <cellStyle name="DarkBlueOutline 2 2 4 2 7 2" xfId="6042"/>
    <cellStyle name="DarkBlueOutline 2 2 4 3" xfId="6043"/>
    <cellStyle name="DarkBlueOutline 2 2 4 3 2" xfId="6044"/>
    <cellStyle name="DarkBlueOutline 2 2 4 4" xfId="6045"/>
    <cellStyle name="DarkBlueOutline 2 2 4 4 2" xfId="6046"/>
    <cellStyle name="DarkBlueOutline 2 2 4 5" xfId="6047"/>
    <cellStyle name="DarkBlueOutline 2 2 4 5 2" xfId="6048"/>
    <cellStyle name="DarkBlueOutline 2 2 4 6" xfId="6049"/>
    <cellStyle name="DarkBlueOutline 2 2 4 6 2" xfId="6050"/>
    <cellStyle name="DarkBlueOutline 2 2 4 7" xfId="6051"/>
    <cellStyle name="DarkBlueOutline 2 2 4 7 2" xfId="6052"/>
    <cellStyle name="DarkBlueOutline 2 2 4 8" xfId="6053"/>
    <cellStyle name="DarkBlueOutline 2 2 4 8 2" xfId="6054"/>
    <cellStyle name="DarkBlueOutline 2 2 5" xfId="6055"/>
    <cellStyle name="DarkBlueOutline 2 2 5 2" xfId="6056"/>
    <cellStyle name="DarkBlueOutline 2 2 5 2 2" xfId="6057"/>
    <cellStyle name="DarkBlueOutline 2 2 5 2 2 2" xfId="6058"/>
    <cellStyle name="DarkBlueOutline 2 2 5 2 3" xfId="6059"/>
    <cellStyle name="DarkBlueOutline 2 2 5 2 3 2" xfId="6060"/>
    <cellStyle name="DarkBlueOutline 2 2 5 2 4" xfId="6061"/>
    <cellStyle name="DarkBlueOutline 2 2 5 2 4 2" xfId="6062"/>
    <cellStyle name="DarkBlueOutline 2 2 5 2 5" xfId="6063"/>
    <cellStyle name="DarkBlueOutline 2 2 5 2 5 2" xfId="6064"/>
    <cellStyle name="DarkBlueOutline 2 2 5 2 6" xfId="6065"/>
    <cellStyle name="DarkBlueOutline 2 2 5 2 6 2" xfId="6066"/>
    <cellStyle name="DarkBlueOutline 2 2 5 2 7" xfId="6067"/>
    <cellStyle name="DarkBlueOutline 2 2 5 2 7 2" xfId="6068"/>
    <cellStyle name="DarkBlueOutline 2 2 5 3" xfId="6069"/>
    <cellStyle name="DarkBlueOutline 2 2 5 3 2" xfId="6070"/>
    <cellStyle name="DarkBlueOutline 2 2 5 4" xfId="6071"/>
    <cellStyle name="DarkBlueOutline 2 2 5 4 2" xfId="6072"/>
    <cellStyle name="DarkBlueOutline 2 2 5 5" xfId="6073"/>
    <cellStyle name="DarkBlueOutline 2 2 5 5 2" xfId="6074"/>
    <cellStyle name="DarkBlueOutline 2 2 5 6" xfId="6075"/>
    <cellStyle name="DarkBlueOutline 2 2 5 6 2" xfId="6076"/>
    <cellStyle name="DarkBlueOutline 2 2 5 7" xfId="6077"/>
    <cellStyle name="DarkBlueOutline 2 2 5 7 2" xfId="6078"/>
    <cellStyle name="DarkBlueOutline 2 2 5 8" xfId="6079"/>
    <cellStyle name="DarkBlueOutline 2 2 5 8 2" xfId="6080"/>
    <cellStyle name="DarkBlueOutline 2 2 6" xfId="6081"/>
    <cellStyle name="DarkBlueOutline 2 2 6 2" xfId="6082"/>
    <cellStyle name="DarkBlueOutline 2 2 6 2 2" xfId="6083"/>
    <cellStyle name="DarkBlueOutline 2 2 6 2 2 2" xfId="6084"/>
    <cellStyle name="DarkBlueOutline 2 2 6 2 3" xfId="6085"/>
    <cellStyle name="DarkBlueOutline 2 2 6 2 3 2" xfId="6086"/>
    <cellStyle name="DarkBlueOutline 2 2 6 2 4" xfId="6087"/>
    <cellStyle name="DarkBlueOutline 2 2 6 2 4 2" xfId="6088"/>
    <cellStyle name="DarkBlueOutline 2 2 6 2 5" xfId="6089"/>
    <cellStyle name="DarkBlueOutline 2 2 6 2 5 2" xfId="6090"/>
    <cellStyle name="DarkBlueOutline 2 2 6 2 6" xfId="6091"/>
    <cellStyle name="DarkBlueOutline 2 2 6 2 6 2" xfId="6092"/>
    <cellStyle name="DarkBlueOutline 2 2 6 2 7" xfId="6093"/>
    <cellStyle name="DarkBlueOutline 2 2 6 2 7 2" xfId="6094"/>
    <cellStyle name="DarkBlueOutline 2 2 6 3" xfId="6095"/>
    <cellStyle name="DarkBlueOutline 2 2 6 3 2" xfId="6096"/>
    <cellStyle name="DarkBlueOutline 2 2 6 4" xfId="6097"/>
    <cellStyle name="DarkBlueOutline 2 2 6 4 2" xfId="6098"/>
    <cellStyle name="DarkBlueOutline 2 2 6 5" xfId="6099"/>
    <cellStyle name="DarkBlueOutline 2 2 6 5 2" xfId="6100"/>
    <cellStyle name="DarkBlueOutline 2 2 6 6" xfId="6101"/>
    <cellStyle name="DarkBlueOutline 2 2 6 6 2" xfId="6102"/>
    <cellStyle name="DarkBlueOutline 2 2 6 7" xfId="6103"/>
    <cellStyle name="DarkBlueOutline 2 2 6 7 2" xfId="6104"/>
    <cellStyle name="DarkBlueOutline 2 2 6 8" xfId="6105"/>
    <cellStyle name="DarkBlueOutline 2 2 6 8 2" xfId="6106"/>
    <cellStyle name="DarkBlueOutline 2 2 7" xfId="6107"/>
    <cellStyle name="DarkBlueOutline 2 2 7 2" xfId="6108"/>
    <cellStyle name="DarkBlueOutline 2 2 7 2 2" xfId="6109"/>
    <cellStyle name="DarkBlueOutline 2 2 7 3" xfId="6110"/>
    <cellStyle name="DarkBlueOutline 2 2 7 3 2" xfId="6111"/>
    <cellStyle name="DarkBlueOutline 2 2 7 4" xfId="6112"/>
    <cellStyle name="DarkBlueOutline 2 2 7 4 2" xfId="6113"/>
    <cellStyle name="DarkBlueOutline 2 2 7 5" xfId="6114"/>
    <cellStyle name="DarkBlueOutline 2 2 7 5 2" xfId="6115"/>
    <cellStyle name="DarkBlueOutline 2 2 7 6" xfId="6116"/>
    <cellStyle name="DarkBlueOutline 2 2 7 6 2" xfId="6117"/>
    <cellStyle name="DarkBlueOutline 2 2 7 7" xfId="6118"/>
    <cellStyle name="DarkBlueOutline 2 2 7 7 2" xfId="6119"/>
    <cellStyle name="DarkBlueOutline 2 2 7 8" xfId="6120"/>
    <cellStyle name="DarkBlueOutline 2 2 8" xfId="6121"/>
    <cellStyle name="DarkBlueOutline 2 2 8 2" xfId="6122"/>
    <cellStyle name="DarkBlueOutline 2 2 9" xfId="6123"/>
    <cellStyle name="DarkBlueOutline 2 2 9 2" xfId="6124"/>
    <cellStyle name="DarkBlueOutline 2 3" xfId="6125"/>
    <cellStyle name="DarkBlueOutline 2 3 10" xfId="6126"/>
    <cellStyle name="DarkBlueOutline 2 3 10 2" xfId="6127"/>
    <cellStyle name="DarkBlueOutline 2 3 11" xfId="6128"/>
    <cellStyle name="DarkBlueOutline 2 3 11 2" xfId="6129"/>
    <cellStyle name="DarkBlueOutline 2 3 12" xfId="6130"/>
    <cellStyle name="DarkBlueOutline 2 3 12 2" xfId="6131"/>
    <cellStyle name="DarkBlueOutline 2 3 13" xfId="6132"/>
    <cellStyle name="DarkBlueOutline 2 3 13 2" xfId="6133"/>
    <cellStyle name="DarkBlueOutline 2 3 2" xfId="6134"/>
    <cellStyle name="DarkBlueOutline 2 3 2 10" xfId="6135"/>
    <cellStyle name="DarkBlueOutline 2 3 2 10 2" xfId="6136"/>
    <cellStyle name="DarkBlueOutline 2 3 2 11" xfId="6137"/>
    <cellStyle name="DarkBlueOutline 2 3 2 11 2" xfId="6138"/>
    <cellStyle name="DarkBlueOutline 2 3 2 2" xfId="6139"/>
    <cellStyle name="DarkBlueOutline 2 3 2 2 2" xfId="6140"/>
    <cellStyle name="DarkBlueOutline 2 3 2 2 2 2" xfId="6141"/>
    <cellStyle name="DarkBlueOutline 2 3 2 2 2 2 2" xfId="6142"/>
    <cellStyle name="DarkBlueOutline 2 3 2 2 2 3" xfId="6143"/>
    <cellStyle name="DarkBlueOutline 2 3 2 2 2 3 2" xfId="6144"/>
    <cellStyle name="DarkBlueOutline 2 3 2 2 2 4" xfId="6145"/>
    <cellStyle name="DarkBlueOutline 2 3 2 2 2 4 2" xfId="6146"/>
    <cellStyle name="DarkBlueOutline 2 3 2 2 2 5" xfId="6147"/>
    <cellStyle name="DarkBlueOutline 2 3 2 2 2 5 2" xfId="6148"/>
    <cellStyle name="DarkBlueOutline 2 3 2 2 2 6" xfId="6149"/>
    <cellStyle name="DarkBlueOutline 2 3 2 2 2 6 2" xfId="6150"/>
    <cellStyle name="DarkBlueOutline 2 3 2 2 2 7" xfId="6151"/>
    <cellStyle name="DarkBlueOutline 2 3 2 2 2 7 2" xfId="6152"/>
    <cellStyle name="DarkBlueOutline 2 3 2 2 3" xfId="6153"/>
    <cellStyle name="DarkBlueOutline 2 3 2 2 3 2" xfId="6154"/>
    <cellStyle name="DarkBlueOutline 2 3 2 2 4" xfId="6155"/>
    <cellStyle name="DarkBlueOutline 2 3 2 2 4 2" xfId="6156"/>
    <cellStyle name="DarkBlueOutline 2 3 2 2 5" xfId="6157"/>
    <cellStyle name="DarkBlueOutline 2 3 2 2 5 2" xfId="6158"/>
    <cellStyle name="DarkBlueOutline 2 3 2 2 6" xfId="6159"/>
    <cellStyle name="DarkBlueOutline 2 3 2 2 6 2" xfId="6160"/>
    <cellStyle name="DarkBlueOutline 2 3 2 2 7" xfId="6161"/>
    <cellStyle name="DarkBlueOutline 2 3 2 2 7 2" xfId="6162"/>
    <cellStyle name="DarkBlueOutline 2 3 2 2 8" xfId="6163"/>
    <cellStyle name="DarkBlueOutline 2 3 2 2 8 2" xfId="6164"/>
    <cellStyle name="DarkBlueOutline 2 3 2 3" xfId="6165"/>
    <cellStyle name="DarkBlueOutline 2 3 2 3 2" xfId="6166"/>
    <cellStyle name="DarkBlueOutline 2 3 2 3 2 2" xfId="6167"/>
    <cellStyle name="DarkBlueOutline 2 3 2 3 2 2 2" xfId="6168"/>
    <cellStyle name="DarkBlueOutline 2 3 2 3 2 3" xfId="6169"/>
    <cellStyle name="DarkBlueOutline 2 3 2 3 2 3 2" xfId="6170"/>
    <cellStyle name="DarkBlueOutline 2 3 2 3 2 4" xfId="6171"/>
    <cellStyle name="DarkBlueOutline 2 3 2 3 2 4 2" xfId="6172"/>
    <cellStyle name="DarkBlueOutline 2 3 2 3 2 5" xfId="6173"/>
    <cellStyle name="DarkBlueOutline 2 3 2 3 2 5 2" xfId="6174"/>
    <cellStyle name="DarkBlueOutline 2 3 2 3 2 6" xfId="6175"/>
    <cellStyle name="DarkBlueOutline 2 3 2 3 2 6 2" xfId="6176"/>
    <cellStyle name="DarkBlueOutline 2 3 2 3 2 7" xfId="6177"/>
    <cellStyle name="DarkBlueOutline 2 3 2 3 2 7 2" xfId="6178"/>
    <cellStyle name="DarkBlueOutline 2 3 2 3 3" xfId="6179"/>
    <cellStyle name="DarkBlueOutline 2 3 2 3 3 2" xfId="6180"/>
    <cellStyle name="DarkBlueOutline 2 3 2 3 4" xfId="6181"/>
    <cellStyle name="DarkBlueOutline 2 3 2 3 4 2" xfId="6182"/>
    <cellStyle name="DarkBlueOutline 2 3 2 3 5" xfId="6183"/>
    <cellStyle name="DarkBlueOutline 2 3 2 3 5 2" xfId="6184"/>
    <cellStyle name="DarkBlueOutline 2 3 2 3 6" xfId="6185"/>
    <cellStyle name="DarkBlueOutline 2 3 2 3 6 2" xfId="6186"/>
    <cellStyle name="DarkBlueOutline 2 3 2 3 7" xfId="6187"/>
    <cellStyle name="DarkBlueOutline 2 3 2 3 7 2" xfId="6188"/>
    <cellStyle name="DarkBlueOutline 2 3 2 3 8" xfId="6189"/>
    <cellStyle name="DarkBlueOutline 2 3 2 3 8 2" xfId="6190"/>
    <cellStyle name="DarkBlueOutline 2 3 2 4" xfId="6191"/>
    <cellStyle name="DarkBlueOutline 2 3 2 4 2" xfId="6192"/>
    <cellStyle name="DarkBlueOutline 2 3 2 4 2 2" xfId="6193"/>
    <cellStyle name="DarkBlueOutline 2 3 2 4 2 2 2" xfId="6194"/>
    <cellStyle name="DarkBlueOutline 2 3 2 4 2 3" xfId="6195"/>
    <cellStyle name="DarkBlueOutline 2 3 2 4 2 3 2" xfId="6196"/>
    <cellStyle name="DarkBlueOutline 2 3 2 4 2 4" xfId="6197"/>
    <cellStyle name="DarkBlueOutline 2 3 2 4 2 4 2" xfId="6198"/>
    <cellStyle name="DarkBlueOutline 2 3 2 4 2 5" xfId="6199"/>
    <cellStyle name="DarkBlueOutline 2 3 2 4 2 5 2" xfId="6200"/>
    <cellStyle name="DarkBlueOutline 2 3 2 4 2 6" xfId="6201"/>
    <cellStyle name="DarkBlueOutline 2 3 2 4 2 6 2" xfId="6202"/>
    <cellStyle name="DarkBlueOutline 2 3 2 4 2 7" xfId="6203"/>
    <cellStyle name="DarkBlueOutline 2 3 2 4 2 7 2" xfId="6204"/>
    <cellStyle name="DarkBlueOutline 2 3 2 4 3" xfId="6205"/>
    <cellStyle name="DarkBlueOutline 2 3 2 4 3 2" xfId="6206"/>
    <cellStyle name="DarkBlueOutline 2 3 2 4 4" xfId="6207"/>
    <cellStyle name="DarkBlueOutline 2 3 2 4 4 2" xfId="6208"/>
    <cellStyle name="DarkBlueOutline 2 3 2 4 5" xfId="6209"/>
    <cellStyle name="DarkBlueOutline 2 3 2 4 5 2" xfId="6210"/>
    <cellStyle name="DarkBlueOutline 2 3 2 4 6" xfId="6211"/>
    <cellStyle name="DarkBlueOutline 2 3 2 4 6 2" xfId="6212"/>
    <cellStyle name="DarkBlueOutline 2 3 2 4 7" xfId="6213"/>
    <cellStyle name="DarkBlueOutline 2 3 2 4 7 2" xfId="6214"/>
    <cellStyle name="DarkBlueOutline 2 3 2 4 8" xfId="6215"/>
    <cellStyle name="DarkBlueOutline 2 3 2 4 8 2" xfId="6216"/>
    <cellStyle name="DarkBlueOutline 2 3 2 5" xfId="6217"/>
    <cellStyle name="DarkBlueOutline 2 3 2 5 2" xfId="6218"/>
    <cellStyle name="DarkBlueOutline 2 3 2 5 2 2" xfId="6219"/>
    <cellStyle name="DarkBlueOutline 2 3 2 5 3" xfId="6220"/>
    <cellStyle name="DarkBlueOutline 2 3 2 5 3 2" xfId="6221"/>
    <cellStyle name="DarkBlueOutline 2 3 2 5 4" xfId="6222"/>
    <cellStyle name="DarkBlueOutline 2 3 2 5 4 2" xfId="6223"/>
    <cellStyle name="DarkBlueOutline 2 3 2 5 5" xfId="6224"/>
    <cellStyle name="DarkBlueOutline 2 3 2 5 5 2" xfId="6225"/>
    <cellStyle name="DarkBlueOutline 2 3 2 5 6" xfId="6226"/>
    <cellStyle name="DarkBlueOutline 2 3 2 5 6 2" xfId="6227"/>
    <cellStyle name="DarkBlueOutline 2 3 2 5 7" xfId="6228"/>
    <cellStyle name="DarkBlueOutline 2 3 2 5 7 2" xfId="6229"/>
    <cellStyle name="DarkBlueOutline 2 3 2 5 8" xfId="6230"/>
    <cellStyle name="DarkBlueOutline 2 3 2 6" xfId="6231"/>
    <cellStyle name="DarkBlueOutline 2 3 2 6 2" xfId="6232"/>
    <cellStyle name="DarkBlueOutline 2 3 2 7" xfId="6233"/>
    <cellStyle name="DarkBlueOutline 2 3 2 7 2" xfId="6234"/>
    <cellStyle name="DarkBlueOutline 2 3 2 8" xfId="6235"/>
    <cellStyle name="DarkBlueOutline 2 3 2 8 2" xfId="6236"/>
    <cellStyle name="DarkBlueOutline 2 3 2 9" xfId="6237"/>
    <cellStyle name="DarkBlueOutline 2 3 2 9 2" xfId="6238"/>
    <cellStyle name="DarkBlueOutline 2 3 3" xfId="6239"/>
    <cellStyle name="DarkBlueOutline 2 3 3 10" xfId="6240"/>
    <cellStyle name="DarkBlueOutline 2 3 3 10 2" xfId="6241"/>
    <cellStyle name="DarkBlueOutline 2 3 3 11" xfId="6242"/>
    <cellStyle name="DarkBlueOutline 2 3 3 11 2" xfId="6243"/>
    <cellStyle name="DarkBlueOutline 2 3 3 2" xfId="6244"/>
    <cellStyle name="DarkBlueOutline 2 3 3 2 2" xfId="6245"/>
    <cellStyle name="DarkBlueOutline 2 3 3 2 2 2" xfId="6246"/>
    <cellStyle name="DarkBlueOutline 2 3 3 2 2 2 2" xfId="6247"/>
    <cellStyle name="DarkBlueOutline 2 3 3 2 2 3" xfId="6248"/>
    <cellStyle name="DarkBlueOutline 2 3 3 2 2 3 2" xfId="6249"/>
    <cellStyle name="DarkBlueOutline 2 3 3 2 2 4" xfId="6250"/>
    <cellStyle name="DarkBlueOutline 2 3 3 2 2 4 2" xfId="6251"/>
    <cellStyle name="DarkBlueOutline 2 3 3 2 2 5" xfId="6252"/>
    <cellStyle name="DarkBlueOutline 2 3 3 2 2 5 2" xfId="6253"/>
    <cellStyle name="DarkBlueOutline 2 3 3 2 2 6" xfId="6254"/>
    <cellStyle name="DarkBlueOutline 2 3 3 2 2 6 2" xfId="6255"/>
    <cellStyle name="DarkBlueOutline 2 3 3 2 2 7" xfId="6256"/>
    <cellStyle name="DarkBlueOutline 2 3 3 2 2 7 2" xfId="6257"/>
    <cellStyle name="DarkBlueOutline 2 3 3 2 3" xfId="6258"/>
    <cellStyle name="DarkBlueOutline 2 3 3 2 3 2" xfId="6259"/>
    <cellStyle name="DarkBlueOutline 2 3 3 2 4" xfId="6260"/>
    <cellStyle name="DarkBlueOutline 2 3 3 2 4 2" xfId="6261"/>
    <cellStyle name="DarkBlueOutline 2 3 3 2 5" xfId="6262"/>
    <cellStyle name="DarkBlueOutline 2 3 3 2 5 2" xfId="6263"/>
    <cellStyle name="DarkBlueOutline 2 3 3 2 6" xfId="6264"/>
    <cellStyle name="DarkBlueOutline 2 3 3 2 6 2" xfId="6265"/>
    <cellStyle name="DarkBlueOutline 2 3 3 2 7" xfId="6266"/>
    <cellStyle name="DarkBlueOutline 2 3 3 2 7 2" xfId="6267"/>
    <cellStyle name="DarkBlueOutline 2 3 3 2 8" xfId="6268"/>
    <cellStyle name="DarkBlueOutline 2 3 3 2 8 2" xfId="6269"/>
    <cellStyle name="DarkBlueOutline 2 3 3 3" xfId="6270"/>
    <cellStyle name="DarkBlueOutline 2 3 3 3 2" xfId="6271"/>
    <cellStyle name="DarkBlueOutline 2 3 3 3 2 2" xfId="6272"/>
    <cellStyle name="DarkBlueOutline 2 3 3 3 2 2 2" xfId="6273"/>
    <cellStyle name="DarkBlueOutline 2 3 3 3 2 3" xfId="6274"/>
    <cellStyle name="DarkBlueOutline 2 3 3 3 2 3 2" xfId="6275"/>
    <cellStyle name="DarkBlueOutline 2 3 3 3 2 4" xfId="6276"/>
    <cellStyle name="DarkBlueOutline 2 3 3 3 2 4 2" xfId="6277"/>
    <cellStyle name="DarkBlueOutline 2 3 3 3 2 5" xfId="6278"/>
    <cellStyle name="DarkBlueOutline 2 3 3 3 2 5 2" xfId="6279"/>
    <cellStyle name="DarkBlueOutline 2 3 3 3 2 6" xfId="6280"/>
    <cellStyle name="DarkBlueOutline 2 3 3 3 2 6 2" xfId="6281"/>
    <cellStyle name="DarkBlueOutline 2 3 3 3 2 7" xfId="6282"/>
    <cellStyle name="DarkBlueOutline 2 3 3 3 2 7 2" xfId="6283"/>
    <cellStyle name="DarkBlueOutline 2 3 3 3 3" xfId="6284"/>
    <cellStyle name="DarkBlueOutline 2 3 3 3 3 2" xfId="6285"/>
    <cellStyle name="DarkBlueOutline 2 3 3 3 4" xfId="6286"/>
    <cellStyle name="DarkBlueOutline 2 3 3 3 4 2" xfId="6287"/>
    <cellStyle name="DarkBlueOutline 2 3 3 3 5" xfId="6288"/>
    <cellStyle name="DarkBlueOutline 2 3 3 3 5 2" xfId="6289"/>
    <cellStyle name="DarkBlueOutline 2 3 3 3 6" xfId="6290"/>
    <cellStyle name="DarkBlueOutline 2 3 3 3 6 2" xfId="6291"/>
    <cellStyle name="DarkBlueOutline 2 3 3 3 7" xfId="6292"/>
    <cellStyle name="DarkBlueOutline 2 3 3 3 7 2" xfId="6293"/>
    <cellStyle name="DarkBlueOutline 2 3 3 3 8" xfId="6294"/>
    <cellStyle name="DarkBlueOutline 2 3 3 3 8 2" xfId="6295"/>
    <cellStyle name="DarkBlueOutline 2 3 3 4" xfId="6296"/>
    <cellStyle name="DarkBlueOutline 2 3 3 4 2" xfId="6297"/>
    <cellStyle name="DarkBlueOutline 2 3 3 4 2 2" xfId="6298"/>
    <cellStyle name="DarkBlueOutline 2 3 3 4 2 2 2" xfId="6299"/>
    <cellStyle name="DarkBlueOutline 2 3 3 4 2 3" xfId="6300"/>
    <cellStyle name="DarkBlueOutline 2 3 3 4 2 3 2" xfId="6301"/>
    <cellStyle name="DarkBlueOutline 2 3 3 4 2 4" xfId="6302"/>
    <cellStyle name="DarkBlueOutline 2 3 3 4 2 4 2" xfId="6303"/>
    <cellStyle name="DarkBlueOutline 2 3 3 4 2 5" xfId="6304"/>
    <cellStyle name="DarkBlueOutline 2 3 3 4 2 5 2" xfId="6305"/>
    <cellStyle name="DarkBlueOutline 2 3 3 4 2 6" xfId="6306"/>
    <cellStyle name="DarkBlueOutline 2 3 3 4 2 6 2" xfId="6307"/>
    <cellStyle name="DarkBlueOutline 2 3 3 4 2 7" xfId="6308"/>
    <cellStyle name="DarkBlueOutline 2 3 3 4 2 7 2" xfId="6309"/>
    <cellStyle name="DarkBlueOutline 2 3 3 4 3" xfId="6310"/>
    <cellStyle name="DarkBlueOutline 2 3 3 4 3 2" xfId="6311"/>
    <cellStyle name="DarkBlueOutline 2 3 3 4 4" xfId="6312"/>
    <cellStyle name="DarkBlueOutline 2 3 3 4 4 2" xfId="6313"/>
    <cellStyle name="DarkBlueOutline 2 3 3 4 5" xfId="6314"/>
    <cellStyle name="DarkBlueOutline 2 3 3 4 5 2" xfId="6315"/>
    <cellStyle name="DarkBlueOutline 2 3 3 4 6" xfId="6316"/>
    <cellStyle name="DarkBlueOutline 2 3 3 4 6 2" xfId="6317"/>
    <cellStyle name="DarkBlueOutline 2 3 3 4 7" xfId="6318"/>
    <cellStyle name="DarkBlueOutline 2 3 3 4 7 2" xfId="6319"/>
    <cellStyle name="DarkBlueOutline 2 3 3 4 8" xfId="6320"/>
    <cellStyle name="DarkBlueOutline 2 3 3 4 8 2" xfId="6321"/>
    <cellStyle name="DarkBlueOutline 2 3 3 5" xfId="6322"/>
    <cellStyle name="DarkBlueOutline 2 3 3 5 2" xfId="6323"/>
    <cellStyle name="DarkBlueOutline 2 3 3 5 2 2" xfId="6324"/>
    <cellStyle name="DarkBlueOutline 2 3 3 5 3" xfId="6325"/>
    <cellStyle name="DarkBlueOutline 2 3 3 5 3 2" xfId="6326"/>
    <cellStyle name="DarkBlueOutline 2 3 3 5 4" xfId="6327"/>
    <cellStyle name="DarkBlueOutline 2 3 3 5 4 2" xfId="6328"/>
    <cellStyle name="DarkBlueOutline 2 3 3 5 5" xfId="6329"/>
    <cellStyle name="DarkBlueOutline 2 3 3 5 5 2" xfId="6330"/>
    <cellStyle name="DarkBlueOutline 2 3 3 5 6" xfId="6331"/>
    <cellStyle name="DarkBlueOutline 2 3 3 5 6 2" xfId="6332"/>
    <cellStyle name="DarkBlueOutline 2 3 3 5 7" xfId="6333"/>
    <cellStyle name="DarkBlueOutline 2 3 3 5 7 2" xfId="6334"/>
    <cellStyle name="DarkBlueOutline 2 3 3 5 8" xfId="6335"/>
    <cellStyle name="DarkBlueOutline 2 3 3 6" xfId="6336"/>
    <cellStyle name="DarkBlueOutline 2 3 3 6 2" xfId="6337"/>
    <cellStyle name="DarkBlueOutline 2 3 3 7" xfId="6338"/>
    <cellStyle name="DarkBlueOutline 2 3 3 7 2" xfId="6339"/>
    <cellStyle name="DarkBlueOutline 2 3 3 8" xfId="6340"/>
    <cellStyle name="DarkBlueOutline 2 3 3 8 2" xfId="6341"/>
    <cellStyle name="DarkBlueOutline 2 3 3 9" xfId="6342"/>
    <cellStyle name="DarkBlueOutline 2 3 3 9 2" xfId="6343"/>
    <cellStyle name="DarkBlueOutline 2 3 4" xfId="6344"/>
    <cellStyle name="DarkBlueOutline 2 3 4 2" xfId="6345"/>
    <cellStyle name="DarkBlueOutline 2 3 4 2 2" xfId="6346"/>
    <cellStyle name="DarkBlueOutline 2 3 4 2 2 2" xfId="6347"/>
    <cellStyle name="DarkBlueOutline 2 3 4 2 3" xfId="6348"/>
    <cellStyle name="DarkBlueOutline 2 3 4 2 3 2" xfId="6349"/>
    <cellStyle name="DarkBlueOutline 2 3 4 2 4" xfId="6350"/>
    <cellStyle name="DarkBlueOutline 2 3 4 2 4 2" xfId="6351"/>
    <cellStyle name="DarkBlueOutline 2 3 4 2 5" xfId="6352"/>
    <cellStyle name="DarkBlueOutline 2 3 4 2 5 2" xfId="6353"/>
    <cellStyle name="DarkBlueOutline 2 3 4 2 6" xfId="6354"/>
    <cellStyle name="DarkBlueOutline 2 3 4 2 6 2" xfId="6355"/>
    <cellStyle name="DarkBlueOutline 2 3 4 2 7" xfId="6356"/>
    <cellStyle name="DarkBlueOutline 2 3 4 2 7 2" xfId="6357"/>
    <cellStyle name="DarkBlueOutline 2 3 4 3" xfId="6358"/>
    <cellStyle name="DarkBlueOutline 2 3 4 3 2" xfId="6359"/>
    <cellStyle name="DarkBlueOutline 2 3 4 4" xfId="6360"/>
    <cellStyle name="DarkBlueOutline 2 3 4 4 2" xfId="6361"/>
    <cellStyle name="DarkBlueOutline 2 3 4 5" xfId="6362"/>
    <cellStyle name="DarkBlueOutline 2 3 4 5 2" xfId="6363"/>
    <cellStyle name="DarkBlueOutline 2 3 4 6" xfId="6364"/>
    <cellStyle name="DarkBlueOutline 2 3 4 6 2" xfId="6365"/>
    <cellStyle name="DarkBlueOutline 2 3 4 7" xfId="6366"/>
    <cellStyle name="DarkBlueOutline 2 3 4 7 2" xfId="6367"/>
    <cellStyle name="DarkBlueOutline 2 3 4 8" xfId="6368"/>
    <cellStyle name="DarkBlueOutline 2 3 4 8 2" xfId="6369"/>
    <cellStyle name="DarkBlueOutline 2 3 5" xfId="6370"/>
    <cellStyle name="DarkBlueOutline 2 3 5 2" xfId="6371"/>
    <cellStyle name="DarkBlueOutline 2 3 5 2 2" xfId="6372"/>
    <cellStyle name="DarkBlueOutline 2 3 5 2 2 2" xfId="6373"/>
    <cellStyle name="DarkBlueOutline 2 3 5 2 3" xfId="6374"/>
    <cellStyle name="DarkBlueOutline 2 3 5 2 3 2" xfId="6375"/>
    <cellStyle name="DarkBlueOutline 2 3 5 2 4" xfId="6376"/>
    <cellStyle name="DarkBlueOutline 2 3 5 2 4 2" xfId="6377"/>
    <cellStyle name="DarkBlueOutline 2 3 5 2 5" xfId="6378"/>
    <cellStyle name="DarkBlueOutline 2 3 5 2 5 2" xfId="6379"/>
    <cellStyle name="DarkBlueOutline 2 3 5 2 6" xfId="6380"/>
    <cellStyle name="DarkBlueOutline 2 3 5 2 6 2" xfId="6381"/>
    <cellStyle name="DarkBlueOutline 2 3 5 2 7" xfId="6382"/>
    <cellStyle name="DarkBlueOutline 2 3 5 2 7 2" xfId="6383"/>
    <cellStyle name="DarkBlueOutline 2 3 5 3" xfId="6384"/>
    <cellStyle name="DarkBlueOutline 2 3 5 3 2" xfId="6385"/>
    <cellStyle name="DarkBlueOutline 2 3 5 4" xfId="6386"/>
    <cellStyle name="DarkBlueOutline 2 3 5 4 2" xfId="6387"/>
    <cellStyle name="DarkBlueOutline 2 3 5 5" xfId="6388"/>
    <cellStyle name="DarkBlueOutline 2 3 5 5 2" xfId="6389"/>
    <cellStyle name="DarkBlueOutline 2 3 5 6" xfId="6390"/>
    <cellStyle name="DarkBlueOutline 2 3 5 6 2" xfId="6391"/>
    <cellStyle name="DarkBlueOutline 2 3 5 7" xfId="6392"/>
    <cellStyle name="DarkBlueOutline 2 3 5 7 2" xfId="6393"/>
    <cellStyle name="DarkBlueOutline 2 3 5 8" xfId="6394"/>
    <cellStyle name="DarkBlueOutline 2 3 5 8 2" xfId="6395"/>
    <cellStyle name="DarkBlueOutline 2 3 6" xfId="6396"/>
    <cellStyle name="DarkBlueOutline 2 3 6 2" xfId="6397"/>
    <cellStyle name="DarkBlueOutline 2 3 6 2 2" xfId="6398"/>
    <cellStyle name="DarkBlueOutline 2 3 6 2 2 2" xfId="6399"/>
    <cellStyle name="DarkBlueOutline 2 3 6 2 3" xfId="6400"/>
    <cellStyle name="DarkBlueOutline 2 3 6 2 3 2" xfId="6401"/>
    <cellStyle name="DarkBlueOutline 2 3 6 2 4" xfId="6402"/>
    <cellStyle name="DarkBlueOutline 2 3 6 2 4 2" xfId="6403"/>
    <cellStyle name="DarkBlueOutline 2 3 6 2 5" xfId="6404"/>
    <cellStyle name="DarkBlueOutline 2 3 6 2 5 2" xfId="6405"/>
    <cellStyle name="DarkBlueOutline 2 3 6 2 6" xfId="6406"/>
    <cellStyle name="DarkBlueOutline 2 3 6 2 6 2" xfId="6407"/>
    <cellStyle name="DarkBlueOutline 2 3 6 2 7" xfId="6408"/>
    <cellStyle name="DarkBlueOutline 2 3 6 2 7 2" xfId="6409"/>
    <cellStyle name="DarkBlueOutline 2 3 6 3" xfId="6410"/>
    <cellStyle name="DarkBlueOutline 2 3 6 3 2" xfId="6411"/>
    <cellStyle name="DarkBlueOutline 2 3 6 4" xfId="6412"/>
    <cellStyle name="DarkBlueOutline 2 3 6 4 2" xfId="6413"/>
    <cellStyle name="DarkBlueOutline 2 3 6 5" xfId="6414"/>
    <cellStyle name="DarkBlueOutline 2 3 6 5 2" xfId="6415"/>
    <cellStyle name="DarkBlueOutline 2 3 6 6" xfId="6416"/>
    <cellStyle name="DarkBlueOutline 2 3 6 6 2" xfId="6417"/>
    <cellStyle name="DarkBlueOutline 2 3 6 7" xfId="6418"/>
    <cellStyle name="DarkBlueOutline 2 3 6 7 2" xfId="6419"/>
    <cellStyle name="DarkBlueOutline 2 3 6 8" xfId="6420"/>
    <cellStyle name="DarkBlueOutline 2 3 6 8 2" xfId="6421"/>
    <cellStyle name="DarkBlueOutline 2 3 7" xfId="6422"/>
    <cellStyle name="DarkBlueOutline 2 3 7 2" xfId="6423"/>
    <cellStyle name="DarkBlueOutline 2 3 7 2 2" xfId="6424"/>
    <cellStyle name="DarkBlueOutline 2 3 7 3" xfId="6425"/>
    <cellStyle name="DarkBlueOutline 2 3 7 3 2" xfId="6426"/>
    <cellStyle name="DarkBlueOutline 2 3 7 4" xfId="6427"/>
    <cellStyle name="DarkBlueOutline 2 3 7 4 2" xfId="6428"/>
    <cellStyle name="DarkBlueOutline 2 3 7 5" xfId="6429"/>
    <cellStyle name="DarkBlueOutline 2 3 7 5 2" xfId="6430"/>
    <cellStyle name="DarkBlueOutline 2 3 7 6" xfId="6431"/>
    <cellStyle name="DarkBlueOutline 2 3 7 6 2" xfId="6432"/>
    <cellStyle name="DarkBlueOutline 2 3 7 7" xfId="6433"/>
    <cellStyle name="DarkBlueOutline 2 3 7 7 2" xfId="6434"/>
    <cellStyle name="DarkBlueOutline 2 3 7 8" xfId="6435"/>
    <cellStyle name="DarkBlueOutline 2 3 8" xfId="6436"/>
    <cellStyle name="DarkBlueOutline 2 3 8 2" xfId="6437"/>
    <cellStyle name="DarkBlueOutline 2 3 9" xfId="6438"/>
    <cellStyle name="DarkBlueOutline 2 3 9 2" xfId="6439"/>
    <cellStyle name="DarkBlueOutline 2 4" xfId="6440"/>
    <cellStyle name="DarkBlueOutline 2 4 10" xfId="6441"/>
    <cellStyle name="DarkBlueOutline 2 4 10 2" xfId="6442"/>
    <cellStyle name="DarkBlueOutline 2 4 11" xfId="6443"/>
    <cellStyle name="DarkBlueOutline 2 4 11 2" xfId="6444"/>
    <cellStyle name="DarkBlueOutline 2 4 2" xfId="6445"/>
    <cellStyle name="DarkBlueOutline 2 4 2 2" xfId="6446"/>
    <cellStyle name="DarkBlueOutline 2 4 2 2 2" xfId="6447"/>
    <cellStyle name="DarkBlueOutline 2 4 2 2 2 2" xfId="6448"/>
    <cellStyle name="DarkBlueOutline 2 4 2 2 3" xfId="6449"/>
    <cellStyle name="DarkBlueOutline 2 4 2 2 3 2" xfId="6450"/>
    <cellStyle name="DarkBlueOutline 2 4 2 2 4" xfId="6451"/>
    <cellStyle name="DarkBlueOutline 2 4 2 2 4 2" xfId="6452"/>
    <cellStyle name="DarkBlueOutline 2 4 2 2 5" xfId="6453"/>
    <cellStyle name="DarkBlueOutline 2 4 2 2 5 2" xfId="6454"/>
    <cellStyle name="DarkBlueOutline 2 4 2 2 6" xfId="6455"/>
    <cellStyle name="DarkBlueOutline 2 4 2 2 6 2" xfId="6456"/>
    <cellStyle name="DarkBlueOutline 2 4 2 2 7" xfId="6457"/>
    <cellStyle name="DarkBlueOutline 2 4 2 2 7 2" xfId="6458"/>
    <cellStyle name="DarkBlueOutline 2 4 2 3" xfId="6459"/>
    <cellStyle name="DarkBlueOutline 2 4 2 3 2" xfId="6460"/>
    <cellStyle name="DarkBlueOutline 2 4 2 4" xfId="6461"/>
    <cellStyle name="DarkBlueOutline 2 4 2 4 2" xfId="6462"/>
    <cellStyle name="DarkBlueOutline 2 4 2 5" xfId="6463"/>
    <cellStyle name="DarkBlueOutline 2 4 2 5 2" xfId="6464"/>
    <cellStyle name="DarkBlueOutline 2 4 2 6" xfId="6465"/>
    <cellStyle name="DarkBlueOutline 2 4 2 6 2" xfId="6466"/>
    <cellStyle name="DarkBlueOutline 2 4 2 7" xfId="6467"/>
    <cellStyle name="DarkBlueOutline 2 4 2 7 2" xfId="6468"/>
    <cellStyle name="DarkBlueOutline 2 4 2 8" xfId="6469"/>
    <cellStyle name="DarkBlueOutline 2 4 2 8 2" xfId="6470"/>
    <cellStyle name="DarkBlueOutline 2 4 3" xfId="6471"/>
    <cellStyle name="DarkBlueOutline 2 4 3 2" xfId="6472"/>
    <cellStyle name="DarkBlueOutline 2 4 3 2 2" xfId="6473"/>
    <cellStyle name="DarkBlueOutline 2 4 3 2 2 2" xfId="6474"/>
    <cellStyle name="DarkBlueOutline 2 4 3 2 3" xfId="6475"/>
    <cellStyle name="DarkBlueOutline 2 4 3 2 3 2" xfId="6476"/>
    <cellStyle name="DarkBlueOutline 2 4 3 2 4" xfId="6477"/>
    <cellStyle name="DarkBlueOutline 2 4 3 2 4 2" xfId="6478"/>
    <cellStyle name="DarkBlueOutline 2 4 3 2 5" xfId="6479"/>
    <cellStyle name="DarkBlueOutline 2 4 3 2 5 2" xfId="6480"/>
    <cellStyle name="DarkBlueOutline 2 4 3 2 6" xfId="6481"/>
    <cellStyle name="DarkBlueOutline 2 4 3 2 6 2" xfId="6482"/>
    <cellStyle name="DarkBlueOutline 2 4 3 2 7" xfId="6483"/>
    <cellStyle name="DarkBlueOutline 2 4 3 2 7 2" xfId="6484"/>
    <cellStyle name="DarkBlueOutline 2 4 3 3" xfId="6485"/>
    <cellStyle name="DarkBlueOutline 2 4 3 3 2" xfId="6486"/>
    <cellStyle name="DarkBlueOutline 2 4 3 4" xfId="6487"/>
    <cellStyle name="DarkBlueOutline 2 4 3 4 2" xfId="6488"/>
    <cellStyle name="DarkBlueOutline 2 4 3 5" xfId="6489"/>
    <cellStyle name="DarkBlueOutline 2 4 3 5 2" xfId="6490"/>
    <cellStyle name="DarkBlueOutline 2 4 3 6" xfId="6491"/>
    <cellStyle name="DarkBlueOutline 2 4 3 6 2" xfId="6492"/>
    <cellStyle name="DarkBlueOutline 2 4 3 7" xfId="6493"/>
    <cellStyle name="DarkBlueOutline 2 4 3 7 2" xfId="6494"/>
    <cellStyle name="DarkBlueOutline 2 4 3 8" xfId="6495"/>
    <cellStyle name="DarkBlueOutline 2 4 3 8 2" xfId="6496"/>
    <cellStyle name="DarkBlueOutline 2 4 4" xfId="6497"/>
    <cellStyle name="DarkBlueOutline 2 4 4 2" xfId="6498"/>
    <cellStyle name="DarkBlueOutline 2 4 4 2 2" xfId="6499"/>
    <cellStyle name="DarkBlueOutline 2 4 4 2 2 2" xfId="6500"/>
    <cellStyle name="DarkBlueOutline 2 4 4 2 3" xfId="6501"/>
    <cellStyle name="DarkBlueOutline 2 4 4 2 3 2" xfId="6502"/>
    <cellStyle name="DarkBlueOutline 2 4 4 2 4" xfId="6503"/>
    <cellStyle name="DarkBlueOutline 2 4 4 2 4 2" xfId="6504"/>
    <cellStyle name="DarkBlueOutline 2 4 4 2 5" xfId="6505"/>
    <cellStyle name="DarkBlueOutline 2 4 4 2 5 2" xfId="6506"/>
    <cellStyle name="DarkBlueOutline 2 4 4 2 6" xfId="6507"/>
    <cellStyle name="DarkBlueOutline 2 4 4 2 6 2" xfId="6508"/>
    <cellStyle name="DarkBlueOutline 2 4 4 2 7" xfId="6509"/>
    <cellStyle name="DarkBlueOutline 2 4 4 2 7 2" xfId="6510"/>
    <cellStyle name="DarkBlueOutline 2 4 4 3" xfId="6511"/>
    <cellStyle name="DarkBlueOutline 2 4 4 3 2" xfId="6512"/>
    <cellStyle name="DarkBlueOutline 2 4 4 4" xfId="6513"/>
    <cellStyle name="DarkBlueOutline 2 4 4 4 2" xfId="6514"/>
    <cellStyle name="DarkBlueOutline 2 4 4 5" xfId="6515"/>
    <cellStyle name="DarkBlueOutline 2 4 4 5 2" xfId="6516"/>
    <cellStyle name="DarkBlueOutline 2 4 4 6" xfId="6517"/>
    <cellStyle name="DarkBlueOutline 2 4 4 6 2" xfId="6518"/>
    <cellStyle name="DarkBlueOutline 2 4 4 7" xfId="6519"/>
    <cellStyle name="DarkBlueOutline 2 4 4 7 2" xfId="6520"/>
    <cellStyle name="DarkBlueOutline 2 4 4 8" xfId="6521"/>
    <cellStyle name="DarkBlueOutline 2 4 4 8 2" xfId="6522"/>
    <cellStyle name="DarkBlueOutline 2 4 5" xfId="6523"/>
    <cellStyle name="DarkBlueOutline 2 4 5 2" xfId="6524"/>
    <cellStyle name="DarkBlueOutline 2 4 5 2 2" xfId="6525"/>
    <cellStyle name="DarkBlueOutline 2 4 5 3" xfId="6526"/>
    <cellStyle name="DarkBlueOutline 2 4 5 3 2" xfId="6527"/>
    <cellStyle name="DarkBlueOutline 2 4 5 4" xfId="6528"/>
    <cellStyle name="DarkBlueOutline 2 4 5 4 2" xfId="6529"/>
    <cellStyle name="DarkBlueOutline 2 4 5 5" xfId="6530"/>
    <cellStyle name="DarkBlueOutline 2 4 5 5 2" xfId="6531"/>
    <cellStyle name="DarkBlueOutline 2 4 5 6" xfId="6532"/>
    <cellStyle name="DarkBlueOutline 2 4 5 6 2" xfId="6533"/>
    <cellStyle name="DarkBlueOutline 2 4 5 7" xfId="6534"/>
    <cellStyle name="DarkBlueOutline 2 4 5 7 2" xfId="6535"/>
    <cellStyle name="DarkBlueOutline 2 4 5 8" xfId="6536"/>
    <cellStyle name="DarkBlueOutline 2 4 6" xfId="6537"/>
    <cellStyle name="DarkBlueOutline 2 4 6 2" xfId="6538"/>
    <cellStyle name="DarkBlueOutline 2 4 7" xfId="6539"/>
    <cellStyle name="DarkBlueOutline 2 4 7 2" xfId="6540"/>
    <cellStyle name="DarkBlueOutline 2 4 8" xfId="6541"/>
    <cellStyle name="DarkBlueOutline 2 4 8 2" xfId="6542"/>
    <cellStyle name="DarkBlueOutline 2 4 9" xfId="6543"/>
    <cellStyle name="DarkBlueOutline 2 4 9 2" xfId="6544"/>
    <cellStyle name="DarkBlueOutline 2 5" xfId="6545"/>
    <cellStyle name="DarkBlueOutline 2 5 10" xfId="6546"/>
    <cellStyle name="DarkBlueOutline 2 5 10 2" xfId="6547"/>
    <cellStyle name="DarkBlueOutline 2 5 11" xfId="6548"/>
    <cellStyle name="DarkBlueOutline 2 5 11 2" xfId="6549"/>
    <cellStyle name="DarkBlueOutline 2 5 2" xfId="6550"/>
    <cellStyle name="DarkBlueOutline 2 5 2 2" xfId="6551"/>
    <cellStyle name="DarkBlueOutline 2 5 2 2 2" xfId="6552"/>
    <cellStyle name="DarkBlueOutline 2 5 2 2 2 2" xfId="6553"/>
    <cellStyle name="DarkBlueOutline 2 5 2 2 3" xfId="6554"/>
    <cellStyle name="DarkBlueOutline 2 5 2 2 3 2" xfId="6555"/>
    <cellStyle name="DarkBlueOutline 2 5 2 2 4" xfId="6556"/>
    <cellStyle name="DarkBlueOutline 2 5 2 2 4 2" xfId="6557"/>
    <cellStyle name="DarkBlueOutline 2 5 2 2 5" xfId="6558"/>
    <cellStyle name="DarkBlueOutline 2 5 2 2 5 2" xfId="6559"/>
    <cellStyle name="DarkBlueOutline 2 5 2 2 6" xfId="6560"/>
    <cellStyle name="DarkBlueOutline 2 5 2 2 6 2" xfId="6561"/>
    <cellStyle name="DarkBlueOutline 2 5 2 2 7" xfId="6562"/>
    <cellStyle name="DarkBlueOutline 2 5 2 2 7 2" xfId="6563"/>
    <cellStyle name="DarkBlueOutline 2 5 2 3" xfId="6564"/>
    <cellStyle name="DarkBlueOutline 2 5 2 3 2" xfId="6565"/>
    <cellStyle name="DarkBlueOutline 2 5 2 4" xfId="6566"/>
    <cellStyle name="DarkBlueOutline 2 5 2 4 2" xfId="6567"/>
    <cellStyle name="DarkBlueOutline 2 5 2 5" xfId="6568"/>
    <cellStyle name="DarkBlueOutline 2 5 2 5 2" xfId="6569"/>
    <cellStyle name="DarkBlueOutline 2 5 2 6" xfId="6570"/>
    <cellStyle name="DarkBlueOutline 2 5 2 6 2" xfId="6571"/>
    <cellStyle name="DarkBlueOutline 2 5 2 7" xfId="6572"/>
    <cellStyle name="DarkBlueOutline 2 5 2 7 2" xfId="6573"/>
    <cellStyle name="DarkBlueOutline 2 5 2 8" xfId="6574"/>
    <cellStyle name="DarkBlueOutline 2 5 2 8 2" xfId="6575"/>
    <cellStyle name="DarkBlueOutline 2 5 3" xfId="6576"/>
    <cellStyle name="DarkBlueOutline 2 5 3 2" xfId="6577"/>
    <cellStyle name="DarkBlueOutline 2 5 3 2 2" xfId="6578"/>
    <cellStyle name="DarkBlueOutline 2 5 3 2 2 2" xfId="6579"/>
    <cellStyle name="DarkBlueOutline 2 5 3 2 3" xfId="6580"/>
    <cellStyle name="DarkBlueOutline 2 5 3 2 3 2" xfId="6581"/>
    <cellStyle name="DarkBlueOutline 2 5 3 2 4" xfId="6582"/>
    <cellStyle name="DarkBlueOutline 2 5 3 2 4 2" xfId="6583"/>
    <cellStyle name="DarkBlueOutline 2 5 3 2 5" xfId="6584"/>
    <cellStyle name="DarkBlueOutline 2 5 3 2 5 2" xfId="6585"/>
    <cellStyle name="DarkBlueOutline 2 5 3 2 6" xfId="6586"/>
    <cellStyle name="DarkBlueOutline 2 5 3 2 6 2" xfId="6587"/>
    <cellStyle name="DarkBlueOutline 2 5 3 2 7" xfId="6588"/>
    <cellStyle name="DarkBlueOutline 2 5 3 2 7 2" xfId="6589"/>
    <cellStyle name="DarkBlueOutline 2 5 3 3" xfId="6590"/>
    <cellStyle name="DarkBlueOutline 2 5 3 3 2" xfId="6591"/>
    <cellStyle name="DarkBlueOutline 2 5 3 4" xfId="6592"/>
    <cellStyle name="DarkBlueOutline 2 5 3 4 2" xfId="6593"/>
    <cellStyle name="DarkBlueOutline 2 5 3 5" xfId="6594"/>
    <cellStyle name="DarkBlueOutline 2 5 3 5 2" xfId="6595"/>
    <cellStyle name="DarkBlueOutline 2 5 3 6" xfId="6596"/>
    <cellStyle name="DarkBlueOutline 2 5 3 6 2" xfId="6597"/>
    <cellStyle name="DarkBlueOutline 2 5 3 7" xfId="6598"/>
    <cellStyle name="DarkBlueOutline 2 5 3 7 2" xfId="6599"/>
    <cellStyle name="DarkBlueOutline 2 5 3 8" xfId="6600"/>
    <cellStyle name="DarkBlueOutline 2 5 3 8 2" xfId="6601"/>
    <cellStyle name="DarkBlueOutline 2 5 4" xfId="6602"/>
    <cellStyle name="DarkBlueOutline 2 5 4 2" xfId="6603"/>
    <cellStyle name="DarkBlueOutline 2 5 4 2 2" xfId="6604"/>
    <cellStyle name="DarkBlueOutline 2 5 4 2 2 2" xfId="6605"/>
    <cellStyle name="DarkBlueOutline 2 5 4 2 3" xfId="6606"/>
    <cellStyle name="DarkBlueOutline 2 5 4 2 3 2" xfId="6607"/>
    <cellStyle name="DarkBlueOutline 2 5 4 2 4" xfId="6608"/>
    <cellStyle name="DarkBlueOutline 2 5 4 2 4 2" xfId="6609"/>
    <cellStyle name="DarkBlueOutline 2 5 4 2 5" xfId="6610"/>
    <cellStyle name="DarkBlueOutline 2 5 4 2 5 2" xfId="6611"/>
    <cellStyle name="DarkBlueOutline 2 5 4 2 6" xfId="6612"/>
    <cellStyle name="DarkBlueOutline 2 5 4 2 6 2" xfId="6613"/>
    <cellStyle name="DarkBlueOutline 2 5 4 2 7" xfId="6614"/>
    <cellStyle name="DarkBlueOutline 2 5 4 2 7 2" xfId="6615"/>
    <cellStyle name="DarkBlueOutline 2 5 4 3" xfId="6616"/>
    <cellStyle name="DarkBlueOutline 2 5 4 3 2" xfId="6617"/>
    <cellStyle name="DarkBlueOutline 2 5 4 4" xfId="6618"/>
    <cellStyle name="DarkBlueOutline 2 5 4 4 2" xfId="6619"/>
    <cellStyle name="DarkBlueOutline 2 5 4 5" xfId="6620"/>
    <cellStyle name="DarkBlueOutline 2 5 4 5 2" xfId="6621"/>
    <cellStyle name="DarkBlueOutline 2 5 4 6" xfId="6622"/>
    <cellStyle name="DarkBlueOutline 2 5 4 6 2" xfId="6623"/>
    <cellStyle name="DarkBlueOutline 2 5 4 7" xfId="6624"/>
    <cellStyle name="DarkBlueOutline 2 5 4 7 2" xfId="6625"/>
    <cellStyle name="DarkBlueOutline 2 5 4 8" xfId="6626"/>
    <cellStyle name="DarkBlueOutline 2 5 4 8 2" xfId="6627"/>
    <cellStyle name="DarkBlueOutline 2 5 5" xfId="6628"/>
    <cellStyle name="DarkBlueOutline 2 5 5 2" xfId="6629"/>
    <cellStyle name="DarkBlueOutline 2 5 5 2 2" xfId="6630"/>
    <cellStyle name="DarkBlueOutline 2 5 5 3" xfId="6631"/>
    <cellStyle name="DarkBlueOutline 2 5 5 3 2" xfId="6632"/>
    <cellStyle name="DarkBlueOutline 2 5 5 4" xfId="6633"/>
    <cellStyle name="DarkBlueOutline 2 5 5 4 2" xfId="6634"/>
    <cellStyle name="DarkBlueOutline 2 5 5 5" xfId="6635"/>
    <cellStyle name="DarkBlueOutline 2 5 5 5 2" xfId="6636"/>
    <cellStyle name="DarkBlueOutline 2 5 5 6" xfId="6637"/>
    <cellStyle name="DarkBlueOutline 2 5 5 6 2" xfId="6638"/>
    <cellStyle name="DarkBlueOutline 2 5 5 7" xfId="6639"/>
    <cellStyle name="DarkBlueOutline 2 5 5 7 2" xfId="6640"/>
    <cellStyle name="DarkBlueOutline 2 5 5 8" xfId="6641"/>
    <cellStyle name="DarkBlueOutline 2 5 6" xfId="6642"/>
    <cellStyle name="DarkBlueOutline 2 5 6 2" xfId="6643"/>
    <cellStyle name="DarkBlueOutline 2 5 7" xfId="6644"/>
    <cellStyle name="DarkBlueOutline 2 5 7 2" xfId="6645"/>
    <cellStyle name="DarkBlueOutline 2 5 8" xfId="6646"/>
    <cellStyle name="DarkBlueOutline 2 5 8 2" xfId="6647"/>
    <cellStyle name="DarkBlueOutline 2 5 9" xfId="6648"/>
    <cellStyle name="DarkBlueOutline 2 5 9 2" xfId="6649"/>
    <cellStyle name="DarkBlueOutline 2 6" xfId="6650"/>
    <cellStyle name="DarkBlueOutline 2 6 2" xfId="6651"/>
    <cellStyle name="DarkBlueOutline 2 6 2 2" xfId="6652"/>
    <cellStyle name="DarkBlueOutline 2 6 2 2 2" xfId="6653"/>
    <cellStyle name="DarkBlueOutline 2 6 2 3" xfId="6654"/>
    <cellStyle name="DarkBlueOutline 2 6 2 3 2" xfId="6655"/>
    <cellStyle name="DarkBlueOutline 2 6 2 4" xfId="6656"/>
    <cellStyle name="DarkBlueOutline 2 6 2 4 2" xfId="6657"/>
    <cellStyle name="DarkBlueOutline 2 6 2 5" xfId="6658"/>
    <cellStyle name="DarkBlueOutline 2 6 2 5 2" xfId="6659"/>
    <cellStyle name="DarkBlueOutline 2 6 2 6" xfId="6660"/>
    <cellStyle name="DarkBlueOutline 2 6 2 6 2" xfId="6661"/>
    <cellStyle name="DarkBlueOutline 2 6 2 7" xfId="6662"/>
    <cellStyle name="DarkBlueOutline 2 6 2 7 2" xfId="6663"/>
    <cellStyle name="DarkBlueOutline 2 6 3" xfId="6664"/>
    <cellStyle name="DarkBlueOutline 2 6 3 2" xfId="6665"/>
    <cellStyle name="DarkBlueOutline 2 6 4" xfId="6666"/>
    <cellStyle name="DarkBlueOutline 2 6 4 2" xfId="6667"/>
    <cellStyle name="DarkBlueOutline 2 6 5" xfId="6668"/>
    <cellStyle name="DarkBlueOutline 2 6 5 2" xfId="6669"/>
    <cellStyle name="DarkBlueOutline 2 6 6" xfId="6670"/>
    <cellStyle name="DarkBlueOutline 2 6 6 2" xfId="6671"/>
    <cellStyle name="DarkBlueOutline 2 6 7" xfId="6672"/>
    <cellStyle name="DarkBlueOutline 2 6 7 2" xfId="6673"/>
    <cellStyle name="DarkBlueOutline 2 6 8" xfId="6674"/>
    <cellStyle name="DarkBlueOutline 2 6 8 2" xfId="6675"/>
    <cellStyle name="DarkBlueOutline 2 7" xfId="6676"/>
    <cellStyle name="DarkBlueOutline 2 7 2" xfId="6677"/>
    <cellStyle name="DarkBlueOutline 2 7 2 2" xfId="6678"/>
    <cellStyle name="DarkBlueOutline 2 7 2 2 2" xfId="6679"/>
    <cellStyle name="DarkBlueOutline 2 7 2 3" xfId="6680"/>
    <cellStyle name="DarkBlueOutline 2 7 2 3 2" xfId="6681"/>
    <cellStyle name="DarkBlueOutline 2 7 2 4" xfId="6682"/>
    <cellStyle name="DarkBlueOutline 2 7 2 4 2" xfId="6683"/>
    <cellStyle name="DarkBlueOutline 2 7 2 5" xfId="6684"/>
    <cellStyle name="DarkBlueOutline 2 7 2 5 2" xfId="6685"/>
    <cellStyle name="DarkBlueOutline 2 7 2 6" xfId="6686"/>
    <cellStyle name="DarkBlueOutline 2 7 2 6 2" xfId="6687"/>
    <cellStyle name="DarkBlueOutline 2 7 2 7" xfId="6688"/>
    <cellStyle name="DarkBlueOutline 2 7 2 7 2" xfId="6689"/>
    <cellStyle name="DarkBlueOutline 2 7 3" xfId="6690"/>
    <cellStyle name="DarkBlueOutline 2 7 3 2" xfId="6691"/>
    <cellStyle name="DarkBlueOutline 2 7 4" xfId="6692"/>
    <cellStyle name="DarkBlueOutline 2 7 4 2" xfId="6693"/>
    <cellStyle name="DarkBlueOutline 2 7 5" xfId="6694"/>
    <cellStyle name="DarkBlueOutline 2 7 5 2" xfId="6695"/>
    <cellStyle name="DarkBlueOutline 2 7 6" xfId="6696"/>
    <cellStyle name="DarkBlueOutline 2 7 6 2" xfId="6697"/>
    <cellStyle name="DarkBlueOutline 2 7 7" xfId="6698"/>
    <cellStyle name="DarkBlueOutline 2 7 7 2" xfId="6699"/>
    <cellStyle name="DarkBlueOutline 2 7 8" xfId="6700"/>
    <cellStyle name="DarkBlueOutline 2 7 8 2" xfId="6701"/>
    <cellStyle name="DarkBlueOutline 2 8" xfId="6702"/>
    <cellStyle name="DarkBlueOutline 2 8 2" xfId="6703"/>
    <cellStyle name="DarkBlueOutline 2 8 2 2" xfId="6704"/>
    <cellStyle name="DarkBlueOutline 2 8 2 2 2" xfId="6705"/>
    <cellStyle name="DarkBlueOutline 2 8 2 3" xfId="6706"/>
    <cellStyle name="DarkBlueOutline 2 8 2 3 2" xfId="6707"/>
    <cellStyle name="DarkBlueOutline 2 8 2 4" xfId="6708"/>
    <cellStyle name="DarkBlueOutline 2 8 2 4 2" xfId="6709"/>
    <cellStyle name="DarkBlueOutline 2 8 2 5" xfId="6710"/>
    <cellStyle name="DarkBlueOutline 2 8 2 5 2" xfId="6711"/>
    <cellStyle name="DarkBlueOutline 2 8 2 6" xfId="6712"/>
    <cellStyle name="DarkBlueOutline 2 8 2 6 2" xfId="6713"/>
    <cellStyle name="DarkBlueOutline 2 8 2 7" xfId="6714"/>
    <cellStyle name="DarkBlueOutline 2 8 2 7 2" xfId="6715"/>
    <cellStyle name="DarkBlueOutline 2 8 3" xfId="6716"/>
    <cellStyle name="DarkBlueOutline 2 8 3 2" xfId="6717"/>
    <cellStyle name="DarkBlueOutline 2 8 4" xfId="6718"/>
    <cellStyle name="DarkBlueOutline 2 8 4 2" xfId="6719"/>
    <cellStyle name="DarkBlueOutline 2 8 5" xfId="6720"/>
    <cellStyle name="DarkBlueOutline 2 8 5 2" xfId="6721"/>
    <cellStyle name="DarkBlueOutline 2 8 6" xfId="6722"/>
    <cellStyle name="DarkBlueOutline 2 8 6 2" xfId="6723"/>
    <cellStyle name="DarkBlueOutline 2 8 7" xfId="6724"/>
    <cellStyle name="DarkBlueOutline 2 8 7 2" xfId="6725"/>
    <cellStyle name="DarkBlueOutline 2 8 8" xfId="6726"/>
    <cellStyle name="DarkBlueOutline 2 8 8 2" xfId="6727"/>
    <cellStyle name="DarkBlueOutline 2 9" xfId="6728"/>
    <cellStyle name="DarkBlueOutline 2 9 2" xfId="6729"/>
    <cellStyle name="DarkBlueOutline 2 9 2 2" xfId="6730"/>
    <cellStyle name="DarkBlueOutline 2 9 2 2 2" xfId="6731"/>
    <cellStyle name="DarkBlueOutline 2 9 2 3" xfId="6732"/>
    <cellStyle name="DarkBlueOutline 2 9 2 3 2" xfId="6733"/>
    <cellStyle name="DarkBlueOutline 2 9 2 4" xfId="6734"/>
    <cellStyle name="DarkBlueOutline 2 9 2 4 2" xfId="6735"/>
    <cellStyle name="DarkBlueOutline 2 9 2 5" xfId="6736"/>
    <cellStyle name="DarkBlueOutline 2 9 2 5 2" xfId="6737"/>
    <cellStyle name="DarkBlueOutline 2 9 2 6" xfId="6738"/>
    <cellStyle name="DarkBlueOutline 2 9 2 6 2" xfId="6739"/>
    <cellStyle name="DarkBlueOutline 2 9 2 7" xfId="6740"/>
    <cellStyle name="DarkBlueOutline 2 9 2 7 2" xfId="6741"/>
    <cellStyle name="DarkBlueOutline 2 9 3" xfId="6742"/>
    <cellStyle name="DarkBlueOutline 2 9 3 2" xfId="6743"/>
    <cellStyle name="DarkBlueOutline 2 9 4" xfId="6744"/>
    <cellStyle name="DarkBlueOutline 2 9 4 2" xfId="6745"/>
    <cellStyle name="DarkBlueOutline 2 9 5" xfId="6746"/>
    <cellStyle name="DarkBlueOutline 2 9 5 2" xfId="6747"/>
    <cellStyle name="DarkBlueOutline 2 9 6" xfId="6748"/>
    <cellStyle name="DarkBlueOutline 2 9 6 2" xfId="6749"/>
    <cellStyle name="DarkBlueOutline 2 9 7" xfId="6750"/>
    <cellStyle name="DarkBlueOutline 2 9 7 2" xfId="6751"/>
    <cellStyle name="DarkBlueOutline 2 9 8" xfId="6752"/>
    <cellStyle name="DarkBlueOutline 2 9 8 2" xfId="6753"/>
    <cellStyle name="DarkBlueOutline 3" xfId="6754"/>
    <cellStyle name="DarkBlueOutline 3 10" xfId="6755"/>
    <cellStyle name="DarkBlueOutline 3 10 2" xfId="6756"/>
    <cellStyle name="DarkBlueOutline 3 11" xfId="6757"/>
    <cellStyle name="DarkBlueOutline 3 11 2" xfId="6758"/>
    <cellStyle name="DarkBlueOutline 3 12" xfId="6759"/>
    <cellStyle name="DarkBlueOutline 3 12 2" xfId="6760"/>
    <cellStyle name="DarkBlueOutline 3 13" xfId="6761"/>
    <cellStyle name="DarkBlueOutline 3 13 2" xfId="6762"/>
    <cellStyle name="DarkBlueOutline 3 2" xfId="6763"/>
    <cellStyle name="DarkBlueOutline 3 2 10" xfId="6764"/>
    <cellStyle name="DarkBlueOutline 3 2 10 2" xfId="6765"/>
    <cellStyle name="DarkBlueOutline 3 2 11" xfId="6766"/>
    <cellStyle name="DarkBlueOutline 3 2 11 2" xfId="6767"/>
    <cellStyle name="DarkBlueOutline 3 2 2" xfId="6768"/>
    <cellStyle name="DarkBlueOutline 3 2 2 2" xfId="6769"/>
    <cellStyle name="DarkBlueOutline 3 2 2 2 2" xfId="6770"/>
    <cellStyle name="DarkBlueOutline 3 2 2 2 2 2" xfId="6771"/>
    <cellStyle name="DarkBlueOutline 3 2 2 2 3" xfId="6772"/>
    <cellStyle name="DarkBlueOutline 3 2 2 2 3 2" xfId="6773"/>
    <cellStyle name="DarkBlueOutline 3 2 2 2 4" xfId="6774"/>
    <cellStyle name="DarkBlueOutline 3 2 2 2 4 2" xfId="6775"/>
    <cellStyle name="DarkBlueOutline 3 2 2 2 5" xfId="6776"/>
    <cellStyle name="DarkBlueOutline 3 2 2 2 5 2" xfId="6777"/>
    <cellStyle name="DarkBlueOutline 3 2 2 2 6" xfId="6778"/>
    <cellStyle name="DarkBlueOutline 3 2 2 2 6 2" xfId="6779"/>
    <cellStyle name="DarkBlueOutline 3 2 2 2 7" xfId="6780"/>
    <cellStyle name="DarkBlueOutline 3 2 2 2 7 2" xfId="6781"/>
    <cellStyle name="DarkBlueOutline 3 2 2 3" xfId="6782"/>
    <cellStyle name="DarkBlueOutline 3 2 2 3 2" xfId="6783"/>
    <cellStyle name="DarkBlueOutline 3 2 2 4" xfId="6784"/>
    <cellStyle name="DarkBlueOutline 3 2 2 4 2" xfId="6785"/>
    <cellStyle name="DarkBlueOutline 3 2 2 5" xfId="6786"/>
    <cellStyle name="DarkBlueOutline 3 2 2 5 2" xfId="6787"/>
    <cellStyle name="DarkBlueOutline 3 2 2 6" xfId="6788"/>
    <cellStyle name="DarkBlueOutline 3 2 2 6 2" xfId="6789"/>
    <cellStyle name="DarkBlueOutline 3 2 2 7" xfId="6790"/>
    <cellStyle name="DarkBlueOutline 3 2 2 7 2" xfId="6791"/>
    <cellStyle name="DarkBlueOutline 3 2 2 8" xfId="6792"/>
    <cellStyle name="DarkBlueOutline 3 2 2 8 2" xfId="6793"/>
    <cellStyle name="DarkBlueOutline 3 2 3" xfId="6794"/>
    <cellStyle name="DarkBlueOutline 3 2 3 2" xfId="6795"/>
    <cellStyle name="DarkBlueOutline 3 2 3 2 2" xfId="6796"/>
    <cellStyle name="DarkBlueOutline 3 2 3 2 2 2" xfId="6797"/>
    <cellStyle name="DarkBlueOutline 3 2 3 2 3" xfId="6798"/>
    <cellStyle name="DarkBlueOutline 3 2 3 2 3 2" xfId="6799"/>
    <cellStyle name="DarkBlueOutline 3 2 3 2 4" xfId="6800"/>
    <cellStyle name="DarkBlueOutline 3 2 3 2 4 2" xfId="6801"/>
    <cellStyle name="DarkBlueOutline 3 2 3 2 5" xfId="6802"/>
    <cellStyle name="DarkBlueOutline 3 2 3 2 5 2" xfId="6803"/>
    <cellStyle name="DarkBlueOutline 3 2 3 2 6" xfId="6804"/>
    <cellStyle name="DarkBlueOutline 3 2 3 2 6 2" xfId="6805"/>
    <cellStyle name="DarkBlueOutline 3 2 3 2 7" xfId="6806"/>
    <cellStyle name="DarkBlueOutline 3 2 3 2 7 2" xfId="6807"/>
    <cellStyle name="DarkBlueOutline 3 2 3 3" xfId="6808"/>
    <cellStyle name="DarkBlueOutline 3 2 3 3 2" xfId="6809"/>
    <cellStyle name="DarkBlueOutline 3 2 3 4" xfId="6810"/>
    <cellStyle name="DarkBlueOutline 3 2 3 4 2" xfId="6811"/>
    <cellStyle name="DarkBlueOutline 3 2 3 5" xfId="6812"/>
    <cellStyle name="DarkBlueOutline 3 2 3 5 2" xfId="6813"/>
    <cellStyle name="DarkBlueOutline 3 2 3 6" xfId="6814"/>
    <cellStyle name="DarkBlueOutline 3 2 3 6 2" xfId="6815"/>
    <cellStyle name="DarkBlueOutline 3 2 3 7" xfId="6816"/>
    <cellStyle name="DarkBlueOutline 3 2 3 7 2" xfId="6817"/>
    <cellStyle name="DarkBlueOutline 3 2 3 8" xfId="6818"/>
    <cellStyle name="DarkBlueOutline 3 2 3 8 2" xfId="6819"/>
    <cellStyle name="DarkBlueOutline 3 2 4" xfId="6820"/>
    <cellStyle name="DarkBlueOutline 3 2 4 2" xfId="6821"/>
    <cellStyle name="DarkBlueOutline 3 2 4 2 2" xfId="6822"/>
    <cellStyle name="DarkBlueOutline 3 2 4 2 2 2" xfId="6823"/>
    <cellStyle name="DarkBlueOutline 3 2 4 2 3" xfId="6824"/>
    <cellStyle name="DarkBlueOutline 3 2 4 2 3 2" xfId="6825"/>
    <cellStyle name="DarkBlueOutline 3 2 4 2 4" xfId="6826"/>
    <cellStyle name="DarkBlueOutline 3 2 4 2 4 2" xfId="6827"/>
    <cellStyle name="DarkBlueOutline 3 2 4 2 5" xfId="6828"/>
    <cellStyle name="DarkBlueOutline 3 2 4 2 5 2" xfId="6829"/>
    <cellStyle name="DarkBlueOutline 3 2 4 2 6" xfId="6830"/>
    <cellStyle name="DarkBlueOutline 3 2 4 2 6 2" xfId="6831"/>
    <cellStyle name="DarkBlueOutline 3 2 4 2 7" xfId="6832"/>
    <cellStyle name="DarkBlueOutline 3 2 4 2 7 2" xfId="6833"/>
    <cellStyle name="DarkBlueOutline 3 2 4 3" xfId="6834"/>
    <cellStyle name="DarkBlueOutline 3 2 4 3 2" xfId="6835"/>
    <cellStyle name="DarkBlueOutline 3 2 4 4" xfId="6836"/>
    <cellStyle name="DarkBlueOutline 3 2 4 4 2" xfId="6837"/>
    <cellStyle name="DarkBlueOutline 3 2 4 5" xfId="6838"/>
    <cellStyle name="DarkBlueOutline 3 2 4 5 2" xfId="6839"/>
    <cellStyle name="DarkBlueOutline 3 2 4 6" xfId="6840"/>
    <cellStyle name="DarkBlueOutline 3 2 4 6 2" xfId="6841"/>
    <cellStyle name="DarkBlueOutline 3 2 4 7" xfId="6842"/>
    <cellStyle name="DarkBlueOutline 3 2 4 7 2" xfId="6843"/>
    <cellStyle name="DarkBlueOutline 3 2 4 8" xfId="6844"/>
    <cellStyle name="DarkBlueOutline 3 2 4 8 2" xfId="6845"/>
    <cellStyle name="DarkBlueOutline 3 2 5" xfId="6846"/>
    <cellStyle name="DarkBlueOutline 3 2 5 2" xfId="6847"/>
    <cellStyle name="DarkBlueOutline 3 2 5 2 2" xfId="6848"/>
    <cellStyle name="DarkBlueOutline 3 2 5 3" xfId="6849"/>
    <cellStyle name="DarkBlueOutline 3 2 5 3 2" xfId="6850"/>
    <cellStyle name="DarkBlueOutline 3 2 5 4" xfId="6851"/>
    <cellStyle name="DarkBlueOutline 3 2 5 4 2" xfId="6852"/>
    <cellStyle name="DarkBlueOutline 3 2 5 5" xfId="6853"/>
    <cellStyle name="DarkBlueOutline 3 2 5 5 2" xfId="6854"/>
    <cellStyle name="DarkBlueOutline 3 2 5 6" xfId="6855"/>
    <cellStyle name="DarkBlueOutline 3 2 5 6 2" xfId="6856"/>
    <cellStyle name="DarkBlueOutline 3 2 5 7" xfId="6857"/>
    <cellStyle name="DarkBlueOutline 3 2 5 7 2" xfId="6858"/>
    <cellStyle name="DarkBlueOutline 3 2 5 8" xfId="6859"/>
    <cellStyle name="DarkBlueOutline 3 2 6" xfId="6860"/>
    <cellStyle name="DarkBlueOutline 3 2 6 2" xfId="6861"/>
    <cellStyle name="DarkBlueOutline 3 2 7" xfId="6862"/>
    <cellStyle name="DarkBlueOutline 3 2 7 2" xfId="6863"/>
    <cellStyle name="DarkBlueOutline 3 2 8" xfId="6864"/>
    <cellStyle name="DarkBlueOutline 3 2 8 2" xfId="6865"/>
    <cellStyle name="DarkBlueOutline 3 2 9" xfId="6866"/>
    <cellStyle name="DarkBlueOutline 3 2 9 2" xfId="6867"/>
    <cellStyle name="DarkBlueOutline 3 3" xfId="6868"/>
    <cellStyle name="DarkBlueOutline 3 3 10" xfId="6869"/>
    <cellStyle name="DarkBlueOutline 3 3 10 2" xfId="6870"/>
    <cellStyle name="DarkBlueOutline 3 3 11" xfId="6871"/>
    <cellStyle name="DarkBlueOutline 3 3 11 2" xfId="6872"/>
    <cellStyle name="DarkBlueOutline 3 3 2" xfId="6873"/>
    <cellStyle name="DarkBlueOutline 3 3 2 2" xfId="6874"/>
    <cellStyle name="DarkBlueOutline 3 3 2 2 2" xfId="6875"/>
    <cellStyle name="DarkBlueOutline 3 3 2 2 2 2" xfId="6876"/>
    <cellStyle name="DarkBlueOutline 3 3 2 2 3" xfId="6877"/>
    <cellStyle name="DarkBlueOutline 3 3 2 2 3 2" xfId="6878"/>
    <cellStyle name="DarkBlueOutline 3 3 2 2 4" xfId="6879"/>
    <cellStyle name="DarkBlueOutline 3 3 2 2 4 2" xfId="6880"/>
    <cellStyle name="DarkBlueOutline 3 3 2 2 5" xfId="6881"/>
    <cellStyle name="DarkBlueOutline 3 3 2 2 5 2" xfId="6882"/>
    <cellStyle name="DarkBlueOutline 3 3 2 2 6" xfId="6883"/>
    <cellStyle name="DarkBlueOutline 3 3 2 2 6 2" xfId="6884"/>
    <cellStyle name="DarkBlueOutline 3 3 2 2 7" xfId="6885"/>
    <cellStyle name="DarkBlueOutline 3 3 2 2 7 2" xfId="6886"/>
    <cellStyle name="DarkBlueOutline 3 3 2 3" xfId="6887"/>
    <cellStyle name="DarkBlueOutline 3 3 2 3 2" xfId="6888"/>
    <cellStyle name="DarkBlueOutline 3 3 2 4" xfId="6889"/>
    <cellStyle name="DarkBlueOutline 3 3 2 4 2" xfId="6890"/>
    <cellStyle name="DarkBlueOutline 3 3 2 5" xfId="6891"/>
    <cellStyle name="DarkBlueOutline 3 3 2 5 2" xfId="6892"/>
    <cellStyle name="DarkBlueOutline 3 3 2 6" xfId="6893"/>
    <cellStyle name="DarkBlueOutline 3 3 2 6 2" xfId="6894"/>
    <cellStyle name="DarkBlueOutline 3 3 2 7" xfId="6895"/>
    <cellStyle name="DarkBlueOutline 3 3 2 7 2" xfId="6896"/>
    <cellStyle name="DarkBlueOutline 3 3 2 8" xfId="6897"/>
    <cellStyle name="DarkBlueOutline 3 3 2 8 2" xfId="6898"/>
    <cellStyle name="DarkBlueOutline 3 3 3" xfId="6899"/>
    <cellStyle name="DarkBlueOutline 3 3 3 2" xfId="6900"/>
    <cellStyle name="DarkBlueOutline 3 3 3 2 2" xfId="6901"/>
    <cellStyle name="DarkBlueOutline 3 3 3 2 2 2" xfId="6902"/>
    <cellStyle name="DarkBlueOutline 3 3 3 2 3" xfId="6903"/>
    <cellStyle name="DarkBlueOutline 3 3 3 2 3 2" xfId="6904"/>
    <cellStyle name="DarkBlueOutline 3 3 3 2 4" xfId="6905"/>
    <cellStyle name="DarkBlueOutline 3 3 3 2 4 2" xfId="6906"/>
    <cellStyle name="DarkBlueOutline 3 3 3 2 5" xfId="6907"/>
    <cellStyle name="DarkBlueOutline 3 3 3 2 5 2" xfId="6908"/>
    <cellStyle name="DarkBlueOutline 3 3 3 2 6" xfId="6909"/>
    <cellStyle name="DarkBlueOutline 3 3 3 2 6 2" xfId="6910"/>
    <cellStyle name="DarkBlueOutline 3 3 3 2 7" xfId="6911"/>
    <cellStyle name="DarkBlueOutline 3 3 3 2 7 2" xfId="6912"/>
    <cellStyle name="DarkBlueOutline 3 3 3 3" xfId="6913"/>
    <cellStyle name="DarkBlueOutline 3 3 3 3 2" xfId="6914"/>
    <cellStyle name="DarkBlueOutline 3 3 3 4" xfId="6915"/>
    <cellStyle name="DarkBlueOutline 3 3 3 4 2" xfId="6916"/>
    <cellStyle name="DarkBlueOutline 3 3 3 5" xfId="6917"/>
    <cellStyle name="DarkBlueOutline 3 3 3 5 2" xfId="6918"/>
    <cellStyle name="DarkBlueOutline 3 3 3 6" xfId="6919"/>
    <cellStyle name="DarkBlueOutline 3 3 3 6 2" xfId="6920"/>
    <cellStyle name="DarkBlueOutline 3 3 3 7" xfId="6921"/>
    <cellStyle name="DarkBlueOutline 3 3 3 7 2" xfId="6922"/>
    <cellStyle name="DarkBlueOutline 3 3 3 8" xfId="6923"/>
    <cellStyle name="DarkBlueOutline 3 3 3 8 2" xfId="6924"/>
    <cellStyle name="DarkBlueOutline 3 3 4" xfId="6925"/>
    <cellStyle name="DarkBlueOutline 3 3 4 2" xfId="6926"/>
    <cellStyle name="DarkBlueOutline 3 3 4 2 2" xfId="6927"/>
    <cellStyle name="DarkBlueOutline 3 3 4 2 2 2" xfId="6928"/>
    <cellStyle name="DarkBlueOutline 3 3 4 2 3" xfId="6929"/>
    <cellStyle name="DarkBlueOutline 3 3 4 2 3 2" xfId="6930"/>
    <cellStyle name="DarkBlueOutline 3 3 4 2 4" xfId="6931"/>
    <cellStyle name="DarkBlueOutline 3 3 4 2 4 2" xfId="6932"/>
    <cellStyle name="DarkBlueOutline 3 3 4 2 5" xfId="6933"/>
    <cellStyle name="DarkBlueOutline 3 3 4 2 5 2" xfId="6934"/>
    <cellStyle name="DarkBlueOutline 3 3 4 2 6" xfId="6935"/>
    <cellStyle name="DarkBlueOutline 3 3 4 2 6 2" xfId="6936"/>
    <cellStyle name="DarkBlueOutline 3 3 4 2 7" xfId="6937"/>
    <cellStyle name="DarkBlueOutline 3 3 4 2 7 2" xfId="6938"/>
    <cellStyle name="DarkBlueOutline 3 3 4 3" xfId="6939"/>
    <cellStyle name="DarkBlueOutline 3 3 4 3 2" xfId="6940"/>
    <cellStyle name="DarkBlueOutline 3 3 4 4" xfId="6941"/>
    <cellStyle name="DarkBlueOutline 3 3 4 4 2" xfId="6942"/>
    <cellStyle name="DarkBlueOutline 3 3 4 5" xfId="6943"/>
    <cellStyle name="DarkBlueOutline 3 3 4 5 2" xfId="6944"/>
    <cellStyle name="DarkBlueOutline 3 3 4 6" xfId="6945"/>
    <cellStyle name="DarkBlueOutline 3 3 4 6 2" xfId="6946"/>
    <cellStyle name="DarkBlueOutline 3 3 4 7" xfId="6947"/>
    <cellStyle name="DarkBlueOutline 3 3 4 7 2" xfId="6948"/>
    <cellStyle name="DarkBlueOutline 3 3 4 8" xfId="6949"/>
    <cellStyle name="DarkBlueOutline 3 3 4 8 2" xfId="6950"/>
    <cellStyle name="DarkBlueOutline 3 3 5" xfId="6951"/>
    <cellStyle name="DarkBlueOutline 3 3 5 2" xfId="6952"/>
    <cellStyle name="DarkBlueOutline 3 3 5 2 2" xfId="6953"/>
    <cellStyle name="DarkBlueOutline 3 3 5 3" xfId="6954"/>
    <cellStyle name="DarkBlueOutline 3 3 5 3 2" xfId="6955"/>
    <cellStyle name="DarkBlueOutline 3 3 5 4" xfId="6956"/>
    <cellStyle name="DarkBlueOutline 3 3 5 4 2" xfId="6957"/>
    <cellStyle name="DarkBlueOutline 3 3 5 5" xfId="6958"/>
    <cellStyle name="DarkBlueOutline 3 3 5 5 2" xfId="6959"/>
    <cellStyle name="DarkBlueOutline 3 3 5 6" xfId="6960"/>
    <cellStyle name="DarkBlueOutline 3 3 5 6 2" xfId="6961"/>
    <cellStyle name="DarkBlueOutline 3 3 5 7" xfId="6962"/>
    <cellStyle name="DarkBlueOutline 3 3 5 7 2" xfId="6963"/>
    <cellStyle name="DarkBlueOutline 3 3 5 8" xfId="6964"/>
    <cellStyle name="DarkBlueOutline 3 3 6" xfId="6965"/>
    <cellStyle name="DarkBlueOutline 3 3 6 2" xfId="6966"/>
    <cellStyle name="DarkBlueOutline 3 3 7" xfId="6967"/>
    <cellStyle name="DarkBlueOutline 3 3 7 2" xfId="6968"/>
    <cellStyle name="DarkBlueOutline 3 3 8" xfId="6969"/>
    <cellStyle name="DarkBlueOutline 3 3 8 2" xfId="6970"/>
    <cellStyle name="DarkBlueOutline 3 3 9" xfId="6971"/>
    <cellStyle name="DarkBlueOutline 3 3 9 2" xfId="6972"/>
    <cellStyle name="DarkBlueOutline 3 4" xfId="6973"/>
    <cellStyle name="DarkBlueOutline 3 4 2" xfId="6974"/>
    <cellStyle name="DarkBlueOutline 3 4 2 2" xfId="6975"/>
    <cellStyle name="DarkBlueOutline 3 4 2 2 2" xfId="6976"/>
    <cellStyle name="DarkBlueOutline 3 4 2 3" xfId="6977"/>
    <cellStyle name="DarkBlueOutline 3 4 2 3 2" xfId="6978"/>
    <cellStyle name="DarkBlueOutline 3 4 2 4" xfId="6979"/>
    <cellStyle name="DarkBlueOutline 3 4 2 4 2" xfId="6980"/>
    <cellStyle name="DarkBlueOutline 3 4 2 5" xfId="6981"/>
    <cellStyle name="DarkBlueOutline 3 4 2 5 2" xfId="6982"/>
    <cellStyle name="DarkBlueOutline 3 4 2 6" xfId="6983"/>
    <cellStyle name="DarkBlueOutline 3 4 2 6 2" xfId="6984"/>
    <cellStyle name="DarkBlueOutline 3 4 2 7" xfId="6985"/>
    <cellStyle name="DarkBlueOutline 3 4 2 7 2" xfId="6986"/>
    <cellStyle name="DarkBlueOutline 3 4 3" xfId="6987"/>
    <cellStyle name="DarkBlueOutline 3 4 3 2" xfId="6988"/>
    <cellStyle name="DarkBlueOutline 3 4 4" xfId="6989"/>
    <cellStyle name="DarkBlueOutline 3 4 4 2" xfId="6990"/>
    <cellStyle name="DarkBlueOutline 3 4 5" xfId="6991"/>
    <cellStyle name="DarkBlueOutline 3 4 5 2" xfId="6992"/>
    <cellStyle name="DarkBlueOutline 3 4 6" xfId="6993"/>
    <cellStyle name="DarkBlueOutline 3 4 6 2" xfId="6994"/>
    <cellStyle name="DarkBlueOutline 3 4 7" xfId="6995"/>
    <cellStyle name="DarkBlueOutline 3 4 7 2" xfId="6996"/>
    <cellStyle name="DarkBlueOutline 3 4 8" xfId="6997"/>
    <cellStyle name="DarkBlueOutline 3 4 8 2" xfId="6998"/>
    <cellStyle name="DarkBlueOutline 3 5" xfId="6999"/>
    <cellStyle name="DarkBlueOutline 3 5 2" xfId="7000"/>
    <cellStyle name="DarkBlueOutline 3 5 2 2" xfId="7001"/>
    <cellStyle name="DarkBlueOutline 3 5 2 2 2" xfId="7002"/>
    <cellStyle name="DarkBlueOutline 3 5 2 3" xfId="7003"/>
    <cellStyle name="DarkBlueOutline 3 5 2 3 2" xfId="7004"/>
    <cellStyle name="DarkBlueOutline 3 5 2 4" xfId="7005"/>
    <cellStyle name="DarkBlueOutline 3 5 2 4 2" xfId="7006"/>
    <cellStyle name="DarkBlueOutline 3 5 2 5" xfId="7007"/>
    <cellStyle name="DarkBlueOutline 3 5 2 5 2" xfId="7008"/>
    <cellStyle name="DarkBlueOutline 3 5 2 6" xfId="7009"/>
    <cellStyle name="DarkBlueOutline 3 5 2 6 2" xfId="7010"/>
    <cellStyle name="DarkBlueOutline 3 5 2 7" xfId="7011"/>
    <cellStyle name="DarkBlueOutline 3 5 2 7 2" xfId="7012"/>
    <cellStyle name="DarkBlueOutline 3 5 3" xfId="7013"/>
    <cellStyle name="DarkBlueOutline 3 5 3 2" xfId="7014"/>
    <cellStyle name="DarkBlueOutline 3 5 4" xfId="7015"/>
    <cellStyle name="DarkBlueOutline 3 5 4 2" xfId="7016"/>
    <cellStyle name="DarkBlueOutline 3 5 5" xfId="7017"/>
    <cellStyle name="DarkBlueOutline 3 5 5 2" xfId="7018"/>
    <cellStyle name="DarkBlueOutline 3 5 6" xfId="7019"/>
    <cellStyle name="DarkBlueOutline 3 5 6 2" xfId="7020"/>
    <cellStyle name="DarkBlueOutline 3 5 7" xfId="7021"/>
    <cellStyle name="DarkBlueOutline 3 5 7 2" xfId="7022"/>
    <cellStyle name="DarkBlueOutline 3 5 8" xfId="7023"/>
    <cellStyle name="DarkBlueOutline 3 5 8 2" xfId="7024"/>
    <cellStyle name="DarkBlueOutline 3 6" xfId="7025"/>
    <cellStyle name="DarkBlueOutline 3 6 2" xfId="7026"/>
    <cellStyle name="DarkBlueOutline 3 6 2 2" xfId="7027"/>
    <cellStyle name="DarkBlueOutline 3 6 2 2 2" xfId="7028"/>
    <cellStyle name="DarkBlueOutline 3 6 2 3" xfId="7029"/>
    <cellStyle name="DarkBlueOutline 3 6 2 3 2" xfId="7030"/>
    <cellStyle name="DarkBlueOutline 3 6 2 4" xfId="7031"/>
    <cellStyle name="DarkBlueOutline 3 6 2 4 2" xfId="7032"/>
    <cellStyle name="DarkBlueOutline 3 6 2 5" xfId="7033"/>
    <cellStyle name="DarkBlueOutline 3 6 2 5 2" xfId="7034"/>
    <cellStyle name="DarkBlueOutline 3 6 2 6" xfId="7035"/>
    <cellStyle name="DarkBlueOutline 3 6 2 6 2" xfId="7036"/>
    <cellStyle name="DarkBlueOutline 3 6 2 7" xfId="7037"/>
    <cellStyle name="DarkBlueOutline 3 6 2 7 2" xfId="7038"/>
    <cellStyle name="DarkBlueOutline 3 6 3" xfId="7039"/>
    <cellStyle name="DarkBlueOutline 3 6 3 2" xfId="7040"/>
    <cellStyle name="DarkBlueOutline 3 6 4" xfId="7041"/>
    <cellStyle name="DarkBlueOutline 3 6 4 2" xfId="7042"/>
    <cellStyle name="DarkBlueOutline 3 6 5" xfId="7043"/>
    <cellStyle name="DarkBlueOutline 3 6 5 2" xfId="7044"/>
    <cellStyle name="DarkBlueOutline 3 6 6" xfId="7045"/>
    <cellStyle name="DarkBlueOutline 3 6 6 2" xfId="7046"/>
    <cellStyle name="DarkBlueOutline 3 6 7" xfId="7047"/>
    <cellStyle name="DarkBlueOutline 3 6 7 2" xfId="7048"/>
    <cellStyle name="DarkBlueOutline 3 6 8" xfId="7049"/>
    <cellStyle name="DarkBlueOutline 3 6 8 2" xfId="7050"/>
    <cellStyle name="DarkBlueOutline 3 7" xfId="7051"/>
    <cellStyle name="DarkBlueOutline 3 7 2" xfId="7052"/>
    <cellStyle name="DarkBlueOutline 3 7 2 2" xfId="7053"/>
    <cellStyle name="DarkBlueOutline 3 7 3" xfId="7054"/>
    <cellStyle name="DarkBlueOutline 3 7 3 2" xfId="7055"/>
    <cellStyle name="DarkBlueOutline 3 7 4" xfId="7056"/>
    <cellStyle name="DarkBlueOutline 3 7 4 2" xfId="7057"/>
    <cellStyle name="DarkBlueOutline 3 7 5" xfId="7058"/>
    <cellStyle name="DarkBlueOutline 3 7 5 2" xfId="7059"/>
    <cellStyle name="DarkBlueOutline 3 7 6" xfId="7060"/>
    <cellStyle name="DarkBlueOutline 3 7 6 2" xfId="7061"/>
    <cellStyle name="DarkBlueOutline 3 7 7" xfId="7062"/>
    <cellStyle name="DarkBlueOutline 3 7 7 2" xfId="7063"/>
    <cellStyle name="DarkBlueOutline 3 7 8" xfId="7064"/>
    <cellStyle name="DarkBlueOutline 3 8" xfId="7065"/>
    <cellStyle name="DarkBlueOutline 3 8 2" xfId="7066"/>
    <cellStyle name="DarkBlueOutline 3 9" xfId="7067"/>
    <cellStyle name="DarkBlueOutline 3 9 2" xfId="7068"/>
    <cellStyle name="DarkBlueOutline 4" xfId="7069"/>
    <cellStyle name="DarkBlueOutline 4 10" xfId="7070"/>
    <cellStyle name="DarkBlueOutline 4 10 2" xfId="7071"/>
    <cellStyle name="DarkBlueOutline 4 11" xfId="7072"/>
    <cellStyle name="DarkBlueOutline 4 11 2" xfId="7073"/>
    <cellStyle name="DarkBlueOutline 4 12" xfId="7074"/>
    <cellStyle name="DarkBlueOutline 4 12 2" xfId="7075"/>
    <cellStyle name="DarkBlueOutline 4 13" xfId="7076"/>
    <cellStyle name="DarkBlueOutline 4 13 2" xfId="7077"/>
    <cellStyle name="DarkBlueOutline 4 2" xfId="7078"/>
    <cellStyle name="DarkBlueOutline 4 2 10" xfId="7079"/>
    <cellStyle name="DarkBlueOutline 4 2 10 2" xfId="7080"/>
    <cellStyle name="DarkBlueOutline 4 2 11" xfId="7081"/>
    <cellStyle name="DarkBlueOutline 4 2 11 2" xfId="7082"/>
    <cellStyle name="DarkBlueOutline 4 2 2" xfId="7083"/>
    <cellStyle name="DarkBlueOutline 4 2 2 2" xfId="7084"/>
    <cellStyle name="DarkBlueOutline 4 2 2 2 2" xfId="7085"/>
    <cellStyle name="DarkBlueOutline 4 2 2 2 2 2" xfId="7086"/>
    <cellStyle name="DarkBlueOutline 4 2 2 2 3" xfId="7087"/>
    <cellStyle name="DarkBlueOutline 4 2 2 2 3 2" xfId="7088"/>
    <cellStyle name="DarkBlueOutline 4 2 2 2 4" xfId="7089"/>
    <cellStyle name="DarkBlueOutline 4 2 2 2 4 2" xfId="7090"/>
    <cellStyle name="DarkBlueOutline 4 2 2 2 5" xfId="7091"/>
    <cellStyle name="DarkBlueOutline 4 2 2 2 5 2" xfId="7092"/>
    <cellStyle name="DarkBlueOutline 4 2 2 2 6" xfId="7093"/>
    <cellStyle name="DarkBlueOutline 4 2 2 2 6 2" xfId="7094"/>
    <cellStyle name="DarkBlueOutline 4 2 2 2 7" xfId="7095"/>
    <cellStyle name="DarkBlueOutline 4 2 2 2 7 2" xfId="7096"/>
    <cellStyle name="DarkBlueOutline 4 2 2 3" xfId="7097"/>
    <cellStyle name="DarkBlueOutline 4 2 2 3 2" xfId="7098"/>
    <cellStyle name="DarkBlueOutline 4 2 2 4" xfId="7099"/>
    <cellStyle name="DarkBlueOutline 4 2 2 4 2" xfId="7100"/>
    <cellStyle name="DarkBlueOutline 4 2 2 5" xfId="7101"/>
    <cellStyle name="DarkBlueOutline 4 2 2 5 2" xfId="7102"/>
    <cellStyle name="DarkBlueOutline 4 2 2 6" xfId="7103"/>
    <cellStyle name="DarkBlueOutline 4 2 2 6 2" xfId="7104"/>
    <cellStyle name="DarkBlueOutline 4 2 2 7" xfId="7105"/>
    <cellStyle name="DarkBlueOutline 4 2 2 7 2" xfId="7106"/>
    <cellStyle name="DarkBlueOutline 4 2 2 8" xfId="7107"/>
    <cellStyle name="DarkBlueOutline 4 2 2 8 2" xfId="7108"/>
    <cellStyle name="DarkBlueOutline 4 2 3" xfId="7109"/>
    <cellStyle name="DarkBlueOutline 4 2 3 2" xfId="7110"/>
    <cellStyle name="DarkBlueOutline 4 2 3 2 2" xfId="7111"/>
    <cellStyle name="DarkBlueOutline 4 2 3 2 2 2" xfId="7112"/>
    <cellStyle name="DarkBlueOutline 4 2 3 2 3" xfId="7113"/>
    <cellStyle name="DarkBlueOutline 4 2 3 2 3 2" xfId="7114"/>
    <cellStyle name="DarkBlueOutline 4 2 3 2 4" xfId="7115"/>
    <cellStyle name="DarkBlueOutline 4 2 3 2 4 2" xfId="7116"/>
    <cellStyle name="DarkBlueOutline 4 2 3 2 5" xfId="7117"/>
    <cellStyle name="DarkBlueOutline 4 2 3 2 5 2" xfId="7118"/>
    <cellStyle name="DarkBlueOutline 4 2 3 2 6" xfId="7119"/>
    <cellStyle name="DarkBlueOutline 4 2 3 2 6 2" xfId="7120"/>
    <cellStyle name="DarkBlueOutline 4 2 3 2 7" xfId="7121"/>
    <cellStyle name="DarkBlueOutline 4 2 3 2 7 2" xfId="7122"/>
    <cellStyle name="DarkBlueOutline 4 2 3 3" xfId="7123"/>
    <cellStyle name="DarkBlueOutline 4 2 3 3 2" xfId="7124"/>
    <cellStyle name="DarkBlueOutline 4 2 3 4" xfId="7125"/>
    <cellStyle name="DarkBlueOutline 4 2 3 4 2" xfId="7126"/>
    <cellStyle name="DarkBlueOutline 4 2 3 5" xfId="7127"/>
    <cellStyle name="DarkBlueOutline 4 2 3 5 2" xfId="7128"/>
    <cellStyle name="DarkBlueOutline 4 2 3 6" xfId="7129"/>
    <cellStyle name="DarkBlueOutline 4 2 3 6 2" xfId="7130"/>
    <cellStyle name="DarkBlueOutline 4 2 3 7" xfId="7131"/>
    <cellStyle name="DarkBlueOutline 4 2 3 7 2" xfId="7132"/>
    <cellStyle name="DarkBlueOutline 4 2 3 8" xfId="7133"/>
    <cellStyle name="DarkBlueOutline 4 2 3 8 2" xfId="7134"/>
    <cellStyle name="DarkBlueOutline 4 2 4" xfId="7135"/>
    <cellStyle name="DarkBlueOutline 4 2 4 2" xfId="7136"/>
    <cellStyle name="DarkBlueOutline 4 2 4 2 2" xfId="7137"/>
    <cellStyle name="DarkBlueOutline 4 2 4 2 2 2" xfId="7138"/>
    <cellStyle name="DarkBlueOutline 4 2 4 2 3" xfId="7139"/>
    <cellStyle name="DarkBlueOutline 4 2 4 2 3 2" xfId="7140"/>
    <cellStyle name="DarkBlueOutline 4 2 4 2 4" xfId="7141"/>
    <cellStyle name="DarkBlueOutline 4 2 4 2 4 2" xfId="7142"/>
    <cellStyle name="DarkBlueOutline 4 2 4 2 5" xfId="7143"/>
    <cellStyle name="DarkBlueOutline 4 2 4 2 5 2" xfId="7144"/>
    <cellStyle name="DarkBlueOutline 4 2 4 2 6" xfId="7145"/>
    <cellStyle name="DarkBlueOutline 4 2 4 2 6 2" xfId="7146"/>
    <cellStyle name="DarkBlueOutline 4 2 4 2 7" xfId="7147"/>
    <cellStyle name="DarkBlueOutline 4 2 4 2 7 2" xfId="7148"/>
    <cellStyle name="DarkBlueOutline 4 2 4 3" xfId="7149"/>
    <cellStyle name="DarkBlueOutline 4 2 4 3 2" xfId="7150"/>
    <cellStyle name="DarkBlueOutline 4 2 4 4" xfId="7151"/>
    <cellStyle name="DarkBlueOutline 4 2 4 4 2" xfId="7152"/>
    <cellStyle name="DarkBlueOutline 4 2 4 5" xfId="7153"/>
    <cellStyle name="DarkBlueOutline 4 2 4 5 2" xfId="7154"/>
    <cellStyle name="DarkBlueOutline 4 2 4 6" xfId="7155"/>
    <cellStyle name="DarkBlueOutline 4 2 4 6 2" xfId="7156"/>
    <cellStyle name="DarkBlueOutline 4 2 4 7" xfId="7157"/>
    <cellStyle name="DarkBlueOutline 4 2 4 7 2" xfId="7158"/>
    <cellStyle name="DarkBlueOutline 4 2 4 8" xfId="7159"/>
    <cellStyle name="DarkBlueOutline 4 2 4 8 2" xfId="7160"/>
    <cellStyle name="DarkBlueOutline 4 2 5" xfId="7161"/>
    <cellStyle name="DarkBlueOutline 4 2 5 2" xfId="7162"/>
    <cellStyle name="DarkBlueOutline 4 2 5 2 2" xfId="7163"/>
    <cellStyle name="DarkBlueOutline 4 2 5 3" xfId="7164"/>
    <cellStyle name="DarkBlueOutline 4 2 5 3 2" xfId="7165"/>
    <cellStyle name="DarkBlueOutline 4 2 5 4" xfId="7166"/>
    <cellStyle name="DarkBlueOutline 4 2 5 4 2" xfId="7167"/>
    <cellStyle name="DarkBlueOutline 4 2 5 5" xfId="7168"/>
    <cellStyle name="DarkBlueOutline 4 2 5 5 2" xfId="7169"/>
    <cellStyle name="DarkBlueOutline 4 2 5 6" xfId="7170"/>
    <cellStyle name="DarkBlueOutline 4 2 5 6 2" xfId="7171"/>
    <cellStyle name="DarkBlueOutline 4 2 5 7" xfId="7172"/>
    <cellStyle name="DarkBlueOutline 4 2 5 7 2" xfId="7173"/>
    <cellStyle name="DarkBlueOutline 4 2 5 8" xfId="7174"/>
    <cellStyle name="DarkBlueOutline 4 2 6" xfId="7175"/>
    <cellStyle name="DarkBlueOutline 4 2 6 2" xfId="7176"/>
    <cellStyle name="DarkBlueOutline 4 2 7" xfId="7177"/>
    <cellStyle name="DarkBlueOutline 4 2 7 2" xfId="7178"/>
    <cellStyle name="DarkBlueOutline 4 2 8" xfId="7179"/>
    <cellStyle name="DarkBlueOutline 4 2 8 2" xfId="7180"/>
    <cellStyle name="DarkBlueOutline 4 2 9" xfId="7181"/>
    <cellStyle name="DarkBlueOutline 4 2 9 2" xfId="7182"/>
    <cellStyle name="DarkBlueOutline 4 3" xfId="7183"/>
    <cellStyle name="DarkBlueOutline 4 3 10" xfId="7184"/>
    <cellStyle name="DarkBlueOutline 4 3 10 2" xfId="7185"/>
    <cellStyle name="DarkBlueOutline 4 3 11" xfId="7186"/>
    <cellStyle name="DarkBlueOutline 4 3 11 2" xfId="7187"/>
    <cellStyle name="DarkBlueOutline 4 3 2" xfId="7188"/>
    <cellStyle name="DarkBlueOutline 4 3 2 2" xfId="7189"/>
    <cellStyle name="DarkBlueOutline 4 3 2 2 2" xfId="7190"/>
    <cellStyle name="DarkBlueOutline 4 3 2 2 2 2" xfId="7191"/>
    <cellStyle name="DarkBlueOutline 4 3 2 2 3" xfId="7192"/>
    <cellStyle name="DarkBlueOutline 4 3 2 2 3 2" xfId="7193"/>
    <cellStyle name="DarkBlueOutline 4 3 2 2 4" xfId="7194"/>
    <cellStyle name="DarkBlueOutline 4 3 2 2 4 2" xfId="7195"/>
    <cellStyle name="DarkBlueOutline 4 3 2 2 5" xfId="7196"/>
    <cellStyle name="DarkBlueOutline 4 3 2 2 5 2" xfId="7197"/>
    <cellStyle name="DarkBlueOutline 4 3 2 2 6" xfId="7198"/>
    <cellStyle name="DarkBlueOutline 4 3 2 2 6 2" xfId="7199"/>
    <cellStyle name="DarkBlueOutline 4 3 2 2 7" xfId="7200"/>
    <cellStyle name="DarkBlueOutline 4 3 2 2 7 2" xfId="7201"/>
    <cellStyle name="DarkBlueOutline 4 3 2 3" xfId="7202"/>
    <cellStyle name="DarkBlueOutline 4 3 2 3 2" xfId="7203"/>
    <cellStyle name="DarkBlueOutline 4 3 2 4" xfId="7204"/>
    <cellStyle name="DarkBlueOutline 4 3 2 4 2" xfId="7205"/>
    <cellStyle name="DarkBlueOutline 4 3 2 5" xfId="7206"/>
    <cellStyle name="DarkBlueOutline 4 3 2 5 2" xfId="7207"/>
    <cellStyle name="DarkBlueOutline 4 3 2 6" xfId="7208"/>
    <cellStyle name="DarkBlueOutline 4 3 2 6 2" xfId="7209"/>
    <cellStyle name="DarkBlueOutline 4 3 2 7" xfId="7210"/>
    <cellStyle name="DarkBlueOutline 4 3 2 7 2" xfId="7211"/>
    <cellStyle name="DarkBlueOutline 4 3 2 8" xfId="7212"/>
    <cellStyle name="DarkBlueOutline 4 3 2 8 2" xfId="7213"/>
    <cellStyle name="DarkBlueOutline 4 3 3" xfId="7214"/>
    <cellStyle name="DarkBlueOutline 4 3 3 2" xfId="7215"/>
    <cellStyle name="DarkBlueOutline 4 3 3 2 2" xfId="7216"/>
    <cellStyle name="DarkBlueOutline 4 3 3 2 2 2" xfId="7217"/>
    <cellStyle name="DarkBlueOutline 4 3 3 2 3" xfId="7218"/>
    <cellStyle name="DarkBlueOutline 4 3 3 2 3 2" xfId="7219"/>
    <cellStyle name="DarkBlueOutline 4 3 3 2 4" xfId="7220"/>
    <cellStyle name="DarkBlueOutline 4 3 3 2 4 2" xfId="7221"/>
    <cellStyle name="DarkBlueOutline 4 3 3 2 5" xfId="7222"/>
    <cellStyle name="DarkBlueOutline 4 3 3 2 5 2" xfId="7223"/>
    <cellStyle name="DarkBlueOutline 4 3 3 2 6" xfId="7224"/>
    <cellStyle name="DarkBlueOutline 4 3 3 2 6 2" xfId="7225"/>
    <cellStyle name="DarkBlueOutline 4 3 3 2 7" xfId="7226"/>
    <cellStyle name="DarkBlueOutline 4 3 3 2 7 2" xfId="7227"/>
    <cellStyle name="DarkBlueOutline 4 3 3 3" xfId="7228"/>
    <cellStyle name="DarkBlueOutline 4 3 3 3 2" xfId="7229"/>
    <cellStyle name="DarkBlueOutline 4 3 3 4" xfId="7230"/>
    <cellStyle name="DarkBlueOutline 4 3 3 4 2" xfId="7231"/>
    <cellStyle name="DarkBlueOutline 4 3 3 5" xfId="7232"/>
    <cellStyle name="DarkBlueOutline 4 3 3 5 2" xfId="7233"/>
    <cellStyle name="DarkBlueOutline 4 3 3 6" xfId="7234"/>
    <cellStyle name="DarkBlueOutline 4 3 3 6 2" xfId="7235"/>
    <cellStyle name="DarkBlueOutline 4 3 3 7" xfId="7236"/>
    <cellStyle name="DarkBlueOutline 4 3 3 7 2" xfId="7237"/>
    <cellStyle name="DarkBlueOutline 4 3 3 8" xfId="7238"/>
    <cellStyle name="DarkBlueOutline 4 3 3 8 2" xfId="7239"/>
    <cellStyle name="DarkBlueOutline 4 3 4" xfId="7240"/>
    <cellStyle name="DarkBlueOutline 4 3 4 2" xfId="7241"/>
    <cellStyle name="DarkBlueOutline 4 3 4 2 2" xfId="7242"/>
    <cellStyle name="DarkBlueOutline 4 3 4 2 2 2" xfId="7243"/>
    <cellStyle name="DarkBlueOutline 4 3 4 2 3" xfId="7244"/>
    <cellStyle name="DarkBlueOutline 4 3 4 2 3 2" xfId="7245"/>
    <cellStyle name="DarkBlueOutline 4 3 4 2 4" xfId="7246"/>
    <cellStyle name="DarkBlueOutline 4 3 4 2 4 2" xfId="7247"/>
    <cellStyle name="DarkBlueOutline 4 3 4 2 5" xfId="7248"/>
    <cellStyle name="DarkBlueOutline 4 3 4 2 5 2" xfId="7249"/>
    <cellStyle name="DarkBlueOutline 4 3 4 2 6" xfId="7250"/>
    <cellStyle name="DarkBlueOutline 4 3 4 2 6 2" xfId="7251"/>
    <cellStyle name="DarkBlueOutline 4 3 4 2 7" xfId="7252"/>
    <cellStyle name="DarkBlueOutline 4 3 4 2 7 2" xfId="7253"/>
    <cellStyle name="DarkBlueOutline 4 3 4 3" xfId="7254"/>
    <cellStyle name="DarkBlueOutline 4 3 4 3 2" xfId="7255"/>
    <cellStyle name="DarkBlueOutline 4 3 4 4" xfId="7256"/>
    <cellStyle name="DarkBlueOutline 4 3 4 4 2" xfId="7257"/>
    <cellStyle name="DarkBlueOutline 4 3 4 5" xfId="7258"/>
    <cellStyle name="DarkBlueOutline 4 3 4 5 2" xfId="7259"/>
    <cellStyle name="DarkBlueOutline 4 3 4 6" xfId="7260"/>
    <cellStyle name="DarkBlueOutline 4 3 4 6 2" xfId="7261"/>
    <cellStyle name="DarkBlueOutline 4 3 4 7" xfId="7262"/>
    <cellStyle name="DarkBlueOutline 4 3 4 7 2" xfId="7263"/>
    <cellStyle name="DarkBlueOutline 4 3 4 8" xfId="7264"/>
    <cellStyle name="DarkBlueOutline 4 3 4 8 2" xfId="7265"/>
    <cellStyle name="DarkBlueOutline 4 3 5" xfId="7266"/>
    <cellStyle name="DarkBlueOutline 4 3 5 2" xfId="7267"/>
    <cellStyle name="DarkBlueOutline 4 3 5 2 2" xfId="7268"/>
    <cellStyle name="DarkBlueOutline 4 3 5 3" xfId="7269"/>
    <cellStyle name="DarkBlueOutline 4 3 5 3 2" xfId="7270"/>
    <cellStyle name="DarkBlueOutline 4 3 5 4" xfId="7271"/>
    <cellStyle name="DarkBlueOutline 4 3 5 4 2" xfId="7272"/>
    <cellStyle name="DarkBlueOutline 4 3 5 5" xfId="7273"/>
    <cellStyle name="DarkBlueOutline 4 3 5 5 2" xfId="7274"/>
    <cellStyle name="DarkBlueOutline 4 3 5 6" xfId="7275"/>
    <cellStyle name="DarkBlueOutline 4 3 5 6 2" xfId="7276"/>
    <cellStyle name="DarkBlueOutline 4 3 5 7" xfId="7277"/>
    <cellStyle name="DarkBlueOutline 4 3 5 7 2" xfId="7278"/>
    <cellStyle name="DarkBlueOutline 4 3 5 8" xfId="7279"/>
    <cellStyle name="DarkBlueOutline 4 3 6" xfId="7280"/>
    <cellStyle name="DarkBlueOutline 4 3 6 2" xfId="7281"/>
    <cellStyle name="DarkBlueOutline 4 3 7" xfId="7282"/>
    <cellStyle name="DarkBlueOutline 4 3 7 2" xfId="7283"/>
    <cellStyle name="DarkBlueOutline 4 3 8" xfId="7284"/>
    <cellStyle name="DarkBlueOutline 4 3 8 2" xfId="7285"/>
    <cellStyle name="DarkBlueOutline 4 3 9" xfId="7286"/>
    <cellStyle name="DarkBlueOutline 4 3 9 2" xfId="7287"/>
    <cellStyle name="DarkBlueOutline 4 4" xfId="7288"/>
    <cellStyle name="DarkBlueOutline 4 4 2" xfId="7289"/>
    <cellStyle name="DarkBlueOutline 4 4 2 2" xfId="7290"/>
    <cellStyle name="DarkBlueOutline 4 4 2 2 2" xfId="7291"/>
    <cellStyle name="DarkBlueOutline 4 4 2 3" xfId="7292"/>
    <cellStyle name="DarkBlueOutline 4 4 2 3 2" xfId="7293"/>
    <cellStyle name="DarkBlueOutline 4 4 2 4" xfId="7294"/>
    <cellStyle name="DarkBlueOutline 4 4 2 4 2" xfId="7295"/>
    <cellStyle name="DarkBlueOutline 4 4 2 5" xfId="7296"/>
    <cellStyle name="DarkBlueOutline 4 4 2 5 2" xfId="7297"/>
    <cellStyle name="DarkBlueOutline 4 4 2 6" xfId="7298"/>
    <cellStyle name="DarkBlueOutline 4 4 2 6 2" xfId="7299"/>
    <cellStyle name="DarkBlueOutline 4 4 2 7" xfId="7300"/>
    <cellStyle name="DarkBlueOutline 4 4 2 7 2" xfId="7301"/>
    <cellStyle name="DarkBlueOutline 4 4 3" xfId="7302"/>
    <cellStyle name="DarkBlueOutline 4 4 3 2" xfId="7303"/>
    <cellStyle name="DarkBlueOutline 4 4 4" xfId="7304"/>
    <cellStyle name="DarkBlueOutline 4 4 4 2" xfId="7305"/>
    <cellStyle name="DarkBlueOutline 4 4 5" xfId="7306"/>
    <cellStyle name="DarkBlueOutline 4 4 5 2" xfId="7307"/>
    <cellStyle name="DarkBlueOutline 4 4 6" xfId="7308"/>
    <cellStyle name="DarkBlueOutline 4 4 6 2" xfId="7309"/>
    <cellStyle name="DarkBlueOutline 4 4 7" xfId="7310"/>
    <cellStyle name="DarkBlueOutline 4 4 7 2" xfId="7311"/>
    <cellStyle name="DarkBlueOutline 4 4 8" xfId="7312"/>
    <cellStyle name="DarkBlueOutline 4 4 8 2" xfId="7313"/>
    <cellStyle name="DarkBlueOutline 4 5" xfId="7314"/>
    <cellStyle name="DarkBlueOutline 4 5 2" xfId="7315"/>
    <cellStyle name="DarkBlueOutline 4 5 2 2" xfId="7316"/>
    <cellStyle name="DarkBlueOutline 4 5 2 2 2" xfId="7317"/>
    <cellStyle name="DarkBlueOutline 4 5 2 3" xfId="7318"/>
    <cellStyle name="DarkBlueOutline 4 5 2 3 2" xfId="7319"/>
    <cellStyle name="DarkBlueOutline 4 5 2 4" xfId="7320"/>
    <cellStyle name="DarkBlueOutline 4 5 2 4 2" xfId="7321"/>
    <cellStyle name="DarkBlueOutline 4 5 2 5" xfId="7322"/>
    <cellStyle name="DarkBlueOutline 4 5 2 5 2" xfId="7323"/>
    <cellStyle name="DarkBlueOutline 4 5 2 6" xfId="7324"/>
    <cellStyle name="DarkBlueOutline 4 5 2 6 2" xfId="7325"/>
    <cellStyle name="DarkBlueOutline 4 5 2 7" xfId="7326"/>
    <cellStyle name="DarkBlueOutline 4 5 2 7 2" xfId="7327"/>
    <cellStyle name="DarkBlueOutline 4 5 3" xfId="7328"/>
    <cellStyle name="DarkBlueOutline 4 5 3 2" xfId="7329"/>
    <cellStyle name="DarkBlueOutline 4 5 4" xfId="7330"/>
    <cellStyle name="DarkBlueOutline 4 5 4 2" xfId="7331"/>
    <cellStyle name="DarkBlueOutline 4 5 5" xfId="7332"/>
    <cellStyle name="DarkBlueOutline 4 5 5 2" xfId="7333"/>
    <cellStyle name="DarkBlueOutline 4 5 6" xfId="7334"/>
    <cellStyle name="DarkBlueOutline 4 5 6 2" xfId="7335"/>
    <cellStyle name="DarkBlueOutline 4 5 7" xfId="7336"/>
    <cellStyle name="DarkBlueOutline 4 5 7 2" xfId="7337"/>
    <cellStyle name="DarkBlueOutline 4 5 8" xfId="7338"/>
    <cellStyle name="DarkBlueOutline 4 5 8 2" xfId="7339"/>
    <cellStyle name="DarkBlueOutline 4 6" xfId="7340"/>
    <cellStyle name="DarkBlueOutline 4 6 2" xfId="7341"/>
    <cellStyle name="DarkBlueOutline 4 6 2 2" xfId="7342"/>
    <cellStyle name="DarkBlueOutline 4 6 2 2 2" xfId="7343"/>
    <cellStyle name="DarkBlueOutline 4 6 2 3" xfId="7344"/>
    <cellStyle name="DarkBlueOutline 4 6 2 3 2" xfId="7345"/>
    <cellStyle name="DarkBlueOutline 4 6 2 4" xfId="7346"/>
    <cellStyle name="DarkBlueOutline 4 6 2 4 2" xfId="7347"/>
    <cellStyle name="DarkBlueOutline 4 6 2 5" xfId="7348"/>
    <cellStyle name="DarkBlueOutline 4 6 2 5 2" xfId="7349"/>
    <cellStyle name="DarkBlueOutline 4 6 2 6" xfId="7350"/>
    <cellStyle name="DarkBlueOutline 4 6 2 6 2" xfId="7351"/>
    <cellStyle name="DarkBlueOutline 4 6 2 7" xfId="7352"/>
    <cellStyle name="DarkBlueOutline 4 6 2 7 2" xfId="7353"/>
    <cellStyle name="DarkBlueOutline 4 6 3" xfId="7354"/>
    <cellStyle name="DarkBlueOutline 4 6 3 2" xfId="7355"/>
    <cellStyle name="DarkBlueOutline 4 6 4" xfId="7356"/>
    <cellStyle name="DarkBlueOutline 4 6 4 2" xfId="7357"/>
    <cellStyle name="DarkBlueOutline 4 6 5" xfId="7358"/>
    <cellStyle name="DarkBlueOutline 4 6 5 2" xfId="7359"/>
    <cellStyle name="DarkBlueOutline 4 6 6" xfId="7360"/>
    <cellStyle name="DarkBlueOutline 4 6 6 2" xfId="7361"/>
    <cellStyle name="DarkBlueOutline 4 6 7" xfId="7362"/>
    <cellStyle name="DarkBlueOutline 4 6 7 2" xfId="7363"/>
    <cellStyle name="DarkBlueOutline 4 6 8" xfId="7364"/>
    <cellStyle name="DarkBlueOutline 4 6 8 2" xfId="7365"/>
    <cellStyle name="DarkBlueOutline 4 7" xfId="7366"/>
    <cellStyle name="DarkBlueOutline 4 7 2" xfId="7367"/>
    <cellStyle name="DarkBlueOutline 4 7 2 2" xfId="7368"/>
    <cellStyle name="DarkBlueOutline 4 7 3" xfId="7369"/>
    <cellStyle name="DarkBlueOutline 4 7 3 2" xfId="7370"/>
    <cellStyle name="DarkBlueOutline 4 7 4" xfId="7371"/>
    <cellStyle name="DarkBlueOutline 4 7 4 2" xfId="7372"/>
    <cellStyle name="DarkBlueOutline 4 7 5" xfId="7373"/>
    <cellStyle name="DarkBlueOutline 4 7 5 2" xfId="7374"/>
    <cellStyle name="DarkBlueOutline 4 7 6" xfId="7375"/>
    <cellStyle name="DarkBlueOutline 4 7 6 2" xfId="7376"/>
    <cellStyle name="DarkBlueOutline 4 7 7" xfId="7377"/>
    <cellStyle name="DarkBlueOutline 4 7 7 2" xfId="7378"/>
    <cellStyle name="DarkBlueOutline 4 7 8" xfId="7379"/>
    <cellStyle name="DarkBlueOutline 4 8" xfId="7380"/>
    <cellStyle name="DarkBlueOutline 4 8 2" xfId="7381"/>
    <cellStyle name="DarkBlueOutline 4 9" xfId="7382"/>
    <cellStyle name="DarkBlueOutline 4 9 2" xfId="7383"/>
    <cellStyle name="DarkBlueOutline 5" xfId="7384"/>
    <cellStyle name="DarkBlueOutline 5 10" xfId="7385"/>
    <cellStyle name="DarkBlueOutline 5 10 2" xfId="7386"/>
    <cellStyle name="DarkBlueOutline 5 11" xfId="7387"/>
    <cellStyle name="DarkBlueOutline 5 11 2" xfId="7388"/>
    <cellStyle name="DarkBlueOutline 5 2" xfId="7389"/>
    <cellStyle name="DarkBlueOutline 5 2 2" xfId="7390"/>
    <cellStyle name="DarkBlueOutline 5 2 2 2" xfId="7391"/>
    <cellStyle name="DarkBlueOutline 5 2 2 2 2" xfId="7392"/>
    <cellStyle name="DarkBlueOutline 5 2 2 3" xfId="7393"/>
    <cellStyle name="DarkBlueOutline 5 2 2 3 2" xfId="7394"/>
    <cellStyle name="DarkBlueOutline 5 2 2 4" xfId="7395"/>
    <cellStyle name="DarkBlueOutline 5 2 2 4 2" xfId="7396"/>
    <cellStyle name="DarkBlueOutline 5 2 2 5" xfId="7397"/>
    <cellStyle name="DarkBlueOutline 5 2 2 5 2" xfId="7398"/>
    <cellStyle name="DarkBlueOutline 5 2 2 6" xfId="7399"/>
    <cellStyle name="DarkBlueOutline 5 2 2 6 2" xfId="7400"/>
    <cellStyle name="DarkBlueOutline 5 2 2 7" xfId="7401"/>
    <cellStyle name="DarkBlueOutline 5 2 2 7 2" xfId="7402"/>
    <cellStyle name="DarkBlueOutline 5 2 3" xfId="7403"/>
    <cellStyle name="DarkBlueOutline 5 2 3 2" xfId="7404"/>
    <cellStyle name="DarkBlueOutline 5 2 4" xfId="7405"/>
    <cellStyle name="DarkBlueOutline 5 2 4 2" xfId="7406"/>
    <cellStyle name="DarkBlueOutline 5 2 5" xfId="7407"/>
    <cellStyle name="DarkBlueOutline 5 2 5 2" xfId="7408"/>
    <cellStyle name="DarkBlueOutline 5 2 6" xfId="7409"/>
    <cellStyle name="DarkBlueOutline 5 2 6 2" xfId="7410"/>
    <cellStyle name="DarkBlueOutline 5 2 7" xfId="7411"/>
    <cellStyle name="DarkBlueOutline 5 2 7 2" xfId="7412"/>
    <cellStyle name="DarkBlueOutline 5 2 8" xfId="7413"/>
    <cellStyle name="DarkBlueOutline 5 2 8 2" xfId="7414"/>
    <cellStyle name="DarkBlueOutline 5 3" xfId="7415"/>
    <cellStyle name="DarkBlueOutline 5 3 2" xfId="7416"/>
    <cellStyle name="DarkBlueOutline 5 3 2 2" xfId="7417"/>
    <cellStyle name="DarkBlueOutline 5 3 2 2 2" xfId="7418"/>
    <cellStyle name="DarkBlueOutline 5 3 2 3" xfId="7419"/>
    <cellStyle name="DarkBlueOutline 5 3 2 3 2" xfId="7420"/>
    <cellStyle name="DarkBlueOutline 5 3 2 4" xfId="7421"/>
    <cellStyle name="DarkBlueOutline 5 3 2 4 2" xfId="7422"/>
    <cellStyle name="DarkBlueOutline 5 3 2 5" xfId="7423"/>
    <cellStyle name="DarkBlueOutline 5 3 2 5 2" xfId="7424"/>
    <cellStyle name="DarkBlueOutline 5 3 2 6" xfId="7425"/>
    <cellStyle name="DarkBlueOutline 5 3 2 6 2" xfId="7426"/>
    <cellStyle name="DarkBlueOutline 5 3 2 7" xfId="7427"/>
    <cellStyle name="DarkBlueOutline 5 3 2 7 2" xfId="7428"/>
    <cellStyle name="DarkBlueOutline 5 3 3" xfId="7429"/>
    <cellStyle name="DarkBlueOutline 5 3 3 2" xfId="7430"/>
    <cellStyle name="DarkBlueOutline 5 3 4" xfId="7431"/>
    <cellStyle name="DarkBlueOutline 5 3 4 2" xfId="7432"/>
    <cellStyle name="DarkBlueOutline 5 3 5" xfId="7433"/>
    <cellStyle name="DarkBlueOutline 5 3 5 2" xfId="7434"/>
    <cellStyle name="DarkBlueOutline 5 3 6" xfId="7435"/>
    <cellStyle name="DarkBlueOutline 5 3 6 2" xfId="7436"/>
    <cellStyle name="DarkBlueOutline 5 3 7" xfId="7437"/>
    <cellStyle name="DarkBlueOutline 5 3 7 2" xfId="7438"/>
    <cellStyle name="DarkBlueOutline 5 3 8" xfId="7439"/>
    <cellStyle name="DarkBlueOutline 5 3 8 2" xfId="7440"/>
    <cellStyle name="DarkBlueOutline 5 4" xfId="7441"/>
    <cellStyle name="DarkBlueOutline 5 4 2" xfId="7442"/>
    <cellStyle name="DarkBlueOutline 5 4 2 2" xfId="7443"/>
    <cellStyle name="DarkBlueOutline 5 4 2 2 2" xfId="7444"/>
    <cellStyle name="DarkBlueOutline 5 4 2 3" xfId="7445"/>
    <cellStyle name="DarkBlueOutline 5 4 2 3 2" xfId="7446"/>
    <cellStyle name="DarkBlueOutline 5 4 2 4" xfId="7447"/>
    <cellStyle name="DarkBlueOutline 5 4 2 4 2" xfId="7448"/>
    <cellStyle name="DarkBlueOutline 5 4 2 5" xfId="7449"/>
    <cellStyle name="DarkBlueOutline 5 4 2 5 2" xfId="7450"/>
    <cellStyle name="DarkBlueOutline 5 4 2 6" xfId="7451"/>
    <cellStyle name="DarkBlueOutline 5 4 2 6 2" xfId="7452"/>
    <cellStyle name="DarkBlueOutline 5 4 2 7" xfId="7453"/>
    <cellStyle name="DarkBlueOutline 5 4 2 7 2" xfId="7454"/>
    <cellStyle name="DarkBlueOutline 5 4 3" xfId="7455"/>
    <cellStyle name="DarkBlueOutline 5 4 3 2" xfId="7456"/>
    <cellStyle name="DarkBlueOutline 5 4 4" xfId="7457"/>
    <cellStyle name="DarkBlueOutline 5 4 4 2" xfId="7458"/>
    <cellStyle name="DarkBlueOutline 5 4 5" xfId="7459"/>
    <cellStyle name="DarkBlueOutline 5 4 5 2" xfId="7460"/>
    <cellStyle name="DarkBlueOutline 5 4 6" xfId="7461"/>
    <cellStyle name="DarkBlueOutline 5 4 6 2" xfId="7462"/>
    <cellStyle name="DarkBlueOutline 5 4 7" xfId="7463"/>
    <cellStyle name="DarkBlueOutline 5 4 7 2" xfId="7464"/>
    <cellStyle name="DarkBlueOutline 5 4 8" xfId="7465"/>
    <cellStyle name="DarkBlueOutline 5 4 8 2" xfId="7466"/>
    <cellStyle name="DarkBlueOutline 5 5" xfId="7467"/>
    <cellStyle name="DarkBlueOutline 5 5 2" xfId="7468"/>
    <cellStyle name="DarkBlueOutline 5 5 2 2" xfId="7469"/>
    <cellStyle name="DarkBlueOutline 5 5 3" xfId="7470"/>
    <cellStyle name="DarkBlueOutline 5 5 3 2" xfId="7471"/>
    <cellStyle name="DarkBlueOutline 5 5 4" xfId="7472"/>
    <cellStyle name="DarkBlueOutline 5 5 4 2" xfId="7473"/>
    <cellStyle name="DarkBlueOutline 5 5 5" xfId="7474"/>
    <cellStyle name="DarkBlueOutline 5 5 5 2" xfId="7475"/>
    <cellStyle name="DarkBlueOutline 5 5 6" xfId="7476"/>
    <cellStyle name="DarkBlueOutline 5 5 6 2" xfId="7477"/>
    <cellStyle name="DarkBlueOutline 5 5 7" xfId="7478"/>
    <cellStyle name="DarkBlueOutline 5 5 7 2" xfId="7479"/>
    <cellStyle name="DarkBlueOutline 5 5 8" xfId="7480"/>
    <cellStyle name="DarkBlueOutline 5 6" xfId="7481"/>
    <cellStyle name="DarkBlueOutline 5 6 2" xfId="7482"/>
    <cellStyle name="DarkBlueOutline 5 7" xfId="7483"/>
    <cellStyle name="DarkBlueOutline 5 7 2" xfId="7484"/>
    <cellStyle name="DarkBlueOutline 5 8" xfId="7485"/>
    <cellStyle name="DarkBlueOutline 5 8 2" xfId="7486"/>
    <cellStyle name="DarkBlueOutline 5 9" xfId="7487"/>
    <cellStyle name="DarkBlueOutline 5 9 2" xfId="7488"/>
    <cellStyle name="DarkBlueOutline 6" xfId="7489"/>
    <cellStyle name="DarkBlueOutline 6 10" xfId="7490"/>
    <cellStyle name="DarkBlueOutline 6 10 2" xfId="7491"/>
    <cellStyle name="DarkBlueOutline 6 11" xfId="7492"/>
    <cellStyle name="DarkBlueOutline 6 11 2" xfId="7493"/>
    <cellStyle name="DarkBlueOutline 6 2" xfId="7494"/>
    <cellStyle name="DarkBlueOutline 6 2 2" xfId="7495"/>
    <cellStyle name="DarkBlueOutline 6 2 2 2" xfId="7496"/>
    <cellStyle name="DarkBlueOutline 6 2 2 2 2" xfId="7497"/>
    <cellStyle name="DarkBlueOutline 6 2 2 3" xfId="7498"/>
    <cellStyle name="DarkBlueOutline 6 2 2 3 2" xfId="7499"/>
    <cellStyle name="DarkBlueOutline 6 2 2 4" xfId="7500"/>
    <cellStyle name="DarkBlueOutline 6 2 2 4 2" xfId="7501"/>
    <cellStyle name="DarkBlueOutline 6 2 2 5" xfId="7502"/>
    <cellStyle name="DarkBlueOutline 6 2 2 5 2" xfId="7503"/>
    <cellStyle name="DarkBlueOutline 6 2 2 6" xfId="7504"/>
    <cellStyle name="DarkBlueOutline 6 2 2 6 2" xfId="7505"/>
    <cellStyle name="DarkBlueOutline 6 2 2 7" xfId="7506"/>
    <cellStyle name="DarkBlueOutline 6 2 2 7 2" xfId="7507"/>
    <cellStyle name="DarkBlueOutline 6 2 3" xfId="7508"/>
    <cellStyle name="DarkBlueOutline 6 2 3 2" xfId="7509"/>
    <cellStyle name="DarkBlueOutline 6 2 4" xfId="7510"/>
    <cellStyle name="DarkBlueOutline 6 2 4 2" xfId="7511"/>
    <cellStyle name="DarkBlueOutline 6 2 5" xfId="7512"/>
    <cellStyle name="DarkBlueOutline 6 2 5 2" xfId="7513"/>
    <cellStyle name="DarkBlueOutline 6 2 6" xfId="7514"/>
    <cellStyle name="DarkBlueOutline 6 2 6 2" xfId="7515"/>
    <cellStyle name="DarkBlueOutline 6 2 7" xfId="7516"/>
    <cellStyle name="DarkBlueOutline 6 2 7 2" xfId="7517"/>
    <cellStyle name="DarkBlueOutline 6 2 8" xfId="7518"/>
    <cellStyle name="DarkBlueOutline 6 2 8 2" xfId="7519"/>
    <cellStyle name="DarkBlueOutline 6 3" xfId="7520"/>
    <cellStyle name="DarkBlueOutline 6 3 2" xfId="7521"/>
    <cellStyle name="DarkBlueOutline 6 3 2 2" xfId="7522"/>
    <cellStyle name="DarkBlueOutline 6 3 2 2 2" xfId="7523"/>
    <cellStyle name="DarkBlueOutline 6 3 2 3" xfId="7524"/>
    <cellStyle name="DarkBlueOutline 6 3 2 3 2" xfId="7525"/>
    <cellStyle name="DarkBlueOutline 6 3 2 4" xfId="7526"/>
    <cellStyle name="DarkBlueOutline 6 3 2 4 2" xfId="7527"/>
    <cellStyle name="DarkBlueOutline 6 3 2 5" xfId="7528"/>
    <cellStyle name="DarkBlueOutline 6 3 2 5 2" xfId="7529"/>
    <cellStyle name="DarkBlueOutline 6 3 2 6" xfId="7530"/>
    <cellStyle name="DarkBlueOutline 6 3 2 6 2" xfId="7531"/>
    <cellStyle name="DarkBlueOutline 6 3 2 7" xfId="7532"/>
    <cellStyle name="DarkBlueOutline 6 3 2 7 2" xfId="7533"/>
    <cellStyle name="DarkBlueOutline 6 3 3" xfId="7534"/>
    <cellStyle name="DarkBlueOutline 6 3 3 2" xfId="7535"/>
    <cellStyle name="DarkBlueOutline 6 3 4" xfId="7536"/>
    <cellStyle name="DarkBlueOutline 6 3 4 2" xfId="7537"/>
    <cellStyle name="DarkBlueOutline 6 3 5" xfId="7538"/>
    <cellStyle name="DarkBlueOutline 6 3 5 2" xfId="7539"/>
    <cellStyle name="DarkBlueOutline 6 3 6" xfId="7540"/>
    <cellStyle name="DarkBlueOutline 6 3 6 2" xfId="7541"/>
    <cellStyle name="DarkBlueOutline 6 3 7" xfId="7542"/>
    <cellStyle name="DarkBlueOutline 6 3 7 2" xfId="7543"/>
    <cellStyle name="DarkBlueOutline 6 3 8" xfId="7544"/>
    <cellStyle name="DarkBlueOutline 6 3 8 2" xfId="7545"/>
    <cellStyle name="DarkBlueOutline 6 4" xfId="7546"/>
    <cellStyle name="DarkBlueOutline 6 4 2" xfId="7547"/>
    <cellStyle name="DarkBlueOutline 6 4 2 2" xfId="7548"/>
    <cellStyle name="DarkBlueOutline 6 4 2 2 2" xfId="7549"/>
    <cellStyle name="DarkBlueOutline 6 4 2 3" xfId="7550"/>
    <cellStyle name="DarkBlueOutline 6 4 2 3 2" xfId="7551"/>
    <cellStyle name="DarkBlueOutline 6 4 2 4" xfId="7552"/>
    <cellStyle name="DarkBlueOutline 6 4 2 4 2" xfId="7553"/>
    <cellStyle name="DarkBlueOutline 6 4 2 5" xfId="7554"/>
    <cellStyle name="DarkBlueOutline 6 4 2 5 2" xfId="7555"/>
    <cellStyle name="DarkBlueOutline 6 4 2 6" xfId="7556"/>
    <cellStyle name="DarkBlueOutline 6 4 2 6 2" xfId="7557"/>
    <cellStyle name="DarkBlueOutline 6 4 2 7" xfId="7558"/>
    <cellStyle name="DarkBlueOutline 6 4 2 7 2" xfId="7559"/>
    <cellStyle name="DarkBlueOutline 6 4 3" xfId="7560"/>
    <cellStyle name="DarkBlueOutline 6 4 3 2" xfId="7561"/>
    <cellStyle name="DarkBlueOutline 6 4 4" xfId="7562"/>
    <cellStyle name="DarkBlueOutline 6 4 4 2" xfId="7563"/>
    <cellStyle name="DarkBlueOutline 6 4 5" xfId="7564"/>
    <cellStyle name="DarkBlueOutline 6 4 5 2" xfId="7565"/>
    <cellStyle name="DarkBlueOutline 6 4 6" xfId="7566"/>
    <cellStyle name="DarkBlueOutline 6 4 6 2" xfId="7567"/>
    <cellStyle name="DarkBlueOutline 6 4 7" xfId="7568"/>
    <cellStyle name="DarkBlueOutline 6 4 7 2" xfId="7569"/>
    <cellStyle name="DarkBlueOutline 6 4 8" xfId="7570"/>
    <cellStyle name="DarkBlueOutline 6 4 8 2" xfId="7571"/>
    <cellStyle name="DarkBlueOutline 6 5" xfId="7572"/>
    <cellStyle name="DarkBlueOutline 6 5 2" xfId="7573"/>
    <cellStyle name="DarkBlueOutline 6 5 2 2" xfId="7574"/>
    <cellStyle name="DarkBlueOutline 6 5 3" xfId="7575"/>
    <cellStyle name="DarkBlueOutline 6 5 3 2" xfId="7576"/>
    <cellStyle name="DarkBlueOutline 6 5 4" xfId="7577"/>
    <cellStyle name="DarkBlueOutline 6 5 4 2" xfId="7578"/>
    <cellStyle name="DarkBlueOutline 6 5 5" xfId="7579"/>
    <cellStyle name="DarkBlueOutline 6 5 5 2" xfId="7580"/>
    <cellStyle name="DarkBlueOutline 6 5 6" xfId="7581"/>
    <cellStyle name="DarkBlueOutline 6 5 6 2" xfId="7582"/>
    <cellStyle name="DarkBlueOutline 6 5 7" xfId="7583"/>
    <cellStyle name="DarkBlueOutline 6 5 7 2" xfId="7584"/>
    <cellStyle name="DarkBlueOutline 6 5 8" xfId="7585"/>
    <cellStyle name="DarkBlueOutline 6 6" xfId="7586"/>
    <cellStyle name="DarkBlueOutline 6 6 2" xfId="7587"/>
    <cellStyle name="DarkBlueOutline 6 7" xfId="7588"/>
    <cellStyle name="DarkBlueOutline 6 7 2" xfId="7589"/>
    <cellStyle name="DarkBlueOutline 6 8" xfId="7590"/>
    <cellStyle name="DarkBlueOutline 6 8 2" xfId="7591"/>
    <cellStyle name="DarkBlueOutline 6 9" xfId="7592"/>
    <cellStyle name="DarkBlueOutline 6 9 2" xfId="7593"/>
    <cellStyle name="DarkBlueOutline 7" xfId="7594"/>
    <cellStyle name="DarkBlueOutline 7 2" xfId="7595"/>
    <cellStyle name="DarkBlueOutline 7 2 2" xfId="7596"/>
    <cellStyle name="DarkBlueOutline 7 2 2 2" xfId="7597"/>
    <cellStyle name="DarkBlueOutline 7 2 3" xfId="7598"/>
    <cellStyle name="DarkBlueOutline 7 2 3 2" xfId="7599"/>
    <cellStyle name="DarkBlueOutline 7 2 4" xfId="7600"/>
    <cellStyle name="DarkBlueOutline 7 2 4 2" xfId="7601"/>
    <cellStyle name="DarkBlueOutline 7 2 5" xfId="7602"/>
    <cellStyle name="DarkBlueOutline 7 2 5 2" xfId="7603"/>
    <cellStyle name="DarkBlueOutline 7 2 6" xfId="7604"/>
    <cellStyle name="DarkBlueOutline 7 2 6 2" xfId="7605"/>
    <cellStyle name="DarkBlueOutline 7 2 7" xfId="7606"/>
    <cellStyle name="DarkBlueOutline 7 2 7 2" xfId="7607"/>
    <cellStyle name="DarkBlueOutline 7 3" xfId="7608"/>
    <cellStyle name="DarkBlueOutline 7 3 2" xfId="7609"/>
    <cellStyle name="DarkBlueOutline 7 4" xfId="7610"/>
    <cellStyle name="DarkBlueOutline 7 4 2" xfId="7611"/>
    <cellStyle name="DarkBlueOutline 7 5" xfId="7612"/>
    <cellStyle name="DarkBlueOutline 7 5 2" xfId="7613"/>
    <cellStyle name="DarkBlueOutline 7 6" xfId="7614"/>
    <cellStyle name="DarkBlueOutline 7 6 2" xfId="7615"/>
    <cellStyle name="DarkBlueOutline 7 7" xfId="7616"/>
    <cellStyle name="DarkBlueOutline 7 7 2" xfId="7617"/>
    <cellStyle name="DarkBlueOutline 7 8" xfId="7618"/>
    <cellStyle name="DarkBlueOutline 7 8 2" xfId="7619"/>
    <cellStyle name="DarkBlueOutline 8" xfId="7620"/>
    <cellStyle name="DarkBlueOutline 8 2" xfId="7621"/>
    <cellStyle name="DarkBlueOutline 8 2 2" xfId="7622"/>
    <cellStyle name="DarkBlueOutline 8 2 2 2" xfId="7623"/>
    <cellStyle name="DarkBlueOutline 8 2 3" xfId="7624"/>
    <cellStyle name="DarkBlueOutline 8 2 3 2" xfId="7625"/>
    <cellStyle name="DarkBlueOutline 8 2 4" xfId="7626"/>
    <cellStyle name="DarkBlueOutline 8 2 4 2" xfId="7627"/>
    <cellStyle name="DarkBlueOutline 8 2 5" xfId="7628"/>
    <cellStyle name="DarkBlueOutline 8 2 5 2" xfId="7629"/>
    <cellStyle name="DarkBlueOutline 8 2 6" xfId="7630"/>
    <cellStyle name="DarkBlueOutline 8 2 6 2" xfId="7631"/>
    <cellStyle name="DarkBlueOutline 8 2 7" xfId="7632"/>
    <cellStyle name="DarkBlueOutline 8 2 7 2" xfId="7633"/>
    <cellStyle name="DarkBlueOutline 8 3" xfId="7634"/>
    <cellStyle name="DarkBlueOutline 8 3 2" xfId="7635"/>
    <cellStyle name="DarkBlueOutline 8 4" xfId="7636"/>
    <cellStyle name="DarkBlueOutline 8 4 2" xfId="7637"/>
    <cellStyle name="DarkBlueOutline 8 5" xfId="7638"/>
    <cellStyle name="DarkBlueOutline 8 5 2" xfId="7639"/>
    <cellStyle name="DarkBlueOutline 8 6" xfId="7640"/>
    <cellStyle name="DarkBlueOutline 8 6 2" xfId="7641"/>
    <cellStyle name="DarkBlueOutline 8 7" xfId="7642"/>
    <cellStyle name="DarkBlueOutline 8 7 2" xfId="7643"/>
    <cellStyle name="DarkBlueOutline 8 8" xfId="7644"/>
    <cellStyle name="DarkBlueOutline 8 8 2" xfId="7645"/>
    <cellStyle name="DarkBlueOutline 9" xfId="7646"/>
    <cellStyle name="DarkBlueOutline 9 2" xfId="7647"/>
    <cellStyle name="DarkBlueOutline 9 2 2" xfId="7648"/>
    <cellStyle name="DarkBlueOutline 9 2 2 2" xfId="7649"/>
    <cellStyle name="DarkBlueOutline 9 2 3" xfId="7650"/>
    <cellStyle name="DarkBlueOutline 9 2 3 2" xfId="7651"/>
    <cellStyle name="DarkBlueOutline 9 2 4" xfId="7652"/>
    <cellStyle name="DarkBlueOutline 9 2 4 2" xfId="7653"/>
    <cellStyle name="DarkBlueOutline 9 2 5" xfId="7654"/>
    <cellStyle name="DarkBlueOutline 9 2 5 2" xfId="7655"/>
    <cellStyle name="DarkBlueOutline 9 2 6" xfId="7656"/>
    <cellStyle name="DarkBlueOutline 9 2 6 2" xfId="7657"/>
    <cellStyle name="DarkBlueOutline 9 2 7" xfId="7658"/>
    <cellStyle name="DarkBlueOutline 9 2 7 2" xfId="7659"/>
    <cellStyle name="DarkBlueOutline 9 3" xfId="7660"/>
    <cellStyle name="DarkBlueOutline 9 3 2" xfId="7661"/>
    <cellStyle name="DarkBlueOutline 9 4" xfId="7662"/>
    <cellStyle name="DarkBlueOutline 9 4 2" xfId="7663"/>
    <cellStyle name="DarkBlueOutline 9 5" xfId="7664"/>
    <cellStyle name="DarkBlueOutline 9 5 2" xfId="7665"/>
    <cellStyle name="DarkBlueOutline 9 6" xfId="7666"/>
    <cellStyle name="DarkBlueOutline 9 6 2" xfId="7667"/>
    <cellStyle name="DarkBlueOutline 9 7" xfId="7668"/>
    <cellStyle name="DarkBlueOutline 9 7 2" xfId="7669"/>
    <cellStyle name="DarkBlueOutline 9 8" xfId="7670"/>
    <cellStyle name="DarkBlueOutline 9 8 2" xfId="7671"/>
    <cellStyle name="DarkBlueOutlineYellow" xfId="7672"/>
    <cellStyle name="DarkBlueOutlineYellow 10" xfId="7673"/>
    <cellStyle name="DarkBlueOutlineYellow 10 2" xfId="7674"/>
    <cellStyle name="DarkBlueOutlineYellow 10 2 2" xfId="7675"/>
    <cellStyle name="DarkBlueOutlineYellow 10 2 2 2" xfId="7676"/>
    <cellStyle name="DarkBlueOutlineYellow 10 2 3" xfId="7677"/>
    <cellStyle name="DarkBlueOutlineYellow 10 2 3 2" xfId="7678"/>
    <cellStyle name="DarkBlueOutlineYellow 10 2 4" xfId="7679"/>
    <cellStyle name="DarkBlueOutlineYellow 10 2 4 2" xfId="7680"/>
    <cellStyle name="DarkBlueOutlineYellow 10 2 5" xfId="7681"/>
    <cellStyle name="DarkBlueOutlineYellow 10 2 5 2" xfId="7682"/>
    <cellStyle name="DarkBlueOutlineYellow 10 2 6" xfId="7683"/>
    <cellStyle name="DarkBlueOutlineYellow 10 2 6 2" xfId="7684"/>
    <cellStyle name="DarkBlueOutlineYellow 10 2 7" xfId="7685"/>
    <cellStyle name="DarkBlueOutlineYellow 10 2 7 2" xfId="7686"/>
    <cellStyle name="DarkBlueOutlineYellow 10 3" xfId="7687"/>
    <cellStyle name="DarkBlueOutlineYellow 10 3 2" xfId="7688"/>
    <cellStyle name="DarkBlueOutlineYellow 10 4" xfId="7689"/>
    <cellStyle name="DarkBlueOutlineYellow 10 4 2" xfId="7690"/>
    <cellStyle name="DarkBlueOutlineYellow 10 5" xfId="7691"/>
    <cellStyle name="DarkBlueOutlineYellow 10 5 2" xfId="7692"/>
    <cellStyle name="DarkBlueOutlineYellow 10 6" xfId="7693"/>
    <cellStyle name="DarkBlueOutlineYellow 10 6 2" xfId="7694"/>
    <cellStyle name="DarkBlueOutlineYellow 10 7" xfId="7695"/>
    <cellStyle name="DarkBlueOutlineYellow 10 7 2" xfId="7696"/>
    <cellStyle name="DarkBlueOutlineYellow 10 8" xfId="7697"/>
    <cellStyle name="DarkBlueOutlineYellow 10 8 2" xfId="7698"/>
    <cellStyle name="DarkBlueOutlineYellow 11" xfId="7699"/>
    <cellStyle name="DarkBlueOutlineYellow 11 2" xfId="7700"/>
    <cellStyle name="DarkBlueOutlineYellow 12" xfId="7701"/>
    <cellStyle name="DarkBlueOutlineYellow 12 2" xfId="7702"/>
    <cellStyle name="DarkBlueOutlineYellow 13" xfId="7703"/>
    <cellStyle name="DarkBlueOutlineYellow 13 2" xfId="7704"/>
    <cellStyle name="DarkBlueOutlineYellow 14" xfId="7705"/>
    <cellStyle name="DarkBlueOutlineYellow 14 2" xfId="7706"/>
    <cellStyle name="DarkBlueOutlineYellow 15" xfId="7707"/>
    <cellStyle name="DarkBlueOutlineYellow 15 2" xfId="7708"/>
    <cellStyle name="DarkBlueOutlineYellow 2" xfId="7709"/>
    <cellStyle name="DarkBlueOutlineYellow 2 10" xfId="7710"/>
    <cellStyle name="DarkBlueOutlineYellow 2 10 2" xfId="7711"/>
    <cellStyle name="DarkBlueOutlineYellow 2 11" xfId="7712"/>
    <cellStyle name="DarkBlueOutlineYellow 2 11 2" xfId="7713"/>
    <cellStyle name="DarkBlueOutlineYellow 2 12" xfId="7714"/>
    <cellStyle name="DarkBlueOutlineYellow 2 12 2" xfId="7715"/>
    <cellStyle name="DarkBlueOutlineYellow 2 13" xfId="7716"/>
    <cellStyle name="DarkBlueOutlineYellow 2 13 2" xfId="7717"/>
    <cellStyle name="DarkBlueOutlineYellow 2 14" xfId="7718"/>
    <cellStyle name="DarkBlueOutlineYellow 2 14 2" xfId="7719"/>
    <cellStyle name="DarkBlueOutlineYellow 2 2" xfId="7720"/>
    <cellStyle name="DarkBlueOutlineYellow 2 2 10" xfId="7721"/>
    <cellStyle name="DarkBlueOutlineYellow 2 2 10 2" xfId="7722"/>
    <cellStyle name="DarkBlueOutlineYellow 2 2 11" xfId="7723"/>
    <cellStyle name="DarkBlueOutlineYellow 2 2 11 2" xfId="7724"/>
    <cellStyle name="DarkBlueOutlineYellow 2 2 12" xfId="7725"/>
    <cellStyle name="DarkBlueOutlineYellow 2 2 12 2" xfId="7726"/>
    <cellStyle name="DarkBlueOutlineYellow 2 2 13" xfId="7727"/>
    <cellStyle name="DarkBlueOutlineYellow 2 2 13 2" xfId="7728"/>
    <cellStyle name="DarkBlueOutlineYellow 2 2 2" xfId="7729"/>
    <cellStyle name="DarkBlueOutlineYellow 2 2 2 10" xfId="7730"/>
    <cellStyle name="DarkBlueOutlineYellow 2 2 2 10 2" xfId="7731"/>
    <cellStyle name="DarkBlueOutlineYellow 2 2 2 11" xfId="7732"/>
    <cellStyle name="DarkBlueOutlineYellow 2 2 2 11 2" xfId="7733"/>
    <cellStyle name="DarkBlueOutlineYellow 2 2 2 2" xfId="7734"/>
    <cellStyle name="DarkBlueOutlineYellow 2 2 2 2 2" xfId="7735"/>
    <cellStyle name="DarkBlueOutlineYellow 2 2 2 2 2 2" xfId="7736"/>
    <cellStyle name="DarkBlueOutlineYellow 2 2 2 2 2 2 2" xfId="7737"/>
    <cellStyle name="DarkBlueOutlineYellow 2 2 2 2 2 3" xfId="7738"/>
    <cellStyle name="DarkBlueOutlineYellow 2 2 2 2 2 3 2" xfId="7739"/>
    <cellStyle name="DarkBlueOutlineYellow 2 2 2 2 2 4" xfId="7740"/>
    <cellStyle name="DarkBlueOutlineYellow 2 2 2 2 2 4 2" xfId="7741"/>
    <cellStyle name="DarkBlueOutlineYellow 2 2 2 2 2 5" xfId="7742"/>
    <cellStyle name="DarkBlueOutlineYellow 2 2 2 2 2 5 2" xfId="7743"/>
    <cellStyle name="DarkBlueOutlineYellow 2 2 2 2 2 6" xfId="7744"/>
    <cellStyle name="DarkBlueOutlineYellow 2 2 2 2 2 6 2" xfId="7745"/>
    <cellStyle name="DarkBlueOutlineYellow 2 2 2 2 2 7" xfId="7746"/>
    <cellStyle name="DarkBlueOutlineYellow 2 2 2 2 2 7 2" xfId="7747"/>
    <cellStyle name="DarkBlueOutlineYellow 2 2 2 2 3" xfId="7748"/>
    <cellStyle name="DarkBlueOutlineYellow 2 2 2 2 3 2" xfId="7749"/>
    <cellStyle name="DarkBlueOutlineYellow 2 2 2 2 4" xfId="7750"/>
    <cellStyle name="DarkBlueOutlineYellow 2 2 2 2 4 2" xfId="7751"/>
    <cellStyle name="DarkBlueOutlineYellow 2 2 2 2 5" xfId="7752"/>
    <cellStyle name="DarkBlueOutlineYellow 2 2 2 2 5 2" xfId="7753"/>
    <cellStyle name="DarkBlueOutlineYellow 2 2 2 2 6" xfId="7754"/>
    <cellStyle name="DarkBlueOutlineYellow 2 2 2 2 6 2" xfId="7755"/>
    <cellStyle name="DarkBlueOutlineYellow 2 2 2 2 7" xfId="7756"/>
    <cellStyle name="DarkBlueOutlineYellow 2 2 2 2 7 2" xfId="7757"/>
    <cellStyle name="DarkBlueOutlineYellow 2 2 2 2 8" xfId="7758"/>
    <cellStyle name="DarkBlueOutlineYellow 2 2 2 2 8 2" xfId="7759"/>
    <cellStyle name="DarkBlueOutlineYellow 2 2 2 3" xfId="7760"/>
    <cellStyle name="DarkBlueOutlineYellow 2 2 2 3 2" xfId="7761"/>
    <cellStyle name="DarkBlueOutlineYellow 2 2 2 3 2 2" xfId="7762"/>
    <cellStyle name="DarkBlueOutlineYellow 2 2 2 3 2 2 2" xfId="7763"/>
    <cellStyle name="DarkBlueOutlineYellow 2 2 2 3 2 3" xfId="7764"/>
    <cellStyle name="DarkBlueOutlineYellow 2 2 2 3 2 3 2" xfId="7765"/>
    <cellStyle name="DarkBlueOutlineYellow 2 2 2 3 2 4" xfId="7766"/>
    <cellStyle name="DarkBlueOutlineYellow 2 2 2 3 2 4 2" xfId="7767"/>
    <cellStyle name="DarkBlueOutlineYellow 2 2 2 3 2 5" xfId="7768"/>
    <cellStyle name="DarkBlueOutlineYellow 2 2 2 3 2 5 2" xfId="7769"/>
    <cellStyle name="DarkBlueOutlineYellow 2 2 2 3 2 6" xfId="7770"/>
    <cellStyle name="DarkBlueOutlineYellow 2 2 2 3 2 6 2" xfId="7771"/>
    <cellStyle name="DarkBlueOutlineYellow 2 2 2 3 2 7" xfId="7772"/>
    <cellStyle name="DarkBlueOutlineYellow 2 2 2 3 2 7 2" xfId="7773"/>
    <cellStyle name="DarkBlueOutlineYellow 2 2 2 3 3" xfId="7774"/>
    <cellStyle name="DarkBlueOutlineYellow 2 2 2 3 3 2" xfId="7775"/>
    <cellStyle name="DarkBlueOutlineYellow 2 2 2 3 4" xfId="7776"/>
    <cellStyle name="DarkBlueOutlineYellow 2 2 2 3 4 2" xfId="7777"/>
    <cellStyle name="DarkBlueOutlineYellow 2 2 2 3 5" xfId="7778"/>
    <cellStyle name="DarkBlueOutlineYellow 2 2 2 3 5 2" xfId="7779"/>
    <cellStyle name="DarkBlueOutlineYellow 2 2 2 3 6" xfId="7780"/>
    <cellStyle name="DarkBlueOutlineYellow 2 2 2 3 6 2" xfId="7781"/>
    <cellStyle name="DarkBlueOutlineYellow 2 2 2 3 7" xfId="7782"/>
    <cellStyle name="DarkBlueOutlineYellow 2 2 2 3 7 2" xfId="7783"/>
    <cellStyle name="DarkBlueOutlineYellow 2 2 2 3 8" xfId="7784"/>
    <cellStyle name="DarkBlueOutlineYellow 2 2 2 3 8 2" xfId="7785"/>
    <cellStyle name="DarkBlueOutlineYellow 2 2 2 4" xfId="7786"/>
    <cellStyle name="DarkBlueOutlineYellow 2 2 2 4 2" xfId="7787"/>
    <cellStyle name="DarkBlueOutlineYellow 2 2 2 4 2 2" xfId="7788"/>
    <cellStyle name="DarkBlueOutlineYellow 2 2 2 4 2 2 2" xfId="7789"/>
    <cellStyle name="DarkBlueOutlineYellow 2 2 2 4 2 3" xfId="7790"/>
    <cellStyle name="DarkBlueOutlineYellow 2 2 2 4 2 3 2" xfId="7791"/>
    <cellStyle name="DarkBlueOutlineYellow 2 2 2 4 2 4" xfId="7792"/>
    <cellStyle name="DarkBlueOutlineYellow 2 2 2 4 2 4 2" xfId="7793"/>
    <cellStyle name="DarkBlueOutlineYellow 2 2 2 4 2 5" xfId="7794"/>
    <cellStyle name="DarkBlueOutlineYellow 2 2 2 4 2 5 2" xfId="7795"/>
    <cellStyle name="DarkBlueOutlineYellow 2 2 2 4 2 6" xfId="7796"/>
    <cellStyle name="DarkBlueOutlineYellow 2 2 2 4 2 6 2" xfId="7797"/>
    <cellStyle name="DarkBlueOutlineYellow 2 2 2 4 2 7" xfId="7798"/>
    <cellStyle name="DarkBlueOutlineYellow 2 2 2 4 2 7 2" xfId="7799"/>
    <cellStyle name="DarkBlueOutlineYellow 2 2 2 4 3" xfId="7800"/>
    <cellStyle name="DarkBlueOutlineYellow 2 2 2 4 3 2" xfId="7801"/>
    <cellStyle name="DarkBlueOutlineYellow 2 2 2 4 4" xfId="7802"/>
    <cellStyle name="DarkBlueOutlineYellow 2 2 2 4 4 2" xfId="7803"/>
    <cellStyle name="DarkBlueOutlineYellow 2 2 2 4 5" xfId="7804"/>
    <cellStyle name="DarkBlueOutlineYellow 2 2 2 4 5 2" xfId="7805"/>
    <cellStyle name="DarkBlueOutlineYellow 2 2 2 4 6" xfId="7806"/>
    <cellStyle name="DarkBlueOutlineYellow 2 2 2 4 6 2" xfId="7807"/>
    <cellStyle name="DarkBlueOutlineYellow 2 2 2 4 7" xfId="7808"/>
    <cellStyle name="DarkBlueOutlineYellow 2 2 2 4 7 2" xfId="7809"/>
    <cellStyle name="DarkBlueOutlineYellow 2 2 2 4 8" xfId="7810"/>
    <cellStyle name="DarkBlueOutlineYellow 2 2 2 4 8 2" xfId="7811"/>
    <cellStyle name="DarkBlueOutlineYellow 2 2 2 5" xfId="7812"/>
    <cellStyle name="DarkBlueOutlineYellow 2 2 2 5 2" xfId="7813"/>
    <cellStyle name="DarkBlueOutlineYellow 2 2 2 5 2 2" xfId="7814"/>
    <cellStyle name="DarkBlueOutlineYellow 2 2 2 5 3" xfId="7815"/>
    <cellStyle name="DarkBlueOutlineYellow 2 2 2 5 3 2" xfId="7816"/>
    <cellStyle name="DarkBlueOutlineYellow 2 2 2 5 4" xfId="7817"/>
    <cellStyle name="DarkBlueOutlineYellow 2 2 2 5 4 2" xfId="7818"/>
    <cellStyle name="DarkBlueOutlineYellow 2 2 2 5 5" xfId="7819"/>
    <cellStyle name="DarkBlueOutlineYellow 2 2 2 5 5 2" xfId="7820"/>
    <cellStyle name="DarkBlueOutlineYellow 2 2 2 5 6" xfId="7821"/>
    <cellStyle name="DarkBlueOutlineYellow 2 2 2 5 6 2" xfId="7822"/>
    <cellStyle name="DarkBlueOutlineYellow 2 2 2 5 7" xfId="7823"/>
    <cellStyle name="DarkBlueOutlineYellow 2 2 2 5 7 2" xfId="7824"/>
    <cellStyle name="DarkBlueOutlineYellow 2 2 2 5 8" xfId="7825"/>
    <cellStyle name="DarkBlueOutlineYellow 2 2 2 6" xfId="7826"/>
    <cellStyle name="DarkBlueOutlineYellow 2 2 2 6 2" xfId="7827"/>
    <cellStyle name="DarkBlueOutlineYellow 2 2 2 7" xfId="7828"/>
    <cellStyle name="DarkBlueOutlineYellow 2 2 2 7 2" xfId="7829"/>
    <cellStyle name="DarkBlueOutlineYellow 2 2 2 8" xfId="7830"/>
    <cellStyle name="DarkBlueOutlineYellow 2 2 2 8 2" xfId="7831"/>
    <cellStyle name="DarkBlueOutlineYellow 2 2 2 9" xfId="7832"/>
    <cellStyle name="DarkBlueOutlineYellow 2 2 2 9 2" xfId="7833"/>
    <cellStyle name="DarkBlueOutlineYellow 2 2 3" xfId="7834"/>
    <cellStyle name="DarkBlueOutlineYellow 2 2 3 10" xfId="7835"/>
    <cellStyle name="DarkBlueOutlineYellow 2 2 3 10 2" xfId="7836"/>
    <cellStyle name="DarkBlueOutlineYellow 2 2 3 11" xfId="7837"/>
    <cellStyle name="DarkBlueOutlineYellow 2 2 3 11 2" xfId="7838"/>
    <cellStyle name="DarkBlueOutlineYellow 2 2 3 2" xfId="7839"/>
    <cellStyle name="DarkBlueOutlineYellow 2 2 3 2 2" xfId="7840"/>
    <cellStyle name="DarkBlueOutlineYellow 2 2 3 2 2 2" xfId="7841"/>
    <cellStyle name="DarkBlueOutlineYellow 2 2 3 2 2 2 2" xfId="7842"/>
    <cellStyle name="DarkBlueOutlineYellow 2 2 3 2 2 3" xfId="7843"/>
    <cellStyle name="DarkBlueOutlineYellow 2 2 3 2 2 3 2" xfId="7844"/>
    <cellStyle name="DarkBlueOutlineYellow 2 2 3 2 2 4" xfId="7845"/>
    <cellStyle name="DarkBlueOutlineYellow 2 2 3 2 2 4 2" xfId="7846"/>
    <cellStyle name="DarkBlueOutlineYellow 2 2 3 2 2 5" xfId="7847"/>
    <cellStyle name="DarkBlueOutlineYellow 2 2 3 2 2 5 2" xfId="7848"/>
    <cellStyle name="DarkBlueOutlineYellow 2 2 3 2 2 6" xfId="7849"/>
    <cellStyle name="DarkBlueOutlineYellow 2 2 3 2 2 6 2" xfId="7850"/>
    <cellStyle name="DarkBlueOutlineYellow 2 2 3 2 2 7" xfId="7851"/>
    <cellStyle name="DarkBlueOutlineYellow 2 2 3 2 2 7 2" xfId="7852"/>
    <cellStyle name="DarkBlueOutlineYellow 2 2 3 2 3" xfId="7853"/>
    <cellStyle name="DarkBlueOutlineYellow 2 2 3 2 3 2" xfId="7854"/>
    <cellStyle name="DarkBlueOutlineYellow 2 2 3 2 4" xfId="7855"/>
    <cellStyle name="DarkBlueOutlineYellow 2 2 3 2 4 2" xfId="7856"/>
    <cellStyle name="DarkBlueOutlineYellow 2 2 3 2 5" xfId="7857"/>
    <cellStyle name="DarkBlueOutlineYellow 2 2 3 2 5 2" xfId="7858"/>
    <cellStyle name="DarkBlueOutlineYellow 2 2 3 2 6" xfId="7859"/>
    <cellStyle name="DarkBlueOutlineYellow 2 2 3 2 6 2" xfId="7860"/>
    <cellStyle name="DarkBlueOutlineYellow 2 2 3 2 7" xfId="7861"/>
    <cellStyle name="DarkBlueOutlineYellow 2 2 3 2 7 2" xfId="7862"/>
    <cellStyle name="DarkBlueOutlineYellow 2 2 3 2 8" xfId="7863"/>
    <cellStyle name="DarkBlueOutlineYellow 2 2 3 2 8 2" xfId="7864"/>
    <cellStyle name="DarkBlueOutlineYellow 2 2 3 3" xfId="7865"/>
    <cellStyle name="DarkBlueOutlineYellow 2 2 3 3 2" xfId="7866"/>
    <cellStyle name="DarkBlueOutlineYellow 2 2 3 3 2 2" xfId="7867"/>
    <cellStyle name="DarkBlueOutlineYellow 2 2 3 3 2 2 2" xfId="7868"/>
    <cellStyle name="DarkBlueOutlineYellow 2 2 3 3 2 3" xfId="7869"/>
    <cellStyle name="DarkBlueOutlineYellow 2 2 3 3 2 3 2" xfId="7870"/>
    <cellStyle name="DarkBlueOutlineYellow 2 2 3 3 2 4" xfId="7871"/>
    <cellStyle name="DarkBlueOutlineYellow 2 2 3 3 2 4 2" xfId="7872"/>
    <cellStyle name="DarkBlueOutlineYellow 2 2 3 3 2 5" xfId="7873"/>
    <cellStyle name="DarkBlueOutlineYellow 2 2 3 3 2 5 2" xfId="7874"/>
    <cellStyle name="DarkBlueOutlineYellow 2 2 3 3 2 6" xfId="7875"/>
    <cellStyle name="DarkBlueOutlineYellow 2 2 3 3 2 6 2" xfId="7876"/>
    <cellStyle name="DarkBlueOutlineYellow 2 2 3 3 2 7" xfId="7877"/>
    <cellStyle name="DarkBlueOutlineYellow 2 2 3 3 2 7 2" xfId="7878"/>
    <cellStyle name="DarkBlueOutlineYellow 2 2 3 3 3" xfId="7879"/>
    <cellStyle name="DarkBlueOutlineYellow 2 2 3 3 3 2" xfId="7880"/>
    <cellStyle name="DarkBlueOutlineYellow 2 2 3 3 4" xfId="7881"/>
    <cellStyle name="DarkBlueOutlineYellow 2 2 3 3 4 2" xfId="7882"/>
    <cellStyle name="DarkBlueOutlineYellow 2 2 3 3 5" xfId="7883"/>
    <cellStyle name="DarkBlueOutlineYellow 2 2 3 3 5 2" xfId="7884"/>
    <cellStyle name="DarkBlueOutlineYellow 2 2 3 3 6" xfId="7885"/>
    <cellStyle name="DarkBlueOutlineYellow 2 2 3 3 6 2" xfId="7886"/>
    <cellStyle name="DarkBlueOutlineYellow 2 2 3 3 7" xfId="7887"/>
    <cellStyle name="DarkBlueOutlineYellow 2 2 3 3 7 2" xfId="7888"/>
    <cellStyle name="DarkBlueOutlineYellow 2 2 3 3 8" xfId="7889"/>
    <cellStyle name="DarkBlueOutlineYellow 2 2 3 3 8 2" xfId="7890"/>
    <cellStyle name="DarkBlueOutlineYellow 2 2 3 4" xfId="7891"/>
    <cellStyle name="DarkBlueOutlineYellow 2 2 3 4 2" xfId="7892"/>
    <cellStyle name="DarkBlueOutlineYellow 2 2 3 4 2 2" xfId="7893"/>
    <cellStyle name="DarkBlueOutlineYellow 2 2 3 4 2 2 2" xfId="7894"/>
    <cellStyle name="DarkBlueOutlineYellow 2 2 3 4 2 3" xfId="7895"/>
    <cellStyle name="DarkBlueOutlineYellow 2 2 3 4 2 3 2" xfId="7896"/>
    <cellStyle name="DarkBlueOutlineYellow 2 2 3 4 2 4" xfId="7897"/>
    <cellStyle name="DarkBlueOutlineYellow 2 2 3 4 2 4 2" xfId="7898"/>
    <cellStyle name="DarkBlueOutlineYellow 2 2 3 4 2 5" xfId="7899"/>
    <cellStyle name="DarkBlueOutlineYellow 2 2 3 4 2 5 2" xfId="7900"/>
    <cellStyle name="DarkBlueOutlineYellow 2 2 3 4 2 6" xfId="7901"/>
    <cellStyle name="DarkBlueOutlineYellow 2 2 3 4 2 6 2" xfId="7902"/>
    <cellStyle name="DarkBlueOutlineYellow 2 2 3 4 2 7" xfId="7903"/>
    <cellStyle name="DarkBlueOutlineYellow 2 2 3 4 2 7 2" xfId="7904"/>
    <cellStyle name="DarkBlueOutlineYellow 2 2 3 4 3" xfId="7905"/>
    <cellStyle name="DarkBlueOutlineYellow 2 2 3 4 3 2" xfId="7906"/>
    <cellStyle name="DarkBlueOutlineYellow 2 2 3 4 4" xfId="7907"/>
    <cellStyle name="DarkBlueOutlineYellow 2 2 3 4 4 2" xfId="7908"/>
    <cellStyle name="DarkBlueOutlineYellow 2 2 3 4 5" xfId="7909"/>
    <cellStyle name="DarkBlueOutlineYellow 2 2 3 4 5 2" xfId="7910"/>
    <cellStyle name="DarkBlueOutlineYellow 2 2 3 4 6" xfId="7911"/>
    <cellStyle name="DarkBlueOutlineYellow 2 2 3 4 6 2" xfId="7912"/>
    <cellStyle name="DarkBlueOutlineYellow 2 2 3 4 7" xfId="7913"/>
    <cellStyle name="DarkBlueOutlineYellow 2 2 3 4 7 2" xfId="7914"/>
    <cellStyle name="DarkBlueOutlineYellow 2 2 3 4 8" xfId="7915"/>
    <cellStyle name="DarkBlueOutlineYellow 2 2 3 4 8 2" xfId="7916"/>
    <cellStyle name="DarkBlueOutlineYellow 2 2 3 5" xfId="7917"/>
    <cellStyle name="DarkBlueOutlineYellow 2 2 3 5 2" xfId="7918"/>
    <cellStyle name="DarkBlueOutlineYellow 2 2 3 5 2 2" xfId="7919"/>
    <cellStyle name="DarkBlueOutlineYellow 2 2 3 5 3" xfId="7920"/>
    <cellStyle name="DarkBlueOutlineYellow 2 2 3 5 3 2" xfId="7921"/>
    <cellStyle name="DarkBlueOutlineYellow 2 2 3 5 4" xfId="7922"/>
    <cellStyle name="DarkBlueOutlineYellow 2 2 3 5 4 2" xfId="7923"/>
    <cellStyle name="DarkBlueOutlineYellow 2 2 3 5 5" xfId="7924"/>
    <cellStyle name="DarkBlueOutlineYellow 2 2 3 5 5 2" xfId="7925"/>
    <cellStyle name="DarkBlueOutlineYellow 2 2 3 5 6" xfId="7926"/>
    <cellStyle name="DarkBlueOutlineYellow 2 2 3 5 6 2" xfId="7927"/>
    <cellStyle name="DarkBlueOutlineYellow 2 2 3 5 7" xfId="7928"/>
    <cellStyle name="DarkBlueOutlineYellow 2 2 3 5 7 2" xfId="7929"/>
    <cellStyle name="DarkBlueOutlineYellow 2 2 3 5 8" xfId="7930"/>
    <cellStyle name="DarkBlueOutlineYellow 2 2 3 6" xfId="7931"/>
    <cellStyle name="DarkBlueOutlineYellow 2 2 3 6 2" xfId="7932"/>
    <cellStyle name="DarkBlueOutlineYellow 2 2 3 7" xfId="7933"/>
    <cellStyle name="DarkBlueOutlineYellow 2 2 3 7 2" xfId="7934"/>
    <cellStyle name="DarkBlueOutlineYellow 2 2 3 8" xfId="7935"/>
    <cellStyle name="DarkBlueOutlineYellow 2 2 3 8 2" xfId="7936"/>
    <cellStyle name="DarkBlueOutlineYellow 2 2 3 9" xfId="7937"/>
    <cellStyle name="DarkBlueOutlineYellow 2 2 3 9 2" xfId="7938"/>
    <cellStyle name="DarkBlueOutlineYellow 2 2 4" xfId="7939"/>
    <cellStyle name="DarkBlueOutlineYellow 2 2 4 2" xfId="7940"/>
    <cellStyle name="DarkBlueOutlineYellow 2 2 4 2 2" xfId="7941"/>
    <cellStyle name="DarkBlueOutlineYellow 2 2 4 2 2 2" xfId="7942"/>
    <cellStyle name="DarkBlueOutlineYellow 2 2 4 2 3" xfId="7943"/>
    <cellStyle name="DarkBlueOutlineYellow 2 2 4 2 3 2" xfId="7944"/>
    <cellStyle name="DarkBlueOutlineYellow 2 2 4 2 4" xfId="7945"/>
    <cellStyle name="DarkBlueOutlineYellow 2 2 4 2 4 2" xfId="7946"/>
    <cellStyle name="DarkBlueOutlineYellow 2 2 4 2 5" xfId="7947"/>
    <cellStyle name="DarkBlueOutlineYellow 2 2 4 2 5 2" xfId="7948"/>
    <cellStyle name="DarkBlueOutlineYellow 2 2 4 2 6" xfId="7949"/>
    <cellStyle name="DarkBlueOutlineYellow 2 2 4 2 6 2" xfId="7950"/>
    <cellStyle name="DarkBlueOutlineYellow 2 2 4 2 7" xfId="7951"/>
    <cellStyle name="DarkBlueOutlineYellow 2 2 4 2 7 2" xfId="7952"/>
    <cellStyle name="DarkBlueOutlineYellow 2 2 4 3" xfId="7953"/>
    <cellStyle name="DarkBlueOutlineYellow 2 2 4 3 2" xfId="7954"/>
    <cellStyle name="DarkBlueOutlineYellow 2 2 4 4" xfId="7955"/>
    <cellStyle name="DarkBlueOutlineYellow 2 2 4 4 2" xfId="7956"/>
    <cellStyle name="DarkBlueOutlineYellow 2 2 4 5" xfId="7957"/>
    <cellStyle name="DarkBlueOutlineYellow 2 2 4 5 2" xfId="7958"/>
    <cellStyle name="DarkBlueOutlineYellow 2 2 4 6" xfId="7959"/>
    <cellStyle name="DarkBlueOutlineYellow 2 2 4 6 2" xfId="7960"/>
    <cellStyle name="DarkBlueOutlineYellow 2 2 4 7" xfId="7961"/>
    <cellStyle name="DarkBlueOutlineYellow 2 2 4 7 2" xfId="7962"/>
    <cellStyle name="DarkBlueOutlineYellow 2 2 4 8" xfId="7963"/>
    <cellStyle name="DarkBlueOutlineYellow 2 2 4 8 2" xfId="7964"/>
    <cellStyle name="DarkBlueOutlineYellow 2 2 5" xfId="7965"/>
    <cellStyle name="DarkBlueOutlineYellow 2 2 5 2" xfId="7966"/>
    <cellStyle name="DarkBlueOutlineYellow 2 2 5 2 2" xfId="7967"/>
    <cellStyle name="DarkBlueOutlineYellow 2 2 5 2 2 2" xfId="7968"/>
    <cellStyle name="DarkBlueOutlineYellow 2 2 5 2 3" xfId="7969"/>
    <cellStyle name="DarkBlueOutlineYellow 2 2 5 2 3 2" xfId="7970"/>
    <cellStyle name="DarkBlueOutlineYellow 2 2 5 2 4" xfId="7971"/>
    <cellStyle name="DarkBlueOutlineYellow 2 2 5 2 4 2" xfId="7972"/>
    <cellStyle name="DarkBlueOutlineYellow 2 2 5 2 5" xfId="7973"/>
    <cellStyle name="DarkBlueOutlineYellow 2 2 5 2 5 2" xfId="7974"/>
    <cellStyle name="DarkBlueOutlineYellow 2 2 5 2 6" xfId="7975"/>
    <cellStyle name="DarkBlueOutlineYellow 2 2 5 2 6 2" xfId="7976"/>
    <cellStyle name="DarkBlueOutlineYellow 2 2 5 2 7" xfId="7977"/>
    <cellStyle name="DarkBlueOutlineYellow 2 2 5 2 7 2" xfId="7978"/>
    <cellStyle name="DarkBlueOutlineYellow 2 2 5 3" xfId="7979"/>
    <cellStyle name="DarkBlueOutlineYellow 2 2 5 3 2" xfId="7980"/>
    <cellStyle name="DarkBlueOutlineYellow 2 2 5 4" xfId="7981"/>
    <cellStyle name="DarkBlueOutlineYellow 2 2 5 4 2" xfId="7982"/>
    <cellStyle name="DarkBlueOutlineYellow 2 2 5 5" xfId="7983"/>
    <cellStyle name="DarkBlueOutlineYellow 2 2 5 5 2" xfId="7984"/>
    <cellStyle name="DarkBlueOutlineYellow 2 2 5 6" xfId="7985"/>
    <cellStyle name="DarkBlueOutlineYellow 2 2 5 6 2" xfId="7986"/>
    <cellStyle name="DarkBlueOutlineYellow 2 2 5 7" xfId="7987"/>
    <cellStyle name="DarkBlueOutlineYellow 2 2 5 7 2" xfId="7988"/>
    <cellStyle name="DarkBlueOutlineYellow 2 2 5 8" xfId="7989"/>
    <cellStyle name="DarkBlueOutlineYellow 2 2 5 8 2" xfId="7990"/>
    <cellStyle name="DarkBlueOutlineYellow 2 2 6" xfId="7991"/>
    <cellStyle name="DarkBlueOutlineYellow 2 2 6 2" xfId="7992"/>
    <cellStyle name="DarkBlueOutlineYellow 2 2 6 2 2" xfId="7993"/>
    <cellStyle name="DarkBlueOutlineYellow 2 2 6 2 2 2" xfId="7994"/>
    <cellStyle name="DarkBlueOutlineYellow 2 2 6 2 3" xfId="7995"/>
    <cellStyle name="DarkBlueOutlineYellow 2 2 6 2 3 2" xfId="7996"/>
    <cellStyle name="DarkBlueOutlineYellow 2 2 6 2 4" xfId="7997"/>
    <cellStyle name="DarkBlueOutlineYellow 2 2 6 2 4 2" xfId="7998"/>
    <cellStyle name="DarkBlueOutlineYellow 2 2 6 2 5" xfId="7999"/>
    <cellStyle name="DarkBlueOutlineYellow 2 2 6 2 5 2" xfId="8000"/>
    <cellStyle name="DarkBlueOutlineYellow 2 2 6 2 6" xfId="8001"/>
    <cellStyle name="DarkBlueOutlineYellow 2 2 6 2 6 2" xfId="8002"/>
    <cellStyle name="DarkBlueOutlineYellow 2 2 6 2 7" xfId="8003"/>
    <cellStyle name="DarkBlueOutlineYellow 2 2 6 2 7 2" xfId="8004"/>
    <cellStyle name="DarkBlueOutlineYellow 2 2 6 3" xfId="8005"/>
    <cellStyle name="DarkBlueOutlineYellow 2 2 6 3 2" xfId="8006"/>
    <cellStyle name="DarkBlueOutlineYellow 2 2 6 4" xfId="8007"/>
    <cellStyle name="DarkBlueOutlineYellow 2 2 6 4 2" xfId="8008"/>
    <cellStyle name="DarkBlueOutlineYellow 2 2 6 5" xfId="8009"/>
    <cellStyle name="DarkBlueOutlineYellow 2 2 6 5 2" xfId="8010"/>
    <cellStyle name="DarkBlueOutlineYellow 2 2 6 6" xfId="8011"/>
    <cellStyle name="DarkBlueOutlineYellow 2 2 6 6 2" xfId="8012"/>
    <cellStyle name="DarkBlueOutlineYellow 2 2 6 7" xfId="8013"/>
    <cellStyle name="DarkBlueOutlineYellow 2 2 6 7 2" xfId="8014"/>
    <cellStyle name="DarkBlueOutlineYellow 2 2 6 8" xfId="8015"/>
    <cellStyle name="DarkBlueOutlineYellow 2 2 6 8 2" xfId="8016"/>
    <cellStyle name="DarkBlueOutlineYellow 2 2 7" xfId="8017"/>
    <cellStyle name="DarkBlueOutlineYellow 2 2 7 2" xfId="8018"/>
    <cellStyle name="DarkBlueOutlineYellow 2 2 7 2 2" xfId="8019"/>
    <cellStyle name="DarkBlueOutlineYellow 2 2 7 3" xfId="8020"/>
    <cellStyle name="DarkBlueOutlineYellow 2 2 7 3 2" xfId="8021"/>
    <cellStyle name="DarkBlueOutlineYellow 2 2 7 4" xfId="8022"/>
    <cellStyle name="DarkBlueOutlineYellow 2 2 7 4 2" xfId="8023"/>
    <cellStyle name="DarkBlueOutlineYellow 2 2 7 5" xfId="8024"/>
    <cellStyle name="DarkBlueOutlineYellow 2 2 7 5 2" xfId="8025"/>
    <cellStyle name="DarkBlueOutlineYellow 2 2 7 6" xfId="8026"/>
    <cellStyle name="DarkBlueOutlineYellow 2 2 7 6 2" xfId="8027"/>
    <cellStyle name="DarkBlueOutlineYellow 2 2 7 7" xfId="8028"/>
    <cellStyle name="DarkBlueOutlineYellow 2 2 7 7 2" xfId="8029"/>
    <cellStyle name="DarkBlueOutlineYellow 2 2 7 8" xfId="8030"/>
    <cellStyle name="DarkBlueOutlineYellow 2 2 8" xfId="8031"/>
    <cellStyle name="DarkBlueOutlineYellow 2 2 8 2" xfId="8032"/>
    <cellStyle name="DarkBlueOutlineYellow 2 2 9" xfId="8033"/>
    <cellStyle name="DarkBlueOutlineYellow 2 2 9 2" xfId="8034"/>
    <cellStyle name="DarkBlueOutlineYellow 2 3" xfId="8035"/>
    <cellStyle name="DarkBlueOutlineYellow 2 3 10" xfId="8036"/>
    <cellStyle name="DarkBlueOutlineYellow 2 3 10 2" xfId="8037"/>
    <cellStyle name="DarkBlueOutlineYellow 2 3 11" xfId="8038"/>
    <cellStyle name="DarkBlueOutlineYellow 2 3 11 2" xfId="8039"/>
    <cellStyle name="DarkBlueOutlineYellow 2 3 12" xfId="8040"/>
    <cellStyle name="DarkBlueOutlineYellow 2 3 12 2" xfId="8041"/>
    <cellStyle name="DarkBlueOutlineYellow 2 3 13" xfId="8042"/>
    <cellStyle name="DarkBlueOutlineYellow 2 3 13 2" xfId="8043"/>
    <cellStyle name="DarkBlueOutlineYellow 2 3 2" xfId="8044"/>
    <cellStyle name="DarkBlueOutlineYellow 2 3 2 10" xfId="8045"/>
    <cellStyle name="DarkBlueOutlineYellow 2 3 2 10 2" xfId="8046"/>
    <cellStyle name="DarkBlueOutlineYellow 2 3 2 11" xfId="8047"/>
    <cellStyle name="DarkBlueOutlineYellow 2 3 2 11 2" xfId="8048"/>
    <cellStyle name="DarkBlueOutlineYellow 2 3 2 2" xfId="8049"/>
    <cellStyle name="DarkBlueOutlineYellow 2 3 2 2 2" xfId="8050"/>
    <cellStyle name="DarkBlueOutlineYellow 2 3 2 2 2 2" xfId="8051"/>
    <cellStyle name="DarkBlueOutlineYellow 2 3 2 2 2 2 2" xfId="8052"/>
    <cellStyle name="DarkBlueOutlineYellow 2 3 2 2 2 3" xfId="8053"/>
    <cellStyle name="DarkBlueOutlineYellow 2 3 2 2 2 3 2" xfId="8054"/>
    <cellStyle name="DarkBlueOutlineYellow 2 3 2 2 2 4" xfId="8055"/>
    <cellStyle name="DarkBlueOutlineYellow 2 3 2 2 2 4 2" xfId="8056"/>
    <cellStyle name="DarkBlueOutlineYellow 2 3 2 2 2 5" xfId="8057"/>
    <cellStyle name="DarkBlueOutlineYellow 2 3 2 2 2 5 2" xfId="8058"/>
    <cellStyle name="DarkBlueOutlineYellow 2 3 2 2 2 6" xfId="8059"/>
    <cellStyle name="DarkBlueOutlineYellow 2 3 2 2 2 6 2" xfId="8060"/>
    <cellStyle name="DarkBlueOutlineYellow 2 3 2 2 2 7" xfId="8061"/>
    <cellStyle name="DarkBlueOutlineYellow 2 3 2 2 2 7 2" xfId="8062"/>
    <cellStyle name="DarkBlueOutlineYellow 2 3 2 2 3" xfId="8063"/>
    <cellStyle name="DarkBlueOutlineYellow 2 3 2 2 3 2" xfId="8064"/>
    <cellStyle name="DarkBlueOutlineYellow 2 3 2 2 4" xfId="8065"/>
    <cellStyle name="DarkBlueOutlineYellow 2 3 2 2 4 2" xfId="8066"/>
    <cellStyle name="DarkBlueOutlineYellow 2 3 2 2 5" xfId="8067"/>
    <cellStyle name="DarkBlueOutlineYellow 2 3 2 2 5 2" xfId="8068"/>
    <cellStyle name="DarkBlueOutlineYellow 2 3 2 2 6" xfId="8069"/>
    <cellStyle name="DarkBlueOutlineYellow 2 3 2 2 6 2" xfId="8070"/>
    <cellStyle name="DarkBlueOutlineYellow 2 3 2 2 7" xfId="8071"/>
    <cellStyle name="DarkBlueOutlineYellow 2 3 2 2 7 2" xfId="8072"/>
    <cellStyle name="DarkBlueOutlineYellow 2 3 2 2 8" xfId="8073"/>
    <cellStyle name="DarkBlueOutlineYellow 2 3 2 2 8 2" xfId="8074"/>
    <cellStyle name="DarkBlueOutlineYellow 2 3 2 3" xfId="8075"/>
    <cellStyle name="DarkBlueOutlineYellow 2 3 2 3 2" xfId="8076"/>
    <cellStyle name="DarkBlueOutlineYellow 2 3 2 3 2 2" xfId="8077"/>
    <cellStyle name="DarkBlueOutlineYellow 2 3 2 3 2 2 2" xfId="8078"/>
    <cellStyle name="DarkBlueOutlineYellow 2 3 2 3 2 3" xfId="8079"/>
    <cellStyle name="DarkBlueOutlineYellow 2 3 2 3 2 3 2" xfId="8080"/>
    <cellStyle name="DarkBlueOutlineYellow 2 3 2 3 2 4" xfId="8081"/>
    <cellStyle name="DarkBlueOutlineYellow 2 3 2 3 2 4 2" xfId="8082"/>
    <cellStyle name="DarkBlueOutlineYellow 2 3 2 3 2 5" xfId="8083"/>
    <cellStyle name="DarkBlueOutlineYellow 2 3 2 3 2 5 2" xfId="8084"/>
    <cellStyle name="DarkBlueOutlineYellow 2 3 2 3 2 6" xfId="8085"/>
    <cellStyle name="DarkBlueOutlineYellow 2 3 2 3 2 6 2" xfId="8086"/>
    <cellStyle name="DarkBlueOutlineYellow 2 3 2 3 2 7" xfId="8087"/>
    <cellStyle name="DarkBlueOutlineYellow 2 3 2 3 2 7 2" xfId="8088"/>
    <cellStyle name="DarkBlueOutlineYellow 2 3 2 3 3" xfId="8089"/>
    <cellStyle name="DarkBlueOutlineYellow 2 3 2 3 3 2" xfId="8090"/>
    <cellStyle name="DarkBlueOutlineYellow 2 3 2 3 4" xfId="8091"/>
    <cellStyle name="DarkBlueOutlineYellow 2 3 2 3 4 2" xfId="8092"/>
    <cellStyle name="DarkBlueOutlineYellow 2 3 2 3 5" xfId="8093"/>
    <cellStyle name="DarkBlueOutlineYellow 2 3 2 3 5 2" xfId="8094"/>
    <cellStyle name="DarkBlueOutlineYellow 2 3 2 3 6" xfId="8095"/>
    <cellStyle name="DarkBlueOutlineYellow 2 3 2 3 6 2" xfId="8096"/>
    <cellStyle name="DarkBlueOutlineYellow 2 3 2 3 7" xfId="8097"/>
    <cellStyle name="DarkBlueOutlineYellow 2 3 2 3 7 2" xfId="8098"/>
    <cellStyle name="DarkBlueOutlineYellow 2 3 2 3 8" xfId="8099"/>
    <cellStyle name="DarkBlueOutlineYellow 2 3 2 3 8 2" xfId="8100"/>
    <cellStyle name="DarkBlueOutlineYellow 2 3 2 4" xfId="8101"/>
    <cellStyle name="DarkBlueOutlineYellow 2 3 2 4 2" xfId="8102"/>
    <cellStyle name="DarkBlueOutlineYellow 2 3 2 4 2 2" xfId="8103"/>
    <cellStyle name="DarkBlueOutlineYellow 2 3 2 4 2 2 2" xfId="8104"/>
    <cellStyle name="DarkBlueOutlineYellow 2 3 2 4 2 3" xfId="8105"/>
    <cellStyle name="DarkBlueOutlineYellow 2 3 2 4 2 3 2" xfId="8106"/>
    <cellStyle name="DarkBlueOutlineYellow 2 3 2 4 2 4" xfId="8107"/>
    <cellStyle name="DarkBlueOutlineYellow 2 3 2 4 2 4 2" xfId="8108"/>
    <cellStyle name="DarkBlueOutlineYellow 2 3 2 4 2 5" xfId="8109"/>
    <cellStyle name="DarkBlueOutlineYellow 2 3 2 4 2 5 2" xfId="8110"/>
    <cellStyle name="DarkBlueOutlineYellow 2 3 2 4 2 6" xfId="8111"/>
    <cellStyle name="DarkBlueOutlineYellow 2 3 2 4 2 6 2" xfId="8112"/>
    <cellStyle name="DarkBlueOutlineYellow 2 3 2 4 2 7" xfId="8113"/>
    <cellStyle name="DarkBlueOutlineYellow 2 3 2 4 2 7 2" xfId="8114"/>
    <cellStyle name="DarkBlueOutlineYellow 2 3 2 4 3" xfId="8115"/>
    <cellStyle name="DarkBlueOutlineYellow 2 3 2 4 3 2" xfId="8116"/>
    <cellStyle name="DarkBlueOutlineYellow 2 3 2 4 4" xfId="8117"/>
    <cellStyle name="DarkBlueOutlineYellow 2 3 2 4 4 2" xfId="8118"/>
    <cellStyle name="DarkBlueOutlineYellow 2 3 2 4 5" xfId="8119"/>
    <cellStyle name="DarkBlueOutlineYellow 2 3 2 4 5 2" xfId="8120"/>
    <cellStyle name="DarkBlueOutlineYellow 2 3 2 4 6" xfId="8121"/>
    <cellStyle name="DarkBlueOutlineYellow 2 3 2 4 6 2" xfId="8122"/>
    <cellStyle name="DarkBlueOutlineYellow 2 3 2 4 7" xfId="8123"/>
    <cellStyle name="DarkBlueOutlineYellow 2 3 2 4 7 2" xfId="8124"/>
    <cellStyle name="DarkBlueOutlineYellow 2 3 2 4 8" xfId="8125"/>
    <cellStyle name="DarkBlueOutlineYellow 2 3 2 4 8 2" xfId="8126"/>
    <cellStyle name="DarkBlueOutlineYellow 2 3 2 5" xfId="8127"/>
    <cellStyle name="DarkBlueOutlineYellow 2 3 2 5 2" xfId="8128"/>
    <cellStyle name="DarkBlueOutlineYellow 2 3 2 5 2 2" xfId="8129"/>
    <cellStyle name="DarkBlueOutlineYellow 2 3 2 5 3" xfId="8130"/>
    <cellStyle name="DarkBlueOutlineYellow 2 3 2 5 3 2" xfId="8131"/>
    <cellStyle name="DarkBlueOutlineYellow 2 3 2 5 4" xfId="8132"/>
    <cellStyle name="DarkBlueOutlineYellow 2 3 2 5 4 2" xfId="8133"/>
    <cellStyle name="DarkBlueOutlineYellow 2 3 2 5 5" xfId="8134"/>
    <cellStyle name="DarkBlueOutlineYellow 2 3 2 5 5 2" xfId="8135"/>
    <cellStyle name="DarkBlueOutlineYellow 2 3 2 5 6" xfId="8136"/>
    <cellStyle name="DarkBlueOutlineYellow 2 3 2 5 6 2" xfId="8137"/>
    <cellStyle name="DarkBlueOutlineYellow 2 3 2 5 7" xfId="8138"/>
    <cellStyle name="DarkBlueOutlineYellow 2 3 2 5 7 2" xfId="8139"/>
    <cellStyle name="DarkBlueOutlineYellow 2 3 2 5 8" xfId="8140"/>
    <cellStyle name="DarkBlueOutlineYellow 2 3 2 6" xfId="8141"/>
    <cellStyle name="DarkBlueOutlineYellow 2 3 2 6 2" xfId="8142"/>
    <cellStyle name="DarkBlueOutlineYellow 2 3 2 7" xfId="8143"/>
    <cellStyle name="DarkBlueOutlineYellow 2 3 2 7 2" xfId="8144"/>
    <cellStyle name="DarkBlueOutlineYellow 2 3 2 8" xfId="8145"/>
    <cellStyle name="DarkBlueOutlineYellow 2 3 2 8 2" xfId="8146"/>
    <cellStyle name="DarkBlueOutlineYellow 2 3 2 9" xfId="8147"/>
    <cellStyle name="DarkBlueOutlineYellow 2 3 2 9 2" xfId="8148"/>
    <cellStyle name="DarkBlueOutlineYellow 2 3 3" xfId="8149"/>
    <cellStyle name="DarkBlueOutlineYellow 2 3 3 10" xfId="8150"/>
    <cellStyle name="DarkBlueOutlineYellow 2 3 3 10 2" xfId="8151"/>
    <cellStyle name="DarkBlueOutlineYellow 2 3 3 11" xfId="8152"/>
    <cellStyle name="DarkBlueOutlineYellow 2 3 3 11 2" xfId="8153"/>
    <cellStyle name="DarkBlueOutlineYellow 2 3 3 2" xfId="8154"/>
    <cellStyle name="DarkBlueOutlineYellow 2 3 3 2 2" xfId="8155"/>
    <cellStyle name="DarkBlueOutlineYellow 2 3 3 2 2 2" xfId="8156"/>
    <cellStyle name="DarkBlueOutlineYellow 2 3 3 2 2 2 2" xfId="8157"/>
    <cellStyle name="DarkBlueOutlineYellow 2 3 3 2 2 3" xfId="8158"/>
    <cellStyle name="DarkBlueOutlineYellow 2 3 3 2 2 3 2" xfId="8159"/>
    <cellStyle name="DarkBlueOutlineYellow 2 3 3 2 2 4" xfId="8160"/>
    <cellStyle name="DarkBlueOutlineYellow 2 3 3 2 2 4 2" xfId="8161"/>
    <cellStyle name="DarkBlueOutlineYellow 2 3 3 2 2 5" xfId="8162"/>
    <cellStyle name="DarkBlueOutlineYellow 2 3 3 2 2 5 2" xfId="8163"/>
    <cellStyle name="DarkBlueOutlineYellow 2 3 3 2 2 6" xfId="8164"/>
    <cellStyle name="DarkBlueOutlineYellow 2 3 3 2 2 6 2" xfId="8165"/>
    <cellStyle name="DarkBlueOutlineYellow 2 3 3 2 2 7" xfId="8166"/>
    <cellStyle name="DarkBlueOutlineYellow 2 3 3 2 2 7 2" xfId="8167"/>
    <cellStyle name="DarkBlueOutlineYellow 2 3 3 2 3" xfId="8168"/>
    <cellStyle name="DarkBlueOutlineYellow 2 3 3 2 3 2" xfId="8169"/>
    <cellStyle name="DarkBlueOutlineYellow 2 3 3 2 4" xfId="8170"/>
    <cellStyle name="DarkBlueOutlineYellow 2 3 3 2 4 2" xfId="8171"/>
    <cellStyle name="DarkBlueOutlineYellow 2 3 3 2 5" xfId="8172"/>
    <cellStyle name="DarkBlueOutlineYellow 2 3 3 2 5 2" xfId="8173"/>
    <cellStyle name="DarkBlueOutlineYellow 2 3 3 2 6" xfId="8174"/>
    <cellStyle name="DarkBlueOutlineYellow 2 3 3 2 6 2" xfId="8175"/>
    <cellStyle name="DarkBlueOutlineYellow 2 3 3 2 7" xfId="8176"/>
    <cellStyle name="DarkBlueOutlineYellow 2 3 3 2 7 2" xfId="8177"/>
    <cellStyle name="DarkBlueOutlineYellow 2 3 3 2 8" xfId="8178"/>
    <cellStyle name="DarkBlueOutlineYellow 2 3 3 2 8 2" xfId="8179"/>
    <cellStyle name="DarkBlueOutlineYellow 2 3 3 3" xfId="8180"/>
    <cellStyle name="DarkBlueOutlineYellow 2 3 3 3 2" xfId="8181"/>
    <cellStyle name="DarkBlueOutlineYellow 2 3 3 3 2 2" xfId="8182"/>
    <cellStyle name="DarkBlueOutlineYellow 2 3 3 3 2 2 2" xfId="8183"/>
    <cellStyle name="DarkBlueOutlineYellow 2 3 3 3 2 3" xfId="8184"/>
    <cellStyle name="DarkBlueOutlineYellow 2 3 3 3 2 3 2" xfId="8185"/>
    <cellStyle name="DarkBlueOutlineYellow 2 3 3 3 2 4" xfId="8186"/>
    <cellStyle name="DarkBlueOutlineYellow 2 3 3 3 2 4 2" xfId="8187"/>
    <cellStyle name="DarkBlueOutlineYellow 2 3 3 3 2 5" xfId="8188"/>
    <cellStyle name="DarkBlueOutlineYellow 2 3 3 3 2 5 2" xfId="8189"/>
    <cellStyle name="DarkBlueOutlineYellow 2 3 3 3 2 6" xfId="8190"/>
    <cellStyle name="DarkBlueOutlineYellow 2 3 3 3 2 6 2" xfId="8191"/>
    <cellStyle name="DarkBlueOutlineYellow 2 3 3 3 2 7" xfId="8192"/>
    <cellStyle name="DarkBlueOutlineYellow 2 3 3 3 2 7 2" xfId="8193"/>
    <cellStyle name="DarkBlueOutlineYellow 2 3 3 3 3" xfId="8194"/>
    <cellStyle name="DarkBlueOutlineYellow 2 3 3 3 3 2" xfId="8195"/>
    <cellStyle name="DarkBlueOutlineYellow 2 3 3 3 4" xfId="8196"/>
    <cellStyle name="DarkBlueOutlineYellow 2 3 3 3 4 2" xfId="8197"/>
    <cellStyle name="DarkBlueOutlineYellow 2 3 3 3 5" xfId="8198"/>
    <cellStyle name="DarkBlueOutlineYellow 2 3 3 3 5 2" xfId="8199"/>
    <cellStyle name="DarkBlueOutlineYellow 2 3 3 3 6" xfId="8200"/>
    <cellStyle name="DarkBlueOutlineYellow 2 3 3 3 6 2" xfId="8201"/>
    <cellStyle name="DarkBlueOutlineYellow 2 3 3 3 7" xfId="8202"/>
    <cellStyle name="DarkBlueOutlineYellow 2 3 3 3 7 2" xfId="8203"/>
    <cellStyle name="DarkBlueOutlineYellow 2 3 3 3 8" xfId="8204"/>
    <cellStyle name="DarkBlueOutlineYellow 2 3 3 3 8 2" xfId="8205"/>
    <cellStyle name="DarkBlueOutlineYellow 2 3 3 4" xfId="8206"/>
    <cellStyle name="DarkBlueOutlineYellow 2 3 3 4 2" xfId="8207"/>
    <cellStyle name="DarkBlueOutlineYellow 2 3 3 4 2 2" xfId="8208"/>
    <cellStyle name="DarkBlueOutlineYellow 2 3 3 4 2 2 2" xfId="8209"/>
    <cellStyle name="DarkBlueOutlineYellow 2 3 3 4 2 3" xfId="8210"/>
    <cellStyle name="DarkBlueOutlineYellow 2 3 3 4 2 3 2" xfId="8211"/>
    <cellStyle name="DarkBlueOutlineYellow 2 3 3 4 2 4" xfId="8212"/>
    <cellStyle name="DarkBlueOutlineYellow 2 3 3 4 2 4 2" xfId="8213"/>
    <cellStyle name="DarkBlueOutlineYellow 2 3 3 4 2 5" xfId="8214"/>
    <cellStyle name="DarkBlueOutlineYellow 2 3 3 4 2 5 2" xfId="8215"/>
    <cellStyle name="DarkBlueOutlineYellow 2 3 3 4 2 6" xfId="8216"/>
    <cellStyle name="DarkBlueOutlineYellow 2 3 3 4 2 6 2" xfId="8217"/>
    <cellStyle name="DarkBlueOutlineYellow 2 3 3 4 2 7" xfId="8218"/>
    <cellStyle name="DarkBlueOutlineYellow 2 3 3 4 2 7 2" xfId="8219"/>
    <cellStyle name="DarkBlueOutlineYellow 2 3 3 4 3" xfId="8220"/>
    <cellStyle name="DarkBlueOutlineYellow 2 3 3 4 3 2" xfId="8221"/>
    <cellStyle name="DarkBlueOutlineYellow 2 3 3 4 4" xfId="8222"/>
    <cellStyle name="DarkBlueOutlineYellow 2 3 3 4 4 2" xfId="8223"/>
    <cellStyle name="DarkBlueOutlineYellow 2 3 3 4 5" xfId="8224"/>
    <cellStyle name="DarkBlueOutlineYellow 2 3 3 4 5 2" xfId="8225"/>
    <cellStyle name="DarkBlueOutlineYellow 2 3 3 4 6" xfId="8226"/>
    <cellStyle name="DarkBlueOutlineYellow 2 3 3 4 6 2" xfId="8227"/>
    <cellStyle name="DarkBlueOutlineYellow 2 3 3 4 7" xfId="8228"/>
    <cellStyle name="DarkBlueOutlineYellow 2 3 3 4 7 2" xfId="8229"/>
    <cellStyle name="DarkBlueOutlineYellow 2 3 3 4 8" xfId="8230"/>
    <cellStyle name="DarkBlueOutlineYellow 2 3 3 4 8 2" xfId="8231"/>
    <cellStyle name="DarkBlueOutlineYellow 2 3 3 5" xfId="8232"/>
    <cellStyle name="DarkBlueOutlineYellow 2 3 3 5 2" xfId="8233"/>
    <cellStyle name="DarkBlueOutlineYellow 2 3 3 5 2 2" xfId="8234"/>
    <cellStyle name="DarkBlueOutlineYellow 2 3 3 5 3" xfId="8235"/>
    <cellStyle name="DarkBlueOutlineYellow 2 3 3 5 3 2" xfId="8236"/>
    <cellStyle name="DarkBlueOutlineYellow 2 3 3 5 4" xfId="8237"/>
    <cellStyle name="DarkBlueOutlineYellow 2 3 3 5 4 2" xfId="8238"/>
    <cellStyle name="DarkBlueOutlineYellow 2 3 3 5 5" xfId="8239"/>
    <cellStyle name="DarkBlueOutlineYellow 2 3 3 5 5 2" xfId="8240"/>
    <cellStyle name="DarkBlueOutlineYellow 2 3 3 5 6" xfId="8241"/>
    <cellStyle name="DarkBlueOutlineYellow 2 3 3 5 6 2" xfId="8242"/>
    <cellStyle name="DarkBlueOutlineYellow 2 3 3 5 7" xfId="8243"/>
    <cellStyle name="DarkBlueOutlineYellow 2 3 3 5 7 2" xfId="8244"/>
    <cellStyle name="DarkBlueOutlineYellow 2 3 3 5 8" xfId="8245"/>
    <cellStyle name="DarkBlueOutlineYellow 2 3 3 6" xfId="8246"/>
    <cellStyle name="DarkBlueOutlineYellow 2 3 3 6 2" xfId="8247"/>
    <cellStyle name="DarkBlueOutlineYellow 2 3 3 7" xfId="8248"/>
    <cellStyle name="DarkBlueOutlineYellow 2 3 3 7 2" xfId="8249"/>
    <cellStyle name="DarkBlueOutlineYellow 2 3 3 8" xfId="8250"/>
    <cellStyle name="DarkBlueOutlineYellow 2 3 3 8 2" xfId="8251"/>
    <cellStyle name="DarkBlueOutlineYellow 2 3 3 9" xfId="8252"/>
    <cellStyle name="DarkBlueOutlineYellow 2 3 3 9 2" xfId="8253"/>
    <cellStyle name="DarkBlueOutlineYellow 2 3 4" xfId="8254"/>
    <cellStyle name="DarkBlueOutlineYellow 2 3 4 2" xfId="8255"/>
    <cellStyle name="DarkBlueOutlineYellow 2 3 4 2 2" xfId="8256"/>
    <cellStyle name="DarkBlueOutlineYellow 2 3 4 2 2 2" xfId="8257"/>
    <cellStyle name="DarkBlueOutlineYellow 2 3 4 2 3" xfId="8258"/>
    <cellStyle name="DarkBlueOutlineYellow 2 3 4 2 3 2" xfId="8259"/>
    <cellStyle name="DarkBlueOutlineYellow 2 3 4 2 4" xfId="8260"/>
    <cellStyle name="DarkBlueOutlineYellow 2 3 4 2 4 2" xfId="8261"/>
    <cellStyle name="DarkBlueOutlineYellow 2 3 4 2 5" xfId="8262"/>
    <cellStyle name="DarkBlueOutlineYellow 2 3 4 2 5 2" xfId="8263"/>
    <cellStyle name="DarkBlueOutlineYellow 2 3 4 2 6" xfId="8264"/>
    <cellStyle name="DarkBlueOutlineYellow 2 3 4 2 6 2" xfId="8265"/>
    <cellStyle name="DarkBlueOutlineYellow 2 3 4 2 7" xfId="8266"/>
    <cellStyle name="DarkBlueOutlineYellow 2 3 4 2 7 2" xfId="8267"/>
    <cellStyle name="DarkBlueOutlineYellow 2 3 4 3" xfId="8268"/>
    <cellStyle name="DarkBlueOutlineYellow 2 3 4 3 2" xfId="8269"/>
    <cellStyle name="DarkBlueOutlineYellow 2 3 4 4" xfId="8270"/>
    <cellStyle name="DarkBlueOutlineYellow 2 3 4 4 2" xfId="8271"/>
    <cellStyle name="DarkBlueOutlineYellow 2 3 4 5" xfId="8272"/>
    <cellStyle name="DarkBlueOutlineYellow 2 3 4 5 2" xfId="8273"/>
    <cellStyle name="DarkBlueOutlineYellow 2 3 4 6" xfId="8274"/>
    <cellStyle name="DarkBlueOutlineYellow 2 3 4 6 2" xfId="8275"/>
    <cellStyle name="DarkBlueOutlineYellow 2 3 4 7" xfId="8276"/>
    <cellStyle name="DarkBlueOutlineYellow 2 3 4 7 2" xfId="8277"/>
    <cellStyle name="DarkBlueOutlineYellow 2 3 4 8" xfId="8278"/>
    <cellStyle name="DarkBlueOutlineYellow 2 3 4 8 2" xfId="8279"/>
    <cellStyle name="DarkBlueOutlineYellow 2 3 5" xfId="8280"/>
    <cellStyle name="DarkBlueOutlineYellow 2 3 5 2" xfId="8281"/>
    <cellStyle name="DarkBlueOutlineYellow 2 3 5 2 2" xfId="8282"/>
    <cellStyle name="DarkBlueOutlineYellow 2 3 5 2 2 2" xfId="8283"/>
    <cellStyle name="DarkBlueOutlineYellow 2 3 5 2 3" xfId="8284"/>
    <cellStyle name="DarkBlueOutlineYellow 2 3 5 2 3 2" xfId="8285"/>
    <cellStyle name="DarkBlueOutlineYellow 2 3 5 2 4" xfId="8286"/>
    <cellStyle name="DarkBlueOutlineYellow 2 3 5 2 4 2" xfId="8287"/>
    <cellStyle name="DarkBlueOutlineYellow 2 3 5 2 5" xfId="8288"/>
    <cellStyle name="DarkBlueOutlineYellow 2 3 5 2 5 2" xfId="8289"/>
    <cellStyle name="DarkBlueOutlineYellow 2 3 5 2 6" xfId="8290"/>
    <cellStyle name="DarkBlueOutlineYellow 2 3 5 2 6 2" xfId="8291"/>
    <cellStyle name="DarkBlueOutlineYellow 2 3 5 2 7" xfId="8292"/>
    <cellStyle name="DarkBlueOutlineYellow 2 3 5 2 7 2" xfId="8293"/>
    <cellStyle name="DarkBlueOutlineYellow 2 3 5 3" xfId="8294"/>
    <cellStyle name="DarkBlueOutlineYellow 2 3 5 3 2" xfId="8295"/>
    <cellStyle name="DarkBlueOutlineYellow 2 3 5 4" xfId="8296"/>
    <cellStyle name="DarkBlueOutlineYellow 2 3 5 4 2" xfId="8297"/>
    <cellStyle name="DarkBlueOutlineYellow 2 3 5 5" xfId="8298"/>
    <cellStyle name="DarkBlueOutlineYellow 2 3 5 5 2" xfId="8299"/>
    <cellStyle name="DarkBlueOutlineYellow 2 3 5 6" xfId="8300"/>
    <cellStyle name="DarkBlueOutlineYellow 2 3 5 6 2" xfId="8301"/>
    <cellStyle name="DarkBlueOutlineYellow 2 3 5 7" xfId="8302"/>
    <cellStyle name="DarkBlueOutlineYellow 2 3 5 7 2" xfId="8303"/>
    <cellStyle name="DarkBlueOutlineYellow 2 3 5 8" xfId="8304"/>
    <cellStyle name="DarkBlueOutlineYellow 2 3 5 8 2" xfId="8305"/>
    <cellStyle name="DarkBlueOutlineYellow 2 3 6" xfId="8306"/>
    <cellStyle name="DarkBlueOutlineYellow 2 3 6 2" xfId="8307"/>
    <cellStyle name="DarkBlueOutlineYellow 2 3 6 2 2" xfId="8308"/>
    <cellStyle name="DarkBlueOutlineYellow 2 3 6 2 2 2" xfId="8309"/>
    <cellStyle name="DarkBlueOutlineYellow 2 3 6 2 3" xfId="8310"/>
    <cellStyle name="DarkBlueOutlineYellow 2 3 6 2 3 2" xfId="8311"/>
    <cellStyle name="DarkBlueOutlineYellow 2 3 6 2 4" xfId="8312"/>
    <cellStyle name="DarkBlueOutlineYellow 2 3 6 2 4 2" xfId="8313"/>
    <cellStyle name="DarkBlueOutlineYellow 2 3 6 2 5" xfId="8314"/>
    <cellStyle name="DarkBlueOutlineYellow 2 3 6 2 5 2" xfId="8315"/>
    <cellStyle name="DarkBlueOutlineYellow 2 3 6 2 6" xfId="8316"/>
    <cellStyle name="DarkBlueOutlineYellow 2 3 6 2 6 2" xfId="8317"/>
    <cellStyle name="DarkBlueOutlineYellow 2 3 6 2 7" xfId="8318"/>
    <cellStyle name="DarkBlueOutlineYellow 2 3 6 2 7 2" xfId="8319"/>
    <cellStyle name="DarkBlueOutlineYellow 2 3 6 3" xfId="8320"/>
    <cellStyle name="DarkBlueOutlineYellow 2 3 6 3 2" xfId="8321"/>
    <cellStyle name="DarkBlueOutlineYellow 2 3 6 4" xfId="8322"/>
    <cellStyle name="DarkBlueOutlineYellow 2 3 6 4 2" xfId="8323"/>
    <cellStyle name="DarkBlueOutlineYellow 2 3 6 5" xfId="8324"/>
    <cellStyle name="DarkBlueOutlineYellow 2 3 6 5 2" xfId="8325"/>
    <cellStyle name="DarkBlueOutlineYellow 2 3 6 6" xfId="8326"/>
    <cellStyle name="DarkBlueOutlineYellow 2 3 6 6 2" xfId="8327"/>
    <cellStyle name="DarkBlueOutlineYellow 2 3 6 7" xfId="8328"/>
    <cellStyle name="DarkBlueOutlineYellow 2 3 6 7 2" xfId="8329"/>
    <cellStyle name="DarkBlueOutlineYellow 2 3 6 8" xfId="8330"/>
    <cellStyle name="DarkBlueOutlineYellow 2 3 6 8 2" xfId="8331"/>
    <cellStyle name="DarkBlueOutlineYellow 2 3 7" xfId="8332"/>
    <cellStyle name="DarkBlueOutlineYellow 2 3 7 2" xfId="8333"/>
    <cellStyle name="DarkBlueOutlineYellow 2 3 7 2 2" xfId="8334"/>
    <cellStyle name="DarkBlueOutlineYellow 2 3 7 3" xfId="8335"/>
    <cellStyle name="DarkBlueOutlineYellow 2 3 7 3 2" xfId="8336"/>
    <cellStyle name="DarkBlueOutlineYellow 2 3 7 4" xfId="8337"/>
    <cellStyle name="DarkBlueOutlineYellow 2 3 7 4 2" xfId="8338"/>
    <cellStyle name="DarkBlueOutlineYellow 2 3 7 5" xfId="8339"/>
    <cellStyle name="DarkBlueOutlineYellow 2 3 7 5 2" xfId="8340"/>
    <cellStyle name="DarkBlueOutlineYellow 2 3 7 6" xfId="8341"/>
    <cellStyle name="DarkBlueOutlineYellow 2 3 7 6 2" xfId="8342"/>
    <cellStyle name="DarkBlueOutlineYellow 2 3 7 7" xfId="8343"/>
    <cellStyle name="DarkBlueOutlineYellow 2 3 7 7 2" xfId="8344"/>
    <cellStyle name="DarkBlueOutlineYellow 2 3 7 8" xfId="8345"/>
    <cellStyle name="DarkBlueOutlineYellow 2 3 8" xfId="8346"/>
    <cellStyle name="DarkBlueOutlineYellow 2 3 8 2" xfId="8347"/>
    <cellStyle name="DarkBlueOutlineYellow 2 3 9" xfId="8348"/>
    <cellStyle name="DarkBlueOutlineYellow 2 3 9 2" xfId="8349"/>
    <cellStyle name="DarkBlueOutlineYellow 2 4" xfId="8350"/>
    <cellStyle name="DarkBlueOutlineYellow 2 4 10" xfId="8351"/>
    <cellStyle name="DarkBlueOutlineYellow 2 4 10 2" xfId="8352"/>
    <cellStyle name="DarkBlueOutlineYellow 2 4 11" xfId="8353"/>
    <cellStyle name="DarkBlueOutlineYellow 2 4 11 2" xfId="8354"/>
    <cellStyle name="DarkBlueOutlineYellow 2 4 2" xfId="8355"/>
    <cellStyle name="DarkBlueOutlineYellow 2 4 2 2" xfId="8356"/>
    <cellStyle name="DarkBlueOutlineYellow 2 4 2 2 2" xfId="8357"/>
    <cellStyle name="DarkBlueOutlineYellow 2 4 2 2 2 2" xfId="8358"/>
    <cellStyle name="DarkBlueOutlineYellow 2 4 2 2 3" xfId="8359"/>
    <cellStyle name="DarkBlueOutlineYellow 2 4 2 2 3 2" xfId="8360"/>
    <cellStyle name="DarkBlueOutlineYellow 2 4 2 2 4" xfId="8361"/>
    <cellStyle name="DarkBlueOutlineYellow 2 4 2 2 4 2" xfId="8362"/>
    <cellStyle name="DarkBlueOutlineYellow 2 4 2 2 5" xfId="8363"/>
    <cellStyle name="DarkBlueOutlineYellow 2 4 2 2 5 2" xfId="8364"/>
    <cellStyle name="DarkBlueOutlineYellow 2 4 2 2 6" xfId="8365"/>
    <cellStyle name="DarkBlueOutlineYellow 2 4 2 2 6 2" xfId="8366"/>
    <cellStyle name="DarkBlueOutlineYellow 2 4 2 2 7" xfId="8367"/>
    <cellStyle name="DarkBlueOutlineYellow 2 4 2 2 7 2" xfId="8368"/>
    <cellStyle name="DarkBlueOutlineYellow 2 4 2 3" xfId="8369"/>
    <cellStyle name="DarkBlueOutlineYellow 2 4 2 3 2" xfId="8370"/>
    <cellStyle name="DarkBlueOutlineYellow 2 4 2 4" xfId="8371"/>
    <cellStyle name="DarkBlueOutlineYellow 2 4 2 4 2" xfId="8372"/>
    <cellStyle name="DarkBlueOutlineYellow 2 4 2 5" xfId="8373"/>
    <cellStyle name="DarkBlueOutlineYellow 2 4 2 5 2" xfId="8374"/>
    <cellStyle name="DarkBlueOutlineYellow 2 4 2 6" xfId="8375"/>
    <cellStyle name="DarkBlueOutlineYellow 2 4 2 6 2" xfId="8376"/>
    <cellStyle name="DarkBlueOutlineYellow 2 4 2 7" xfId="8377"/>
    <cellStyle name="DarkBlueOutlineYellow 2 4 2 7 2" xfId="8378"/>
    <cellStyle name="DarkBlueOutlineYellow 2 4 2 8" xfId="8379"/>
    <cellStyle name="DarkBlueOutlineYellow 2 4 2 8 2" xfId="8380"/>
    <cellStyle name="DarkBlueOutlineYellow 2 4 3" xfId="8381"/>
    <cellStyle name="DarkBlueOutlineYellow 2 4 3 2" xfId="8382"/>
    <cellStyle name="DarkBlueOutlineYellow 2 4 3 2 2" xfId="8383"/>
    <cellStyle name="DarkBlueOutlineYellow 2 4 3 2 2 2" xfId="8384"/>
    <cellStyle name="DarkBlueOutlineYellow 2 4 3 2 3" xfId="8385"/>
    <cellStyle name="DarkBlueOutlineYellow 2 4 3 2 3 2" xfId="8386"/>
    <cellStyle name="DarkBlueOutlineYellow 2 4 3 2 4" xfId="8387"/>
    <cellStyle name="DarkBlueOutlineYellow 2 4 3 2 4 2" xfId="8388"/>
    <cellStyle name="DarkBlueOutlineYellow 2 4 3 2 5" xfId="8389"/>
    <cellStyle name="DarkBlueOutlineYellow 2 4 3 2 5 2" xfId="8390"/>
    <cellStyle name="DarkBlueOutlineYellow 2 4 3 2 6" xfId="8391"/>
    <cellStyle name="DarkBlueOutlineYellow 2 4 3 2 6 2" xfId="8392"/>
    <cellStyle name="DarkBlueOutlineYellow 2 4 3 2 7" xfId="8393"/>
    <cellStyle name="DarkBlueOutlineYellow 2 4 3 2 7 2" xfId="8394"/>
    <cellStyle name="DarkBlueOutlineYellow 2 4 3 3" xfId="8395"/>
    <cellStyle name="DarkBlueOutlineYellow 2 4 3 3 2" xfId="8396"/>
    <cellStyle name="DarkBlueOutlineYellow 2 4 3 4" xfId="8397"/>
    <cellStyle name="DarkBlueOutlineYellow 2 4 3 4 2" xfId="8398"/>
    <cellStyle name="DarkBlueOutlineYellow 2 4 3 5" xfId="8399"/>
    <cellStyle name="DarkBlueOutlineYellow 2 4 3 5 2" xfId="8400"/>
    <cellStyle name="DarkBlueOutlineYellow 2 4 3 6" xfId="8401"/>
    <cellStyle name="DarkBlueOutlineYellow 2 4 3 6 2" xfId="8402"/>
    <cellStyle name="DarkBlueOutlineYellow 2 4 3 7" xfId="8403"/>
    <cellStyle name="DarkBlueOutlineYellow 2 4 3 7 2" xfId="8404"/>
    <cellStyle name="DarkBlueOutlineYellow 2 4 3 8" xfId="8405"/>
    <cellStyle name="DarkBlueOutlineYellow 2 4 3 8 2" xfId="8406"/>
    <cellStyle name="DarkBlueOutlineYellow 2 4 4" xfId="8407"/>
    <cellStyle name="DarkBlueOutlineYellow 2 4 4 2" xfId="8408"/>
    <cellStyle name="DarkBlueOutlineYellow 2 4 4 2 2" xfId="8409"/>
    <cellStyle name="DarkBlueOutlineYellow 2 4 4 2 2 2" xfId="8410"/>
    <cellStyle name="DarkBlueOutlineYellow 2 4 4 2 3" xfId="8411"/>
    <cellStyle name="DarkBlueOutlineYellow 2 4 4 2 3 2" xfId="8412"/>
    <cellStyle name="DarkBlueOutlineYellow 2 4 4 2 4" xfId="8413"/>
    <cellStyle name="DarkBlueOutlineYellow 2 4 4 2 4 2" xfId="8414"/>
    <cellStyle name="DarkBlueOutlineYellow 2 4 4 2 5" xfId="8415"/>
    <cellStyle name="DarkBlueOutlineYellow 2 4 4 2 5 2" xfId="8416"/>
    <cellStyle name="DarkBlueOutlineYellow 2 4 4 2 6" xfId="8417"/>
    <cellStyle name="DarkBlueOutlineYellow 2 4 4 2 6 2" xfId="8418"/>
    <cellStyle name="DarkBlueOutlineYellow 2 4 4 2 7" xfId="8419"/>
    <cellStyle name="DarkBlueOutlineYellow 2 4 4 2 7 2" xfId="8420"/>
    <cellStyle name="DarkBlueOutlineYellow 2 4 4 3" xfId="8421"/>
    <cellStyle name="DarkBlueOutlineYellow 2 4 4 3 2" xfId="8422"/>
    <cellStyle name="DarkBlueOutlineYellow 2 4 4 4" xfId="8423"/>
    <cellStyle name="DarkBlueOutlineYellow 2 4 4 4 2" xfId="8424"/>
    <cellStyle name="DarkBlueOutlineYellow 2 4 4 5" xfId="8425"/>
    <cellStyle name="DarkBlueOutlineYellow 2 4 4 5 2" xfId="8426"/>
    <cellStyle name="DarkBlueOutlineYellow 2 4 4 6" xfId="8427"/>
    <cellStyle name="DarkBlueOutlineYellow 2 4 4 6 2" xfId="8428"/>
    <cellStyle name="DarkBlueOutlineYellow 2 4 4 7" xfId="8429"/>
    <cellStyle name="DarkBlueOutlineYellow 2 4 4 7 2" xfId="8430"/>
    <cellStyle name="DarkBlueOutlineYellow 2 4 4 8" xfId="8431"/>
    <cellStyle name="DarkBlueOutlineYellow 2 4 4 8 2" xfId="8432"/>
    <cellStyle name="DarkBlueOutlineYellow 2 4 5" xfId="8433"/>
    <cellStyle name="DarkBlueOutlineYellow 2 4 5 2" xfId="8434"/>
    <cellStyle name="DarkBlueOutlineYellow 2 4 5 2 2" xfId="8435"/>
    <cellStyle name="DarkBlueOutlineYellow 2 4 5 3" xfId="8436"/>
    <cellStyle name="DarkBlueOutlineYellow 2 4 5 3 2" xfId="8437"/>
    <cellStyle name="DarkBlueOutlineYellow 2 4 5 4" xfId="8438"/>
    <cellStyle name="DarkBlueOutlineYellow 2 4 5 4 2" xfId="8439"/>
    <cellStyle name="DarkBlueOutlineYellow 2 4 5 5" xfId="8440"/>
    <cellStyle name="DarkBlueOutlineYellow 2 4 5 5 2" xfId="8441"/>
    <cellStyle name="DarkBlueOutlineYellow 2 4 5 6" xfId="8442"/>
    <cellStyle name="DarkBlueOutlineYellow 2 4 5 6 2" xfId="8443"/>
    <cellStyle name="DarkBlueOutlineYellow 2 4 5 7" xfId="8444"/>
    <cellStyle name="DarkBlueOutlineYellow 2 4 5 7 2" xfId="8445"/>
    <cellStyle name="DarkBlueOutlineYellow 2 4 5 8" xfId="8446"/>
    <cellStyle name="DarkBlueOutlineYellow 2 4 6" xfId="8447"/>
    <cellStyle name="DarkBlueOutlineYellow 2 4 6 2" xfId="8448"/>
    <cellStyle name="DarkBlueOutlineYellow 2 4 7" xfId="8449"/>
    <cellStyle name="DarkBlueOutlineYellow 2 4 7 2" xfId="8450"/>
    <cellStyle name="DarkBlueOutlineYellow 2 4 8" xfId="8451"/>
    <cellStyle name="DarkBlueOutlineYellow 2 4 8 2" xfId="8452"/>
    <cellStyle name="DarkBlueOutlineYellow 2 4 9" xfId="8453"/>
    <cellStyle name="DarkBlueOutlineYellow 2 4 9 2" xfId="8454"/>
    <cellStyle name="DarkBlueOutlineYellow 2 5" xfId="8455"/>
    <cellStyle name="DarkBlueOutlineYellow 2 5 10" xfId="8456"/>
    <cellStyle name="DarkBlueOutlineYellow 2 5 10 2" xfId="8457"/>
    <cellStyle name="DarkBlueOutlineYellow 2 5 11" xfId="8458"/>
    <cellStyle name="DarkBlueOutlineYellow 2 5 11 2" xfId="8459"/>
    <cellStyle name="DarkBlueOutlineYellow 2 5 2" xfId="8460"/>
    <cellStyle name="DarkBlueOutlineYellow 2 5 2 2" xfId="8461"/>
    <cellStyle name="DarkBlueOutlineYellow 2 5 2 2 2" xfId="8462"/>
    <cellStyle name="DarkBlueOutlineYellow 2 5 2 2 2 2" xfId="8463"/>
    <cellStyle name="DarkBlueOutlineYellow 2 5 2 2 3" xfId="8464"/>
    <cellStyle name="DarkBlueOutlineYellow 2 5 2 2 3 2" xfId="8465"/>
    <cellStyle name="DarkBlueOutlineYellow 2 5 2 2 4" xfId="8466"/>
    <cellStyle name="DarkBlueOutlineYellow 2 5 2 2 4 2" xfId="8467"/>
    <cellStyle name="DarkBlueOutlineYellow 2 5 2 2 5" xfId="8468"/>
    <cellStyle name="DarkBlueOutlineYellow 2 5 2 2 5 2" xfId="8469"/>
    <cellStyle name="DarkBlueOutlineYellow 2 5 2 2 6" xfId="8470"/>
    <cellStyle name="DarkBlueOutlineYellow 2 5 2 2 6 2" xfId="8471"/>
    <cellStyle name="DarkBlueOutlineYellow 2 5 2 2 7" xfId="8472"/>
    <cellStyle name="DarkBlueOutlineYellow 2 5 2 2 7 2" xfId="8473"/>
    <cellStyle name="DarkBlueOutlineYellow 2 5 2 3" xfId="8474"/>
    <cellStyle name="DarkBlueOutlineYellow 2 5 2 3 2" xfId="8475"/>
    <cellStyle name="DarkBlueOutlineYellow 2 5 2 4" xfId="8476"/>
    <cellStyle name="DarkBlueOutlineYellow 2 5 2 4 2" xfId="8477"/>
    <cellStyle name="DarkBlueOutlineYellow 2 5 2 5" xfId="8478"/>
    <cellStyle name="DarkBlueOutlineYellow 2 5 2 5 2" xfId="8479"/>
    <cellStyle name="DarkBlueOutlineYellow 2 5 2 6" xfId="8480"/>
    <cellStyle name="DarkBlueOutlineYellow 2 5 2 6 2" xfId="8481"/>
    <cellStyle name="DarkBlueOutlineYellow 2 5 2 7" xfId="8482"/>
    <cellStyle name="DarkBlueOutlineYellow 2 5 2 7 2" xfId="8483"/>
    <cellStyle name="DarkBlueOutlineYellow 2 5 2 8" xfId="8484"/>
    <cellStyle name="DarkBlueOutlineYellow 2 5 2 8 2" xfId="8485"/>
    <cellStyle name="DarkBlueOutlineYellow 2 5 3" xfId="8486"/>
    <cellStyle name="DarkBlueOutlineYellow 2 5 3 2" xfId="8487"/>
    <cellStyle name="DarkBlueOutlineYellow 2 5 3 2 2" xfId="8488"/>
    <cellStyle name="DarkBlueOutlineYellow 2 5 3 2 2 2" xfId="8489"/>
    <cellStyle name="DarkBlueOutlineYellow 2 5 3 2 3" xfId="8490"/>
    <cellStyle name="DarkBlueOutlineYellow 2 5 3 2 3 2" xfId="8491"/>
    <cellStyle name="DarkBlueOutlineYellow 2 5 3 2 4" xfId="8492"/>
    <cellStyle name="DarkBlueOutlineYellow 2 5 3 2 4 2" xfId="8493"/>
    <cellStyle name="DarkBlueOutlineYellow 2 5 3 2 5" xfId="8494"/>
    <cellStyle name="DarkBlueOutlineYellow 2 5 3 2 5 2" xfId="8495"/>
    <cellStyle name="DarkBlueOutlineYellow 2 5 3 2 6" xfId="8496"/>
    <cellStyle name="DarkBlueOutlineYellow 2 5 3 2 6 2" xfId="8497"/>
    <cellStyle name="DarkBlueOutlineYellow 2 5 3 2 7" xfId="8498"/>
    <cellStyle name="DarkBlueOutlineYellow 2 5 3 2 7 2" xfId="8499"/>
    <cellStyle name="DarkBlueOutlineYellow 2 5 3 3" xfId="8500"/>
    <cellStyle name="DarkBlueOutlineYellow 2 5 3 3 2" xfId="8501"/>
    <cellStyle name="DarkBlueOutlineYellow 2 5 3 4" xfId="8502"/>
    <cellStyle name="DarkBlueOutlineYellow 2 5 3 4 2" xfId="8503"/>
    <cellStyle name="DarkBlueOutlineYellow 2 5 3 5" xfId="8504"/>
    <cellStyle name="DarkBlueOutlineYellow 2 5 3 5 2" xfId="8505"/>
    <cellStyle name="DarkBlueOutlineYellow 2 5 3 6" xfId="8506"/>
    <cellStyle name="DarkBlueOutlineYellow 2 5 3 6 2" xfId="8507"/>
    <cellStyle name="DarkBlueOutlineYellow 2 5 3 7" xfId="8508"/>
    <cellStyle name="DarkBlueOutlineYellow 2 5 3 7 2" xfId="8509"/>
    <cellStyle name="DarkBlueOutlineYellow 2 5 3 8" xfId="8510"/>
    <cellStyle name="DarkBlueOutlineYellow 2 5 3 8 2" xfId="8511"/>
    <cellStyle name="DarkBlueOutlineYellow 2 5 4" xfId="8512"/>
    <cellStyle name="DarkBlueOutlineYellow 2 5 4 2" xfId="8513"/>
    <cellStyle name="DarkBlueOutlineYellow 2 5 4 2 2" xfId="8514"/>
    <cellStyle name="DarkBlueOutlineYellow 2 5 4 2 2 2" xfId="8515"/>
    <cellStyle name="DarkBlueOutlineYellow 2 5 4 2 3" xfId="8516"/>
    <cellStyle name="DarkBlueOutlineYellow 2 5 4 2 3 2" xfId="8517"/>
    <cellStyle name="DarkBlueOutlineYellow 2 5 4 2 4" xfId="8518"/>
    <cellStyle name="DarkBlueOutlineYellow 2 5 4 2 4 2" xfId="8519"/>
    <cellStyle name="DarkBlueOutlineYellow 2 5 4 2 5" xfId="8520"/>
    <cellStyle name="DarkBlueOutlineYellow 2 5 4 2 5 2" xfId="8521"/>
    <cellStyle name="DarkBlueOutlineYellow 2 5 4 2 6" xfId="8522"/>
    <cellStyle name="DarkBlueOutlineYellow 2 5 4 2 6 2" xfId="8523"/>
    <cellStyle name="DarkBlueOutlineYellow 2 5 4 2 7" xfId="8524"/>
    <cellStyle name="DarkBlueOutlineYellow 2 5 4 2 7 2" xfId="8525"/>
    <cellStyle name="DarkBlueOutlineYellow 2 5 4 3" xfId="8526"/>
    <cellStyle name="DarkBlueOutlineYellow 2 5 4 3 2" xfId="8527"/>
    <cellStyle name="DarkBlueOutlineYellow 2 5 4 4" xfId="8528"/>
    <cellStyle name="DarkBlueOutlineYellow 2 5 4 4 2" xfId="8529"/>
    <cellStyle name="DarkBlueOutlineYellow 2 5 4 5" xfId="8530"/>
    <cellStyle name="DarkBlueOutlineYellow 2 5 4 5 2" xfId="8531"/>
    <cellStyle name="DarkBlueOutlineYellow 2 5 4 6" xfId="8532"/>
    <cellStyle name="DarkBlueOutlineYellow 2 5 4 6 2" xfId="8533"/>
    <cellStyle name="DarkBlueOutlineYellow 2 5 4 7" xfId="8534"/>
    <cellStyle name="DarkBlueOutlineYellow 2 5 4 7 2" xfId="8535"/>
    <cellStyle name="DarkBlueOutlineYellow 2 5 4 8" xfId="8536"/>
    <cellStyle name="DarkBlueOutlineYellow 2 5 4 8 2" xfId="8537"/>
    <cellStyle name="DarkBlueOutlineYellow 2 5 5" xfId="8538"/>
    <cellStyle name="DarkBlueOutlineYellow 2 5 5 2" xfId="8539"/>
    <cellStyle name="DarkBlueOutlineYellow 2 5 5 2 2" xfId="8540"/>
    <cellStyle name="DarkBlueOutlineYellow 2 5 5 3" xfId="8541"/>
    <cellStyle name="DarkBlueOutlineYellow 2 5 5 3 2" xfId="8542"/>
    <cellStyle name="DarkBlueOutlineYellow 2 5 5 4" xfId="8543"/>
    <cellStyle name="DarkBlueOutlineYellow 2 5 5 4 2" xfId="8544"/>
    <cellStyle name="DarkBlueOutlineYellow 2 5 5 5" xfId="8545"/>
    <cellStyle name="DarkBlueOutlineYellow 2 5 5 5 2" xfId="8546"/>
    <cellStyle name="DarkBlueOutlineYellow 2 5 5 6" xfId="8547"/>
    <cellStyle name="DarkBlueOutlineYellow 2 5 5 6 2" xfId="8548"/>
    <cellStyle name="DarkBlueOutlineYellow 2 5 5 7" xfId="8549"/>
    <cellStyle name="DarkBlueOutlineYellow 2 5 5 7 2" xfId="8550"/>
    <cellStyle name="DarkBlueOutlineYellow 2 5 5 8" xfId="8551"/>
    <cellStyle name="DarkBlueOutlineYellow 2 5 6" xfId="8552"/>
    <cellStyle name="DarkBlueOutlineYellow 2 5 6 2" xfId="8553"/>
    <cellStyle name="DarkBlueOutlineYellow 2 5 7" xfId="8554"/>
    <cellStyle name="DarkBlueOutlineYellow 2 5 7 2" xfId="8555"/>
    <cellStyle name="DarkBlueOutlineYellow 2 5 8" xfId="8556"/>
    <cellStyle name="DarkBlueOutlineYellow 2 5 8 2" xfId="8557"/>
    <cellStyle name="DarkBlueOutlineYellow 2 5 9" xfId="8558"/>
    <cellStyle name="DarkBlueOutlineYellow 2 5 9 2" xfId="8559"/>
    <cellStyle name="DarkBlueOutlineYellow 2 6" xfId="8560"/>
    <cellStyle name="DarkBlueOutlineYellow 2 6 2" xfId="8561"/>
    <cellStyle name="DarkBlueOutlineYellow 2 6 2 2" xfId="8562"/>
    <cellStyle name="DarkBlueOutlineYellow 2 6 2 2 2" xfId="8563"/>
    <cellStyle name="DarkBlueOutlineYellow 2 6 2 3" xfId="8564"/>
    <cellStyle name="DarkBlueOutlineYellow 2 6 2 3 2" xfId="8565"/>
    <cellStyle name="DarkBlueOutlineYellow 2 6 2 4" xfId="8566"/>
    <cellStyle name="DarkBlueOutlineYellow 2 6 2 4 2" xfId="8567"/>
    <cellStyle name="DarkBlueOutlineYellow 2 6 2 5" xfId="8568"/>
    <cellStyle name="DarkBlueOutlineYellow 2 6 2 5 2" xfId="8569"/>
    <cellStyle name="DarkBlueOutlineYellow 2 6 2 6" xfId="8570"/>
    <cellStyle name="DarkBlueOutlineYellow 2 6 2 6 2" xfId="8571"/>
    <cellStyle name="DarkBlueOutlineYellow 2 6 2 7" xfId="8572"/>
    <cellStyle name="DarkBlueOutlineYellow 2 6 2 7 2" xfId="8573"/>
    <cellStyle name="DarkBlueOutlineYellow 2 6 3" xfId="8574"/>
    <cellStyle name="DarkBlueOutlineYellow 2 6 3 2" xfId="8575"/>
    <cellStyle name="DarkBlueOutlineYellow 2 6 4" xfId="8576"/>
    <cellStyle name="DarkBlueOutlineYellow 2 6 4 2" xfId="8577"/>
    <cellStyle name="DarkBlueOutlineYellow 2 6 5" xfId="8578"/>
    <cellStyle name="DarkBlueOutlineYellow 2 6 5 2" xfId="8579"/>
    <cellStyle name="DarkBlueOutlineYellow 2 6 6" xfId="8580"/>
    <cellStyle name="DarkBlueOutlineYellow 2 6 6 2" xfId="8581"/>
    <cellStyle name="DarkBlueOutlineYellow 2 6 7" xfId="8582"/>
    <cellStyle name="DarkBlueOutlineYellow 2 6 7 2" xfId="8583"/>
    <cellStyle name="DarkBlueOutlineYellow 2 6 8" xfId="8584"/>
    <cellStyle name="DarkBlueOutlineYellow 2 6 8 2" xfId="8585"/>
    <cellStyle name="DarkBlueOutlineYellow 2 7" xfId="8586"/>
    <cellStyle name="DarkBlueOutlineYellow 2 7 2" xfId="8587"/>
    <cellStyle name="DarkBlueOutlineYellow 2 7 2 2" xfId="8588"/>
    <cellStyle name="DarkBlueOutlineYellow 2 7 2 2 2" xfId="8589"/>
    <cellStyle name="DarkBlueOutlineYellow 2 7 2 3" xfId="8590"/>
    <cellStyle name="DarkBlueOutlineYellow 2 7 2 3 2" xfId="8591"/>
    <cellStyle name="DarkBlueOutlineYellow 2 7 2 4" xfId="8592"/>
    <cellStyle name="DarkBlueOutlineYellow 2 7 2 4 2" xfId="8593"/>
    <cellStyle name="DarkBlueOutlineYellow 2 7 2 5" xfId="8594"/>
    <cellStyle name="DarkBlueOutlineYellow 2 7 2 5 2" xfId="8595"/>
    <cellStyle name="DarkBlueOutlineYellow 2 7 2 6" xfId="8596"/>
    <cellStyle name="DarkBlueOutlineYellow 2 7 2 6 2" xfId="8597"/>
    <cellStyle name="DarkBlueOutlineYellow 2 7 2 7" xfId="8598"/>
    <cellStyle name="DarkBlueOutlineYellow 2 7 2 7 2" xfId="8599"/>
    <cellStyle name="DarkBlueOutlineYellow 2 7 3" xfId="8600"/>
    <cellStyle name="DarkBlueOutlineYellow 2 7 3 2" xfId="8601"/>
    <cellStyle name="DarkBlueOutlineYellow 2 7 4" xfId="8602"/>
    <cellStyle name="DarkBlueOutlineYellow 2 7 4 2" xfId="8603"/>
    <cellStyle name="DarkBlueOutlineYellow 2 7 5" xfId="8604"/>
    <cellStyle name="DarkBlueOutlineYellow 2 7 5 2" xfId="8605"/>
    <cellStyle name="DarkBlueOutlineYellow 2 7 6" xfId="8606"/>
    <cellStyle name="DarkBlueOutlineYellow 2 7 6 2" xfId="8607"/>
    <cellStyle name="DarkBlueOutlineYellow 2 7 7" xfId="8608"/>
    <cellStyle name="DarkBlueOutlineYellow 2 7 7 2" xfId="8609"/>
    <cellStyle name="DarkBlueOutlineYellow 2 7 8" xfId="8610"/>
    <cellStyle name="DarkBlueOutlineYellow 2 7 8 2" xfId="8611"/>
    <cellStyle name="DarkBlueOutlineYellow 2 8" xfId="8612"/>
    <cellStyle name="DarkBlueOutlineYellow 2 8 2" xfId="8613"/>
    <cellStyle name="DarkBlueOutlineYellow 2 8 2 2" xfId="8614"/>
    <cellStyle name="DarkBlueOutlineYellow 2 8 2 2 2" xfId="8615"/>
    <cellStyle name="DarkBlueOutlineYellow 2 8 2 3" xfId="8616"/>
    <cellStyle name="DarkBlueOutlineYellow 2 8 2 3 2" xfId="8617"/>
    <cellStyle name="DarkBlueOutlineYellow 2 8 2 4" xfId="8618"/>
    <cellStyle name="DarkBlueOutlineYellow 2 8 2 4 2" xfId="8619"/>
    <cellStyle name="DarkBlueOutlineYellow 2 8 2 5" xfId="8620"/>
    <cellStyle name="DarkBlueOutlineYellow 2 8 2 5 2" xfId="8621"/>
    <cellStyle name="DarkBlueOutlineYellow 2 8 2 6" xfId="8622"/>
    <cellStyle name="DarkBlueOutlineYellow 2 8 2 6 2" xfId="8623"/>
    <cellStyle name="DarkBlueOutlineYellow 2 8 2 7" xfId="8624"/>
    <cellStyle name="DarkBlueOutlineYellow 2 8 2 7 2" xfId="8625"/>
    <cellStyle name="DarkBlueOutlineYellow 2 8 3" xfId="8626"/>
    <cellStyle name="DarkBlueOutlineYellow 2 8 3 2" xfId="8627"/>
    <cellStyle name="DarkBlueOutlineYellow 2 8 4" xfId="8628"/>
    <cellStyle name="DarkBlueOutlineYellow 2 8 4 2" xfId="8629"/>
    <cellStyle name="DarkBlueOutlineYellow 2 8 5" xfId="8630"/>
    <cellStyle name="DarkBlueOutlineYellow 2 8 5 2" xfId="8631"/>
    <cellStyle name="DarkBlueOutlineYellow 2 8 6" xfId="8632"/>
    <cellStyle name="DarkBlueOutlineYellow 2 8 6 2" xfId="8633"/>
    <cellStyle name="DarkBlueOutlineYellow 2 8 7" xfId="8634"/>
    <cellStyle name="DarkBlueOutlineYellow 2 8 7 2" xfId="8635"/>
    <cellStyle name="DarkBlueOutlineYellow 2 8 8" xfId="8636"/>
    <cellStyle name="DarkBlueOutlineYellow 2 8 8 2" xfId="8637"/>
    <cellStyle name="DarkBlueOutlineYellow 2 9" xfId="8638"/>
    <cellStyle name="DarkBlueOutlineYellow 2 9 2" xfId="8639"/>
    <cellStyle name="DarkBlueOutlineYellow 2 9 2 2" xfId="8640"/>
    <cellStyle name="DarkBlueOutlineYellow 2 9 2 2 2" xfId="8641"/>
    <cellStyle name="DarkBlueOutlineYellow 2 9 2 3" xfId="8642"/>
    <cellStyle name="DarkBlueOutlineYellow 2 9 2 3 2" xfId="8643"/>
    <cellStyle name="DarkBlueOutlineYellow 2 9 2 4" xfId="8644"/>
    <cellStyle name="DarkBlueOutlineYellow 2 9 2 4 2" xfId="8645"/>
    <cellStyle name="DarkBlueOutlineYellow 2 9 2 5" xfId="8646"/>
    <cellStyle name="DarkBlueOutlineYellow 2 9 2 5 2" xfId="8647"/>
    <cellStyle name="DarkBlueOutlineYellow 2 9 2 6" xfId="8648"/>
    <cellStyle name="DarkBlueOutlineYellow 2 9 2 6 2" xfId="8649"/>
    <cellStyle name="DarkBlueOutlineYellow 2 9 2 7" xfId="8650"/>
    <cellStyle name="DarkBlueOutlineYellow 2 9 2 7 2" xfId="8651"/>
    <cellStyle name="DarkBlueOutlineYellow 2 9 3" xfId="8652"/>
    <cellStyle name="DarkBlueOutlineYellow 2 9 3 2" xfId="8653"/>
    <cellStyle name="DarkBlueOutlineYellow 2 9 4" xfId="8654"/>
    <cellStyle name="DarkBlueOutlineYellow 2 9 4 2" xfId="8655"/>
    <cellStyle name="DarkBlueOutlineYellow 2 9 5" xfId="8656"/>
    <cellStyle name="DarkBlueOutlineYellow 2 9 5 2" xfId="8657"/>
    <cellStyle name="DarkBlueOutlineYellow 2 9 6" xfId="8658"/>
    <cellStyle name="DarkBlueOutlineYellow 2 9 6 2" xfId="8659"/>
    <cellStyle name="DarkBlueOutlineYellow 2 9 7" xfId="8660"/>
    <cellStyle name="DarkBlueOutlineYellow 2 9 7 2" xfId="8661"/>
    <cellStyle name="DarkBlueOutlineYellow 2 9 8" xfId="8662"/>
    <cellStyle name="DarkBlueOutlineYellow 2 9 8 2" xfId="8663"/>
    <cellStyle name="DarkBlueOutlineYellow 3" xfId="8664"/>
    <cellStyle name="DarkBlueOutlineYellow 3 10" xfId="8665"/>
    <cellStyle name="DarkBlueOutlineYellow 3 10 2" xfId="8666"/>
    <cellStyle name="DarkBlueOutlineYellow 3 11" xfId="8667"/>
    <cellStyle name="DarkBlueOutlineYellow 3 11 2" xfId="8668"/>
    <cellStyle name="DarkBlueOutlineYellow 3 12" xfId="8669"/>
    <cellStyle name="DarkBlueOutlineYellow 3 12 2" xfId="8670"/>
    <cellStyle name="DarkBlueOutlineYellow 3 13" xfId="8671"/>
    <cellStyle name="DarkBlueOutlineYellow 3 13 2" xfId="8672"/>
    <cellStyle name="DarkBlueOutlineYellow 3 2" xfId="8673"/>
    <cellStyle name="DarkBlueOutlineYellow 3 2 10" xfId="8674"/>
    <cellStyle name="DarkBlueOutlineYellow 3 2 10 2" xfId="8675"/>
    <cellStyle name="DarkBlueOutlineYellow 3 2 11" xfId="8676"/>
    <cellStyle name="DarkBlueOutlineYellow 3 2 11 2" xfId="8677"/>
    <cellStyle name="DarkBlueOutlineYellow 3 2 2" xfId="8678"/>
    <cellStyle name="DarkBlueOutlineYellow 3 2 2 2" xfId="8679"/>
    <cellStyle name="DarkBlueOutlineYellow 3 2 2 2 2" xfId="8680"/>
    <cellStyle name="DarkBlueOutlineYellow 3 2 2 2 2 2" xfId="8681"/>
    <cellStyle name="DarkBlueOutlineYellow 3 2 2 2 3" xfId="8682"/>
    <cellStyle name="DarkBlueOutlineYellow 3 2 2 2 3 2" xfId="8683"/>
    <cellStyle name="DarkBlueOutlineYellow 3 2 2 2 4" xfId="8684"/>
    <cellStyle name="DarkBlueOutlineYellow 3 2 2 2 4 2" xfId="8685"/>
    <cellStyle name="DarkBlueOutlineYellow 3 2 2 2 5" xfId="8686"/>
    <cellStyle name="DarkBlueOutlineYellow 3 2 2 2 5 2" xfId="8687"/>
    <cellStyle name="DarkBlueOutlineYellow 3 2 2 2 6" xfId="8688"/>
    <cellStyle name="DarkBlueOutlineYellow 3 2 2 2 6 2" xfId="8689"/>
    <cellStyle name="DarkBlueOutlineYellow 3 2 2 2 7" xfId="8690"/>
    <cellStyle name="DarkBlueOutlineYellow 3 2 2 2 7 2" xfId="8691"/>
    <cellStyle name="DarkBlueOutlineYellow 3 2 2 3" xfId="8692"/>
    <cellStyle name="DarkBlueOutlineYellow 3 2 2 3 2" xfId="8693"/>
    <cellStyle name="DarkBlueOutlineYellow 3 2 2 4" xfId="8694"/>
    <cellStyle name="DarkBlueOutlineYellow 3 2 2 4 2" xfId="8695"/>
    <cellStyle name="DarkBlueOutlineYellow 3 2 2 5" xfId="8696"/>
    <cellStyle name="DarkBlueOutlineYellow 3 2 2 5 2" xfId="8697"/>
    <cellStyle name="DarkBlueOutlineYellow 3 2 2 6" xfId="8698"/>
    <cellStyle name="DarkBlueOutlineYellow 3 2 2 6 2" xfId="8699"/>
    <cellStyle name="DarkBlueOutlineYellow 3 2 2 7" xfId="8700"/>
    <cellStyle name="DarkBlueOutlineYellow 3 2 2 7 2" xfId="8701"/>
    <cellStyle name="DarkBlueOutlineYellow 3 2 2 8" xfId="8702"/>
    <cellStyle name="DarkBlueOutlineYellow 3 2 2 8 2" xfId="8703"/>
    <cellStyle name="DarkBlueOutlineYellow 3 2 3" xfId="8704"/>
    <cellStyle name="DarkBlueOutlineYellow 3 2 3 2" xfId="8705"/>
    <cellStyle name="DarkBlueOutlineYellow 3 2 3 2 2" xfId="8706"/>
    <cellStyle name="DarkBlueOutlineYellow 3 2 3 2 2 2" xfId="8707"/>
    <cellStyle name="DarkBlueOutlineYellow 3 2 3 2 3" xfId="8708"/>
    <cellStyle name="DarkBlueOutlineYellow 3 2 3 2 3 2" xfId="8709"/>
    <cellStyle name="DarkBlueOutlineYellow 3 2 3 2 4" xfId="8710"/>
    <cellStyle name="DarkBlueOutlineYellow 3 2 3 2 4 2" xfId="8711"/>
    <cellStyle name="DarkBlueOutlineYellow 3 2 3 2 5" xfId="8712"/>
    <cellStyle name="DarkBlueOutlineYellow 3 2 3 2 5 2" xfId="8713"/>
    <cellStyle name="DarkBlueOutlineYellow 3 2 3 2 6" xfId="8714"/>
    <cellStyle name="DarkBlueOutlineYellow 3 2 3 2 6 2" xfId="8715"/>
    <cellStyle name="DarkBlueOutlineYellow 3 2 3 2 7" xfId="8716"/>
    <cellStyle name="DarkBlueOutlineYellow 3 2 3 2 7 2" xfId="8717"/>
    <cellStyle name="DarkBlueOutlineYellow 3 2 3 3" xfId="8718"/>
    <cellStyle name="DarkBlueOutlineYellow 3 2 3 3 2" xfId="8719"/>
    <cellStyle name="DarkBlueOutlineYellow 3 2 3 4" xfId="8720"/>
    <cellStyle name="DarkBlueOutlineYellow 3 2 3 4 2" xfId="8721"/>
    <cellStyle name="DarkBlueOutlineYellow 3 2 3 5" xfId="8722"/>
    <cellStyle name="DarkBlueOutlineYellow 3 2 3 5 2" xfId="8723"/>
    <cellStyle name="DarkBlueOutlineYellow 3 2 3 6" xfId="8724"/>
    <cellStyle name="DarkBlueOutlineYellow 3 2 3 6 2" xfId="8725"/>
    <cellStyle name="DarkBlueOutlineYellow 3 2 3 7" xfId="8726"/>
    <cellStyle name="DarkBlueOutlineYellow 3 2 3 7 2" xfId="8727"/>
    <cellStyle name="DarkBlueOutlineYellow 3 2 3 8" xfId="8728"/>
    <cellStyle name="DarkBlueOutlineYellow 3 2 3 8 2" xfId="8729"/>
    <cellStyle name="DarkBlueOutlineYellow 3 2 4" xfId="8730"/>
    <cellStyle name="DarkBlueOutlineYellow 3 2 4 2" xfId="8731"/>
    <cellStyle name="DarkBlueOutlineYellow 3 2 4 2 2" xfId="8732"/>
    <cellStyle name="DarkBlueOutlineYellow 3 2 4 2 2 2" xfId="8733"/>
    <cellStyle name="DarkBlueOutlineYellow 3 2 4 2 3" xfId="8734"/>
    <cellStyle name="DarkBlueOutlineYellow 3 2 4 2 3 2" xfId="8735"/>
    <cellStyle name="DarkBlueOutlineYellow 3 2 4 2 4" xfId="8736"/>
    <cellStyle name="DarkBlueOutlineYellow 3 2 4 2 4 2" xfId="8737"/>
    <cellStyle name="DarkBlueOutlineYellow 3 2 4 2 5" xfId="8738"/>
    <cellStyle name="DarkBlueOutlineYellow 3 2 4 2 5 2" xfId="8739"/>
    <cellStyle name="DarkBlueOutlineYellow 3 2 4 2 6" xfId="8740"/>
    <cellStyle name="DarkBlueOutlineYellow 3 2 4 2 6 2" xfId="8741"/>
    <cellStyle name="DarkBlueOutlineYellow 3 2 4 2 7" xfId="8742"/>
    <cellStyle name="DarkBlueOutlineYellow 3 2 4 2 7 2" xfId="8743"/>
    <cellStyle name="DarkBlueOutlineYellow 3 2 4 3" xfId="8744"/>
    <cellStyle name="DarkBlueOutlineYellow 3 2 4 3 2" xfId="8745"/>
    <cellStyle name="DarkBlueOutlineYellow 3 2 4 4" xfId="8746"/>
    <cellStyle name="DarkBlueOutlineYellow 3 2 4 4 2" xfId="8747"/>
    <cellStyle name="DarkBlueOutlineYellow 3 2 4 5" xfId="8748"/>
    <cellStyle name="DarkBlueOutlineYellow 3 2 4 5 2" xfId="8749"/>
    <cellStyle name="DarkBlueOutlineYellow 3 2 4 6" xfId="8750"/>
    <cellStyle name="DarkBlueOutlineYellow 3 2 4 6 2" xfId="8751"/>
    <cellStyle name="DarkBlueOutlineYellow 3 2 4 7" xfId="8752"/>
    <cellStyle name="DarkBlueOutlineYellow 3 2 4 7 2" xfId="8753"/>
    <cellStyle name="DarkBlueOutlineYellow 3 2 4 8" xfId="8754"/>
    <cellStyle name="DarkBlueOutlineYellow 3 2 4 8 2" xfId="8755"/>
    <cellStyle name="DarkBlueOutlineYellow 3 2 5" xfId="8756"/>
    <cellStyle name="DarkBlueOutlineYellow 3 2 5 2" xfId="8757"/>
    <cellStyle name="DarkBlueOutlineYellow 3 2 5 2 2" xfId="8758"/>
    <cellStyle name="DarkBlueOutlineYellow 3 2 5 3" xfId="8759"/>
    <cellStyle name="DarkBlueOutlineYellow 3 2 5 3 2" xfId="8760"/>
    <cellStyle name="DarkBlueOutlineYellow 3 2 5 4" xfId="8761"/>
    <cellStyle name="DarkBlueOutlineYellow 3 2 5 4 2" xfId="8762"/>
    <cellStyle name="DarkBlueOutlineYellow 3 2 5 5" xfId="8763"/>
    <cellStyle name="DarkBlueOutlineYellow 3 2 5 5 2" xfId="8764"/>
    <cellStyle name="DarkBlueOutlineYellow 3 2 5 6" xfId="8765"/>
    <cellStyle name="DarkBlueOutlineYellow 3 2 5 6 2" xfId="8766"/>
    <cellStyle name="DarkBlueOutlineYellow 3 2 5 7" xfId="8767"/>
    <cellStyle name="DarkBlueOutlineYellow 3 2 5 7 2" xfId="8768"/>
    <cellStyle name="DarkBlueOutlineYellow 3 2 5 8" xfId="8769"/>
    <cellStyle name="DarkBlueOutlineYellow 3 2 6" xfId="8770"/>
    <cellStyle name="DarkBlueOutlineYellow 3 2 6 2" xfId="8771"/>
    <cellStyle name="DarkBlueOutlineYellow 3 2 7" xfId="8772"/>
    <cellStyle name="DarkBlueOutlineYellow 3 2 7 2" xfId="8773"/>
    <cellStyle name="DarkBlueOutlineYellow 3 2 8" xfId="8774"/>
    <cellStyle name="DarkBlueOutlineYellow 3 2 8 2" xfId="8775"/>
    <cellStyle name="DarkBlueOutlineYellow 3 2 9" xfId="8776"/>
    <cellStyle name="DarkBlueOutlineYellow 3 2 9 2" xfId="8777"/>
    <cellStyle name="DarkBlueOutlineYellow 3 3" xfId="8778"/>
    <cellStyle name="DarkBlueOutlineYellow 3 3 10" xfId="8779"/>
    <cellStyle name="DarkBlueOutlineYellow 3 3 10 2" xfId="8780"/>
    <cellStyle name="DarkBlueOutlineYellow 3 3 11" xfId="8781"/>
    <cellStyle name="DarkBlueOutlineYellow 3 3 11 2" xfId="8782"/>
    <cellStyle name="DarkBlueOutlineYellow 3 3 2" xfId="8783"/>
    <cellStyle name="DarkBlueOutlineYellow 3 3 2 2" xfId="8784"/>
    <cellStyle name="DarkBlueOutlineYellow 3 3 2 2 2" xfId="8785"/>
    <cellStyle name="DarkBlueOutlineYellow 3 3 2 2 2 2" xfId="8786"/>
    <cellStyle name="DarkBlueOutlineYellow 3 3 2 2 3" xfId="8787"/>
    <cellStyle name="DarkBlueOutlineYellow 3 3 2 2 3 2" xfId="8788"/>
    <cellStyle name="DarkBlueOutlineYellow 3 3 2 2 4" xfId="8789"/>
    <cellStyle name="DarkBlueOutlineYellow 3 3 2 2 4 2" xfId="8790"/>
    <cellStyle name="DarkBlueOutlineYellow 3 3 2 2 5" xfId="8791"/>
    <cellStyle name="DarkBlueOutlineYellow 3 3 2 2 5 2" xfId="8792"/>
    <cellStyle name="DarkBlueOutlineYellow 3 3 2 2 6" xfId="8793"/>
    <cellStyle name="DarkBlueOutlineYellow 3 3 2 2 6 2" xfId="8794"/>
    <cellStyle name="DarkBlueOutlineYellow 3 3 2 2 7" xfId="8795"/>
    <cellStyle name="DarkBlueOutlineYellow 3 3 2 2 7 2" xfId="8796"/>
    <cellStyle name="DarkBlueOutlineYellow 3 3 2 3" xfId="8797"/>
    <cellStyle name="DarkBlueOutlineYellow 3 3 2 3 2" xfId="8798"/>
    <cellStyle name="DarkBlueOutlineYellow 3 3 2 4" xfId="8799"/>
    <cellStyle name="DarkBlueOutlineYellow 3 3 2 4 2" xfId="8800"/>
    <cellStyle name="DarkBlueOutlineYellow 3 3 2 5" xfId="8801"/>
    <cellStyle name="DarkBlueOutlineYellow 3 3 2 5 2" xfId="8802"/>
    <cellStyle name="DarkBlueOutlineYellow 3 3 2 6" xfId="8803"/>
    <cellStyle name="DarkBlueOutlineYellow 3 3 2 6 2" xfId="8804"/>
    <cellStyle name="DarkBlueOutlineYellow 3 3 2 7" xfId="8805"/>
    <cellStyle name="DarkBlueOutlineYellow 3 3 2 7 2" xfId="8806"/>
    <cellStyle name="DarkBlueOutlineYellow 3 3 2 8" xfId="8807"/>
    <cellStyle name="DarkBlueOutlineYellow 3 3 2 8 2" xfId="8808"/>
    <cellStyle name="DarkBlueOutlineYellow 3 3 3" xfId="8809"/>
    <cellStyle name="DarkBlueOutlineYellow 3 3 3 2" xfId="8810"/>
    <cellStyle name="DarkBlueOutlineYellow 3 3 3 2 2" xfId="8811"/>
    <cellStyle name="DarkBlueOutlineYellow 3 3 3 2 2 2" xfId="8812"/>
    <cellStyle name="DarkBlueOutlineYellow 3 3 3 2 3" xfId="8813"/>
    <cellStyle name="DarkBlueOutlineYellow 3 3 3 2 3 2" xfId="8814"/>
    <cellStyle name="DarkBlueOutlineYellow 3 3 3 2 4" xfId="8815"/>
    <cellStyle name="DarkBlueOutlineYellow 3 3 3 2 4 2" xfId="8816"/>
    <cellStyle name="DarkBlueOutlineYellow 3 3 3 2 5" xfId="8817"/>
    <cellStyle name="DarkBlueOutlineYellow 3 3 3 2 5 2" xfId="8818"/>
    <cellStyle name="DarkBlueOutlineYellow 3 3 3 2 6" xfId="8819"/>
    <cellStyle name="DarkBlueOutlineYellow 3 3 3 2 6 2" xfId="8820"/>
    <cellStyle name="DarkBlueOutlineYellow 3 3 3 2 7" xfId="8821"/>
    <cellStyle name="DarkBlueOutlineYellow 3 3 3 2 7 2" xfId="8822"/>
    <cellStyle name="DarkBlueOutlineYellow 3 3 3 3" xfId="8823"/>
    <cellStyle name="DarkBlueOutlineYellow 3 3 3 3 2" xfId="8824"/>
    <cellStyle name="DarkBlueOutlineYellow 3 3 3 4" xfId="8825"/>
    <cellStyle name="DarkBlueOutlineYellow 3 3 3 4 2" xfId="8826"/>
    <cellStyle name="DarkBlueOutlineYellow 3 3 3 5" xfId="8827"/>
    <cellStyle name="DarkBlueOutlineYellow 3 3 3 5 2" xfId="8828"/>
    <cellStyle name="DarkBlueOutlineYellow 3 3 3 6" xfId="8829"/>
    <cellStyle name="DarkBlueOutlineYellow 3 3 3 6 2" xfId="8830"/>
    <cellStyle name="DarkBlueOutlineYellow 3 3 3 7" xfId="8831"/>
    <cellStyle name="DarkBlueOutlineYellow 3 3 3 7 2" xfId="8832"/>
    <cellStyle name="DarkBlueOutlineYellow 3 3 3 8" xfId="8833"/>
    <cellStyle name="DarkBlueOutlineYellow 3 3 3 8 2" xfId="8834"/>
    <cellStyle name="DarkBlueOutlineYellow 3 3 4" xfId="8835"/>
    <cellStyle name="DarkBlueOutlineYellow 3 3 4 2" xfId="8836"/>
    <cellStyle name="DarkBlueOutlineYellow 3 3 4 2 2" xfId="8837"/>
    <cellStyle name="DarkBlueOutlineYellow 3 3 4 2 2 2" xfId="8838"/>
    <cellStyle name="DarkBlueOutlineYellow 3 3 4 2 3" xfId="8839"/>
    <cellStyle name="DarkBlueOutlineYellow 3 3 4 2 3 2" xfId="8840"/>
    <cellStyle name="DarkBlueOutlineYellow 3 3 4 2 4" xfId="8841"/>
    <cellStyle name="DarkBlueOutlineYellow 3 3 4 2 4 2" xfId="8842"/>
    <cellStyle name="DarkBlueOutlineYellow 3 3 4 2 5" xfId="8843"/>
    <cellStyle name="DarkBlueOutlineYellow 3 3 4 2 5 2" xfId="8844"/>
    <cellStyle name="DarkBlueOutlineYellow 3 3 4 2 6" xfId="8845"/>
    <cellStyle name="DarkBlueOutlineYellow 3 3 4 2 6 2" xfId="8846"/>
    <cellStyle name="DarkBlueOutlineYellow 3 3 4 2 7" xfId="8847"/>
    <cellStyle name="DarkBlueOutlineYellow 3 3 4 2 7 2" xfId="8848"/>
    <cellStyle name="DarkBlueOutlineYellow 3 3 4 3" xfId="8849"/>
    <cellStyle name="DarkBlueOutlineYellow 3 3 4 3 2" xfId="8850"/>
    <cellStyle name="DarkBlueOutlineYellow 3 3 4 4" xfId="8851"/>
    <cellStyle name="DarkBlueOutlineYellow 3 3 4 4 2" xfId="8852"/>
    <cellStyle name="DarkBlueOutlineYellow 3 3 4 5" xfId="8853"/>
    <cellStyle name="DarkBlueOutlineYellow 3 3 4 5 2" xfId="8854"/>
    <cellStyle name="DarkBlueOutlineYellow 3 3 4 6" xfId="8855"/>
    <cellStyle name="DarkBlueOutlineYellow 3 3 4 6 2" xfId="8856"/>
    <cellStyle name="DarkBlueOutlineYellow 3 3 4 7" xfId="8857"/>
    <cellStyle name="DarkBlueOutlineYellow 3 3 4 7 2" xfId="8858"/>
    <cellStyle name="DarkBlueOutlineYellow 3 3 4 8" xfId="8859"/>
    <cellStyle name="DarkBlueOutlineYellow 3 3 4 8 2" xfId="8860"/>
    <cellStyle name="DarkBlueOutlineYellow 3 3 5" xfId="8861"/>
    <cellStyle name="DarkBlueOutlineYellow 3 3 5 2" xfId="8862"/>
    <cellStyle name="DarkBlueOutlineYellow 3 3 5 2 2" xfId="8863"/>
    <cellStyle name="DarkBlueOutlineYellow 3 3 5 3" xfId="8864"/>
    <cellStyle name="DarkBlueOutlineYellow 3 3 5 3 2" xfId="8865"/>
    <cellStyle name="DarkBlueOutlineYellow 3 3 5 4" xfId="8866"/>
    <cellStyle name="DarkBlueOutlineYellow 3 3 5 4 2" xfId="8867"/>
    <cellStyle name="DarkBlueOutlineYellow 3 3 5 5" xfId="8868"/>
    <cellStyle name="DarkBlueOutlineYellow 3 3 5 5 2" xfId="8869"/>
    <cellStyle name="DarkBlueOutlineYellow 3 3 5 6" xfId="8870"/>
    <cellStyle name="DarkBlueOutlineYellow 3 3 5 6 2" xfId="8871"/>
    <cellStyle name="DarkBlueOutlineYellow 3 3 5 7" xfId="8872"/>
    <cellStyle name="DarkBlueOutlineYellow 3 3 5 7 2" xfId="8873"/>
    <cellStyle name="DarkBlueOutlineYellow 3 3 5 8" xfId="8874"/>
    <cellStyle name="DarkBlueOutlineYellow 3 3 6" xfId="8875"/>
    <cellStyle name="DarkBlueOutlineYellow 3 3 6 2" xfId="8876"/>
    <cellStyle name="DarkBlueOutlineYellow 3 3 7" xfId="8877"/>
    <cellStyle name="DarkBlueOutlineYellow 3 3 7 2" xfId="8878"/>
    <cellStyle name="DarkBlueOutlineYellow 3 3 8" xfId="8879"/>
    <cellStyle name="DarkBlueOutlineYellow 3 3 8 2" xfId="8880"/>
    <cellStyle name="DarkBlueOutlineYellow 3 3 9" xfId="8881"/>
    <cellStyle name="DarkBlueOutlineYellow 3 3 9 2" xfId="8882"/>
    <cellStyle name="DarkBlueOutlineYellow 3 4" xfId="8883"/>
    <cellStyle name="DarkBlueOutlineYellow 3 4 2" xfId="8884"/>
    <cellStyle name="DarkBlueOutlineYellow 3 4 2 2" xfId="8885"/>
    <cellStyle name="DarkBlueOutlineYellow 3 4 2 2 2" xfId="8886"/>
    <cellStyle name="DarkBlueOutlineYellow 3 4 2 3" xfId="8887"/>
    <cellStyle name="DarkBlueOutlineYellow 3 4 2 3 2" xfId="8888"/>
    <cellStyle name="DarkBlueOutlineYellow 3 4 2 4" xfId="8889"/>
    <cellStyle name="DarkBlueOutlineYellow 3 4 2 4 2" xfId="8890"/>
    <cellStyle name="DarkBlueOutlineYellow 3 4 2 5" xfId="8891"/>
    <cellStyle name="DarkBlueOutlineYellow 3 4 2 5 2" xfId="8892"/>
    <cellStyle name="DarkBlueOutlineYellow 3 4 2 6" xfId="8893"/>
    <cellStyle name="DarkBlueOutlineYellow 3 4 2 6 2" xfId="8894"/>
    <cellStyle name="DarkBlueOutlineYellow 3 4 2 7" xfId="8895"/>
    <cellStyle name="DarkBlueOutlineYellow 3 4 2 7 2" xfId="8896"/>
    <cellStyle name="DarkBlueOutlineYellow 3 4 3" xfId="8897"/>
    <cellStyle name="DarkBlueOutlineYellow 3 4 3 2" xfId="8898"/>
    <cellStyle name="DarkBlueOutlineYellow 3 4 4" xfId="8899"/>
    <cellStyle name="DarkBlueOutlineYellow 3 4 4 2" xfId="8900"/>
    <cellStyle name="DarkBlueOutlineYellow 3 4 5" xfId="8901"/>
    <cellStyle name="DarkBlueOutlineYellow 3 4 5 2" xfId="8902"/>
    <cellStyle name="DarkBlueOutlineYellow 3 4 6" xfId="8903"/>
    <cellStyle name="DarkBlueOutlineYellow 3 4 6 2" xfId="8904"/>
    <cellStyle name="DarkBlueOutlineYellow 3 4 7" xfId="8905"/>
    <cellStyle name="DarkBlueOutlineYellow 3 4 7 2" xfId="8906"/>
    <cellStyle name="DarkBlueOutlineYellow 3 4 8" xfId="8907"/>
    <cellStyle name="DarkBlueOutlineYellow 3 4 8 2" xfId="8908"/>
    <cellStyle name="DarkBlueOutlineYellow 3 5" xfId="8909"/>
    <cellStyle name="DarkBlueOutlineYellow 3 5 2" xfId="8910"/>
    <cellStyle name="DarkBlueOutlineYellow 3 5 2 2" xfId="8911"/>
    <cellStyle name="DarkBlueOutlineYellow 3 5 2 2 2" xfId="8912"/>
    <cellStyle name="DarkBlueOutlineYellow 3 5 2 3" xfId="8913"/>
    <cellStyle name="DarkBlueOutlineYellow 3 5 2 3 2" xfId="8914"/>
    <cellStyle name="DarkBlueOutlineYellow 3 5 2 4" xfId="8915"/>
    <cellStyle name="DarkBlueOutlineYellow 3 5 2 4 2" xfId="8916"/>
    <cellStyle name="DarkBlueOutlineYellow 3 5 2 5" xfId="8917"/>
    <cellStyle name="DarkBlueOutlineYellow 3 5 2 5 2" xfId="8918"/>
    <cellStyle name="DarkBlueOutlineYellow 3 5 2 6" xfId="8919"/>
    <cellStyle name="DarkBlueOutlineYellow 3 5 2 6 2" xfId="8920"/>
    <cellStyle name="DarkBlueOutlineYellow 3 5 2 7" xfId="8921"/>
    <cellStyle name="DarkBlueOutlineYellow 3 5 2 7 2" xfId="8922"/>
    <cellStyle name="DarkBlueOutlineYellow 3 5 3" xfId="8923"/>
    <cellStyle name="DarkBlueOutlineYellow 3 5 3 2" xfId="8924"/>
    <cellStyle name="DarkBlueOutlineYellow 3 5 4" xfId="8925"/>
    <cellStyle name="DarkBlueOutlineYellow 3 5 4 2" xfId="8926"/>
    <cellStyle name="DarkBlueOutlineYellow 3 5 5" xfId="8927"/>
    <cellStyle name="DarkBlueOutlineYellow 3 5 5 2" xfId="8928"/>
    <cellStyle name="DarkBlueOutlineYellow 3 5 6" xfId="8929"/>
    <cellStyle name="DarkBlueOutlineYellow 3 5 6 2" xfId="8930"/>
    <cellStyle name="DarkBlueOutlineYellow 3 5 7" xfId="8931"/>
    <cellStyle name="DarkBlueOutlineYellow 3 5 7 2" xfId="8932"/>
    <cellStyle name="DarkBlueOutlineYellow 3 5 8" xfId="8933"/>
    <cellStyle name="DarkBlueOutlineYellow 3 5 8 2" xfId="8934"/>
    <cellStyle name="DarkBlueOutlineYellow 3 6" xfId="8935"/>
    <cellStyle name="DarkBlueOutlineYellow 3 6 2" xfId="8936"/>
    <cellStyle name="DarkBlueOutlineYellow 3 6 2 2" xfId="8937"/>
    <cellStyle name="DarkBlueOutlineYellow 3 6 2 2 2" xfId="8938"/>
    <cellStyle name="DarkBlueOutlineYellow 3 6 2 3" xfId="8939"/>
    <cellStyle name="DarkBlueOutlineYellow 3 6 2 3 2" xfId="8940"/>
    <cellStyle name="DarkBlueOutlineYellow 3 6 2 4" xfId="8941"/>
    <cellStyle name="DarkBlueOutlineYellow 3 6 2 4 2" xfId="8942"/>
    <cellStyle name="DarkBlueOutlineYellow 3 6 2 5" xfId="8943"/>
    <cellStyle name="DarkBlueOutlineYellow 3 6 2 5 2" xfId="8944"/>
    <cellStyle name="DarkBlueOutlineYellow 3 6 2 6" xfId="8945"/>
    <cellStyle name="DarkBlueOutlineYellow 3 6 2 6 2" xfId="8946"/>
    <cellStyle name="DarkBlueOutlineYellow 3 6 2 7" xfId="8947"/>
    <cellStyle name="DarkBlueOutlineYellow 3 6 2 7 2" xfId="8948"/>
    <cellStyle name="DarkBlueOutlineYellow 3 6 3" xfId="8949"/>
    <cellStyle name="DarkBlueOutlineYellow 3 6 3 2" xfId="8950"/>
    <cellStyle name="DarkBlueOutlineYellow 3 6 4" xfId="8951"/>
    <cellStyle name="DarkBlueOutlineYellow 3 6 4 2" xfId="8952"/>
    <cellStyle name="DarkBlueOutlineYellow 3 6 5" xfId="8953"/>
    <cellStyle name="DarkBlueOutlineYellow 3 6 5 2" xfId="8954"/>
    <cellStyle name="DarkBlueOutlineYellow 3 6 6" xfId="8955"/>
    <cellStyle name="DarkBlueOutlineYellow 3 6 6 2" xfId="8956"/>
    <cellStyle name="DarkBlueOutlineYellow 3 6 7" xfId="8957"/>
    <cellStyle name="DarkBlueOutlineYellow 3 6 7 2" xfId="8958"/>
    <cellStyle name="DarkBlueOutlineYellow 3 6 8" xfId="8959"/>
    <cellStyle name="DarkBlueOutlineYellow 3 6 8 2" xfId="8960"/>
    <cellStyle name="DarkBlueOutlineYellow 3 7" xfId="8961"/>
    <cellStyle name="DarkBlueOutlineYellow 3 7 2" xfId="8962"/>
    <cellStyle name="DarkBlueOutlineYellow 3 7 2 2" xfId="8963"/>
    <cellStyle name="DarkBlueOutlineYellow 3 7 3" xfId="8964"/>
    <cellStyle name="DarkBlueOutlineYellow 3 7 3 2" xfId="8965"/>
    <cellStyle name="DarkBlueOutlineYellow 3 7 4" xfId="8966"/>
    <cellStyle name="DarkBlueOutlineYellow 3 7 4 2" xfId="8967"/>
    <cellStyle name="DarkBlueOutlineYellow 3 7 5" xfId="8968"/>
    <cellStyle name="DarkBlueOutlineYellow 3 7 5 2" xfId="8969"/>
    <cellStyle name="DarkBlueOutlineYellow 3 7 6" xfId="8970"/>
    <cellStyle name="DarkBlueOutlineYellow 3 7 6 2" xfId="8971"/>
    <cellStyle name="DarkBlueOutlineYellow 3 7 7" xfId="8972"/>
    <cellStyle name="DarkBlueOutlineYellow 3 7 7 2" xfId="8973"/>
    <cellStyle name="DarkBlueOutlineYellow 3 7 8" xfId="8974"/>
    <cellStyle name="DarkBlueOutlineYellow 3 8" xfId="8975"/>
    <cellStyle name="DarkBlueOutlineYellow 3 8 2" xfId="8976"/>
    <cellStyle name="DarkBlueOutlineYellow 3 9" xfId="8977"/>
    <cellStyle name="DarkBlueOutlineYellow 3 9 2" xfId="8978"/>
    <cellStyle name="DarkBlueOutlineYellow 4" xfId="8979"/>
    <cellStyle name="DarkBlueOutlineYellow 4 10" xfId="8980"/>
    <cellStyle name="DarkBlueOutlineYellow 4 10 2" xfId="8981"/>
    <cellStyle name="DarkBlueOutlineYellow 4 11" xfId="8982"/>
    <cellStyle name="DarkBlueOutlineYellow 4 11 2" xfId="8983"/>
    <cellStyle name="DarkBlueOutlineYellow 4 12" xfId="8984"/>
    <cellStyle name="DarkBlueOutlineYellow 4 12 2" xfId="8985"/>
    <cellStyle name="DarkBlueOutlineYellow 4 13" xfId="8986"/>
    <cellStyle name="DarkBlueOutlineYellow 4 13 2" xfId="8987"/>
    <cellStyle name="DarkBlueOutlineYellow 4 2" xfId="8988"/>
    <cellStyle name="DarkBlueOutlineYellow 4 2 10" xfId="8989"/>
    <cellStyle name="DarkBlueOutlineYellow 4 2 10 2" xfId="8990"/>
    <cellStyle name="DarkBlueOutlineYellow 4 2 11" xfId="8991"/>
    <cellStyle name="DarkBlueOutlineYellow 4 2 11 2" xfId="8992"/>
    <cellStyle name="DarkBlueOutlineYellow 4 2 2" xfId="8993"/>
    <cellStyle name="DarkBlueOutlineYellow 4 2 2 2" xfId="8994"/>
    <cellStyle name="DarkBlueOutlineYellow 4 2 2 2 2" xfId="8995"/>
    <cellStyle name="DarkBlueOutlineYellow 4 2 2 2 2 2" xfId="8996"/>
    <cellStyle name="DarkBlueOutlineYellow 4 2 2 2 3" xfId="8997"/>
    <cellStyle name="DarkBlueOutlineYellow 4 2 2 2 3 2" xfId="8998"/>
    <cellStyle name="DarkBlueOutlineYellow 4 2 2 2 4" xfId="8999"/>
    <cellStyle name="DarkBlueOutlineYellow 4 2 2 2 4 2" xfId="9000"/>
    <cellStyle name="DarkBlueOutlineYellow 4 2 2 2 5" xfId="9001"/>
    <cellStyle name="DarkBlueOutlineYellow 4 2 2 2 5 2" xfId="9002"/>
    <cellStyle name="DarkBlueOutlineYellow 4 2 2 2 6" xfId="9003"/>
    <cellStyle name="DarkBlueOutlineYellow 4 2 2 2 6 2" xfId="9004"/>
    <cellStyle name="DarkBlueOutlineYellow 4 2 2 2 7" xfId="9005"/>
    <cellStyle name="DarkBlueOutlineYellow 4 2 2 2 7 2" xfId="9006"/>
    <cellStyle name="DarkBlueOutlineYellow 4 2 2 3" xfId="9007"/>
    <cellStyle name="DarkBlueOutlineYellow 4 2 2 3 2" xfId="9008"/>
    <cellStyle name="DarkBlueOutlineYellow 4 2 2 4" xfId="9009"/>
    <cellStyle name="DarkBlueOutlineYellow 4 2 2 4 2" xfId="9010"/>
    <cellStyle name="DarkBlueOutlineYellow 4 2 2 5" xfId="9011"/>
    <cellStyle name="DarkBlueOutlineYellow 4 2 2 5 2" xfId="9012"/>
    <cellStyle name="DarkBlueOutlineYellow 4 2 2 6" xfId="9013"/>
    <cellStyle name="DarkBlueOutlineYellow 4 2 2 6 2" xfId="9014"/>
    <cellStyle name="DarkBlueOutlineYellow 4 2 2 7" xfId="9015"/>
    <cellStyle name="DarkBlueOutlineYellow 4 2 2 7 2" xfId="9016"/>
    <cellStyle name="DarkBlueOutlineYellow 4 2 2 8" xfId="9017"/>
    <cellStyle name="DarkBlueOutlineYellow 4 2 2 8 2" xfId="9018"/>
    <cellStyle name="DarkBlueOutlineYellow 4 2 3" xfId="9019"/>
    <cellStyle name="DarkBlueOutlineYellow 4 2 3 2" xfId="9020"/>
    <cellStyle name="DarkBlueOutlineYellow 4 2 3 2 2" xfId="9021"/>
    <cellStyle name="DarkBlueOutlineYellow 4 2 3 2 2 2" xfId="9022"/>
    <cellStyle name="DarkBlueOutlineYellow 4 2 3 2 3" xfId="9023"/>
    <cellStyle name="DarkBlueOutlineYellow 4 2 3 2 3 2" xfId="9024"/>
    <cellStyle name="DarkBlueOutlineYellow 4 2 3 2 4" xfId="9025"/>
    <cellStyle name="DarkBlueOutlineYellow 4 2 3 2 4 2" xfId="9026"/>
    <cellStyle name="DarkBlueOutlineYellow 4 2 3 2 5" xfId="9027"/>
    <cellStyle name="DarkBlueOutlineYellow 4 2 3 2 5 2" xfId="9028"/>
    <cellStyle name="DarkBlueOutlineYellow 4 2 3 2 6" xfId="9029"/>
    <cellStyle name="DarkBlueOutlineYellow 4 2 3 2 6 2" xfId="9030"/>
    <cellStyle name="DarkBlueOutlineYellow 4 2 3 2 7" xfId="9031"/>
    <cellStyle name="DarkBlueOutlineYellow 4 2 3 2 7 2" xfId="9032"/>
    <cellStyle name="DarkBlueOutlineYellow 4 2 3 3" xfId="9033"/>
    <cellStyle name="DarkBlueOutlineYellow 4 2 3 3 2" xfId="9034"/>
    <cellStyle name="DarkBlueOutlineYellow 4 2 3 4" xfId="9035"/>
    <cellStyle name="DarkBlueOutlineYellow 4 2 3 4 2" xfId="9036"/>
    <cellStyle name="DarkBlueOutlineYellow 4 2 3 5" xfId="9037"/>
    <cellStyle name="DarkBlueOutlineYellow 4 2 3 5 2" xfId="9038"/>
    <cellStyle name="DarkBlueOutlineYellow 4 2 3 6" xfId="9039"/>
    <cellStyle name="DarkBlueOutlineYellow 4 2 3 6 2" xfId="9040"/>
    <cellStyle name="DarkBlueOutlineYellow 4 2 3 7" xfId="9041"/>
    <cellStyle name="DarkBlueOutlineYellow 4 2 3 7 2" xfId="9042"/>
    <cellStyle name="DarkBlueOutlineYellow 4 2 3 8" xfId="9043"/>
    <cellStyle name="DarkBlueOutlineYellow 4 2 3 8 2" xfId="9044"/>
    <cellStyle name="DarkBlueOutlineYellow 4 2 4" xfId="9045"/>
    <cellStyle name="DarkBlueOutlineYellow 4 2 4 2" xfId="9046"/>
    <cellStyle name="DarkBlueOutlineYellow 4 2 4 2 2" xfId="9047"/>
    <cellStyle name="DarkBlueOutlineYellow 4 2 4 2 2 2" xfId="9048"/>
    <cellStyle name="DarkBlueOutlineYellow 4 2 4 2 3" xfId="9049"/>
    <cellStyle name="DarkBlueOutlineYellow 4 2 4 2 3 2" xfId="9050"/>
    <cellStyle name="DarkBlueOutlineYellow 4 2 4 2 4" xfId="9051"/>
    <cellStyle name="DarkBlueOutlineYellow 4 2 4 2 4 2" xfId="9052"/>
    <cellStyle name="DarkBlueOutlineYellow 4 2 4 2 5" xfId="9053"/>
    <cellStyle name="DarkBlueOutlineYellow 4 2 4 2 5 2" xfId="9054"/>
    <cellStyle name="DarkBlueOutlineYellow 4 2 4 2 6" xfId="9055"/>
    <cellStyle name="DarkBlueOutlineYellow 4 2 4 2 6 2" xfId="9056"/>
    <cellStyle name="DarkBlueOutlineYellow 4 2 4 2 7" xfId="9057"/>
    <cellStyle name="DarkBlueOutlineYellow 4 2 4 2 7 2" xfId="9058"/>
    <cellStyle name="DarkBlueOutlineYellow 4 2 4 3" xfId="9059"/>
    <cellStyle name="DarkBlueOutlineYellow 4 2 4 3 2" xfId="9060"/>
    <cellStyle name="DarkBlueOutlineYellow 4 2 4 4" xfId="9061"/>
    <cellStyle name="DarkBlueOutlineYellow 4 2 4 4 2" xfId="9062"/>
    <cellStyle name="DarkBlueOutlineYellow 4 2 4 5" xfId="9063"/>
    <cellStyle name="DarkBlueOutlineYellow 4 2 4 5 2" xfId="9064"/>
    <cellStyle name="DarkBlueOutlineYellow 4 2 4 6" xfId="9065"/>
    <cellStyle name="DarkBlueOutlineYellow 4 2 4 6 2" xfId="9066"/>
    <cellStyle name="DarkBlueOutlineYellow 4 2 4 7" xfId="9067"/>
    <cellStyle name="DarkBlueOutlineYellow 4 2 4 7 2" xfId="9068"/>
    <cellStyle name="DarkBlueOutlineYellow 4 2 4 8" xfId="9069"/>
    <cellStyle name="DarkBlueOutlineYellow 4 2 4 8 2" xfId="9070"/>
    <cellStyle name="DarkBlueOutlineYellow 4 2 5" xfId="9071"/>
    <cellStyle name="DarkBlueOutlineYellow 4 2 5 2" xfId="9072"/>
    <cellStyle name="DarkBlueOutlineYellow 4 2 5 2 2" xfId="9073"/>
    <cellStyle name="DarkBlueOutlineYellow 4 2 5 3" xfId="9074"/>
    <cellStyle name="DarkBlueOutlineYellow 4 2 5 3 2" xfId="9075"/>
    <cellStyle name="DarkBlueOutlineYellow 4 2 5 4" xfId="9076"/>
    <cellStyle name="DarkBlueOutlineYellow 4 2 5 4 2" xfId="9077"/>
    <cellStyle name="DarkBlueOutlineYellow 4 2 5 5" xfId="9078"/>
    <cellStyle name="DarkBlueOutlineYellow 4 2 5 5 2" xfId="9079"/>
    <cellStyle name="DarkBlueOutlineYellow 4 2 5 6" xfId="9080"/>
    <cellStyle name="DarkBlueOutlineYellow 4 2 5 6 2" xfId="9081"/>
    <cellStyle name="DarkBlueOutlineYellow 4 2 5 7" xfId="9082"/>
    <cellStyle name="DarkBlueOutlineYellow 4 2 5 7 2" xfId="9083"/>
    <cellStyle name="DarkBlueOutlineYellow 4 2 5 8" xfId="9084"/>
    <cellStyle name="DarkBlueOutlineYellow 4 2 6" xfId="9085"/>
    <cellStyle name="DarkBlueOutlineYellow 4 2 6 2" xfId="9086"/>
    <cellStyle name="DarkBlueOutlineYellow 4 2 7" xfId="9087"/>
    <cellStyle name="DarkBlueOutlineYellow 4 2 7 2" xfId="9088"/>
    <cellStyle name="DarkBlueOutlineYellow 4 2 8" xfId="9089"/>
    <cellStyle name="DarkBlueOutlineYellow 4 2 8 2" xfId="9090"/>
    <cellStyle name="DarkBlueOutlineYellow 4 2 9" xfId="9091"/>
    <cellStyle name="DarkBlueOutlineYellow 4 2 9 2" xfId="9092"/>
    <cellStyle name="DarkBlueOutlineYellow 4 3" xfId="9093"/>
    <cellStyle name="DarkBlueOutlineYellow 4 3 10" xfId="9094"/>
    <cellStyle name="DarkBlueOutlineYellow 4 3 10 2" xfId="9095"/>
    <cellStyle name="DarkBlueOutlineYellow 4 3 11" xfId="9096"/>
    <cellStyle name="DarkBlueOutlineYellow 4 3 11 2" xfId="9097"/>
    <cellStyle name="DarkBlueOutlineYellow 4 3 2" xfId="9098"/>
    <cellStyle name="DarkBlueOutlineYellow 4 3 2 2" xfId="9099"/>
    <cellStyle name="DarkBlueOutlineYellow 4 3 2 2 2" xfId="9100"/>
    <cellStyle name="DarkBlueOutlineYellow 4 3 2 2 2 2" xfId="9101"/>
    <cellStyle name="DarkBlueOutlineYellow 4 3 2 2 3" xfId="9102"/>
    <cellStyle name="DarkBlueOutlineYellow 4 3 2 2 3 2" xfId="9103"/>
    <cellStyle name="DarkBlueOutlineYellow 4 3 2 2 4" xfId="9104"/>
    <cellStyle name="DarkBlueOutlineYellow 4 3 2 2 4 2" xfId="9105"/>
    <cellStyle name="DarkBlueOutlineYellow 4 3 2 2 5" xfId="9106"/>
    <cellStyle name="DarkBlueOutlineYellow 4 3 2 2 5 2" xfId="9107"/>
    <cellStyle name="DarkBlueOutlineYellow 4 3 2 2 6" xfId="9108"/>
    <cellStyle name="DarkBlueOutlineYellow 4 3 2 2 6 2" xfId="9109"/>
    <cellStyle name="DarkBlueOutlineYellow 4 3 2 2 7" xfId="9110"/>
    <cellStyle name="DarkBlueOutlineYellow 4 3 2 2 7 2" xfId="9111"/>
    <cellStyle name="DarkBlueOutlineYellow 4 3 2 3" xfId="9112"/>
    <cellStyle name="DarkBlueOutlineYellow 4 3 2 3 2" xfId="9113"/>
    <cellStyle name="DarkBlueOutlineYellow 4 3 2 4" xfId="9114"/>
    <cellStyle name="DarkBlueOutlineYellow 4 3 2 4 2" xfId="9115"/>
    <cellStyle name="DarkBlueOutlineYellow 4 3 2 5" xfId="9116"/>
    <cellStyle name="DarkBlueOutlineYellow 4 3 2 5 2" xfId="9117"/>
    <cellStyle name="DarkBlueOutlineYellow 4 3 2 6" xfId="9118"/>
    <cellStyle name="DarkBlueOutlineYellow 4 3 2 6 2" xfId="9119"/>
    <cellStyle name="DarkBlueOutlineYellow 4 3 2 7" xfId="9120"/>
    <cellStyle name="DarkBlueOutlineYellow 4 3 2 7 2" xfId="9121"/>
    <cellStyle name="DarkBlueOutlineYellow 4 3 2 8" xfId="9122"/>
    <cellStyle name="DarkBlueOutlineYellow 4 3 2 8 2" xfId="9123"/>
    <cellStyle name="DarkBlueOutlineYellow 4 3 3" xfId="9124"/>
    <cellStyle name="DarkBlueOutlineYellow 4 3 3 2" xfId="9125"/>
    <cellStyle name="DarkBlueOutlineYellow 4 3 3 2 2" xfId="9126"/>
    <cellStyle name="DarkBlueOutlineYellow 4 3 3 2 2 2" xfId="9127"/>
    <cellStyle name="DarkBlueOutlineYellow 4 3 3 2 3" xfId="9128"/>
    <cellStyle name="DarkBlueOutlineYellow 4 3 3 2 3 2" xfId="9129"/>
    <cellStyle name="DarkBlueOutlineYellow 4 3 3 2 4" xfId="9130"/>
    <cellStyle name="DarkBlueOutlineYellow 4 3 3 2 4 2" xfId="9131"/>
    <cellStyle name="DarkBlueOutlineYellow 4 3 3 2 5" xfId="9132"/>
    <cellStyle name="DarkBlueOutlineYellow 4 3 3 2 5 2" xfId="9133"/>
    <cellStyle name="DarkBlueOutlineYellow 4 3 3 2 6" xfId="9134"/>
    <cellStyle name="DarkBlueOutlineYellow 4 3 3 2 6 2" xfId="9135"/>
    <cellStyle name="DarkBlueOutlineYellow 4 3 3 2 7" xfId="9136"/>
    <cellStyle name="DarkBlueOutlineYellow 4 3 3 2 7 2" xfId="9137"/>
    <cellStyle name="DarkBlueOutlineYellow 4 3 3 3" xfId="9138"/>
    <cellStyle name="DarkBlueOutlineYellow 4 3 3 3 2" xfId="9139"/>
    <cellStyle name="DarkBlueOutlineYellow 4 3 3 4" xfId="9140"/>
    <cellStyle name="DarkBlueOutlineYellow 4 3 3 4 2" xfId="9141"/>
    <cellStyle name="DarkBlueOutlineYellow 4 3 3 5" xfId="9142"/>
    <cellStyle name="DarkBlueOutlineYellow 4 3 3 5 2" xfId="9143"/>
    <cellStyle name="DarkBlueOutlineYellow 4 3 3 6" xfId="9144"/>
    <cellStyle name="DarkBlueOutlineYellow 4 3 3 6 2" xfId="9145"/>
    <cellStyle name="DarkBlueOutlineYellow 4 3 3 7" xfId="9146"/>
    <cellStyle name="DarkBlueOutlineYellow 4 3 3 7 2" xfId="9147"/>
    <cellStyle name="DarkBlueOutlineYellow 4 3 3 8" xfId="9148"/>
    <cellStyle name="DarkBlueOutlineYellow 4 3 3 8 2" xfId="9149"/>
    <cellStyle name="DarkBlueOutlineYellow 4 3 4" xfId="9150"/>
    <cellStyle name="DarkBlueOutlineYellow 4 3 4 2" xfId="9151"/>
    <cellStyle name="DarkBlueOutlineYellow 4 3 4 2 2" xfId="9152"/>
    <cellStyle name="DarkBlueOutlineYellow 4 3 4 2 2 2" xfId="9153"/>
    <cellStyle name="DarkBlueOutlineYellow 4 3 4 2 3" xfId="9154"/>
    <cellStyle name="DarkBlueOutlineYellow 4 3 4 2 3 2" xfId="9155"/>
    <cellStyle name="DarkBlueOutlineYellow 4 3 4 2 4" xfId="9156"/>
    <cellStyle name="DarkBlueOutlineYellow 4 3 4 2 4 2" xfId="9157"/>
    <cellStyle name="DarkBlueOutlineYellow 4 3 4 2 5" xfId="9158"/>
    <cellStyle name="DarkBlueOutlineYellow 4 3 4 2 5 2" xfId="9159"/>
    <cellStyle name="DarkBlueOutlineYellow 4 3 4 2 6" xfId="9160"/>
    <cellStyle name="DarkBlueOutlineYellow 4 3 4 2 6 2" xfId="9161"/>
    <cellStyle name="DarkBlueOutlineYellow 4 3 4 2 7" xfId="9162"/>
    <cellStyle name="DarkBlueOutlineYellow 4 3 4 2 7 2" xfId="9163"/>
    <cellStyle name="DarkBlueOutlineYellow 4 3 4 3" xfId="9164"/>
    <cellStyle name="DarkBlueOutlineYellow 4 3 4 3 2" xfId="9165"/>
    <cellStyle name="DarkBlueOutlineYellow 4 3 4 4" xfId="9166"/>
    <cellStyle name="DarkBlueOutlineYellow 4 3 4 4 2" xfId="9167"/>
    <cellStyle name="DarkBlueOutlineYellow 4 3 4 5" xfId="9168"/>
    <cellStyle name="DarkBlueOutlineYellow 4 3 4 5 2" xfId="9169"/>
    <cellStyle name="DarkBlueOutlineYellow 4 3 4 6" xfId="9170"/>
    <cellStyle name="DarkBlueOutlineYellow 4 3 4 6 2" xfId="9171"/>
    <cellStyle name="DarkBlueOutlineYellow 4 3 4 7" xfId="9172"/>
    <cellStyle name="DarkBlueOutlineYellow 4 3 4 7 2" xfId="9173"/>
    <cellStyle name="DarkBlueOutlineYellow 4 3 4 8" xfId="9174"/>
    <cellStyle name="DarkBlueOutlineYellow 4 3 4 8 2" xfId="9175"/>
    <cellStyle name="DarkBlueOutlineYellow 4 3 5" xfId="9176"/>
    <cellStyle name="DarkBlueOutlineYellow 4 3 5 2" xfId="9177"/>
    <cellStyle name="DarkBlueOutlineYellow 4 3 5 2 2" xfId="9178"/>
    <cellStyle name="DarkBlueOutlineYellow 4 3 5 3" xfId="9179"/>
    <cellStyle name="DarkBlueOutlineYellow 4 3 5 3 2" xfId="9180"/>
    <cellStyle name="DarkBlueOutlineYellow 4 3 5 4" xfId="9181"/>
    <cellStyle name="DarkBlueOutlineYellow 4 3 5 4 2" xfId="9182"/>
    <cellStyle name="DarkBlueOutlineYellow 4 3 5 5" xfId="9183"/>
    <cellStyle name="DarkBlueOutlineYellow 4 3 5 5 2" xfId="9184"/>
    <cellStyle name="DarkBlueOutlineYellow 4 3 5 6" xfId="9185"/>
    <cellStyle name="DarkBlueOutlineYellow 4 3 5 6 2" xfId="9186"/>
    <cellStyle name="DarkBlueOutlineYellow 4 3 5 7" xfId="9187"/>
    <cellStyle name="DarkBlueOutlineYellow 4 3 5 7 2" xfId="9188"/>
    <cellStyle name="DarkBlueOutlineYellow 4 3 5 8" xfId="9189"/>
    <cellStyle name="DarkBlueOutlineYellow 4 3 6" xfId="9190"/>
    <cellStyle name="DarkBlueOutlineYellow 4 3 6 2" xfId="9191"/>
    <cellStyle name="DarkBlueOutlineYellow 4 3 7" xfId="9192"/>
    <cellStyle name="DarkBlueOutlineYellow 4 3 7 2" xfId="9193"/>
    <cellStyle name="DarkBlueOutlineYellow 4 3 8" xfId="9194"/>
    <cellStyle name="DarkBlueOutlineYellow 4 3 8 2" xfId="9195"/>
    <cellStyle name="DarkBlueOutlineYellow 4 3 9" xfId="9196"/>
    <cellStyle name="DarkBlueOutlineYellow 4 3 9 2" xfId="9197"/>
    <cellStyle name="DarkBlueOutlineYellow 4 4" xfId="9198"/>
    <cellStyle name="DarkBlueOutlineYellow 4 4 2" xfId="9199"/>
    <cellStyle name="DarkBlueOutlineYellow 4 4 2 2" xfId="9200"/>
    <cellStyle name="DarkBlueOutlineYellow 4 4 2 2 2" xfId="9201"/>
    <cellStyle name="DarkBlueOutlineYellow 4 4 2 3" xfId="9202"/>
    <cellStyle name="DarkBlueOutlineYellow 4 4 2 3 2" xfId="9203"/>
    <cellStyle name="DarkBlueOutlineYellow 4 4 2 4" xfId="9204"/>
    <cellStyle name="DarkBlueOutlineYellow 4 4 2 4 2" xfId="9205"/>
    <cellStyle name="DarkBlueOutlineYellow 4 4 2 5" xfId="9206"/>
    <cellStyle name="DarkBlueOutlineYellow 4 4 2 5 2" xfId="9207"/>
    <cellStyle name="DarkBlueOutlineYellow 4 4 2 6" xfId="9208"/>
    <cellStyle name="DarkBlueOutlineYellow 4 4 2 6 2" xfId="9209"/>
    <cellStyle name="DarkBlueOutlineYellow 4 4 2 7" xfId="9210"/>
    <cellStyle name="DarkBlueOutlineYellow 4 4 2 7 2" xfId="9211"/>
    <cellStyle name="DarkBlueOutlineYellow 4 4 3" xfId="9212"/>
    <cellStyle name="DarkBlueOutlineYellow 4 4 3 2" xfId="9213"/>
    <cellStyle name="DarkBlueOutlineYellow 4 4 4" xfId="9214"/>
    <cellStyle name="DarkBlueOutlineYellow 4 4 4 2" xfId="9215"/>
    <cellStyle name="DarkBlueOutlineYellow 4 4 5" xfId="9216"/>
    <cellStyle name="DarkBlueOutlineYellow 4 4 5 2" xfId="9217"/>
    <cellStyle name="DarkBlueOutlineYellow 4 4 6" xfId="9218"/>
    <cellStyle name="DarkBlueOutlineYellow 4 4 6 2" xfId="9219"/>
    <cellStyle name="DarkBlueOutlineYellow 4 4 7" xfId="9220"/>
    <cellStyle name="DarkBlueOutlineYellow 4 4 7 2" xfId="9221"/>
    <cellStyle name="DarkBlueOutlineYellow 4 4 8" xfId="9222"/>
    <cellStyle name="DarkBlueOutlineYellow 4 4 8 2" xfId="9223"/>
    <cellStyle name="DarkBlueOutlineYellow 4 5" xfId="9224"/>
    <cellStyle name="DarkBlueOutlineYellow 4 5 2" xfId="9225"/>
    <cellStyle name="DarkBlueOutlineYellow 4 5 2 2" xfId="9226"/>
    <cellStyle name="DarkBlueOutlineYellow 4 5 2 2 2" xfId="9227"/>
    <cellStyle name="DarkBlueOutlineYellow 4 5 2 3" xfId="9228"/>
    <cellStyle name="DarkBlueOutlineYellow 4 5 2 3 2" xfId="9229"/>
    <cellStyle name="DarkBlueOutlineYellow 4 5 2 4" xfId="9230"/>
    <cellStyle name="DarkBlueOutlineYellow 4 5 2 4 2" xfId="9231"/>
    <cellStyle name="DarkBlueOutlineYellow 4 5 2 5" xfId="9232"/>
    <cellStyle name="DarkBlueOutlineYellow 4 5 2 5 2" xfId="9233"/>
    <cellStyle name="DarkBlueOutlineYellow 4 5 2 6" xfId="9234"/>
    <cellStyle name="DarkBlueOutlineYellow 4 5 2 6 2" xfId="9235"/>
    <cellStyle name="DarkBlueOutlineYellow 4 5 2 7" xfId="9236"/>
    <cellStyle name="DarkBlueOutlineYellow 4 5 2 7 2" xfId="9237"/>
    <cellStyle name="DarkBlueOutlineYellow 4 5 3" xfId="9238"/>
    <cellStyle name="DarkBlueOutlineYellow 4 5 3 2" xfId="9239"/>
    <cellStyle name="DarkBlueOutlineYellow 4 5 4" xfId="9240"/>
    <cellStyle name="DarkBlueOutlineYellow 4 5 4 2" xfId="9241"/>
    <cellStyle name="DarkBlueOutlineYellow 4 5 5" xfId="9242"/>
    <cellStyle name="DarkBlueOutlineYellow 4 5 5 2" xfId="9243"/>
    <cellStyle name="DarkBlueOutlineYellow 4 5 6" xfId="9244"/>
    <cellStyle name="DarkBlueOutlineYellow 4 5 6 2" xfId="9245"/>
    <cellStyle name="DarkBlueOutlineYellow 4 5 7" xfId="9246"/>
    <cellStyle name="DarkBlueOutlineYellow 4 5 7 2" xfId="9247"/>
    <cellStyle name="DarkBlueOutlineYellow 4 5 8" xfId="9248"/>
    <cellStyle name="DarkBlueOutlineYellow 4 5 8 2" xfId="9249"/>
    <cellStyle name="DarkBlueOutlineYellow 4 6" xfId="9250"/>
    <cellStyle name="DarkBlueOutlineYellow 4 6 2" xfId="9251"/>
    <cellStyle name="DarkBlueOutlineYellow 4 6 2 2" xfId="9252"/>
    <cellStyle name="DarkBlueOutlineYellow 4 6 2 2 2" xfId="9253"/>
    <cellStyle name="DarkBlueOutlineYellow 4 6 2 3" xfId="9254"/>
    <cellStyle name="DarkBlueOutlineYellow 4 6 2 3 2" xfId="9255"/>
    <cellStyle name="DarkBlueOutlineYellow 4 6 2 4" xfId="9256"/>
    <cellStyle name="DarkBlueOutlineYellow 4 6 2 4 2" xfId="9257"/>
    <cellStyle name="DarkBlueOutlineYellow 4 6 2 5" xfId="9258"/>
    <cellStyle name="DarkBlueOutlineYellow 4 6 2 5 2" xfId="9259"/>
    <cellStyle name="DarkBlueOutlineYellow 4 6 2 6" xfId="9260"/>
    <cellStyle name="DarkBlueOutlineYellow 4 6 2 6 2" xfId="9261"/>
    <cellStyle name="DarkBlueOutlineYellow 4 6 2 7" xfId="9262"/>
    <cellStyle name="DarkBlueOutlineYellow 4 6 2 7 2" xfId="9263"/>
    <cellStyle name="DarkBlueOutlineYellow 4 6 3" xfId="9264"/>
    <cellStyle name="DarkBlueOutlineYellow 4 6 3 2" xfId="9265"/>
    <cellStyle name="DarkBlueOutlineYellow 4 6 4" xfId="9266"/>
    <cellStyle name="DarkBlueOutlineYellow 4 6 4 2" xfId="9267"/>
    <cellStyle name="DarkBlueOutlineYellow 4 6 5" xfId="9268"/>
    <cellStyle name="DarkBlueOutlineYellow 4 6 5 2" xfId="9269"/>
    <cellStyle name="DarkBlueOutlineYellow 4 6 6" xfId="9270"/>
    <cellStyle name="DarkBlueOutlineYellow 4 6 6 2" xfId="9271"/>
    <cellStyle name="DarkBlueOutlineYellow 4 6 7" xfId="9272"/>
    <cellStyle name="DarkBlueOutlineYellow 4 6 7 2" xfId="9273"/>
    <cellStyle name="DarkBlueOutlineYellow 4 6 8" xfId="9274"/>
    <cellStyle name="DarkBlueOutlineYellow 4 6 8 2" xfId="9275"/>
    <cellStyle name="DarkBlueOutlineYellow 4 7" xfId="9276"/>
    <cellStyle name="DarkBlueOutlineYellow 4 7 2" xfId="9277"/>
    <cellStyle name="DarkBlueOutlineYellow 4 7 2 2" xfId="9278"/>
    <cellStyle name="DarkBlueOutlineYellow 4 7 3" xfId="9279"/>
    <cellStyle name="DarkBlueOutlineYellow 4 7 3 2" xfId="9280"/>
    <cellStyle name="DarkBlueOutlineYellow 4 7 4" xfId="9281"/>
    <cellStyle name="DarkBlueOutlineYellow 4 7 4 2" xfId="9282"/>
    <cellStyle name="DarkBlueOutlineYellow 4 7 5" xfId="9283"/>
    <cellStyle name="DarkBlueOutlineYellow 4 7 5 2" xfId="9284"/>
    <cellStyle name="DarkBlueOutlineYellow 4 7 6" xfId="9285"/>
    <cellStyle name="DarkBlueOutlineYellow 4 7 6 2" xfId="9286"/>
    <cellStyle name="DarkBlueOutlineYellow 4 7 7" xfId="9287"/>
    <cellStyle name="DarkBlueOutlineYellow 4 7 7 2" xfId="9288"/>
    <cellStyle name="DarkBlueOutlineYellow 4 7 8" xfId="9289"/>
    <cellStyle name="DarkBlueOutlineYellow 4 8" xfId="9290"/>
    <cellStyle name="DarkBlueOutlineYellow 4 8 2" xfId="9291"/>
    <cellStyle name="DarkBlueOutlineYellow 4 9" xfId="9292"/>
    <cellStyle name="DarkBlueOutlineYellow 4 9 2" xfId="9293"/>
    <cellStyle name="DarkBlueOutlineYellow 5" xfId="9294"/>
    <cellStyle name="DarkBlueOutlineYellow 5 10" xfId="9295"/>
    <cellStyle name="DarkBlueOutlineYellow 5 10 2" xfId="9296"/>
    <cellStyle name="DarkBlueOutlineYellow 5 11" xfId="9297"/>
    <cellStyle name="DarkBlueOutlineYellow 5 11 2" xfId="9298"/>
    <cellStyle name="DarkBlueOutlineYellow 5 2" xfId="9299"/>
    <cellStyle name="DarkBlueOutlineYellow 5 2 2" xfId="9300"/>
    <cellStyle name="DarkBlueOutlineYellow 5 2 2 2" xfId="9301"/>
    <cellStyle name="DarkBlueOutlineYellow 5 2 2 2 2" xfId="9302"/>
    <cellStyle name="DarkBlueOutlineYellow 5 2 2 3" xfId="9303"/>
    <cellStyle name="DarkBlueOutlineYellow 5 2 2 3 2" xfId="9304"/>
    <cellStyle name="DarkBlueOutlineYellow 5 2 2 4" xfId="9305"/>
    <cellStyle name="DarkBlueOutlineYellow 5 2 2 4 2" xfId="9306"/>
    <cellStyle name="DarkBlueOutlineYellow 5 2 2 5" xfId="9307"/>
    <cellStyle name="DarkBlueOutlineYellow 5 2 2 5 2" xfId="9308"/>
    <cellStyle name="DarkBlueOutlineYellow 5 2 2 6" xfId="9309"/>
    <cellStyle name="DarkBlueOutlineYellow 5 2 2 6 2" xfId="9310"/>
    <cellStyle name="DarkBlueOutlineYellow 5 2 2 7" xfId="9311"/>
    <cellStyle name="DarkBlueOutlineYellow 5 2 2 7 2" xfId="9312"/>
    <cellStyle name="DarkBlueOutlineYellow 5 2 3" xfId="9313"/>
    <cellStyle name="DarkBlueOutlineYellow 5 2 3 2" xfId="9314"/>
    <cellStyle name="DarkBlueOutlineYellow 5 2 4" xfId="9315"/>
    <cellStyle name="DarkBlueOutlineYellow 5 2 4 2" xfId="9316"/>
    <cellStyle name="DarkBlueOutlineYellow 5 2 5" xfId="9317"/>
    <cellStyle name="DarkBlueOutlineYellow 5 2 5 2" xfId="9318"/>
    <cellStyle name="DarkBlueOutlineYellow 5 2 6" xfId="9319"/>
    <cellStyle name="DarkBlueOutlineYellow 5 2 6 2" xfId="9320"/>
    <cellStyle name="DarkBlueOutlineYellow 5 2 7" xfId="9321"/>
    <cellStyle name="DarkBlueOutlineYellow 5 2 7 2" xfId="9322"/>
    <cellStyle name="DarkBlueOutlineYellow 5 2 8" xfId="9323"/>
    <cellStyle name="DarkBlueOutlineYellow 5 2 8 2" xfId="9324"/>
    <cellStyle name="DarkBlueOutlineYellow 5 3" xfId="9325"/>
    <cellStyle name="DarkBlueOutlineYellow 5 3 2" xfId="9326"/>
    <cellStyle name="DarkBlueOutlineYellow 5 3 2 2" xfId="9327"/>
    <cellStyle name="DarkBlueOutlineYellow 5 3 2 2 2" xfId="9328"/>
    <cellStyle name="DarkBlueOutlineYellow 5 3 2 3" xfId="9329"/>
    <cellStyle name="DarkBlueOutlineYellow 5 3 2 3 2" xfId="9330"/>
    <cellStyle name="DarkBlueOutlineYellow 5 3 2 4" xfId="9331"/>
    <cellStyle name="DarkBlueOutlineYellow 5 3 2 4 2" xfId="9332"/>
    <cellStyle name="DarkBlueOutlineYellow 5 3 2 5" xfId="9333"/>
    <cellStyle name="DarkBlueOutlineYellow 5 3 2 5 2" xfId="9334"/>
    <cellStyle name="DarkBlueOutlineYellow 5 3 2 6" xfId="9335"/>
    <cellStyle name="DarkBlueOutlineYellow 5 3 2 6 2" xfId="9336"/>
    <cellStyle name="DarkBlueOutlineYellow 5 3 2 7" xfId="9337"/>
    <cellStyle name="DarkBlueOutlineYellow 5 3 2 7 2" xfId="9338"/>
    <cellStyle name="DarkBlueOutlineYellow 5 3 3" xfId="9339"/>
    <cellStyle name="DarkBlueOutlineYellow 5 3 3 2" xfId="9340"/>
    <cellStyle name="DarkBlueOutlineYellow 5 3 4" xfId="9341"/>
    <cellStyle name="DarkBlueOutlineYellow 5 3 4 2" xfId="9342"/>
    <cellStyle name="DarkBlueOutlineYellow 5 3 5" xfId="9343"/>
    <cellStyle name="DarkBlueOutlineYellow 5 3 5 2" xfId="9344"/>
    <cellStyle name="DarkBlueOutlineYellow 5 3 6" xfId="9345"/>
    <cellStyle name="DarkBlueOutlineYellow 5 3 6 2" xfId="9346"/>
    <cellStyle name="DarkBlueOutlineYellow 5 3 7" xfId="9347"/>
    <cellStyle name="DarkBlueOutlineYellow 5 3 7 2" xfId="9348"/>
    <cellStyle name="DarkBlueOutlineYellow 5 3 8" xfId="9349"/>
    <cellStyle name="DarkBlueOutlineYellow 5 3 8 2" xfId="9350"/>
    <cellStyle name="DarkBlueOutlineYellow 5 4" xfId="9351"/>
    <cellStyle name="DarkBlueOutlineYellow 5 4 2" xfId="9352"/>
    <cellStyle name="DarkBlueOutlineYellow 5 4 2 2" xfId="9353"/>
    <cellStyle name="DarkBlueOutlineYellow 5 4 2 2 2" xfId="9354"/>
    <cellStyle name="DarkBlueOutlineYellow 5 4 2 3" xfId="9355"/>
    <cellStyle name="DarkBlueOutlineYellow 5 4 2 3 2" xfId="9356"/>
    <cellStyle name="DarkBlueOutlineYellow 5 4 2 4" xfId="9357"/>
    <cellStyle name="DarkBlueOutlineYellow 5 4 2 4 2" xfId="9358"/>
    <cellStyle name="DarkBlueOutlineYellow 5 4 2 5" xfId="9359"/>
    <cellStyle name="DarkBlueOutlineYellow 5 4 2 5 2" xfId="9360"/>
    <cellStyle name="DarkBlueOutlineYellow 5 4 2 6" xfId="9361"/>
    <cellStyle name="DarkBlueOutlineYellow 5 4 2 6 2" xfId="9362"/>
    <cellStyle name="DarkBlueOutlineYellow 5 4 2 7" xfId="9363"/>
    <cellStyle name="DarkBlueOutlineYellow 5 4 2 7 2" xfId="9364"/>
    <cellStyle name="DarkBlueOutlineYellow 5 4 3" xfId="9365"/>
    <cellStyle name="DarkBlueOutlineYellow 5 4 3 2" xfId="9366"/>
    <cellStyle name="DarkBlueOutlineYellow 5 4 4" xfId="9367"/>
    <cellStyle name="DarkBlueOutlineYellow 5 4 4 2" xfId="9368"/>
    <cellStyle name="DarkBlueOutlineYellow 5 4 5" xfId="9369"/>
    <cellStyle name="DarkBlueOutlineYellow 5 4 5 2" xfId="9370"/>
    <cellStyle name="DarkBlueOutlineYellow 5 4 6" xfId="9371"/>
    <cellStyle name="DarkBlueOutlineYellow 5 4 6 2" xfId="9372"/>
    <cellStyle name="DarkBlueOutlineYellow 5 4 7" xfId="9373"/>
    <cellStyle name="DarkBlueOutlineYellow 5 4 7 2" xfId="9374"/>
    <cellStyle name="DarkBlueOutlineYellow 5 4 8" xfId="9375"/>
    <cellStyle name="DarkBlueOutlineYellow 5 4 8 2" xfId="9376"/>
    <cellStyle name="DarkBlueOutlineYellow 5 5" xfId="9377"/>
    <cellStyle name="DarkBlueOutlineYellow 5 5 2" xfId="9378"/>
    <cellStyle name="DarkBlueOutlineYellow 5 5 2 2" xfId="9379"/>
    <cellStyle name="DarkBlueOutlineYellow 5 5 3" xfId="9380"/>
    <cellStyle name="DarkBlueOutlineYellow 5 5 3 2" xfId="9381"/>
    <cellStyle name="DarkBlueOutlineYellow 5 5 4" xfId="9382"/>
    <cellStyle name="DarkBlueOutlineYellow 5 5 4 2" xfId="9383"/>
    <cellStyle name="DarkBlueOutlineYellow 5 5 5" xfId="9384"/>
    <cellStyle name="DarkBlueOutlineYellow 5 5 5 2" xfId="9385"/>
    <cellStyle name="DarkBlueOutlineYellow 5 5 6" xfId="9386"/>
    <cellStyle name="DarkBlueOutlineYellow 5 5 6 2" xfId="9387"/>
    <cellStyle name="DarkBlueOutlineYellow 5 5 7" xfId="9388"/>
    <cellStyle name="DarkBlueOutlineYellow 5 5 7 2" xfId="9389"/>
    <cellStyle name="DarkBlueOutlineYellow 5 5 8" xfId="9390"/>
    <cellStyle name="DarkBlueOutlineYellow 5 6" xfId="9391"/>
    <cellStyle name="DarkBlueOutlineYellow 5 6 2" xfId="9392"/>
    <cellStyle name="DarkBlueOutlineYellow 5 7" xfId="9393"/>
    <cellStyle name="DarkBlueOutlineYellow 5 7 2" xfId="9394"/>
    <cellStyle name="DarkBlueOutlineYellow 5 8" xfId="9395"/>
    <cellStyle name="DarkBlueOutlineYellow 5 8 2" xfId="9396"/>
    <cellStyle name="DarkBlueOutlineYellow 5 9" xfId="9397"/>
    <cellStyle name="DarkBlueOutlineYellow 5 9 2" xfId="9398"/>
    <cellStyle name="DarkBlueOutlineYellow 6" xfId="9399"/>
    <cellStyle name="DarkBlueOutlineYellow 6 10" xfId="9400"/>
    <cellStyle name="DarkBlueOutlineYellow 6 10 2" xfId="9401"/>
    <cellStyle name="DarkBlueOutlineYellow 6 11" xfId="9402"/>
    <cellStyle name="DarkBlueOutlineYellow 6 11 2" xfId="9403"/>
    <cellStyle name="DarkBlueOutlineYellow 6 2" xfId="9404"/>
    <cellStyle name="DarkBlueOutlineYellow 6 2 2" xfId="9405"/>
    <cellStyle name="DarkBlueOutlineYellow 6 2 2 2" xfId="9406"/>
    <cellStyle name="DarkBlueOutlineYellow 6 2 2 2 2" xfId="9407"/>
    <cellStyle name="DarkBlueOutlineYellow 6 2 2 3" xfId="9408"/>
    <cellStyle name="DarkBlueOutlineYellow 6 2 2 3 2" xfId="9409"/>
    <cellStyle name="DarkBlueOutlineYellow 6 2 2 4" xfId="9410"/>
    <cellStyle name="DarkBlueOutlineYellow 6 2 2 4 2" xfId="9411"/>
    <cellStyle name="DarkBlueOutlineYellow 6 2 2 5" xfId="9412"/>
    <cellStyle name="DarkBlueOutlineYellow 6 2 2 5 2" xfId="9413"/>
    <cellStyle name="DarkBlueOutlineYellow 6 2 2 6" xfId="9414"/>
    <cellStyle name="DarkBlueOutlineYellow 6 2 2 6 2" xfId="9415"/>
    <cellStyle name="DarkBlueOutlineYellow 6 2 2 7" xfId="9416"/>
    <cellStyle name="DarkBlueOutlineYellow 6 2 2 7 2" xfId="9417"/>
    <cellStyle name="DarkBlueOutlineYellow 6 2 3" xfId="9418"/>
    <cellStyle name="DarkBlueOutlineYellow 6 2 3 2" xfId="9419"/>
    <cellStyle name="DarkBlueOutlineYellow 6 2 4" xfId="9420"/>
    <cellStyle name="DarkBlueOutlineYellow 6 2 4 2" xfId="9421"/>
    <cellStyle name="DarkBlueOutlineYellow 6 2 5" xfId="9422"/>
    <cellStyle name="DarkBlueOutlineYellow 6 2 5 2" xfId="9423"/>
    <cellStyle name="DarkBlueOutlineYellow 6 2 6" xfId="9424"/>
    <cellStyle name="DarkBlueOutlineYellow 6 2 6 2" xfId="9425"/>
    <cellStyle name="DarkBlueOutlineYellow 6 2 7" xfId="9426"/>
    <cellStyle name="DarkBlueOutlineYellow 6 2 7 2" xfId="9427"/>
    <cellStyle name="DarkBlueOutlineYellow 6 2 8" xfId="9428"/>
    <cellStyle name="DarkBlueOutlineYellow 6 2 8 2" xfId="9429"/>
    <cellStyle name="DarkBlueOutlineYellow 6 3" xfId="9430"/>
    <cellStyle name="DarkBlueOutlineYellow 6 3 2" xfId="9431"/>
    <cellStyle name="DarkBlueOutlineYellow 6 3 2 2" xfId="9432"/>
    <cellStyle name="DarkBlueOutlineYellow 6 3 2 2 2" xfId="9433"/>
    <cellStyle name="DarkBlueOutlineYellow 6 3 2 3" xfId="9434"/>
    <cellStyle name="DarkBlueOutlineYellow 6 3 2 3 2" xfId="9435"/>
    <cellStyle name="DarkBlueOutlineYellow 6 3 2 4" xfId="9436"/>
    <cellStyle name="DarkBlueOutlineYellow 6 3 2 4 2" xfId="9437"/>
    <cellStyle name="DarkBlueOutlineYellow 6 3 2 5" xfId="9438"/>
    <cellStyle name="DarkBlueOutlineYellow 6 3 2 5 2" xfId="9439"/>
    <cellStyle name="DarkBlueOutlineYellow 6 3 2 6" xfId="9440"/>
    <cellStyle name="DarkBlueOutlineYellow 6 3 2 6 2" xfId="9441"/>
    <cellStyle name="DarkBlueOutlineYellow 6 3 2 7" xfId="9442"/>
    <cellStyle name="DarkBlueOutlineYellow 6 3 2 7 2" xfId="9443"/>
    <cellStyle name="DarkBlueOutlineYellow 6 3 3" xfId="9444"/>
    <cellStyle name="DarkBlueOutlineYellow 6 3 3 2" xfId="9445"/>
    <cellStyle name="DarkBlueOutlineYellow 6 3 4" xfId="9446"/>
    <cellStyle name="DarkBlueOutlineYellow 6 3 4 2" xfId="9447"/>
    <cellStyle name="DarkBlueOutlineYellow 6 3 5" xfId="9448"/>
    <cellStyle name="DarkBlueOutlineYellow 6 3 5 2" xfId="9449"/>
    <cellStyle name="DarkBlueOutlineYellow 6 3 6" xfId="9450"/>
    <cellStyle name="DarkBlueOutlineYellow 6 3 6 2" xfId="9451"/>
    <cellStyle name="DarkBlueOutlineYellow 6 3 7" xfId="9452"/>
    <cellStyle name="DarkBlueOutlineYellow 6 3 7 2" xfId="9453"/>
    <cellStyle name="DarkBlueOutlineYellow 6 3 8" xfId="9454"/>
    <cellStyle name="DarkBlueOutlineYellow 6 3 8 2" xfId="9455"/>
    <cellStyle name="DarkBlueOutlineYellow 6 4" xfId="9456"/>
    <cellStyle name="DarkBlueOutlineYellow 6 4 2" xfId="9457"/>
    <cellStyle name="DarkBlueOutlineYellow 6 4 2 2" xfId="9458"/>
    <cellStyle name="DarkBlueOutlineYellow 6 4 2 2 2" xfId="9459"/>
    <cellStyle name="DarkBlueOutlineYellow 6 4 2 3" xfId="9460"/>
    <cellStyle name="DarkBlueOutlineYellow 6 4 2 3 2" xfId="9461"/>
    <cellStyle name="DarkBlueOutlineYellow 6 4 2 4" xfId="9462"/>
    <cellStyle name="DarkBlueOutlineYellow 6 4 2 4 2" xfId="9463"/>
    <cellStyle name="DarkBlueOutlineYellow 6 4 2 5" xfId="9464"/>
    <cellStyle name="DarkBlueOutlineYellow 6 4 2 5 2" xfId="9465"/>
    <cellStyle name="DarkBlueOutlineYellow 6 4 2 6" xfId="9466"/>
    <cellStyle name="DarkBlueOutlineYellow 6 4 2 6 2" xfId="9467"/>
    <cellStyle name="DarkBlueOutlineYellow 6 4 2 7" xfId="9468"/>
    <cellStyle name="DarkBlueOutlineYellow 6 4 2 7 2" xfId="9469"/>
    <cellStyle name="DarkBlueOutlineYellow 6 4 3" xfId="9470"/>
    <cellStyle name="DarkBlueOutlineYellow 6 4 3 2" xfId="9471"/>
    <cellStyle name="DarkBlueOutlineYellow 6 4 4" xfId="9472"/>
    <cellStyle name="DarkBlueOutlineYellow 6 4 4 2" xfId="9473"/>
    <cellStyle name="DarkBlueOutlineYellow 6 4 5" xfId="9474"/>
    <cellStyle name="DarkBlueOutlineYellow 6 4 5 2" xfId="9475"/>
    <cellStyle name="DarkBlueOutlineYellow 6 4 6" xfId="9476"/>
    <cellStyle name="DarkBlueOutlineYellow 6 4 6 2" xfId="9477"/>
    <cellStyle name="DarkBlueOutlineYellow 6 4 7" xfId="9478"/>
    <cellStyle name="DarkBlueOutlineYellow 6 4 7 2" xfId="9479"/>
    <cellStyle name="DarkBlueOutlineYellow 6 4 8" xfId="9480"/>
    <cellStyle name="DarkBlueOutlineYellow 6 4 8 2" xfId="9481"/>
    <cellStyle name="DarkBlueOutlineYellow 6 5" xfId="9482"/>
    <cellStyle name="DarkBlueOutlineYellow 6 5 2" xfId="9483"/>
    <cellStyle name="DarkBlueOutlineYellow 6 5 2 2" xfId="9484"/>
    <cellStyle name="DarkBlueOutlineYellow 6 5 3" xfId="9485"/>
    <cellStyle name="DarkBlueOutlineYellow 6 5 3 2" xfId="9486"/>
    <cellStyle name="DarkBlueOutlineYellow 6 5 4" xfId="9487"/>
    <cellStyle name="DarkBlueOutlineYellow 6 5 4 2" xfId="9488"/>
    <cellStyle name="DarkBlueOutlineYellow 6 5 5" xfId="9489"/>
    <cellStyle name="DarkBlueOutlineYellow 6 5 5 2" xfId="9490"/>
    <cellStyle name="DarkBlueOutlineYellow 6 5 6" xfId="9491"/>
    <cellStyle name="DarkBlueOutlineYellow 6 5 6 2" xfId="9492"/>
    <cellStyle name="DarkBlueOutlineYellow 6 5 7" xfId="9493"/>
    <cellStyle name="DarkBlueOutlineYellow 6 5 7 2" xfId="9494"/>
    <cellStyle name="DarkBlueOutlineYellow 6 5 8" xfId="9495"/>
    <cellStyle name="DarkBlueOutlineYellow 6 6" xfId="9496"/>
    <cellStyle name="DarkBlueOutlineYellow 6 6 2" xfId="9497"/>
    <cellStyle name="DarkBlueOutlineYellow 6 7" xfId="9498"/>
    <cellStyle name="DarkBlueOutlineYellow 6 7 2" xfId="9499"/>
    <cellStyle name="DarkBlueOutlineYellow 6 8" xfId="9500"/>
    <cellStyle name="DarkBlueOutlineYellow 6 8 2" xfId="9501"/>
    <cellStyle name="DarkBlueOutlineYellow 6 9" xfId="9502"/>
    <cellStyle name="DarkBlueOutlineYellow 6 9 2" xfId="9503"/>
    <cellStyle name="DarkBlueOutlineYellow 7" xfId="9504"/>
    <cellStyle name="DarkBlueOutlineYellow 7 2" xfId="9505"/>
    <cellStyle name="DarkBlueOutlineYellow 7 2 2" xfId="9506"/>
    <cellStyle name="DarkBlueOutlineYellow 7 2 2 2" xfId="9507"/>
    <cellStyle name="DarkBlueOutlineYellow 7 2 3" xfId="9508"/>
    <cellStyle name="DarkBlueOutlineYellow 7 2 3 2" xfId="9509"/>
    <cellStyle name="DarkBlueOutlineYellow 7 2 4" xfId="9510"/>
    <cellStyle name="DarkBlueOutlineYellow 7 2 4 2" xfId="9511"/>
    <cellStyle name="DarkBlueOutlineYellow 7 2 5" xfId="9512"/>
    <cellStyle name="DarkBlueOutlineYellow 7 2 5 2" xfId="9513"/>
    <cellStyle name="DarkBlueOutlineYellow 7 2 6" xfId="9514"/>
    <cellStyle name="DarkBlueOutlineYellow 7 2 6 2" xfId="9515"/>
    <cellStyle name="DarkBlueOutlineYellow 7 2 7" xfId="9516"/>
    <cellStyle name="DarkBlueOutlineYellow 7 2 7 2" xfId="9517"/>
    <cellStyle name="DarkBlueOutlineYellow 7 3" xfId="9518"/>
    <cellStyle name="DarkBlueOutlineYellow 7 3 2" xfId="9519"/>
    <cellStyle name="DarkBlueOutlineYellow 7 4" xfId="9520"/>
    <cellStyle name="DarkBlueOutlineYellow 7 4 2" xfId="9521"/>
    <cellStyle name="DarkBlueOutlineYellow 7 5" xfId="9522"/>
    <cellStyle name="DarkBlueOutlineYellow 7 5 2" xfId="9523"/>
    <cellStyle name="DarkBlueOutlineYellow 7 6" xfId="9524"/>
    <cellStyle name="DarkBlueOutlineYellow 7 6 2" xfId="9525"/>
    <cellStyle name="DarkBlueOutlineYellow 7 7" xfId="9526"/>
    <cellStyle name="DarkBlueOutlineYellow 7 7 2" xfId="9527"/>
    <cellStyle name="DarkBlueOutlineYellow 7 8" xfId="9528"/>
    <cellStyle name="DarkBlueOutlineYellow 7 8 2" xfId="9529"/>
    <cellStyle name="DarkBlueOutlineYellow 8" xfId="9530"/>
    <cellStyle name="DarkBlueOutlineYellow 8 2" xfId="9531"/>
    <cellStyle name="DarkBlueOutlineYellow 8 2 2" xfId="9532"/>
    <cellStyle name="DarkBlueOutlineYellow 8 2 2 2" xfId="9533"/>
    <cellStyle name="DarkBlueOutlineYellow 8 2 3" xfId="9534"/>
    <cellStyle name="DarkBlueOutlineYellow 8 2 3 2" xfId="9535"/>
    <cellStyle name="DarkBlueOutlineYellow 8 2 4" xfId="9536"/>
    <cellStyle name="DarkBlueOutlineYellow 8 2 4 2" xfId="9537"/>
    <cellStyle name="DarkBlueOutlineYellow 8 2 5" xfId="9538"/>
    <cellStyle name="DarkBlueOutlineYellow 8 2 5 2" xfId="9539"/>
    <cellStyle name="DarkBlueOutlineYellow 8 2 6" xfId="9540"/>
    <cellStyle name="DarkBlueOutlineYellow 8 2 6 2" xfId="9541"/>
    <cellStyle name="DarkBlueOutlineYellow 8 2 7" xfId="9542"/>
    <cellStyle name="DarkBlueOutlineYellow 8 2 7 2" xfId="9543"/>
    <cellStyle name="DarkBlueOutlineYellow 8 3" xfId="9544"/>
    <cellStyle name="DarkBlueOutlineYellow 8 3 2" xfId="9545"/>
    <cellStyle name="DarkBlueOutlineYellow 8 4" xfId="9546"/>
    <cellStyle name="DarkBlueOutlineYellow 8 4 2" xfId="9547"/>
    <cellStyle name="DarkBlueOutlineYellow 8 5" xfId="9548"/>
    <cellStyle name="DarkBlueOutlineYellow 8 5 2" xfId="9549"/>
    <cellStyle name="DarkBlueOutlineYellow 8 6" xfId="9550"/>
    <cellStyle name="DarkBlueOutlineYellow 8 6 2" xfId="9551"/>
    <cellStyle name="DarkBlueOutlineYellow 8 7" xfId="9552"/>
    <cellStyle name="DarkBlueOutlineYellow 8 7 2" xfId="9553"/>
    <cellStyle name="DarkBlueOutlineYellow 8 8" xfId="9554"/>
    <cellStyle name="DarkBlueOutlineYellow 8 8 2" xfId="9555"/>
    <cellStyle name="DarkBlueOutlineYellow 9" xfId="9556"/>
    <cellStyle name="DarkBlueOutlineYellow 9 2" xfId="9557"/>
    <cellStyle name="DarkBlueOutlineYellow 9 2 2" xfId="9558"/>
    <cellStyle name="DarkBlueOutlineYellow 9 2 2 2" xfId="9559"/>
    <cellStyle name="DarkBlueOutlineYellow 9 2 3" xfId="9560"/>
    <cellStyle name="DarkBlueOutlineYellow 9 2 3 2" xfId="9561"/>
    <cellStyle name="DarkBlueOutlineYellow 9 2 4" xfId="9562"/>
    <cellStyle name="DarkBlueOutlineYellow 9 2 4 2" xfId="9563"/>
    <cellStyle name="DarkBlueOutlineYellow 9 2 5" xfId="9564"/>
    <cellStyle name="DarkBlueOutlineYellow 9 2 5 2" xfId="9565"/>
    <cellStyle name="DarkBlueOutlineYellow 9 2 6" xfId="9566"/>
    <cellStyle name="DarkBlueOutlineYellow 9 2 6 2" xfId="9567"/>
    <cellStyle name="DarkBlueOutlineYellow 9 2 7" xfId="9568"/>
    <cellStyle name="DarkBlueOutlineYellow 9 2 7 2" xfId="9569"/>
    <cellStyle name="DarkBlueOutlineYellow 9 3" xfId="9570"/>
    <cellStyle name="DarkBlueOutlineYellow 9 3 2" xfId="9571"/>
    <cellStyle name="DarkBlueOutlineYellow 9 4" xfId="9572"/>
    <cellStyle name="DarkBlueOutlineYellow 9 4 2" xfId="9573"/>
    <cellStyle name="DarkBlueOutlineYellow 9 5" xfId="9574"/>
    <cellStyle name="DarkBlueOutlineYellow 9 5 2" xfId="9575"/>
    <cellStyle name="DarkBlueOutlineYellow 9 6" xfId="9576"/>
    <cellStyle name="DarkBlueOutlineYellow 9 6 2" xfId="9577"/>
    <cellStyle name="DarkBlueOutlineYellow 9 7" xfId="9578"/>
    <cellStyle name="DarkBlueOutlineYellow 9 7 2" xfId="9579"/>
    <cellStyle name="DarkBlueOutlineYellow 9 8" xfId="9580"/>
    <cellStyle name="DarkBlueOutlineYellow 9 8 2" xfId="9581"/>
    <cellStyle name="Date" xfId="9582"/>
    <cellStyle name="Dezimal [0]_Compiling Utility Macros" xfId="9583"/>
    <cellStyle name="Dezimal_Compiling Utility Macros" xfId="9584"/>
    <cellStyle name="Explanatory Text 2" xfId="9585"/>
    <cellStyle name="Fixed" xfId="9586"/>
    <cellStyle name="Good 2" xfId="9587"/>
    <cellStyle name="GRAY" xfId="9588"/>
    <cellStyle name="GRAY 10" xfId="9589"/>
    <cellStyle name="GRAY 10 2" xfId="9590"/>
    <cellStyle name="GRAY 10 2 2" xfId="9591"/>
    <cellStyle name="GRAY 10 2 2 2" xfId="9592"/>
    <cellStyle name="GRAY 10 2 3" xfId="9593"/>
    <cellStyle name="GRAY 10 2 3 2" xfId="9594"/>
    <cellStyle name="GRAY 10 2 4" xfId="9595"/>
    <cellStyle name="GRAY 10 2 4 2" xfId="9596"/>
    <cellStyle name="GRAY 10 2 5" xfId="9597"/>
    <cellStyle name="GRAY 10 2 5 2" xfId="9598"/>
    <cellStyle name="GRAY 10 2 6" xfId="9599"/>
    <cellStyle name="GRAY 10 2 6 2" xfId="9600"/>
    <cellStyle name="GRAY 10 2 7" xfId="9601"/>
    <cellStyle name="GRAY 10 2 7 2" xfId="9602"/>
    <cellStyle name="GRAY 10 3" xfId="9603"/>
    <cellStyle name="GRAY 10 3 2" xfId="9604"/>
    <cellStyle name="GRAY 10 4" xfId="9605"/>
    <cellStyle name="GRAY 10 4 2" xfId="9606"/>
    <cellStyle name="GRAY 10 5" xfId="9607"/>
    <cellStyle name="GRAY 10 5 2" xfId="9608"/>
    <cellStyle name="GRAY 10 6" xfId="9609"/>
    <cellStyle name="GRAY 10 6 2" xfId="9610"/>
    <cellStyle name="GRAY 10 7" xfId="9611"/>
    <cellStyle name="GRAY 10 7 2" xfId="9612"/>
    <cellStyle name="GRAY 10 8" xfId="9613"/>
    <cellStyle name="GRAY 10 8 2" xfId="9614"/>
    <cellStyle name="GRAY 11" xfId="9615"/>
    <cellStyle name="GRAY 11 2" xfId="9616"/>
    <cellStyle name="GRAY 12" xfId="9617"/>
    <cellStyle name="GRAY 12 2" xfId="9618"/>
    <cellStyle name="GRAY 13" xfId="9619"/>
    <cellStyle name="GRAY 13 2" xfId="9620"/>
    <cellStyle name="GRAY 14" xfId="9621"/>
    <cellStyle name="GRAY 14 2" xfId="9622"/>
    <cellStyle name="GRAY 15" xfId="9623"/>
    <cellStyle name="GRAY 15 2" xfId="9624"/>
    <cellStyle name="GRAY 2" xfId="9625"/>
    <cellStyle name="GRAY 2 10" xfId="9626"/>
    <cellStyle name="GRAY 2 10 2" xfId="9627"/>
    <cellStyle name="GRAY 2 11" xfId="9628"/>
    <cellStyle name="GRAY 2 11 2" xfId="9629"/>
    <cellStyle name="GRAY 2 12" xfId="9630"/>
    <cellStyle name="GRAY 2 12 2" xfId="9631"/>
    <cellStyle name="GRAY 2 13" xfId="9632"/>
    <cellStyle name="GRAY 2 13 2" xfId="9633"/>
    <cellStyle name="GRAY 2 14" xfId="9634"/>
    <cellStyle name="GRAY 2 14 2" xfId="9635"/>
    <cellStyle name="GRAY 2 2" xfId="9636"/>
    <cellStyle name="GRAY 2 2 10" xfId="9637"/>
    <cellStyle name="GRAY 2 2 10 2" xfId="9638"/>
    <cellStyle name="GRAY 2 2 11" xfId="9639"/>
    <cellStyle name="GRAY 2 2 11 2" xfId="9640"/>
    <cellStyle name="GRAY 2 2 12" xfId="9641"/>
    <cellStyle name="GRAY 2 2 12 2" xfId="9642"/>
    <cellStyle name="GRAY 2 2 13" xfId="9643"/>
    <cellStyle name="GRAY 2 2 13 2" xfId="9644"/>
    <cellStyle name="GRAY 2 2 2" xfId="9645"/>
    <cellStyle name="GRAY 2 2 2 10" xfId="9646"/>
    <cellStyle name="GRAY 2 2 2 10 2" xfId="9647"/>
    <cellStyle name="GRAY 2 2 2 11" xfId="9648"/>
    <cellStyle name="GRAY 2 2 2 11 2" xfId="9649"/>
    <cellStyle name="GRAY 2 2 2 2" xfId="9650"/>
    <cellStyle name="GRAY 2 2 2 2 2" xfId="9651"/>
    <cellStyle name="GRAY 2 2 2 2 2 2" xfId="9652"/>
    <cellStyle name="GRAY 2 2 2 2 2 2 2" xfId="9653"/>
    <cellStyle name="GRAY 2 2 2 2 2 3" xfId="9654"/>
    <cellStyle name="GRAY 2 2 2 2 2 3 2" xfId="9655"/>
    <cellStyle name="GRAY 2 2 2 2 2 4" xfId="9656"/>
    <cellStyle name="GRAY 2 2 2 2 2 4 2" xfId="9657"/>
    <cellStyle name="GRAY 2 2 2 2 2 5" xfId="9658"/>
    <cellStyle name="GRAY 2 2 2 2 2 5 2" xfId="9659"/>
    <cellStyle name="GRAY 2 2 2 2 2 6" xfId="9660"/>
    <cellStyle name="GRAY 2 2 2 2 2 6 2" xfId="9661"/>
    <cellStyle name="GRAY 2 2 2 2 2 7" xfId="9662"/>
    <cellStyle name="GRAY 2 2 2 2 2 7 2" xfId="9663"/>
    <cellStyle name="GRAY 2 2 2 2 3" xfId="9664"/>
    <cellStyle name="GRAY 2 2 2 2 3 2" xfId="9665"/>
    <cellStyle name="GRAY 2 2 2 2 4" xfId="9666"/>
    <cellStyle name="GRAY 2 2 2 2 4 2" xfId="9667"/>
    <cellStyle name="GRAY 2 2 2 2 5" xfId="9668"/>
    <cellStyle name="GRAY 2 2 2 2 5 2" xfId="9669"/>
    <cellStyle name="GRAY 2 2 2 2 6" xfId="9670"/>
    <cellStyle name="GRAY 2 2 2 2 6 2" xfId="9671"/>
    <cellStyle name="GRAY 2 2 2 2 7" xfId="9672"/>
    <cellStyle name="GRAY 2 2 2 2 7 2" xfId="9673"/>
    <cellStyle name="GRAY 2 2 2 2 8" xfId="9674"/>
    <cellStyle name="GRAY 2 2 2 2 8 2" xfId="9675"/>
    <cellStyle name="GRAY 2 2 2 3" xfId="9676"/>
    <cellStyle name="GRAY 2 2 2 3 2" xfId="9677"/>
    <cellStyle name="GRAY 2 2 2 3 2 2" xfId="9678"/>
    <cellStyle name="GRAY 2 2 2 3 2 2 2" xfId="9679"/>
    <cellStyle name="GRAY 2 2 2 3 2 3" xfId="9680"/>
    <cellStyle name="GRAY 2 2 2 3 2 3 2" xfId="9681"/>
    <cellStyle name="GRAY 2 2 2 3 2 4" xfId="9682"/>
    <cellStyle name="GRAY 2 2 2 3 2 4 2" xfId="9683"/>
    <cellStyle name="GRAY 2 2 2 3 2 5" xfId="9684"/>
    <cellStyle name="GRAY 2 2 2 3 2 5 2" xfId="9685"/>
    <cellStyle name="GRAY 2 2 2 3 2 6" xfId="9686"/>
    <cellStyle name="GRAY 2 2 2 3 2 6 2" xfId="9687"/>
    <cellStyle name="GRAY 2 2 2 3 2 7" xfId="9688"/>
    <cellStyle name="GRAY 2 2 2 3 2 7 2" xfId="9689"/>
    <cellStyle name="GRAY 2 2 2 3 3" xfId="9690"/>
    <cellStyle name="GRAY 2 2 2 3 3 2" xfId="9691"/>
    <cellStyle name="GRAY 2 2 2 3 4" xfId="9692"/>
    <cellStyle name="GRAY 2 2 2 3 4 2" xfId="9693"/>
    <cellStyle name="GRAY 2 2 2 3 5" xfId="9694"/>
    <cellStyle name="GRAY 2 2 2 3 5 2" xfId="9695"/>
    <cellStyle name="GRAY 2 2 2 3 6" xfId="9696"/>
    <cellStyle name="GRAY 2 2 2 3 6 2" xfId="9697"/>
    <cellStyle name="GRAY 2 2 2 3 7" xfId="9698"/>
    <cellStyle name="GRAY 2 2 2 3 7 2" xfId="9699"/>
    <cellStyle name="GRAY 2 2 2 3 8" xfId="9700"/>
    <cellStyle name="GRAY 2 2 2 3 8 2" xfId="9701"/>
    <cellStyle name="GRAY 2 2 2 4" xfId="9702"/>
    <cellStyle name="GRAY 2 2 2 4 2" xfId="9703"/>
    <cellStyle name="GRAY 2 2 2 4 2 2" xfId="9704"/>
    <cellStyle name="GRAY 2 2 2 4 2 2 2" xfId="9705"/>
    <cellStyle name="GRAY 2 2 2 4 2 3" xfId="9706"/>
    <cellStyle name="GRAY 2 2 2 4 2 3 2" xfId="9707"/>
    <cellStyle name="GRAY 2 2 2 4 2 4" xfId="9708"/>
    <cellStyle name="GRAY 2 2 2 4 2 4 2" xfId="9709"/>
    <cellStyle name="GRAY 2 2 2 4 2 5" xfId="9710"/>
    <cellStyle name="GRAY 2 2 2 4 2 5 2" xfId="9711"/>
    <cellStyle name="GRAY 2 2 2 4 2 6" xfId="9712"/>
    <cellStyle name="GRAY 2 2 2 4 2 6 2" xfId="9713"/>
    <cellStyle name="GRAY 2 2 2 4 2 7" xfId="9714"/>
    <cellStyle name="GRAY 2 2 2 4 2 7 2" xfId="9715"/>
    <cellStyle name="GRAY 2 2 2 4 3" xfId="9716"/>
    <cellStyle name="GRAY 2 2 2 4 3 2" xfId="9717"/>
    <cellStyle name="GRAY 2 2 2 4 4" xfId="9718"/>
    <cellStyle name="GRAY 2 2 2 4 4 2" xfId="9719"/>
    <cellStyle name="GRAY 2 2 2 4 5" xfId="9720"/>
    <cellStyle name="GRAY 2 2 2 4 5 2" xfId="9721"/>
    <cellStyle name="GRAY 2 2 2 4 6" xfId="9722"/>
    <cellStyle name="GRAY 2 2 2 4 6 2" xfId="9723"/>
    <cellStyle name="GRAY 2 2 2 4 7" xfId="9724"/>
    <cellStyle name="GRAY 2 2 2 4 7 2" xfId="9725"/>
    <cellStyle name="GRAY 2 2 2 4 8" xfId="9726"/>
    <cellStyle name="GRAY 2 2 2 4 8 2" xfId="9727"/>
    <cellStyle name="GRAY 2 2 2 5" xfId="9728"/>
    <cellStyle name="GRAY 2 2 2 5 2" xfId="9729"/>
    <cellStyle name="GRAY 2 2 2 5 2 2" xfId="9730"/>
    <cellStyle name="GRAY 2 2 2 5 3" xfId="9731"/>
    <cellStyle name="GRAY 2 2 2 5 3 2" xfId="9732"/>
    <cellStyle name="GRAY 2 2 2 5 4" xfId="9733"/>
    <cellStyle name="GRAY 2 2 2 5 4 2" xfId="9734"/>
    <cellStyle name="GRAY 2 2 2 5 5" xfId="9735"/>
    <cellStyle name="GRAY 2 2 2 5 5 2" xfId="9736"/>
    <cellStyle name="GRAY 2 2 2 5 6" xfId="9737"/>
    <cellStyle name="GRAY 2 2 2 5 6 2" xfId="9738"/>
    <cellStyle name="GRAY 2 2 2 5 7" xfId="9739"/>
    <cellStyle name="GRAY 2 2 2 5 7 2" xfId="9740"/>
    <cellStyle name="GRAY 2 2 2 5 8" xfId="9741"/>
    <cellStyle name="GRAY 2 2 2 6" xfId="9742"/>
    <cellStyle name="GRAY 2 2 2 6 2" xfId="9743"/>
    <cellStyle name="GRAY 2 2 2 7" xfId="9744"/>
    <cellStyle name="GRAY 2 2 2 7 2" xfId="9745"/>
    <cellStyle name="GRAY 2 2 2 8" xfId="9746"/>
    <cellStyle name="GRAY 2 2 2 8 2" xfId="9747"/>
    <cellStyle name="GRAY 2 2 2 9" xfId="9748"/>
    <cellStyle name="GRAY 2 2 2 9 2" xfId="9749"/>
    <cellStyle name="GRAY 2 2 3" xfId="9750"/>
    <cellStyle name="GRAY 2 2 3 10" xfId="9751"/>
    <cellStyle name="GRAY 2 2 3 10 2" xfId="9752"/>
    <cellStyle name="GRAY 2 2 3 11" xfId="9753"/>
    <cellStyle name="GRAY 2 2 3 11 2" xfId="9754"/>
    <cellStyle name="GRAY 2 2 3 2" xfId="9755"/>
    <cellStyle name="GRAY 2 2 3 2 2" xfId="9756"/>
    <cellStyle name="GRAY 2 2 3 2 2 2" xfId="9757"/>
    <cellStyle name="GRAY 2 2 3 2 2 2 2" xfId="9758"/>
    <cellStyle name="GRAY 2 2 3 2 2 3" xfId="9759"/>
    <cellStyle name="GRAY 2 2 3 2 2 3 2" xfId="9760"/>
    <cellStyle name="GRAY 2 2 3 2 2 4" xfId="9761"/>
    <cellStyle name="GRAY 2 2 3 2 2 4 2" xfId="9762"/>
    <cellStyle name="GRAY 2 2 3 2 2 5" xfId="9763"/>
    <cellStyle name="GRAY 2 2 3 2 2 5 2" xfId="9764"/>
    <cellStyle name="GRAY 2 2 3 2 2 6" xfId="9765"/>
    <cellStyle name="GRAY 2 2 3 2 2 6 2" xfId="9766"/>
    <cellStyle name="GRAY 2 2 3 2 2 7" xfId="9767"/>
    <cellStyle name="GRAY 2 2 3 2 2 7 2" xfId="9768"/>
    <cellStyle name="GRAY 2 2 3 2 3" xfId="9769"/>
    <cellStyle name="GRAY 2 2 3 2 3 2" xfId="9770"/>
    <cellStyle name="GRAY 2 2 3 2 4" xfId="9771"/>
    <cellStyle name="GRAY 2 2 3 2 4 2" xfId="9772"/>
    <cellStyle name="GRAY 2 2 3 2 5" xfId="9773"/>
    <cellStyle name="GRAY 2 2 3 2 5 2" xfId="9774"/>
    <cellStyle name="GRAY 2 2 3 2 6" xfId="9775"/>
    <cellStyle name="GRAY 2 2 3 2 6 2" xfId="9776"/>
    <cellStyle name="GRAY 2 2 3 2 7" xfId="9777"/>
    <cellStyle name="GRAY 2 2 3 2 7 2" xfId="9778"/>
    <cellStyle name="GRAY 2 2 3 2 8" xfId="9779"/>
    <cellStyle name="GRAY 2 2 3 2 8 2" xfId="9780"/>
    <cellStyle name="GRAY 2 2 3 3" xfId="9781"/>
    <cellStyle name="GRAY 2 2 3 3 2" xfId="9782"/>
    <cellStyle name="GRAY 2 2 3 3 2 2" xfId="9783"/>
    <cellStyle name="GRAY 2 2 3 3 2 2 2" xfId="9784"/>
    <cellStyle name="GRAY 2 2 3 3 2 3" xfId="9785"/>
    <cellStyle name="GRAY 2 2 3 3 2 3 2" xfId="9786"/>
    <cellStyle name="GRAY 2 2 3 3 2 4" xfId="9787"/>
    <cellStyle name="GRAY 2 2 3 3 2 4 2" xfId="9788"/>
    <cellStyle name="GRAY 2 2 3 3 2 5" xfId="9789"/>
    <cellStyle name="GRAY 2 2 3 3 2 5 2" xfId="9790"/>
    <cellStyle name="GRAY 2 2 3 3 2 6" xfId="9791"/>
    <cellStyle name="GRAY 2 2 3 3 2 6 2" xfId="9792"/>
    <cellStyle name="GRAY 2 2 3 3 2 7" xfId="9793"/>
    <cellStyle name="GRAY 2 2 3 3 2 7 2" xfId="9794"/>
    <cellStyle name="GRAY 2 2 3 3 3" xfId="9795"/>
    <cellStyle name="GRAY 2 2 3 3 3 2" xfId="9796"/>
    <cellStyle name="GRAY 2 2 3 3 4" xfId="9797"/>
    <cellStyle name="GRAY 2 2 3 3 4 2" xfId="9798"/>
    <cellStyle name="GRAY 2 2 3 3 5" xfId="9799"/>
    <cellStyle name="GRAY 2 2 3 3 5 2" xfId="9800"/>
    <cellStyle name="GRAY 2 2 3 3 6" xfId="9801"/>
    <cellStyle name="GRAY 2 2 3 3 6 2" xfId="9802"/>
    <cellStyle name="GRAY 2 2 3 3 7" xfId="9803"/>
    <cellStyle name="GRAY 2 2 3 3 7 2" xfId="9804"/>
    <cellStyle name="GRAY 2 2 3 3 8" xfId="9805"/>
    <cellStyle name="GRAY 2 2 3 3 8 2" xfId="9806"/>
    <cellStyle name="GRAY 2 2 3 4" xfId="9807"/>
    <cellStyle name="GRAY 2 2 3 4 2" xfId="9808"/>
    <cellStyle name="GRAY 2 2 3 4 2 2" xfId="9809"/>
    <cellStyle name="GRAY 2 2 3 4 2 2 2" xfId="9810"/>
    <cellStyle name="GRAY 2 2 3 4 2 3" xfId="9811"/>
    <cellStyle name="GRAY 2 2 3 4 2 3 2" xfId="9812"/>
    <cellStyle name="GRAY 2 2 3 4 2 4" xfId="9813"/>
    <cellStyle name="GRAY 2 2 3 4 2 4 2" xfId="9814"/>
    <cellStyle name="GRAY 2 2 3 4 2 5" xfId="9815"/>
    <cellStyle name="GRAY 2 2 3 4 2 5 2" xfId="9816"/>
    <cellStyle name="GRAY 2 2 3 4 2 6" xfId="9817"/>
    <cellStyle name="GRAY 2 2 3 4 2 6 2" xfId="9818"/>
    <cellStyle name="GRAY 2 2 3 4 2 7" xfId="9819"/>
    <cellStyle name="GRAY 2 2 3 4 2 7 2" xfId="9820"/>
    <cellStyle name="GRAY 2 2 3 4 3" xfId="9821"/>
    <cellStyle name="GRAY 2 2 3 4 3 2" xfId="9822"/>
    <cellStyle name="GRAY 2 2 3 4 4" xfId="9823"/>
    <cellStyle name="GRAY 2 2 3 4 4 2" xfId="9824"/>
    <cellStyle name="GRAY 2 2 3 4 5" xfId="9825"/>
    <cellStyle name="GRAY 2 2 3 4 5 2" xfId="9826"/>
    <cellStyle name="GRAY 2 2 3 4 6" xfId="9827"/>
    <cellStyle name="GRAY 2 2 3 4 6 2" xfId="9828"/>
    <cellStyle name="GRAY 2 2 3 4 7" xfId="9829"/>
    <cellStyle name="GRAY 2 2 3 4 7 2" xfId="9830"/>
    <cellStyle name="GRAY 2 2 3 4 8" xfId="9831"/>
    <cellStyle name="GRAY 2 2 3 4 8 2" xfId="9832"/>
    <cellStyle name="GRAY 2 2 3 5" xfId="9833"/>
    <cellStyle name="GRAY 2 2 3 5 2" xfId="9834"/>
    <cellStyle name="GRAY 2 2 3 5 2 2" xfId="9835"/>
    <cellStyle name="GRAY 2 2 3 5 3" xfId="9836"/>
    <cellStyle name="GRAY 2 2 3 5 3 2" xfId="9837"/>
    <cellStyle name="GRAY 2 2 3 5 4" xfId="9838"/>
    <cellStyle name="GRAY 2 2 3 5 4 2" xfId="9839"/>
    <cellStyle name="GRAY 2 2 3 5 5" xfId="9840"/>
    <cellStyle name="GRAY 2 2 3 5 5 2" xfId="9841"/>
    <cellStyle name="GRAY 2 2 3 5 6" xfId="9842"/>
    <cellStyle name="GRAY 2 2 3 5 6 2" xfId="9843"/>
    <cellStyle name="GRAY 2 2 3 5 7" xfId="9844"/>
    <cellStyle name="GRAY 2 2 3 5 7 2" xfId="9845"/>
    <cellStyle name="GRAY 2 2 3 5 8" xfId="9846"/>
    <cellStyle name="GRAY 2 2 3 6" xfId="9847"/>
    <cellStyle name="GRAY 2 2 3 6 2" xfId="9848"/>
    <cellStyle name="GRAY 2 2 3 7" xfId="9849"/>
    <cellStyle name="GRAY 2 2 3 7 2" xfId="9850"/>
    <cellStyle name="GRAY 2 2 3 8" xfId="9851"/>
    <cellStyle name="GRAY 2 2 3 8 2" xfId="9852"/>
    <cellStyle name="GRAY 2 2 3 9" xfId="9853"/>
    <cellStyle name="GRAY 2 2 3 9 2" xfId="9854"/>
    <cellStyle name="GRAY 2 2 4" xfId="9855"/>
    <cellStyle name="GRAY 2 2 4 2" xfId="9856"/>
    <cellStyle name="GRAY 2 2 4 2 2" xfId="9857"/>
    <cellStyle name="GRAY 2 2 4 2 2 2" xfId="9858"/>
    <cellStyle name="GRAY 2 2 4 2 3" xfId="9859"/>
    <cellStyle name="GRAY 2 2 4 2 3 2" xfId="9860"/>
    <cellStyle name="GRAY 2 2 4 2 4" xfId="9861"/>
    <cellStyle name="GRAY 2 2 4 2 4 2" xfId="9862"/>
    <cellStyle name="GRAY 2 2 4 2 5" xfId="9863"/>
    <cellStyle name="GRAY 2 2 4 2 5 2" xfId="9864"/>
    <cellStyle name="GRAY 2 2 4 2 6" xfId="9865"/>
    <cellStyle name="GRAY 2 2 4 2 6 2" xfId="9866"/>
    <cellStyle name="GRAY 2 2 4 2 7" xfId="9867"/>
    <cellStyle name="GRAY 2 2 4 2 7 2" xfId="9868"/>
    <cellStyle name="GRAY 2 2 4 3" xfId="9869"/>
    <cellStyle name="GRAY 2 2 4 3 2" xfId="9870"/>
    <cellStyle name="GRAY 2 2 4 4" xfId="9871"/>
    <cellStyle name="GRAY 2 2 4 4 2" xfId="9872"/>
    <cellStyle name="GRAY 2 2 4 5" xfId="9873"/>
    <cellStyle name="GRAY 2 2 4 5 2" xfId="9874"/>
    <cellStyle name="GRAY 2 2 4 6" xfId="9875"/>
    <cellStyle name="GRAY 2 2 4 6 2" xfId="9876"/>
    <cellStyle name="GRAY 2 2 4 7" xfId="9877"/>
    <cellStyle name="GRAY 2 2 4 7 2" xfId="9878"/>
    <cellStyle name="GRAY 2 2 4 8" xfId="9879"/>
    <cellStyle name="GRAY 2 2 4 8 2" xfId="9880"/>
    <cellStyle name="GRAY 2 2 5" xfId="9881"/>
    <cellStyle name="GRAY 2 2 5 2" xfId="9882"/>
    <cellStyle name="GRAY 2 2 5 2 2" xfId="9883"/>
    <cellStyle name="GRAY 2 2 5 2 2 2" xfId="9884"/>
    <cellStyle name="GRAY 2 2 5 2 3" xfId="9885"/>
    <cellStyle name="GRAY 2 2 5 2 3 2" xfId="9886"/>
    <cellStyle name="GRAY 2 2 5 2 4" xfId="9887"/>
    <cellStyle name="GRAY 2 2 5 2 4 2" xfId="9888"/>
    <cellStyle name="GRAY 2 2 5 2 5" xfId="9889"/>
    <cellStyle name="GRAY 2 2 5 2 5 2" xfId="9890"/>
    <cellStyle name="GRAY 2 2 5 2 6" xfId="9891"/>
    <cellStyle name="GRAY 2 2 5 2 6 2" xfId="9892"/>
    <cellStyle name="GRAY 2 2 5 2 7" xfId="9893"/>
    <cellStyle name="GRAY 2 2 5 2 7 2" xfId="9894"/>
    <cellStyle name="GRAY 2 2 5 3" xfId="9895"/>
    <cellStyle name="GRAY 2 2 5 3 2" xfId="9896"/>
    <cellStyle name="GRAY 2 2 5 4" xfId="9897"/>
    <cellStyle name="GRAY 2 2 5 4 2" xfId="9898"/>
    <cellStyle name="GRAY 2 2 5 5" xfId="9899"/>
    <cellStyle name="GRAY 2 2 5 5 2" xfId="9900"/>
    <cellStyle name="GRAY 2 2 5 6" xfId="9901"/>
    <cellStyle name="GRAY 2 2 5 6 2" xfId="9902"/>
    <cellStyle name="GRAY 2 2 5 7" xfId="9903"/>
    <cellStyle name="GRAY 2 2 5 7 2" xfId="9904"/>
    <cellStyle name="GRAY 2 2 5 8" xfId="9905"/>
    <cellStyle name="GRAY 2 2 5 8 2" xfId="9906"/>
    <cellStyle name="GRAY 2 2 6" xfId="9907"/>
    <cellStyle name="GRAY 2 2 6 2" xfId="9908"/>
    <cellStyle name="GRAY 2 2 6 2 2" xfId="9909"/>
    <cellStyle name="GRAY 2 2 6 2 2 2" xfId="9910"/>
    <cellStyle name="GRAY 2 2 6 2 3" xfId="9911"/>
    <cellStyle name="GRAY 2 2 6 2 3 2" xfId="9912"/>
    <cellStyle name="GRAY 2 2 6 2 4" xfId="9913"/>
    <cellStyle name="GRAY 2 2 6 2 4 2" xfId="9914"/>
    <cellStyle name="GRAY 2 2 6 2 5" xfId="9915"/>
    <cellStyle name="GRAY 2 2 6 2 5 2" xfId="9916"/>
    <cellStyle name="GRAY 2 2 6 2 6" xfId="9917"/>
    <cellStyle name="GRAY 2 2 6 2 6 2" xfId="9918"/>
    <cellStyle name="GRAY 2 2 6 2 7" xfId="9919"/>
    <cellStyle name="GRAY 2 2 6 2 7 2" xfId="9920"/>
    <cellStyle name="GRAY 2 2 6 3" xfId="9921"/>
    <cellStyle name="GRAY 2 2 6 3 2" xfId="9922"/>
    <cellStyle name="GRAY 2 2 6 4" xfId="9923"/>
    <cellStyle name="GRAY 2 2 6 4 2" xfId="9924"/>
    <cellStyle name="GRAY 2 2 6 5" xfId="9925"/>
    <cellStyle name="GRAY 2 2 6 5 2" xfId="9926"/>
    <cellStyle name="GRAY 2 2 6 6" xfId="9927"/>
    <cellStyle name="GRAY 2 2 6 6 2" xfId="9928"/>
    <cellStyle name="GRAY 2 2 6 7" xfId="9929"/>
    <cellStyle name="GRAY 2 2 6 7 2" xfId="9930"/>
    <cellStyle name="GRAY 2 2 6 8" xfId="9931"/>
    <cellStyle name="GRAY 2 2 6 8 2" xfId="9932"/>
    <cellStyle name="GRAY 2 2 7" xfId="9933"/>
    <cellStyle name="GRAY 2 2 7 2" xfId="9934"/>
    <cellStyle name="GRAY 2 2 7 2 2" xfId="9935"/>
    <cellStyle name="GRAY 2 2 7 3" xfId="9936"/>
    <cellStyle name="GRAY 2 2 7 3 2" xfId="9937"/>
    <cellStyle name="GRAY 2 2 7 4" xfId="9938"/>
    <cellStyle name="GRAY 2 2 7 4 2" xfId="9939"/>
    <cellStyle name="GRAY 2 2 7 5" xfId="9940"/>
    <cellStyle name="GRAY 2 2 7 5 2" xfId="9941"/>
    <cellStyle name="GRAY 2 2 7 6" xfId="9942"/>
    <cellStyle name="GRAY 2 2 7 6 2" xfId="9943"/>
    <cellStyle name="GRAY 2 2 7 7" xfId="9944"/>
    <cellStyle name="GRAY 2 2 7 7 2" xfId="9945"/>
    <cellStyle name="GRAY 2 2 7 8" xfId="9946"/>
    <cellStyle name="GRAY 2 2 8" xfId="9947"/>
    <cellStyle name="GRAY 2 2 8 2" xfId="9948"/>
    <cellStyle name="GRAY 2 2 9" xfId="9949"/>
    <cellStyle name="GRAY 2 2 9 2" xfId="9950"/>
    <cellStyle name="GRAY 2 3" xfId="9951"/>
    <cellStyle name="GRAY 2 3 10" xfId="9952"/>
    <cellStyle name="GRAY 2 3 10 2" xfId="9953"/>
    <cellStyle name="GRAY 2 3 11" xfId="9954"/>
    <cellStyle name="GRAY 2 3 11 2" xfId="9955"/>
    <cellStyle name="GRAY 2 3 12" xfId="9956"/>
    <cellStyle name="GRAY 2 3 12 2" xfId="9957"/>
    <cellStyle name="GRAY 2 3 13" xfId="9958"/>
    <cellStyle name="GRAY 2 3 13 2" xfId="9959"/>
    <cellStyle name="GRAY 2 3 2" xfId="9960"/>
    <cellStyle name="GRAY 2 3 2 10" xfId="9961"/>
    <cellStyle name="GRAY 2 3 2 10 2" xfId="9962"/>
    <cellStyle name="GRAY 2 3 2 11" xfId="9963"/>
    <cellStyle name="GRAY 2 3 2 11 2" xfId="9964"/>
    <cellStyle name="GRAY 2 3 2 2" xfId="9965"/>
    <cellStyle name="GRAY 2 3 2 2 2" xfId="9966"/>
    <cellStyle name="GRAY 2 3 2 2 2 2" xfId="9967"/>
    <cellStyle name="GRAY 2 3 2 2 2 2 2" xfId="9968"/>
    <cellStyle name="GRAY 2 3 2 2 2 3" xfId="9969"/>
    <cellStyle name="GRAY 2 3 2 2 2 3 2" xfId="9970"/>
    <cellStyle name="GRAY 2 3 2 2 2 4" xfId="9971"/>
    <cellStyle name="GRAY 2 3 2 2 2 4 2" xfId="9972"/>
    <cellStyle name="GRAY 2 3 2 2 2 5" xfId="9973"/>
    <cellStyle name="GRAY 2 3 2 2 2 5 2" xfId="9974"/>
    <cellStyle name="GRAY 2 3 2 2 2 6" xfId="9975"/>
    <cellStyle name="GRAY 2 3 2 2 2 6 2" xfId="9976"/>
    <cellStyle name="GRAY 2 3 2 2 2 7" xfId="9977"/>
    <cellStyle name="GRAY 2 3 2 2 2 7 2" xfId="9978"/>
    <cellStyle name="GRAY 2 3 2 2 3" xfId="9979"/>
    <cellStyle name="GRAY 2 3 2 2 3 2" xfId="9980"/>
    <cellStyle name="GRAY 2 3 2 2 4" xfId="9981"/>
    <cellStyle name="GRAY 2 3 2 2 4 2" xfId="9982"/>
    <cellStyle name="GRAY 2 3 2 2 5" xfId="9983"/>
    <cellStyle name="GRAY 2 3 2 2 5 2" xfId="9984"/>
    <cellStyle name="GRAY 2 3 2 2 6" xfId="9985"/>
    <cellStyle name="GRAY 2 3 2 2 6 2" xfId="9986"/>
    <cellStyle name="GRAY 2 3 2 2 7" xfId="9987"/>
    <cellStyle name="GRAY 2 3 2 2 7 2" xfId="9988"/>
    <cellStyle name="GRAY 2 3 2 2 8" xfId="9989"/>
    <cellStyle name="GRAY 2 3 2 2 8 2" xfId="9990"/>
    <cellStyle name="GRAY 2 3 2 3" xfId="9991"/>
    <cellStyle name="GRAY 2 3 2 3 2" xfId="9992"/>
    <cellStyle name="GRAY 2 3 2 3 2 2" xfId="9993"/>
    <cellStyle name="GRAY 2 3 2 3 2 2 2" xfId="9994"/>
    <cellStyle name="GRAY 2 3 2 3 2 3" xfId="9995"/>
    <cellStyle name="GRAY 2 3 2 3 2 3 2" xfId="9996"/>
    <cellStyle name="GRAY 2 3 2 3 2 4" xfId="9997"/>
    <cellStyle name="GRAY 2 3 2 3 2 4 2" xfId="9998"/>
    <cellStyle name="GRAY 2 3 2 3 2 5" xfId="9999"/>
    <cellStyle name="GRAY 2 3 2 3 2 5 2" xfId="10000"/>
    <cellStyle name="GRAY 2 3 2 3 2 6" xfId="10001"/>
    <cellStyle name="GRAY 2 3 2 3 2 6 2" xfId="10002"/>
    <cellStyle name="GRAY 2 3 2 3 2 7" xfId="10003"/>
    <cellStyle name="GRAY 2 3 2 3 2 7 2" xfId="10004"/>
    <cellStyle name="GRAY 2 3 2 3 3" xfId="10005"/>
    <cellStyle name="GRAY 2 3 2 3 3 2" xfId="10006"/>
    <cellStyle name="GRAY 2 3 2 3 4" xfId="10007"/>
    <cellStyle name="GRAY 2 3 2 3 4 2" xfId="10008"/>
    <cellStyle name="GRAY 2 3 2 3 5" xfId="10009"/>
    <cellStyle name="GRAY 2 3 2 3 5 2" xfId="10010"/>
    <cellStyle name="GRAY 2 3 2 3 6" xfId="10011"/>
    <cellStyle name="GRAY 2 3 2 3 6 2" xfId="10012"/>
    <cellStyle name="GRAY 2 3 2 3 7" xfId="10013"/>
    <cellStyle name="GRAY 2 3 2 3 7 2" xfId="10014"/>
    <cellStyle name="GRAY 2 3 2 3 8" xfId="10015"/>
    <cellStyle name="GRAY 2 3 2 3 8 2" xfId="10016"/>
    <cellStyle name="GRAY 2 3 2 4" xfId="10017"/>
    <cellStyle name="GRAY 2 3 2 4 2" xfId="10018"/>
    <cellStyle name="GRAY 2 3 2 4 2 2" xfId="10019"/>
    <cellStyle name="GRAY 2 3 2 4 2 2 2" xfId="10020"/>
    <cellStyle name="GRAY 2 3 2 4 2 3" xfId="10021"/>
    <cellStyle name="GRAY 2 3 2 4 2 3 2" xfId="10022"/>
    <cellStyle name="GRAY 2 3 2 4 2 4" xfId="10023"/>
    <cellStyle name="GRAY 2 3 2 4 2 4 2" xfId="10024"/>
    <cellStyle name="GRAY 2 3 2 4 2 5" xfId="10025"/>
    <cellStyle name="GRAY 2 3 2 4 2 5 2" xfId="10026"/>
    <cellStyle name="GRAY 2 3 2 4 2 6" xfId="10027"/>
    <cellStyle name="GRAY 2 3 2 4 2 6 2" xfId="10028"/>
    <cellStyle name="GRAY 2 3 2 4 2 7" xfId="10029"/>
    <cellStyle name="GRAY 2 3 2 4 2 7 2" xfId="10030"/>
    <cellStyle name="GRAY 2 3 2 4 3" xfId="10031"/>
    <cellStyle name="GRAY 2 3 2 4 3 2" xfId="10032"/>
    <cellStyle name="GRAY 2 3 2 4 4" xfId="10033"/>
    <cellStyle name="GRAY 2 3 2 4 4 2" xfId="10034"/>
    <cellStyle name="GRAY 2 3 2 4 5" xfId="10035"/>
    <cellStyle name="GRAY 2 3 2 4 5 2" xfId="10036"/>
    <cellStyle name="GRAY 2 3 2 4 6" xfId="10037"/>
    <cellStyle name="GRAY 2 3 2 4 6 2" xfId="10038"/>
    <cellStyle name="GRAY 2 3 2 4 7" xfId="10039"/>
    <cellStyle name="GRAY 2 3 2 4 7 2" xfId="10040"/>
    <cellStyle name="GRAY 2 3 2 4 8" xfId="10041"/>
    <cellStyle name="GRAY 2 3 2 4 8 2" xfId="10042"/>
    <cellStyle name="GRAY 2 3 2 5" xfId="10043"/>
    <cellStyle name="GRAY 2 3 2 5 2" xfId="10044"/>
    <cellStyle name="GRAY 2 3 2 5 2 2" xfId="10045"/>
    <cellStyle name="GRAY 2 3 2 5 3" xfId="10046"/>
    <cellStyle name="GRAY 2 3 2 5 3 2" xfId="10047"/>
    <cellStyle name="GRAY 2 3 2 5 4" xfId="10048"/>
    <cellStyle name="GRAY 2 3 2 5 4 2" xfId="10049"/>
    <cellStyle name="GRAY 2 3 2 5 5" xfId="10050"/>
    <cellStyle name="GRAY 2 3 2 5 5 2" xfId="10051"/>
    <cellStyle name="GRAY 2 3 2 5 6" xfId="10052"/>
    <cellStyle name="GRAY 2 3 2 5 6 2" xfId="10053"/>
    <cellStyle name="GRAY 2 3 2 5 7" xfId="10054"/>
    <cellStyle name="GRAY 2 3 2 5 7 2" xfId="10055"/>
    <cellStyle name="GRAY 2 3 2 5 8" xfId="10056"/>
    <cellStyle name="GRAY 2 3 2 6" xfId="10057"/>
    <cellStyle name="GRAY 2 3 2 6 2" xfId="10058"/>
    <cellStyle name="GRAY 2 3 2 7" xfId="10059"/>
    <cellStyle name="GRAY 2 3 2 7 2" xfId="10060"/>
    <cellStyle name="GRAY 2 3 2 8" xfId="10061"/>
    <cellStyle name="GRAY 2 3 2 8 2" xfId="10062"/>
    <cellStyle name="GRAY 2 3 2 9" xfId="10063"/>
    <cellStyle name="GRAY 2 3 2 9 2" xfId="10064"/>
    <cellStyle name="GRAY 2 3 3" xfId="10065"/>
    <cellStyle name="GRAY 2 3 3 10" xfId="10066"/>
    <cellStyle name="GRAY 2 3 3 10 2" xfId="10067"/>
    <cellStyle name="GRAY 2 3 3 11" xfId="10068"/>
    <cellStyle name="GRAY 2 3 3 11 2" xfId="10069"/>
    <cellStyle name="GRAY 2 3 3 2" xfId="10070"/>
    <cellStyle name="GRAY 2 3 3 2 2" xfId="10071"/>
    <cellStyle name="GRAY 2 3 3 2 2 2" xfId="10072"/>
    <cellStyle name="GRAY 2 3 3 2 2 2 2" xfId="10073"/>
    <cellStyle name="GRAY 2 3 3 2 2 3" xfId="10074"/>
    <cellStyle name="GRAY 2 3 3 2 2 3 2" xfId="10075"/>
    <cellStyle name="GRAY 2 3 3 2 2 4" xfId="10076"/>
    <cellStyle name="GRAY 2 3 3 2 2 4 2" xfId="10077"/>
    <cellStyle name="GRAY 2 3 3 2 2 5" xfId="10078"/>
    <cellStyle name="GRAY 2 3 3 2 2 5 2" xfId="10079"/>
    <cellStyle name="GRAY 2 3 3 2 2 6" xfId="10080"/>
    <cellStyle name="GRAY 2 3 3 2 2 6 2" xfId="10081"/>
    <cellStyle name="GRAY 2 3 3 2 2 7" xfId="10082"/>
    <cellStyle name="GRAY 2 3 3 2 2 7 2" xfId="10083"/>
    <cellStyle name="GRAY 2 3 3 2 3" xfId="10084"/>
    <cellStyle name="GRAY 2 3 3 2 3 2" xfId="10085"/>
    <cellStyle name="GRAY 2 3 3 2 4" xfId="10086"/>
    <cellStyle name="GRAY 2 3 3 2 4 2" xfId="10087"/>
    <cellStyle name="GRAY 2 3 3 2 5" xfId="10088"/>
    <cellStyle name="GRAY 2 3 3 2 5 2" xfId="10089"/>
    <cellStyle name="GRAY 2 3 3 2 6" xfId="10090"/>
    <cellStyle name="GRAY 2 3 3 2 6 2" xfId="10091"/>
    <cellStyle name="GRAY 2 3 3 2 7" xfId="10092"/>
    <cellStyle name="GRAY 2 3 3 2 7 2" xfId="10093"/>
    <cellStyle name="GRAY 2 3 3 2 8" xfId="10094"/>
    <cellStyle name="GRAY 2 3 3 2 8 2" xfId="10095"/>
    <cellStyle name="GRAY 2 3 3 3" xfId="10096"/>
    <cellStyle name="GRAY 2 3 3 3 2" xfId="10097"/>
    <cellStyle name="GRAY 2 3 3 3 2 2" xfId="10098"/>
    <cellStyle name="GRAY 2 3 3 3 2 2 2" xfId="10099"/>
    <cellStyle name="GRAY 2 3 3 3 2 3" xfId="10100"/>
    <cellStyle name="GRAY 2 3 3 3 2 3 2" xfId="10101"/>
    <cellStyle name="GRAY 2 3 3 3 2 4" xfId="10102"/>
    <cellStyle name="GRAY 2 3 3 3 2 4 2" xfId="10103"/>
    <cellStyle name="GRAY 2 3 3 3 2 5" xfId="10104"/>
    <cellStyle name="GRAY 2 3 3 3 2 5 2" xfId="10105"/>
    <cellStyle name="GRAY 2 3 3 3 2 6" xfId="10106"/>
    <cellStyle name="GRAY 2 3 3 3 2 6 2" xfId="10107"/>
    <cellStyle name="GRAY 2 3 3 3 2 7" xfId="10108"/>
    <cellStyle name="GRAY 2 3 3 3 2 7 2" xfId="10109"/>
    <cellStyle name="GRAY 2 3 3 3 3" xfId="10110"/>
    <cellStyle name="GRAY 2 3 3 3 3 2" xfId="10111"/>
    <cellStyle name="GRAY 2 3 3 3 4" xfId="10112"/>
    <cellStyle name="GRAY 2 3 3 3 4 2" xfId="10113"/>
    <cellStyle name="GRAY 2 3 3 3 5" xfId="10114"/>
    <cellStyle name="GRAY 2 3 3 3 5 2" xfId="10115"/>
    <cellStyle name="GRAY 2 3 3 3 6" xfId="10116"/>
    <cellStyle name="GRAY 2 3 3 3 6 2" xfId="10117"/>
    <cellStyle name="GRAY 2 3 3 3 7" xfId="10118"/>
    <cellStyle name="GRAY 2 3 3 3 7 2" xfId="10119"/>
    <cellStyle name="GRAY 2 3 3 3 8" xfId="10120"/>
    <cellStyle name="GRAY 2 3 3 3 8 2" xfId="10121"/>
    <cellStyle name="GRAY 2 3 3 4" xfId="10122"/>
    <cellStyle name="GRAY 2 3 3 4 2" xfId="10123"/>
    <cellStyle name="GRAY 2 3 3 4 2 2" xfId="10124"/>
    <cellStyle name="GRAY 2 3 3 4 2 2 2" xfId="10125"/>
    <cellStyle name="GRAY 2 3 3 4 2 3" xfId="10126"/>
    <cellStyle name="GRAY 2 3 3 4 2 3 2" xfId="10127"/>
    <cellStyle name="GRAY 2 3 3 4 2 4" xfId="10128"/>
    <cellStyle name="GRAY 2 3 3 4 2 4 2" xfId="10129"/>
    <cellStyle name="GRAY 2 3 3 4 2 5" xfId="10130"/>
    <cellStyle name="GRAY 2 3 3 4 2 5 2" xfId="10131"/>
    <cellStyle name="GRAY 2 3 3 4 2 6" xfId="10132"/>
    <cellStyle name="GRAY 2 3 3 4 2 6 2" xfId="10133"/>
    <cellStyle name="GRAY 2 3 3 4 2 7" xfId="10134"/>
    <cellStyle name="GRAY 2 3 3 4 2 7 2" xfId="10135"/>
    <cellStyle name="GRAY 2 3 3 4 3" xfId="10136"/>
    <cellStyle name="GRAY 2 3 3 4 3 2" xfId="10137"/>
    <cellStyle name="GRAY 2 3 3 4 4" xfId="10138"/>
    <cellStyle name="GRAY 2 3 3 4 4 2" xfId="10139"/>
    <cellStyle name="GRAY 2 3 3 4 5" xfId="10140"/>
    <cellStyle name="GRAY 2 3 3 4 5 2" xfId="10141"/>
    <cellStyle name="GRAY 2 3 3 4 6" xfId="10142"/>
    <cellStyle name="GRAY 2 3 3 4 6 2" xfId="10143"/>
    <cellStyle name="GRAY 2 3 3 4 7" xfId="10144"/>
    <cellStyle name="GRAY 2 3 3 4 7 2" xfId="10145"/>
    <cellStyle name="GRAY 2 3 3 4 8" xfId="10146"/>
    <cellStyle name="GRAY 2 3 3 4 8 2" xfId="10147"/>
    <cellStyle name="GRAY 2 3 3 5" xfId="10148"/>
    <cellStyle name="GRAY 2 3 3 5 2" xfId="10149"/>
    <cellStyle name="GRAY 2 3 3 5 2 2" xfId="10150"/>
    <cellStyle name="GRAY 2 3 3 5 3" xfId="10151"/>
    <cellStyle name="GRAY 2 3 3 5 3 2" xfId="10152"/>
    <cellStyle name="GRAY 2 3 3 5 4" xfId="10153"/>
    <cellStyle name="GRAY 2 3 3 5 4 2" xfId="10154"/>
    <cellStyle name="GRAY 2 3 3 5 5" xfId="10155"/>
    <cellStyle name="GRAY 2 3 3 5 5 2" xfId="10156"/>
    <cellStyle name="GRAY 2 3 3 5 6" xfId="10157"/>
    <cellStyle name="GRAY 2 3 3 5 6 2" xfId="10158"/>
    <cellStyle name="GRAY 2 3 3 5 7" xfId="10159"/>
    <cellStyle name="GRAY 2 3 3 5 7 2" xfId="10160"/>
    <cellStyle name="GRAY 2 3 3 5 8" xfId="10161"/>
    <cellStyle name="GRAY 2 3 3 6" xfId="10162"/>
    <cellStyle name="GRAY 2 3 3 6 2" xfId="10163"/>
    <cellStyle name="GRAY 2 3 3 7" xfId="10164"/>
    <cellStyle name="GRAY 2 3 3 7 2" xfId="10165"/>
    <cellStyle name="GRAY 2 3 3 8" xfId="10166"/>
    <cellStyle name="GRAY 2 3 3 8 2" xfId="10167"/>
    <cellStyle name="GRAY 2 3 3 9" xfId="10168"/>
    <cellStyle name="GRAY 2 3 3 9 2" xfId="10169"/>
    <cellStyle name="GRAY 2 3 4" xfId="10170"/>
    <cellStyle name="GRAY 2 3 4 2" xfId="10171"/>
    <cellStyle name="GRAY 2 3 4 2 2" xfId="10172"/>
    <cellStyle name="GRAY 2 3 4 2 2 2" xfId="10173"/>
    <cellStyle name="GRAY 2 3 4 2 3" xfId="10174"/>
    <cellStyle name="GRAY 2 3 4 2 3 2" xfId="10175"/>
    <cellStyle name="GRAY 2 3 4 2 4" xfId="10176"/>
    <cellStyle name="GRAY 2 3 4 2 4 2" xfId="10177"/>
    <cellStyle name="GRAY 2 3 4 2 5" xfId="10178"/>
    <cellStyle name="GRAY 2 3 4 2 5 2" xfId="10179"/>
    <cellStyle name="GRAY 2 3 4 2 6" xfId="10180"/>
    <cellStyle name="GRAY 2 3 4 2 6 2" xfId="10181"/>
    <cellStyle name="GRAY 2 3 4 2 7" xfId="10182"/>
    <cellStyle name="GRAY 2 3 4 2 7 2" xfId="10183"/>
    <cellStyle name="GRAY 2 3 4 3" xfId="10184"/>
    <cellStyle name="GRAY 2 3 4 3 2" xfId="10185"/>
    <cellStyle name="GRAY 2 3 4 4" xfId="10186"/>
    <cellStyle name="GRAY 2 3 4 4 2" xfId="10187"/>
    <cellStyle name="GRAY 2 3 4 5" xfId="10188"/>
    <cellStyle name="GRAY 2 3 4 5 2" xfId="10189"/>
    <cellStyle name="GRAY 2 3 4 6" xfId="10190"/>
    <cellStyle name="GRAY 2 3 4 6 2" xfId="10191"/>
    <cellStyle name="GRAY 2 3 4 7" xfId="10192"/>
    <cellStyle name="GRAY 2 3 4 7 2" xfId="10193"/>
    <cellStyle name="GRAY 2 3 4 8" xfId="10194"/>
    <cellStyle name="GRAY 2 3 4 8 2" xfId="10195"/>
    <cellStyle name="GRAY 2 3 5" xfId="10196"/>
    <cellStyle name="GRAY 2 3 5 2" xfId="10197"/>
    <cellStyle name="GRAY 2 3 5 2 2" xfId="10198"/>
    <cellStyle name="GRAY 2 3 5 2 2 2" xfId="10199"/>
    <cellStyle name="GRAY 2 3 5 2 3" xfId="10200"/>
    <cellStyle name="GRAY 2 3 5 2 3 2" xfId="10201"/>
    <cellStyle name="GRAY 2 3 5 2 4" xfId="10202"/>
    <cellStyle name="GRAY 2 3 5 2 4 2" xfId="10203"/>
    <cellStyle name="GRAY 2 3 5 2 5" xfId="10204"/>
    <cellStyle name="GRAY 2 3 5 2 5 2" xfId="10205"/>
    <cellStyle name="GRAY 2 3 5 2 6" xfId="10206"/>
    <cellStyle name="GRAY 2 3 5 2 6 2" xfId="10207"/>
    <cellStyle name="GRAY 2 3 5 2 7" xfId="10208"/>
    <cellStyle name="GRAY 2 3 5 2 7 2" xfId="10209"/>
    <cellStyle name="GRAY 2 3 5 3" xfId="10210"/>
    <cellStyle name="GRAY 2 3 5 3 2" xfId="10211"/>
    <cellStyle name="GRAY 2 3 5 4" xfId="10212"/>
    <cellStyle name="GRAY 2 3 5 4 2" xfId="10213"/>
    <cellStyle name="GRAY 2 3 5 5" xfId="10214"/>
    <cellStyle name="GRAY 2 3 5 5 2" xfId="10215"/>
    <cellStyle name="GRAY 2 3 5 6" xfId="10216"/>
    <cellStyle name="GRAY 2 3 5 6 2" xfId="10217"/>
    <cellStyle name="GRAY 2 3 5 7" xfId="10218"/>
    <cellStyle name="GRAY 2 3 5 7 2" xfId="10219"/>
    <cellStyle name="GRAY 2 3 5 8" xfId="10220"/>
    <cellStyle name="GRAY 2 3 5 8 2" xfId="10221"/>
    <cellStyle name="GRAY 2 3 6" xfId="10222"/>
    <cellStyle name="GRAY 2 3 6 2" xfId="10223"/>
    <cellStyle name="GRAY 2 3 6 2 2" xfId="10224"/>
    <cellStyle name="GRAY 2 3 6 2 2 2" xfId="10225"/>
    <cellStyle name="GRAY 2 3 6 2 3" xfId="10226"/>
    <cellStyle name="GRAY 2 3 6 2 3 2" xfId="10227"/>
    <cellStyle name="GRAY 2 3 6 2 4" xfId="10228"/>
    <cellStyle name="GRAY 2 3 6 2 4 2" xfId="10229"/>
    <cellStyle name="GRAY 2 3 6 2 5" xfId="10230"/>
    <cellStyle name="GRAY 2 3 6 2 5 2" xfId="10231"/>
    <cellStyle name="GRAY 2 3 6 2 6" xfId="10232"/>
    <cellStyle name="GRAY 2 3 6 2 6 2" xfId="10233"/>
    <cellStyle name="GRAY 2 3 6 2 7" xfId="10234"/>
    <cellStyle name="GRAY 2 3 6 2 7 2" xfId="10235"/>
    <cellStyle name="GRAY 2 3 6 3" xfId="10236"/>
    <cellStyle name="GRAY 2 3 6 3 2" xfId="10237"/>
    <cellStyle name="GRAY 2 3 6 4" xfId="10238"/>
    <cellStyle name="GRAY 2 3 6 4 2" xfId="10239"/>
    <cellStyle name="GRAY 2 3 6 5" xfId="10240"/>
    <cellStyle name="GRAY 2 3 6 5 2" xfId="10241"/>
    <cellStyle name="GRAY 2 3 6 6" xfId="10242"/>
    <cellStyle name="GRAY 2 3 6 6 2" xfId="10243"/>
    <cellStyle name="GRAY 2 3 6 7" xfId="10244"/>
    <cellStyle name="GRAY 2 3 6 7 2" xfId="10245"/>
    <cellStyle name="GRAY 2 3 6 8" xfId="10246"/>
    <cellStyle name="GRAY 2 3 6 8 2" xfId="10247"/>
    <cellStyle name="GRAY 2 3 7" xfId="10248"/>
    <cellStyle name="GRAY 2 3 7 2" xfId="10249"/>
    <cellStyle name="GRAY 2 3 7 2 2" xfId="10250"/>
    <cellStyle name="GRAY 2 3 7 3" xfId="10251"/>
    <cellStyle name="GRAY 2 3 7 3 2" xfId="10252"/>
    <cellStyle name="GRAY 2 3 7 4" xfId="10253"/>
    <cellStyle name="GRAY 2 3 7 4 2" xfId="10254"/>
    <cellStyle name="GRAY 2 3 7 5" xfId="10255"/>
    <cellStyle name="GRAY 2 3 7 5 2" xfId="10256"/>
    <cellStyle name="GRAY 2 3 7 6" xfId="10257"/>
    <cellStyle name="GRAY 2 3 7 6 2" xfId="10258"/>
    <cellStyle name="GRAY 2 3 7 7" xfId="10259"/>
    <cellStyle name="GRAY 2 3 7 7 2" xfId="10260"/>
    <cellStyle name="GRAY 2 3 7 8" xfId="10261"/>
    <cellStyle name="GRAY 2 3 8" xfId="10262"/>
    <cellStyle name="GRAY 2 3 8 2" xfId="10263"/>
    <cellStyle name="GRAY 2 3 9" xfId="10264"/>
    <cellStyle name="GRAY 2 3 9 2" xfId="10265"/>
    <cellStyle name="GRAY 2 4" xfId="10266"/>
    <cellStyle name="GRAY 2 4 10" xfId="10267"/>
    <cellStyle name="GRAY 2 4 10 2" xfId="10268"/>
    <cellStyle name="GRAY 2 4 11" xfId="10269"/>
    <cellStyle name="GRAY 2 4 11 2" xfId="10270"/>
    <cellStyle name="GRAY 2 4 2" xfId="10271"/>
    <cellStyle name="GRAY 2 4 2 2" xfId="10272"/>
    <cellStyle name="GRAY 2 4 2 2 2" xfId="10273"/>
    <cellStyle name="GRAY 2 4 2 2 2 2" xfId="10274"/>
    <cellStyle name="GRAY 2 4 2 2 3" xfId="10275"/>
    <cellStyle name="GRAY 2 4 2 2 3 2" xfId="10276"/>
    <cellStyle name="GRAY 2 4 2 2 4" xfId="10277"/>
    <cellStyle name="GRAY 2 4 2 2 4 2" xfId="10278"/>
    <cellStyle name="GRAY 2 4 2 2 5" xfId="10279"/>
    <cellStyle name="GRAY 2 4 2 2 5 2" xfId="10280"/>
    <cellStyle name="GRAY 2 4 2 2 6" xfId="10281"/>
    <cellStyle name="GRAY 2 4 2 2 6 2" xfId="10282"/>
    <cellStyle name="GRAY 2 4 2 2 7" xfId="10283"/>
    <cellStyle name="GRAY 2 4 2 2 7 2" xfId="10284"/>
    <cellStyle name="GRAY 2 4 2 3" xfId="10285"/>
    <cellStyle name="GRAY 2 4 2 3 2" xfId="10286"/>
    <cellStyle name="GRAY 2 4 2 4" xfId="10287"/>
    <cellStyle name="GRAY 2 4 2 4 2" xfId="10288"/>
    <cellStyle name="GRAY 2 4 2 5" xfId="10289"/>
    <cellStyle name="GRAY 2 4 2 5 2" xfId="10290"/>
    <cellStyle name="GRAY 2 4 2 6" xfId="10291"/>
    <cellStyle name="GRAY 2 4 2 6 2" xfId="10292"/>
    <cellStyle name="GRAY 2 4 2 7" xfId="10293"/>
    <cellStyle name="GRAY 2 4 2 7 2" xfId="10294"/>
    <cellStyle name="GRAY 2 4 2 8" xfId="10295"/>
    <cellStyle name="GRAY 2 4 2 8 2" xfId="10296"/>
    <cellStyle name="GRAY 2 4 3" xfId="10297"/>
    <cellStyle name="GRAY 2 4 3 2" xfId="10298"/>
    <cellStyle name="GRAY 2 4 3 2 2" xfId="10299"/>
    <cellStyle name="GRAY 2 4 3 2 2 2" xfId="10300"/>
    <cellStyle name="GRAY 2 4 3 2 3" xfId="10301"/>
    <cellStyle name="GRAY 2 4 3 2 3 2" xfId="10302"/>
    <cellStyle name="GRAY 2 4 3 2 4" xfId="10303"/>
    <cellStyle name="GRAY 2 4 3 2 4 2" xfId="10304"/>
    <cellStyle name="GRAY 2 4 3 2 5" xfId="10305"/>
    <cellStyle name="GRAY 2 4 3 2 5 2" xfId="10306"/>
    <cellStyle name="GRAY 2 4 3 2 6" xfId="10307"/>
    <cellStyle name="GRAY 2 4 3 2 6 2" xfId="10308"/>
    <cellStyle name="GRAY 2 4 3 2 7" xfId="10309"/>
    <cellStyle name="GRAY 2 4 3 2 7 2" xfId="10310"/>
    <cellStyle name="GRAY 2 4 3 3" xfId="10311"/>
    <cellStyle name="GRAY 2 4 3 3 2" xfId="10312"/>
    <cellStyle name="GRAY 2 4 3 4" xfId="10313"/>
    <cellStyle name="GRAY 2 4 3 4 2" xfId="10314"/>
    <cellStyle name="GRAY 2 4 3 5" xfId="10315"/>
    <cellStyle name="GRAY 2 4 3 5 2" xfId="10316"/>
    <cellStyle name="GRAY 2 4 3 6" xfId="10317"/>
    <cellStyle name="GRAY 2 4 3 6 2" xfId="10318"/>
    <cellStyle name="GRAY 2 4 3 7" xfId="10319"/>
    <cellStyle name="GRAY 2 4 3 7 2" xfId="10320"/>
    <cellStyle name="GRAY 2 4 3 8" xfId="10321"/>
    <cellStyle name="GRAY 2 4 3 8 2" xfId="10322"/>
    <cellStyle name="GRAY 2 4 4" xfId="10323"/>
    <cellStyle name="GRAY 2 4 4 2" xfId="10324"/>
    <cellStyle name="GRAY 2 4 4 2 2" xfId="10325"/>
    <cellStyle name="GRAY 2 4 4 2 2 2" xfId="10326"/>
    <cellStyle name="GRAY 2 4 4 2 3" xfId="10327"/>
    <cellStyle name="GRAY 2 4 4 2 3 2" xfId="10328"/>
    <cellStyle name="GRAY 2 4 4 2 4" xfId="10329"/>
    <cellStyle name="GRAY 2 4 4 2 4 2" xfId="10330"/>
    <cellStyle name="GRAY 2 4 4 2 5" xfId="10331"/>
    <cellStyle name="GRAY 2 4 4 2 5 2" xfId="10332"/>
    <cellStyle name="GRAY 2 4 4 2 6" xfId="10333"/>
    <cellStyle name="GRAY 2 4 4 2 6 2" xfId="10334"/>
    <cellStyle name="GRAY 2 4 4 2 7" xfId="10335"/>
    <cellStyle name="GRAY 2 4 4 2 7 2" xfId="10336"/>
    <cellStyle name="GRAY 2 4 4 3" xfId="10337"/>
    <cellStyle name="GRAY 2 4 4 3 2" xfId="10338"/>
    <cellStyle name="GRAY 2 4 4 4" xfId="10339"/>
    <cellStyle name="GRAY 2 4 4 4 2" xfId="10340"/>
    <cellStyle name="GRAY 2 4 4 5" xfId="10341"/>
    <cellStyle name="GRAY 2 4 4 5 2" xfId="10342"/>
    <cellStyle name="GRAY 2 4 4 6" xfId="10343"/>
    <cellStyle name="GRAY 2 4 4 6 2" xfId="10344"/>
    <cellStyle name="GRAY 2 4 4 7" xfId="10345"/>
    <cellStyle name="GRAY 2 4 4 7 2" xfId="10346"/>
    <cellStyle name="GRAY 2 4 4 8" xfId="10347"/>
    <cellStyle name="GRAY 2 4 4 8 2" xfId="10348"/>
    <cellStyle name="GRAY 2 4 5" xfId="10349"/>
    <cellStyle name="GRAY 2 4 5 2" xfId="10350"/>
    <cellStyle name="GRAY 2 4 5 2 2" xfId="10351"/>
    <cellStyle name="GRAY 2 4 5 3" xfId="10352"/>
    <cellStyle name="GRAY 2 4 5 3 2" xfId="10353"/>
    <cellStyle name="GRAY 2 4 5 4" xfId="10354"/>
    <cellStyle name="GRAY 2 4 5 4 2" xfId="10355"/>
    <cellStyle name="GRAY 2 4 5 5" xfId="10356"/>
    <cellStyle name="GRAY 2 4 5 5 2" xfId="10357"/>
    <cellStyle name="GRAY 2 4 5 6" xfId="10358"/>
    <cellStyle name="GRAY 2 4 5 6 2" xfId="10359"/>
    <cellStyle name="GRAY 2 4 5 7" xfId="10360"/>
    <cellStyle name="GRAY 2 4 5 7 2" xfId="10361"/>
    <cellStyle name="GRAY 2 4 5 8" xfId="10362"/>
    <cellStyle name="GRAY 2 4 6" xfId="10363"/>
    <cellStyle name="GRAY 2 4 6 2" xfId="10364"/>
    <cellStyle name="GRAY 2 4 7" xfId="10365"/>
    <cellStyle name="GRAY 2 4 7 2" xfId="10366"/>
    <cellStyle name="GRAY 2 4 8" xfId="10367"/>
    <cellStyle name="GRAY 2 4 8 2" xfId="10368"/>
    <cellStyle name="GRAY 2 4 9" xfId="10369"/>
    <cellStyle name="GRAY 2 4 9 2" xfId="10370"/>
    <cellStyle name="GRAY 2 5" xfId="10371"/>
    <cellStyle name="GRAY 2 5 10" xfId="10372"/>
    <cellStyle name="GRAY 2 5 10 2" xfId="10373"/>
    <cellStyle name="GRAY 2 5 11" xfId="10374"/>
    <cellStyle name="GRAY 2 5 11 2" xfId="10375"/>
    <cellStyle name="GRAY 2 5 2" xfId="10376"/>
    <cellStyle name="GRAY 2 5 2 2" xfId="10377"/>
    <cellStyle name="GRAY 2 5 2 2 2" xfId="10378"/>
    <cellStyle name="GRAY 2 5 2 2 2 2" xfId="10379"/>
    <cellStyle name="GRAY 2 5 2 2 3" xfId="10380"/>
    <cellStyle name="GRAY 2 5 2 2 3 2" xfId="10381"/>
    <cellStyle name="GRAY 2 5 2 2 4" xfId="10382"/>
    <cellStyle name="GRAY 2 5 2 2 4 2" xfId="10383"/>
    <cellStyle name="GRAY 2 5 2 2 5" xfId="10384"/>
    <cellStyle name="GRAY 2 5 2 2 5 2" xfId="10385"/>
    <cellStyle name="GRAY 2 5 2 2 6" xfId="10386"/>
    <cellStyle name="GRAY 2 5 2 2 6 2" xfId="10387"/>
    <cellStyle name="GRAY 2 5 2 2 7" xfId="10388"/>
    <cellStyle name="GRAY 2 5 2 2 7 2" xfId="10389"/>
    <cellStyle name="GRAY 2 5 2 3" xfId="10390"/>
    <cellStyle name="GRAY 2 5 2 3 2" xfId="10391"/>
    <cellStyle name="GRAY 2 5 2 4" xfId="10392"/>
    <cellStyle name="GRAY 2 5 2 4 2" xfId="10393"/>
    <cellStyle name="GRAY 2 5 2 5" xfId="10394"/>
    <cellStyle name="GRAY 2 5 2 5 2" xfId="10395"/>
    <cellStyle name="GRAY 2 5 2 6" xfId="10396"/>
    <cellStyle name="GRAY 2 5 2 6 2" xfId="10397"/>
    <cellStyle name="GRAY 2 5 2 7" xfId="10398"/>
    <cellStyle name="GRAY 2 5 2 7 2" xfId="10399"/>
    <cellStyle name="GRAY 2 5 2 8" xfId="10400"/>
    <cellStyle name="GRAY 2 5 2 8 2" xfId="10401"/>
    <cellStyle name="GRAY 2 5 3" xfId="10402"/>
    <cellStyle name="GRAY 2 5 3 2" xfId="10403"/>
    <cellStyle name="GRAY 2 5 3 2 2" xfId="10404"/>
    <cellStyle name="GRAY 2 5 3 2 2 2" xfId="10405"/>
    <cellStyle name="GRAY 2 5 3 2 3" xfId="10406"/>
    <cellStyle name="GRAY 2 5 3 2 3 2" xfId="10407"/>
    <cellStyle name="GRAY 2 5 3 2 4" xfId="10408"/>
    <cellStyle name="GRAY 2 5 3 2 4 2" xfId="10409"/>
    <cellStyle name="GRAY 2 5 3 2 5" xfId="10410"/>
    <cellStyle name="GRAY 2 5 3 2 5 2" xfId="10411"/>
    <cellStyle name="GRAY 2 5 3 2 6" xfId="10412"/>
    <cellStyle name="GRAY 2 5 3 2 6 2" xfId="10413"/>
    <cellStyle name="GRAY 2 5 3 2 7" xfId="10414"/>
    <cellStyle name="GRAY 2 5 3 2 7 2" xfId="10415"/>
    <cellStyle name="GRAY 2 5 3 3" xfId="10416"/>
    <cellStyle name="GRAY 2 5 3 3 2" xfId="10417"/>
    <cellStyle name="GRAY 2 5 3 4" xfId="10418"/>
    <cellStyle name="GRAY 2 5 3 4 2" xfId="10419"/>
    <cellStyle name="GRAY 2 5 3 5" xfId="10420"/>
    <cellStyle name="GRAY 2 5 3 5 2" xfId="10421"/>
    <cellStyle name="GRAY 2 5 3 6" xfId="10422"/>
    <cellStyle name="GRAY 2 5 3 6 2" xfId="10423"/>
    <cellStyle name="GRAY 2 5 3 7" xfId="10424"/>
    <cellStyle name="GRAY 2 5 3 7 2" xfId="10425"/>
    <cellStyle name="GRAY 2 5 3 8" xfId="10426"/>
    <cellStyle name="GRAY 2 5 3 8 2" xfId="10427"/>
    <cellStyle name="GRAY 2 5 4" xfId="10428"/>
    <cellStyle name="GRAY 2 5 4 2" xfId="10429"/>
    <cellStyle name="GRAY 2 5 4 2 2" xfId="10430"/>
    <cellStyle name="GRAY 2 5 4 2 2 2" xfId="10431"/>
    <cellStyle name="GRAY 2 5 4 2 3" xfId="10432"/>
    <cellStyle name="GRAY 2 5 4 2 3 2" xfId="10433"/>
    <cellStyle name="GRAY 2 5 4 2 4" xfId="10434"/>
    <cellStyle name="GRAY 2 5 4 2 4 2" xfId="10435"/>
    <cellStyle name="GRAY 2 5 4 2 5" xfId="10436"/>
    <cellStyle name="GRAY 2 5 4 2 5 2" xfId="10437"/>
    <cellStyle name="GRAY 2 5 4 2 6" xfId="10438"/>
    <cellStyle name="GRAY 2 5 4 2 6 2" xfId="10439"/>
    <cellStyle name="GRAY 2 5 4 2 7" xfId="10440"/>
    <cellStyle name="GRAY 2 5 4 2 7 2" xfId="10441"/>
    <cellStyle name="GRAY 2 5 4 3" xfId="10442"/>
    <cellStyle name="GRAY 2 5 4 3 2" xfId="10443"/>
    <cellStyle name="GRAY 2 5 4 4" xfId="10444"/>
    <cellStyle name="GRAY 2 5 4 4 2" xfId="10445"/>
    <cellStyle name="GRAY 2 5 4 5" xfId="10446"/>
    <cellStyle name="GRAY 2 5 4 5 2" xfId="10447"/>
    <cellStyle name="GRAY 2 5 4 6" xfId="10448"/>
    <cellStyle name="GRAY 2 5 4 6 2" xfId="10449"/>
    <cellStyle name="GRAY 2 5 4 7" xfId="10450"/>
    <cellStyle name="GRAY 2 5 4 7 2" xfId="10451"/>
    <cellStyle name="GRAY 2 5 4 8" xfId="10452"/>
    <cellStyle name="GRAY 2 5 4 8 2" xfId="10453"/>
    <cellStyle name="GRAY 2 5 5" xfId="10454"/>
    <cellStyle name="GRAY 2 5 5 2" xfId="10455"/>
    <cellStyle name="GRAY 2 5 5 2 2" xfId="10456"/>
    <cellStyle name="GRAY 2 5 5 3" xfId="10457"/>
    <cellStyle name="GRAY 2 5 5 3 2" xfId="10458"/>
    <cellStyle name="GRAY 2 5 5 4" xfId="10459"/>
    <cellStyle name="GRAY 2 5 5 4 2" xfId="10460"/>
    <cellStyle name="GRAY 2 5 5 5" xfId="10461"/>
    <cellStyle name="GRAY 2 5 5 5 2" xfId="10462"/>
    <cellStyle name="GRAY 2 5 5 6" xfId="10463"/>
    <cellStyle name="GRAY 2 5 5 6 2" xfId="10464"/>
    <cellStyle name="GRAY 2 5 5 7" xfId="10465"/>
    <cellStyle name="GRAY 2 5 5 7 2" xfId="10466"/>
    <cellStyle name="GRAY 2 5 5 8" xfId="10467"/>
    <cellStyle name="GRAY 2 5 6" xfId="10468"/>
    <cellStyle name="GRAY 2 5 6 2" xfId="10469"/>
    <cellStyle name="GRAY 2 5 7" xfId="10470"/>
    <cellStyle name="GRAY 2 5 7 2" xfId="10471"/>
    <cellStyle name="GRAY 2 5 8" xfId="10472"/>
    <cellStyle name="GRAY 2 5 8 2" xfId="10473"/>
    <cellStyle name="GRAY 2 5 9" xfId="10474"/>
    <cellStyle name="GRAY 2 5 9 2" xfId="10475"/>
    <cellStyle name="GRAY 2 6" xfId="10476"/>
    <cellStyle name="GRAY 2 6 2" xfId="10477"/>
    <cellStyle name="GRAY 2 6 2 2" xfId="10478"/>
    <cellStyle name="GRAY 2 6 2 2 2" xfId="10479"/>
    <cellStyle name="GRAY 2 6 2 3" xfId="10480"/>
    <cellStyle name="GRAY 2 6 2 3 2" xfId="10481"/>
    <cellStyle name="GRAY 2 6 2 4" xfId="10482"/>
    <cellStyle name="GRAY 2 6 2 4 2" xfId="10483"/>
    <cellStyle name="GRAY 2 6 2 5" xfId="10484"/>
    <cellStyle name="GRAY 2 6 2 5 2" xfId="10485"/>
    <cellStyle name="GRAY 2 6 2 6" xfId="10486"/>
    <cellStyle name="GRAY 2 6 2 6 2" xfId="10487"/>
    <cellStyle name="GRAY 2 6 2 7" xfId="10488"/>
    <cellStyle name="GRAY 2 6 2 7 2" xfId="10489"/>
    <cellStyle name="GRAY 2 6 3" xfId="10490"/>
    <cellStyle name="GRAY 2 6 3 2" xfId="10491"/>
    <cellStyle name="GRAY 2 6 4" xfId="10492"/>
    <cellStyle name="GRAY 2 6 4 2" xfId="10493"/>
    <cellStyle name="GRAY 2 6 5" xfId="10494"/>
    <cellStyle name="GRAY 2 6 5 2" xfId="10495"/>
    <cellStyle name="GRAY 2 6 6" xfId="10496"/>
    <cellStyle name="GRAY 2 6 6 2" xfId="10497"/>
    <cellStyle name="GRAY 2 6 7" xfId="10498"/>
    <cellStyle name="GRAY 2 6 7 2" xfId="10499"/>
    <cellStyle name="GRAY 2 6 8" xfId="10500"/>
    <cellStyle name="GRAY 2 6 8 2" xfId="10501"/>
    <cellStyle name="GRAY 2 7" xfId="10502"/>
    <cellStyle name="GRAY 2 7 2" xfId="10503"/>
    <cellStyle name="GRAY 2 7 2 2" xfId="10504"/>
    <cellStyle name="GRAY 2 7 2 2 2" xfId="10505"/>
    <cellStyle name="GRAY 2 7 2 3" xfId="10506"/>
    <cellStyle name="GRAY 2 7 2 3 2" xfId="10507"/>
    <cellStyle name="GRAY 2 7 2 4" xfId="10508"/>
    <cellStyle name="GRAY 2 7 2 4 2" xfId="10509"/>
    <cellStyle name="GRAY 2 7 2 5" xfId="10510"/>
    <cellStyle name="GRAY 2 7 2 5 2" xfId="10511"/>
    <cellStyle name="GRAY 2 7 2 6" xfId="10512"/>
    <cellStyle name="GRAY 2 7 2 6 2" xfId="10513"/>
    <cellStyle name="GRAY 2 7 2 7" xfId="10514"/>
    <cellStyle name="GRAY 2 7 2 7 2" xfId="10515"/>
    <cellStyle name="GRAY 2 7 3" xfId="10516"/>
    <cellStyle name="GRAY 2 7 3 2" xfId="10517"/>
    <cellStyle name="GRAY 2 7 4" xfId="10518"/>
    <cellStyle name="GRAY 2 7 4 2" xfId="10519"/>
    <cellStyle name="GRAY 2 7 5" xfId="10520"/>
    <cellStyle name="GRAY 2 7 5 2" xfId="10521"/>
    <cellStyle name="GRAY 2 7 6" xfId="10522"/>
    <cellStyle name="GRAY 2 7 6 2" xfId="10523"/>
    <cellStyle name="GRAY 2 7 7" xfId="10524"/>
    <cellStyle name="GRAY 2 7 7 2" xfId="10525"/>
    <cellStyle name="GRAY 2 7 8" xfId="10526"/>
    <cellStyle name="GRAY 2 7 8 2" xfId="10527"/>
    <cellStyle name="GRAY 2 8" xfId="10528"/>
    <cellStyle name="GRAY 2 8 2" xfId="10529"/>
    <cellStyle name="GRAY 2 8 2 2" xfId="10530"/>
    <cellStyle name="GRAY 2 8 2 2 2" xfId="10531"/>
    <cellStyle name="GRAY 2 8 2 3" xfId="10532"/>
    <cellStyle name="GRAY 2 8 2 3 2" xfId="10533"/>
    <cellStyle name="GRAY 2 8 2 4" xfId="10534"/>
    <cellStyle name="GRAY 2 8 2 4 2" xfId="10535"/>
    <cellStyle name="GRAY 2 8 2 5" xfId="10536"/>
    <cellStyle name="GRAY 2 8 2 5 2" xfId="10537"/>
    <cellStyle name="GRAY 2 8 2 6" xfId="10538"/>
    <cellStyle name="GRAY 2 8 2 6 2" xfId="10539"/>
    <cellStyle name="GRAY 2 8 2 7" xfId="10540"/>
    <cellStyle name="GRAY 2 8 2 7 2" xfId="10541"/>
    <cellStyle name="GRAY 2 8 3" xfId="10542"/>
    <cellStyle name="GRAY 2 8 3 2" xfId="10543"/>
    <cellStyle name="GRAY 2 8 4" xfId="10544"/>
    <cellStyle name="GRAY 2 8 4 2" xfId="10545"/>
    <cellStyle name="GRAY 2 8 5" xfId="10546"/>
    <cellStyle name="GRAY 2 8 5 2" xfId="10547"/>
    <cellStyle name="GRAY 2 8 6" xfId="10548"/>
    <cellStyle name="GRAY 2 8 6 2" xfId="10549"/>
    <cellStyle name="GRAY 2 8 7" xfId="10550"/>
    <cellStyle name="GRAY 2 8 7 2" xfId="10551"/>
    <cellStyle name="GRAY 2 8 8" xfId="10552"/>
    <cellStyle name="GRAY 2 8 8 2" xfId="10553"/>
    <cellStyle name="GRAY 2 9" xfId="10554"/>
    <cellStyle name="GRAY 2 9 2" xfId="10555"/>
    <cellStyle name="GRAY 2 9 2 2" xfId="10556"/>
    <cellStyle name="GRAY 2 9 2 2 2" xfId="10557"/>
    <cellStyle name="GRAY 2 9 2 3" xfId="10558"/>
    <cellStyle name="GRAY 2 9 2 3 2" xfId="10559"/>
    <cellStyle name="GRAY 2 9 2 4" xfId="10560"/>
    <cellStyle name="GRAY 2 9 2 4 2" xfId="10561"/>
    <cellStyle name="GRAY 2 9 2 5" xfId="10562"/>
    <cellStyle name="GRAY 2 9 2 5 2" xfId="10563"/>
    <cellStyle name="GRAY 2 9 2 6" xfId="10564"/>
    <cellStyle name="GRAY 2 9 2 6 2" xfId="10565"/>
    <cellStyle name="GRAY 2 9 2 7" xfId="10566"/>
    <cellStyle name="GRAY 2 9 2 7 2" xfId="10567"/>
    <cellStyle name="GRAY 2 9 3" xfId="10568"/>
    <cellStyle name="GRAY 2 9 3 2" xfId="10569"/>
    <cellStyle name="GRAY 2 9 4" xfId="10570"/>
    <cellStyle name="GRAY 2 9 4 2" xfId="10571"/>
    <cellStyle name="GRAY 2 9 5" xfId="10572"/>
    <cellStyle name="GRAY 2 9 5 2" xfId="10573"/>
    <cellStyle name="GRAY 2 9 6" xfId="10574"/>
    <cellStyle name="GRAY 2 9 6 2" xfId="10575"/>
    <cellStyle name="GRAY 2 9 7" xfId="10576"/>
    <cellStyle name="GRAY 2 9 7 2" xfId="10577"/>
    <cellStyle name="GRAY 2 9 8" xfId="10578"/>
    <cellStyle name="GRAY 2 9 8 2" xfId="10579"/>
    <cellStyle name="GRAY 3" xfId="10580"/>
    <cellStyle name="GRAY 3 10" xfId="10581"/>
    <cellStyle name="GRAY 3 10 2" xfId="10582"/>
    <cellStyle name="GRAY 3 11" xfId="10583"/>
    <cellStyle name="GRAY 3 11 2" xfId="10584"/>
    <cellStyle name="GRAY 3 12" xfId="10585"/>
    <cellStyle name="GRAY 3 12 2" xfId="10586"/>
    <cellStyle name="GRAY 3 13" xfId="10587"/>
    <cellStyle name="GRAY 3 13 2" xfId="10588"/>
    <cellStyle name="GRAY 3 2" xfId="10589"/>
    <cellStyle name="GRAY 3 2 10" xfId="10590"/>
    <cellStyle name="GRAY 3 2 10 2" xfId="10591"/>
    <cellStyle name="GRAY 3 2 11" xfId="10592"/>
    <cellStyle name="GRAY 3 2 11 2" xfId="10593"/>
    <cellStyle name="GRAY 3 2 2" xfId="10594"/>
    <cellStyle name="GRAY 3 2 2 2" xfId="10595"/>
    <cellStyle name="GRAY 3 2 2 2 2" xfId="10596"/>
    <cellStyle name="GRAY 3 2 2 2 2 2" xfId="10597"/>
    <cellStyle name="GRAY 3 2 2 2 3" xfId="10598"/>
    <cellStyle name="GRAY 3 2 2 2 3 2" xfId="10599"/>
    <cellStyle name="GRAY 3 2 2 2 4" xfId="10600"/>
    <cellStyle name="GRAY 3 2 2 2 4 2" xfId="10601"/>
    <cellStyle name="GRAY 3 2 2 2 5" xfId="10602"/>
    <cellStyle name="GRAY 3 2 2 2 5 2" xfId="10603"/>
    <cellStyle name="GRAY 3 2 2 2 6" xfId="10604"/>
    <cellStyle name="GRAY 3 2 2 2 6 2" xfId="10605"/>
    <cellStyle name="GRAY 3 2 2 2 7" xfId="10606"/>
    <cellStyle name="GRAY 3 2 2 2 7 2" xfId="10607"/>
    <cellStyle name="GRAY 3 2 2 3" xfId="10608"/>
    <cellStyle name="GRAY 3 2 2 3 2" xfId="10609"/>
    <cellStyle name="GRAY 3 2 2 4" xfId="10610"/>
    <cellStyle name="GRAY 3 2 2 4 2" xfId="10611"/>
    <cellStyle name="GRAY 3 2 2 5" xfId="10612"/>
    <cellStyle name="GRAY 3 2 2 5 2" xfId="10613"/>
    <cellStyle name="GRAY 3 2 2 6" xfId="10614"/>
    <cellStyle name="GRAY 3 2 2 6 2" xfId="10615"/>
    <cellStyle name="GRAY 3 2 2 7" xfId="10616"/>
    <cellStyle name="GRAY 3 2 2 7 2" xfId="10617"/>
    <cellStyle name="GRAY 3 2 2 8" xfId="10618"/>
    <cellStyle name="GRAY 3 2 2 8 2" xfId="10619"/>
    <cellStyle name="GRAY 3 2 3" xfId="10620"/>
    <cellStyle name="GRAY 3 2 3 2" xfId="10621"/>
    <cellStyle name="GRAY 3 2 3 2 2" xfId="10622"/>
    <cellStyle name="GRAY 3 2 3 2 2 2" xfId="10623"/>
    <cellStyle name="GRAY 3 2 3 2 3" xfId="10624"/>
    <cellStyle name="GRAY 3 2 3 2 3 2" xfId="10625"/>
    <cellStyle name="GRAY 3 2 3 2 4" xfId="10626"/>
    <cellStyle name="GRAY 3 2 3 2 4 2" xfId="10627"/>
    <cellStyle name="GRAY 3 2 3 2 5" xfId="10628"/>
    <cellStyle name="GRAY 3 2 3 2 5 2" xfId="10629"/>
    <cellStyle name="GRAY 3 2 3 2 6" xfId="10630"/>
    <cellStyle name="GRAY 3 2 3 2 6 2" xfId="10631"/>
    <cellStyle name="GRAY 3 2 3 2 7" xfId="10632"/>
    <cellStyle name="GRAY 3 2 3 2 7 2" xfId="10633"/>
    <cellStyle name="GRAY 3 2 3 3" xfId="10634"/>
    <cellStyle name="GRAY 3 2 3 3 2" xfId="10635"/>
    <cellStyle name="GRAY 3 2 3 4" xfId="10636"/>
    <cellStyle name="GRAY 3 2 3 4 2" xfId="10637"/>
    <cellStyle name="GRAY 3 2 3 5" xfId="10638"/>
    <cellStyle name="GRAY 3 2 3 5 2" xfId="10639"/>
    <cellStyle name="GRAY 3 2 3 6" xfId="10640"/>
    <cellStyle name="GRAY 3 2 3 6 2" xfId="10641"/>
    <cellStyle name="GRAY 3 2 3 7" xfId="10642"/>
    <cellStyle name="GRAY 3 2 3 7 2" xfId="10643"/>
    <cellStyle name="GRAY 3 2 3 8" xfId="10644"/>
    <cellStyle name="GRAY 3 2 3 8 2" xfId="10645"/>
    <cellStyle name="GRAY 3 2 4" xfId="10646"/>
    <cellStyle name="GRAY 3 2 4 2" xfId="10647"/>
    <cellStyle name="GRAY 3 2 4 2 2" xfId="10648"/>
    <cellStyle name="GRAY 3 2 4 2 2 2" xfId="10649"/>
    <cellStyle name="GRAY 3 2 4 2 3" xfId="10650"/>
    <cellStyle name="GRAY 3 2 4 2 3 2" xfId="10651"/>
    <cellStyle name="GRAY 3 2 4 2 4" xfId="10652"/>
    <cellStyle name="GRAY 3 2 4 2 4 2" xfId="10653"/>
    <cellStyle name="GRAY 3 2 4 2 5" xfId="10654"/>
    <cellStyle name="GRAY 3 2 4 2 5 2" xfId="10655"/>
    <cellStyle name="GRAY 3 2 4 2 6" xfId="10656"/>
    <cellStyle name="GRAY 3 2 4 2 6 2" xfId="10657"/>
    <cellStyle name="GRAY 3 2 4 2 7" xfId="10658"/>
    <cellStyle name="GRAY 3 2 4 2 7 2" xfId="10659"/>
    <cellStyle name="GRAY 3 2 4 3" xfId="10660"/>
    <cellStyle name="GRAY 3 2 4 3 2" xfId="10661"/>
    <cellStyle name="GRAY 3 2 4 4" xfId="10662"/>
    <cellStyle name="GRAY 3 2 4 4 2" xfId="10663"/>
    <cellStyle name="GRAY 3 2 4 5" xfId="10664"/>
    <cellStyle name="GRAY 3 2 4 5 2" xfId="10665"/>
    <cellStyle name="GRAY 3 2 4 6" xfId="10666"/>
    <cellStyle name="GRAY 3 2 4 6 2" xfId="10667"/>
    <cellStyle name="GRAY 3 2 4 7" xfId="10668"/>
    <cellStyle name="GRAY 3 2 4 7 2" xfId="10669"/>
    <cellStyle name="GRAY 3 2 4 8" xfId="10670"/>
    <cellStyle name="GRAY 3 2 4 8 2" xfId="10671"/>
    <cellStyle name="GRAY 3 2 5" xfId="10672"/>
    <cellStyle name="GRAY 3 2 5 2" xfId="10673"/>
    <cellStyle name="GRAY 3 2 5 2 2" xfId="10674"/>
    <cellStyle name="GRAY 3 2 5 3" xfId="10675"/>
    <cellStyle name="GRAY 3 2 5 3 2" xfId="10676"/>
    <cellStyle name="GRAY 3 2 5 4" xfId="10677"/>
    <cellStyle name="GRAY 3 2 5 4 2" xfId="10678"/>
    <cellStyle name="GRAY 3 2 5 5" xfId="10679"/>
    <cellStyle name="GRAY 3 2 5 5 2" xfId="10680"/>
    <cellStyle name="GRAY 3 2 5 6" xfId="10681"/>
    <cellStyle name="GRAY 3 2 5 6 2" xfId="10682"/>
    <cellStyle name="GRAY 3 2 5 7" xfId="10683"/>
    <cellStyle name="GRAY 3 2 5 7 2" xfId="10684"/>
    <cellStyle name="GRAY 3 2 5 8" xfId="10685"/>
    <cellStyle name="GRAY 3 2 6" xfId="10686"/>
    <cellStyle name="GRAY 3 2 6 2" xfId="10687"/>
    <cellStyle name="GRAY 3 2 7" xfId="10688"/>
    <cellStyle name="GRAY 3 2 7 2" xfId="10689"/>
    <cellStyle name="GRAY 3 2 8" xfId="10690"/>
    <cellStyle name="GRAY 3 2 8 2" xfId="10691"/>
    <cellStyle name="GRAY 3 2 9" xfId="10692"/>
    <cellStyle name="GRAY 3 2 9 2" xfId="10693"/>
    <cellStyle name="GRAY 3 3" xfId="10694"/>
    <cellStyle name="GRAY 3 3 10" xfId="10695"/>
    <cellStyle name="GRAY 3 3 10 2" xfId="10696"/>
    <cellStyle name="GRAY 3 3 11" xfId="10697"/>
    <cellStyle name="GRAY 3 3 11 2" xfId="10698"/>
    <cellStyle name="GRAY 3 3 2" xfId="10699"/>
    <cellStyle name="GRAY 3 3 2 2" xfId="10700"/>
    <cellStyle name="GRAY 3 3 2 2 2" xfId="10701"/>
    <cellStyle name="GRAY 3 3 2 2 2 2" xfId="10702"/>
    <cellStyle name="GRAY 3 3 2 2 3" xfId="10703"/>
    <cellStyle name="GRAY 3 3 2 2 3 2" xfId="10704"/>
    <cellStyle name="GRAY 3 3 2 2 4" xfId="10705"/>
    <cellStyle name="GRAY 3 3 2 2 4 2" xfId="10706"/>
    <cellStyle name="GRAY 3 3 2 2 5" xfId="10707"/>
    <cellStyle name="GRAY 3 3 2 2 5 2" xfId="10708"/>
    <cellStyle name="GRAY 3 3 2 2 6" xfId="10709"/>
    <cellStyle name="GRAY 3 3 2 2 6 2" xfId="10710"/>
    <cellStyle name="GRAY 3 3 2 2 7" xfId="10711"/>
    <cellStyle name="GRAY 3 3 2 2 7 2" xfId="10712"/>
    <cellStyle name="GRAY 3 3 2 3" xfId="10713"/>
    <cellStyle name="GRAY 3 3 2 3 2" xfId="10714"/>
    <cellStyle name="GRAY 3 3 2 4" xfId="10715"/>
    <cellStyle name="GRAY 3 3 2 4 2" xfId="10716"/>
    <cellStyle name="GRAY 3 3 2 5" xfId="10717"/>
    <cellStyle name="GRAY 3 3 2 5 2" xfId="10718"/>
    <cellStyle name="GRAY 3 3 2 6" xfId="10719"/>
    <cellStyle name="GRAY 3 3 2 6 2" xfId="10720"/>
    <cellStyle name="GRAY 3 3 2 7" xfId="10721"/>
    <cellStyle name="GRAY 3 3 2 7 2" xfId="10722"/>
    <cellStyle name="GRAY 3 3 2 8" xfId="10723"/>
    <cellStyle name="GRAY 3 3 2 8 2" xfId="10724"/>
    <cellStyle name="GRAY 3 3 3" xfId="10725"/>
    <cellStyle name="GRAY 3 3 3 2" xfId="10726"/>
    <cellStyle name="GRAY 3 3 3 2 2" xfId="10727"/>
    <cellStyle name="GRAY 3 3 3 2 2 2" xfId="10728"/>
    <cellStyle name="GRAY 3 3 3 2 3" xfId="10729"/>
    <cellStyle name="GRAY 3 3 3 2 3 2" xfId="10730"/>
    <cellStyle name="GRAY 3 3 3 2 4" xfId="10731"/>
    <cellStyle name="GRAY 3 3 3 2 4 2" xfId="10732"/>
    <cellStyle name="GRAY 3 3 3 2 5" xfId="10733"/>
    <cellStyle name="GRAY 3 3 3 2 5 2" xfId="10734"/>
    <cellStyle name="GRAY 3 3 3 2 6" xfId="10735"/>
    <cellStyle name="GRAY 3 3 3 2 6 2" xfId="10736"/>
    <cellStyle name="GRAY 3 3 3 2 7" xfId="10737"/>
    <cellStyle name="GRAY 3 3 3 2 7 2" xfId="10738"/>
    <cellStyle name="GRAY 3 3 3 3" xfId="10739"/>
    <cellStyle name="GRAY 3 3 3 3 2" xfId="10740"/>
    <cellStyle name="GRAY 3 3 3 4" xfId="10741"/>
    <cellStyle name="GRAY 3 3 3 4 2" xfId="10742"/>
    <cellStyle name="GRAY 3 3 3 5" xfId="10743"/>
    <cellStyle name="GRAY 3 3 3 5 2" xfId="10744"/>
    <cellStyle name="GRAY 3 3 3 6" xfId="10745"/>
    <cellStyle name="GRAY 3 3 3 6 2" xfId="10746"/>
    <cellStyle name="GRAY 3 3 3 7" xfId="10747"/>
    <cellStyle name="GRAY 3 3 3 7 2" xfId="10748"/>
    <cellStyle name="GRAY 3 3 3 8" xfId="10749"/>
    <cellStyle name="GRAY 3 3 3 8 2" xfId="10750"/>
    <cellStyle name="GRAY 3 3 4" xfId="10751"/>
    <cellStyle name="GRAY 3 3 4 2" xfId="10752"/>
    <cellStyle name="GRAY 3 3 4 2 2" xfId="10753"/>
    <cellStyle name="GRAY 3 3 4 2 2 2" xfId="10754"/>
    <cellStyle name="GRAY 3 3 4 2 3" xfId="10755"/>
    <cellStyle name="GRAY 3 3 4 2 3 2" xfId="10756"/>
    <cellStyle name="GRAY 3 3 4 2 4" xfId="10757"/>
    <cellStyle name="GRAY 3 3 4 2 4 2" xfId="10758"/>
    <cellStyle name="GRAY 3 3 4 2 5" xfId="10759"/>
    <cellStyle name="GRAY 3 3 4 2 5 2" xfId="10760"/>
    <cellStyle name="GRAY 3 3 4 2 6" xfId="10761"/>
    <cellStyle name="GRAY 3 3 4 2 6 2" xfId="10762"/>
    <cellStyle name="GRAY 3 3 4 2 7" xfId="10763"/>
    <cellStyle name="GRAY 3 3 4 2 7 2" xfId="10764"/>
    <cellStyle name="GRAY 3 3 4 3" xfId="10765"/>
    <cellStyle name="GRAY 3 3 4 3 2" xfId="10766"/>
    <cellStyle name="GRAY 3 3 4 4" xfId="10767"/>
    <cellStyle name="GRAY 3 3 4 4 2" xfId="10768"/>
    <cellStyle name="GRAY 3 3 4 5" xfId="10769"/>
    <cellStyle name="GRAY 3 3 4 5 2" xfId="10770"/>
    <cellStyle name="GRAY 3 3 4 6" xfId="10771"/>
    <cellStyle name="GRAY 3 3 4 6 2" xfId="10772"/>
    <cellStyle name="GRAY 3 3 4 7" xfId="10773"/>
    <cellStyle name="GRAY 3 3 4 7 2" xfId="10774"/>
    <cellStyle name="GRAY 3 3 4 8" xfId="10775"/>
    <cellStyle name="GRAY 3 3 4 8 2" xfId="10776"/>
    <cellStyle name="GRAY 3 3 5" xfId="10777"/>
    <cellStyle name="GRAY 3 3 5 2" xfId="10778"/>
    <cellStyle name="GRAY 3 3 5 2 2" xfId="10779"/>
    <cellStyle name="GRAY 3 3 5 3" xfId="10780"/>
    <cellStyle name="GRAY 3 3 5 3 2" xfId="10781"/>
    <cellStyle name="GRAY 3 3 5 4" xfId="10782"/>
    <cellStyle name="GRAY 3 3 5 4 2" xfId="10783"/>
    <cellStyle name="GRAY 3 3 5 5" xfId="10784"/>
    <cellStyle name="GRAY 3 3 5 5 2" xfId="10785"/>
    <cellStyle name="GRAY 3 3 5 6" xfId="10786"/>
    <cellStyle name="GRAY 3 3 5 6 2" xfId="10787"/>
    <cellStyle name="GRAY 3 3 5 7" xfId="10788"/>
    <cellStyle name="GRAY 3 3 5 7 2" xfId="10789"/>
    <cellStyle name="GRAY 3 3 5 8" xfId="10790"/>
    <cellStyle name="GRAY 3 3 6" xfId="10791"/>
    <cellStyle name="GRAY 3 3 6 2" xfId="10792"/>
    <cellStyle name="GRAY 3 3 7" xfId="10793"/>
    <cellStyle name="GRAY 3 3 7 2" xfId="10794"/>
    <cellStyle name="GRAY 3 3 8" xfId="10795"/>
    <cellStyle name="GRAY 3 3 8 2" xfId="10796"/>
    <cellStyle name="GRAY 3 3 9" xfId="10797"/>
    <cellStyle name="GRAY 3 3 9 2" xfId="10798"/>
    <cellStyle name="GRAY 3 4" xfId="10799"/>
    <cellStyle name="GRAY 3 4 2" xfId="10800"/>
    <cellStyle name="GRAY 3 4 2 2" xfId="10801"/>
    <cellStyle name="GRAY 3 4 2 2 2" xfId="10802"/>
    <cellStyle name="GRAY 3 4 2 3" xfId="10803"/>
    <cellStyle name="GRAY 3 4 2 3 2" xfId="10804"/>
    <cellStyle name="GRAY 3 4 2 4" xfId="10805"/>
    <cellStyle name="GRAY 3 4 2 4 2" xfId="10806"/>
    <cellStyle name="GRAY 3 4 2 5" xfId="10807"/>
    <cellStyle name="GRAY 3 4 2 5 2" xfId="10808"/>
    <cellStyle name="GRAY 3 4 2 6" xfId="10809"/>
    <cellStyle name="GRAY 3 4 2 6 2" xfId="10810"/>
    <cellStyle name="GRAY 3 4 2 7" xfId="10811"/>
    <cellStyle name="GRAY 3 4 2 7 2" xfId="10812"/>
    <cellStyle name="GRAY 3 4 3" xfId="10813"/>
    <cellStyle name="GRAY 3 4 3 2" xfId="10814"/>
    <cellStyle name="GRAY 3 4 4" xfId="10815"/>
    <cellStyle name="GRAY 3 4 4 2" xfId="10816"/>
    <cellStyle name="GRAY 3 4 5" xfId="10817"/>
    <cellStyle name="GRAY 3 4 5 2" xfId="10818"/>
    <cellStyle name="GRAY 3 4 6" xfId="10819"/>
    <cellStyle name="GRAY 3 4 6 2" xfId="10820"/>
    <cellStyle name="GRAY 3 4 7" xfId="10821"/>
    <cellStyle name="GRAY 3 4 7 2" xfId="10822"/>
    <cellStyle name="GRAY 3 4 8" xfId="10823"/>
    <cellStyle name="GRAY 3 4 8 2" xfId="10824"/>
    <cellStyle name="GRAY 3 5" xfId="10825"/>
    <cellStyle name="GRAY 3 5 2" xfId="10826"/>
    <cellStyle name="GRAY 3 5 2 2" xfId="10827"/>
    <cellStyle name="GRAY 3 5 2 2 2" xfId="10828"/>
    <cellStyle name="GRAY 3 5 2 3" xfId="10829"/>
    <cellStyle name="GRAY 3 5 2 3 2" xfId="10830"/>
    <cellStyle name="GRAY 3 5 2 4" xfId="10831"/>
    <cellStyle name="GRAY 3 5 2 4 2" xfId="10832"/>
    <cellStyle name="GRAY 3 5 2 5" xfId="10833"/>
    <cellStyle name="GRAY 3 5 2 5 2" xfId="10834"/>
    <cellStyle name="GRAY 3 5 2 6" xfId="10835"/>
    <cellStyle name="GRAY 3 5 2 6 2" xfId="10836"/>
    <cellStyle name="GRAY 3 5 2 7" xfId="10837"/>
    <cellStyle name="GRAY 3 5 2 7 2" xfId="10838"/>
    <cellStyle name="GRAY 3 5 3" xfId="10839"/>
    <cellStyle name="GRAY 3 5 3 2" xfId="10840"/>
    <cellStyle name="GRAY 3 5 4" xfId="10841"/>
    <cellStyle name="GRAY 3 5 4 2" xfId="10842"/>
    <cellStyle name="GRAY 3 5 5" xfId="10843"/>
    <cellStyle name="GRAY 3 5 5 2" xfId="10844"/>
    <cellStyle name="GRAY 3 5 6" xfId="10845"/>
    <cellStyle name="GRAY 3 5 6 2" xfId="10846"/>
    <cellStyle name="GRAY 3 5 7" xfId="10847"/>
    <cellStyle name="GRAY 3 5 7 2" xfId="10848"/>
    <cellStyle name="GRAY 3 5 8" xfId="10849"/>
    <cellStyle name="GRAY 3 5 8 2" xfId="10850"/>
    <cellStyle name="GRAY 3 6" xfId="10851"/>
    <cellStyle name="GRAY 3 6 2" xfId="10852"/>
    <cellStyle name="GRAY 3 6 2 2" xfId="10853"/>
    <cellStyle name="GRAY 3 6 2 2 2" xfId="10854"/>
    <cellStyle name="GRAY 3 6 2 3" xfId="10855"/>
    <cellStyle name="GRAY 3 6 2 3 2" xfId="10856"/>
    <cellStyle name="GRAY 3 6 2 4" xfId="10857"/>
    <cellStyle name="GRAY 3 6 2 4 2" xfId="10858"/>
    <cellStyle name="GRAY 3 6 2 5" xfId="10859"/>
    <cellStyle name="GRAY 3 6 2 5 2" xfId="10860"/>
    <cellStyle name="GRAY 3 6 2 6" xfId="10861"/>
    <cellStyle name="GRAY 3 6 2 6 2" xfId="10862"/>
    <cellStyle name="GRAY 3 6 2 7" xfId="10863"/>
    <cellStyle name="GRAY 3 6 2 7 2" xfId="10864"/>
    <cellStyle name="GRAY 3 6 3" xfId="10865"/>
    <cellStyle name="GRAY 3 6 3 2" xfId="10866"/>
    <cellStyle name="GRAY 3 6 4" xfId="10867"/>
    <cellStyle name="GRAY 3 6 4 2" xfId="10868"/>
    <cellStyle name="GRAY 3 6 5" xfId="10869"/>
    <cellStyle name="GRAY 3 6 5 2" xfId="10870"/>
    <cellStyle name="GRAY 3 6 6" xfId="10871"/>
    <cellStyle name="GRAY 3 6 6 2" xfId="10872"/>
    <cellStyle name="GRAY 3 6 7" xfId="10873"/>
    <cellStyle name="GRAY 3 6 7 2" xfId="10874"/>
    <cellStyle name="GRAY 3 6 8" xfId="10875"/>
    <cellStyle name="GRAY 3 6 8 2" xfId="10876"/>
    <cellStyle name="GRAY 3 7" xfId="10877"/>
    <cellStyle name="GRAY 3 7 2" xfId="10878"/>
    <cellStyle name="GRAY 3 7 2 2" xfId="10879"/>
    <cellStyle name="GRAY 3 7 3" xfId="10880"/>
    <cellStyle name="GRAY 3 7 3 2" xfId="10881"/>
    <cellStyle name="GRAY 3 7 4" xfId="10882"/>
    <cellStyle name="GRAY 3 7 4 2" xfId="10883"/>
    <cellStyle name="GRAY 3 7 5" xfId="10884"/>
    <cellStyle name="GRAY 3 7 5 2" xfId="10885"/>
    <cellStyle name="GRAY 3 7 6" xfId="10886"/>
    <cellStyle name="GRAY 3 7 6 2" xfId="10887"/>
    <cellStyle name="GRAY 3 7 7" xfId="10888"/>
    <cellStyle name="GRAY 3 7 7 2" xfId="10889"/>
    <cellStyle name="GRAY 3 7 8" xfId="10890"/>
    <cellStyle name="GRAY 3 8" xfId="10891"/>
    <cellStyle name="GRAY 3 8 2" xfId="10892"/>
    <cellStyle name="GRAY 3 9" xfId="10893"/>
    <cellStyle name="GRAY 3 9 2" xfId="10894"/>
    <cellStyle name="GRAY 4" xfId="10895"/>
    <cellStyle name="GRAY 4 10" xfId="10896"/>
    <cellStyle name="GRAY 4 10 2" xfId="10897"/>
    <cellStyle name="GRAY 4 11" xfId="10898"/>
    <cellStyle name="GRAY 4 11 2" xfId="10899"/>
    <cellStyle name="GRAY 4 12" xfId="10900"/>
    <cellStyle name="GRAY 4 12 2" xfId="10901"/>
    <cellStyle name="GRAY 4 13" xfId="10902"/>
    <cellStyle name="GRAY 4 13 2" xfId="10903"/>
    <cellStyle name="GRAY 4 2" xfId="10904"/>
    <cellStyle name="GRAY 4 2 10" xfId="10905"/>
    <cellStyle name="GRAY 4 2 10 2" xfId="10906"/>
    <cellStyle name="GRAY 4 2 11" xfId="10907"/>
    <cellStyle name="GRAY 4 2 11 2" xfId="10908"/>
    <cellStyle name="GRAY 4 2 2" xfId="10909"/>
    <cellStyle name="GRAY 4 2 2 2" xfId="10910"/>
    <cellStyle name="GRAY 4 2 2 2 2" xfId="10911"/>
    <cellStyle name="GRAY 4 2 2 2 2 2" xfId="10912"/>
    <cellStyle name="GRAY 4 2 2 2 3" xfId="10913"/>
    <cellStyle name="GRAY 4 2 2 2 3 2" xfId="10914"/>
    <cellStyle name="GRAY 4 2 2 2 4" xfId="10915"/>
    <cellStyle name="GRAY 4 2 2 2 4 2" xfId="10916"/>
    <cellStyle name="GRAY 4 2 2 2 5" xfId="10917"/>
    <cellStyle name="GRAY 4 2 2 2 5 2" xfId="10918"/>
    <cellStyle name="GRAY 4 2 2 2 6" xfId="10919"/>
    <cellStyle name="GRAY 4 2 2 2 6 2" xfId="10920"/>
    <cellStyle name="GRAY 4 2 2 2 7" xfId="10921"/>
    <cellStyle name="GRAY 4 2 2 2 7 2" xfId="10922"/>
    <cellStyle name="GRAY 4 2 2 3" xfId="10923"/>
    <cellStyle name="GRAY 4 2 2 3 2" xfId="10924"/>
    <cellStyle name="GRAY 4 2 2 4" xfId="10925"/>
    <cellStyle name="GRAY 4 2 2 4 2" xfId="10926"/>
    <cellStyle name="GRAY 4 2 2 5" xfId="10927"/>
    <cellStyle name="GRAY 4 2 2 5 2" xfId="10928"/>
    <cellStyle name="GRAY 4 2 2 6" xfId="10929"/>
    <cellStyle name="GRAY 4 2 2 6 2" xfId="10930"/>
    <cellStyle name="GRAY 4 2 2 7" xfId="10931"/>
    <cellStyle name="GRAY 4 2 2 7 2" xfId="10932"/>
    <cellStyle name="GRAY 4 2 2 8" xfId="10933"/>
    <cellStyle name="GRAY 4 2 2 8 2" xfId="10934"/>
    <cellStyle name="GRAY 4 2 3" xfId="10935"/>
    <cellStyle name="GRAY 4 2 3 2" xfId="10936"/>
    <cellStyle name="GRAY 4 2 3 2 2" xfId="10937"/>
    <cellStyle name="GRAY 4 2 3 2 2 2" xfId="10938"/>
    <cellStyle name="GRAY 4 2 3 2 3" xfId="10939"/>
    <cellStyle name="GRAY 4 2 3 2 3 2" xfId="10940"/>
    <cellStyle name="GRAY 4 2 3 2 4" xfId="10941"/>
    <cellStyle name="GRAY 4 2 3 2 4 2" xfId="10942"/>
    <cellStyle name="GRAY 4 2 3 2 5" xfId="10943"/>
    <cellStyle name="GRAY 4 2 3 2 5 2" xfId="10944"/>
    <cellStyle name="GRAY 4 2 3 2 6" xfId="10945"/>
    <cellStyle name="GRAY 4 2 3 2 6 2" xfId="10946"/>
    <cellStyle name="GRAY 4 2 3 2 7" xfId="10947"/>
    <cellStyle name="GRAY 4 2 3 2 7 2" xfId="10948"/>
    <cellStyle name="GRAY 4 2 3 3" xfId="10949"/>
    <cellStyle name="GRAY 4 2 3 3 2" xfId="10950"/>
    <cellStyle name="GRAY 4 2 3 4" xfId="10951"/>
    <cellStyle name="GRAY 4 2 3 4 2" xfId="10952"/>
    <cellStyle name="GRAY 4 2 3 5" xfId="10953"/>
    <cellStyle name="GRAY 4 2 3 5 2" xfId="10954"/>
    <cellStyle name="GRAY 4 2 3 6" xfId="10955"/>
    <cellStyle name="GRAY 4 2 3 6 2" xfId="10956"/>
    <cellStyle name="GRAY 4 2 3 7" xfId="10957"/>
    <cellStyle name="GRAY 4 2 3 7 2" xfId="10958"/>
    <cellStyle name="GRAY 4 2 3 8" xfId="10959"/>
    <cellStyle name="GRAY 4 2 3 8 2" xfId="10960"/>
    <cellStyle name="GRAY 4 2 4" xfId="10961"/>
    <cellStyle name="GRAY 4 2 4 2" xfId="10962"/>
    <cellStyle name="GRAY 4 2 4 2 2" xfId="10963"/>
    <cellStyle name="GRAY 4 2 4 2 2 2" xfId="10964"/>
    <cellStyle name="GRAY 4 2 4 2 3" xfId="10965"/>
    <cellStyle name="GRAY 4 2 4 2 3 2" xfId="10966"/>
    <cellStyle name="GRAY 4 2 4 2 4" xfId="10967"/>
    <cellStyle name="GRAY 4 2 4 2 4 2" xfId="10968"/>
    <cellStyle name="GRAY 4 2 4 2 5" xfId="10969"/>
    <cellStyle name="GRAY 4 2 4 2 5 2" xfId="10970"/>
    <cellStyle name="GRAY 4 2 4 2 6" xfId="10971"/>
    <cellStyle name="GRAY 4 2 4 2 6 2" xfId="10972"/>
    <cellStyle name="GRAY 4 2 4 2 7" xfId="10973"/>
    <cellStyle name="GRAY 4 2 4 2 7 2" xfId="10974"/>
    <cellStyle name="GRAY 4 2 4 3" xfId="10975"/>
    <cellStyle name="GRAY 4 2 4 3 2" xfId="10976"/>
    <cellStyle name="GRAY 4 2 4 4" xfId="10977"/>
    <cellStyle name="GRAY 4 2 4 4 2" xfId="10978"/>
    <cellStyle name="GRAY 4 2 4 5" xfId="10979"/>
    <cellStyle name="GRAY 4 2 4 5 2" xfId="10980"/>
    <cellStyle name="GRAY 4 2 4 6" xfId="10981"/>
    <cellStyle name="GRAY 4 2 4 6 2" xfId="10982"/>
    <cellStyle name="GRAY 4 2 4 7" xfId="10983"/>
    <cellStyle name="GRAY 4 2 4 7 2" xfId="10984"/>
    <cellStyle name="GRAY 4 2 4 8" xfId="10985"/>
    <cellStyle name="GRAY 4 2 4 8 2" xfId="10986"/>
    <cellStyle name="GRAY 4 2 5" xfId="10987"/>
    <cellStyle name="GRAY 4 2 5 2" xfId="10988"/>
    <cellStyle name="GRAY 4 2 5 2 2" xfId="10989"/>
    <cellStyle name="GRAY 4 2 5 3" xfId="10990"/>
    <cellStyle name="GRAY 4 2 5 3 2" xfId="10991"/>
    <cellStyle name="GRAY 4 2 5 4" xfId="10992"/>
    <cellStyle name="GRAY 4 2 5 4 2" xfId="10993"/>
    <cellStyle name="GRAY 4 2 5 5" xfId="10994"/>
    <cellStyle name="GRAY 4 2 5 5 2" xfId="10995"/>
    <cellStyle name="GRAY 4 2 5 6" xfId="10996"/>
    <cellStyle name="GRAY 4 2 5 6 2" xfId="10997"/>
    <cellStyle name="GRAY 4 2 5 7" xfId="10998"/>
    <cellStyle name="GRAY 4 2 5 7 2" xfId="10999"/>
    <cellStyle name="GRAY 4 2 5 8" xfId="11000"/>
    <cellStyle name="GRAY 4 2 6" xfId="11001"/>
    <cellStyle name="GRAY 4 2 6 2" xfId="11002"/>
    <cellStyle name="GRAY 4 2 7" xfId="11003"/>
    <cellStyle name="GRAY 4 2 7 2" xfId="11004"/>
    <cellStyle name="GRAY 4 2 8" xfId="11005"/>
    <cellStyle name="GRAY 4 2 8 2" xfId="11006"/>
    <cellStyle name="GRAY 4 2 9" xfId="11007"/>
    <cellStyle name="GRAY 4 2 9 2" xfId="11008"/>
    <cellStyle name="GRAY 4 3" xfId="11009"/>
    <cellStyle name="GRAY 4 3 10" xfId="11010"/>
    <cellStyle name="GRAY 4 3 10 2" xfId="11011"/>
    <cellStyle name="GRAY 4 3 11" xfId="11012"/>
    <cellStyle name="GRAY 4 3 11 2" xfId="11013"/>
    <cellStyle name="GRAY 4 3 2" xfId="11014"/>
    <cellStyle name="GRAY 4 3 2 2" xfId="11015"/>
    <cellStyle name="GRAY 4 3 2 2 2" xfId="11016"/>
    <cellStyle name="GRAY 4 3 2 2 2 2" xfId="11017"/>
    <cellStyle name="GRAY 4 3 2 2 3" xfId="11018"/>
    <cellStyle name="GRAY 4 3 2 2 3 2" xfId="11019"/>
    <cellStyle name="GRAY 4 3 2 2 4" xfId="11020"/>
    <cellStyle name="GRAY 4 3 2 2 4 2" xfId="11021"/>
    <cellStyle name="GRAY 4 3 2 2 5" xfId="11022"/>
    <cellStyle name="GRAY 4 3 2 2 5 2" xfId="11023"/>
    <cellStyle name="GRAY 4 3 2 2 6" xfId="11024"/>
    <cellStyle name="GRAY 4 3 2 2 6 2" xfId="11025"/>
    <cellStyle name="GRAY 4 3 2 2 7" xfId="11026"/>
    <cellStyle name="GRAY 4 3 2 2 7 2" xfId="11027"/>
    <cellStyle name="GRAY 4 3 2 3" xfId="11028"/>
    <cellStyle name="GRAY 4 3 2 3 2" xfId="11029"/>
    <cellStyle name="GRAY 4 3 2 4" xfId="11030"/>
    <cellStyle name="GRAY 4 3 2 4 2" xfId="11031"/>
    <cellStyle name="GRAY 4 3 2 5" xfId="11032"/>
    <cellStyle name="GRAY 4 3 2 5 2" xfId="11033"/>
    <cellStyle name="GRAY 4 3 2 6" xfId="11034"/>
    <cellStyle name="GRAY 4 3 2 6 2" xfId="11035"/>
    <cellStyle name="GRAY 4 3 2 7" xfId="11036"/>
    <cellStyle name="GRAY 4 3 2 7 2" xfId="11037"/>
    <cellStyle name="GRAY 4 3 2 8" xfId="11038"/>
    <cellStyle name="GRAY 4 3 2 8 2" xfId="11039"/>
    <cellStyle name="GRAY 4 3 3" xfId="11040"/>
    <cellStyle name="GRAY 4 3 3 2" xfId="11041"/>
    <cellStyle name="GRAY 4 3 3 2 2" xfId="11042"/>
    <cellStyle name="GRAY 4 3 3 2 2 2" xfId="11043"/>
    <cellStyle name="GRAY 4 3 3 2 3" xfId="11044"/>
    <cellStyle name="GRAY 4 3 3 2 3 2" xfId="11045"/>
    <cellStyle name="GRAY 4 3 3 2 4" xfId="11046"/>
    <cellStyle name="GRAY 4 3 3 2 4 2" xfId="11047"/>
    <cellStyle name="GRAY 4 3 3 2 5" xfId="11048"/>
    <cellStyle name="GRAY 4 3 3 2 5 2" xfId="11049"/>
    <cellStyle name="GRAY 4 3 3 2 6" xfId="11050"/>
    <cellStyle name="GRAY 4 3 3 2 6 2" xfId="11051"/>
    <cellStyle name="GRAY 4 3 3 2 7" xfId="11052"/>
    <cellStyle name="GRAY 4 3 3 2 7 2" xfId="11053"/>
    <cellStyle name="GRAY 4 3 3 3" xfId="11054"/>
    <cellStyle name="GRAY 4 3 3 3 2" xfId="11055"/>
    <cellStyle name="GRAY 4 3 3 4" xfId="11056"/>
    <cellStyle name="GRAY 4 3 3 4 2" xfId="11057"/>
    <cellStyle name="GRAY 4 3 3 5" xfId="11058"/>
    <cellStyle name="GRAY 4 3 3 5 2" xfId="11059"/>
    <cellStyle name="GRAY 4 3 3 6" xfId="11060"/>
    <cellStyle name="GRAY 4 3 3 6 2" xfId="11061"/>
    <cellStyle name="GRAY 4 3 3 7" xfId="11062"/>
    <cellStyle name="GRAY 4 3 3 7 2" xfId="11063"/>
    <cellStyle name="GRAY 4 3 3 8" xfId="11064"/>
    <cellStyle name="GRAY 4 3 3 8 2" xfId="11065"/>
    <cellStyle name="GRAY 4 3 4" xfId="11066"/>
    <cellStyle name="GRAY 4 3 4 2" xfId="11067"/>
    <cellStyle name="GRAY 4 3 4 2 2" xfId="11068"/>
    <cellStyle name="GRAY 4 3 4 2 2 2" xfId="11069"/>
    <cellStyle name="GRAY 4 3 4 2 3" xfId="11070"/>
    <cellStyle name="GRAY 4 3 4 2 3 2" xfId="11071"/>
    <cellStyle name="GRAY 4 3 4 2 4" xfId="11072"/>
    <cellStyle name="GRAY 4 3 4 2 4 2" xfId="11073"/>
    <cellStyle name="GRAY 4 3 4 2 5" xfId="11074"/>
    <cellStyle name="GRAY 4 3 4 2 5 2" xfId="11075"/>
    <cellStyle name="GRAY 4 3 4 2 6" xfId="11076"/>
    <cellStyle name="GRAY 4 3 4 2 6 2" xfId="11077"/>
    <cellStyle name="GRAY 4 3 4 2 7" xfId="11078"/>
    <cellStyle name="GRAY 4 3 4 2 7 2" xfId="11079"/>
    <cellStyle name="GRAY 4 3 4 3" xfId="11080"/>
    <cellStyle name="GRAY 4 3 4 3 2" xfId="11081"/>
    <cellStyle name="GRAY 4 3 4 4" xfId="11082"/>
    <cellStyle name="GRAY 4 3 4 4 2" xfId="11083"/>
    <cellStyle name="GRAY 4 3 4 5" xfId="11084"/>
    <cellStyle name="GRAY 4 3 4 5 2" xfId="11085"/>
    <cellStyle name="GRAY 4 3 4 6" xfId="11086"/>
    <cellStyle name="GRAY 4 3 4 6 2" xfId="11087"/>
    <cellStyle name="GRAY 4 3 4 7" xfId="11088"/>
    <cellStyle name="GRAY 4 3 4 7 2" xfId="11089"/>
    <cellStyle name="GRAY 4 3 4 8" xfId="11090"/>
    <cellStyle name="GRAY 4 3 4 8 2" xfId="11091"/>
    <cellStyle name="GRAY 4 3 5" xfId="11092"/>
    <cellStyle name="GRAY 4 3 5 2" xfId="11093"/>
    <cellStyle name="GRAY 4 3 5 2 2" xfId="11094"/>
    <cellStyle name="GRAY 4 3 5 3" xfId="11095"/>
    <cellStyle name="GRAY 4 3 5 3 2" xfId="11096"/>
    <cellStyle name="GRAY 4 3 5 4" xfId="11097"/>
    <cellStyle name="GRAY 4 3 5 4 2" xfId="11098"/>
    <cellStyle name="GRAY 4 3 5 5" xfId="11099"/>
    <cellStyle name="GRAY 4 3 5 5 2" xfId="11100"/>
    <cellStyle name="GRAY 4 3 5 6" xfId="11101"/>
    <cellStyle name="GRAY 4 3 5 6 2" xfId="11102"/>
    <cellStyle name="GRAY 4 3 5 7" xfId="11103"/>
    <cellStyle name="GRAY 4 3 5 7 2" xfId="11104"/>
    <cellStyle name="GRAY 4 3 5 8" xfId="11105"/>
    <cellStyle name="GRAY 4 3 6" xfId="11106"/>
    <cellStyle name="GRAY 4 3 6 2" xfId="11107"/>
    <cellStyle name="GRAY 4 3 7" xfId="11108"/>
    <cellStyle name="GRAY 4 3 7 2" xfId="11109"/>
    <cellStyle name="GRAY 4 3 8" xfId="11110"/>
    <cellStyle name="GRAY 4 3 8 2" xfId="11111"/>
    <cellStyle name="GRAY 4 3 9" xfId="11112"/>
    <cellStyle name="GRAY 4 3 9 2" xfId="11113"/>
    <cellStyle name="GRAY 4 4" xfId="11114"/>
    <cellStyle name="GRAY 4 4 2" xfId="11115"/>
    <cellStyle name="GRAY 4 4 2 2" xfId="11116"/>
    <cellStyle name="GRAY 4 4 2 2 2" xfId="11117"/>
    <cellStyle name="GRAY 4 4 2 3" xfId="11118"/>
    <cellStyle name="GRAY 4 4 2 3 2" xfId="11119"/>
    <cellStyle name="GRAY 4 4 2 4" xfId="11120"/>
    <cellStyle name="GRAY 4 4 2 4 2" xfId="11121"/>
    <cellStyle name="GRAY 4 4 2 5" xfId="11122"/>
    <cellStyle name="GRAY 4 4 2 5 2" xfId="11123"/>
    <cellStyle name="GRAY 4 4 2 6" xfId="11124"/>
    <cellStyle name="GRAY 4 4 2 6 2" xfId="11125"/>
    <cellStyle name="GRAY 4 4 2 7" xfId="11126"/>
    <cellStyle name="GRAY 4 4 2 7 2" xfId="11127"/>
    <cellStyle name="GRAY 4 4 3" xfId="11128"/>
    <cellStyle name="GRAY 4 4 3 2" xfId="11129"/>
    <cellStyle name="GRAY 4 4 4" xfId="11130"/>
    <cellStyle name="GRAY 4 4 4 2" xfId="11131"/>
    <cellStyle name="GRAY 4 4 5" xfId="11132"/>
    <cellStyle name="GRAY 4 4 5 2" xfId="11133"/>
    <cellStyle name="GRAY 4 4 6" xfId="11134"/>
    <cellStyle name="GRAY 4 4 6 2" xfId="11135"/>
    <cellStyle name="GRAY 4 4 7" xfId="11136"/>
    <cellStyle name="GRAY 4 4 7 2" xfId="11137"/>
    <cellStyle name="GRAY 4 4 8" xfId="11138"/>
    <cellStyle name="GRAY 4 4 8 2" xfId="11139"/>
    <cellStyle name="GRAY 4 5" xfId="11140"/>
    <cellStyle name="GRAY 4 5 2" xfId="11141"/>
    <cellStyle name="GRAY 4 5 2 2" xfId="11142"/>
    <cellStyle name="GRAY 4 5 2 2 2" xfId="11143"/>
    <cellStyle name="GRAY 4 5 2 3" xfId="11144"/>
    <cellStyle name="GRAY 4 5 2 3 2" xfId="11145"/>
    <cellStyle name="GRAY 4 5 2 4" xfId="11146"/>
    <cellStyle name="GRAY 4 5 2 4 2" xfId="11147"/>
    <cellStyle name="GRAY 4 5 2 5" xfId="11148"/>
    <cellStyle name="GRAY 4 5 2 5 2" xfId="11149"/>
    <cellStyle name="GRAY 4 5 2 6" xfId="11150"/>
    <cellStyle name="GRAY 4 5 2 6 2" xfId="11151"/>
    <cellStyle name="GRAY 4 5 2 7" xfId="11152"/>
    <cellStyle name="GRAY 4 5 2 7 2" xfId="11153"/>
    <cellStyle name="GRAY 4 5 3" xfId="11154"/>
    <cellStyle name="GRAY 4 5 3 2" xfId="11155"/>
    <cellStyle name="GRAY 4 5 4" xfId="11156"/>
    <cellStyle name="GRAY 4 5 4 2" xfId="11157"/>
    <cellStyle name="GRAY 4 5 5" xfId="11158"/>
    <cellStyle name="GRAY 4 5 5 2" xfId="11159"/>
    <cellStyle name="GRAY 4 5 6" xfId="11160"/>
    <cellStyle name="GRAY 4 5 6 2" xfId="11161"/>
    <cellStyle name="GRAY 4 5 7" xfId="11162"/>
    <cellStyle name="GRAY 4 5 7 2" xfId="11163"/>
    <cellStyle name="GRAY 4 5 8" xfId="11164"/>
    <cellStyle name="GRAY 4 5 8 2" xfId="11165"/>
    <cellStyle name="GRAY 4 6" xfId="11166"/>
    <cellStyle name="GRAY 4 6 2" xfId="11167"/>
    <cellStyle name="GRAY 4 6 2 2" xfId="11168"/>
    <cellStyle name="GRAY 4 6 2 2 2" xfId="11169"/>
    <cellStyle name="GRAY 4 6 2 3" xfId="11170"/>
    <cellStyle name="GRAY 4 6 2 3 2" xfId="11171"/>
    <cellStyle name="GRAY 4 6 2 4" xfId="11172"/>
    <cellStyle name="GRAY 4 6 2 4 2" xfId="11173"/>
    <cellStyle name="GRAY 4 6 2 5" xfId="11174"/>
    <cellStyle name="GRAY 4 6 2 5 2" xfId="11175"/>
    <cellStyle name="GRAY 4 6 2 6" xfId="11176"/>
    <cellStyle name="GRAY 4 6 2 6 2" xfId="11177"/>
    <cellStyle name="GRAY 4 6 2 7" xfId="11178"/>
    <cellStyle name="GRAY 4 6 2 7 2" xfId="11179"/>
    <cellStyle name="GRAY 4 6 3" xfId="11180"/>
    <cellStyle name="GRAY 4 6 3 2" xfId="11181"/>
    <cellStyle name="GRAY 4 6 4" xfId="11182"/>
    <cellStyle name="GRAY 4 6 4 2" xfId="11183"/>
    <cellStyle name="GRAY 4 6 5" xfId="11184"/>
    <cellStyle name="GRAY 4 6 5 2" xfId="11185"/>
    <cellStyle name="GRAY 4 6 6" xfId="11186"/>
    <cellStyle name="GRAY 4 6 6 2" xfId="11187"/>
    <cellStyle name="GRAY 4 6 7" xfId="11188"/>
    <cellStyle name="GRAY 4 6 7 2" xfId="11189"/>
    <cellStyle name="GRAY 4 6 8" xfId="11190"/>
    <cellStyle name="GRAY 4 6 8 2" xfId="11191"/>
    <cellStyle name="GRAY 4 7" xfId="11192"/>
    <cellStyle name="GRAY 4 7 2" xfId="11193"/>
    <cellStyle name="GRAY 4 7 2 2" xfId="11194"/>
    <cellStyle name="GRAY 4 7 3" xfId="11195"/>
    <cellStyle name="GRAY 4 7 3 2" xfId="11196"/>
    <cellStyle name="GRAY 4 7 4" xfId="11197"/>
    <cellStyle name="GRAY 4 7 4 2" xfId="11198"/>
    <cellStyle name="GRAY 4 7 5" xfId="11199"/>
    <cellStyle name="GRAY 4 7 5 2" xfId="11200"/>
    <cellStyle name="GRAY 4 7 6" xfId="11201"/>
    <cellStyle name="GRAY 4 7 6 2" xfId="11202"/>
    <cellStyle name="GRAY 4 7 7" xfId="11203"/>
    <cellStyle name="GRAY 4 7 7 2" xfId="11204"/>
    <cellStyle name="GRAY 4 7 8" xfId="11205"/>
    <cellStyle name="GRAY 4 8" xfId="11206"/>
    <cellStyle name="GRAY 4 8 2" xfId="11207"/>
    <cellStyle name="GRAY 4 9" xfId="11208"/>
    <cellStyle name="GRAY 4 9 2" xfId="11209"/>
    <cellStyle name="GRAY 5" xfId="11210"/>
    <cellStyle name="GRAY 5 10" xfId="11211"/>
    <cellStyle name="GRAY 5 10 2" xfId="11212"/>
    <cellStyle name="GRAY 5 11" xfId="11213"/>
    <cellStyle name="GRAY 5 11 2" xfId="11214"/>
    <cellStyle name="GRAY 5 2" xfId="11215"/>
    <cellStyle name="GRAY 5 2 2" xfId="11216"/>
    <cellStyle name="GRAY 5 2 2 2" xfId="11217"/>
    <cellStyle name="GRAY 5 2 2 2 2" xfId="11218"/>
    <cellStyle name="GRAY 5 2 2 3" xfId="11219"/>
    <cellStyle name="GRAY 5 2 2 3 2" xfId="11220"/>
    <cellStyle name="GRAY 5 2 2 4" xfId="11221"/>
    <cellStyle name="GRAY 5 2 2 4 2" xfId="11222"/>
    <cellStyle name="GRAY 5 2 2 5" xfId="11223"/>
    <cellStyle name="GRAY 5 2 2 5 2" xfId="11224"/>
    <cellStyle name="GRAY 5 2 2 6" xfId="11225"/>
    <cellStyle name="GRAY 5 2 2 6 2" xfId="11226"/>
    <cellStyle name="GRAY 5 2 2 7" xfId="11227"/>
    <cellStyle name="GRAY 5 2 2 7 2" xfId="11228"/>
    <cellStyle name="GRAY 5 2 3" xfId="11229"/>
    <cellStyle name="GRAY 5 2 3 2" xfId="11230"/>
    <cellStyle name="GRAY 5 2 4" xfId="11231"/>
    <cellStyle name="GRAY 5 2 4 2" xfId="11232"/>
    <cellStyle name="GRAY 5 2 5" xfId="11233"/>
    <cellStyle name="GRAY 5 2 5 2" xfId="11234"/>
    <cellStyle name="GRAY 5 2 6" xfId="11235"/>
    <cellStyle name="GRAY 5 2 6 2" xfId="11236"/>
    <cellStyle name="GRAY 5 2 7" xfId="11237"/>
    <cellStyle name="GRAY 5 2 7 2" xfId="11238"/>
    <cellStyle name="GRAY 5 2 8" xfId="11239"/>
    <cellStyle name="GRAY 5 2 8 2" xfId="11240"/>
    <cellStyle name="GRAY 5 3" xfId="11241"/>
    <cellStyle name="GRAY 5 3 2" xfId="11242"/>
    <cellStyle name="GRAY 5 3 2 2" xfId="11243"/>
    <cellStyle name="GRAY 5 3 2 2 2" xfId="11244"/>
    <cellStyle name="GRAY 5 3 2 3" xfId="11245"/>
    <cellStyle name="GRAY 5 3 2 3 2" xfId="11246"/>
    <cellStyle name="GRAY 5 3 2 4" xfId="11247"/>
    <cellStyle name="GRAY 5 3 2 4 2" xfId="11248"/>
    <cellStyle name="GRAY 5 3 2 5" xfId="11249"/>
    <cellStyle name="GRAY 5 3 2 5 2" xfId="11250"/>
    <cellStyle name="GRAY 5 3 2 6" xfId="11251"/>
    <cellStyle name="GRAY 5 3 2 6 2" xfId="11252"/>
    <cellStyle name="GRAY 5 3 2 7" xfId="11253"/>
    <cellStyle name="GRAY 5 3 2 7 2" xfId="11254"/>
    <cellStyle name="GRAY 5 3 3" xfId="11255"/>
    <cellStyle name="GRAY 5 3 3 2" xfId="11256"/>
    <cellStyle name="GRAY 5 3 4" xfId="11257"/>
    <cellStyle name="GRAY 5 3 4 2" xfId="11258"/>
    <cellStyle name="GRAY 5 3 5" xfId="11259"/>
    <cellStyle name="GRAY 5 3 5 2" xfId="11260"/>
    <cellStyle name="GRAY 5 3 6" xfId="11261"/>
    <cellStyle name="GRAY 5 3 6 2" xfId="11262"/>
    <cellStyle name="GRAY 5 3 7" xfId="11263"/>
    <cellStyle name="GRAY 5 3 7 2" xfId="11264"/>
    <cellStyle name="GRAY 5 3 8" xfId="11265"/>
    <cellStyle name="GRAY 5 3 8 2" xfId="11266"/>
    <cellStyle name="GRAY 5 4" xfId="11267"/>
    <cellStyle name="GRAY 5 4 2" xfId="11268"/>
    <cellStyle name="GRAY 5 4 2 2" xfId="11269"/>
    <cellStyle name="GRAY 5 4 2 2 2" xfId="11270"/>
    <cellStyle name="GRAY 5 4 2 3" xfId="11271"/>
    <cellStyle name="GRAY 5 4 2 3 2" xfId="11272"/>
    <cellStyle name="GRAY 5 4 2 4" xfId="11273"/>
    <cellStyle name="GRAY 5 4 2 4 2" xfId="11274"/>
    <cellStyle name="GRAY 5 4 2 5" xfId="11275"/>
    <cellStyle name="GRAY 5 4 2 5 2" xfId="11276"/>
    <cellStyle name="GRAY 5 4 2 6" xfId="11277"/>
    <cellStyle name="GRAY 5 4 2 6 2" xfId="11278"/>
    <cellStyle name="GRAY 5 4 2 7" xfId="11279"/>
    <cellStyle name="GRAY 5 4 2 7 2" xfId="11280"/>
    <cellStyle name="GRAY 5 4 3" xfId="11281"/>
    <cellStyle name="GRAY 5 4 3 2" xfId="11282"/>
    <cellStyle name="GRAY 5 4 4" xfId="11283"/>
    <cellStyle name="GRAY 5 4 4 2" xfId="11284"/>
    <cellStyle name="GRAY 5 4 5" xfId="11285"/>
    <cellStyle name="GRAY 5 4 5 2" xfId="11286"/>
    <cellStyle name="GRAY 5 4 6" xfId="11287"/>
    <cellStyle name="GRAY 5 4 6 2" xfId="11288"/>
    <cellStyle name="GRAY 5 4 7" xfId="11289"/>
    <cellStyle name="GRAY 5 4 7 2" xfId="11290"/>
    <cellStyle name="GRAY 5 4 8" xfId="11291"/>
    <cellStyle name="GRAY 5 4 8 2" xfId="11292"/>
    <cellStyle name="GRAY 5 5" xfId="11293"/>
    <cellStyle name="GRAY 5 5 2" xfId="11294"/>
    <cellStyle name="GRAY 5 5 2 2" xfId="11295"/>
    <cellStyle name="GRAY 5 5 3" xfId="11296"/>
    <cellStyle name="GRAY 5 5 3 2" xfId="11297"/>
    <cellStyle name="GRAY 5 5 4" xfId="11298"/>
    <cellStyle name="GRAY 5 5 4 2" xfId="11299"/>
    <cellStyle name="GRAY 5 5 5" xfId="11300"/>
    <cellStyle name="GRAY 5 5 5 2" xfId="11301"/>
    <cellStyle name="GRAY 5 5 6" xfId="11302"/>
    <cellStyle name="GRAY 5 5 6 2" xfId="11303"/>
    <cellStyle name="GRAY 5 5 7" xfId="11304"/>
    <cellStyle name="GRAY 5 5 7 2" xfId="11305"/>
    <cellStyle name="GRAY 5 5 8" xfId="11306"/>
    <cellStyle name="GRAY 5 6" xfId="11307"/>
    <cellStyle name="GRAY 5 6 2" xfId="11308"/>
    <cellStyle name="GRAY 5 7" xfId="11309"/>
    <cellStyle name="GRAY 5 7 2" xfId="11310"/>
    <cellStyle name="GRAY 5 8" xfId="11311"/>
    <cellStyle name="GRAY 5 8 2" xfId="11312"/>
    <cellStyle name="GRAY 5 9" xfId="11313"/>
    <cellStyle name="GRAY 5 9 2" xfId="11314"/>
    <cellStyle name="GRAY 6" xfId="11315"/>
    <cellStyle name="GRAY 6 10" xfId="11316"/>
    <cellStyle name="GRAY 6 10 2" xfId="11317"/>
    <cellStyle name="GRAY 6 11" xfId="11318"/>
    <cellStyle name="GRAY 6 11 2" xfId="11319"/>
    <cellStyle name="GRAY 6 2" xfId="11320"/>
    <cellStyle name="GRAY 6 2 2" xfId="11321"/>
    <cellStyle name="GRAY 6 2 2 2" xfId="11322"/>
    <cellStyle name="GRAY 6 2 2 2 2" xfId="11323"/>
    <cellStyle name="GRAY 6 2 2 3" xfId="11324"/>
    <cellStyle name="GRAY 6 2 2 3 2" xfId="11325"/>
    <cellStyle name="GRAY 6 2 2 4" xfId="11326"/>
    <cellStyle name="GRAY 6 2 2 4 2" xfId="11327"/>
    <cellStyle name="GRAY 6 2 2 5" xfId="11328"/>
    <cellStyle name="GRAY 6 2 2 5 2" xfId="11329"/>
    <cellStyle name="GRAY 6 2 2 6" xfId="11330"/>
    <cellStyle name="GRAY 6 2 2 6 2" xfId="11331"/>
    <cellStyle name="GRAY 6 2 2 7" xfId="11332"/>
    <cellStyle name="GRAY 6 2 2 7 2" xfId="11333"/>
    <cellStyle name="GRAY 6 2 3" xfId="11334"/>
    <cellStyle name="GRAY 6 2 3 2" xfId="11335"/>
    <cellStyle name="GRAY 6 2 4" xfId="11336"/>
    <cellStyle name="GRAY 6 2 4 2" xfId="11337"/>
    <cellStyle name="GRAY 6 2 5" xfId="11338"/>
    <cellStyle name="GRAY 6 2 5 2" xfId="11339"/>
    <cellStyle name="GRAY 6 2 6" xfId="11340"/>
    <cellStyle name="GRAY 6 2 6 2" xfId="11341"/>
    <cellStyle name="GRAY 6 2 7" xfId="11342"/>
    <cellStyle name="GRAY 6 2 7 2" xfId="11343"/>
    <cellStyle name="GRAY 6 2 8" xfId="11344"/>
    <cellStyle name="GRAY 6 2 8 2" xfId="11345"/>
    <cellStyle name="GRAY 6 3" xfId="11346"/>
    <cellStyle name="GRAY 6 3 2" xfId="11347"/>
    <cellStyle name="GRAY 6 3 2 2" xfId="11348"/>
    <cellStyle name="GRAY 6 3 2 2 2" xfId="11349"/>
    <cellStyle name="GRAY 6 3 2 3" xfId="11350"/>
    <cellStyle name="GRAY 6 3 2 3 2" xfId="11351"/>
    <cellStyle name="GRAY 6 3 2 4" xfId="11352"/>
    <cellStyle name="GRAY 6 3 2 4 2" xfId="11353"/>
    <cellStyle name="GRAY 6 3 2 5" xfId="11354"/>
    <cellStyle name="GRAY 6 3 2 5 2" xfId="11355"/>
    <cellStyle name="GRAY 6 3 2 6" xfId="11356"/>
    <cellStyle name="GRAY 6 3 2 6 2" xfId="11357"/>
    <cellStyle name="GRAY 6 3 2 7" xfId="11358"/>
    <cellStyle name="GRAY 6 3 2 7 2" xfId="11359"/>
    <cellStyle name="GRAY 6 3 3" xfId="11360"/>
    <cellStyle name="GRAY 6 3 3 2" xfId="11361"/>
    <cellStyle name="GRAY 6 3 4" xfId="11362"/>
    <cellStyle name="GRAY 6 3 4 2" xfId="11363"/>
    <cellStyle name="GRAY 6 3 5" xfId="11364"/>
    <cellStyle name="GRAY 6 3 5 2" xfId="11365"/>
    <cellStyle name="GRAY 6 3 6" xfId="11366"/>
    <cellStyle name="GRAY 6 3 6 2" xfId="11367"/>
    <cellStyle name="GRAY 6 3 7" xfId="11368"/>
    <cellStyle name="GRAY 6 3 7 2" xfId="11369"/>
    <cellStyle name="GRAY 6 3 8" xfId="11370"/>
    <cellStyle name="GRAY 6 3 8 2" xfId="11371"/>
    <cellStyle name="GRAY 6 4" xfId="11372"/>
    <cellStyle name="GRAY 6 4 2" xfId="11373"/>
    <cellStyle name="GRAY 6 4 2 2" xfId="11374"/>
    <cellStyle name="GRAY 6 4 2 2 2" xfId="11375"/>
    <cellStyle name="GRAY 6 4 2 3" xfId="11376"/>
    <cellStyle name="GRAY 6 4 2 3 2" xfId="11377"/>
    <cellStyle name="GRAY 6 4 2 4" xfId="11378"/>
    <cellStyle name="GRAY 6 4 2 4 2" xfId="11379"/>
    <cellStyle name="GRAY 6 4 2 5" xfId="11380"/>
    <cellStyle name="GRAY 6 4 2 5 2" xfId="11381"/>
    <cellStyle name="GRAY 6 4 2 6" xfId="11382"/>
    <cellStyle name="GRAY 6 4 2 6 2" xfId="11383"/>
    <cellStyle name="GRAY 6 4 2 7" xfId="11384"/>
    <cellStyle name="GRAY 6 4 2 7 2" xfId="11385"/>
    <cellStyle name="GRAY 6 4 3" xfId="11386"/>
    <cellStyle name="GRAY 6 4 3 2" xfId="11387"/>
    <cellStyle name="GRAY 6 4 4" xfId="11388"/>
    <cellStyle name="GRAY 6 4 4 2" xfId="11389"/>
    <cellStyle name="GRAY 6 4 5" xfId="11390"/>
    <cellStyle name="GRAY 6 4 5 2" xfId="11391"/>
    <cellStyle name="GRAY 6 4 6" xfId="11392"/>
    <cellStyle name="GRAY 6 4 6 2" xfId="11393"/>
    <cellStyle name="GRAY 6 4 7" xfId="11394"/>
    <cellStyle name="GRAY 6 4 7 2" xfId="11395"/>
    <cellStyle name="GRAY 6 4 8" xfId="11396"/>
    <cellStyle name="GRAY 6 4 8 2" xfId="11397"/>
    <cellStyle name="GRAY 6 5" xfId="11398"/>
    <cellStyle name="GRAY 6 5 2" xfId="11399"/>
    <cellStyle name="GRAY 6 5 2 2" xfId="11400"/>
    <cellStyle name="GRAY 6 5 3" xfId="11401"/>
    <cellStyle name="GRAY 6 5 3 2" xfId="11402"/>
    <cellStyle name="GRAY 6 5 4" xfId="11403"/>
    <cellStyle name="GRAY 6 5 4 2" xfId="11404"/>
    <cellStyle name="GRAY 6 5 5" xfId="11405"/>
    <cellStyle name="GRAY 6 5 5 2" xfId="11406"/>
    <cellStyle name="GRAY 6 5 6" xfId="11407"/>
    <cellStyle name="GRAY 6 5 6 2" xfId="11408"/>
    <cellStyle name="GRAY 6 5 7" xfId="11409"/>
    <cellStyle name="GRAY 6 5 7 2" xfId="11410"/>
    <cellStyle name="GRAY 6 5 8" xfId="11411"/>
    <cellStyle name="GRAY 6 6" xfId="11412"/>
    <cellStyle name="GRAY 6 6 2" xfId="11413"/>
    <cellStyle name="GRAY 6 7" xfId="11414"/>
    <cellStyle name="GRAY 6 7 2" xfId="11415"/>
    <cellStyle name="GRAY 6 8" xfId="11416"/>
    <cellStyle name="GRAY 6 8 2" xfId="11417"/>
    <cellStyle name="GRAY 6 9" xfId="11418"/>
    <cellStyle name="GRAY 6 9 2" xfId="11419"/>
    <cellStyle name="GRAY 7" xfId="11420"/>
    <cellStyle name="GRAY 7 2" xfId="11421"/>
    <cellStyle name="GRAY 7 2 2" xfId="11422"/>
    <cellStyle name="GRAY 7 2 2 2" xfId="11423"/>
    <cellStyle name="GRAY 7 2 3" xfId="11424"/>
    <cellStyle name="GRAY 7 2 3 2" xfId="11425"/>
    <cellStyle name="GRAY 7 2 4" xfId="11426"/>
    <cellStyle name="GRAY 7 2 4 2" xfId="11427"/>
    <cellStyle name="GRAY 7 2 5" xfId="11428"/>
    <cellStyle name="GRAY 7 2 5 2" xfId="11429"/>
    <cellStyle name="GRAY 7 2 6" xfId="11430"/>
    <cellStyle name="GRAY 7 2 6 2" xfId="11431"/>
    <cellStyle name="GRAY 7 2 7" xfId="11432"/>
    <cellStyle name="GRAY 7 2 7 2" xfId="11433"/>
    <cellStyle name="GRAY 7 3" xfId="11434"/>
    <cellStyle name="GRAY 7 3 2" xfId="11435"/>
    <cellStyle name="GRAY 7 4" xfId="11436"/>
    <cellStyle name="GRAY 7 4 2" xfId="11437"/>
    <cellStyle name="GRAY 7 5" xfId="11438"/>
    <cellStyle name="GRAY 7 5 2" xfId="11439"/>
    <cellStyle name="GRAY 7 6" xfId="11440"/>
    <cellStyle name="GRAY 7 6 2" xfId="11441"/>
    <cellStyle name="GRAY 7 7" xfId="11442"/>
    <cellStyle name="GRAY 7 7 2" xfId="11443"/>
    <cellStyle name="GRAY 7 8" xfId="11444"/>
    <cellStyle name="GRAY 7 8 2" xfId="11445"/>
    <cellStyle name="GRAY 8" xfId="11446"/>
    <cellStyle name="GRAY 8 2" xfId="11447"/>
    <cellStyle name="GRAY 8 2 2" xfId="11448"/>
    <cellStyle name="GRAY 8 2 2 2" xfId="11449"/>
    <cellStyle name="GRAY 8 2 3" xfId="11450"/>
    <cellStyle name="GRAY 8 2 3 2" xfId="11451"/>
    <cellStyle name="GRAY 8 2 4" xfId="11452"/>
    <cellStyle name="GRAY 8 2 4 2" xfId="11453"/>
    <cellStyle name="GRAY 8 2 5" xfId="11454"/>
    <cellStyle name="GRAY 8 2 5 2" xfId="11455"/>
    <cellStyle name="GRAY 8 2 6" xfId="11456"/>
    <cellStyle name="GRAY 8 2 6 2" xfId="11457"/>
    <cellStyle name="GRAY 8 2 7" xfId="11458"/>
    <cellStyle name="GRAY 8 2 7 2" xfId="11459"/>
    <cellStyle name="GRAY 8 3" xfId="11460"/>
    <cellStyle name="GRAY 8 3 2" xfId="11461"/>
    <cellStyle name="GRAY 8 4" xfId="11462"/>
    <cellStyle name="GRAY 8 4 2" xfId="11463"/>
    <cellStyle name="GRAY 8 5" xfId="11464"/>
    <cellStyle name="GRAY 8 5 2" xfId="11465"/>
    <cellStyle name="GRAY 8 6" xfId="11466"/>
    <cellStyle name="GRAY 8 6 2" xfId="11467"/>
    <cellStyle name="GRAY 8 7" xfId="11468"/>
    <cellStyle name="GRAY 8 7 2" xfId="11469"/>
    <cellStyle name="GRAY 8 8" xfId="11470"/>
    <cellStyle name="GRAY 8 8 2" xfId="11471"/>
    <cellStyle name="GRAY 9" xfId="11472"/>
    <cellStyle name="GRAY 9 2" xfId="11473"/>
    <cellStyle name="GRAY 9 2 2" xfId="11474"/>
    <cellStyle name="GRAY 9 2 2 2" xfId="11475"/>
    <cellStyle name="GRAY 9 2 3" xfId="11476"/>
    <cellStyle name="GRAY 9 2 3 2" xfId="11477"/>
    <cellStyle name="GRAY 9 2 4" xfId="11478"/>
    <cellStyle name="GRAY 9 2 4 2" xfId="11479"/>
    <cellStyle name="GRAY 9 2 5" xfId="11480"/>
    <cellStyle name="GRAY 9 2 5 2" xfId="11481"/>
    <cellStyle name="GRAY 9 2 6" xfId="11482"/>
    <cellStyle name="GRAY 9 2 6 2" xfId="11483"/>
    <cellStyle name="GRAY 9 2 7" xfId="11484"/>
    <cellStyle name="GRAY 9 2 7 2" xfId="11485"/>
    <cellStyle name="GRAY 9 3" xfId="11486"/>
    <cellStyle name="GRAY 9 3 2" xfId="11487"/>
    <cellStyle name="GRAY 9 4" xfId="11488"/>
    <cellStyle name="GRAY 9 4 2" xfId="11489"/>
    <cellStyle name="GRAY 9 5" xfId="11490"/>
    <cellStyle name="GRAY 9 5 2" xfId="11491"/>
    <cellStyle name="GRAY 9 6" xfId="11492"/>
    <cellStyle name="GRAY 9 6 2" xfId="11493"/>
    <cellStyle name="GRAY 9 7" xfId="11494"/>
    <cellStyle name="GRAY 9 7 2" xfId="11495"/>
    <cellStyle name="GRAY 9 8" xfId="11496"/>
    <cellStyle name="GRAY 9 8 2" xfId="11497"/>
    <cellStyle name="Gross Margin" xfId="11498"/>
    <cellStyle name="header" xfId="11499"/>
    <cellStyle name="Header Total" xfId="11500"/>
    <cellStyle name="Header Total 10" xfId="11501"/>
    <cellStyle name="Header Total 10 2" xfId="11502"/>
    <cellStyle name="Header Total 10 2 2" xfId="11503"/>
    <cellStyle name="Header Total 10 2 3" xfId="11504"/>
    <cellStyle name="Header Total 10 2 4" xfId="11505"/>
    <cellStyle name="Header Total 10 2 5" xfId="11506"/>
    <cellStyle name="Header Total 10 2 6" xfId="11507"/>
    <cellStyle name="Header Total 10 2 7" xfId="11508"/>
    <cellStyle name="Header Total 10 3" xfId="11509"/>
    <cellStyle name="Header Total 10 4" xfId="11510"/>
    <cellStyle name="Header Total 10 5" xfId="11511"/>
    <cellStyle name="Header Total 10 6" xfId="11512"/>
    <cellStyle name="Header Total 10 7" xfId="11513"/>
    <cellStyle name="Header Total 10 8" xfId="11514"/>
    <cellStyle name="Header Total 11" xfId="11515"/>
    <cellStyle name="Header Total 12" xfId="11516"/>
    <cellStyle name="Header Total 13" xfId="11517"/>
    <cellStyle name="Header Total 14" xfId="11518"/>
    <cellStyle name="Header Total 15" xfId="11519"/>
    <cellStyle name="Header Total 15 2" xfId="11520"/>
    <cellStyle name="Header Total 2" xfId="11521"/>
    <cellStyle name="Header Total 2 10" xfId="11522"/>
    <cellStyle name="Header Total 2 11" xfId="11523"/>
    <cellStyle name="Header Total 2 12" xfId="11524"/>
    <cellStyle name="Header Total 2 13" xfId="11525"/>
    <cellStyle name="Header Total 2 14" xfId="11526"/>
    <cellStyle name="Header Total 2 14 2" xfId="11527"/>
    <cellStyle name="Header Total 2 2" xfId="11528"/>
    <cellStyle name="Header Total 2 2 10" xfId="11529"/>
    <cellStyle name="Header Total 2 2 11" xfId="11530"/>
    <cellStyle name="Header Total 2 2 12" xfId="11531"/>
    <cellStyle name="Header Total 2 2 13" xfId="11532"/>
    <cellStyle name="Header Total 2 2 13 2" xfId="11533"/>
    <cellStyle name="Header Total 2 2 2" xfId="11534"/>
    <cellStyle name="Header Total 2 2 2 10" xfId="11535"/>
    <cellStyle name="Header Total 2 2 2 11" xfId="11536"/>
    <cellStyle name="Header Total 2 2 2 11 2" xfId="11537"/>
    <cellStyle name="Header Total 2 2 2 2" xfId="11538"/>
    <cellStyle name="Header Total 2 2 2 2 2" xfId="11539"/>
    <cellStyle name="Header Total 2 2 2 2 2 2" xfId="11540"/>
    <cellStyle name="Header Total 2 2 2 2 2 3" xfId="11541"/>
    <cellStyle name="Header Total 2 2 2 2 2 4" xfId="11542"/>
    <cellStyle name="Header Total 2 2 2 2 2 5" xfId="11543"/>
    <cellStyle name="Header Total 2 2 2 2 2 6" xfId="11544"/>
    <cellStyle name="Header Total 2 2 2 2 2 7" xfId="11545"/>
    <cellStyle name="Header Total 2 2 2 2 3" xfId="11546"/>
    <cellStyle name="Header Total 2 2 2 2 4" xfId="11547"/>
    <cellStyle name="Header Total 2 2 2 2 5" xfId="11548"/>
    <cellStyle name="Header Total 2 2 2 2 6" xfId="11549"/>
    <cellStyle name="Header Total 2 2 2 2 7" xfId="11550"/>
    <cellStyle name="Header Total 2 2 2 2 8" xfId="11551"/>
    <cellStyle name="Header Total 2 2 2 3" xfId="11552"/>
    <cellStyle name="Header Total 2 2 2 3 2" xfId="11553"/>
    <cellStyle name="Header Total 2 2 2 3 2 2" xfId="11554"/>
    <cellStyle name="Header Total 2 2 2 3 2 3" xfId="11555"/>
    <cellStyle name="Header Total 2 2 2 3 2 4" xfId="11556"/>
    <cellStyle name="Header Total 2 2 2 3 2 5" xfId="11557"/>
    <cellStyle name="Header Total 2 2 2 3 2 6" xfId="11558"/>
    <cellStyle name="Header Total 2 2 2 3 2 7" xfId="11559"/>
    <cellStyle name="Header Total 2 2 2 3 3" xfId="11560"/>
    <cellStyle name="Header Total 2 2 2 3 4" xfId="11561"/>
    <cellStyle name="Header Total 2 2 2 3 5" xfId="11562"/>
    <cellStyle name="Header Total 2 2 2 3 6" xfId="11563"/>
    <cellStyle name="Header Total 2 2 2 3 7" xfId="11564"/>
    <cellStyle name="Header Total 2 2 2 3 8" xfId="11565"/>
    <cellStyle name="Header Total 2 2 2 4" xfId="11566"/>
    <cellStyle name="Header Total 2 2 2 4 2" xfId="11567"/>
    <cellStyle name="Header Total 2 2 2 4 2 2" xfId="11568"/>
    <cellStyle name="Header Total 2 2 2 4 2 3" xfId="11569"/>
    <cellStyle name="Header Total 2 2 2 4 2 4" xfId="11570"/>
    <cellStyle name="Header Total 2 2 2 4 2 5" xfId="11571"/>
    <cellStyle name="Header Total 2 2 2 4 2 6" xfId="11572"/>
    <cellStyle name="Header Total 2 2 2 4 2 7" xfId="11573"/>
    <cellStyle name="Header Total 2 2 2 4 3" xfId="11574"/>
    <cellStyle name="Header Total 2 2 2 4 4" xfId="11575"/>
    <cellStyle name="Header Total 2 2 2 4 5" xfId="11576"/>
    <cellStyle name="Header Total 2 2 2 4 6" xfId="11577"/>
    <cellStyle name="Header Total 2 2 2 4 7" xfId="11578"/>
    <cellStyle name="Header Total 2 2 2 4 8" xfId="11579"/>
    <cellStyle name="Header Total 2 2 2 5" xfId="11580"/>
    <cellStyle name="Header Total 2 2 2 5 2" xfId="11581"/>
    <cellStyle name="Header Total 2 2 2 5 3" xfId="11582"/>
    <cellStyle name="Header Total 2 2 2 5 4" xfId="11583"/>
    <cellStyle name="Header Total 2 2 2 5 5" xfId="11584"/>
    <cellStyle name="Header Total 2 2 2 5 6" xfId="11585"/>
    <cellStyle name="Header Total 2 2 2 5 7" xfId="11586"/>
    <cellStyle name="Header Total 2 2 2 6" xfId="11587"/>
    <cellStyle name="Header Total 2 2 2 7" xfId="11588"/>
    <cellStyle name="Header Total 2 2 2 8" xfId="11589"/>
    <cellStyle name="Header Total 2 2 2 9" xfId="11590"/>
    <cellStyle name="Header Total 2 2 3" xfId="11591"/>
    <cellStyle name="Header Total 2 2 3 10" xfId="11592"/>
    <cellStyle name="Header Total 2 2 3 11" xfId="11593"/>
    <cellStyle name="Header Total 2 2 3 11 2" xfId="11594"/>
    <cellStyle name="Header Total 2 2 3 2" xfId="11595"/>
    <cellStyle name="Header Total 2 2 3 2 2" xfId="11596"/>
    <cellStyle name="Header Total 2 2 3 2 2 2" xfId="11597"/>
    <cellStyle name="Header Total 2 2 3 2 2 3" xfId="11598"/>
    <cellStyle name="Header Total 2 2 3 2 2 4" xfId="11599"/>
    <cellStyle name="Header Total 2 2 3 2 2 5" xfId="11600"/>
    <cellStyle name="Header Total 2 2 3 2 2 6" xfId="11601"/>
    <cellStyle name="Header Total 2 2 3 2 2 7" xfId="11602"/>
    <cellStyle name="Header Total 2 2 3 2 3" xfId="11603"/>
    <cellStyle name="Header Total 2 2 3 2 4" xfId="11604"/>
    <cellStyle name="Header Total 2 2 3 2 5" xfId="11605"/>
    <cellStyle name="Header Total 2 2 3 2 6" xfId="11606"/>
    <cellStyle name="Header Total 2 2 3 2 7" xfId="11607"/>
    <cellStyle name="Header Total 2 2 3 2 8" xfId="11608"/>
    <cellStyle name="Header Total 2 2 3 3" xfId="11609"/>
    <cellStyle name="Header Total 2 2 3 3 2" xfId="11610"/>
    <cellStyle name="Header Total 2 2 3 3 2 2" xfId="11611"/>
    <cellStyle name="Header Total 2 2 3 3 2 3" xfId="11612"/>
    <cellStyle name="Header Total 2 2 3 3 2 4" xfId="11613"/>
    <cellStyle name="Header Total 2 2 3 3 2 5" xfId="11614"/>
    <cellStyle name="Header Total 2 2 3 3 2 6" xfId="11615"/>
    <cellStyle name="Header Total 2 2 3 3 2 7" xfId="11616"/>
    <cellStyle name="Header Total 2 2 3 3 3" xfId="11617"/>
    <cellStyle name="Header Total 2 2 3 3 4" xfId="11618"/>
    <cellStyle name="Header Total 2 2 3 3 5" xfId="11619"/>
    <cellStyle name="Header Total 2 2 3 3 6" xfId="11620"/>
    <cellStyle name="Header Total 2 2 3 3 7" xfId="11621"/>
    <cellStyle name="Header Total 2 2 3 3 8" xfId="11622"/>
    <cellStyle name="Header Total 2 2 3 4" xfId="11623"/>
    <cellStyle name="Header Total 2 2 3 4 2" xfId="11624"/>
    <cellStyle name="Header Total 2 2 3 4 2 2" xfId="11625"/>
    <cellStyle name="Header Total 2 2 3 4 2 3" xfId="11626"/>
    <cellStyle name="Header Total 2 2 3 4 2 4" xfId="11627"/>
    <cellStyle name="Header Total 2 2 3 4 2 5" xfId="11628"/>
    <cellStyle name="Header Total 2 2 3 4 2 6" xfId="11629"/>
    <cellStyle name="Header Total 2 2 3 4 2 7" xfId="11630"/>
    <cellStyle name="Header Total 2 2 3 4 3" xfId="11631"/>
    <cellStyle name="Header Total 2 2 3 4 4" xfId="11632"/>
    <cellStyle name="Header Total 2 2 3 4 5" xfId="11633"/>
    <cellStyle name="Header Total 2 2 3 4 6" xfId="11634"/>
    <cellStyle name="Header Total 2 2 3 4 7" xfId="11635"/>
    <cellStyle name="Header Total 2 2 3 4 8" xfId="11636"/>
    <cellStyle name="Header Total 2 2 3 5" xfId="11637"/>
    <cellStyle name="Header Total 2 2 3 5 2" xfId="11638"/>
    <cellStyle name="Header Total 2 2 3 5 3" xfId="11639"/>
    <cellStyle name="Header Total 2 2 3 5 4" xfId="11640"/>
    <cellStyle name="Header Total 2 2 3 5 5" xfId="11641"/>
    <cellStyle name="Header Total 2 2 3 5 6" xfId="11642"/>
    <cellStyle name="Header Total 2 2 3 5 7" xfId="11643"/>
    <cellStyle name="Header Total 2 2 3 6" xfId="11644"/>
    <cellStyle name="Header Total 2 2 3 7" xfId="11645"/>
    <cellStyle name="Header Total 2 2 3 8" xfId="11646"/>
    <cellStyle name="Header Total 2 2 3 9" xfId="11647"/>
    <cellStyle name="Header Total 2 2 4" xfId="11648"/>
    <cellStyle name="Header Total 2 2 4 2" xfId="11649"/>
    <cellStyle name="Header Total 2 2 4 2 2" xfId="11650"/>
    <cellStyle name="Header Total 2 2 4 2 3" xfId="11651"/>
    <cellStyle name="Header Total 2 2 4 2 4" xfId="11652"/>
    <cellStyle name="Header Total 2 2 4 2 5" xfId="11653"/>
    <cellStyle name="Header Total 2 2 4 2 6" xfId="11654"/>
    <cellStyle name="Header Total 2 2 4 2 7" xfId="11655"/>
    <cellStyle name="Header Total 2 2 4 3" xfId="11656"/>
    <cellStyle name="Header Total 2 2 4 4" xfId="11657"/>
    <cellStyle name="Header Total 2 2 4 5" xfId="11658"/>
    <cellStyle name="Header Total 2 2 4 6" xfId="11659"/>
    <cellStyle name="Header Total 2 2 4 7" xfId="11660"/>
    <cellStyle name="Header Total 2 2 4 8" xfId="11661"/>
    <cellStyle name="Header Total 2 2 5" xfId="11662"/>
    <cellStyle name="Header Total 2 2 5 2" xfId="11663"/>
    <cellStyle name="Header Total 2 2 5 2 2" xfId="11664"/>
    <cellStyle name="Header Total 2 2 5 2 3" xfId="11665"/>
    <cellStyle name="Header Total 2 2 5 2 4" xfId="11666"/>
    <cellStyle name="Header Total 2 2 5 2 5" xfId="11667"/>
    <cellStyle name="Header Total 2 2 5 2 6" xfId="11668"/>
    <cellStyle name="Header Total 2 2 5 2 7" xfId="11669"/>
    <cellStyle name="Header Total 2 2 5 3" xfId="11670"/>
    <cellStyle name="Header Total 2 2 5 4" xfId="11671"/>
    <cellStyle name="Header Total 2 2 5 5" xfId="11672"/>
    <cellStyle name="Header Total 2 2 5 6" xfId="11673"/>
    <cellStyle name="Header Total 2 2 5 7" xfId="11674"/>
    <cellStyle name="Header Total 2 2 5 8" xfId="11675"/>
    <cellStyle name="Header Total 2 2 6" xfId="11676"/>
    <cellStyle name="Header Total 2 2 6 2" xfId="11677"/>
    <cellStyle name="Header Total 2 2 6 2 2" xfId="11678"/>
    <cellStyle name="Header Total 2 2 6 2 3" xfId="11679"/>
    <cellStyle name="Header Total 2 2 6 2 4" xfId="11680"/>
    <cellStyle name="Header Total 2 2 6 2 5" xfId="11681"/>
    <cellStyle name="Header Total 2 2 6 2 6" xfId="11682"/>
    <cellStyle name="Header Total 2 2 6 2 7" xfId="11683"/>
    <cellStyle name="Header Total 2 2 6 3" xfId="11684"/>
    <cellStyle name="Header Total 2 2 6 4" xfId="11685"/>
    <cellStyle name="Header Total 2 2 6 5" xfId="11686"/>
    <cellStyle name="Header Total 2 2 6 6" xfId="11687"/>
    <cellStyle name="Header Total 2 2 6 7" xfId="11688"/>
    <cellStyle name="Header Total 2 2 6 8" xfId="11689"/>
    <cellStyle name="Header Total 2 2 7" xfId="11690"/>
    <cellStyle name="Header Total 2 2 7 2" xfId="11691"/>
    <cellStyle name="Header Total 2 2 7 3" xfId="11692"/>
    <cellStyle name="Header Total 2 2 7 4" xfId="11693"/>
    <cellStyle name="Header Total 2 2 7 5" xfId="11694"/>
    <cellStyle name="Header Total 2 2 7 6" xfId="11695"/>
    <cellStyle name="Header Total 2 2 7 7" xfId="11696"/>
    <cellStyle name="Header Total 2 2 8" xfId="11697"/>
    <cellStyle name="Header Total 2 2 9" xfId="11698"/>
    <cellStyle name="Header Total 2 3" xfId="11699"/>
    <cellStyle name="Header Total 2 3 10" xfId="11700"/>
    <cellStyle name="Header Total 2 3 11" xfId="11701"/>
    <cellStyle name="Header Total 2 3 12" xfId="11702"/>
    <cellStyle name="Header Total 2 3 13" xfId="11703"/>
    <cellStyle name="Header Total 2 3 13 2" xfId="11704"/>
    <cellStyle name="Header Total 2 3 2" xfId="11705"/>
    <cellStyle name="Header Total 2 3 2 10" xfId="11706"/>
    <cellStyle name="Header Total 2 3 2 11" xfId="11707"/>
    <cellStyle name="Header Total 2 3 2 11 2" xfId="11708"/>
    <cellStyle name="Header Total 2 3 2 2" xfId="11709"/>
    <cellStyle name="Header Total 2 3 2 2 2" xfId="11710"/>
    <cellStyle name="Header Total 2 3 2 2 2 2" xfId="11711"/>
    <cellStyle name="Header Total 2 3 2 2 2 3" xfId="11712"/>
    <cellStyle name="Header Total 2 3 2 2 2 4" xfId="11713"/>
    <cellStyle name="Header Total 2 3 2 2 2 5" xfId="11714"/>
    <cellStyle name="Header Total 2 3 2 2 2 6" xfId="11715"/>
    <cellStyle name="Header Total 2 3 2 2 2 7" xfId="11716"/>
    <cellStyle name="Header Total 2 3 2 2 3" xfId="11717"/>
    <cellStyle name="Header Total 2 3 2 2 4" xfId="11718"/>
    <cellStyle name="Header Total 2 3 2 2 5" xfId="11719"/>
    <cellStyle name="Header Total 2 3 2 2 6" xfId="11720"/>
    <cellStyle name="Header Total 2 3 2 2 7" xfId="11721"/>
    <cellStyle name="Header Total 2 3 2 2 8" xfId="11722"/>
    <cellStyle name="Header Total 2 3 2 3" xfId="11723"/>
    <cellStyle name="Header Total 2 3 2 3 2" xfId="11724"/>
    <cellStyle name="Header Total 2 3 2 3 2 2" xfId="11725"/>
    <cellStyle name="Header Total 2 3 2 3 2 3" xfId="11726"/>
    <cellStyle name="Header Total 2 3 2 3 2 4" xfId="11727"/>
    <cellStyle name="Header Total 2 3 2 3 2 5" xfId="11728"/>
    <cellStyle name="Header Total 2 3 2 3 2 6" xfId="11729"/>
    <cellStyle name="Header Total 2 3 2 3 2 7" xfId="11730"/>
    <cellStyle name="Header Total 2 3 2 3 3" xfId="11731"/>
    <cellStyle name="Header Total 2 3 2 3 4" xfId="11732"/>
    <cellStyle name="Header Total 2 3 2 3 5" xfId="11733"/>
    <cellStyle name="Header Total 2 3 2 3 6" xfId="11734"/>
    <cellStyle name="Header Total 2 3 2 3 7" xfId="11735"/>
    <cellStyle name="Header Total 2 3 2 3 8" xfId="11736"/>
    <cellStyle name="Header Total 2 3 2 4" xfId="11737"/>
    <cellStyle name="Header Total 2 3 2 4 2" xfId="11738"/>
    <cellStyle name="Header Total 2 3 2 4 2 2" xfId="11739"/>
    <cellStyle name="Header Total 2 3 2 4 2 3" xfId="11740"/>
    <cellStyle name="Header Total 2 3 2 4 2 4" xfId="11741"/>
    <cellStyle name="Header Total 2 3 2 4 2 5" xfId="11742"/>
    <cellStyle name="Header Total 2 3 2 4 2 6" xfId="11743"/>
    <cellStyle name="Header Total 2 3 2 4 2 7" xfId="11744"/>
    <cellStyle name="Header Total 2 3 2 4 3" xfId="11745"/>
    <cellStyle name="Header Total 2 3 2 4 4" xfId="11746"/>
    <cellStyle name="Header Total 2 3 2 4 5" xfId="11747"/>
    <cellStyle name="Header Total 2 3 2 4 6" xfId="11748"/>
    <cellStyle name="Header Total 2 3 2 4 7" xfId="11749"/>
    <cellStyle name="Header Total 2 3 2 4 8" xfId="11750"/>
    <cellStyle name="Header Total 2 3 2 5" xfId="11751"/>
    <cellStyle name="Header Total 2 3 2 5 2" xfId="11752"/>
    <cellStyle name="Header Total 2 3 2 5 3" xfId="11753"/>
    <cellStyle name="Header Total 2 3 2 5 4" xfId="11754"/>
    <cellStyle name="Header Total 2 3 2 5 5" xfId="11755"/>
    <cellStyle name="Header Total 2 3 2 5 6" xfId="11756"/>
    <cellStyle name="Header Total 2 3 2 5 7" xfId="11757"/>
    <cellStyle name="Header Total 2 3 2 6" xfId="11758"/>
    <cellStyle name="Header Total 2 3 2 7" xfId="11759"/>
    <cellStyle name="Header Total 2 3 2 8" xfId="11760"/>
    <cellStyle name="Header Total 2 3 2 9" xfId="11761"/>
    <cellStyle name="Header Total 2 3 3" xfId="11762"/>
    <cellStyle name="Header Total 2 3 3 10" xfId="11763"/>
    <cellStyle name="Header Total 2 3 3 11" xfId="11764"/>
    <cellStyle name="Header Total 2 3 3 11 2" xfId="11765"/>
    <cellStyle name="Header Total 2 3 3 2" xfId="11766"/>
    <cellStyle name="Header Total 2 3 3 2 2" xfId="11767"/>
    <cellStyle name="Header Total 2 3 3 2 2 2" xfId="11768"/>
    <cellStyle name="Header Total 2 3 3 2 2 3" xfId="11769"/>
    <cellStyle name="Header Total 2 3 3 2 2 4" xfId="11770"/>
    <cellStyle name="Header Total 2 3 3 2 2 5" xfId="11771"/>
    <cellStyle name="Header Total 2 3 3 2 2 6" xfId="11772"/>
    <cellStyle name="Header Total 2 3 3 2 2 7" xfId="11773"/>
    <cellStyle name="Header Total 2 3 3 2 3" xfId="11774"/>
    <cellStyle name="Header Total 2 3 3 2 4" xfId="11775"/>
    <cellStyle name="Header Total 2 3 3 2 5" xfId="11776"/>
    <cellStyle name="Header Total 2 3 3 2 6" xfId="11777"/>
    <cellStyle name="Header Total 2 3 3 2 7" xfId="11778"/>
    <cellStyle name="Header Total 2 3 3 2 8" xfId="11779"/>
    <cellStyle name="Header Total 2 3 3 3" xfId="11780"/>
    <cellStyle name="Header Total 2 3 3 3 2" xfId="11781"/>
    <cellStyle name="Header Total 2 3 3 3 2 2" xfId="11782"/>
    <cellStyle name="Header Total 2 3 3 3 2 3" xfId="11783"/>
    <cellStyle name="Header Total 2 3 3 3 2 4" xfId="11784"/>
    <cellStyle name="Header Total 2 3 3 3 2 5" xfId="11785"/>
    <cellStyle name="Header Total 2 3 3 3 2 6" xfId="11786"/>
    <cellStyle name="Header Total 2 3 3 3 2 7" xfId="11787"/>
    <cellStyle name="Header Total 2 3 3 3 3" xfId="11788"/>
    <cellStyle name="Header Total 2 3 3 3 4" xfId="11789"/>
    <cellStyle name="Header Total 2 3 3 3 5" xfId="11790"/>
    <cellStyle name="Header Total 2 3 3 3 6" xfId="11791"/>
    <cellStyle name="Header Total 2 3 3 3 7" xfId="11792"/>
    <cellStyle name="Header Total 2 3 3 3 8" xfId="11793"/>
    <cellStyle name="Header Total 2 3 3 4" xfId="11794"/>
    <cellStyle name="Header Total 2 3 3 4 2" xfId="11795"/>
    <cellStyle name="Header Total 2 3 3 4 2 2" xfId="11796"/>
    <cellStyle name="Header Total 2 3 3 4 2 3" xfId="11797"/>
    <cellStyle name="Header Total 2 3 3 4 2 4" xfId="11798"/>
    <cellStyle name="Header Total 2 3 3 4 2 5" xfId="11799"/>
    <cellStyle name="Header Total 2 3 3 4 2 6" xfId="11800"/>
    <cellStyle name="Header Total 2 3 3 4 2 7" xfId="11801"/>
    <cellStyle name="Header Total 2 3 3 4 3" xfId="11802"/>
    <cellStyle name="Header Total 2 3 3 4 4" xfId="11803"/>
    <cellStyle name="Header Total 2 3 3 4 5" xfId="11804"/>
    <cellStyle name="Header Total 2 3 3 4 6" xfId="11805"/>
    <cellStyle name="Header Total 2 3 3 4 7" xfId="11806"/>
    <cellStyle name="Header Total 2 3 3 4 8" xfId="11807"/>
    <cellStyle name="Header Total 2 3 3 5" xfId="11808"/>
    <cellStyle name="Header Total 2 3 3 5 2" xfId="11809"/>
    <cellStyle name="Header Total 2 3 3 5 3" xfId="11810"/>
    <cellStyle name="Header Total 2 3 3 5 4" xfId="11811"/>
    <cellStyle name="Header Total 2 3 3 5 5" xfId="11812"/>
    <cellStyle name="Header Total 2 3 3 5 6" xfId="11813"/>
    <cellStyle name="Header Total 2 3 3 5 7" xfId="11814"/>
    <cellStyle name="Header Total 2 3 3 6" xfId="11815"/>
    <cellStyle name="Header Total 2 3 3 7" xfId="11816"/>
    <cellStyle name="Header Total 2 3 3 8" xfId="11817"/>
    <cellStyle name="Header Total 2 3 3 9" xfId="11818"/>
    <cellStyle name="Header Total 2 3 4" xfId="11819"/>
    <cellStyle name="Header Total 2 3 4 2" xfId="11820"/>
    <cellStyle name="Header Total 2 3 4 2 2" xfId="11821"/>
    <cellStyle name="Header Total 2 3 4 2 3" xfId="11822"/>
    <cellStyle name="Header Total 2 3 4 2 4" xfId="11823"/>
    <cellStyle name="Header Total 2 3 4 2 5" xfId="11824"/>
    <cellStyle name="Header Total 2 3 4 2 6" xfId="11825"/>
    <cellStyle name="Header Total 2 3 4 2 7" xfId="11826"/>
    <cellStyle name="Header Total 2 3 4 3" xfId="11827"/>
    <cellStyle name="Header Total 2 3 4 4" xfId="11828"/>
    <cellStyle name="Header Total 2 3 4 5" xfId="11829"/>
    <cellStyle name="Header Total 2 3 4 6" xfId="11830"/>
    <cellStyle name="Header Total 2 3 4 7" xfId="11831"/>
    <cellStyle name="Header Total 2 3 4 8" xfId="11832"/>
    <cellStyle name="Header Total 2 3 5" xfId="11833"/>
    <cellStyle name="Header Total 2 3 5 2" xfId="11834"/>
    <cellStyle name="Header Total 2 3 5 2 2" xfId="11835"/>
    <cellStyle name="Header Total 2 3 5 2 3" xfId="11836"/>
    <cellStyle name="Header Total 2 3 5 2 4" xfId="11837"/>
    <cellStyle name="Header Total 2 3 5 2 5" xfId="11838"/>
    <cellStyle name="Header Total 2 3 5 2 6" xfId="11839"/>
    <cellStyle name="Header Total 2 3 5 2 7" xfId="11840"/>
    <cellStyle name="Header Total 2 3 5 3" xfId="11841"/>
    <cellStyle name="Header Total 2 3 5 4" xfId="11842"/>
    <cellStyle name="Header Total 2 3 5 5" xfId="11843"/>
    <cellStyle name="Header Total 2 3 5 6" xfId="11844"/>
    <cellStyle name="Header Total 2 3 5 7" xfId="11845"/>
    <cellStyle name="Header Total 2 3 5 8" xfId="11846"/>
    <cellStyle name="Header Total 2 3 6" xfId="11847"/>
    <cellStyle name="Header Total 2 3 6 2" xfId="11848"/>
    <cellStyle name="Header Total 2 3 6 2 2" xfId="11849"/>
    <cellStyle name="Header Total 2 3 6 2 3" xfId="11850"/>
    <cellStyle name="Header Total 2 3 6 2 4" xfId="11851"/>
    <cellStyle name="Header Total 2 3 6 2 5" xfId="11852"/>
    <cellStyle name="Header Total 2 3 6 2 6" xfId="11853"/>
    <cellStyle name="Header Total 2 3 6 2 7" xfId="11854"/>
    <cellStyle name="Header Total 2 3 6 3" xfId="11855"/>
    <cellStyle name="Header Total 2 3 6 4" xfId="11856"/>
    <cellStyle name="Header Total 2 3 6 5" xfId="11857"/>
    <cellStyle name="Header Total 2 3 6 6" xfId="11858"/>
    <cellStyle name="Header Total 2 3 6 7" xfId="11859"/>
    <cellStyle name="Header Total 2 3 6 8" xfId="11860"/>
    <cellStyle name="Header Total 2 3 7" xfId="11861"/>
    <cellStyle name="Header Total 2 3 7 2" xfId="11862"/>
    <cellStyle name="Header Total 2 3 7 3" xfId="11863"/>
    <cellStyle name="Header Total 2 3 7 4" xfId="11864"/>
    <cellStyle name="Header Total 2 3 7 5" xfId="11865"/>
    <cellStyle name="Header Total 2 3 7 6" xfId="11866"/>
    <cellStyle name="Header Total 2 3 7 7" xfId="11867"/>
    <cellStyle name="Header Total 2 3 8" xfId="11868"/>
    <cellStyle name="Header Total 2 3 9" xfId="11869"/>
    <cellStyle name="Header Total 2 4" xfId="11870"/>
    <cellStyle name="Header Total 2 4 10" xfId="11871"/>
    <cellStyle name="Header Total 2 4 11" xfId="11872"/>
    <cellStyle name="Header Total 2 4 11 2" xfId="11873"/>
    <cellStyle name="Header Total 2 4 2" xfId="11874"/>
    <cellStyle name="Header Total 2 4 2 2" xfId="11875"/>
    <cellStyle name="Header Total 2 4 2 2 2" xfId="11876"/>
    <cellStyle name="Header Total 2 4 2 2 3" xfId="11877"/>
    <cellStyle name="Header Total 2 4 2 2 4" xfId="11878"/>
    <cellStyle name="Header Total 2 4 2 2 5" xfId="11879"/>
    <cellStyle name="Header Total 2 4 2 2 6" xfId="11880"/>
    <cellStyle name="Header Total 2 4 2 2 7" xfId="11881"/>
    <cellStyle name="Header Total 2 4 2 3" xfId="11882"/>
    <cellStyle name="Header Total 2 4 2 4" xfId="11883"/>
    <cellStyle name="Header Total 2 4 2 5" xfId="11884"/>
    <cellStyle name="Header Total 2 4 2 6" xfId="11885"/>
    <cellStyle name="Header Total 2 4 2 7" xfId="11886"/>
    <cellStyle name="Header Total 2 4 2 8" xfId="11887"/>
    <cellStyle name="Header Total 2 4 3" xfId="11888"/>
    <cellStyle name="Header Total 2 4 3 2" xfId="11889"/>
    <cellStyle name="Header Total 2 4 3 2 2" xfId="11890"/>
    <cellStyle name="Header Total 2 4 3 2 3" xfId="11891"/>
    <cellStyle name="Header Total 2 4 3 2 4" xfId="11892"/>
    <cellStyle name="Header Total 2 4 3 2 5" xfId="11893"/>
    <cellStyle name="Header Total 2 4 3 2 6" xfId="11894"/>
    <cellStyle name="Header Total 2 4 3 2 7" xfId="11895"/>
    <cellStyle name="Header Total 2 4 3 3" xfId="11896"/>
    <cellStyle name="Header Total 2 4 3 4" xfId="11897"/>
    <cellStyle name="Header Total 2 4 3 5" xfId="11898"/>
    <cellStyle name="Header Total 2 4 3 6" xfId="11899"/>
    <cellStyle name="Header Total 2 4 3 7" xfId="11900"/>
    <cellStyle name="Header Total 2 4 3 8" xfId="11901"/>
    <cellStyle name="Header Total 2 4 4" xfId="11902"/>
    <cellStyle name="Header Total 2 4 4 2" xfId="11903"/>
    <cellStyle name="Header Total 2 4 4 2 2" xfId="11904"/>
    <cellStyle name="Header Total 2 4 4 2 3" xfId="11905"/>
    <cellStyle name="Header Total 2 4 4 2 4" xfId="11906"/>
    <cellStyle name="Header Total 2 4 4 2 5" xfId="11907"/>
    <cellStyle name="Header Total 2 4 4 2 6" xfId="11908"/>
    <cellStyle name="Header Total 2 4 4 2 7" xfId="11909"/>
    <cellStyle name="Header Total 2 4 4 3" xfId="11910"/>
    <cellStyle name="Header Total 2 4 4 4" xfId="11911"/>
    <cellStyle name="Header Total 2 4 4 5" xfId="11912"/>
    <cellStyle name="Header Total 2 4 4 6" xfId="11913"/>
    <cellStyle name="Header Total 2 4 4 7" xfId="11914"/>
    <cellStyle name="Header Total 2 4 4 8" xfId="11915"/>
    <cellStyle name="Header Total 2 4 5" xfId="11916"/>
    <cellStyle name="Header Total 2 4 5 2" xfId="11917"/>
    <cellStyle name="Header Total 2 4 5 3" xfId="11918"/>
    <cellStyle name="Header Total 2 4 5 4" xfId="11919"/>
    <cellStyle name="Header Total 2 4 5 5" xfId="11920"/>
    <cellStyle name="Header Total 2 4 5 6" xfId="11921"/>
    <cellStyle name="Header Total 2 4 5 7" xfId="11922"/>
    <cellStyle name="Header Total 2 4 6" xfId="11923"/>
    <cellStyle name="Header Total 2 4 7" xfId="11924"/>
    <cellStyle name="Header Total 2 4 8" xfId="11925"/>
    <cellStyle name="Header Total 2 4 9" xfId="11926"/>
    <cellStyle name="Header Total 2 5" xfId="11927"/>
    <cellStyle name="Header Total 2 5 10" xfId="11928"/>
    <cellStyle name="Header Total 2 5 11" xfId="11929"/>
    <cellStyle name="Header Total 2 5 11 2" xfId="11930"/>
    <cellStyle name="Header Total 2 5 2" xfId="11931"/>
    <cellStyle name="Header Total 2 5 2 2" xfId="11932"/>
    <cellStyle name="Header Total 2 5 2 2 2" xfId="11933"/>
    <cellStyle name="Header Total 2 5 2 2 3" xfId="11934"/>
    <cellStyle name="Header Total 2 5 2 2 4" xfId="11935"/>
    <cellStyle name="Header Total 2 5 2 2 5" xfId="11936"/>
    <cellStyle name="Header Total 2 5 2 2 6" xfId="11937"/>
    <cellStyle name="Header Total 2 5 2 2 7" xfId="11938"/>
    <cellStyle name="Header Total 2 5 2 3" xfId="11939"/>
    <cellStyle name="Header Total 2 5 2 4" xfId="11940"/>
    <cellStyle name="Header Total 2 5 2 5" xfId="11941"/>
    <cellStyle name="Header Total 2 5 2 6" xfId="11942"/>
    <cellStyle name="Header Total 2 5 2 7" xfId="11943"/>
    <cellStyle name="Header Total 2 5 2 8" xfId="11944"/>
    <cellStyle name="Header Total 2 5 3" xfId="11945"/>
    <cellStyle name="Header Total 2 5 3 2" xfId="11946"/>
    <cellStyle name="Header Total 2 5 3 2 2" xfId="11947"/>
    <cellStyle name="Header Total 2 5 3 2 3" xfId="11948"/>
    <cellStyle name="Header Total 2 5 3 2 4" xfId="11949"/>
    <cellStyle name="Header Total 2 5 3 2 5" xfId="11950"/>
    <cellStyle name="Header Total 2 5 3 2 6" xfId="11951"/>
    <cellStyle name="Header Total 2 5 3 2 7" xfId="11952"/>
    <cellStyle name="Header Total 2 5 3 3" xfId="11953"/>
    <cellStyle name="Header Total 2 5 3 4" xfId="11954"/>
    <cellStyle name="Header Total 2 5 3 5" xfId="11955"/>
    <cellStyle name="Header Total 2 5 3 6" xfId="11956"/>
    <cellStyle name="Header Total 2 5 3 7" xfId="11957"/>
    <cellStyle name="Header Total 2 5 3 8" xfId="11958"/>
    <cellStyle name="Header Total 2 5 4" xfId="11959"/>
    <cellStyle name="Header Total 2 5 4 2" xfId="11960"/>
    <cellStyle name="Header Total 2 5 4 2 2" xfId="11961"/>
    <cellStyle name="Header Total 2 5 4 2 3" xfId="11962"/>
    <cellStyle name="Header Total 2 5 4 2 4" xfId="11963"/>
    <cellStyle name="Header Total 2 5 4 2 5" xfId="11964"/>
    <cellStyle name="Header Total 2 5 4 2 6" xfId="11965"/>
    <cellStyle name="Header Total 2 5 4 2 7" xfId="11966"/>
    <cellStyle name="Header Total 2 5 4 3" xfId="11967"/>
    <cellStyle name="Header Total 2 5 4 4" xfId="11968"/>
    <cellStyle name="Header Total 2 5 4 5" xfId="11969"/>
    <cellStyle name="Header Total 2 5 4 6" xfId="11970"/>
    <cellStyle name="Header Total 2 5 4 7" xfId="11971"/>
    <cellStyle name="Header Total 2 5 4 8" xfId="11972"/>
    <cellStyle name="Header Total 2 5 5" xfId="11973"/>
    <cellStyle name="Header Total 2 5 5 2" xfId="11974"/>
    <cellStyle name="Header Total 2 5 5 3" xfId="11975"/>
    <cellStyle name="Header Total 2 5 5 4" xfId="11976"/>
    <cellStyle name="Header Total 2 5 5 5" xfId="11977"/>
    <cellStyle name="Header Total 2 5 5 6" xfId="11978"/>
    <cellStyle name="Header Total 2 5 5 7" xfId="11979"/>
    <cellStyle name="Header Total 2 5 6" xfId="11980"/>
    <cellStyle name="Header Total 2 5 7" xfId="11981"/>
    <cellStyle name="Header Total 2 5 8" xfId="11982"/>
    <cellStyle name="Header Total 2 5 9" xfId="11983"/>
    <cellStyle name="Header Total 2 6" xfId="11984"/>
    <cellStyle name="Header Total 2 6 2" xfId="11985"/>
    <cellStyle name="Header Total 2 6 2 2" xfId="11986"/>
    <cellStyle name="Header Total 2 6 2 3" xfId="11987"/>
    <cellStyle name="Header Total 2 6 2 4" xfId="11988"/>
    <cellStyle name="Header Total 2 6 2 5" xfId="11989"/>
    <cellStyle name="Header Total 2 6 2 6" xfId="11990"/>
    <cellStyle name="Header Total 2 6 2 7" xfId="11991"/>
    <cellStyle name="Header Total 2 6 3" xfId="11992"/>
    <cellStyle name="Header Total 2 6 4" xfId="11993"/>
    <cellStyle name="Header Total 2 6 5" xfId="11994"/>
    <cellStyle name="Header Total 2 6 6" xfId="11995"/>
    <cellStyle name="Header Total 2 6 7" xfId="11996"/>
    <cellStyle name="Header Total 2 6 8" xfId="11997"/>
    <cellStyle name="Header Total 2 7" xfId="11998"/>
    <cellStyle name="Header Total 2 7 2" xfId="11999"/>
    <cellStyle name="Header Total 2 7 2 2" xfId="12000"/>
    <cellStyle name="Header Total 2 7 2 3" xfId="12001"/>
    <cellStyle name="Header Total 2 7 2 4" xfId="12002"/>
    <cellStyle name="Header Total 2 7 2 5" xfId="12003"/>
    <cellStyle name="Header Total 2 7 2 6" xfId="12004"/>
    <cellStyle name="Header Total 2 7 2 7" xfId="12005"/>
    <cellStyle name="Header Total 2 7 3" xfId="12006"/>
    <cellStyle name="Header Total 2 7 4" xfId="12007"/>
    <cellStyle name="Header Total 2 7 5" xfId="12008"/>
    <cellStyle name="Header Total 2 7 6" xfId="12009"/>
    <cellStyle name="Header Total 2 7 7" xfId="12010"/>
    <cellStyle name="Header Total 2 7 8" xfId="12011"/>
    <cellStyle name="Header Total 2 8" xfId="12012"/>
    <cellStyle name="Header Total 2 8 2" xfId="12013"/>
    <cellStyle name="Header Total 2 8 2 2" xfId="12014"/>
    <cellStyle name="Header Total 2 8 2 3" xfId="12015"/>
    <cellStyle name="Header Total 2 8 2 4" xfId="12016"/>
    <cellStyle name="Header Total 2 8 2 5" xfId="12017"/>
    <cellStyle name="Header Total 2 8 2 6" xfId="12018"/>
    <cellStyle name="Header Total 2 8 2 7" xfId="12019"/>
    <cellStyle name="Header Total 2 8 3" xfId="12020"/>
    <cellStyle name="Header Total 2 8 4" xfId="12021"/>
    <cellStyle name="Header Total 2 8 5" xfId="12022"/>
    <cellStyle name="Header Total 2 8 6" xfId="12023"/>
    <cellStyle name="Header Total 2 8 7" xfId="12024"/>
    <cellStyle name="Header Total 2 8 8" xfId="12025"/>
    <cellStyle name="Header Total 2 9" xfId="12026"/>
    <cellStyle name="Header Total 2 9 2" xfId="12027"/>
    <cellStyle name="Header Total 2 9 2 2" xfId="12028"/>
    <cellStyle name="Header Total 2 9 2 3" xfId="12029"/>
    <cellStyle name="Header Total 2 9 2 4" xfId="12030"/>
    <cellStyle name="Header Total 2 9 2 5" xfId="12031"/>
    <cellStyle name="Header Total 2 9 2 6" xfId="12032"/>
    <cellStyle name="Header Total 2 9 2 7" xfId="12033"/>
    <cellStyle name="Header Total 2 9 3" xfId="12034"/>
    <cellStyle name="Header Total 2 9 4" xfId="12035"/>
    <cellStyle name="Header Total 2 9 5" xfId="12036"/>
    <cellStyle name="Header Total 2 9 6" xfId="12037"/>
    <cellStyle name="Header Total 2 9 7" xfId="12038"/>
    <cellStyle name="Header Total 2 9 8" xfId="12039"/>
    <cellStyle name="Header Total 3" xfId="12040"/>
    <cellStyle name="Header Total 3 10" xfId="12041"/>
    <cellStyle name="Header Total 3 11" xfId="12042"/>
    <cellStyle name="Header Total 3 12" xfId="12043"/>
    <cellStyle name="Header Total 3 13" xfId="12044"/>
    <cellStyle name="Header Total 3 13 2" xfId="12045"/>
    <cellStyle name="Header Total 3 2" xfId="12046"/>
    <cellStyle name="Header Total 3 2 10" xfId="12047"/>
    <cellStyle name="Header Total 3 2 11" xfId="12048"/>
    <cellStyle name="Header Total 3 2 11 2" xfId="12049"/>
    <cellStyle name="Header Total 3 2 2" xfId="12050"/>
    <cellStyle name="Header Total 3 2 2 2" xfId="12051"/>
    <cellStyle name="Header Total 3 2 2 2 2" xfId="12052"/>
    <cellStyle name="Header Total 3 2 2 2 3" xfId="12053"/>
    <cellStyle name="Header Total 3 2 2 2 4" xfId="12054"/>
    <cellStyle name="Header Total 3 2 2 2 5" xfId="12055"/>
    <cellStyle name="Header Total 3 2 2 2 6" xfId="12056"/>
    <cellStyle name="Header Total 3 2 2 2 7" xfId="12057"/>
    <cellStyle name="Header Total 3 2 2 3" xfId="12058"/>
    <cellStyle name="Header Total 3 2 2 4" xfId="12059"/>
    <cellStyle name="Header Total 3 2 2 5" xfId="12060"/>
    <cellStyle name="Header Total 3 2 2 6" xfId="12061"/>
    <cellStyle name="Header Total 3 2 2 7" xfId="12062"/>
    <cellStyle name="Header Total 3 2 2 8" xfId="12063"/>
    <cellStyle name="Header Total 3 2 3" xfId="12064"/>
    <cellStyle name="Header Total 3 2 3 2" xfId="12065"/>
    <cellStyle name="Header Total 3 2 3 2 2" xfId="12066"/>
    <cellStyle name="Header Total 3 2 3 2 3" xfId="12067"/>
    <cellStyle name="Header Total 3 2 3 2 4" xfId="12068"/>
    <cellStyle name="Header Total 3 2 3 2 5" xfId="12069"/>
    <cellStyle name="Header Total 3 2 3 2 6" xfId="12070"/>
    <cellStyle name="Header Total 3 2 3 2 7" xfId="12071"/>
    <cellStyle name="Header Total 3 2 3 3" xfId="12072"/>
    <cellStyle name="Header Total 3 2 3 4" xfId="12073"/>
    <cellStyle name="Header Total 3 2 3 5" xfId="12074"/>
    <cellStyle name="Header Total 3 2 3 6" xfId="12075"/>
    <cellStyle name="Header Total 3 2 3 7" xfId="12076"/>
    <cellStyle name="Header Total 3 2 3 8" xfId="12077"/>
    <cellStyle name="Header Total 3 2 4" xfId="12078"/>
    <cellStyle name="Header Total 3 2 4 2" xfId="12079"/>
    <cellStyle name="Header Total 3 2 4 2 2" xfId="12080"/>
    <cellStyle name="Header Total 3 2 4 2 3" xfId="12081"/>
    <cellStyle name="Header Total 3 2 4 2 4" xfId="12082"/>
    <cellStyle name="Header Total 3 2 4 2 5" xfId="12083"/>
    <cellStyle name="Header Total 3 2 4 2 6" xfId="12084"/>
    <cellStyle name="Header Total 3 2 4 2 7" xfId="12085"/>
    <cellStyle name="Header Total 3 2 4 3" xfId="12086"/>
    <cellStyle name="Header Total 3 2 4 4" xfId="12087"/>
    <cellStyle name="Header Total 3 2 4 5" xfId="12088"/>
    <cellStyle name="Header Total 3 2 4 6" xfId="12089"/>
    <cellStyle name="Header Total 3 2 4 7" xfId="12090"/>
    <cellStyle name="Header Total 3 2 4 8" xfId="12091"/>
    <cellStyle name="Header Total 3 2 5" xfId="12092"/>
    <cellStyle name="Header Total 3 2 5 2" xfId="12093"/>
    <cellStyle name="Header Total 3 2 5 3" xfId="12094"/>
    <cellStyle name="Header Total 3 2 5 4" xfId="12095"/>
    <cellStyle name="Header Total 3 2 5 5" xfId="12096"/>
    <cellStyle name="Header Total 3 2 5 6" xfId="12097"/>
    <cellStyle name="Header Total 3 2 5 7" xfId="12098"/>
    <cellStyle name="Header Total 3 2 6" xfId="12099"/>
    <cellStyle name="Header Total 3 2 7" xfId="12100"/>
    <cellStyle name="Header Total 3 2 8" xfId="12101"/>
    <cellStyle name="Header Total 3 2 9" xfId="12102"/>
    <cellStyle name="Header Total 3 3" xfId="12103"/>
    <cellStyle name="Header Total 3 3 10" xfId="12104"/>
    <cellStyle name="Header Total 3 3 11" xfId="12105"/>
    <cellStyle name="Header Total 3 3 11 2" xfId="12106"/>
    <cellStyle name="Header Total 3 3 2" xfId="12107"/>
    <cellStyle name="Header Total 3 3 2 2" xfId="12108"/>
    <cellStyle name="Header Total 3 3 2 2 2" xfId="12109"/>
    <cellStyle name="Header Total 3 3 2 2 3" xfId="12110"/>
    <cellStyle name="Header Total 3 3 2 2 4" xfId="12111"/>
    <cellStyle name="Header Total 3 3 2 2 5" xfId="12112"/>
    <cellStyle name="Header Total 3 3 2 2 6" xfId="12113"/>
    <cellStyle name="Header Total 3 3 2 2 7" xfId="12114"/>
    <cellStyle name="Header Total 3 3 2 3" xfId="12115"/>
    <cellStyle name="Header Total 3 3 2 4" xfId="12116"/>
    <cellStyle name="Header Total 3 3 2 5" xfId="12117"/>
    <cellStyle name="Header Total 3 3 2 6" xfId="12118"/>
    <cellStyle name="Header Total 3 3 2 7" xfId="12119"/>
    <cellStyle name="Header Total 3 3 2 8" xfId="12120"/>
    <cellStyle name="Header Total 3 3 3" xfId="12121"/>
    <cellStyle name="Header Total 3 3 3 2" xfId="12122"/>
    <cellStyle name="Header Total 3 3 3 2 2" xfId="12123"/>
    <cellStyle name="Header Total 3 3 3 2 3" xfId="12124"/>
    <cellStyle name="Header Total 3 3 3 2 4" xfId="12125"/>
    <cellStyle name="Header Total 3 3 3 2 5" xfId="12126"/>
    <cellStyle name="Header Total 3 3 3 2 6" xfId="12127"/>
    <cellStyle name="Header Total 3 3 3 2 7" xfId="12128"/>
    <cellStyle name="Header Total 3 3 3 3" xfId="12129"/>
    <cellStyle name="Header Total 3 3 3 4" xfId="12130"/>
    <cellStyle name="Header Total 3 3 3 5" xfId="12131"/>
    <cellStyle name="Header Total 3 3 3 6" xfId="12132"/>
    <cellStyle name="Header Total 3 3 3 7" xfId="12133"/>
    <cellStyle name="Header Total 3 3 3 8" xfId="12134"/>
    <cellStyle name="Header Total 3 3 4" xfId="12135"/>
    <cellStyle name="Header Total 3 3 4 2" xfId="12136"/>
    <cellStyle name="Header Total 3 3 4 2 2" xfId="12137"/>
    <cellStyle name="Header Total 3 3 4 2 3" xfId="12138"/>
    <cellStyle name="Header Total 3 3 4 2 4" xfId="12139"/>
    <cellStyle name="Header Total 3 3 4 2 5" xfId="12140"/>
    <cellStyle name="Header Total 3 3 4 2 6" xfId="12141"/>
    <cellStyle name="Header Total 3 3 4 2 7" xfId="12142"/>
    <cellStyle name="Header Total 3 3 4 3" xfId="12143"/>
    <cellStyle name="Header Total 3 3 4 4" xfId="12144"/>
    <cellStyle name="Header Total 3 3 4 5" xfId="12145"/>
    <cellStyle name="Header Total 3 3 4 6" xfId="12146"/>
    <cellStyle name="Header Total 3 3 4 7" xfId="12147"/>
    <cellStyle name="Header Total 3 3 4 8" xfId="12148"/>
    <cellStyle name="Header Total 3 3 5" xfId="12149"/>
    <cellStyle name="Header Total 3 3 5 2" xfId="12150"/>
    <cellStyle name="Header Total 3 3 5 3" xfId="12151"/>
    <cellStyle name="Header Total 3 3 5 4" xfId="12152"/>
    <cellStyle name="Header Total 3 3 5 5" xfId="12153"/>
    <cellStyle name="Header Total 3 3 5 6" xfId="12154"/>
    <cellStyle name="Header Total 3 3 5 7" xfId="12155"/>
    <cellStyle name="Header Total 3 3 6" xfId="12156"/>
    <cellStyle name="Header Total 3 3 7" xfId="12157"/>
    <cellStyle name="Header Total 3 3 8" xfId="12158"/>
    <cellStyle name="Header Total 3 3 9" xfId="12159"/>
    <cellStyle name="Header Total 3 4" xfId="12160"/>
    <cellStyle name="Header Total 3 4 2" xfId="12161"/>
    <cellStyle name="Header Total 3 4 2 2" xfId="12162"/>
    <cellStyle name="Header Total 3 4 2 3" xfId="12163"/>
    <cellStyle name="Header Total 3 4 2 4" xfId="12164"/>
    <cellStyle name="Header Total 3 4 2 5" xfId="12165"/>
    <cellStyle name="Header Total 3 4 2 6" xfId="12166"/>
    <cellStyle name="Header Total 3 4 2 7" xfId="12167"/>
    <cellStyle name="Header Total 3 4 3" xfId="12168"/>
    <cellStyle name="Header Total 3 4 4" xfId="12169"/>
    <cellStyle name="Header Total 3 4 5" xfId="12170"/>
    <cellStyle name="Header Total 3 4 6" xfId="12171"/>
    <cellStyle name="Header Total 3 4 7" xfId="12172"/>
    <cellStyle name="Header Total 3 4 8" xfId="12173"/>
    <cellStyle name="Header Total 3 5" xfId="12174"/>
    <cellStyle name="Header Total 3 5 2" xfId="12175"/>
    <cellStyle name="Header Total 3 5 2 2" xfId="12176"/>
    <cellStyle name="Header Total 3 5 2 3" xfId="12177"/>
    <cellStyle name="Header Total 3 5 2 4" xfId="12178"/>
    <cellStyle name="Header Total 3 5 2 5" xfId="12179"/>
    <cellStyle name="Header Total 3 5 2 6" xfId="12180"/>
    <cellStyle name="Header Total 3 5 2 7" xfId="12181"/>
    <cellStyle name="Header Total 3 5 3" xfId="12182"/>
    <cellStyle name="Header Total 3 5 4" xfId="12183"/>
    <cellStyle name="Header Total 3 5 5" xfId="12184"/>
    <cellStyle name="Header Total 3 5 6" xfId="12185"/>
    <cellStyle name="Header Total 3 5 7" xfId="12186"/>
    <cellStyle name="Header Total 3 5 8" xfId="12187"/>
    <cellStyle name="Header Total 3 6" xfId="12188"/>
    <cellStyle name="Header Total 3 6 2" xfId="12189"/>
    <cellStyle name="Header Total 3 6 2 2" xfId="12190"/>
    <cellStyle name="Header Total 3 6 2 3" xfId="12191"/>
    <cellStyle name="Header Total 3 6 2 4" xfId="12192"/>
    <cellStyle name="Header Total 3 6 2 5" xfId="12193"/>
    <cellStyle name="Header Total 3 6 2 6" xfId="12194"/>
    <cellStyle name="Header Total 3 6 2 7" xfId="12195"/>
    <cellStyle name="Header Total 3 6 3" xfId="12196"/>
    <cellStyle name="Header Total 3 6 4" xfId="12197"/>
    <cellStyle name="Header Total 3 6 5" xfId="12198"/>
    <cellStyle name="Header Total 3 6 6" xfId="12199"/>
    <cellStyle name="Header Total 3 6 7" xfId="12200"/>
    <cellStyle name="Header Total 3 6 8" xfId="12201"/>
    <cellStyle name="Header Total 3 7" xfId="12202"/>
    <cellStyle name="Header Total 3 7 2" xfId="12203"/>
    <cellStyle name="Header Total 3 7 3" xfId="12204"/>
    <cellStyle name="Header Total 3 7 4" xfId="12205"/>
    <cellStyle name="Header Total 3 7 5" xfId="12206"/>
    <cellStyle name="Header Total 3 7 6" xfId="12207"/>
    <cellStyle name="Header Total 3 7 7" xfId="12208"/>
    <cellStyle name="Header Total 3 8" xfId="12209"/>
    <cellStyle name="Header Total 3 9" xfId="12210"/>
    <cellStyle name="Header Total 4" xfId="12211"/>
    <cellStyle name="Header Total 4 10" xfId="12212"/>
    <cellStyle name="Header Total 4 11" xfId="12213"/>
    <cellStyle name="Header Total 4 12" xfId="12214"/>
    <cellStyle name="Header Total 4 13" xfId="12215"/>
    <cellStyle name="Header Total 4 13 2" xfId="12216"/>
    <cellStyle name="Header Total 4 2" xfId="12217"/>
    <cellStyle name="Header Total 4 2 10" xfId="12218"/>
    <cellStyle name="Header Total 4 2 11" xfId="12219"/>
    <cellStyle name="Header Total 4 2 11 2" xfId="12220"/>
    <cellStyle name="Header Total 4 2 2" xfId="12221"/>
    <cellStyle name="Header Total 4 2 2 2" xfId="12222"/>
    <cellStyle name="Header Total 4 2 2 2 2" xfId="12223"/>
    <cellStyle name="Header Total 4 2 2 2 3" xfId="12224"/>
    <cellStyle name="Header Total 4 2 2 2 4" xfId="12225"/>
    <cellStyle name="Header Total 4 2 2 2 5" xfId="12226"/>
    <cellStyle name="Header Total 4 2 2 2 6" xfId="12227"/>
    <cellStyle name="Header Total 4 2 2 2 7" xfId="12228"/>
    <cellStyle name="Header Total 4 2 2 3" xfId="12229"/>
    <cellStyle name="Header Total 4 2 2 4" xfId="12230"/>
    <cellStyle name="Header Total 4 2 2 5" xfId="12231"/>
    <cellStyle name="Header Total 4 2 2 6" xfId="12232"/>
    <cellStyle name="Header Total 4 2 2 7" xfId="12233"/>
    <cellStyle name="Header Total 4 2 2 8" xfId="12234"/>
    <cellStyle name="Header Total 4 2 3" xfId="12235"/>
    <cellStyle name="Header Total 4 2 3 2" xfId="12236"/>
    <cellStyle name="Header Total 4 2 3 2 2" xfId="12237"/>
    <cellStyle name="Header Total 4 2 3 2 3" xfId="12238"/>
    <cellStyle name="Header Total 4 2 3 2 4" xfId="12239"/>
    <cellStyle name="Header Total 4 2 3 2 5" xfId="12240"/>
    <cellStyle name="Header Total 4 2 3 2 6" xfId="12241"/>
    <cellStyle name="Header Total 4 2 3 2 7" xfId="12242"/>
    <cellStyle name="Header Total 4 2 3 3" xfId="12243"/>
    <cellStyle name="Header Total 4 2 3 4" xfId="12244"/>
    <cellStyle name="Header Total 4 2 3 5" xfId="12245"/>
    <cellStyle name="Header Total 4 2 3 6" xfId="12246"/>
    <cellStyle name="Header Total 4 2 3 7" xfId="12247"/>
    <cellStyle name="Header Total 4 2 3 8" xfId="12248"/>
    <cellStyle name="Header Total 4 2 4" xfId="12249"/>
    <cellStyle name="Header Total 4 2 4 2" xfId="12250"/>
    <cellStyle name="Header Total 4 2 4 2 2" xfId="12251"/>
    <cellStyle name="Header Total 4 2 4 2 3" xfId="12252"/>
    <cellStyle name="Header Total 4 2 4 2 4" xfId="12253"/>
    <cellStyle name="Header Total 4 2 4 2 5" xfId="12254"/>
    <cellStyle name="Header Total 4 2 4 2 6" xfId="12255"/>
    <cellStyle name="Header Total 4 2 4 2 7" xfId="12256"/>
    <cellStyle name="Header Total 4 2 4 3" xfId="12257"/>
    <cellStyle name="Header Total 4 2 4 4" xfId="12258"/>
    <cellStyle name="Header Total 4 2 4 5" xfId="12259"/>
    <cellStyle name="Header Total 4 2 4 6" xfId="12260"/>
    <cellStyle name="Header Total 4 2 4 7" xfId="12261"/>
    <cellStyle name="Header Total 4 2 4 8" xfId="12262"/>
    <cellStyle name="Header Total 4 2 5" xfId="12263"/>
    <cellStyle name="Header Total 4 2 5 2" xfId="12264"/>
    <cellStyle name="Header Total 4 2 5 3" xfId="12265"/>
    <cellStyle name="Header Total 4 2 5 4" xfId="12266"/>
    <cellStyle name="Header Total 4 2 5 5" xfId="12267"/>
    <cellStyle name="Header Total 4 2 5 6" xfId="12268"/>
    <cellStyle name="Header Total 4 2 5 7" xfId="12269"/>
    <cellStyle name="Header Total 4 2 6" xfId="12270"/>
    <cellStyle name="Header Total 4 2 7" xfId="12271"/>
    <cellStyle name="Header Total 4 2 8" xfId="12272"/>
    <cellStyle name="Header Total 4 2 9" xfId="12273"/>
    <cellStyle name="Header Total 4 3" xfId="12274"/>
    <cellStyle name="Header Total 4 3 10" xfId="12275"/>
    <cellStyle name="Header Total 4 3 11" xfId="12276"/>
    <cellStyle name="Header Total 4 3 11 2" xfId="12277"/>
    <cellStyle name="Header Total 4 3 2" xfId="12278"/>
    <cellStyle name="Header Total 4 3 2 2" xfId="12279"/>
    <cellStyle name="Header Total 4 3 2 2 2" xfId="12280"/>
    <cellStyle name="Header Total 4 3 2 2 3" xfId="12281"/>
    <cellStyle name="Header Total 4 3 2 2 4" xfId="12282"/>
    <cellStyle name="Header Total 4 3 2 2 5" xfId="12283"/>
    <cellStyle name="Header Total 4 3 2 2 6" xfId="12284"/>
    <cellStyle name="Header Total 4 3 2 2 7" xfId="12285"/>
    <cellStyle name="Header Total 4 3 2 3" xfId="12286"/>
    <cellStyle name="Header Total 4 3 2 4" xfId="12287"/>
    <cellStyle name="Header Total 4 3 2 5" xfId="12288"/>
    <cellStyle name="Header Total 4 3 2 6" xfId="12289"/>
    <cellStyle name="Header Total 4 3 2 7" xfId="12290"/>
    <cellStyle name="Header Total 4 3 2 8" xfId="12291"/>
    <cellStyle name="Header Total 4 3 3" xfId="12292"/>
    <cellStyle name="Header Total 4 3 3 2" xfId="12293"/>
    <cellStyle name="Header Total 4 3 3 2 2" xfId="12294"/>
    <cellStyle name="Header Total 4 3 3 2 3" xfId="12295"/>
    <cellStyle name="Header Total 4 3 3 2 4" xfId="12296"/>
    <cellStyle name="Header Total 4 3 3 2 5" xfId="12297"/>
    <cellStyle name="Header Total 4 3 3 2 6" xfId="12298"/>
    <cellStyle name="Header Total 4 3 3 2 7" xfId="12299"/>
    <cellStyle name="Header Total 4 3 3 3" xfId="12300"/>
    <cellStyle name="Header Total 4 3 3 4" xfId="12301"/>
    <cellStyle name="Header Total 4 3 3 5" xfId="12302"/>
    <cellStyle name="Header Total 4 3 3 6" xfId="12303"/>
    <cellStyle name="Header Total 4 3 3 7" xfId="12304"/>
    <cellStyle name="Header Total 4 3 3 8" xfId="12305"/>
    <cellStyle name="Header Total 4 3 4" xfId="12306"/>
    <cellStyle name="Header Total 4 3 4 2" xfId="12307"/>
    <cellStyle name="Header Total 4 3 4 2 2" xfId="12308"/>
    <cellStyle name="Header Total 4 3 4 2 3" xfId="12309"/>
    <cellStyle name="Header Total 4 3 4 2 4" xfId="12310"/>
    <cellStyle name="Header Total 4 3 4 2 5" xfId="12311"/>
    <cellStyle name="Header Total 4 3 4 2 6" xfId="12312"/>
    <cellStyle name="Header Total 4 3 4 2 7" xfId="12313"/>
    <cellStyle name="Header Total 4 3 4 3" xfId="12314"/>
    <cellStyle name="Header Total 4 3 4 4" xfId="12315"/>
    <cellStyle name="Header Total 4 3 4 5" xfId="12316"/>
    <cellStyle name="Header Total 4 3 4 6" xfId="12317"/>
    <cellStyle name="Header Total 4 3 4 7" xfId="12318"/>
    <cellStyle name="Header Total 4 3 4 8" xfId="12319"/>
    <cellStyle name="Header Total 4 3 5" xfId="12320"/>
    <cellStyle name="Header Total 4 3 5 2" xfId="12321"/>
    <cellStyle name="Header Total 4 3 5 3" xfId="12322"/>
    <cellStyle name="Header Total 4 3 5 4" xfId="12323"/>
    <cellStyle name="Header Total 4 3 5 5" xfId="12324"/>
    <cellStyle name="Header Total 4 3 5 6" xfId="12325"/>
    <cellStyle name="Header Total 4 3 5 7" xfId="12326"/>
    <cellStyle name="Header Total 4 3 6" xfId="12327"/>
    <cellStyle name="Header Total 4 3 7" xfId="12328"/>
    <cellStyle name="Header Total 4 3 8" xfId="12329"/>
    <cellStyle name="Header Total 4 3 9" xfId="12330"/>
    <cellStyle name="Header Total 4 4" xfId="12331"/>
    <cellStyle name="Header Total 4 4 2" xfId="12332"/>
    <cellStyle name="Header Total 4 4 2 2" xfId="12333"/>
    <cellStyle name="Header Total 4 4 2 3" xfId="12334"/>
    <cellStyle name="Header Total 4 4 2 4" xfId="12335"/>
    <cellStyle name="Header Total 4 4 2 5" xfId="12336"/>
    <cellStyle name="Header Total 4 4 2 6" xfId="12337"/>
    <cellStyle name="Header Total 4 4 2 7" xfId="12338"/>
    <cellStyle name="Header Total 4 4 3" xfId="12339"/>
    <cellStyle name="Header Total 4 4 4" xfId="12340"/>
    <cellStyle name="Header Total 4 4 5" xfId="12341"/>
    <cellStyle name="Header Total 4 4 6" xfId="12342"/>
    <cellStyle name="Header Total 4 4 7" xfId="12343"/>
    <cellStyle name="Header Total 4 4 8" xfId="12344"/>
    <cellStyle name="Header Total 4 5" xfId="12345"/>
    <cellStyle name="Header Total 4 5 2" xfId="12346"/>
    <cellStyle name="Header Total 4 5 2 2" xfId="12347"/>
    <cellStyle name="Header Total 4 5 2 3" xfId="12348"/>
    <cellStyle name="Header Total 4 5 2 4" xfId="12349"/>
    <cellStyle name="Header Total 4 5 2 5" xfId="12350"/>
    <cellStyle name="Header Total 4 5 2 6" xfId="12351"/>
    <cellStyle name="Header Total 4 5 2 7" xfId="12352"/>
    <cellStyle name="Header Total 4 5 3" xfId="12353"/>
    <cellStyle name="Header Total 4 5 4" xfId="12354"/>
    <cellStyle name="Header Total 4 5 5" xfId="12355"/>
    <cellStyle name="Header Total 4 5 6" xfId="12356"/>
    <cellStyle name="Header Total 4 5 7" xfId="12357"/>
    <cellStyle name="Header Total 4 5 8" xfId="12358"/>
    <cellStyle name="Header Total 4 6" xfId="12359"/>
    <cellStyle name="Header Total 4 6 2" xfId="12360"/>
    <cellStyle name="Header Total 4 6 2 2" xfId="12361"/>
    <cellStyle name="Header Total 4 6 2 3" xfId="12362"/>
    <cellStyle name="Header Total 4 6 2 4" xfId="12363"/>
    <cellStyle name="Header Total 4 6 2 5" xfId="12364"/>
    <cellStyle name="Header Total 4 6 2 6" xfId="12365"/>
    <cellStyle name="Header Total 4 6 2 7" xfId="12366"/>
    <cellStyle name="Header Total 4 6 3" xfId="12367"/>
    <cellStyle name="Header Total 4 6 4" xfId="12368"/>
    <cellStyle name="Header Total 4 6 5" xfId="12369"/>
    <cellStyle name="Header Total 4 6 6" xfId="12370"/>
    <cellStyle name="Header Total 4 6 7" xfId="12371"/>
    <cellStyle name="Header Total 4 6 8" xfId="12372"/>
    <cellStyle name="Header Total 4 7" xfId="12373"/>
    <cellStyle name="Header Total 4 7 2" xfId="12374"/>
    <cellStyle name="Header Total 4 7 3" xfId="12375"/>
    <cellStyle name="Header Total 4 7 4" xfId="12376"/>
    <cellStyle name="Header Total 4 7 5" xfId="12377"/>
    <cellStyle name="Header Total 4 7 6" xfId="12378"/>
    <cellStyle name="Header Total 4 7 7" xfId="12379"/>
    <cellStyle name="Header Total 4 8" xfId="12380"/>
    <cellStyle name="Header Total 4 9" xfId="12381"/>
    <cellStyle name="Header Total 5" xfId="12382"/>
    <cellStyle name="Header Total 5 10" xfId="12383"/>
    <cellStyle name="Header Total 5 11" xfId="12384"/>
    <cellStyle name="Header Total 5 11 2" xfId="12385"/>
    <cellStyle name="Header Total 5 2" xfId="12386"/>
    <cellStyle name="Header Total 5 2 2" xfId="12387"/>
    <cellStyle name="Header Total 5 2 2 2" xfId="12388"/>
    <cellStyle name="Header Total 5 2 2 3" xfId="12389"/>
    <cellStyle name="Header Total 5 2 2 4" xfId="12390"/>
    <cellStyle name="Header Total 5 2 2 5" xfId="12391"/>
    <cellStyle name="Header Total 5 2 2 6" xfId="12392"/>
    <cellStyle name="Header Total 5 2 2 7" xfId="12393"/>
    <cellStyle name="Header Total 5 2 3" xfId="12394"/>
    <cellStyle name="Header Total 5 2 4" xfId="12395"/>
    <cellStyle name="Header Total 5 2 5" xfId="12396"/>
    <cellStyle name="Header Total 5 2 6" xfId="12397"/>
    <cellStyle name="Header Total 5 2 7" xfId="12398"/>
    <cellStyle name="Header Total 5 2 8" xfId="12399"/>
    <cellStyle name="Header Total 5 3" xfId="12400"/>
    <cellStyle name="Header Total 5 3 2" xfId="12401"/>
    <cellStyle name="Header Total 5 3 2 2" xfId="12402"/>
    <cellStyle name="Header Total 5 3 2 3" xfId="12403"/>
    <cellStyle name="Header Total 5 3 2 4" xfId="12404"/>
    <cellStyle name="Header Total 5 3 2 5" xfId="12405"/>
    <cellStyle name="Header Total 5 3 2 6" xfId="12406"/>
    <cellStyle name="Header Total 5 3 2 7" xfId="12407"/>
    <cellStyle name="Header Total 5 3 3" xfId="12408"/>
    <cellStyle name="Header Total 5 3 4" xfId="12409"/>
    <cellStyle name="Header Total 5 3 5" xfId="12410"/>
    <cellStyle name="Header Total 5 3 6" xfId="12411"/>
    <cellStyle name="Header Total 5 3 7" xfId="12412"/>
    <cellStyle name="Header Total 5 3 8" xfId="12413"/>
    <cellStyle name="Header Total 5 4" xfId="12414"/>
    <cellStyle name="Header Total 5 4 2" xfId="12415"/>
    <cellStyle name="Header Total 5 4 2 2" xfId="12416"/>
    <cellStyle name="Header Total 5 4 2 3" xfId="12417"/>
    <cellStyle name="Header Total 5 4 2 4" xfId="12418"/>
    <cellStyle name="Header Total 5 4 2 5" xfId="12419"/>
    <cellStyle name="Header Total 5 4 2 6" xfId="12420"/>
    <cellStyle name="Header Total 5 4 2 7" xfId="12421"/>
    <cellStyle name="Header Total 5 4 3" xfId="12422"/>
    <cellStyle name="Header Total 5 4 4" xfId="12423"/>
    <cellStyle name="Header Total 5 4 5" xfId="12424"/>
    <cellStyle name="Header Total 5 4 6" xfId="12425"/>
    <cellStyle name="Header Total 5 4 7" xfId="12426"/>
    <cellStyle name="Header Total 5 4 8" xfId="12427"/>
    <cellStyle name="Header Total 5 5" xfId="12428"/>
    <cellStyle name="Header Total 5 5 2" xfId="12429"/>
    <cellStyle name="Header Total 5 5 3" xfId="12430"/>
    <cellStyle name="Header Total 5 5 4" xfId="12431"/>
    <cellStyle name="Header Total 5 5 5" xfId="12432"/>
    <cellStyle name="Header Total 5 5 6" xfId="12433"/>
    <cellStyle name="Header Total 5 5 7" xfId="12434"/>
    <cellStyle name="Header Total 5 6" xfId="12435"/>
    <cellStyle name="Header Total 5 7" xfId="12436"/>
    <cellStyle name="Header Total 5 8" xfId="12437"/>
    <cellStyle name="Header Total 5 9" xfId="12438"/>
    <cellStyle name="Header Total 6" xfId="12439"/>
    <cellStyle name="Header Total 6 10" xfId="12440"/>
    <cellStyle name="Header Total 6 11" xfId="12441"/>
    <cellStyle name="Header Total 6 11 2" xfId="12442"/>
    <cellStyle name="Header Total 6 2" xfId="12443"/>
    <cellStyle name="Header Total 6 2 2" xfId="12444"/>
    <cellStyle name="Header Total 6 2 2 2" xfId="12445"/>
    <cellStyle name="Header Total 6 2 2 3" xfId="12446"/>
    <cellStyle name="Header Total 6 2 2 4" xfId="12447"/>
    <cellStyle name="Header Total 6 2 2 5" xfId="12448"/>
    <cellStyle name="Header Total 6 2 2 6" xfId="12449"/>
    <cellStyle name="Header Total 6 2 2 7" xfId="12450"/>
    <cellStyle name="Header Total 6 2 3" xfId="12451"/>
    <cellStyle name="Header Total 6 2 4" xfId="12452"/>
    <cellStyle name="Header Total 6 2 5" xfId="12453"/>
    <cellStyle name="Header Total 6 2 6" xfId="12454"/>
    <cellStyle name="Header Total 6 2 7" xfId="12455"/>
    <cellStyle name="Header Total 6 2 8" xfId="12456"/>
    <cellStyle name="Header Total 6 3" xfId="12457"/>
    <cellStyle name="Header Total 6 3 2" xfId="12458"/>
    <cellStyle name="Header Total 6 3 2 2" xfId="12459"/>
    <cellStyle name="Header Total 6 3 2 3" xfId="12460"/>
    <cellStyle name="Header Total 6 3 2 4" xfId="12461"/>
    <cellStyle name="Header Total 6 3 2 5" xfId="12462"/>
    <cellStyle name="Header Total 6 3 2 6" xfId="12463"/>
    <cellStyle name="Header Total 6 3 2 7" xfId="12464"/>
    <cellStyle name="Header Total 6 3 3" xfId="12465"/>
    <cellStyle name="Header Total 6 3 4" xfId="12466"/>
    <cellStyle name="Header Total 6 3 5" xfId="12467"/>
    <cellStyle name="Header Total 6 3 6" xfId="12468"/>
    <cellStyle name="Header Total 6 3 7" xfId="12469"/>
    <cellStyle name="Header Total 6 3 8" xfId="12470"/>
    <cellStyle name="Header Total 6 4" xfId="12471"/>
    <cellStyle name="Header Total 6 4 2" xfId="12472"/>
    <cellStyle name="Header Total 6 4 2 2" xfId="12473"/>
    <cellStyle name="Header Total 6 4 2 3" xfId="12474"/>
    <cellStyle name="Header Total 6 4 2 4" xfId="12475"/>
    <cellStyle name="Header Total 6 4 2 5" xfId="12476"/>
    <cellStyle name="Header Total 6 4 2 6" xfId="12477"/>
    <cellStyle name="Header Total 6 4 2 7" xfId="12478"/>
    <cellStyle name="Header Total 6 4 3" xfId="12479"/>
    <cellStyle name="Header Total 6 4 4" xfId="12480"/>
    <cellStyle name="Header Total 6 4 5" xfId="12481"/>
    <cellStyle name="Header Total 6 4 6" xfId="12482"/>
    <cellStyle name="Header Total 6 4 7" xfId="12483"/>
    <cellStyle name="Header Total 6 4 8" xfId="12484"/>
    <cellStyle name="Header Total 6 5" xfId="12485"/>
    <cellStyle name="Header Total 6 5 2" xfId="12486"/>
    <cellStyle name="Header Total 6 5 3" xfId="12487"/>
    <cellStyle name="Header Total 6 5 4" xfId="12488"/>
    <cellStyle name="Header Total 6 5 5" xfId="12489"/>
    <cellStyle name="Header Total 6 5 6" xfId="12490"/>
    <cellStyle name="Header Total 6 5 7" xfId="12491"/>
    <cellStyle name="Header Total 6 6" xfId="12492"/>
    <cellStyle name="Header Total 6 7" xfId="12493"/>
    <cellStyle name="Header Total 6 8" xfId="12494"/>
    <cellStyle name="Header Total 6 9" xfId="12495"/>
    <cellStyle name="Header Total 7" xfId="12496"/>
    <cellStyle name="Header Total 7 2" xfId="12497"/>
    <cellStyle name="Header Total 7 2 2" xfId="12498"/>
    <cellStyle name="Header Total 7 2 3" xfId="12499"/>
    <cellStyle name="Header Total 7 2 4" xfId="12500"/>
    <cellStyle name="Header Total 7 2 5" xfId="12501"/>
    <cellStyle name="Header Total 7 2 6" xfId="12502"/>
    <cellStyle name="Header Total 7 2 7" xfId="12503"/>
    <cellStyle name="Header Total 7 3" xfId="12504"/>
    <cellStyle name="Header Total 7 4" xfId="12505"/>
    <cellStyle name="Header Total 7 5" xfId="12506"/>
    <cellStyle name="Header Total 7 6" xfId="12507"/>
    <cellStyle name="Header Total 7 7" xfId="12508"/>
    <cellStyle name="Header Total 7 8" xfId="12509"/>
    <cellStyle name="Header Total 8" xfId="12510"/>
    <cellStyle name="Header Total 8 2" xfId="12511"/>
    <cellStyle name="Header Total 8 2 2" xfId="12512"/>
    <cellStyle name="Header Total 8 2 3" xfId="12513"/>
    <cellStyle name="Header Total 8 2 4" xfId="12514"/>
    <cellStyle name="Header Total 8 2 5" xfId="12515"/>
    <cellStyle name="Header Total 8 2 6" xfId="12516"/>
    <cellStyle name="Header Total 8 2 7" xfId="12517"/>
    <cellStyle name="Header Total 8 3" xfId="12518"/>
    <cellStyle name="Header Total 8 4" xfId="12519"/>
    <cellStyle name="Header Total 8 5" xfId="12520"/>
    <cellStyle name="Header Total 8 6" xfId="12521"/>
    <cellStyle name="Header Total 8 7" xfId="12522"/>
    <cellStyle name="Header Total 8 8" xfId="12523"/>
    <cellStyle name="Header Total 9" xfId="12524"/>
    <cellStyle name="Header Total 9 2" xfId="12525"/>
    <cellStyle name="Header Total 9 2 2" xfId="12526"/>
    <cellStyle name="Header Total 9 2 3" xfId="12527"/>
    <cellStyle name="Header Total 9 2 4" xfId="12528"/>
    <cellStyle name="Header Total 9 2 5" xfId="12529"/>
    <cellStyle name="Header Total 9 2 6" xfId="12530"/>
    <cellStyle name="Header Total 9 2 7" xfId="12531"/>
    <cellStyle name="Header Total 9 3" xfId="12532"/>
    <cellStyle name="Header Total 9 4" xfId="12533"/>
    <cellStyle name="Header Total 9 5" xfId="12534"/>
    <cellStyle name="Header Total 9 6" xfId="12535"/>
    <cellStyle name="Header Total 9 7" xfId="12536"/>
    <cellStyle name="Header Total 9 8" xfId="12537"/>
    <cellStyle name="Header1" xfId="12538"/>
    <cellStyle name="Header1 2" xfId="12539"/>
    <cellStyle name="Header2" xfId="12540"/>
    <cellStyle name="Header3" xfId="12541"/>
    <cellStyle name="Header3 2" xfId="12542"/>
    <cellStyle name="Heading 1 2" xfId="12543"/>
    <cellStyle name="Heading 1 2 2" xfId="12544"/>
    <cellStyle name="Heading 2 2" xfId="12545"/>
    <cellStyle name="Heading 2 2 2" xfId="12546"/>
    <cellStyle name="Heading 3 2" xfId="12547"/>
    <cellStyle name="Heading 4 2" xfId="12548"/>
    <cellStyle name="Hyperlink" xfId="41598" builtinId="8"/>
    <cellStyle name="Input 2" xfId="12549"/>
    <cellStyle name="Input 2 10" xfId="12550"/>
    <cellStyle name="Input 2 10 2" xfId="12551"/>
    <cellStyle name="Input 2 10 2 2" xfId="12552"/>
    <cellStyle name="Input 2 10 2 2 2" xfId="12553"/>
    <cellStyle name="Input 2 10 2 2 2 2" xfId="12554"/>
    <cellStyle name="Input 2 10 2 2 3" xfId="12555"/>
    <cellStyle name="Input 2 10 2 3" xfId="12556"/>
    <cellStyle name="Input 2 10 2 3 2" xfId="12557"/>
    <cellStyle name="Input 2 10 2 3 2 2" xfId="12558"/>
    <cellStyle name="Input 2 10 2 3 3" xfId="12559"/>
    <cellStyle name="Input 2 10 2 4" xfId="12560"/>
    <cellStyle name="Input 2 10 2 4 2" xfId="12561"/>
    <cellStyle name="Input 2 10 2 4 2 2" xfId="12562"/>
    <cellStyle name="Input 2 10 2 4 3" xfId="12563"/>
    <cellStyle name="Input 2 10 2 5" xfId="12564"/>
    <cellStyle name="Input 2 10 2 5 2" xfId="12565"/>
    <cellStyle name="Input 2 10 2 5 2 2" xfId="12566"/>
    <cellStyle name="Input 2 10 2 5 3" xfId="12567"/>
    <cellStyle name="Input 2 10 2 6" xfId="12568"/>
    <cellStyle name="Input 2 10 2 6 2" xfId="12569"/>
    <cellStyle name="Input 2 10 2 7" xfId="12570"/>
    <cellStyle name="Input 2 10 2 7 2" xfId="12571"/>
    <cellStyle name="Input 2 10 2 7 2 2" xfId="12572"/>
    <cellStyle name="Input 2 10 2 7 3" xfId="12573"/>
    <cellStyle name="Input 2 10 2 8" xfId="12574"/>
    <cellStyle name="Input 2 10 3" xfId="12575"/>
    <cellStyle name="Input 2 10 3 2" xfId="12576"/>
    <cellStyle name="Input 2 10 3 2 2" xfId="12577"/>
    <cellStyle name="Input 2 10 3 3" xfId="12578"/>
    <cellStyle name="Input 2 10 4" xfId="12579"/>
    <cellStyle name="Input 2 10 4 2" xfId="12580"/>
    <cellStyle name="Input 2 10 4 2 2" xfId="12581"/>
    <cellStyle name="Input 2 10 4 3" xfId="12582"/>
    <cellStyle name="Input 2 10 5" xfId="12583"/>
    <cellStyle name="Input 2 10 5 2" xfId="12584"/>
    <cellStyle name="Input 2 10 5 2 2" xfId="12585"/>
    <cellStyle name="Input 2 10 5 3" xfId="12586"/>
    <cellStyle name="Input 2 10 6" xfId="12587"/>
    <cellStyle name="Input 2 10 6 2" xfId="12588"/>
    <cellStyle name="Input 2 10 6 2 2" xfId="12589"/>
    <cellStyle name="Input 2 10 6 3" xfId="12590"/>
    <cellStyle name="Input 2 10 7" xfId="12591"/>
    <cellStyle name="Input 2 10 7 2" xfId="12592"/>
    <cellStyle name="Input 2 10 7 2 2" xfId="12593"/>
    <cellStyle name="Input 2 10 7 3" xfId="12594"/>
    <cellStyle name="Input 2 10 8" xfId="12595"/>
    <cellStyle name="Input 2 10 8 2" xfId="12596"/>
    <cellStyle name="Input 2 10 8 2 2" xfId="12597"/>
    <cellStyle name="Input 2 10 8 3" xfId="12598"/>
    <cellStyle name="Input 2 10 9" xfId="12599"/>
    <cellStyle name="Input 2 11" xfId="12600"/>
    <cellStyle name="Input 2 11 2" xfId="12601"/>
    <cellStyle name="Input 2 11 2 2" xfId="12602"/>
    <cellStyle name="Input 2 11 2 2 2" xfId="12603"/>
    <cellStyle name="Input 2 11 2 3" xfId="12604"/>
    <cellStyle name="Input 2 11 3" xfId="12605"/>
    <cellStyle name="Input 2 11 3 2" xfId="12606"/>
    <cellStyle name="Input 2 11 3 2 2" xfId="12607"/>
    <cellStyle name="Input 2 11 3 3" xfId="12608"/>
    <cellStyle name="Input 2 11 4" xfId="12609"/>
    <cellStyle name="Input 2 11 4 2" xfId="12610"/>
    <cellStyle name="Input 2 11 4 2 2" xfId="12611"/>
    <cellStyle name="Input 2 11 4 3" xfId="12612"/>
    <cellStyle name="Input 2 11 5" xfId="12613"/>
    <cellStyle name="Input 2 11 5 2" xfId="12614"/>
    <cellStyle name="Input 2 11 5 2 2" xfId="12615"/>
    <cellStyle name="Input 2 11 5 3" xfId="12616"/>
    <cellStyle name="Input 2 11 6" xfId="12617"/>
    <cellStyle name="Input 2 11 6 2" xfId="12618"/>
    <cellStyle name="Input 2 11 7" xfId="12619"/>
    <cellStyle name="Input 2 11 7 2" xfId="12620"/>
    <cellStyle name="Input 2 11 7 2 2" xfId="12621"/>
    <cellStyle name="Input 2 11 7 3" xfId="12622"/>
    <cellStyle name="Input 2 11 8" xfId="12623"/>
    <cellStyle name="Input 2 12" xfId="12624"/>
    <cellStyle name="Input 2 2" xfId="12625"/>
    <cellStyle name="Input 2 2 10" xfId="12626"/>
    <cellStyle name="Input 2 2 10 2" xfId="12627"/>
    <cellStyle name="Input 2 2 10 2 2" xfId="12628"/>
    <cellStyle name="Input 2 2 10 2 2 2" xfId="12629"/>
    <cellStyle name="Input 2 2 10 2 3" xfId="12630"/>
    <cellStyle name="Input 2 2 10 3" xfId="12631"/>
    <cellStyle name="Input 2 2 10 3 2" xfId="12632"/>
    <cellStyle name="Input 2 2 10 3 2 2" xfId="12633"/>
    <cellStyle name="Input 2 2 10 3 3" xfId="12634"/>
    <cellStyle name="Input 2 2 10 4" xfId="12635"/>
    <cellStyle name="Input 2 2 10 4 2" xfId="12636"/>
    <cellStyle name="Input 2 2 10 4 2 2" xfId="12637"/>
    <cellStyle name="Input 2 2 10 4 3" xfId="12638"/>
    <cellStyle name="Input 2 2 10 5" xfId="12639"/>
    <cellStyle name="Input 2 2 10 5 2" xfId="12640"/>
    <cellStyle name="Input 2 2 10 5 2 2" xfId="12641"/>
    <cellStyle name="Input 2 2 10 5 3" xfId="12642"/>
    <cellStyle name="Input 2 2 10 6" xfId="12643"/>
    <cellStyle name="Input 2 2 10 6 2" xfId="12644"/>
    <cellStyle name="Input 2 2 10 7" xfId="12645"/>
    <cellStyle name="Input 2 2 10 7 2" xfId="12646"/>
    <cellStyle name="Input 2 2 10 7 2 2" xfId="12647"/>
    <cellStyle name="Input 2 2 10 7 3" xfId="12648"/>
    <cellStyle name="Input 2 2 10 8" xfId="12649"/>
    <cellStyle name="Input 2 2 11" xfId="12650"/>
    <cellStyle name="Input 2 2 11 2" xfId="12651"/>
    <cellStyle name="Input 2 2 11 2 2" xfId="12652"/>
    <cellStyle name="Input 2 2 11 3" xfId="12653"/>
    <cellStyle name="Input 2 2 12" xfId="12654"/>
    <cellStyle name="Input 2 2 12 2" xfId="12655"/>
    <cellStyle name="Input 2 2 12 2 2" xfId="12656"/>
    <cellStyle name="Input 2 2 12 3" xfId="12657"/>
    <cellStyle name="Input 2 2 13" xfId="12658"/>
    <cellStyle name="Input 2 2 13 2" xfId="12659"/>
    <cellStyle name="Input 2 2 13 2 2" xfId="12660"/>
    <cellStyle name="Input 2 2 13 3" xfId="12661"/>
    <cellStyle name="Input 2 2 14" xfId="12662"/>
    <cellStyle name="Input 2 2 14 2" xfId="12663"/>
    <cellStyle name="Input 2 2 14 2 2" xfId="12664"/>
    <cellStyle name="Input 2 2 14 3" xfId="12665"/>
    <cellStyle name="Input 2 2 15" xfId="12666"/>
    <cellStyle name="Input 2 2 15 2" xfId="12667"/>
    <cellStyle name="Input 2 2 15 2 2" xfId="12668"/>
    <cellStyle name="Input 2 2 15 3" xfId="12669"/>
    <cellStyle name="Input 2 2 16" xfId="12670"/>
    <cellStyle name="Input 2 2 16 2" xfId="12671"/>
    <cellStyle name="Input 2 2 16 2 2" xfId="12672"/>
    <cellStyle name="Input 2 2 16 3" xfId="12673"/>
    <cellStyle name="Input 2 2 17" xfId="12674"/>
    <cellStyle name="Input 2 2 2" xfId="12675"/>
    <cellStyle name="Input 2 2 2 10" xfId="12676"/>
    <cellStyle name="Input 2 2 2 10 2" xfId="12677"/>
    <cellStyle name="Input 2 2 2 10 2 2" xfId="12678"/>
    <cellStyle name="Input 2 2 2 10 3" xfId="12679"/>
    <cellStyle name="Input 2 2 2 11" xfId="12680"/>
    <cellStyle name="Input 2 2 2 11 2" xfId="12681"/>
    <cellStyle name="Input 2 2 2 11 2 2" xfId="12682"/>
    <cellStyle name="Input 2 2 2 11 3" xfId="12683"/>
    <cellStyle name="Input 2 2 2 12" xfId="12684"/>
    <cellStyle name="Input 2 2 2 12 2" xfId="12685"/>
    <cellStyle name="Input 2 2 2 12 2 2" xfId="12686"/>
    <cellStyle name="Input 2 2 2 12 3" xfId="12687"/>
    <cellStyle name="Input 2 2 2 13" xfId="12688"/>
    <cellStyle name="Input 2 2 2 13 2" xfId="12689"/>
    <cellStyle name="Input 2 2 2 13 2 2" xfId="12690"/>
    <cellStyle name="Input 2 2 2 13 3" xfId="12691"/>
    <cellStyle name="Input 2 2 2 14" xfId="12692"/>
    <cellStyle name="Input 2 2 2 14 2" xfId="12693"/>
    <cellStyle name="Input 2 2 2 14 2 2" xfId="12694"/>
    <cellStyle name="Input 2 2 2 14 3" xfId="12695"/>
    <cellStyle name="Input 2 2 2 15" xfId="12696"/>
    <cellStyle name="Input 2 2 2 2" xfId="12697"/>
    <cellStyle name="Input 2 2 2 2 10" xfId="12698"/>
    <cellStyle name="Input 2 2 2 2 10 2" xfId="12699"/>
    <cellStyle name="Input 2 2 2 2 10 2 2" xfId="12700"/>
    <cellStyle name="Input 2 2 2 2 10 3" xfId="12701"/>
    <cellStyle name="Input 2 2 2 2 11" xfId="12702"/>
    <cellStyle name="Input 2 2 2 2 11 2" xfId="12703"/>
    <cellStyle name="Input 2 2 2 2 11 2 2" xfId="12704"/>
    <cellStyle name="Input 2 2 2 2 11 3" xfId="12705"/>
    <cellStyle name="Input 2 2 2 2 12" xfId="12706"/>
    <cellStyle name="Input 2 2 2 2 12 2" xfId="12707"/>
    <cellStyle name="Input 2 2 2 2 12 2 2" xfId="12708"/>
    <cellStyle name="Input 2 2 2 2 12 3" xfId="12709"/>
    <cellStyle name="Input 2 2 2 2 13" xfId="12710"/>
    <cellStyle name="Input 2 2 2 2 2" xfId="12711"/>
    <cellStyle name="Input 2 2 2 2 2 2" xfId="12712"/>
    <cellStyle name="Input 2 2 2 2 2 2 2" xfId="12713"/>
    <cellStyle name="Input 2 2 2 2 2 2 2 2" xfId="12714"/>
    <cellStyle name="Input 2 2 2 2 2 2 2 2 2" xfId="12715"/>
    <cellStyle name="Input 2 2 2 2 2 2 2 3" xfId="12716"/>
    <cellStyle name="Input 2 2 2 2 2 2 3" xfId="12717"/>
    <cellStyle name="Input 2 2 2 2 2 2 3 2" xfId="12718"/>
    <cellStyle name="Input 2 2 2 2 2 2 3 2 2" xfId="12719"/>
    <cellStyle name="Input 2 2 2 2 2 2 3 3" xfId="12720"/>
    <cellStyle name="Input 2 2 2 2 2 2 4" xfId="12721"/>
    <cellStyle name="Input 2 2 2 2 2 2 4 2" xfId="12722"/>
    <cellStyle name="Input 2 2 2 2 2 2 4 2 2" xfId="12723"/>
    <cellStyle name="Input 2 2 2 2 2 2 4 3" xfId="12724"/>
    <cellStyle name="Input 2 2 2 2 2 2 5" xfId="12725"/>
    <cellStyle name="Input 2 2 2 2 2 2 5 2" xfId="12726"/>
    <cellStyle name="Input 2 2 2 2 2 2 5 2 2" xfId="12727"/>
    <cellStyle name="Input 2 2 2 2 2 2 5 3" xfId="12728"/>
    <cellStyle name="Input 2 2 2 2 2 2 6" xfId="12729"/>
    <cellStyle name="Input 2 2 2 2 2 2 6 2" xfId="12730"/>
    <cellStyle name="Input 2 2 2 2 2 2 7" xfId="12731"/>
    <cellStyle name="Input 2 2 2 2 2 2 7 2" xfId="12732"/>
    <cellStyle name="Input 2 2 2 2 2 2 7 2 2" xfId="12733"/>
    <cellStyle name="Input 2 2 2 2 2 2 7 3" xfId="12734"/>
    <cellStyle name="Input 2 2 2 2 2 2 8" xfId="12735"/>
    <cellStyle name="Input 2 2 2 2 2 3" xfId="12736"/>
    <cellStyle name="Input 2 2 2 2 2 3 2" xfId="12737"/>
    <cellStyle name="Input 2 2 2 2 2 3 2 2" xfId="12738"/>
    <cellStyle name="Input 2 2 2 2 2 3 3" xfId="12739"/>
    <cellStyle name="Input 2 2 2 2 2 4" xfId="12740"/>
    <cellStyle name="Input 2 2 2 2 2 4 2" xfId="12741"/>
    <cellStyle name="Input 2 2 2 2 2 4 2 2" xfId="12742"/>
    <cellStyle name="Input 2 2 2 2 2 4 3" xfId="12743"/>
    <cellStyle name="Input 2 2 2 2 2 5" xfId="12744"/>
    <cellStyle name="Input 2 2 2 2 2 5 2" xfId="12745"/>
    <cellStyle name="Input 2 2 2 2 2 5 2 2" xfId="12746"/>
    <cellStyle name="Input 2 2 2 2 2 5 3" xfId="12747"/>
    <cellStyle name="Input 2 2 2 2 2 6" xfId="12748"/>
    <cellStyle name="Input 2 2 2 2 2 6 2" xfId="12749"/>
    <cellStyle name="Input 2 2 2 2 2 6 2 2" xfId="12750"/>
    <cellStyle name="Input 2 2 2 2 2 6 3" xfId="12751"/>
    <cellStyle name="Input 2 2 2 2 2 7" xfId="12752"/>
    <cellStyle name="Input 2 2 2 2 2 7 2" xfId="12753"/>
    <cellStyle name="Input 2 2 2 2 2 7 2 2" xfId="12754"/>
    <cellStyle name="Input 2 2 2 2 2 7 3" xfId="12755"/>
    <cellStyle name="Input 2 2 2 2 2 8" xfId="12756"/>
    <cellStyle name="Input 2 2 2 2 2 8 2" xfId="12757"/>
    <cellStyle name="Input 2 2 2 2 2 8 2 2" xfId="12758"/>
    <cellStyle name="Input 2 2 2 2 2 8 3" xfId="12759"/>
    <cellStyle name="Input 2 2 2 2 2 9" xfId="12760"/>
    <cellStyle name="Input 2 2 2 2 3" xfId="12761"/>
    <cellStyle name="Input 2 2 2 2 3 2" xfId="12762"/>
    <cellStyle name="Input 2 2 2 2 3 2 2" xfId="12763"/>
    <cellStyle name="Input 2 2 2 2 3 2 2 2" xfId="12764"/>
    <cellStyle name="Input 2 2 2 2 3 2 2 2 2" xfId="12765"/>
    <cellStyle name="Input 2 2 2 2 3 2 2 3" xfId="12766"/>
    <cellStyle name="Input 2 2 2 2 3 2 3" xfId="12767"/>
    <cellStyle name="Input 2 2 2 2 3 2 3 2" xfId="12768"/>
    <cellStyle name="Input 2 2 2 2 3 2 3 2 2" xfId="12769"/>
    <cellStyle name="Input 2 2 2 2 3 2 3 3" xfId="12770"/>
    <cellStyle name="Input 2 2 2 2 3 2 4" xfId="12771"/>
    <cellStyle name="Input 2 2 2 2 3 2 4 2" xfId="12772"/>
    <cellStyle name="Input 2 2 2 2 3 2 4 2 2" xfId="12773"/>
    <cellStyle name="Input 2 2 2 2 3 2 4 3" xfId="12774"/>
    <cellStyle name="Input 2 2 2 2 3 2 5" xfId="12775"/>
    <cellStyle name="Input 2 2 2 2 3 2 5 2" xfId="12776"/>
    <cellStyle name="Input 2 2 2 2 3 2 5 2 2" xfId="12777"/>
    <cellStyle name="Input 2 2 2 2 3 2 5 3" xfId="12778"/>
    <cellStyle name="Input 2 2 2 2 3 2 6" xfId="12779"/>
    <cellStyle name="Input 2 2 2 2 3 2 6 2" xfId="12780"/>
    <cellStyle name="Input 2 2 2 2 3 2 7" xfId="12781"/>
    <cellStyle name="Input 2 2 2 2 3 2 7 2" xfId="12782"/>
    <cellStyle name="Input 2 2 2 2 3 2 7 2 2" xfId="12783"/>
    <cellStyle name="Input 2 2 2 2 3 2 7 3" xfId="12784"/>
    <cellStyle name="Input 2 2 2 2 3 2 8" xfId="12785"/>
    <cellStyle name="Input 2 2 2 2 3 3" xfId="12786"/>
    <cellStyle name="Input 2 2 2 2 3 3 2" xfId="12787"/>
    <cellStyle name="Input 2 2 2 2 3 3 2 2" xfId="12788"/>
    <cellStyle name="Input 2 2 2 2 3 3 3" xfId="12789"/>
    <cellStyle name="Input 2 2 2 2 3 4" xfId="12790"/>
    <cellStyle name="Input 2 2 2 2 3 4 2" xfId="12791"/>
    <cellStyle name="Input 2 2 2 2 3 4 2 2" xfId="12792"/>
    <cellStyle name="Input 2 2 2 2 3 4 3" xfId="12793"/>
    <cellStyle name="Input 2 2 2 2 3 5" xfId="12794"/>
    <cellStyle name="Input 2 2 2 2 3 5 2" xfId="12795"/>
    <cellStyle name="Input 2 2 2 2 3 5 2 2" xfId="12796"/>
    <cellStyle name="Input 2 2 2 2 3 5 3" xfId="12797"/>
    <cellStyle name="Input 2 2 2 2 3 6" xfId="12798"/>
    <cellStyle name="Input 2 2 2 2 3 6 2" xfId="12799"/>
    <cellStyle name="Input 2 2 2 2 3 6 2 2" xfId="12800"/>
    <cellStyle name="Input 2 2 2 2 3 6 3" xfId="12801"/>
    <cellStyle name="Input 2 2 2 2 3 7" xfId="12802"/>
    <cellStyle name="Input 2 2 2 2 3 7 2" xfId="12803"/>
    <cellStyle name="Input 2 2 2 2 3 7 2 2" xfId="12804"/>
    <cellStyle name="Input 2 2 2 2 3 7 3" xfId="12805"/>
    <cellStyle name="Input 2 2 2 2 3 8" xfId="12806"/>
    <cellStyle name="Input 2 2 2 2 3 8 2" xfId="12807"/>
    <cellStyle name="Input 2 2 2 2 3 8 2 2" xfId="12808"/>
    <cellStyle name="Input 2 2 2 2 3 8 3" xfId="12809"/>
    <cellStyle name="Input 2 2 2 2 3 9" xfId="12810"/>
    <cellStyle name="Input 2 2 2 2 4" xfId="12811"/>
    <cellStyle name="Input 2 2 2 2 4 2" xfId="12812"/>
    <cellStyle name="Input 2 2 2 2 4 2 2" xfId="12813"/>
    <cellStyle name="Input 2 2 2 2 4 2 2 2" xfId="12814"/>
    <cellStyle name="Input 2 2 2 2 4 2 2 2 2" xfId="12815"/>
    <cellStyle name="Input 2 2 2 2 4 2 2 3" xfId="12816"/>
    <cellStyle name="Input 2 2 2 2 4 2 3" xfId="12817"/>
    <cellStyle name="Input 2 2 2 2 4 2 3 2" xfId="12818"/>
    <cellStyle name="Input 2 2 2 2 4 2 3 2 2" xfId="12819"/>
    <cellStyle name="Input 2 2 2 2 4 2 3 3" xfId="12820"/>
    <cellStyle name="Input 2 2 2 2 4 2 4" xfId="12821"/>
    <cellStyle name="Input 2 2 2 2 4 2 4 2" xfId="12822"/>
    <cellStyle name="Input 2 2 2 2 4 2 4 2 2" xfId="12823"/>
    <cellStyle name="Input 2 2 2 2 4 2 4 3" xfId="12824"/>
    <cellStyle name="Input 2 2 2 2 4 2 5" xfId="12825"/>
    <cellStyle name="Input 2 2 2 2 4 2 5 2" xfId="12826"/>
    <cellStyle name="Input 2 2 2 2 4 2 5 2 2" xfId="12827"/>
    <cellStyle name="Input 2 2 2 2 4 2 5 3" xfId="12828"/>
    <cellStyle name="Input 2 2 2 2 4 2 6" xfId="12829"/>
    <cellStyle name="Input 2 2 2 2 4 2 6 2" xfId="12830"/>
    <cellStyle name="Input 2 2 2 2 4 2 7" xfId="12831"/>
    <cellStyle name="Input 2 2 2 2 4 2 7 2" xfId="12832"/>
    <cellStyle name="Input 2 2 2 2 4 2 7 2 2" xfId="12833"/>
    <cellStyle name="Input 2 2 2 2 4 2 7 3" xfId="12834"/>
    <cellStyle name="Input 2 2 2 2 4 2 8" xfId="12835"/>
    <cellStyle name="Input 2 2 2 2 4 3" xfId="12836"/>
    <cellStyle name="Input 2 2 2 2 4 3 2" xfId="12837"/>
    <cellStyle name="Input 2 2 2 2 4 3 2 2" xfId="12838"/>
    <cellStyle name="Input 2 2 2 2 4 3 3" xfId="12839"/>
    <cellStyle name="Input 2 2 2 2 4 4" xfId="12840"/>
    <cellStyle name="Input 2 2 2 2 4 4 2" xfId="12841"/>
    <cellStyle name="Input 2 2 2 2 4 4 2 2" xfId="12842"/>
    <cellStyle name="Input 2 2 2 2 4 4 3" xfId="12843"/>
    <cellStyle name="Input 2 2 2 2 4 5" xfId="12844"/>
    <cellStyle name="Input 2 2 2 2 4 5 2" xfId="12845"/>
    <cellStyle name="Input 2 2 2 2 4 5 2 2" xfId="12846"/>
    <cellStyle name="Input 2 2 2 2 4 5 3" xfId="12847"/>
    <cellStyle name="Input 2 2 2 2 4 6" xfId="12848"/>
    <cellStyle name="Input 2 2 2 2 4 6 2" xfId="12849"/>
    <cellStyle name="Input 2 2 2 2 4 6 2 2" xfId="12850"/>
    <cellStyle name="Input 2 2 2 2 4 6 3" xfId="12851"/>
    <cellStyle name="Input 2 2 2 2 4 7" xfId="12852"/>
    <cellStyle name="Input 2 2 2 2 4 7 2" xfId="12853"/>
    <cellStyle name="Input 2 2 2 2 4 7 2 2" xfId="12854"/>
    <cellStyle name="Input 2 2 2 2 4 7 3" xfId="12855"/>
    <cellStyle name="Input 2 2 2 2 4 8" xfId="12856"/>
    <cellStyle name="Input 2 2 2 2 4 8 2" xfId="12857"/>
    <cellStyle name="Input 2 2 2 2 4 8 2 2" xfId="12858"/>
    <cellStyle name="Input 2 2 2 2 4 8 3" xfId="12859"/>
    <cellStyle name="Input 2 2 2 2 4 9" xfId="12860"/>
    <cellStyle name="Input 2 2 2 2 5" xfId="12861"/>
    <cellStyle name="Input 2 2 2 2 5 2" xfId="12862"/>
    <cellStyle name="Input 2 2 2 2 5 2 2" xfId="12863"/>
    <cellStyle name="Input 2 2 2 2 5 2 2 2" xfId="12864"/>
    <cellStyle name="Input 2 2 2 2 5 2 2 2 2" xfId="12865"/>
    <cellStyle name="Input 2 2 2 2 5 2 2 3" xfId="12866"/>
    <cellStyle name="Input 2 2 2 2 5 2 3" xfId="12867"/>
    <cellStyle name="Input 2 2 2 2 5 2 3 2" xfId="12868"/>
    <cellStyle name="Input 2 2 2 2 5 2 3 2 2" xfId="12869"/>
    <cellStyle name="Input 2 2 2 2 5 2 3 3" xfId="12870"/>
    <cellStyle name="Input 2 2 2 2 5 2 4" xfId="12871"/>
    <cellStyle name="Input 2 2 2 2 5 2 4 2" xfId="12872"/>
    <cellStyle name="Input 2 2 2 2 5 2 4 2 2" xfId="12873"/>
    <cellStyle name="Input 2 2 2 2 5 2 4 3" xfId="12874"/>
    <cellStyle name="Input 2 2 2 2 5 2 5" xfId="12875"/>
    <cellStyle name="Input 2 2 2 2 5 2 5 2" xfId="12876"/>
    <cellStyle name="Input 2 2 2 2 5 2 5 2 2" xfId="12877"/>
    <cellStyle name="Input 2 2 2 2 5 2 5 3" xfId="12878"/>
    <cellStyle name="Input 2 2 2 2 5 2 6" xfId="12879"/>
    <cellStyle name="Input 2 2 2 2 5 2 6 2" xfId="12880"/>
    <cellStyle name="Input 2 2 2 2 5 2 7" xfId="12881"/>
    <cellStyle name="Input 2 2 2 2 5 2 7 2" xfId="12882"/>
    <cellStyle name="Input 2 2 2 2 5 2 7 2 2" xfId="12883"/>
    <cellStyle name="Input 2 2 2 2 5 2 7 3" xfId="12884"/>
    <cellStyle name="Input 2 2 2 2 5 2 8" xfId="12885"/>
    <cellStyle name="Input 2 2 2 2 5 3" xfId="12886"/>
    <cellStyle name="Input 2 2 2 2 5 3 2" xfId="12887"/>
    <cellStyle name="Input 2 2 2 2 5 3 2 2" xfId="12888"/>
    <cellStyle name="Input 2 2 2 2 5 3 3" xfId="12889"/>
    <cellStyle name="Input 2 2 2 2 5 4" xfId="12890"/>
    <cellStyle name="Input 2 2 2 2 5 4 2" xfId="12891"/>
    <cellStyle name="Input 2 2 2 2 5 4 2 2" xfId="12892"/>
    <cellStyle name="Input 2 2 2 2 5 4 3" xfId="12893"/>
    <cellStyle name="Input 2 2 2 2 5 5" xfId="12894"/>
    <cellStyle name="Input 2 2 2 2 5 5 2" xfId="12895"/>
    <cellStyle name="Input 2 2 2 2 5 5 2 2" xfId="12896"/>
    <cellStyle name="Input 2 2 2 2 5 5 3" xfId="12897"/>
    <cellStyle name="Input 2 2 2 2 5 6" xfId="12898"/>
    <cellStyle name="Input 2 2 2 2 5 6 2" xfId="12899"/>
    <cellStyle name="Input 2 2 2 2 5 6 2 2" xfId="12900"/>
    <cellStyle name="Input 2 2 2 2 5 6 3" xfId="12901"/>
    <cellStyle name="Input 2 2 2 2 5 7" xfId="12902"/>
    <cellStyle name="Input 2 2 2 2 5 7 2" xfId="12903"/>
    <cellStyle name="Input 2 2 2 2 5 7 2 2" xfId="12904"/>
    <cellStyle name="Input 2 2 2 2 5 7 3" xfId="12905"/>
    <cellStyle name="Input 2 2 2 2 5 8" xfId="12906"/>
    <cellStyle name="Input 2 2 2 2 5 8 2" xfId="12907"/>
    <cellStyle name="Input 2 2 2 2 5 8 2 2" xfId="12908"/>
    <cellStyle name="Input 2 2 2 2 5 8 3" xfId="12909"/>
    <cellStyle name="Input 2 2 2 2 5 9" xfId="12910"/>
    <cellStyle name="Input 2 2 2 2 6" xfId="12911"/>
    <cellStyle name="Input 2 2 2 2 6 2" xfId="12912"/>
    <cellStyle name="Input 2 2 2 2 6 2 2" xfId="12913"/>
    <cellStyle name="Input 2 2 2 2 6 2 2 2" xfId="12914"/>
    <cellStyle name="Input 2 2 2 2 6 2 3" xfId="12915"/>
    <cellStyle name="Input 2 2 2 2 6 3" xfId="12916"/>
    <cellStyle name="Input 2 2 2 2 6 3 2" xfId="12917"/>
    <cellStyle name="Input 2 2 2 2 6 3 2 2" xfId="12918"/>
    <cellStyle name="Input 2 2 2 2 6 3 3" xfId="12919"/>
    <cellStyle name="Input 2 2 2 2 6 4" xfId="12920"/>
    <cellStyle name="Input 2 2 2 2 6 4 2" xfId="12921"/>
    <cellStyle name="Input 2 2 2 2 6 4 2 2" xfId="12922"/>
    <cellStyle name="Input 2 2 2 2 6 4 3" xfId="12923"/>
    <cellStyle name="Input 2 2 2 2 6 5" xfId="12924"/>
    <cellStyle name="Input 2 2 2 2 6 5 2" xfId="12925"/>
    <cellStyle name="Input 2 2 2 2 6 5 2 2" xfId="12926"/>
    <cellStyle name="Input 2 2 2 2 6 5 3" xfId="12927"/>
    <cellStyle name="Input 2 2 2 2 6 6" xfId="12928"/>
    <cellStyle name="Input 2 2 2 2 6 6 2" xfId="12929"/>
    <cellStyle name="Input 2 2 2 2 6 7" xfId="12930"/>
    <cellStyle name="Input 2 2 2 2 6 7 2" xfId="12931"/>
    <cellStyle name="Input 2 2 2 2 6 7 2 2" xfId="12932"/>
    <cellStyle name="Input 2 2 2 2 6 7 3" xfId="12933"/>
    <cellStyle name="Input 2 2 2 2 6 8" xfId="12934"/>
    <cellStyle name="Input 2 2 2 2 7" xfId="12935"/>
    <cellStyle name="Input 2 2 2 2 7 2" xfId="12936"/>
    <cellStyle name="Input 2 2 2 2 7 2 2" xfId="12937"/>
    <cellStyle name="Input 2 2 2 2 7 3" xfId="12938"/>
    <cellStyle name="Input 2 2 2 2 8" xfId="12939"/>
    <cellStyle name="Input 2 2 2 2 8 2" xfId="12940"/>
    <cellStyle name="Input 2 2 2 2 8 2 2" xfId="12941"/>
    <cellStyle name="Input 2 2 2 2 8 3" xfId="12942"/>
    <cellStyle name="Input 2 2 2 2 9" xfId="12943"/>
    <cellStyle name="Input 2 2 2 2 9 2" xfId="12944"/>
    <cellStyle name="Input 2 2 2 2 9 2 2" xfId="12945"/>
    <cellStyle name="Input 2 2 2 2 9 3" xfId="12946"/>
    <cellStyle name="Input 2 2 2 3" xfId="12947"/>
    <cellStyle name="Input 2 2 2 3 10" xfId="12948"/>
    <cellStyle name="Input 2 2 2 3 10 2" xfId="12949"/>
    <cellStyle name="Input 2 2 2 3 10 2 2" xfId="12950"/>
    <cellStyle name="Input 2 2 2 3 10 3" xfId="12951"/>
    <cellStyle name="Input 2 2 2 3 11" xfId="12952"/>
    <cellStyle name="Input 2 2 2 3 11 2" xfId="12953"/>
    <cellStyle name="Input 2 2 2 3 11 2 2" xfId="12954"/>
    <cellStyle name="Input 2 2 2 3 11 3" xfId="12955"/>
    <cellStyle name="Input 2 2 2 3 12" xfId="12956"/>
    <cellStyle name="Input 2 2 2 3 12 2" xfId="12957"/>
    <cellStyle name="Input 2 2 2 3 12 2 2" xfId="12958"/>
    <cellStyle name="Input 2 2 2 3 12 3" xfId="12959"/>
    <cellStyle name="Input 2 2 2 3 13" xfId="12960"/>
    <cellStyle name="Input 2 2 2 3 2" xfId="12961"/>
    <cellStyle name="Input 2 2 2 3 2 2" xfId="12962"/>
    <cellStyle name="Input 2 2 2 3 2 2 2" xfId="12963"/>
    <cellStyle name="Input 2 2 2 3 2 2 2 2" xfId="12964"/>
    <cellStyle name="Input 2 2 2 3 2 2 2 2 2" xfId="12965"/>
    <cellStyle name="Input 2 2 2 3 2 2 2 3" xfId="12966"/>
    <cellStyle name="Input 2 2 2 3 2 2 3" xfId="12967"/>
    <cellStyle name="Input 2 2 2 3 2 2 3 2" xfId="12968"/>
    <cellStyle name="Input 2 2 2 3 2 2 3 2 2" xfId="12969"/>
    <cellStyle name="Input 2 2 2 3 2 2 3 3" xfId="12970"/>
    <cellStyle name="Input 2 2 2 3 2 2 4" xfId="12971"/>
    <cellStyle name="Input 2 2 2 3 2 2 4 2" xfId="12972"/>
    <cellStyle name="Input 2 2 2 3 2 2 4 2 2" xfId="12973"/>
    <cellStyle name="Input 2 2 2 3 2 2 4 3" xfId="12974"/>
    <cellStyle name="Input 2 2 2 3 2 2 5" xfId="12975"/>
    <cellStyle name="Input 2 2 2 3 2 2 5 2" xfId="12976"/>
    <cellStyle name="Input 2 2 2 3 2 2 5 2 2" xfId="12977"/>
    <cellStyle name="Input 2 2 2 3 2 2 5 3" xfId="12978"/>
    <cellStyle name="Input 2 2 2 3 2 2 6" xfId="12979"/>
    <cellStyle name="Input 2 2 2 3 2 2 6 2" xfId="12980"/>
    <cellStyle name="Input 2 2 2 3 2 2 7" xfId="12981"/>
    <cellStyle name="Input 2 2 2 3 2 2 7 2" xfId="12982"/>
    <cellStyle name="Input 2 2 2 3 2 2 7 2 2" xfId="12983"/>
    <cellStyle name="Input 2 2 2 3 2 2 7 3" xfId="12984"/>
    <cellStyle name="Input 2 2 2 3 2 2 8" xfId="12985"/>
    <cellStyle name="Input 2 2 2 3 2 3" xfId="12986"/>
    <cellStyle name="Input 2 2 2 3 2 3 2" xfId="12987"/>
    <cellStyle name="Input 2 2 2 3 2 3 2 2" xfId="12988"/>
    <cellStyle name="Input 2 2 2 3 2 3 3" xfId="12989"/>
    <cellStyle name="Input 2 2 2 3 2 4" xfId="12990"/>
    <cellStyle name="Input 2 2 2 3 2 4 2" xfId="12991"/>
    <cellStyle name="Input 2 2 2 3 2 4 2 2" xfId="12992"/>
    <cellStyle name="Input 2 2 2 3 2 4 3" xfId="12993"/>
    <cellStyle name="Input 2 2 2 3 2 5" xfId="12994"/>
    <cellStyle name="Input 2 2 2 3 2 5 2" xfId="12995"/>
    <cellStyle name="Input 2 2 2 3 2 5 2 2" xfId="12996"/>
    <cellStyle name="Input 2 2 2 3 2 5 3" xfId="12997"/>
    <cellStyle name="Input 2 2 2 3 2 6" xfId="12998"/>
    <cellStyle name="Input 2 2 2 3 2 6 2" xfId="12999"/>
    <cellStyle name="Input 2 2 2 3 2 6 2 2" xfId="13000"/>
    <cellStyle name="Input 2 2 2 3 2 6 3" xfId="13001"/>
    <cellStyle name="Input 2 2 2 3 2 7" xfId="13002"/>
    <cellStyle name="Input 2 2 2 3 2 7 2" xfId="13003"/>
    <cellStyle name="Input 2 2 2 3 2 7 2 2" xfId="13004"/>
    <cellStyle name="Input 2 2 2 3 2 7 3" xfId="13005"/>
    <cellStyle name="Input 2 2 2 3 2 8" xfId="13006"/>
    <cellStyle name="Input 2 2 2 3 2 8 2" xfId="13007"/>
    <cellStyle name="Input 2 2 2 3 2 8 2 2" xfId="13008"/>
    <cellStyle name="Input 2 2 2 3 2 8 3" xfId="13009"/>
    <cellStyle name="Input 2 2 2 3 2 9" xfId="13010"/>
    <cellStyle name="Input 2 2 2 3 3" xfId="13011"/>
    <cellStyle name="Input 2 2 2 3 3 2" xfId="13012"/>
    <cellStyle name="Input 2 2 2 3 3 2 2" xfId="13013"/>
    <cellStyle name="Input 2 2 2 3 3 2 2 2" xfId="13014"/>
    <cellStyle name="Input 2 2 2 3 3 2 2 2 2" xfId="13015"/>
    <cellStyle name="Input 2 2 2 3 3 2 2 3" xfId="13016"/>
    <cellStyle name="Input 2 2 2 3 3 2 3" xfId="13017"/>
    <cellStyle name="Input 2 2 2 3 3 2 3 2" xfId="13018"/>
    <cellStyle name="Input 2 2 2 3 3 2 3 2 2" xfId="13019"/>
    <cellStyle name="Input 2 2 2 3 3 2 3 3" xfId="13020"/>
    <cellStyle name="Input 2 2 2 3 3 2 4" xfId="13021"/>
    <cellStyle name="Input 2 2 2 3 3 2 4 2" xfId="13022"/>
    <cellStyle name="Input 2 2 2 3 3 2 4 2 2" xfId="13023"/>
    <cellStyle name="Input 2 2 2 3 3 2 4 3" xfId="13024"/>
    <cellStyle name="Input 2 2 2 3 3 2 5" xfId="13025"/>
    <cellStyle name="Input 2 2 2 3 3 2 5 2" xfId="13026"/>
    <cellStyle name="Input 2 2 2 3 3 2 5 2 2" xfId="13027"/>
    <cellStyle name="Input 2 2 2 3 3 2 5 3" xfId="13028"/>
    <cellStyle name="Input 2 2 2 3 3 2 6" xfId="13029"/>
    <cellStyle name="Input 2 2 2 3 3 2 6 2" xfId="13030"/>
    <cellStyle name="Input 2 2 2 3 3 2 7" xfId="13031"/>
    <cellStyle name="Input 2 2 2 3 3 2 7 2" xfId="13032"/>
    <cellStyle name="Input 2 2 2 3 3 2 7 2 2" xfId="13033"/>
    <cellStyle name="Input 2 2 2 3 3 2 7 3" xfId="13034"/>
    <cellStyle name="Input 2 2 2 3 3 2 8" xfId="13035"/>
    <cellStyle name="Input 2 2 2 3 3 3" xfId="13036"/>
    <cellStyle name="Input 2 2 2 3 3 3 2" xfId="13037"/>
    <cellStyle name="Input 2 2 2 3 3 3 2 2" xfId="13038"/>
    <cellStyle name="Input 2 2 2 3 3 3 3" xfId="13039"/>
    <cellStyle name="Input 2 2 2 3 3 4" xfId="13040"/>
    <cellStyle name="Input 2 2 2 3 3 4 2" xfId="13041"/>
    <cellStyle name="Input 2 2 2 3 3 4 2 2" xfId="13042"/>
    <cellStyle name="Input 2 2 2 3 3 4 3" xfId="13043"/>
    <cellStyle name="Input 2 2 2 3 3 5" xfId="13044"/>
    <cellStyle name="Input 2 2 2 3 3 5 2" xfId="13045"/>
    <cellStyle name="Input 2 2 2 3 3 5 2 2" xfId="13046"/>
    <cellStyle name="Input 2 2 2 3 3 5 3" xfId="13047"/>
    <cellStyle name="Input 2 2 2 3 3 6" xfId="13048"/>
    <cellStyle name="Input 2 2 2 3 3 6 2" xfId="13049"/>
    <cellStyle name="Input 2 2 2 3 3 6 2 2" xfId="13050"/>
    <cellStyle name="Input 2 2 2 3 3 6 3" xfId="13051"/>
    <cellStyle name="Input 2 2 2 3 3 7" xfId="13052"/>
    <cellStyle name="Input 2 2 2 3 3 7 2" xfId="13053"/>
    <cellStyle name="Input 2 2 2 3 3 7 2 2" xfId="13054"/>
    <cellStyle name="Input 2 2 2 3 3 7 3" xfId="13055"/>
    <cellStyle name="Input 2 2 2 3 3 8" xfId="13056"/>
    <cellStyle name="Input 2 2 2 3 3 8 2" xfId="13057"/>
    <cellStyle name="Input 2 2 2 3 3 8 2 2" xfId="13058"/>
    <cellStyle name="Input 2 2 2 3 3 8 3" xfId="13059"/>
    <cellStyle name="Input 2 2 2 3 3 9" xfId="13060"/>
    <cellStyle name="Input 2 2 2 3 4" xfId="13061"/>
    <cellStyle name="Input 2 2 2 3 4 2" xfId="13062"/>
    <cellStyle name="Input 2 2 2 3 4 2 2" xfId="13063"/>
    <cellStyle name="Input 2 2 2 3 4 2 2 2" xfId="13064"/>
    <cellStyle name="Input 2 2 2 3 4 2 2 2 2" xfId="13065"/>
    <cellStyle name="Input 2 2 2 3 4 2 2 3" xfId="13066"/>
    <cellStyle name="Input 2 2 2 3 4 2 3" xfId="13067"/>
    <cellStyle name="Input 2 2 2 3 4 2 3 2" xfId="13068"/>
    <cellStyle name="Input 2 2 2 3 4 2 3 2 2" xfId="13069"/>
    <cellStyle name="Input 2 2 2 3 4 2 3 3" xfId="13070"/>
    <cellStyle name="Input 2 2 2 3 4 2 4" xfId="13071"/>
    <cellStyle name="Input 2 2 2 3 4 2 4 2" xfId="13072"/>
    <cellStyle name="Input 2 2 2 3 4 2 4 2 2" xfId="13073"/>
    <cellStyle name="Input 2 2 2 3 4 2 4 3" xfId="13074"/>
    <cellStyle name="Input 2 2 2 3 4 2 5" xfId="13075"/>
    <cellStyle name="Input 2 2 2 3 4 2 5 2" xfId="13076"/>
    <cellStyle name="Input 2 2 2 3 4 2 5 2 2" xfId="13077"/>
    <cellStyle name="Input 2 2 2 3 4 2 5 3" xfId="13078"/>
    <cellStyle name="Input 2 2 2 3 4 2 6" xfId="13079"/>
    <cellStyle name="Input 2 2 2 3 4 2 6 2" xfId="13080"/>
    <cellStyle name="Input 2 2 2 3 4 2 7" xfId="13081"/>
    <cellStyle name="Input 2 2 2 3 4 2 7 2" xfId="13082"/>
    <cellStyle name="Input 2 2 2 3 4 2 7 2 2" xfId="13083"/>
    <cellStyle name="Input 2 2 2 3 4 2 7 3" xfId="13084"/>
    <cellStyle name="Input 2 2 2 3 4 2 8" xfId="13085"/>
    <cellStyle name="Input 2 2 2 3 4 3" xfId="13086"/>
    <cellStyle name="Input 2 2 2 3 4 3 2" xfId="13087"/>
    <cellStyle name="Input 2 2 2 3 4 3 2 2" xfId="13088"/>
    <cellStyle name="Input 2 2 2 3 4 3 3" xfId="13089"/>
    <cellStyle name="Input 2 2 2 3 4 4" xfId="13090"/>
    <cellStyle name="Input 2 2 2 3 4 4 2" xfId="13091"/>
    <cellStyle name="Input 2 2 2 3 4 4 2 2" xfId="13092"/>
    <cellStyle name="Input 2 2 2 3 4 4 3" xfId="13093"/>
    <cellStyle name="Input 2 2 2 3 4 5" xfId="13094"/>
    <cellStyle name="Input 2 2 2 3 4 5 2" xfId="13095"/>
    <cellStyle name="Input 2 2 2 3 4 5 2 2" xfId="13096"/>
    <cellStyle name="Input 2 2 2 3 4 5 3" xfId="13097"/>
    <cellStyle name="Input 2 2 2 3 4 6" xfId="13098"/>
    <cellStyle name="Input 2 2 2 3 4 6 2" xfId="13099"/>
    <cellStyle name="Input 2 2 2 3 4 6 2 2" xfId="13100"/>
    <cellStyle name="Input 2 2 2 3 4 6 3" xfId="13101"/>
    <cellStyle name="Input 2 2 2 3 4 7" xfId="13102"/>
    <cellStyle name="Input 2 2 2 3 4 7 2" xfId="13103"/>
    <cellStyle name="Input 2 2 2 3 4 7 2 2" xfId="13104"/>
    <cellStyle name="Input 2 2 2 3 4 7 3" xfId="13105"/>
    <cellStyle name="Input 2 2 2 3 4 8" xfId="13106"/>
    <cellStyle name="Input 2 2 2 3 4 8 2" xfId="13107"/>
    <cellStyle name="Input 2 2 2 3 4 8 2 2" xfId="13108"/>
    <cellStyle name="Input 2 2 2 3 4 8 3" xfId="13109"/>
    <cellStyle name="Input 2 2 2 3 4 9" xfId="13110"/>
    <cellStyle name="Input 2 2 2 3 5" xfId="13111"/>
    <cellStyle name="Input 2 2 2 3 5 2" xfId="13112"/>
    <cellStyle name="Input 2 2 2 3 5 2 2" xfId="13113"/>
    <cellStyle name="Input 2 2 2 3 5 2 2 2" xfId="13114"/>
    <cellStyle name="Input 2 2 2 3 5 2 2 2 2" xfId="13115"/>
    <cellStyle name="Input 2 2 2 3 5 2 2 3" xfId="13116"/>
    <cellStyle name="Input 2 2 2 3 5 2 3" xfId="13117"/>
    <cellStyle name="Input 2 2 2 3 5 2 3 2" xfId="13118"/>
    <cellStyle name="Input 2 2 2 3 5 2 3 2 2" xfId="13119"/>
    <cellStyle name="Input 2 2 2 3 5 2 3 3" xfId="13120"/>
    <cellStyle name="Input 2 2 2 3 5 2 4" xfId="13121"/>
    <cellStyle name="Input 2 2 2 3 5 2 4 2" xfId="13122"/>
    <cellStyle name="Input 2 2 2 3 5 2 4 2 2" xfId="13123"/>
    <cellStyle name="Input 2 2 2 3 5 2 4 3" xfId="13124"/>
    <cellStyle name="Input 2 2 2 3 5 2 5" xfId="13125"/>
    <cellStyle name="Input 2 2 2 3 5 2 5 2" xfId="13126"/>
    <cellStyle name="Input 2 2 2 3 5 2 5 2 2" xfId="13127"/>
    <cellStyle name="Input 2 2 2 3 5 2 5 3" xfId="13128"/>
    <cellStyle name="Input 2 2 2 3 5 2 6" xfId="13129"/>
    <cellStyle name="Input 2 2 2 3 5 2 6 2" xfId="13130"/>
    <cellStyle name="Input 2 2 2 3 5 2 7" xfId="13131"/>
    <cellStyle name="Input 2 2 2 3 5 2 7 2" xfId="13132"/>
    <cellStyle name="Input 2 2 2 3 5 2 7 2 2" xfId="13133"/>
    <cellStyle name="Input 2 2 2 3 5 2 7 3" xfId="13134"/>
    <cellStyle name="Input 2 2 2 3 5 2 8" xfId="13135"/>
    <cellStyle name="Input 2 2 2 3 5 3" xfId="13136"/>
    <cellStyle name="Input 2 2 2 3 5 3 2" xfId="13137"/>
    <cellStyle name="Input 2 2 2 3 5 3 2 2" xfId="13138"/>
    <cellStyle name="Input 2 2 2 3 5 3 3" xfId="13139"/>
    <cellStyle name="Input 2 2 2 3 5 4" xfId="13140"/>
    <cellStyle name="Input 2 2 2 3 5 4 2" xfId="13141"/>
    <cellStyle name="Input 2 2 2 3 5 4 2 2" xfId="13142"/>
    <cellStyle name="Input 2 2 2 3 5 4 3" xfId="13143"/>
    <cellStyle name="Input 2 2 2 3 5 5" xfId="13144"/>
    <cellStyle name="Input 2 2 2 3 5 5 2" xfId="13145"/>
    <cellStyle name="Input 2 2 2 3 5 5 2 2" xfId="13146"/>
    <cellStyle name="Input 2 2 2 3 5 5 3" xfId="13147"/>
    <cellStyle name="Input 2 2 2 3 5 6" xfId="13148"/>
    <cellStyle name="Input 2 2 2 3 5 6 2" xfId="13149"/>
    <cellStyle name="Input 2 2 2 3 5 6 2 2" xfId="13150"/>
    <cellStyle name="Input 2 2 2 3 5 6 3" xfId="13151"/>
    <cellStyle name="Input 2 2 2 3 5 7" xfId="13152"/>
    <cellStyle name="Input 2 2 2 3 5 7 2" xfId="13153"/>
    <cellStyle name="Input 2 2 2 3 5 7 2 2" xfId="13154"/>
    <cellStyle name="Input 2 2 2 3 5 7 3" xfId="13155"/>
    <cellStyle name="Input 2 2 2 3 5 8" xfId="13156"/>
    <cellStyle name="Input 2 2 2 3 5 8 2" xfId="13157"/>
    <cellStyle name="Input 2 2 2 3 5 8 2 2" xfId="13158"/>
    <cellStyle name="Input 2 2 2 3 5 8 3" xfId="13159"/>
    <cellStyle name="Input 2 2 2 3 5 9" xfId="13160"/>
    <cellStyle name="Input 2 2 2 3 6" xfId="13161"/>
    <cellStyle name="Input 2 2 2 3 6 2" xfId="13162"/>
    <cellStyle name="Input 2 2 2 3 6 2 2" xfId="13163"/>
    <cellStyle name="Input 2 2 2 3 6 2 2 2" xfId="13164"/>
    <cellStyle name="Input 2 2 2 3 6 2 3" xfId="13165"/>
    <cellStyle name="Input 2 2 2 3 6 3" xfId="13166"/>
    <cellStyle name="Input 2 2 2 3 6 3 2" xfId="13167"/>
    <cellStyle name="Input 2 2 2 3 6 3 2 2" xfId="13168"/>
    <cellStyle name="Input 2 2 2 3 6 3 3" xfId="13169"/>
    <cellStyle name="Input 2 2 2 3 6 4" xfId="13170"/>
    <cellStyle name="Input 2 2 2 3 6 4 2" xfId="13171"/>
    <cellStyle name="Input 2 2 2 3 6 4 2 2" xfId="13172"/>
    <cellStyle name="Input 2 2 2 3 6 4 3" xfId="13173"/>
    <cellStyle name="Input 2 2 2 3 6 5" xfId="13174"/>
    <cellStyle name="Input 2 2 2 3 6 5 2" xfId="13175"/>
    <cellStyle name="Input 2 2 2 3 6 5 2 2" xfId="13176"/>
    <cellStyle name="Input 2 2 2 3 6 5 3" xfId="13177"/>
    <cellStyle name="Input 2 2 2 3 6 6" xfId="13178"/>
    <cellStyle name="Input 2 2 2 3 6 6 2" xfId="13179"/>
    <cellStyle name="Input 2 2 2 3 6 7" xfId="13180"/>
    <cellStyle name="Input 2 2 2 3 6 7 2" xfId="13181"/>
    <cellStyle name="Input 2 2 2 3 6 7 2 2" xfId="13182"/>
    <cellStyle name="Input 2 2 2 3 6 7 3" xfId="13183"/>
    <cellStyle name="Input 2 2 2 3 6 8" xfId="13184"/>
    <cellStyle name="Input 2 2 2 3 7" xfId="13185"/>
    <cellStyle name="Input 2 2 2 3 7 2" xfId="13186"/>
    <cellStyle name="Input 2 2 2 3 7 2 2" xfId="13187"/>
    <cellStyle name="Input 2 2 2 3 7 3" xfId="13188"/>
    <cellStyle name="Input 2 2 2 3 8" xfId="13189"/>
    <cellStyle name="Input 2 2 2 3 8 2" xfId="13190"/>
    <cellStyle name="Input 2 2 2 3 8 2 2" xfId="13191"/>
    <cellStyle name="Input 2 2 2 3 8 3" xfId="13192"/>
    <cellStyle name="Input 2 2 2 3 9" xfId="13193"/>
    <cellStyle name="Input 2 2 2 3 9 2" xfId="13194"/>
    <cellStyle name="Input 2 2 2 3 9 2 2" xfId="13195"/>
    <cellStyle name="Input 2 2 2 3 9 3" xfId="13196"/>
    <cellStyle name="Input 2 2 2 4" xfId="13197"/>
    <cellStyle name="Input 2 2 2 4 2" xfId="13198"/>
    <cellStyle name="Input 2 2 2 4 2 2" xfId="13199"/>
    <cellStyle name="Input 2 2 2 4 2 2 2" xfId="13200"/>
    <cellStyle name="Input 2 2 2 4 2 2 2 2" xfId="13201"/>
    <cellStyle name="Input 2 2 2 4 2 2 3" xfId="13202"/>
    <cellStyle name="Input 2 2 2 4 2 3" xfId="13203"/>
    <cellStyle name="Input 2 2 2 4 2 3 2" xfId="13204"/>
    <cellStyle name="Input 2 2 2 4 2 3 2 2" xfId="13205"/>
    <cellStyle name="Input 2 2 2 4 2 3 3" xfId="13206"/>
    <cellStyle name="Input 2 2 2 4 2 4" xfId="13207"/>
    <cellStyle name="Input 2 2 2 4 2 4 2" xfId="13208"/>
    <cellStyle name="Input 2 2 2 4 2 4 2 2" xfId="13209"/>
    <cellStyle name="Input 2 2 2 4 2 4 3" xfId="13210"/>
    <cellStyle name="Input 2 2 2 4 2 5" xfId="13211"/>
    <cellStyle name="Input 2 2 2 4 2 5 2" xfId="13212"/>
    <cellStyle name="Input 2 2 2 4 2 5 2 2" xfId="13213"/>
    <cellStyle name="Input 2 2 2 4 2 5 3" xfId="13214"/>
    <cellStyle name="Input 2 2 2 4 2 6" xfId="13215"/>
    <cellStyle name="Input 2 2 2 4 2 6 2" xfId="13216"/>
    <cellStyle name="Input 2 2 2 4 2 7" xfId="13217"/>
    <cellStyle name="Input 2 2 2 4 2 7 2" xfId="13218"/>
    <cellStyle name="Input 2 2 2 4 2 7 2 2" xfId="13219"/>
    <cellStyle name="Input 2 2 2 4 2 7 3" xfId="13220"/>
    <cellStyle name="Input 2 2 2 4 2 8" xfId="13221"/>
    <cellStyle name="Input 2 2 2 4 3" xfId="13222"/>
    <cellStyle name="Input 2 2 2 4 3 2" xfId="13223"/>
    <cellStyle name="Input 2 2 2 4 3 2 2" xfId="13224"/>
    <cellStyle name="Input 2 2 2 4 3 3" xfId="13225"/>
    <cellStyle name="Input 2 2 2 4 4" xfId="13226"/>
    <cellStyle name="Input 2 2 2 4 4 2" xfId="13227"/>
    <cellStyle name="Input 2 2 2 4 4 2 2" xfId="13228"/>
    <cellStyle name="Input 2 2 2 4 4 3" xfId="13229"/>
    <cellStyle name="Input 2 2 2 4 5" xfId="13230"/>
    <cellStyle name="Input 2 2 2 4 5 2" xfId="13231"/>
    <cellStyle name="Input 2 2 2 4 5 2 2" xfId="13232"/>
    <cellStyle name="Input 2 2 2 4 5 3" xfId="13233"/>
    <cellStyle name="Input 2 2 2 4 6" xfId="13234"/>
    <cellStyle name="Input 2 2 2 4 6 2" xfId="13235"/>
    <cellStyle name="Input 2 2 2 4 6 2 2" xfId="13236"/>
    <cellStyle name="Input 2 2 2 4 6 3" xfId="13237"/>
    <cellStyle name="Input 2 2 2 4 7" xfId="13238"/>
    <cellStyle name="Input 2 2 2 4 7 2" xfId="13239"/>
    <cellStyle name="Input 2 2 2 4 7 2 2" xfId="13240"/>
    <cellStyle name="Input 2 2 2 4 7 3" xfId="13241"/>
    <cellStyle name="Input 2 2 2 4 8" xfId="13242"/>
    <cellStyle name="Input 2 2 2 4 8 2" xfId="13243"/>
    <cellStyle name="Input 2 2 2 4 8 2 2" xfId="13244"/>
    <cellStyle name="Input 2 2 2 4 8 3" xfId="13245"/>
    <cellStyle name="Input 2 2 2 4 9" xfId="13246"/>
    <cellStyle name="Input 2 2 2 5" xfId="13247"/>
    <cellStyle name="Input 2 2 2 5 2" xfId="13248"/>
    <cellStyle name="Input 2 2 2 5 2 2" xfId="13249"/>
    <cellStyle name="Input 2 2 2 5 2 2 2" xfId="13250"/>
    <cellStyle name="Input 2 2 2 5 2 2 2 2" xfId="13251"/>
    <cellStyle name="Input 2 2 2 5 2 2 3" xfId="13252"/>
    <cellStyle name="Input 2 2 2 5 2 3" xfId="13253"/>
    <cellStyle name="Input 2 2 2 5 2 3 2" xfId="13254"/>
    <cellStyle name="Input 2 2 2 5 2 3 2 2" xfId="13255"/>
    <cellStyle name="Input 2 2 2 5 2 3 3" xfId="13256"/>
    <cellStyle name="Input 2 2 2 5 2 4" xfId="13257"/>
    <cellStyle name="Input 2 2 2 5 2 4 2" xfId="13258"/>
    <cellStyle name="Input 2 2 2 5 2 4 2 2" xfId="13259"/>
    <cellStyle name="Input 2 2 2 5 2 4 3" xfId="13260"/>
    <cellStyle name="Input 2 2 2 5 2 5" xfId="13261"/>
    <cellStyle name="Input 2 2 2 5 2 5 2" xfId="13262"/>
    <cellStyle name="Input 2 2 2 5 2 5 2 2" xfId="13263"/>
    <cellStyle name="Input 2 2 2 5 2 5 3" xfId="13264"/>
    <cellStyle name="Input 2 2 2 5 2 6" xfId="13265"/>
    <cellStyle name="Input 2 2 2 5 2 6 2" xfId="13266"/>
    <cellStyle name="Input 2 2 2 5 2 7" xfId="13267"/>
    <cellStyle name="Input 2 2 2 5 2 7 2" xfId="13268"/>
    <cellStyle name="Input 2 2 2 5 2 7 2 2" xfId="13269"/>
    <cellStyle name="Input 2 2 2 5 2 7 3" xfId="13270"/>
    <cellStyle name="Input 2 2 2 5 2 8" xfId="13271"/>
    <cellStyle name="Input 2 2 2 5 3" xfId="13272"/>
    <cellStyle name="Input 2 2 2 5 3 2" xfId="13273"/>
    <cellStyle name="Input 2 2 2 5 3 2 2" xfId="13274"/>
    <cellStyle name="Input 2 2 2 5 3 3" xfId="13275"/>
    <cellStyle name="Input 2 2 2 5 4" xfId="13276"/>
    <cellStyle name="Input 2 2 2 5 4 2" xfId="13277"/>
    <cellStyle name="Input 2 2 2 5 4 2 2" xfId="13278"/>
    <cellStyle name="Input 2 2 2 5 4 3" xfId="13279"/>
    <cellStyle name="Input 2 2 2 5 5" xfId="13280"/>
    <cellStyle name="Input 2 2 2 5 5 2" xfId="13281"/>
    <cellStyle name="Input 2 2 2 5 5 2 2" xfId="13282"/>
    <cellStyle name="Input 2 2 2 5 5 3" xfId="13283"/>
    <cellStyle name="Input 2 2 2 5 6" xfId="13284"/>
    <cellStyle name="Input 2 2 2 5 6 2" xfId="13285"/>
    <cellStyle name="Input 2 2 2 5 6 2 2" xfId="13286"/>
    <cellStyle name="Input 2 2 2 5 6 3" xfId="13287"/>
    <cellStyle name="Input 2 2 2 5 7" xfId="13288"/>
    <cellStyle name="Input 2 2 2 5 7 2" xfId="13289"/>
    <cellStyle name="Input 2 2 2 5 7 2 2" xfId="13290"/>
    <cellStyle name="Input 2 2 2 5 7 3" xfId="13291"/>
    <cellStyle name="Input 2 2 2 5 8" xfId="13292"/>
    <cellStyle name="Input 2 2 2 5 8 2" xfId="13293"/>
    <cellStyle name="Input 2 2 2 5 8 2 2" xfId="13294"/>
    <cellStyle name="Input 2 2 2 5 8 3" xfId="13295"/>
    <cellStyle name="Input 2 2 2 5 9" xfId="13296"/>
    <cellStyle name="Input 2 2 2 6" xfId="13297"/>
    <cellStyle name="Input 2 2 2 6 2" xfId="13298"/>
    <cellStyle name="Input 2 2 2 6 2 2" xfId="13299"/>
    <cellStyle name="Input 2 2 2 6 2 2 2" xfId="13300"/>
    <cellStyle name="Input 2 2 2 6 2 2 2 2" xfId="13301"/>
    <cellStyle name="Input 2 2 2 6 2 2 3" xfId="13302"/>
    <cellStyle name="Input 2 2 2 6 2 3" xfId="13303"/>
    <cellStyle name="Input 2 2 2 6 2 3 2" xfId="13304"/>
    <cellStyle name="Input 2 2 2 6 2 3 2 2" xfId="13305"/>
    <cellStyle name="Input 2 2 2 6 2 3 3" xfId="13306"/>
    <cellStyle name="Input 2 2 2 6 2 4" xfId="13307"/>
    <cellStyle name="Input 2 2 2 6 2 4 2" xfId="13308"/>
    <cellStyle name="Input 2 2 2 6 2 4 2 2" xfId="13309"/>
    <cellStyle name="Input 2 2 2 6 2 4 3" xfId="13310"/>
    <cellStyle name="Input 2 2 2 6 2 5" xfId="13311"/>
    <cellStyle name="Input 2 2 2 6 2 5 2" xfId="13312"/>
    <cellStyle name="Input 2 2 2 6 2 5 2 2" xfId="13313"/>
    <cellStyle name="Input 2 2 2 6 2 5 3" xfId="13314"/>
    <cellStyle name="Input 2 2 2 6 2 6" xfId="13315"/>
    <cellStyle name="Input 2 2 2 6 2 6 2" xfId="13316"/>
    <cellStyle name="Input 2 2 2 6 2 7" xfId="13317"/>
    <cellStyle name="Input 2 2 2 6 2 7 2" xfId="13318"/>
    <cellStyle name="Input 2 2 2 6 2 7 2 2" xfId="13319"/>
    <cellStyle name="Input 2 2 2 6 2 7 3" xfId="13320"/>
    <cellStyle name="Input 2 2 2 6 2 8" xfId="13321"/>
    <cellStyle name="Input 2 2 2 6 3" xfId="13322"/>
    <cellStyle name="Input 2 2 2 6 3 2" xfId="13323"/>
    <cellStyle name="Input 2 2 2 6 3 2 2" xfId="13324"/>
    <cellStyle name="Input 2 2 2 6 3 3" xfId="13325"/>
    <cellStyle name="Input 2 2 2 6 4" xfId="13326"/>
    <cellStyle name="Input 2 2 2 6 4 2" xfId="13327"/>
    <cellStyle name="Input 2 2 2 6 4 2 2" xfId="13328"/>
    <cellStyle name="Input 2 2 2 6 4 3" xfId="13329"/>
    <cellStyle name="Input 2 2 2 6 5" xfId="13330"/>
    <cellStyle name="Input 2 2 2 6 5 2" xfId="13331"/>
    <cellStyle name="Input 2 2 2 6 5 2 2" xfId="13332"/>
    <cellStyle name="Input 2 2 2 6 5 3" xfId="13333"/>
    <cellStyle name="Input 2 2 2 6 6" xfId="13334"/>
    <cellStyle name="Input 2 2 2 6 6 2" xfId="13335"/>
    <cellStyle name="Input 2 2 2 6 6 2 2" xfId="13336"/>
    <cellStyle name="Input 2 2 2 6 6 3" xfId="13337"/>
    <cellStyle name="Input 2 2 2 6 7" xfId="13338"/>
    <cellStyle name="Input 2 2 2 6 7 2" xfId="13339"/>
    <cellStyle name="Input 2 2 2 6 7 2 2" xfId="13340"/>
    <cellStyle name="Input 2 2 2 6 7 3" xfId="13341"/>
    <cellStyle name="Input 2 2 2 6 8" xfId="13342"/>
    <cellStyle name="Input 2 2 2 6 8 2" xfId="13343"/>
    <cellStyle name="Input 2 2 2 6 8 2 2" xfId="13344"/>
    <cellStyle name="Input 2 2 2 6 8 3" xfId="13345"/>
    <cellStyle name="Input 2 2 2 6 9" xfId="13346"/>
    <cellStyle name="Input 2 2 2 7" xfId="13347"/>
    <cellStyle name="Input 2 2 2 7 2" xfId="13348"/>
    <cellStyle name="Input 2 2 2 7 2 2" xfId="13349"/>
    <cellStyle name="Input 2 2 2 7 2 2 2" xfId="13350"/>
    <cellStyle name="Input 2 2 2 7 2 2 2 2" xfId="13351"/>
    <cellStyle name="Input 2 2 2 7 2 2 3" xfId="13352"/>
    <cellStyle name="Input 2 2 2 7 2 3" xfId="13353"/>
    <cellStyle name="Input 2 2 2 7 2 3 2" xfId="13354"/>
    <cellStyle name="Input 2 2 2 7 2 3 2 2" xfId="13355"/>
    <cellStyle name="Input 2 2 2 7 2 3 3" xfId="13356"/>
    <cellStyle name="Input 2 2 2 7 2 4" xfId="13357"/>
    <cellStyle name="Input 2 2 2 7 2 4 2" xfId="13358"/>
    <cellStyle name="Input 2 2 2 7 2 4 2 2" xfId="13359"/>
    <cellStyle name="Input 2 2 2 7 2 4 3" xfId="13360"/>
    <cellStyle name="Input 2 2 2 7 2 5" xfId="13361"/>
    <cellStyle name="Input 2 2 2 7 2 5 2" xfId="13362"/>
    <cellStyle name="Input 2 2 2 7 2 5 2 2" xfId="13363"/>
    <cellStyle name="Input 2 2 2 7 2 5 3" xfId="13364"/>
    <cellStyle name="Input 2 2 2 7 2 6" xfId="13365"/>
    <cellStyle name="Input 2 2 2 7 2 6 2" xfId="13366"/>
    <cellStyle name="Input 2 2 2 7 2 7" xfId="13367"/>
    <cellStyle name="Input 2 2 2 7 2 7 2" xfId="13368"/>
    <cellStyle name="Input 2 2 2 7 2 7 2 2" xfId="13369"/>
    <cellStyle name="Input 2 2 2 7 2 7 3" xfId="13370"/>
    <cellStyle name="Input 2 2 2 7 2 8" xfId="13371"/>
    <cellStyle name="Input 2 2 2 7 3" xfId="13372"/>
    <cellStyle name="Input 2 2 2 7 3 2" xfId="13373"/>
    <cellStyle name="Input 2 2 2 7 3 2 2" xfId="13374"/>
    <cellStyle name="Input 2 2 2 7 3 3" xfId="13375"/>
    <cellStyle name="Input 2 2 2 7 4" xfId="13376"/>
    <cellStyle name="Input 2 2 2 7 4 2" xfId="13377"/>
    <cellStyle name="Input 2 2 2 7 4 2 2" xfId="13378"/>
    <cellStyle name="Input 2 2 2 7 4 3" xfId="13379"/>
    <cellStyle name="Input 2 2 2 7 5" xfId="13380"/>
    <cellStyle name="Input 2 2 2 7 5 2" xfId="13381"/>
    <cellStyle name="Input 2 2 2 7 5 2 2" xfId="13382"/>
    <cellStyle name="Input 2 2 2 7 5 3" xfId="13383"/>
    <cellStyle name="Input 2 2 2 7 6" xfId="13384"/>
    <cellStyle name="Input 2 2 2 7 6 2" xfId="13385"/>
    <cellStyle name="Input 2 2 2 7 6 2 2" xfId="13386"/>
    <cellStyle name="Input 2 2 2 7 6 3" xfId="13387"/>
    <cellStyle name="Input 2 2 2 7 7" xfId="13388"/>
    <cellStyle name="Input 2 2 2 7 7 2" xfId="13389"/>
    <cellStyle name="Input 2 2 2 7 7 2 2" xfId="13390"/>
    <cellStyle name="Input 2 2 2 7 7 3" xfId="13391"/>
    <cellStyle name="Input 2 2 2 7 8" xfId="13392"/>
    <cellStyle name="Input 2 2 2 7 8 2" xfId="13393"/>
    <cellStyle name="Input 2 2 2 7 8 2 2" xfId="13394"/>
    <cellStyle name="Input 2 2 2 7 8 3" xfId="13395"/>
    <cellStyle name="Input 2 2 2 7 9" xfId="13396"/>
    <cellStyle name="Input 2 2 2 8" xfId="13397"/>
    <cellStyle name="Input 2 2 2 8 2" xfId="13398"/>
    <cellStyle name="Input 2 2 2 8 2 2" xfId="13399"/>
    <cellStyle name="Input 2 2 2 8 2 2 2" xfId="13400"/>
    <cellStyle name="Input 2 2 2 8 2 3" xfId="13401"/>
    <cellStyle name="Input 2 2 2 8 3" xfId="13402"/>
    <cellStyle name="Input 2 2 2 8 3 2" xfId="13403"/>
    <cellStyle name="Input 2 2 2 8 3 2 2" xfId="13404"/>
    <cellStyle name="Input 2 2 2 8 3 3" xfId="13405"/>
    <cellStyle name="Input 2 2 2 8 4" xfId="13406"/>
    <cellStyle name="Input 2 2 2 8 4 2" xfId="13407"/>
    <cellStyle name="Input 2 2 2 8 4 2 2" xfId="13408"/>
    <cellStyle name="Input 2 2 2 8 4 3" xfId="13409"/>
    <cellStyle name="Input 2 2 2 8 5" xfId="13410"/>
    <cellStyle name="Input 2 2 2 8 5 2" xfId="13411"/>
    <cellStyle name="Input 2 2 2 8 5 2 2" xfId="13412"/>
    <cellStyle name="Input 2 2 2 8 5 3" xfId="13413"/>
    <cellStyle name="Input 2 2 2 8 6" xfId="13414"/>
    <cellStyle name="Input 2 2 2 8 6 2" xfId="13415"/>
    <cellStyle name="Input 2 2 2 8 7" xfId="13416"/>
    <cellStyle name="Input 2 2 2 8 7 2" xfId="13417"/>
    <cellStyle name="Input 2 2 2 8 7 2 2" xfId="13418"/>
    <cellStyle name="Input 2 2 2 8 7 3" xfId="13419"/>
    <cellStyle name="Input 2 2 2 8 8" xfId="13420"/>
    <cellStyle name="Input 2 2 2 9" xfId="13421"/>
    <cellStyle name="Input 2 2 2 9 2" xfId="13422"/>
    <cellStyle name="Input 2 2 2 9 2 2" xfId="13423"/>
    <cellStyle name="Input 2 2 2 9 3" xfId="13424"/>
    <cellStyle name="Input 2 2 3" xfId="13425"/>
    <cellStyle name="Input 2 2 3 10" xfId="13426"/>
    <cellStyle name="Input 2 2 3 10 2" xfId="13427"/>
    <cellStyle name="Input 2 2 3 10 2 2" xfId="13428"/>
    <cellStyle name="Input 2 2 3 10 3" xfId="13429"/>
    <cellStyle name="Input 2 2 3 11" xfId="13430"/>
    <cellStyle name="Input 2 2 3 11 2" xfId="13431"/>
    <cellStyle name="Input 2 2 3 11 2 2" xfId="13432"/>
    <cellStyle name="Input 2 2 3 11 3" xfId="13433"/>
    <cellStyle name="Input 2 2 3 12" xfId="13434"/>
    <cellStyle name="Input 2 2 3 12 2" xfId="13435"/>
    <cellStyle name="Input 2 2 3 12 2 2" xfId="13436"/>
    <cellStyle name="Input 2 2 3 12 3" xfId="13437"/>
    <cellStyle name="Input 2 2 3 13" xfId="13438"/>
    <cellStyle name="Input 2 2 3 13 2" xfId="13439"/>
    <cellStyle name="Input 2 2 3 13 2 2" xfId="13440"/>
    <cellStyle name="Input 2 2 3 13 3" xfId="13441"/>
    <cellStyle name="Input 2 2 3 14" xfId="13442"/>
    <cellStyle name="Input 2 2 3 14 2" xfId="13443"/>
    <cellStyle name="Input 2 2 3 14 2 2" xfId="13444"/>
    <cellStyle name="Input 2 2 3 14 3" xfId="13445"/>
    <cellStyle name="Input 2 2 3 15" xfId="13446"/>
    <cellStyle name="Input 2 2 3 2" xfId="13447"/>
    <cellStyle name="Input 2 2 3 2 10" xfId="13448"/>
    <cellStyle name="Input 2 2 3 2 10 2" xfId="13449"/>
    <cellStyle name="Input 2 2 3 2 10 2 2" xfId="13450"/>
    <cellStyle name="Input 2 2 3 2 10 3" xfId="13451"/>
    <cellStyle name="Input 2 2 3 2 11" xfId="13452"/>
    <cellStyle name="Input 2 2 3 2 11 2" xfId="13453"/>
    <cellStyle name="Input 2 2 3 2 11 2 2" xfId="13454"/>
    <cellStyle name="Input 2 2 3 2 11 3" xfId="13455"/>
    <cellStyle name="Input 2 2 3 2 12" xfId="13456"/>
    <cellStyle name="Input 2 2 3 2 12 2" xfId="13457"/>
    <cellStyle name="Input 2 2 3 2 12 2 2" xfId="13458"/>
    <cellStyle name="Input 2 2 3 2 12 3" xfId="13459"/>
    <cellStyle name="Input 2 2 3 2 13" xfId="13460"/>
    <cellStyle name="Input 2 2 3 2 2" xfId="13461"/>
    <cellStyle name="Input 2 2 3 2 2 2" xfId="13462"/>
    <cellStyle name="Input 2 2 3 2 2 2 2" xfId="13463"/>
    <cellStyle name="Input 2 2 3 2 2 2 2 2" xfId="13464"/>
    <cellStyle name="Input 2 2 3 2 2 2 2 2 2" xfId="13465"/>
    <cellStyle name="Input 2 2 3 2 2 2 2 3" xfId="13466"/>
    <cellStyle name="Input 2 2 3 2 2 2 3" xfId="13467"/>
    <cellStyle name="Input 2 2 3 2 2 2 3 2" xfId="13468"/>
    <cellStyle name="Input 2 2 3 2 2 2 3 2 2" xfId="13469"/>
    <cellStyle name="Input 2 2 3 2 2 2 3 3" xfId="13470"/>
    <cellStyle name="Input 2 2 3 2 2 2 4" xfId="13471"/>
    <cellStyle name="Input 2 2 3 2 2 2 4 2" xfId="13472"/>
    <cellStyle name="Input 2 2 3 2 2 2 4 2 2" xfId="13473"/>
    <cellStyle name="Input 2 2 3 2 2 2 4 3" xfId="13474"/>
    <cellStyle name="Input 2 2 3 2 2 2 5" xfId="13475"/>
    <cellStyle name="Input 2 2 3 2 2 2 5 2" xfId="13476"/>
    <cellStyle name="Input 2 2 3 2 2 2 5 2 2" xfId="13477"/>
    <cellStyle name="Input 2 2 3 2 2 2 5 3" xfId="13478"/>
    <cellStyle name="Input 2 2 3 2 2 2 6" xfId="13479"/>
    <cellStyle name="Input 2 2 3 2 2 2 6 2" xfId="13480"/>
    <cellStyle name="Input 2 2 3 2 2 2 7" xfId="13481"/>
    <cellStyle name="Input 2 2 3 2 2 2 7 2" xfId="13482"/>
    <cellStyle name="Input 2 2 3 2 2 2 7 2 2" xfId="13483"/>
    <cellStyle name="Input 2 2 3 2 2 2 7 3" xfId="13484"/>
    <cellStyle name="Input 2 2 3 2 2 2 8" xfId="13485"/>
    <cellStyle name="Input 2 2 3 2 2 3" xfId="13486"/>
    <cellStyle name="Input 2 2 3 2 2 3 2" xfId="13487"/>
    <cellStyle name="Input 2 2 3 2 2 3 2 2" xfId="13488"/>
    <cellStyle name="Input 2 2 3 2 2 3 3" xfId="13489"/>
    <cellStyle name="Input 2 2 3 2 2 4" xfId="13490"/>
    <cellStyle name="Input 2 2 3 2 2 4 2" xfId="13491"/>
    <cellStyle name="Input 2 2 3 2 2 4 2 2" xfId="13492"/>
    <cellStyle name="Input 2 2 3 2 2 4 3" xfId="13493"/>
    <cellStyle name="Input 2 2 3 2 2 5" xfId="13494"/>
    <cellStyle name="Input 2 2 3 2 2 5 2" xfId="13495"/>
    <cellStyle name="Input 2 2 3 2 2 5 2 2" xfId="13496"/>
    <cellStyle name="Input 2 2 3 2 2 5 3" xfId="13497"/>
    <cellStyle name="Input 2 2 3 2 2 6" xfId="13498"/>
    <cellStyle name="Input 2 2 3 2 2 6 2" xfId="13499"/>
    <cellStyle name="Input 2 2 3 2 2 6 2 2" xfId="13500"/>
    <cellStyle name="Input 2 2 3 2 2 6 3" xfId="13501"/>
    <cellStyle name="Input 2 2 3 2 2 7" xfId="13502"/>
    <cellStyle name="Input 2 2 3 2 2 7 2" xfId="13503"/>
    <cellStyle name="Input 2 2 3 2 2 7 2 2" xfId="13504"/>
    <cellStyle name="Input 2 2 3 2 2 7 3" xfId="13505"/>
    <cellStyle name="Input 2 2 3 2 2 8" xfId="13506"/>
    <cellStyle name="Input 2 2 3 2 2 8 2" xfId="13507"/>
    <cellStyle name="Input 2 2 3 2 2 8 2 2" xfId="13508"/>
    <cellStyle name="Input 2 2 3 2 2 8 3" xfId="13509"/>
    <cellStyle name="Input 2 2 3 2 2 9" xfId="13510"/>
    <cellStyle name="Input 2 2 3 2 3" xfId="13511"/>
    <cellStyle name="Input 2 2 3 2 3 2" xfId="13512"/>
    <cellStyle name="Input 2 2 3 2 3 2 2" xfId="13513"/>
    <cellStyle name="Input 2 2 3 2 3 2 2 2" xfId="13514"/>
    <cellStyle name="Input 2 2 3 2 3 2 2 2 2" xfId="13515"/>
    <cellStyle name="Input 2 2 3 2 3 2 2 3" xfId="13516"/>
    <cellStyle name="Input 2 2 3 2 3 2 3" xfId="13517"/>
    <cellStyle name="Input 2 2 3 2 3 2 3 2" xfId="13518"/>
    <cellStyle name="Input 2 2 3 2 3 2 3 2 2" xfId="13519"/>
    <cellStyle name="Input 2 2 3 2 3 2 3 3" xfId="13520"/>
    <cellStyle name="Input 2 2 3 2 3 2 4" xfId="13521"/>
    <cellStyle name="Input 2 2 3 2 3 2 4 2" xfId="13522"/>
    <cellStyle name="Input 2 2 3 2 3 2 4 2 2" xfId="13523"/>
    <cellStyle name="Input 2 2 3 2 3 2 4 3" xfId="13524"/>
    <cellStyle name="Input 2 2 3 2 3 2 5" xfId="13525"/>
    <cellStyle name="Input 2 2 3 2 3 2 5 2" xfId="13526"/>
    <cellStyle name="Input 2 2 3 2 3 2 5 2 2" xfId="13527"/>
    <cellStyle name="Input 2 2 3 2 3 2 5 3" xfId="13528"/>
    <cellStyle name="Input 2 2 3 2 3 2 6" xfId="13529"/>
    <cellStyle name="Input 2 2 3 2 3 2 6 2" xfId="13530"/>
    <cellStyle name="Input 2 2 3 2 3 2 7" xfId="13531"/>
    <cellStyle name="Input 2 2 3 2 3 2 7 2" xfId="13532"/>
    <cellStyle name="Input 2 2 3 2 3 2 7 2 2" xfId="13533"/>
    <cellStyle name="Input 2 2 3 2 3 2 7 3" xfId="13534"/>
    <cellStyle name="Input 2 2 3 2 3 2 8" xfId="13535"/>
    <cellStyle name="Input 2 2 3 2 3 3" xfId="13536"/>
    <cellStyle name="Input 2 2 3 2 3 3 2" xfId="13537"/>
    <cellStyle name="Input 2 2 3 2 3 3 2 2" xfId="13538"/>
    <cellStyle name="Input 2 2 3 2 3 3 3" xfId="13539"/>
    <cellStyle name="Input 2 2 3 2 3 4" xfId="13540"/>
    <cellStyle name="Input 2 2 3 2 3 4 2" xfId="13541"/>
    <cellStyle name="Input 2 2 3 2 3 4 2 2" xfId="13542"/>
    <cellStyle name="Input 2 2 3 2 3 4 3" xfId="13543"/>
    <cellStyle name="Input 2 2 3 2 3 5" xfId="13544"/>
    <cellStyle name="Input 2 2 3 2 3 5 2" xfId="13545"/>
    <cellStyle name="Input 2 2 3 2 3 5 2 2" xfId="13546"/>
    <cellStyle name="Input 2 2 3 2 3 5 3" xfId="13547"/>
    <cellStyle name="Input 2 2 3 2 3 6" xfId="13548"/>
    <cellStyle name="Input 2 2 3 2 3 6 2" xfId="13549"/>
    <cellStyle name="Input 2 2 3 2 3 6 2 2" xfId="13550"/>
    <cellStyle name="Input 2 2 3 2 3 6 3" xfId="13551"/>
    <cellStyle name="Input 2 2 3 2 3 7" xfId="13552"/>
    <cellStyle name="Input 2 2 3 2 3 7 2" xfId="13553"/>
    <cellStyle name="Input 2 2 3 2 3 7 2 2" xfId="13554"/>
    <cellStyle name="Input 2 2 3 2 3 7 3" xfId="13555"/>
    <cellStyle name="Input 2 2 3 2 3 8" xfId="13556"/>
    <cellStyle name="Input 2 2 3 2 3 8 2" xfId="13557"/>
    <cellStyle name="Input 2 2 3 2 3 8 2 2" xfId="13558"/>
    <cellStyle name="Input 2 2 3 2 3 8 3" xfId="13559"/>
    <cellStyle name="Input 2 2 3 2 3 9" xfId="13560"/>
    <cellStyle name="Input 2 2 3 2 4" xfId="13561"/>
    <cellStyle name="Input 2 2 3 2 4 2" xfId="13562"/>
    <cellStyle name="Input 2 2 3 2 4 2 2" xfId="13563"/>
    <cellStyle name="Input 2 2 3 2 4 2 2 2" xfId="13564"/>
    <cellStyle name="Input 2 2 3 2 4 2 2 2 2" xfId="13565"/>
    <cellStyle name="Input 2 2 3 2 4 2 2 3" xfId="13566"/>
    <cellStyle name="Input 2 2 3 2 4 2 3" xfId="13567"/>
    <cellStyle name="Input 2 2 3 2 4 2 3 2" xfId="13568"/>
    <cellStyle name="Input 2 2 3 2 4 2 3 2 2" xfId="13569"/>
    <cellStyle name="Input 2 2 3 2 4 2 3 3" xfId="13570"/>
    <cellStyle name="Input 2 2 3 2 4 2 4" xfId="13571"/>
    <cellStyle name="Input 2 2 3 2 4 2 4 2" xfId="13572"/>
    <cellStyle name="Input 2 2 3 2 4 2 4 2 2" xfId="13573"/>
    <cellStyle name="Input 2 2 3 2 4 2 4 3" xfId="13574"/>
    <cellStyle name="Input 2 2 3 2 4 2 5" xfId="13575"/>
    <cellStyle name="Input 2 2 3 2 4 2 5 2" xfId="13576"/>
    <cellStyle name="Input 2 2 3 2 4 2 5 2 2" xfId="13577"/>
    <cellStyle name="Input 2 2 3 2 4 2 5 3" xfId="13578"/>
    <cellStyle name="Input 2 2 3 2 4 2 6" xfId="13579"/>
    <cellStyle name="Input 2 2 3 2 4 2 6 2" xfId="13580"/>
    <cellStyle name="Input 2 2 3 2 4 2 7" xfId="13581"/>
    <cellStyle name="Input 2 2 3 2 4 2 7 2" xfId="13582"/>
    <cellStyle name="Input 2 2 3 2 4 2 7 2 2" xfId="13583"/>
    <cellStyle name="Input 2 2 3 2 4 2 7 3" xfId="13584"/>
    <cellStyle name="Input 2 2 3 2 4 2 8" xfId="13585"/>
    <cellStyle name="Input 2 2 3 2 4 3" xfId="13586"/>
    <cellStyle name="Input 2 2 3 2 4 3 2" xfId="13587"/>
    <cellStyle name="Input 2 2 3 2 4 3 2 2" xfId="13588"/>
    <cellStyle name="Input 2 2 3 2 4 3 3" xfId="13589"/>
    <cellStyle name="Input 2 2 3 2 4 4" xfId="13590"/>
    <cellStyle name="Input 2 2 3 2 4 4 2" xfId="13591"/>
    <cellStyle name="Input 2 2 3 2 4 4 2 2" xfId="13592"/>
    <cellStyle name="Input 2 2 3 2 4 4 3" xfId="13593"/>
    <cellStyle name="Input 2 2 3 2 4 5" xfId="13594"/>
    <cellStyle name="Input 2 2 3 2 4 5 2" xfId="13595"/>
    <cellStyle name="Input 2 2 3 2 4 5 2 2" xfId="13596"/>
    <cellStyle name="Input 2 2 3 2 4 5 3" xfId="13597"/>
    <cellStyle name="Input 2 2 3 2 4 6" xfId="13598"/>
    <cellStyle name="Input 2 2 3 2 4 6 2" xfId="13599"/>
    <cellStyle name="Input 2 2 3 2 4 6 2 2" xfId="13600"/>
    <cellStyle name="Input 2 2 3 2 4 6 3" xfId="13601"/>
    <cellStyle name="Input 2 2 3 2 4 7" xfId="13602"/>
    <cellStyle name="Input 2 2 3 2 4 7 2" xfId="13603"/>
    <cellStyle name="Input 2 2 3 2 4 7 2 2" xfId="13604"/>
    <cellStyle name="Input 2 2 3 2 4 7 3" xfId="13605"/>
    <cellStyle name="Input 2 2 3 2 4 8" xfId="13606"/>
    <cellStyle name="Input 2 2 3 2 4 8 2" xfId="13607"/>
    <cellStyle name="Input 2 2 3 2 4 8 2 2" xfId="13608"/>
    <cellStyle name="Input 2 2 3 2 4 8 3" xfId="13609"/>
    <cellStyle name="Input 2 2 3 2 4 9" xfId="13610"/>
    <cellStyle name="Input 2 2 3 2 5" xfId="13611"/>
    <cellStyle name="Input 2 2 3 2 5 2" xfId="13612"/>
    <cellStyle name="Input 2 2 3 2 5 2 2" xfId="13613"/>
    <cellStyle name="Input 2 2 3 2 5 2 2 2" xfId="13614"/>
    <cellStyle name="Input 2 2 3 2 5 2 2 2 2" xfId="13615"/>
    <cellStyle name="Input 2 2 3 2 5 2 2 3" xfId="13616"/>
    <cellStyle name="Input 2 2 3 2 5 2 3" xfId="13617"/>
    <cellStyle name="Input 2 2 3 2 5 2 3 2" xfId="13618"/>
    <cellStyle name="Input 2 2 3 2 5 2 3 2 2" xfId="13619"/>
    <cellStyle name="Input 2 2 3 2 5 2 3 3" xfId="13620"/>
    <cellStyle name="Input 2 2 3 2 5 2 4" xfId="13621"/>
    <cellStyle name="Input 2 2 3 2 5 2 4 2" xfId="13622"/>
    <cellStyle name="Input 2 2 3 2 5 2 4 2 2" xfId="13623"/>
    <cellStyle name="Input 2 2 3 2 5 2 4 3" xfId="13624"/>
    <cellStyle name="Input 2 2 3 2 5 2 5" xfId="13625"/>
    <cellStyle name="Input 2 2 3 2 5 2 5 2" xfId="13626"/>
    <cellStyle name="Input 2 2 3 2 5 2 5 2 2" xfId="13627"/>
    <cellStyle name="Input 2 2 3 2 5 2 5 3" xfId="13628"/>
    <cellStyle name="Input 2 2 3 2 5 2 6" xfId="13629"/>
    <cellStyle name="Input 2 2 3 2 5 2 6 2" xfId="13630"/>
    <cellStyle name="Input 2 2 3 2 5 2 7" xfId="13631"/>
    <cellStyle name="Input 2 2 3 2 5 2 7 2" xfId="13632"/>
    <cellStyle name="Input 2 2 3 2 5 2 7 2 2" xfId="13633"/>
    <cellStyle name="Input 2 2 3 2 5 2 7 3" xfId="13634"/>
    <cellStyle name="Input 2 2 3 2 5 2 8" xfId="13635"/>
    <cellStyle name="Input 2 2 3 2 5 3" xfId="13636"/>
    <cellStyle name="Input 2 2 3 2 5 3 2" xfId="13637"/>
    <cellStyle name="Input 2 2 3 2 5 3 2 2" xfId="13638"/>
    <cellStyle name="Input 2 2 3 2 5 3 3" xfId="13639"/>
    <cellStyle name="Input 2 2 3 2 5 4" xfId="13640"/>
    <cellStyle name="Input 2 2 3 2 5 4 2" xfId="13641"/>
    <cellStyle name="Input 2 2 3 2 5 4 2 2" xfId="13642"/>
    <cellStyle name="Input 2 2 3 2 5 4 3" xfId="13643"/>
    <cellStyle name="Input 2 2 3 2 5 5" xfId="13644"/>
    <cellStyle name="Input 2 2 3 2 5 5 2" xfId="13645"/>
    <cellStyle name="Input 2 2 3 2 5 5 2 2" xfId="13646"/>
    <cellStyle name="Input 2 2 3 2 5 5 3" xfId="13647"/>
    <cellStyle name="Input 2 2 3 2 5 6" xfId="13648"/>
    <cellStyle name="Input 2 2 3 2 5 6 2" xfId="13649"/>
    <cellStyle name="Input 2 2 3 2 5 6 2 2" xfId="13650"/>
    <cellStyle name="Input 2 2 3 2 5 6 3" xfId="13651"/>
    <cellStyle name="Input 2 2 3 2 5 7" xfId="13652"/>
    <cellStyle name="Input 2 2 3 2 5 7 2" xfId="13653"/>
    <cellStyle name="Input 2 2 3 2 5 7 2 2" xfId="13654"/>
    <cellStyle name="Input 2 2 3 2 5 7 3" xfId="13655"/>
    <cellStyle name="Input 2 2 3 2 5 8" xfId="13656"/>
    <cellStyle name="Input 2 2 3 2 5 8 2" xfId="13657"/>
    <cellStyle name="Input 2 2 3 2 5 8 2 2" xfId="13658"/>
    <cellStyle name="Input 2 2 3 2 5 8 3" xfId="13659"/>
    <cellStyle name="Input 2 2 3 2 5 9" xfId="13660"/>
    <cellStyle name="Input 2 2 3 2 6" xfId="13661"/>
    <cellStyle name="Input 2 2 3 2 6 2" xfId="13662"/>
    <cellStyle name="Input 2 2 3 2 6 2 2" xfId="13663"/>
    <cellStyle name="Input 2 2 3 2 6 2 2 2" xfId="13664"/>
    <cellStyle name="Input 2 2 3 2 6 2 3" xfId="13665"/>
    <cellStyle name="Input 2 2 3 2 6 3" xfId="13666"/>
    <cellStyle name="Input 2 2 3 2 6 3 2" xfId="13667"/>
    <cellStyle name="Input 2 2 3 2 6 3 2 2" xfId="13668"/>
    <cellStyle name="Input 2 2 3 2 6 3 3" xfId="13669"/>
    <cellStyle name="Input 2 2 3 2 6 4" xfId="13670"/>
    <cellStyle name="Input 2 2 3 2 6 4 2" xfId="13671"/>
    <cellStyle name="Input 2 2 3 2 6 4 2 2" xfId="13672"/>
    <cellStyle name="Input 2 2 3 2 6 4 3" xfId="13673"/>
    <cellStyle name="Input 2 2 3 2 6 5" xfId="13674"/>
    <cellStyle name="Input 2 2 3 2 6 5 2" xfId="13675"/>
    <cellStyle name="Input 2 2 3 2 6 5 2 2" xfId="13676"/>
    <cellStyle name="Input 2 2 3 2 6 5 3" xfId="13677"/>
    <cellStyle name="Input 2 2 3 2 6 6" xfId="13678"/>
    <cellStyle name="Input 2 2 3 2 6 6 2" xfId="13679"/>
    <cellStyle name="Input 2 2 3 2 6 7" xfId="13680"/>
    <cellStyle name="Input 2 2 3 2 6 7 2" xfId="13681"/>
    <cellStyle name="Input 2 2 3 2 6 7 2 2" xfId="13682"/>
    <cellStyle name="Input 2 2 3 2 6 7 3" xfId="13683"/>
    <cellStyle name="Input 2 2 3 2 6 8" xfId="13684"/>
    <cellStyle name="Input 2 2 3 2 7" xfId="13685"/>
    <cellStyle name="Input 2 2 3 2 7 2" xfId="13686"/>
    <cellStyle name="Input 2 2 3 2 7 2 2" xfId="13687"/>
    <cellStyle name="Input 2 2 3 2 7 3" xfId="13688"/>
    <cellStyle name="Input 2 2 3 2 8" xfId="13689"/>
    <cellStyle name="Input 2 2 3 2 8 2" xfId="13690"/>
    <cellStyle name="Input 2 2 3 2 8 2 2" xfId="13691"/>
    <cellStyle name="Input 2 2 3 2 8 3" xfId="13692"/>
    <cellStyle name="Input 2 2 3 2 9" xfId="13693"/>
    <cellStyle name="Input 2 2 3 2 9 2" xfId="13694"/>
    <cellStyle name="Input 2 2 3 2 9 2 2" xfId="13695"/>
    <cellStyle name="Input 2 2 3 2 9 3" xfId="13696"/>
    <cellStyle name="Input 2 2 3 3" xfId="13697"/>
    <cellStyle name="Input 2 2 3 3 10" xfId="13698"/>
    <cellStyle name="Input 2 2 3 3 10 2" xfId="13699"/>
    <cellStyle name="Input 2 2 3 3 10 2 2" xfId="13700"/>
    <cellStyle name="Input 2 2 3 3 10 3" xfId="13701"/>
    <cellStyle name="Input 2 2 3 3 11" xfId="13702"/>
    <cellStyle name="Input 2 2 3 3 11 2" xfId="13703"/>
    <cellStyle name="Input 2 2 3 3 11 2 2" xfId="13704"/>
    <cellStyle name="Input 2 2 3 3 11 3" xfId="13705"/>
    <cellStyle name="Input 2 2 3 3 12" xfId="13706"/>
    <cellStyle name="Input 2 2 3 3 12 2" xfId="13707"/>
    <cellStyle name="Input 2 2 3 3 12 2 2" xfId="13708"/>
    <cellStyle name="Input 2 2 3 3 12 3" xfId="13709"/>
    <cellStyle name="Input 2 2 3 3 13" xfId="13710"/>
    <cellStyle name="Input 2 2 3 3 2" xfId="13711"/>
    <cellStyle name="Input 2 2 3 3 2 2" xfId="13712"/>
    <cellStyle name="Input 2 2 3 3 2 2 2" xfId="13713"/>
    <cellStyle name="Input 2 2 3 3 2 2 2 2" xfId="13714"/>
    <cellStyle name="Input 2 2 3 3 2 2 2 2 2" xfId="13715"/>
    <cellStyle name="Input 2 2 3 3 2 2 2 3" xfId="13716"/>
    <cellStyle name="Input 2 2 3 3 2 2 3" xfId="13717"/>
    <cellStyle name="Input 2 2 3 3 2 2 3 2" xfId="13718"/>
    <cellStyle name="Input 2 2 3 3 2 2 3 2 2" xfId="13719"/>
    <cellStyle name="Input 2 2 3 3 2 2 3 3" xfId="13720"/>
    <cellStyle name="Input 2 2 3 3 2 2 4" xfId="13721"/>
    <cellStyle name="Input 2 2 3 3 2 2 4 2" xfId="13722"/>
    <cellStyle name="Input 2 2 3 3 2 2 4 2 2" xfId="13723"/>
    <cellStyle name="Input 2 2 3 3 2 2 4 3" xfId="13724"/>
    <cellStyle name="Input 2 2 3 3 2 2 5" xfId="13725"/>
    <cellStyle name="Input 2 2 3 3 2 2 5 2" xfId="13726"/>
    <cellStyle name="Input 2 2 3 3 2 2 5 2 2" xfId="13727"/>
    <cellStyle name="Input 2 2 3 3 2 2 5 3" xfId="13728"/>
    <cellStyle name="Input 2 2 3 3 2 2 6" xfId="13729"/>
    <cellStyle name="Input 2 2 3 3 2 2 6 2" xfId="13730"/>
    <cellStyle name="Input 2 2 3 3 2 2 7" xfId="13731"/>
    <cellStyle name="Input 2 2 3 3 2 2 7 2" xfId="13732"/>
    <cellStyle name="Input 2 2 3 3 2 2 7 2 2" xfId="13733"/>
    <cellStyle name="Input 2 2 3 3 2 2 7 3" xfId="13734"/>
    <cellStyle name="Input 2 2 3 3 2 2 8" xfId="13735"/>
    <cellStyle name="Input 2 2 3 3 2 3" xfId="13736"/>
    <cellStyle name="Input 2 2 3 3 2 3 2" xfId="13737"/>
    <cellStyle name="Input 2 2 3 3 2 3 2 2" xfId="13738"/>
    <cellStyle name="Input 2 2 3 3 2 3 3" xfId="13739"/>
    <cellStyle name="Input 2 2 3 3 2 4" xfId="13740"/>
    <cellStyle name="Input 2 2 3 3 2 4 2" xfId="13741"/>
    <cellStyle name="Input 2 2 3 3 2 4 2 2" xfId="13742"/>
    <cellStyle name="Input 2 2 3 3 2 4 3" xfId="13743"/>
    <cellStyle name="Input 2 2 3 3 2 5" xfId="13744"/>
    <cellStyle name="Input 2 2 3 3 2 5 2" xfId="13745"/>
    <cellStyle name="Input 2 2 3 3 2 5 2 2" xfId="13746"/>
    <cellStyle name="Input 2 2 3 3 2 5 3" xfId="13747"/>
    <cellStyle name="Input 2 2 3 3 2 6" xfId="13748"/>
    <cellStyle name="Input 2 2 3 3 2 6 2" xfId="13749"/>
    <cellStyle name="Input 2 2 3 3 2 6 2 2" xfId="13750"/>
    <cellStyle name="Input 2 2 3 3 2 6 3" xfId="13751"/>
    <cellStyle name="Input 2 2 3 3 2 7" xfId="13752"/>
    <cellStyle name="Input 2 2 3 3 2 7 2" xfId="13753"/>
    <cellStyle name="Input 2 2 3 3 2 7 2 2" xfId="13754"/>
    <cellStyle name="Input 2 2 3 3 2 7 3" xfId="13755"/>
    <cellStyle name="Input 2 2 3 3 2 8" xfId="13756"/>
    <cellStyle name="Input 2 2 3 3 2 8 2" xfId="13757"/>
    <cellStyle name="Input 2 2 3 3 2 8 2 2" xfId="13758"/>
    <cellStyle name="Input 2 2 3 3 2 8 3" xfId="13759"/>
    <cellStyle name="Input 2 2 3 3 2 9" xfId="13760"/>
    <cellStyle name="Input 2 2 3 3 3" xfId="13761"/>
    <cellStyle name="Input 2 2 3 3 3 2" xfId="13762"/>
    <cellStyle name="Input 2 2 3 3 3 2 2" xfId="13763"/>
    <cellStyle name="Input 2 2 3 3 3 2 2 2" xfId="13764"/>
    <cellStyle name="Input 2 2 3 3 3 2 2 2 2" xfId="13765"/>
    <cellStyle name="Input 2 2 3 3 3 2 2 3" xfId="13766"/>
    <cellStyle name="Input 2 2 3 3 3 2 3" xfId="13767"/>
    <cellStyle name="Input 2 2 3 3 3 2 3 2" xfId="13768"/>
    <cellStyle name="Input 2 2 3 3 3 2 3 2 2" xfId="13769"/>
    <cellStyle name="Input 2 2 3 3 3 2 3 3" xfId="13770"/>
    <cellStyle name="Input 2 2 3 3 3 2 4" xfId="13771"/>
    <cellStyle name="Input 2 2 3 3 3 2 4 2" xfId="13772"/>
    <cellStyle name="Input 2 2 3 3 3 2 4 2 2" xfId="13773"/>
    <cellStyle name="Input 2 2 3 3 3 2 4 3" xfId="13774"/>
    <cellStyle name="Input 2 2 3 3 3 2 5" xfId="13775"/>
    <cellStyle name="Input 2 2 3 3 3 2 5 2" xfId="13776"/>
    <cellStyle name="Input 2 2 3 3 3 2 5 2 2" xfId="13777"/>
    <cellStyle name="Input 2 2 3 3 3 2 5 3" xfId="13778"/>
    <cellStyle name="Input 2 2 3 3 3 2 6" xfId="13779"/>
    <cellStyle name="Input 2 2 3 3 3 2 6 2" xfId="13780"/>
    <cellStyle name="Input 2 2 3 3 3 2 7" xfId="13781"/>
    <cellStyle name="Input 2 2 3 3 3 2 7 2" xfId="13782"/>
    <cellStyle name="Input 2 2 3 3 3 2 7 2 2" xfId="13783"/>
    <cellStyle name="Input 2 2 3 3 3 2 7 3" xfId="13784"/>
    <cellStyle name="Input 2 2 3 3 3 2 8" xfId="13785"/>
    <cellStyle name="Input 2 2 3 3 3 3" xfId="13786"/>
    <cellStyle name="Input 2 2 3 3 3 3 2" xfId="13787"/>
    <cellStyle name="Input 2 2 3 3 3 3 2 2" xfId="13788"/>
    <cellStyle name="Input 2 2 3 3 3 3 3" xfId="13789"/>
    <cellStyle name="Input 2 2 3 3 3 4" xfId="13790"/>
    <cellStyle name="Input 2 2 3 3 3 4 2" xfId="13791"/>
    <cellStyle name="Input 2 2 3 3 3 4 2 2" xfId="13792"/>
    <cellStyle name="Input 2 2 3 3 3 4 3" xfId="13793"/>
    <cellStyle name="Input 2 2 3 3 3 5" xfId="13794"/>
    <cellStyle name="Input 2 2 3 3 3 5 2" xfId="13795"/>
    <cellStyle name="Input 2 2 3 3 3 5 2 2" xfId="13796"/>
    <cellStyle name="Input 2 2 3 3 3 5 3" xfId="13797"/>
    <cellStyle name="Input 2 2 3 3 3 6" xfId="13798"/>
    <cellStyle name="Input 2 2 3 3 3 6 2" xfId="13799"/>
    <cellStyle name="Input 2 2 3 3 3 6 2 2" xfId="13800"/>
    <cellStyle name="Input 2 2 3 3 3 6 3" xfId="13801"/>
    <cellStyle name="Input 2 2 3 3 3 7" xfId="13802"/>
    <cellStyle name="Input 2 2 3 3 3 7 2" xfId="13803"/>
    <cellStyle name="Input 2 2 3 3 3 7 2 2" xfId="13804"/>
    <cellStyle name="Input 2 2 3 3 3 7 3" xfId="13805"/>
    <cellStyle name="Input 2 2 3 3 3 8" xfId="13806"/>
    <cellStyle name="Input 2 2 3 3 3 8 2" xfId="13807"/>
    <cellStyle name="Input 2 2 3 3 3 8 2 2" xfId="13808"/>
    <cellStyle name="Input 2 2 3 3 3 8 3" xfId="13809"/>
    <cellStyle name="Input 2 2 3 3 3 9" xfId="13810"/>
    <cellStyle name="Input 2 2 3 3 4" xfId="13811"/>
    <cellStyle name="Input 2 2 3 3 4 2" xfId="13812"/>
    <cellStyle name="Input 2 2 3 3 4 2 2" xfId="13813"/>
    <cellStyle name="Input 2 2 3 3 4 2 2 2" xfId="13814"/>
    <cellStyle name="Input 2 2 3 3 4 2 2 2 2" xfId="13815"/>
    <cellStyle name="Input 2 2 3 3 4 2 2 3" xfId="13816"/>
    <cellStyle name="Input 2 2 3 3 4 2 3" xfId="13817"/>
    <cellStyle name="Input 2 2 3 3 4 2 3 2" xfId="13818"/>
    <cellStyle name="Input 2 2 3 3 4 2 3 2 2" xfId="13819"/>
    <cellStyle name="Input 2 2 3 3 4 2 3 3" xfId="13820"/>
    <cellStyle name="Input 2 2 3 3 4 2 4" xfId="13821"/>
    <cellStyle name="Input 2 2 3 3 4 2 4 2" xfId="13822"/>
    <cellStyle name="Input 2 2 3 3 4 2 4 2 2" xfId="13823"/>
    <cellStyle name="Input 2 2 3 3 4 2 4 3" xfId="13824"/>
    <cellStyle name="Input 2 2 3 3 4 2 5" xfId="13825"/>
    <cellStyle name="Input 2 2 3 3 4 2 5 2" xfId="13826"/>
    <cellStyle name="Input 2 2 3 3 4 2 5 2 2" xfId="13827"/>
    <cellStyle name="Input 2 2 3 3 4 2 5 3" xfId="13828"/>
    <cellStyle name="Input 2 2 3 3 4 2 6" xfId="13829"/>
    <cellStyle name="Input 2 2 3 3 4 2 6 2" xfId="13830"/>
    <cellStyle name="Input 2 2 3 3 4 2 7" xfId="13831"/>
    <cellStyle name="Input 2 2 3 3 4 2 7 2" xfId="13832"/>
    <cellStyle name="Input 2 2 3 3 4 2 7 2 2" xfId="13833"/>
    <cellStyle name="Input 2 2 3 3 4 2 7 3" xfId="13834"/>
    <cellStyle name="Input 2 2 3 3 4 2 8" xfId="13835"/>
    <cellStyle name="Input 2 2 3 3 4 3" xfId="13836"/>
    <cellStyle name="Input 2 2 3 3 4 3 2" xfId="13837"/>
    <cellStyle name="Input 2 2 3 3 4 3 2 2" xfId="13838"/>
    <cellStyle name="Input 2 2 3 3 4 3 3" xfId="13839"/>
    <cellStyle name="Input 2 2 3 3 4 4" xfId="13840"/>
    <cellStyle name="Input 2 2 3 3 4 4 2" xfId="13841"/>
    <cellStyle name="Input 2 2 3 3 4 4 2 2" xfId="13842"/>
    <cellStyle name="Input 2 2 3 3 4 4 3" xfId="13843"/>
    <cellStyle name="Input 2 2 3 3 4 5" xfId="13844"/>
    <cellStyle name="Input 2 2 3 3 4 5 2" xfId="13845"/>
    <cellStyle name="Input 2 2 3 3 4 5 2 2" xfId="13846"/>
    <cellStyle name="Input 2 2 3 3 4 5 3" xfId="13847"/>
    <cellStyle name="Input 2 2 3 3 4 6" xfId="13848"/>
    <cellStyle name="Input 2 2 3 3 4 6 2" xfId="13849"/>
    <cellStyle name="Input 2 2 3 3 4 6 2 2" xfId="13850"/>
    <cellStyle name="Input 2 2 3 3 4 6 3" xfId="13851"/>
    <cellStyle name="Input 2 2 3 3 4 7" xfId="13852"/>
    <cellStyle name="Input 2 2 3 3 4 7 2" xfId="13853"/>
    <cellStyle name="Input 2 2 3 3 4 7 2 2" xfId="13854"/>
    <cellStyle name="Input 2 2 3 3 4 7 3" xfId="13855"/>
    <cellStyle name="Input 2 2 3 3 4 8" xfId="13856"/>
    <cellStyle name="Input 2 2 3 3 4 8 2" xfId="13857"/>
    <cellStyle name="Input 2 2 3 3 4 8 2 2" xfId="13858"/>
    <cellStyle name="Input 2 2 3 3 4 8 3" xfId="13859"/>
    <cellStyle name="Input 2 2 3 3 4 9" xfId="13860"/>
    <cellStyle name="Input 2 2 3 3 5" xfId="13861"/>
    <cellStyle name="Input 2 2 3 3 5 2" xfId="13862"/>
    <cellStyle name="Input 2 2 3 3 5 2 2" xfId="13863"/>
    <cellStyle name="Input 2 2 3 3 5 2 2 2" xfId="13864"/>
    <cellStyle name="Input 2 2 3 3 5 2 2 2 2" xfId="13865"/>
    <cellStyle name="Input 2 2 3 3 5 2 2 3" xfId="13866"/>
    <cellStyle name="Input 2 2 3 3 5 2 3" xfId="13867"/>
    <cellStyle name="Input 2 2 3 3 5 2 3 2" xfId="13868"/>
    <cellStyle name="Input 2 2 3 3 5 2 3 2 2" xfId="13869"/>
    <cellStyle name="Input 2 2 3 3 5 2 3 3" xfId="13870"/>
    <cellStyle name="Input 2 2 3 3 5 2 4" xfId="13871"/>
    <cellStyle name="Input 2 2 3 3 5 2 4 2" xfId="13872"/>
    <cellStyle name="Input 2 2 3 3 5 2 4 2 2" xfId="13873"/>
    <cellStyle name="Input 2 2 3 3 5 2 4 3" xfId="13874"/>
    <cellStyle name="Input 2 2 3 3 5 2 5" xfId="13875"/>
    <cellStyle name="Input 2 2 3 3 5 2 5 2" xfId="13876"/>
    <cellStyle name="Input 2 2 3 3 5 2 5 2 2" xfId="13877"/>
    <cellStyle name="Input 2 2 3 3 5 2 5 3" xfId="13878"/>
    <cellStyle name="Input 2 2 3 3 5 2 6" xfId="13879"/>
    <cellStyle name="Input 2 2 3 3 5 2 6 2" xfId="13880"/>
    <cellStyle name="Input 2 2 3 3 5 2 7" xfId="13881"/>
    <cellStyle name="Input 2 2 3 3 5 2 7 2" xfId="13882"/>
    <cellStyle name="Input 2 2 3 3 5 2 7 2 2" xfId="13883"/>
    <cellStyle name="Input 2 2 3 3 5 2 7 3" xfId="13884"/>
    <cellStyle name="Input 2 2 3 3 5 2 8" xfId="13885"/>
    <cellStyle name="Input 2 2 3 3 5 3" xfId="13886"/>
    <cellStyle name="Input 2 2 3 3 5 3 2" xfId="13887"/>
    <cellStyle name="Input 2 2 3 3 5 3 2 2" xfId="13888"/>
    <cellStyle name="Input 2 2 3 3 5 3 3" xfId="13889"/>
    <cellStyle name="Input 2 2 3 3 5 4" xfId="13890"/>
    <cellStyle name="Input 2 2 3 3 5 4 2" xfId="13891"/>
    <cellStyle name="Input 2 2 3 3 5 4 2 2" xfId="13892"/>
    <cellStyle name="Input 2 2 3 3 5 4 3" xfId="13893"/>
    <cellStyle name="Input 2 2 3 3 5 5" xfId="13894"/>
    <cellStyle name="Input 2 2 3 3 5 5 2" xfId="13895"/>
    <cellStyle name="Input 2 2 3 3 5 5 2 2" xfId="13896"/>
    <cellStyle name="Input 2 2 3 3 5 5 3" xfId="13897"/>
    <cellStyle name="Input 2 2 3 3 5 6" xfId="13898"/>
    <cellStyle name="Input 2 2 3 3 5 6 2" xfId="13899"/>
    <cellStyle name="Input 2 2 3 3 5 6 2 2" xfId="13900"/>
    <cellStyle name="Input 2 2 3 3 5 6 3" xfId="13901"/>
    <cellStyle name="Input 2 2 3 3 5 7" xfId="13902"/>
    <cellStyle name="Input 2 2 3 3 5 7 2" xfId="13903"/>
    <cellStyle name="Input 2 2 3 3 5 7 2 2" xfId="13904"/>
    <cellStyle name="Input 2 2 3 3 5 7 3" xfId="13905"/>
    <cellStyle name="Input 2 2 3 3 5 8" xfId="13906"/>
    <cellStyle name="Input 2 2 3 3 5 8 2" xfId="13907"/>
    <cellStyle name="Input 2 2 3 3 5 8 2 2" xfId="13908"/>
    <cellStyle name="Input 2 2 3 3 5 8 3" xfId="13909"/>
    <cellStyle name="Input 2 2 3 3 5 9" xfId="13910"/>
    <cellStyle name="Input 2 2 3 3 6" xfId="13911"/>
    <cellStyle name="Input 2 2 3 3 6 2" xfId="13912"/>
    <cellStyle name="Input 2 2 3 3 6 2 2" xfId="13913"/>
    <cellStyle name="Input 2 2 3 3 6 2 2 2" xfId="13914"/>
    <cellStyle name="Input 2 2 3 3 6 2 3" xfId="13915"/>
    <cellStyle name="Input 2 2 3 3 6 3" xfId="13916"/>
    <cellStyle name="Input 2 2 3 3 6 3 2" xfId="13917"/>
    <cellStyle name="Input 2 2 3 3 6 3 2 2" xfId="13918"/>
    <cellStyle name="Input 2 2 3 3 6 3 3" xfId="13919"/>
    <cellStyle name="Input 2 2 3 3 6 4" xfId="13920"/>
    <cellStyle name="Input 2 2 3 3 6 4 2" xfId="13921"/>
    <cellStyle name="Input 2 2 3 3 6 4 2 2" xfId="13922"/>
    <cellStyle name="Input 2 2 3 3 6 4 3" xfId="13923"/>
    <cellStyle name="Input 2 2 3 3 6 5" xfId="13924"/>
    <cellStyle name="Input 2 2 3 3 6 5 2" xfId="13925"/>
    <cellStyle name="Input 2 2 3 3 6 5 2 2" xfId="13926"/>
    <cellStyle name="Input 2 2 3 3 6 5 3" xfId="13927"/>
    <cellStyle name="Input 2 2 3 3 6 6" xfId="13928"/>
    <cellStyle name="Input 2 2 3 3 6 6 2" xfId="13929"/>
    <cellStyle name="Input 2 2 3 3 6 7" xfId="13930"/>
    <cellStyle name="Input 2 2 3 3 6 7 2" xfId="13931"/>
    <cellStyle name="Input 2 2 3 3 6 7 2 2" xfId="13932"/>
    <cellStyle name="Input 2 2 3 3 6 7 3" xfId="13933"/>
    <cellStyle name="Input 2 2 3 3 6 8" xfId="13934"/>
    <cellStyle name="Input 2 2 3 3 7" xfId="13935"/>
    <cellStyle name="Input 2 2 3 3 7 2" xfId="13936"/>
    <cellStyle name="Input 2 2 3 3 7 2 2" xfId="13937"/>
    <cellStyle name="Input 2 2 3 3 7 3" xfId="13938"/>
    <cellStyle name="Input 2 2 3 3 8" xfId="13939"/>
    <cellStyle name="Input 2 2 3 3 8 2" xfId="13940"/>
    <cellStyle name="Input 2 2 3 3 8 2 2" xfId="13941"/>
    <cellStyle name="Input 2 2 3 3 8 3" xfId="13942"/>
    <cellStyle name="Input 2 2 3 3 9" xfId="13943"/>
    <cellStyle name="Input 2 2 3 3 9 2" xfId="13944"/>
    <cellStyle name="Input 2 2 3 3 9 2 2" xfId="13945"/>
    <cellStyle name="Input 2 2 3 3 9 3" xfId="13946"/>
    <cellStyle name="Input 2 2 3 4" xfId="13947"/>
    <cellStyle name="Input 2 2 3 4 2" xfId="13948"/>
    <cellStyle name="Input 2 2 3 4 2 2" xfId="13949"/>
    <cellStyle name="Input 2 2 3 4 2 2 2" xfId="13950"/>
    <cellStyle name="Input 2 2 3 4 2 2 2 2" xfId="13951"/>
    <cellStyle name="Input 2 2 3 4 2 2 3" xfId="13952"/>
    <cellStyle name="Input 2 2 3 4 2 3" xfId="13953"/>
    <cellStyle name="Input 2 2 3 4 2 3 2" xfId="13954"/>
    <cellStyle name="Input 2 2 3 4 2 3 2 2" xfId="13955"/>
    <cellStyle name="Input 2 2 3 4 2 3 3" xfId="13956"/>
    <cellStyle name="Input 2 2 3 4 2 4" xfId="13957"/>
    <cellStyle name="Input 2 2 3 4 2 4 2" xfId="13958"/>
    <cellStyle name="Input 2 2 3 4 2 4 2 2" xfId="13959"/>
    <cellStyle name="Input 2 2 3 4 2 4 3" xfId="13960"/>
    <cellStyle name="Input 2 2 3 4 2 5" xfId="13961"/>
    <cellStyle name="Input 2 2 3 4 2 5 2" xfId="13962"/>
    <cellStyle name="Input 2 2 3 4 2 5 2 2" xfId="13963"/>
    <cellStyle name="Input 2 2 3 4 2 5 3" xfId="13964"/>
    <cellStyle name="Input 2 2 3 4 2 6" xfId="13965"/>
    <cellStyle name="Input 2 2 3 4 2 6 2" xfId="13966"/>
    <cellStyle name="Input 2 2 3 4 2 7" xfId="13967"/>
    <cellStyle name="Input 2 2 3 4 2 7 2" xfId="13968"/>
    <cellStyle name="Input 2 2 3 4 2 7 2 2" xfId="13969"/>
    <cellStyle name="Input 2 2 3 4 2 7 3" xfId="13970"/>
    <cellStyle name="Input 2 2 3 4 2 8" xfId="13971"/>
    <cellStyle name="Input 2 2 3 4 3" xfId="13972"/>
    <cellStyle name="Input 2 2 3 4 3 2" xfId="13973"/>
    <cellStyle name="Input 2 2 3 4 3 2 2" xfId="13974"/>
    <cellStyle name="Input 2 2 3 4 3 3" xfId="13975"/>
    <cellStyle name="Input 2 2 3 4 4" xfId="13976"/>
    <cellStyle name="Input 2 2 3 4 4 2" xfId="13977"/>
    <cellStyle name="Input 2 2 3 4 4 2 2" xfId="13978"/>
    <cellStyle name="Input 2 2 3 4 4 3" xfId="13979"/>
    <cellStyle name="Input 2 2 3 4 5" xfId="13980"/>
    <cellStyle name="Input 2 2 3 4 5 2" xfId="13981"/>
    <cellStyle name="Input 2 2 3 4 5 2 2" xfId="13982"/>
    <cellStyle name="Input 2 2 3 4 5 3" xfId="13983"/>
    <cellStyle name="Input 2 2 3 4 6" xfId="13984"/>
    <cellStyle name="Input 2 2 3 4 6 2" xfId="13985"/>
    <cellStyle name="Input 2 2 3 4 6 2 2" xfId="13986"/>
    <cellStyle name="Input 2 2 3 4 6 3" xfId="13987"/>
    <cellStyle name="Input 2 2 3 4 7" xfId="13988"/>
    <cellStyle name="Input 2 2 3 4 7 2" xfId="13989"/>
    <cellStyle name="Input 2 2 3 4 7 2 2" xfId="13990"/>
    <cellStyle name="Input 2 2 3 4 7 3" xfId="13991"/>
    <cellStyle name="Input 2 2 3 4 8" xfId="13992"/>
    <cellStyle name="Input 2 2 3 4 8 2" xfId="13993"/>
    <cellStyle name="Input 2 2 3 4 8 2 2" xfId="13994"/>
    <cellStyle name="Input 2 2 3 4 8 3" xfId="13995"/>
    <cellStyle name="Input 2 2 3 4 9" xfId="13996"/>
    <cellStyle name="Input 2 2 3 5" xfId="13997"/>
    <cellStyle name="Input 2 2 3 5 2" xfId="13998"/>
    <cellStyle name="Input 2 2 3 5 2 2" xfId="13999"/>
    <cellStyle name="Input 2 2 3 5 2 2 2" xfId="14000"/>
    <cellStyle name="Input 2 2 3 5 2 2 2 2" xfId="14001"/>
    <cellStyle name="Input 2 2 3 5 2 2 3" xfId="14002"/>
    <cellStyle name="Input 2 2 3 5 2 3" xfId="14003"/>
    <cellStyle name="Input 2 2 3 5 2 3 2" xfId="14004"/>
    <cellStyle name="Input 2 2 3 5 2 3 2 2" xfId="14005"/>
    <cellStyle name="Input 2 2 3 5 2 3 3" xfId="14006"/>
    <cellStyle name="Input 2 2 3 5 2 4" xfId="14007"/>
    <cellStyle name="Input 2 2 3 5 2 4 2" xfId="14008"/>
    <cellStyle name="Input 2 2 3 5 2 4 2 2" xfId="14009"/>
    <cellStyle name="Input 2 2 3 5 2 4 3" xfId="14010"/>
    <cellStyle name="Input 2 2 3 5 2 5" xfId="14011"/>
    <cellStyle name="Input 2 2 3 5 2 5 2" xfId="14012"/>
    <cellStyle name="Input 2 2 3 5 2 5 2 2" xfId="14013"/>
    <cellStyle name="Input 2 2 3 5 2 5 3" xfId="14014"/>
    <cellStyle name="Input 2 2 3 5 2 6" xfId="14015"/>
    <cellStyle name="Input 2 2 3 5 2 6 2" xfId="14016"/>
    <cellStyle name="Input 2 2 3 5 2 7" xfId="14017"/>
    <cellStyle name="Input 2 2 3 5 2 7 2" xfId="14018"/>
    <cellStyle name="Input 2 2 3 5 2 7 2 2" xfId="14019"/>
    <cellStyle name="Input 2 2 3 5 2 7 3" xfId="14020"/>
    <cellStyle name="Input 2 2 3 5 2 8" xfId="14021"/>
    <cellStyle name="Input 2 2 3 5 3" xfId="14022"/>
    <cellStyle name="Input 2 2 3 5 3 2" xfId="14023"/>
    <cellStyle name="Input 2 2 3 5 3 2 2" xfId="14024"/>
    <cellStyle name="Input 2 2 3 5 3 3" xfId="14025"/>
    <cellStyle name="Input 2 2 3 5 4" xfId="14026"/>
    <cellStyle name="Input 2 2 3 5 4 2" xfId="14027"/>
    <cellStyle name="Input 2 2 3 5 4 2 2" xfId="14028"/>
    <cellStyle name="Input 2 2 3 5 4 3" xfId="14029"/>
    <cellStyle name="Input 2 2 3 5 5" xfId="14030"/>
    <cellStyle name="Input 2 2 3 5 5 2" xfId="14031"/>
    <cellStyle name="Input 2 2 3 5 5 2 2" xfId="14032"/>
    <cellStyle name="Input 2 2 3 5 5 3" xfId="14033"/>
    <cellStyle name="Input 2 2 3 5 6" xfId="14034"/>
    <cellStyle name="Input 2 2 3 5 6 2" xfId="14035"/>
    <cellStyle name="Input 2 2 3 5 6 2 2" xfId="14036"/>
    <cellStyle name="Input 2 2 3 5 6 3" xfId="14037"/>
    <cellStyle name="Input 2 2 3 5 7" xfId="14038"/>
    <cellStyle name="Input 2 2 3 5 7 2" xfId="14039"/>
    <cellStyle name="Input 2 2 3 5 7 2 2" xfId="14040"/>
    <cellStyle name="Input 2 2 3 5 7 3" xfId="14041"/>
    <cellStyle name="Input 2 2 3 5 8" xfId="14042"/>
    <cellStyle name="Input 2 2 3 5 8 2" xfId="14043"/>
    <cellStyle name="Input 2 2 3 5 8 2 2" xfId="14044"/>
    <cellStyle name="Input 2 2 3 5 8 3" xfId="14045"/>
    <cellStyle name="Input 2 2 3 5 9" xfId="14046"/>
    <cellStyle name="Input 2 2 3 6" xfId="14047"/>
    <cellStyle name="Input 2 2 3 6 2" xfId="14048"/>
    <cellStyle name="Input 2 2 3 6 2 2" xfId="14049"/>
    <cellStyle name="Input 2 2 3 6 2 2 2" xfId="14050"/>
    <cellStyle name="Input 2 2 3 6 2 2 2 2" xfId="14051"/>
    <cellStyle name="Input 2 2 3 6 2 2 3" xfId="14052"/>
    <cellStyle name="Input 2 2 3 6 2 3" xfId="14053"/>
    <cellStyle name="Input 2 2 3 6 2 3 2" xfId="14054"/>
    <cellStyle name="Input 2 2 3 6 2 3 2 2" xfId="14055"/>
    <cellStyle name="Input 2 2 3 6 2 3 3" xfId="14056"/>
    <cellStyle name="Input 2 2 3 6 2 4" xfId="14057"/>
    <cellStyle name="Input 2 2 3 6 2 4 2" xfId="14058"/>
    <cellStyle name="Input 2 2 3 6 2 4 2 2" xfId="14059"/>
    <cellStyle name="Input 2 2 3 6 2 4 3" xfId="14060"/>
    <cellStyle name="Input 2 2 3 6 2 5" xfId="14061"/>
    <cellStyle name="Input 2 2 3 6 2 5 2" xfId="14062"/>
    <cellStyle name="Input 2 2 3 6 2 5 2 2" xfId="14063"/>
    <cellStyle name="Input 2 2 3 6 2 5 3" xfId="14064"/>
    <cellStyle name="Input 2 2 3 6 2 6" xfId="14065"/>
    <cellStyle name="Input 2 2 3 6 2 6 2" xfId="14066"/>
    <cellStyle name="Input 2 2 3 6 2 7" xfId="14067"/>
    <cellStyle name="Input 2 2 3 6 2 7 2" xfId="14068"/>
    <cellStyle name="Input 2 2 3 6 2 7 2 2" xfId="14069"/>
    <cellStyle name="Input 2 2 3 6 2 7 3" xfId="14070"/>
    <cellStyle name="Input 2 2 3 6 2 8" xfId="14071"/>
    <cellStyle name="Input 2 2 3 6 3" xfId="14072"/>
    <cellStyle name="Input 2 2 3 6 3 2" xfId="14073"/>
    <cellStyle name="Input 2 2 3 6 3 2 2" xfId="14074"/>
    <cellStyle name="Input 2 2 3 6 3 3" xfId="14075"/>
    <cellStyle name="Input 2 2 3 6 4" xfId="14076"/>
    <cellStyle name="Input 2 2 3 6 4 2" xfId="14077"/>
    <cellStyle name="Input 2 2 3 6 4 2 2" xfId="14078"/>
    <cellStyle name="Input 2 2 3 6 4 3" xfId="14079"/>
    <cellStyle name="Input 2 2 3 6 5" xfId="14080"/>
    <cellStyle name="Input 2 2 3 6 5 2" xfId="14081"/>
    <cellStyle name="Input 2 2 3 6 5 2 2" xfId="14082"/>
    <cellStyle name="Input 2 2 3 6 5 3" xfId="14083"/>
    <cellStyle name="Input 2 2 3 6 6" xfId="14084"/>
    <cellStyle name="Input 2 2 3 6 6 2" xfId="14085"/>
    <cellStyle name="Input 2 2 3 6 6 2 2" xfId="14086"/>
    <cellStyle name="Input 2 2 3 6 6 3" xfId="14087"/>
    <cellStyle name="Input 2 2 3 6 7" xfId="14088"/>
    <cellStyle name="Input 2 2 3 6 7 2" xfId="14089"/>
    <cellStyle name="Input 2 2 3 6 7 2 2" xfId="14090"/>
    <cellStyle name="Input 2 2 3 6 7 3" xfId="14091"/>
    <cellStyle name="Input 2 2 3 6 8" xfId="14092"/>
    <cellStyle name="Input 2 2 3 6 8 2" xfId="14093"/>
    <cellStyle name="Input 2 2 3 6 8 2 2" xfId="14094"/>
    <cellStyle name="Input 2 2 3 6 8 3" xfId="14095"/>
    <cellStyle name="Input 2 2 3 6 9" xfId="14096"/>
    <cellStyle name="Input 2 2 3 7" xfId="14097"/>
    <cellStyle name="Input 2 2 3 7 2" xfId="14098"/>
    <cellStyle name="Input 2 2 3 7 2 2" xfId="14099"/>
    <cellStyle name="Input 2 2 3 7 2 2 2" xfId="14100"/>
    <cellStyle name="Input 2 2 3 7 2 2 2 2" xfId="14101"/>
    <cellStyle name="Input 2 2 3 7 2 2 3" xfId="14102"/>
    <cellStyle name="Input 2 2 3 7 2 3" xfId="14103"/>
    <cellStyle name="Input 2 2 3 7 2 3 2" xfId="14104"/>
    <cellStyle name="Input 2 2 3 7 2 3 2 2" xfId="14105"/>
    <cellStyle name="Input 2 2 3 7 2 3 3" xfId="14106"/>
    <cellStyle name="Input 2 2 3 7 2 4" xfId="14107"/>
    <cellStyle name="Input 2 2 3 7 2 4 2" xfId="14108"/>
    <cellStyle name="Input 2 2 3 7 2 4 2 2" xfId="14109"/>
    <cellStyle name="Input 2 2 3 7 2 4 3" xfId="14110"/>
    <cellStyle name="Input 2 2 3 7 2 5" xfId="14111"/>
    <cellStyle name="Input 2 2 3 7 2 5 2" xfId="14112"/>
    <cellStyle name="Input 2 2 3 7 2 5 2 2" xfId="14113"/>
    <cellStyle name="Input 2 2 3 7 2 5 3" xfId="14114"/>
    <cellStyle name="Input 2 2 3 7 2 6" xfId="14115"/>
    <cellStyle name="Input 2 2 3 7 2 6 2" xfId="14116"/>
    <cellStyle name="Input 2 2 3 7 2 7" xfId="14117"/>
    <cellStyle name="Input 2 2 3 7 2 7 2" xfId="14118"/>
    <cellStyle name="Input 2 2 3 7 2 7 2 2" xfId="14119"/>
    <cellStyle name="Input 2 2 3 7 2 7 3" xfId="14120"/>
    <cellStyle name="Input 2 2 3 7 2 8" xfId="14121"/>
    <cellStyle name="Input 2 2 3 7 3" xfId="14122"/>
    <cellStyle name="Input 2 2 3 7 3 2" xfId="14123"/>
    <cellStyle name="Input 2 2 3 7 3 2 2" xfId="14124"/>
    <cellStyle name="Input 2 2 3 7 3 3" xfId="14125"/>
    <cellStyle name="Input 2 2 3 7 4" xfId="14126"/>
    <cellStyle name="Input 2 2 3 7 4 2" xfId="14127"/>
    <cellStyle name="Input 2 2 3 7 4 2 2" xfId="14128"/>
    <cellStyle name="Input 2 2 3 7 4 3" xfId="14129"/>
    <cellStyle name="Input 2 2 3 7 5" xfId="14130"/>
    <cellStyle name="Input 2 2 3 7 5 2" xfId="14131"/>
    <cellStyle name="Input 2 2 3 7 5 2 2" xfId="14132"/>
    <cellStyle name="Input 2 2 3 7 5 3" xfId="14133"/>
    <cellStyle name="Input 2 2 3 7 6" xfId="14134"/>
    <cellStyle name="Input 2 2 3 7 6 2" xfId="14135"/>
    <cellStyle name="Input 2 2 3 7 6 2 2" xfId="14136"/>
    <cellStyle name="Input 2 2 3 7 6 3" xfId="14137"/>
    <cellStyle name="Input 2 2 3 7 7" xfId="14138"/>
    <cellStyle name="Input 2 2 3 7 7 2" xfId="14139"/>
    <cellStyle name="Input 2 2 3 7 7 2 2" xfId="14140"/>
    <cellStyle name="Input 2 2 3 7 7 3" xfId="14141"/>
    <cellStyle name="Input 2 2 3 7 8" xfId="14142"/>
    <cellStyle name="Input 2 2 3 7 8 2" xfId="14143"/>
    <cellStyle name="Input 2 2 3 7 8 2 2" xfId="14144"/>
    <cellStyle name="Input 2 2 3 7 8 3" xfId="14145"/>
    <cellStyle name="Input 2 2 3 7 9" xfId="14146"/>
    <cellStyle name="Input 2 2 3 8" xfId="14147"/>
    <cellStyle name="Input 2 2 3 8 2" xfId="14148"/>
    <cellStyle name="Input 2 2 3 8 2 2" xfId="14149"/>
    <cellStyle name="Input 2 2 3 8 2 2 2" xfId="14150"/>
    <cellStyle name="Input 2 2 3 8 2 3" xfId="14151"/>
    <cellStyle name="Input 2 2 3 8 3" xfId="14152"/>
    <cellStyle name="Input 2 2 3 8 3 2" xfId="14153"/>
    <cellStyle name="Input 2 2 3 8 3 2 2" xfId="14154"/>
    <cellStyle name="Input 2 2 3 8 3 3" xfId="14155"/>
    <cellStyle name="Input 2 2 3 8 4" xfId="14156"/>
    <cellStyle name="Input 2 2 3 8 4 2" xfId="14157"/>
    <cellStyle name="Input 2 2 3 8 4 2 2" xfId="14158"/>
    <cellStyle name="Input 2 2 3 8 4 3" xfId="14159"/>
    <cellStyle name="Input 2 2 3 8 5" xfId="14160"/>
    <cellStyle name="Input 2 2 3 8 5 2" xfId="14161"/>
    <cellStyle name="Input 2 2 3 8 5 2 2" xfId="14162"/>
    <cellStyle name="Input 2 2 3 8 5 3" xfId="14163"/>
    <cellStyle name="Input 2 2 3 8 6" xfId="14164"/>
    <cellStyle name="Input 2 2 3 8 6 2" xfId="14165"/>
    <cellStyle name="Input 2 2 3 8 7" xfId="14166"/>
    <cellStyle name="Input 2 2 3 8 7 2" xfId="14167"/>
    <cellStyle name="Input 2 2 3 8 7 2 2" xfId="14168"/>
    <cellStyle name="Input 2 2 3 8 7 3" xfId="14169"/>
    <cellStyle name="Input 2 2 3 8 8" xfId="14170"/>
    <cellStyle name="Input 2 2 3 9" xfId="14171"/>
    <cellStyle name="Input 2 2 3 9 2" xfId="14172"/>
    <cellStyle name="Input 2 2 3 9 2 2" xfId="14173"/>
    <cellStyle name="Input 2 2 3 9 3" xfId="14174"/>
    <cellStyle name="Input 2 2 4" xfId="14175"/>
    <cellStyle name="Input 2 2 4 10" xfId="14176"/>
    <cellStyle name="Input 2 2 4 10 2" xfId="14177"/>
    <cellStyle name="Input 2 2 4 10 2 2" xfId="14178"/>
    <cellStyle name="Input 2 2 4 10 3" xfId="14179"/>
    <cellStyle name="Input 2 2 4 11" xfId="14180"/>
    <cellStyle name="Input 2 2 4 11 2" xfId="14181"/>
    <cellStyle name="Input 2 2 4 11 2 2" xfId="14182"/>
    <cellStyle name="Input 2 2 4 11 3" xfId="14183"/>
    <cellStyle name="Input 2 2 4 12" xfId="14184"/>
    <cellStyle name="Input 2 2 4 12 2" xfId="14185"/>
    <cellStyle name="Input 2 2 4 12 2 2" xfId="14186"/>
    <cellStyle name="Input 2 2 4 12 3" xfId="14187"/>
    <cellStyle name="Input 2 2 4 13" xfId="14188"/>
    <cellStyle name="Input 2 2 4 2" xfId="14189"/>
    <cellStyle name="Input 2 2 4 2 2" xfId="14190"/>
    <cellStyle name="Input 2 2 4 2 2 2" xfId="14191"/>
    <cellStyle name="Input 2 2 4 2 2 2 2" xfId="14192"/>
    <cellStyle name="Input 2 2 4 2 2 2 2 2" xfId="14193"/>
    <cellStyle name="Input 2 2 4 2 2 2 3" xfId="14194"/>
    <cellStyle name="Input 2 2 4 2 2 3" xfId="14195"/>
    <cellStyle name="Input 2 2 4 2 2 3 2" xfId="14196"/>
    <cellStyle name="Input 2 2 4 2 2 3 2 2" xfId="14197"/>
    <cellStyle name="Input 2 2 4 2 2 3 3" xfId="14198"/>
    <cellStyle name="Input 2 2 4 2 2 4" xfId="14199"/>
    <cellStyle name="Input 2 2 4 2 2 4 2" xfId="14200"/>
    <cellStyle name="Input 2 2 4 2 2 4 2 2" xfId="14201"/>
    <cellStyle name="Input 2 2 4 2 2 4 3" xfId="14202"/>
    <cellStyle name="Input 2 2 4 2 2 5" xfId="14203"/>
    <cellStyle name="Input 2 2 4 2 2 5 2" xfId="14204"/>
    <cellStyle name="Input 2 2 4 2 2 5 2 2" xfId="14205"/>
    <cellStyle name="Input 2 2 4 2 2 5 3" xfId="14206"/>
    <cellStyle name="Input 2 2 4 2 2 6" xfId="14207"/>
    <cellStyle name="Input 2 2 4 2 2 6 2" xfId="14208"/>
    <cellStyle name="Input 2 2 4 2 2 7" xfId="14209"/>
    <cellStyle name="Input 2 2 4 2 2 7 2" xfId="14210"/>
    <cellStyle name="Input 2 2 4 2 2 7 2 2" xfId="14211"/>
    <cellStyle name="Input 2 2 4 2 2 7 3" xfId="14212"/>
    <cellStyle name="Input 2 2 4 2 2 8" xfId="14213"/>
    <cellStyle name="Input 2 2 4 2 3" xfId="14214"/>
    <cellStyle name="Input 2 2 4 2 3 2" xfId="14215"/>
    <cellStyle name="Input 2 2 4 2 3 2 2" xfId="14216"/>
    <cellStyle name="Input 2 2 4 2 3 3" xfId="14217"/>
    <cellStyle name="Input 2 2 4 2 4" xfId="14218"/>
    <cellStyle name="Input 2 2 4 2 4 2" xfId="14219"/>
    <cellStyle name="Input 2 2 4 2 4 2 2" xfId="14220"/>
    <cellStyle name="Input 2 2 4 2 4 3" xfId="14221"/>
    <cellStyle name="Input 2 2 4 2 5" xfId="14222"/>
    <cellStyle name="Input 2 2 4 2 5 2" xfId="14223"/>
    <cellStyle name="Input 2 2 4 2 5 2 2" xfId="14224"/>
    <cellStyle name="Input 2 2 4 2 5 3" xfId="14225"/>
    <cellStyle name="Input 2 2 4 2 6" xfId="14226"/>
    <cellStyle name="Input 2 2 4 2 6 2" xfId="14227"/>
    <cellStyle name="Input 2 2 4 2 6 2 2" xfId="14228"/>
    <cellStyle name="Input 2 2 4 2 6 3" xfId="14229"/>
    <cellStyle name="Input 2 2 4 2 7" xfId="14230"/>
    <cellStyle name="Input 2 2 4 2 7 2" xfId="14231"/>
    <cellStyle name="Input 2 2 4 2 7 2 2" xfId="14232"/>
    <cellStyle name="Input 2 2 4 2 7 3" xfId="14233"/>
    <cellStyle name="Input 2 2 4 2 8" xfId="14234"/>
    <cellStyle name="Input 2 2 4 2 8 2" xfId="14235"/>
    <cellStyle name="Input 2 2 4 2 8 2 2" xfId="14236"/>
    <cellStyle name="Input 2 2 4 2 8 3" xfId="14237"/>
    <cellStyle name="Input 2 2 4 2 9" xfId="14238"/>
    <cellStyle name="Input 2 2 4 3" xfId="14239"/>
    <cellStyle name="Input 2 2 4 3 2" xfId="14240"/>
    <cellStyle name="Input 2 2 4 3 2 2" xfId="14241"/>
    <cellStyle name="Input 2 2 4 3 2 2 2" xfId="14242"/>
    <cellStyle name="Input 2 2 4 3 2 2 2 2" xfId="14243"/>
    <cellStyle name="Input 2 2 4 3 2 2 3" xfId="14244"/>
    <cellStyle name="Input 2 2 4 3 2 3" xfId="14245"/>
    <cellStyle name="Input 2 2 4 3 2 3 2" xfId="14246"/>
    <cellStyle name="Input 2 2 4 3 2 3 2 2" xfId="14247"/>
    <cellStyle name="Input 2 2 4 3 2 3 3" xfId="14248"/>
    <cellStyle name="Input 2 2 4 3 2 4" xfId="14249"/>
    <cellStyle name="Input 2 2 4 3 2 4 2" xfId="14250"/>
    <cellStyle name="Input 2 2 4 3 2 4 2 2" xfId="14251"/>
    <cellStyle name="Input 2 2 4 3 2 4 3" xfId="14252"/>
    <cellStyle name="Input 2 2 4 3 2 5" xfId="14253"/>
    <cellStyle name="Input 2 2 4 3 2 5 2" xfId="14254"/>
    <cellStyle name="Input 2 2 4 3 2 5 2 2" xfId="14255"/>
    <cellStyle name="Input 2 2 4 3 2 5 3" xfId="14256"/>
    <cellStyle name="Input 2 2 4 3 2 6" xfId="14257"/>
    <cellStyle name="Input 2 2 4 3 2 6 2" xfId="14258"/>
    <cellStyle name="Input 2 2 4 3 2 7" xfId="14259"/>
    <cellStyle name="Input 2 2 4 3 2 7 2" xfId="14260"/>
    <cellStyle name="Input 2 2 4 3 2 7 2 2" xfId="14261"/>
    <cellStyle name="Input 2 2 4 3 2 7 3" xfId="14262"/>
    <cellStyle name="Input 2 2 4 3 2 8" xfId="14263"/>
    <cellStyle name="Input 2 2 4 3 3" xfId="14264"/>
    <cellStyle name="Input 2 2 4 3 3 2" xfId="14265"/>
    <cellStyle name="Input 2 2 4 3 3 2 2" xfId="14266"/>
    <cellStyle name="Input 2 2 4 3 3 3" xfId="14267"/>
    <cellStyle name="Input 2 2 4 3 4" xfId="14268"/>
    <cellStyle name="Input 2 2 4 3 4 2" xfId="14269"/>
    <cellStyle name="Input 2 2 4 3 4 2 2" xfId="14270"/>
    <cellStyle name="Input 2 2 4 3 4 3" xfId="14271"/>
    <cellStyle name="Input 2 2 4 3 5" xfId="14272"/>
    <cellStyle name="Input 2 2 4 3 5 2" xfId="14273"/>
    <cellStyle name="Input 2 2 4 3 5 2 2" xfId="14274"/>
    <cellStyle name="Input 2 2 4 3 5 3" xfId="14275"/>
    <cellStyle name="Input 2 2 4 3 6" xfId="14276"/>
    <cellStyle name="Input 2 2 4 3 6 2" xfId="14277"/>
    <cellStyle name="Input 2 2 4 3 6 2 2" xfId="14278"/>
    <cellStyle name="Input 2 2 4 3 6 3" xfId="14279"/>
    <cellStyle name="Input 2 2 4 3 7" xfId="14280"/>
    <cellStyle name="Input 2 2 4 3 7 2" xfId="14281"/>
    <cellStyle name="Input 2 2 4 3 7 2 2" xfId="14282"/>
    <cellStyle name="Input 2 2 4 3 7 3" xfId="14283"/>
    <cellStyle name="Input 2 2 4 3 8" xfId="14284"/>
    <cellStyle name="Input 2 2 4 3 8 2" xfId="14285"/>
    <cellStyle name="Input 2 2 4 3 8 2 2" xfId="14286"/>
    <cellStyle name="Input 2 2 4 3 8 3" xfId="14287"/>
    <cellStyle name="Input 2 2 4 3 9" xfId="14288"/>
    <cellStyle name="Input 2 2 4 4" xfId="14289"/>
    <cellStyle name="Input 2 2 4 4 2" xfId="14290"/>
    <cellStyle name="Input 2 2 4 4 2 2" xfId="14291"/>
    <cellStyle name="Input 2 2 4 4 2 2 2" xfId="14292"/>
    <cellStyle name="Input 2 2 4 4 2 2 2 2" xfId="14293"/>
    <cellStyle name="Input 2 2 4 4 2 2 3" xfId="14294"/>
    <cellStyle name="Input 2 2 4 4 2 3" xfId="14295"/>
    <cellStyle name="Input 2 2 4 4 2 3 2" xfId="14296"/>
    <cellStyle name="Input 2 2 4 4 2 3 2 2" xfId="14297"/>
    <cellStyle name="Input 2 2 4 4 2 3 3" xfId="14298"/>
    <cellStyle name="Input 2 2 4 4 2 4" xfId="14299"/>
    <cellStyle name="Input 2 2 4 4 2 4 2" xfId="14300"/>
    <cellStyle name="Input 2 2 4 4 2 4 2 2" xfId="14301"/>
    <cellStyle name="Input 2 2 4 4 2 4 3" xfId="14302"/>
    <cellStyle name="Input 2 2 4 4 2 5" xfId="14303"/>
    <cellStyle name="Input 2 2 4 4 2 5 2" xfId="14304"/>
    <cellStyle name="Input 2 2 4 4 2 5 2 2" xfId="14305"/>
    <cellStyle name="Input 2 2 4 4 2 5 3" xfId="14306"/>
    <cellStyle name="Input 2 2 4 4 2 6" xfId="14307"/>
    <cellStyle name="Input 2 2 4 4 2 6 2" xfId="14308"/>
    <cellStyle name="Input 2 2 4 4 2 7" xfId="14309"/>
    <cellStyle name="Input 2 2 4 4 2 7 2" xfId="14310"/>
    <cellStyle name="Input 2 2 4 4 2 7 2 2" xfId="14311"/>
    <cellStyle name="Input 2 2 4 4 2 7 3" xfId="14312"/>
    <cellStyle name="Input 2 2 4 4 2 8" xfId="14313"/>
    <cellStyle name="Input 2 2 4 4 3" xfId="14314"/>
    <cellStyle name="Input 2 2 4 4 3 2" xfId="14315"/>
    <cellStyle name="Input 2 2 4 4 3 2 2" xfId="14316"/>
    <cellStyle name="Input 2 2 4 4 3 3" xfId="14317"/>
    <cellStyle name="Input 2 2 4 4 4" xfId="14318"/>
    <cellStyle name="Input 2 2 4 4 4 2" xfId="14319"/>
    <cellStyle name="Input 2 2 4 4 4 2 2" xfId="14320"/>
    <cellStyle name="Input 2 2 4 4 4 3" xfId="14321"/>
    <cellStyle name="Input 2 2 4 4 5" xfId="14322"/>
    <cellStyle name="Input 2 2 4 4 5 2" xfId="14323"/>
    <cellStyle name="Input 2 2 4 4 5 2 2" xfId="14324"/>
    <cellStyle name="Input 2 2 4 4 5 3" xfId="14325"/>
    <cellStyle name="Input 2 2 4 4 6" xfId="14326"/>
    <cellStyle name="Input 2 2 4 4 6 2" xfId="14327"/>
    <cellStyle name="Input 2 2 4 4 6 2 2" xfId="14328"/>
    <cellStyle name="Input 2 2 4 4 6 3" xfId="14329"/>
    <cellStyle name="Input 2 2 4 4 7" xfId="14330"/>
    <cellStyle name="Input 2 2 4 4 7 2" xfId="14331"/>
    <cellStyle name="Input 2 2 4 4 7 2 2" xfId="14332"/>
    <cellStyle name="Input 2 2 4 4 7 3" xfId="14333"/>
    <cellStyle name="Input 2 2 4 4 8" xfId="14334"/>
    <cellStyle name="Input 2 2 4 4 8 2" xfId="14335"/>
    <cellStyle name="Input 2 2 4 4 8 2 2" xfId="14336"/>
    <cellStyle name="Input 2 2 4 4 8 3" xfId="14337"/>
    <cellStyle name="Input 2 2 4 4 9" xfId="14338"/>
    <cellStyle name="Input 2 2 4 5" xfId="14339"/>
    <cellStyle name="Input 2 2 4 5 2" xfId="14340"/>
    <cellStyle name="Input 2 2 4 5 2 2" xfId="14341"/>
    <cellStyle name="Input 2 2 4 5 2 2 2" xfId="14342"/>
    <cellStyle name="Input 2 2 4 5 2 2 2 2" xfId="14343"/>
    <cellStyle name="Input 2 2 4 5 2 2 3" xfId="14344"/>
    <cellStyle name="Input 2 2 4 5 2 3" xfId="14345"/>
    <cellStyle name="Input 2 2 4 5 2 3 2" xfId="14346"/>
    <cellStyle name="Input 2 2 4 5 2 3 2 2" xfId="14347"/>
    <cellStyle name="Input 2 2 4 5 2 3 3" xfId="14348"/>
    <cellStyle name="Input 2 2 4 5 2 4" xfId="14349"/>
    <cellStyle name="Input 2 2 4 5 2 4 2" xfId="14350"/>
    <cellStyle name="Input 2 2 4 5 2 4 2 2" xfId="14351"/>
    <cellStyle name="Input 2 2 4 5 2 4 3" xfId="14352"/>
    <cellStyle name="Input 2 2 4 5 2 5" xfId="14353"/>
    <cellStyle name="Input 2 2 4 5 2 5 2" xfId="14354"/>
    <cellStyle name="Input 2 2 4 5 2 5 2 2" xfId="14355"/>
    <cellStyle name="Input 2 2 4 5 2 5 3" xfId="14356"/>
    <cellStyle name="Input 2 2 4 5 2 6" xfId="14357"/>
    <cellStyle name="Input 2 2 4 5 2 6 2" xfId="14358"/>
    <cellStyle name="Input 2 2 4 5 2 7" xfId="14359"/>
    <cellStyle name="Input 2 2 4 5 2 7 2" xfId="14360"/>
    <cellStyle name="Input 2 2 4 5 2 7 2 2" xfId="14361"/>
    <cellStyle name="Input 2 2 4 5 2 7 3" xfId="14362"/>
    <cellStyle name="Input 2 2 4 5 2 8" xfId="14363"/>
    <cellStyle name="Input 2 2 4 5 3" xfId="14364"/>
    <cellStyle name="Input 2 2 4 5 3 2" xfId="14365"/>
    <cellStyle name="Input 2 2 4 5 3 2 2" xfId="14366"/>
    <cellStyle name="Input 2 2 4 5 3 3" xfId="14367"/>
    <cellStyle name="Input 2 2 4 5 4" xfId="14368"/>
    <cellStyle name="Input 2 2 4 5 4 2" xfId="14369"/>
    <cellStyle name="Input 2 2 4 5 4 2 2" xfId="14370"/>
    <cellStyle name="Input 2 2 4 5 4 3" xfId="14371"/>
    <cellStyle name="Input 2 2 4 5 5" xfId="14372"/>
    <cellStyle name="Input 2 2 4 5 5 2" xfId="14373"/>
    <cellStyle name="Input 2 2 4 5 5 2 2" xfId="14374"/>
    <cellStyle name="Input 2 2 4 5 5 3" xfId="14375"/>
    <cellStyle name="Input 2 2 4 5 6" xfId="14376"/>
    <cellStyle name="Input 2 2 4 5 6 2" xfId="14377"/>
    <cellStyle name="Input 2 2 4 5 6 2 2" xfId="14378"/>
    <cellStyle name="Input 2 2 4 5 6 3" xfId="14379"/>
    <cellStyle name="Input 2 2 4 5 7" xfId="14380"/>
    <cellStyle name="Input 2 2 4 5 7 2" xfId="14381"/>
    <cellStyle name="Input 2 2 4 5 7 2 2" xfId="14382"/>
    <cellStyle name="Input 2 2 4 5 7 3" xfId="14383"/>
    <cellStyle name="Input 2 2 4 5 8" xfId="14384"/>
    <cellStyle name="Input 2 2 4 5 8 2" xfId="14385"/>
    <cellStyle name="Input 2 2 4 5 8 2 2" xfId="14386"/>
    <cellStyle name="Input 2 2 4 5 8 3" xfId="14387"/>
    <cellStyle name="Input 2 2 4 5 9" xfId="14388"/>
    <cellStyle name="Input 2 2 4 6" xfId="14389"/>
    <cellStyle name="Input 2 2 4 6 2" xfId="14390"/>
    <cellStyle name="Input 2 2 4 6 2 2" xfId="14391"/>
    <cellStyle name="Input 2 2 4 6 2 2 2" xfId="14392"/>
    <cellStyle name="Input 2 2 4 6 2 3" xfId="14393"/>
    <cellStyle name="Input 2 2 4 6 3" xfId="14394"/>
    <cellStyle name="Input 2 2 4 6 3 2" xfId="14395"/>
    <cellStyle name="Input 2 2 4 6 3 2 2" xfId="14396"/>
    <cellStyle name="Input 2 2 4 6 3 3" xfId="14397"/>
    <cellStyle name="Input 2 2 4 6 4" xfId="14398"/>
    <cellStyle name="Input 2 2 4 6 4 2" xfId="14399"/>
    <cellStyle name="Input 2 2 4 6 4 2 2" xfId="14400"/>
    <cellStyle name="Input 2 2 4 6 4 3" xfId="14401"/>
    <cellStyle name="Input 2 2 4 6 5" xfId="14402"/>
    <cellStyle name="Input 2 2 4 6 5 2" xfId="14403"/>
    <cellStyle name="Input 2 2 4 6 5 2 2" xfId="14404"/>
    <cellStyle name="Input 2 2 4 6 5 3" xfId="14405"/>
    <cellStyle name="Input 2 2 4 6 6" xfId="14406"/>
    <cellStyle name="Input 2 2 4 6 6 2" xfId="14407"/>
    <cellStyle name="Input 2 2 4 6 7" xfId="14408"/>
    <cellStyle name="Input 2 2 4 6 7 2" xfId="14409"/>
    <cellStyle name="Input 2 2 4 6 7 2 2" xfId="14410"/>
    <cellStyle name="Input 2 2 4 6 7 3" xfId="14411"/>
    <cellStyle name="Input 2 2 4 6 8" xfId="14412"/>
    <cellStyle name="Input 2 2 4 7" xfId="14413"/>
    <cellStyle name="Input 2 2 4 7 2" xfId="14414"/>
    <cellStyle name="Input 2 2 4 7 2 2" xfId="14415"/>
    <cellStyle name="Input 2 2 4 7 3" xfId="14416"/>
    <cellStyle name="Input 2 2 4 8" xfId="14417"/>
    <cellStyle name="Input 2 2 4 8 2" xfId="14418"/>
    <cellStyle name="Input 2 2 4 8 2 2" xfId="14419"/>
    <cellStyle name="Input 2 2 4 8 3" xfId="14420"/>
    <cellStyle name="Input 2 2 4 9" xfId="14421"/>
    <cellStyle name="Input 2 2 4 9 2" xfId="14422"/>
    <cellStyle name="Input 2 2 4 9 2 2" xfId="14423"/>
    <cellStyle name="Input 2 2 4 9 3" xfId="14424"/>
    <cellStyle name="Input 2 2 5" xfId="14425"/>
    <cellStyle name="Input 2 2 5 10" xfId="14426"/>
    <cellStyle name="Input 2 2 5 10 2" xfId="14427"/>
    <cellStyle name="Input 2 2 5 10 2 2" xfId="14428"/>
    <cellStyle name="Input 2 2 5 10 3" xfId="14429"/>
    <cellStyle name="Input 2 2 5 11" xfId="14430"/>
    <cellStyle name="Input 2 2 5 11 2" xfId="14431"/>
    <cellStyle name="Input 2 2 5 11 2 2" xfId="14432"/>
    <cellStyle name="Input 2 2 5 11 3" xfId="14433"/>
    <cellStyle name="Input 2 2 5 12" xfId="14434"/>
    <cellStyle name="Input 2 2 5 12 2" xfId="14435"/>
    <cellStyle name="Input 2 2 5 12 2 2" xfId="14436"/>
    <cellStyle name="Input 2 2 5 12 3" xfId="14437"/>
    <cellStyle name="Input 2 2 5 13" xfId="14438"/>
    <cellStyle name="Input 2 2 5 2" xfId="14439"/>
    <cellStyle name="Input 2 2 5 2 2" xfId="14440"/>
    <cellStyle name="Input 2 2 5 2 2 2" xfId="14441"/>
    <cellStyle name="Input 2 2 5 2 2 2 2" xfId="14442"/>
    <cellStyle name="Input 2 2 5 2 2 2 2 2" xfId="14443"/>
    <cellStyle name="Input 2 2 5 2 2 2 3" xfId="14444"/>
    <cellStyle name="Input 2 2 5 2 2 3" xfId="14445"/>
    <cellStyle name="Input 2 2 5 2 2 3 2" xfId="14446"/>
    <cellStyle name="Input 2 2 5 2 2 3 2 2" xfId="14447"/>
    <cellStyle name="Input 2 2 5 2 2 3 3" xfId="14448"/>
    <cellStyle name="Input 2 2 5 2 2 4" xfId="14449"/>
    <cellStyle name="Input 2 2 5 2 2 4 2" xfId="14450"/>
    <cellStyle name="Input 2 2 5 2 2 4 2 2" xfId="14451"/>
    <cellStyle name="Input 2 2 5 2 2 4 3" xfId="14452"/>
    <cellStyle name="Input 2 2 5 2 2 5" xfId="14453"/>
    <cellStyle name="Input 2 2 5 2 2 5 2" xfId="14454"/>
    <cellStyle name="Input 2 2 5 2 2 5 2 2" xfId="14455"/>
    <cellStyle name="Input 2 2 5 2 2 5 3" xfId="14456"/>
    <cellStyle name="Input 2 2 5 2 2 6" xfId="14457"/>
    <cellStyle name="Input 2 2 5 2 2 6 2" xfId="14458"/>
    <cellStyle name="Input 2 2 5 2 2 7" xfId="14459"/>
    <cellStyle name="Input 2 2 5 2 2 7 2" xfId="14460"/>
    <cellStyle name="Input 2 2 5 2 2 7 2 2" xfId="14461"/>
    <cellStyle name="Input 2 2 5 2 2 7 3" xfId="14462"/>
    <cellStyle name="Input 2 2 5 2 2 8" xfId="14463"/>
    <cellStyle name="Input 2 2 5 2 3" xfId="14464"/>
    <cellStyle name="Input 2 2 5 2 3 2" xfId="14465"/>
    <cellStyle name="Input 2 2 5 2 3 2 2" xfId="14466"/>
    <cellStyle name="Input 2 2 5 2 3 3" xfId="14467"/>
    <cellStyle name="Input 2 2 5 2 4" xfId="14468"/>
    <cellStyle name="Input 2 2 5 2 4 2" xfId="14469"/>
    <cellStyle name="Input 2 2 5 2 4 2 2" xfId="14470"/>
    <cellStyle name="Input 2 2 5 2 4 3" xfId="14471"/>
    <cellStyle name="Input 2 2 5 2 5" xfId="14472"/>
    <cellStyle name="Input 2 2 5 2 5 2" xfId="14473"/>
    <cellStyle name="Input 2 2 5 2 5 2 2" xfId="14474"/>
    <cellStyle name="Input 2 2 5 2 5 3" xfId="14475"/>
    <cellStyle name="Input 2 2 5 2 6" xfId="14476"/>
    <cellStyle name="Input 2 2 5 2 6 2" xfId="14477"/>
    <cellStyle name="Input 2 2 5 2 6 2 2" xfId="14478"/>
    <cellStyle name="Input 2 2 5 2 6 3" xfId="14479"/>
    <cellStyle name="Input 2 2 5 2 7" xfId="14480"/>
    <cellStyle name="Input 2 2 5 2 7 2" xfId="14481"/>
    <cellStyle name="Input 2 2 5 2 7 2 2" xfId="14482"/>
    <cellStyle name="Input 2 2 5 2 7 3" xfId="14483"/>
    <cellStyle name="Input 2 2 5 2 8" xfId="14484"/>
    <cellStyle name="Input 2 2 5 2 8 2" xfId="14485"/>
    <cellStyle name="Input 2 2 5 2 8 2 2" xfId="14486"/>
    <cellStyle name="Input 2 2 5 2 8 3" xfId="14487"/>
    <cellStyle name="Input 2 2 5 2 9" xfId="14488"/>
    <cellStyle name="Input 2 2 5 3" xfId="14489"/>
    <cellStyle name="Input 2 2 5 3 2" xfId="14490"/>
    <cellStyle name="Input 2 2 5 3 2 2" xfId="14491"/>
    <cellStyle name="Input 2 2 5 3 2 2 2" xfId="14492"/>
    <cellStyle name="Input 2 2 5 3 2 2 2 2" xfId="14493"/>
    <cellStyle name="Input 2 2 5 3 2 2 3" xfId="14494"/>
    <cellStyle name="Input 2 2 5 3 2 3" xfId="14495"/>
    <cellStyle name="Input 2 2 5 3 2 3 2" xfId="14496"/>
    <cellStyle name="Input 2 2 5 3 2 3 2 2" xfId="14497"/>
    <cellStyle name="Input 2 2 5 3 2 3 3" xfId="14498"/>
    <cellStyle name="Input 2 2 5 3 2 4" xfId="14499"/>
    <cellStyle name="Input 2 2 5 3 2 4 2" xfId="14500"/>
    <cellStyle name="Input 2 2 5 3 2 4 2 2" xfId="14501"/>
    <cellStyle name="Input 2 2 5 3 2 4 3" xfId="14502"/>
    <cellStyle name="Input 2 2 5 3 2 5" xfId="14503"/>
    <cellStyle name="Input 2 2 5 3 2 5 2" xfId="14504"/>
    <cellStyle name="Input 2 2 5 3 2 5 2 2" xfId="14505"/>
    <cellStyle name="Input 2 2 5 3 2 5 3" xfId="14506"/>
    <cellStyle name="Input 2 2 5 3 2 6" xfId="14507"/>
    <cellStyle name="Input 2 2 5 3 2 6 2" xfId="14508"/>
    <cellStyle name="Input 2 2 5 3 2 7" xfId="14509"/>
    <cellStyle name="Input 2 2 5 3 2 7 2" xfId="14510"/>
    <cellStyle name="Input 2 2 5 3 2 7 2 2" xfId="14511"/>
    <cellStyle name="Input 2 2 5 3 2 7 3" xfId="14512"/>
    <cellStyle name="Input 2 2 5 3 2 8" xfId="14513"/>
    <cellStyle name="Input 2 2 5 3 3" xfId="14514"/>
    <cellStyle name="Input 2 2 5 3 3 2" xfId="14515"/>
    <cellStyle name="Input 2 2 5 3 3 2 2" xfId="14516"/>
    <cellStyle name="Input 2 2 5 3 3 3" xfId="14517"/>
    <cellStyle name="Input 2 2 5 3 4" xfId="14518"/>
    <cellStyle name="Input 2 2 5 3 4 2" xfId="14519"/>
    <cellStyle name="Input 2 2 5 3 4 2 2" xfId="14520"/>
    <cellStyle name="Input 2 2 5 3 4 3" xfId="14521"/>
    <cellStyle name="Input 2 2 5 3 5" xfId="14522"/>
    <cellStyle name="Input 2 2 5 3 5 2" xfId="14523"/>
    <cellStyle name="Input 2 2 5 3 5 2 2" xfId="14524"/>
    <cellStyle name="Input 2 2 5 3 5 3" xfId="14525"/>
    <cellStyle name="Input 2 2 5 3 6" xfId="14526"/>
    <cellStyle name="Input 2 2 5 3 6 2" xfId="14527"/>
    <cellStyle name="Input 2 2 5 3 6 2 2" xfId="14528"/>
    <cellStyle name="Input 2 2 5 3 6 3" xfId="14529"/>
    <cellStyle name="Input 2 2 5 3 7" xfId="14530"/>
    <cellStyle name="Input 2 2 5 3 7 2" xfId="14531"/>
    <cellStyle name="Input 2 2 5 3 7 2 2" xfId="14532"/>
    <cellStyle name="Input 2 2 5 3 7 3" xfId="14533"/>
    <cellStyle name="Input 2 2 5 3 8" xfId="14534"/>
    <cellStyle name="Input 2 2 5 3 8 2" xfId="14535"/>
    <cellStyle name="Input 2 2 5 3 8 2 2" xfId="14536"/>
    <cellStyle name="Input 2 2 5 3 8 3" xfId="14537"/>
    <cellStyle name="Input 2 2 5 3 9" xfId="14538"/>
    <cellStyle name="Input 2 2 5 4" xfId="14539"/>
    <cellStyle name="Input 2 2 5 4 2" xfId="14540"/>
    <cellStyle name="Input 2 2 5 4 2 2" xfId="14541"/>
    <cellStyle name="Input 2 2 5 4 2 2 2" xfId="14542"/>
    <cellStyle name="Input 2 2 5 4 2 2 2 2" xfId="14543"/>
    <cellStyle name="Input 2 2 5 4 2 2 3" xfId="14544"/>
    <cellStyle name="Input 2 2 5 4 2 3" xfId="14545"/>
    <cellStyle name="Input 2 2 5 4 2 3 2" xfId="14546"/>
    <cellStyle name="Input 2 2 5 4 2 3 2 2" xfId="14547"/>
    <cellStyle name="Input 2 2 5 4 2 3 3" xfId="14548"/>
    <cellStyle name="Input 2 2 5 4 2 4" xfId="14549"/>
    <cellStyle name="Input 2 2 5 4 2 4 2" xfId="14550"/>
    <cellStyle name="Input 2 2 5 4 2 4 2 2" xfId="14551"/>
    <cellStyle name="Input 2 2 5 4 2 4 3" xfId="14552"/>
    <cellStyle name="Input 2 2 5 4 2 5" xfId="14553"/>
    <cellStyle name="Input 2 2 5 4 2 5 2" xfId="14554"/>
    <cellStyle name="Input 2 2 5 4 2 5 2 2" xfId="14555"/>
    <cellStyle name="Input 2 2 5 4 2 5 3" xfId="14556"/>
    <cellStyle name="Input 2 2 5 4 2 6" xfId="14557"/>
    <cellStyle name="Input 2 2 5 4 2 6 2" xfId="14558"/>
    <cellStyle name="Input 2 2 5 4 2 7" xfId="14559"/>
    <cellStyle name="Input 2 2 5 4 2 7 2" xfId="14560"/>
    <cellStyle name="Input 2 2 5 4 2 7 2 2" xfId="14561"/>
    <cellStyle name="Input 2 2 5 4 2 7 3" xfId="14562"/>
    <cellStyle name="Input 2 2 5 4 2 8" xfId="14563"/>
    <cellStyle name="Input 2 2 5 4 3" xfId="14564"/>
    <cellStyle name="Input 2 2 5 4 3 2" xfId="14565"/>
    <cellStyle name="Input 2 2 5 4 3 2 2" xfId="14566"/>
    <cellStyle name="Input 2 2 5 4 3 3" xfId="14567"/>
    <cellStyle name="Input 2 2 5 4 4" xfId="14568"/>
    <cellStyle name="Input 2 2 5 4 4 2" xfId="14569"/>
    <cellStyle name="Input 2 2 5 4 4 2 2" xfId="14570"/>
    <cellStyle name="Input 2 2 5 4 4 3" xfId="14571"/>
    <cellStyle name="Input 2 2 5 4 5" xfId="14572"/>
    <cellStyle name="Input 2 2 5 4 5 2" xfId="14573"/>
    <cellStyle name="Input 2 2 5 4 5 2 2" xfId="14574"/>
    <cellStyle name="Input 2 2 5 4 5 3" xfId="14575"/>
    <cellStyle name="Input 2 2 5 4 6" xfId="14576"/>
    <cellStyle name="Input 2 2 5 4 6 2" xfId="14577"/>
    <cellStyle name="Input 2 2 5 4 6 2 2" xfId="14578"/>
    <cellStyle name="Input 2 2 5 4 6 3" xfId="14579"/>
    <cellStyle name="Input 2 2 5 4 7" xfId="14580"/>
    <cellStyle name="Input 2 2 5 4 7 2" xfId="14581"/>
    <cellStyle name="Input 2 2 5 4 7 2 2" xfId="14582"/>
    <cellStyle name="Input 2 2 5 4 7 3" xfId="14583"/>
    <cellStyle name="Input 2 2 5 4 8" xfId="14584"/>
    <cellStyle name="Input 2 2 5 4 8 2" xfId="14585"/>
    <cellStyle name="Input 2 2 5 4 8 2 2" xfId="14586"/>
    <cellStyle name="Input 2 2 5 4 8 3" xfId="14587"/>
    <cellStyle name="Input 2 2 5 4 9" xfId="14588"/>
    <cellStyle name="Input 2 2 5 5" xfId="14589"/>
    <cellStyle name="Input 2 2 5 5 2" xfId="14590"/>
    <cellStyle name="Input 2 2 5 5 2 2" xfId="14591"/>
    <cellStyle name="Input 2 2 5 5 2 2 2" xfId="14592"/>
    <cellStyle name="Input 2 2 5 5 2 2 2 2" xfId="14593"/>
    <cellStyle name="Input 2 2 5 5 2 2 3" xfId="14594"/>
    <cellStyle name="Input 2 2 5 5 2 3" xfId="14595"/>
    <cellStyle name="Input 2 2 5 5 2 3 2" xfId="14596"/>
    <cellStyle name="Input 2 2 5 5 2 3 2 2" xfId="14597"/>
    <cellStyle name="Input 2 2 5 5 2 3 3" xfId="14598"/>
    <cellStyle name="Input 2 2 5 5 2 4" xfId="14599"/>
    <cellStyle name="Input 2 2 5 5 2 4 2" xfId="14600"/>
    <cellStyle name="Input 2 2 5 5 2 4 2 2" xfId="14601"/>
    <cellStyle name="Input 2 2 5 5 2 4 3" xfId="14602"/>
    <cellStyle name="Input 2 2 5 5 2 5" xfId="14603"/>
    <cellStyle name="Input 2 2 5 5 2 5 2" xfId="14604"/>
    <cellStyle name="Input 2 2 5 5 2 5 2 2" xfId="14605"/>
    <cellStyle name="Input 2 2 5 5 2 5 3" xfId="14606"/>
    <cellStyle name="Input 2 2 5 5 2 6" xfId="14607"/>
    <cellStyle name="Input 2 2 5 5 2 6 2" xfId="14608"/>
    <cellStyle name="Input 2 2 5 5 2 7" xfId="14609"/>
    <cellStyle name="Input 2 2 5 5 2 7 2" xfId="14610"/>
    <cellStyle name="Input 2 2 5 5 2 7 2 2" xfId="14611"/>
    <cellStyle name="Input 2 2 5 5 2 7 3" xfId="14612"/>
    <cellStyle name="Input 2 2 5 5 2 8" xfId="14613"/>
    <cellStyle name="Input 2 2 5 5 3" xfId="14614"/>
    <cellStyle name="Input 2 2 5 5 3 2" xfId="14615"/>
    <cellStyle name="Input 2 2 5 5 3 2 2" xfId="14616"/>
    <cellStyle name="Input 2 2 5 5 3 3" xfId="14617"/>
    <cellStyle name="Input 2 2 5 5 4" xfId="14618"/>
    <cellStyle name="Input 2 2 5 5 4 2" xfId="14619"/>
    <cellStyle name="Input 2 2 5 5 4 2 2" xfId="14620"/>
    <cellStyle name="Input 2 2 5 5 4 3" xfId="14621"/>
    <cellStyle name="Input 2 2 5 5 5" xfId="14622"/>
    <cellStyle name="Input 2 2 5 5 5 2" xfId="14623"/>
    <cellStyle name="Input 2 2 5 5 5 2 2" xfId="14624"/>
    <cellStyle name="Input 2 2 5 5 5 3" xfId="14625"/>
    <cellStyle name="Input 2 2 5 5 6" xfId="14626"/>
    <cellStyle name="Input 2 2 5 5 6 2" xfId="14627"/>
    <cellStyle name="Input 2 2 5 5 6 2 2" xfId="14628"/>
    <cellStyle name="Input 2 2 5 5 6 3" xfId="14629"/>
    <cellStyle name="Input 2 2 5 5 7" xfId="14630"/>
    <cellStyle name="Input 2 2 5 5 7 2" xfId="14631"/>
    <cellStyle name="Input 2 2 5 5 7 2 2" xfId="14632"/>
    <cellStyle name="Input 2 2 5 5 7 3" xfId="14633"/>
    <cellStyle name="Input 2 2 5 5 8" xfId="14634"/>
    <cellStyle name="Input 2 2 5 5 8 2" xfId="14635"/>
    <cellStyle name="Input 2 2 5 5 8 2 2" xfId="14636"/>
    <cellStyle name="Input 2 2 5 5 8 3" xfId="14637"/>
    <cellStyle name="Input 2 2 5 5 9" xfId="14638"/>
    <cellStyle name="Input 2 2 5 6" xfId="14639"/>
    <cellStyle name="Input 2 2 5 6 2" xfId="14640"/>
    <cellStyle name="Input 2 2 5 6 2 2" xfId="14641"/>
    <cellStyle name="Input 2 2 5 6 2 2 2" xfId="14642"/>
    <cellStyle name="Input 2 2 5 6 2 3" xfId="14643"/>
    <cellStyle name="Input 2 2 5 6 3" xfId="14644"/>
    <cellStyle name="Input 2 2 5 6 3 2" xfId="14645"/>
    <cellStyle name="Input 2 2 5 6 3 2 2" xfId="14646"/>
    <cellStyle name="Input 2 2 5 6 3 3" xfId="14647"/>
    <cellStyle name="Input 2 2 5 6 4" xfId="14648"/>
    <cellStyle name="Input 2 2 5 6 4 2" xfId="14649"/>
    <cellStyle name="Input 2 2 5 6 4 2 2" xfId="14650"/>
    <cellStyle name="Input 2 2 5 6 4 3" xfId="14651"/>
    <cellStyle name="Input 2 2 5 6 5" xfId="14652"/>
    <cellStyle name="Input 2 2 5 6 5 2" xfId="14653"/>
    <cellStyle name="Input 2 2 5 6 5 2 2" xfId="14654"/>
    <cellStyle name="Input 2 2 5 6 5 3" xfId="14655"/>
    <cellStyle name="Input 2 2 5 6 6" xfId="14656"/>
    <cellStyle name="Input 2 2 5 6 6 2" xfId="14657"/>
    <cellStyle name="Input 2 2 5 6 7" xfId="14658"/>
    <cellStyle name="Input 2 2 5 6 7 2" xfId="14659"/>
    <cellStyle name="Input 2 2 5 6 7 2 2" xfId="14660"/>
    <cellStyle name="Input 2 2 5 6 7 3" xfId="14661"/>
    <cellStyle name="Input 2 2 5 6 8" xfId="14662"/>
    <cellStyle name="Input 2 2 5 7" xfId="14663"/>
    <cellStyle name="Input 2 2 5 7 2" xfId="14664"/>
    <cellStyle name="Input 2 2 5 7 2 2" xfId="14665"/>
    <cellStyle name="Input 2 2 5 7 3" xfId="14666"/>
    <cellStyle name="Input 2 2 5 8" xfId="14667"/>
    <cellStyle name="Input 2 2 5 8 2" xfId="14668"/>
    <cellStyle name="Input 2 2 5 8 2 2" xfId="14669"/>
    <cellStyle name="Input 2 2 5 8 3" xfId="14670"/>
    <cellStyle name="Input 2 2 5 9" xfId="14671"/>
    <cellStyle name="Input 2 2 5 9 2" xfId="14672"/>
    <cellStyle name="Input 2 2 5 9 2 2" xfId="14673"/>
    <cellStyle name="Input 2 2 5 9 3" xfId="14674"/>
    <cellStyle name="Input 2 2 6" xfId="14675"/>
    <cellStyle name="Input 2 2 6 2" xfId="14676"/>
    <cellStyle name="Input 2 2 6 2 2" xfId="14677"/>
    <cellStyle name="Input 2 2 6 2 2 2" xfId="14678"/>
    <cellStyle name="Input 2 2 6 2 2 2 2" xfId="14679"/>
    <cellStyle name="Input 2 2 6 2 2 3" xfId="14680"/>
    <cellStyle name="Input 2 2 6 2 3" xfId="14681"/>
    <cellStyle name="Input 2 2 6 2 3 2" xfId="14682"/>
    <cellStyle name="Input 2 2 6 2 3 2 2" xfId="14683"/>
    <cellStyle name="Input 2 2 6 2 3 3" xfId="14684"/>
    <cellStyle name="Input 2 2 6 2 4" xfId="14685"/>
    <cellStyle name="Input 2 2 6 2 4 2" xfId="14686"/>
    <cellStyle name="Input 2 2 6 2 4 2 2" xfId="14687"/>
    <cellStyle name="Input 2 2 6 2 4 3" xfId="14688"/>
    <cellStyle name="Input 2 2 6 2 5" xfId="14689"/>
    <cellStyle name="Input 2 2 6 2 5 2" xfId="14690"/>
    <cellStyle name="Input 2 2 6 2 5 2 2" xfId="14691"/>
    <cellStyle name="Input 2 2 6 2 5 3" xfId="14692"/>
    <cellStyle name="Input 2 2 6 2 6" xfId="14693"/>
    <cellStyle name="Input 2 2 6 2 6 2" xfId="14694"/>
    <cellStyle name="Input 2 2 6 2 7" xfId="14695"/>
    <cellStyle name="Input 2 2 6 2 7 2" xfId="14696"/>
    <cellStyle name="Input 2 2 6 2 7 2 2" xfId="14697"/>
    <cellStyle name="Input 2 2 6 2 7 3" xfId="14698"/>
    <cellStyle name="Input 2 2 6 2 8" xfId="14699"/>
    <cellStyle name="Input 2 2 6 3" xfId="14700"/>
    <cellStyle name="Input 2 2 6 3 2" xfId="14701"/>
    <cellStyle name="Input 2 2 6 3 2 2" xfId="14702"/>
    <cellStyle name="Input 2 2 6 3 3" xfId="14703"/>
    <cellStyle name="Input 2 2 6 4" xfId="14704"/>
    <cellStyle name="Input 2 2 6 4 2" xfId="14705"/>
    <cellStyle name="Input 2 2 6 4 2 2" xfId="14706"/>
    <cellStyle name="Input 2 2 6 4 3" xfId="14707"/>
    <cellStyle name="Input 2 2 6 5" xfId="14708"/>
    <cellStyle name="Input 2 2 6 5 2" xfId="14709"/>
    <cellStyle name="Input 2 2 6 5 2 2" xfId="14710"/>
    <cellStyle name="Input 2 2 6 5 3" xfId="14711"/>
    <cellStyle name="Input 2 2 6 6" xfId="14712"/>
    <cellStyle name="Input 2 2 6 6 2" xfId="14713"/>
    <cellStyle name="Input 2 2 6 6 2 2" xfId="14714"/>
    <cellStyle name="Input 2 2 6 6 3" xfId="14715"/>
    <cellStyle name="Input 2 2 6 7" xfId="14716"/>
    <cellStyle name="Input 2 2 6 7 2" xfId="14717"/>
    <cellStyle name="Input 2 2 6 7 2 2" xfId="14718"/>
    <cellStyle name="Input 2 2 6 7 3" xfId="14719"/>
    <cellStyle name="Input 2 2 6 8" xfId="14720"/>
    <cellStyle name="Input 2 2 6 8 2" xfId="14721"/>
    <cellStyle name="Input 2 2 6 8 2 2" xfId="14722"/>
    <cellStyle name="Input 2 2 6 8 3" xfId="14723"/>
    <cellStyle name="Input 2 2 6 9" xfId="14724"/>
    <cellStyle name="Input 2 2 7" xfId="14725"/>
    <cellStyle name="Input 2 2 7 2" xfId="14726"/>
    <cellStyle name="Input 2 2 7 2 2" xfId="14727"/>
    <cellStyle name="Input 2 2 7 2 2 2" xfId="14728"/>
    <cellStyle name="Input 2 2 7 2 2 2 2" xfId="14729"/>
    <cellStyle name="Input 2 2 7 2 2 3" xfId="14730"/>
    <cellStyle name="Input 2 2 7 2 3" xfId="14731"/>
    <cellStyle name="Input 2 2 7 2 3 2" xfId="14732"/>
    <cellStyle name="Input 2 2 7 2 3 2 2" xfId="14733"/>
    <cellStyle name="Input 2 2 7 2 3 3" xfId="14734"/>
    <cellStyle name="Input 2 2 7 2 4" xfId="14735"/>
    <cellStyle name="Input 2 2 7 2 4 2" xfId="14736"/>
    <cellStyle name="Input 2 2 7 2 4 2 2" xfId="14737"/>
    <cellStyle name="Input 2 2 7 2 4 3" xfId="14738"/>
    <cellStyle name="Input 2 2 7 2 5" xfId="14739"/>
    <cellStyle name="Input 2 2 7 2 5 2" xfId="14740"/>
    <cellStyle name="Input 2 2 7 2 5 2 2" xfId="14741"/>
    <cellStyle name="Input 2 2 7 2 5 3" xfId="14742"/>
    <cellStyle name="Input 2 2 7 2 6" xfId="14743"/>
    <cellStyle name="Input 2 2 7 2 6 2" xfId="14744"/>
    <cellStyle name="Input 2 2 7 2 7" xfId="14745"/>
    <cellStyle name="Input 2 2 7 2 7 2" xfId="14746"/>
    <cellStyle name="Input 2 2 7 2 7 2 2" xfId="14747"/>
    <cellStyle name="Input 2 2 7 2 7 3" xfId="14748"/>
    <cellStyle name="Input 2 2 7 2 8" xfId="14749"/>
    <cellStyle name="Input 2 2 7 3" xfId="14750"/>
    <cellStyle name="Input 2 2 7 3 2" xfId="14751"/>
    <cellStyle name="Input 2 2 7 3 2 2" xfId="14752"/>
    <cellStyle name="Input 2 2 7 3 3" xfId="14753"/>
    <cellStyle name="Input 2 2 7 4" xfId="14754"/>
    <cellStyle name="Input 2 2 7 4 2" xfId="14755"/>
    <cellStyle name="Input 2 2 7 4 2 2" xfId="14756"/>
    <cellStyle name="Input 2 2 7 4 3" xfId="14757"/>
    <cellStyle name="Input 2 2 7 5" xfId="14758"/>
    <cellStyle name="Input 2 2 7 5 2" xfId="14759"/>
    <cellStyle name="Input 2 2 7 5 2 2" xfId="14760"/>
    <cellStyle name="Input 2 2 7 5 3" xfId="14761"/>
    <cellStyle name="Input 2 2 7 6" xfId="14762"/>
    <cellStyle name="Input 2 2 7 6 2" xfId="14763"/>
    <cellStyle name="Input 2 2 7 6 2 2" xfId="14764"/>
    <cellStyle name="Input 2 2 7 6 3" xfId="14765"/>
    <cellStyle name="Input 2 2 7 7" xfId="14766"/>
    <cellStyle name="Input 2 2 7 7 2" xfId="14767"/>
    <cellStyle name="Input 2 2 7 7 2 2" xfId="14768"/>
    <cellStyle name="Input 2 2 7 7 3" xfId="14769"/>
    <cellStyle name="Input 2 2 7 8" xfId="14770"/>
    <cellStyle name="Input 2 2 7 8 2" xfId="14771"/>
    <cellStyle name="Input 2 2 7 8 2 2" xfId="14772"/>
    <cellStyle name="Input 2 2 7 8 3" xfId="14773"/>
    <cellStyle name="Input 2 2 7 9" xfId="14774"/>
    <cellStyle name="Input 2 2 8" xfId="14775"/>
    <cellStyle name="Input 2 2 8 2" xfId="14776"/>
    <cellStyle name="Input 2 2 8 2 2" xfId="14777"/>
    <cellStyle name="Input 2 2 8 2 2 2" xfId="14778"/>
    <cellStyle name="Input 2 2 8 2 2 2 2" xfId="14779"/>
    <cellStyle name="Input 2 2 8 2 2 3" xfId="14780"/>
    <cellStyle name="Input 2 2 8 2 3" xfId="14781"/>
    <cellStyle name="Input 2 2 8 2 3 2" xfId="14782"/>
    <cellStyle name="Input 2 2 8 2 3 2 2" xfId="14783"/>
    <cellStyle name="Input 2 2 8 2 3 3" xfId="14784"/>
    <cellStyle name="Input 2 2 8 2 4" xfId="14785"/>
    <cellStyle name="Input 2 2 8 2 4 2" xfId="14786"/>
    <cellStyle name="Input 2 2 8 2 4 2 2" xfId="14787"/>
    <cellStyle name="Input 2 2 8 2 4 3" xfId="14788"/>
    <cellStyle name="Input 2 2 8 2 5" xfId="14789"/>
    <cellStyle name="Input 2 2 8 2 5 2" xfId="14790"/>
    <cellStyle name="Input 2 2 8 2 5 2 2" xfId="14791"/>
    <cellStyle name="Input 2 2 8 2 5 3" xfId="14792"/>
    <cellStyle name="Input 2 2 8 2 6" xfId="14793"/>
    <cellStyle name="Input 2 2 8 2 6 2" xfId="14794"/>
    <cellStyle name="Input 2 2 8 2 7" xfId="14795"/>
    <cellStyle name="Input 2 2 8 2 7 2" xfId="14796"/>
    <cellStyle name="Input 2 2 8 2 7 2 2" xfId="14797"/>
    <cellStyle name="Input 2 2 8 2 7 3" xfId="14798"/>
    <cellStyle name="Input 2 2 8 2 8" xfId="14799"/>
    <cellStyle name="Input 2 2 8 3" xfId="14800"/>
    <cellStyle name="Input 2 2 8 3 2" xfId="14801"/>
    <cellStyle name="Input 2 2 8 3 2 2" xfId="14802"/>
    <cellStyle name="Input 2 2 8 3 3" xfId="14803"/>
    <cellStyle name="Input 2 2 8 4" xfId="14804"/>
    <cellStyle name="Input 2 2 8 4 2" xfId="14805"/>
    <cellStyle name="Input 2 2 8 4 2 2" xfId="14806"/>
    <cellStyle name="Input 2 2 8 4 3" xfId="14807"/>
    <cellStyle name="Input 2 2 8 5" xfId="14808"/>
    <cellStyle name="Input 2 2 8 5 2" xfId="14809"/>
    <cellStyle name="Input 2 2 8 5 2 2" xfId="14810"/>
    <cellStyle name="Input 2 2 8 5 3" xfId="14811"/>
    <cellStyle name="Input 2 2 8 6" xfId="14812"/>
    <cellStyle name="Input 2 2 8 6 2" xfId="14813"/>
    <cellStyle name="Input 2 2 8 6 2 2" xfId="14814"/>
    <cellStyle name="Input 2 2 8 6 3" xfId="14815"/>
    <cellStyle name="Input 2 2 8 7" xfId="14816"/>
    <cellStyle name="Input 2 2 8 7 2" xfId="14817"/>
    <cellStyle name="Input 2 2 8 7 2 2" xfId="14818"/>
    <cellStyle name="Input 2 2 8 7 3" xfId="14819"/>
    <cellStyle name="Input 2 2 8 8" xfId="14820"/>
    <cellStyle name="Input 2 2 8 8 2" xfId="14821"/>
    <cellStyle name="Input 2 2 8 8 2 2" xfId="14822"/>
    <cellStyle name="Input 2 2 8 8 3" xfId="14823"/>
    <cellStyle name="Input 2 2 8 9" xfId="14824"/>
    <cellStyle name="Input 2 2 9" xfId="14825"/>
    <cellStyle name="Input 2 2 9 2" xfId="14826"/>
    <cellStyle name="Input 2 2 9 2 2" xfId="14827"/>
    <cellStyle name="Input 2 2 9 2 2 2" xfId="14828"/>
    <cellStyle name="Input 2 2 9 2 2 2 2" xfId="14829"/>
    <cellStyle name="Input 2 2 9 2 2 3" xfId="14830"/>
    <cellStyle name="Input 2 2 9 2 3" xfId="14831"/>
    <cellStyle name="Input 2 2 9 2 3 2" xfId="14832"/>
    <cellStyle name="Input 2 2 9 2 3 2 2" xfId="14833"/>
    <cellStyle name="Input 2 2 9 2 3 3" xfId="14834"/>
    <cellStyle name="Input 2 2 9 2 4" xfId="14835"/>
    <cellStyle name="Input 2 2 9 2 4 2" xfId="14836"/>
    <cellStyle name="Input 2 2 9 2 4 2 2" xfId="14837"/>
    <cellStyle name="Input 2 2 9 2 4 3" xfId="14838"/>
    <cellStyle name="Input 2 2 9 2 5" xfId="14839"/>
    <cellStyle name="Input 2 2 9 2 5 2" xfId="14840"/>
    <cellStyle name="Input 2 2 9 2 5 2 2" xfId="14841"/>
    <cellStyle name="Input 2 2 9 2 5 3" xfId="14842"/>
    <cellStyle name="Input 2 2 9 2 6" xfId="14843"/>
    <cellStyle name="Input 2 2 9 2 6 2" xfId="14844"/>
    <cellStyle name="Input 2 2 9 2 7" xfId="14845"/>
    <cellStyle name="Input 2 2 9 2 7 2" xfId="14846"/>
    <cellStyle name="Input 2 2 9 2 7 2 2" xfId="14847"/>
    <cellStyle name="Input 2 2 9 2 7 3" xfId="14848"/>
    <cellStyle name="Input 2 2 9 2 8" xfId="14849"/>
    <cellStyle name="Input 2 2 9 3" xfId="14850"/>
    <cellStyle name="Input 2 2 9 3 2" xfId="14851"/>
    <cellStyle name="Input 2 2 9 3 2 2" xfId="14852"/>
    <cellStyle name="Input 2 2 9 3 3" xfId="14853"/>
    <cellStyle name="Input 2 2 9 4" xfId="14854"/>
    <cellStyle name="Input 2 2 9 4 2" xfId="14855"/>
    <cellStyle name="Input 2 2 9 4 2 2" xfId="14856"/>
    <cellStyle name="Input 2 2 9 4 3" xfId="14857"/>
    <cellStyle name="Input 2 2 9 5" xfId="14858"/>
    <cellStyle name="Input 2 2 9 5 2" xfId="14859"/>
    <cellStyle name="Input 2 2 9 5 2 2" xfId="14860"/>
    <cellStyle name="Input 2 2 9 5 3" xfId="14861"/>
    <cellStyle name="Input 2 2 9 6" xfId="14862"/>
    <cellStyle name="Input 2 2 9 6 2" xfId="14863"/>
    <cellStyle name="Input 2 2 9 6 2 2" xfId="14864"/>
    <cellStyle name="Input 2 2 9 6 3" xfId="14865"/>
    <cellStyle name="Input 2 2 9 7" xfId="14866"/>
    <cellStyle name="Input 2 2 9 7 2" xfId="14867"/>
    <cellStyle name="Input 2 2 9 7 2 2" xfId="14868"/>
    <cellStyle name="Input 2 2 9 7 3" xfId="14869"/>
    <cellStyle name="Input 2 2 9 8" xfId="14870"/>
    <cellStyle name="Input 2 2 9 8 2" xfId="14871"/>
    <cellStyle name="Input 2 2 9 8 2 2" xfId="14872"/>
    <cellStyle name="Input 2 2 9 8 3" xfId="14873"/>
    <cellStyle name="Input 2 2 9 9" xfId="14874"/>
    <cellStyle name="Input 2 3" xfId="14875"/>
    <cellStyle name="Input 2 3 10" xfId="14876"/>
    <cellStyle name="Input 2 3 10 2" xfId="14877"/>
    <cellStyle name="Input 2 3 10 2 2" xfId="14878"/>
    <cellStyle name="Input 2 3 10 3" xfId="14879"/>
    <cellStyle name="Input 2 3 11" xfId="14880"/>
    <cellStyle name="Input 2 3 11 2" xfId="14881"/>
    <cellStyle name="Input 2 3 11 2 2" xfId="14882"/>
    <cellStyle name="Input 2 3 11 3" xfId="14883"/>
    <cellStyle name="Input 2 3 12" xfId="14884"/>
    <cellStyle name="Input 2 3 12 2" xfId="14885"/>
    <cellStyle name="Input 2 3 12 2 2" xfId="14886"/>
    <cellStyle name="Input 2 3 12 3" xfId="14887"/>
    <cellStyle name="Input 2 3 13" xfId="14888"/>
    <cellStyle name="Input 2 3 13 2" xfId="14889"/>
    <cellStyle name="Input 2 3 13 2 2" xfId="14890"/>
    <cellStyle name="Input 2 3 13 3" xfId="14891"/>
    <cellStyle name="Input 2 3 14" xfId="14892"/>
    <cellStyle name="Input 2 3 14 2" xfId="14893"/>
    <cellStyle name="Input 2 3 14 2 2" xfId="14894"/>
    <cellStyle name="Input 2 3 14 3" xfId="14895"/>
    <cellStyle name="Input 2 3 15" xfId="14896"/>
    <cellStyle name="Input 2 3 2" xfId="14897"/>
    <cellStyle name="Input 2 3 2 10" xfId="14898"/>
    <cellStyle name="Input 2 3 2 10 2" xfId="14899"/>
    <cellStyle name="Input 2 3 2 10 2 2" xfId="14900"/>
    <cellStyle name="Input 2 3 2 10 3" xfId="14901"/>
    <cellStyle name="Input 2 3 2 11" xfId="14902"/>
    <cellStyle name="Input 2 3 2 11 2" xfId="14903"/>
    <cellStyle name="Input 2 3 2 11 2 2" xfId="14904"/>
    <cellStyle name="Input 2 3 2 11 3" xfId="14905"/>
    <cellStyle name="Input 2 3 2 12" xfId="14906"/>
    <cellStyle name="Input 2 3 2 12 2" xfId="14907"/>
    <cellStyle name="Input 2 3 2 12 2 2" xfId="14908"/>
    <cellStyle name="Input 2 3 2 12 3" xfId="14909"/>
    <cellStyle name="Input 2 3 2 13" xfId="14910"/>
    <cellStyle name="Input 2 3 2 2" xfId="14911"/>
    <cellStyle name="Input 2 3 2 2 2" xfId="14912"/>
    <cellStyle name="Input 2 3 2 2 2 2" xfId="14913"/>
    <cellStyle name="Input 2 3 2 2 2 2 2" xfId="14914"/>
    <cellStyle name="Input 2 3 2 2 2 2 2 2" xfId="14915"/>
    <cellStyle name="Input 2 3 2 2 2 2 3" xfId="14916"/>
    <cellStyle name="Input 2 3 2 2 2 3" xfId="14917"/>
    <cellStyle name="Input 2 3 2 2 2 3 2" xfId="14918"/>
    <cellStyle name="Input 2 3 2 2 2 3 2 2" xfId="14919"/>
    <cellStyle name="Input 2 3 2 2 2 3 3" xfId="14920"/>
    <cellStyle name="Input 2 3 2 2 2 4" xfId="14921"/>
    <cellStyle name="Input 2 3 2 2 2 4 2" xfId="14922"/>
    <cellStyle name="Input 2 3 2 2 2 4 2 2" xfId="14923"/>
    <cellStyle name="Input 2 3 2 2 2 4 3" xfId="14924"/>
    <cellStyle name="Input 2 3 2 2 2 5" xfId="14925"/>
    <cellStyle name="Input 2 3 2 2 2 5 2" xfId="14926"/>
    <cellStyle name="Input 2 3 2 2 2 5 2 2" xfId="14927"/>
    <cellStyle name="Input 2 3 2 2 2 5 3" xfId="14928"/>
    <cellStyle name="Input 2 3 2 2 2 6" xfId="14929"/>
    <cellStyle name="Input 2 3 2 2 2 6 2" xfId="14930"/>
    <cellStyle name="Input 2 3 2 2 2 7" xfId="14931"/>
    <cellStyle name="Input 2 3 2 2 2 7 2" xfId="14932"/>
    <cellStyle name="Input 2 3 2 2 2 7 2 2" xfId="14933"/>
    <cellStyle name="Input 2 3 2 2 2 7 3" xfId="14934"/>
    <cellStyle name="Input 2 3 2 2 2 8" xfId="14935"/>
    <cellStyle name="Input 2 3 2 2 3" xfId="14936"/>
    <cellStyle name="Input 2 3 2 2 3 2" xfId="14937"/>
    <cellStyle name="Input 2 3 2 2 3 2 2" xfId="14938"/>
    <cellStyle name="Input 2 3 2 2 3 3" xfId="14939"/>
    <cellStyle name="Input 2 3 2 2 4" xfId="14940"/>
    <cellStyle name="Input 2 3 2 2 4 2" xfId="14941"/>
    <cellStyle name="Input 2 3 2 2 4 2 2" xfId="14942"/>
    <cellStyle name="Input 2 3 2 2 4 3" xfId="14943"/>
    <cellStyle name="Input 2 3 2 2 5" xfId="14944"/>
    <cellStyle name="Input 2 3 2 2 5 2" xfId="14945"/>
    <cellStyle name="Input 2 3 2 2 5 2 2" xfId="14946"/>
    <cellStyle name="Input 2 3 2 2 5 3" xfId="14947"/>
    <cellStyle name="Input 2 3 2 2 6" xfId="14948"/>
    <cellStyle name="Input 2 3 2 2 6 2" xfId="14949"/>
    <cellStyle name="Input 2 3 2 2 6 2 2" xfId="14950"/>
    <cellStyle name="Input 2 3 2 2 6 3" xfId="14951"/>
    <cellStyle name="Input 2 3 2 2 7" xfId="14952"/>
    <cellStyle name="Input 2 3 2 2 7 2" xfId="14953"/>
    <cellStyle name="Input 2 3 2 2 7 2 2" xfId="14954"/>
    <cellStyle name="Input 2 3 2 2 7 3" xfId="14955"/>
    <cellStyle name="Input 2 3 2 2 8" xfId="14956"/>
    <cellStyle name="Input 2 3 2 2 8 2" xfId="14957"/>
    <cellStyle name="Input 2 3 2 2 8 2 2" xfId="14958"/>
    <cellStyle name="Input 2 3 2 2 8 3" xfId="14959"/>
    <cellStyle name="Input 2 3 2 2 9" xfId="14960"/>
    <cellStyle name="Input 2 3 2 3" xfId="14961"/>
    <cellStyle name="Input 2 3 2 3 2" xfId="14962"/>
    <cellStyle name="Input 2 3 2 3 2 2" xfId="14963"/>
    <cellStyle name="Input 2 3 2 3 2 2 2" xfId="14964"/>
    <cellStyle name="Input 2 3 2 3 2 2 2 2" xfId="14965"/>
    <cellStyle name="Input 2 3 2 3 2 2 3" xfId="14966"/>
    <cellStyle name="Input 2 3 2 3 2 3" xfId="14967"/>
    <cellStyle name="Input 2 3 2 3 2 3 2" xfId="14968"/>
    <cellStyle name="Input 2 3 2 3 2 3 2 2" xfId="14969"/>
    <cellStyle name="Input 2 3 2 3 2 3 3" xfId="14970"/>
    <cellStyle name="Input 2 3 2 3 2 4" xfId="14971"/>
    <cellStyle name="Input 2 3 2 3 2 4 2" xfId="14972"/>
    <cellStyle name="Input 2 3 2 3 2 4 2 2" xfId="14973"/>
    <cellStyle name="Input 2 3 2 3 2 4 3" xfId="14974"/>
    <cellStyle name="Input 2 3 2 3 2 5" xfId="14975"/>
    <cellStyle name="Input 2 3 2 3 2 5 2" xfId="14976"/>
    <cellStyle name="Input 2 3 2 3 2 5 2 2" xfId="14977"/>
    <cellStyle name="Input 2 3 2 3 2 5 3" xfId="14978"/>
    <cellStyle name="Input 2 3 2 3 2 6" xfId="14979"/>
    <cellStyle name="Input 2 3 2 3 2 6 2" xfId="14980"/>
    <cellStyle name="Input 2 3 2 3 2 7" xfId="14981"/>
    <cellStyle name="Input 2 3 2 3 2 7 2" xfId="14982"/>
    <cellStyle name="Input 2 3 2 3 2 7 2 2" xfId="14983"/>
    <cellStyle name="Input 2 3 2 3 2 7 3" xfId="14984"/>
    <cellStyle name="Input 2 3 2 3 2 8" xfId="14985"/>
    <cellStyle name="Input 2 3 2 3 3" xfId="14986"/>
    <cellStyle name="Input 2 3 2 3 3 2" xfId="14987"/>
    <cellStyle name="Input 2 3 2 3 3 2 2" xfId="14988"/>
    <cellStyle name="Input 2 3 2 3 3 3" xfId="14989"/>
    <cellStyle name="Input 2 3 2 3 4" xfId="14990"/>
    <cellStyle name="Input 2 3 2 3 4 2" xfId="14991"/>
    <cellStyle name="Input 2 3 2 3 4 2 2" xfId="14992"/>
    <cellStyle name="Input 2 3 2 3 4 3" xfId="14993"/>
    <cellStyle name="Input 2 3 2 3 5" xfId="14994"/>
    <cellStyle name="Input 2 3 2 3 5 2" xfId="14995"/>
    <cellStyle name="Input 2 3 2 3 5 2 2" xfId="14996"/>
    <cellStyle name="Input 2 3 2 3 5 3" xfId="14997"/>
    <cellStyle name="Input 2 3 2 3 6" xfId="14998"/>
    <cellStyle name="Input 2 3 2 3 6 2" xfId="14999"/>
    <cellStyle name="Input 2 3 2 3 6 2 2" xfId="15000"/>
    <cellStyle name="Input 2 3 2 3 6 3" xfId="15001"/>
    <cellStyle name="Input 2 3 2 3 7" xfId="15002"/>
    <cellStyle name="Input 2 3 2 3 7 2" xfId="15003"/>
    <cellStyle name="Input 2 3 2 3 7 2 2" xfId="15004"/>
    <cellStyle name="Input 2 3 2 3 7 3" xfId="15005"/>
    <cellStyle name="Input 2 3 2 3 8" xfId="15006"/>
    <cellStyle name="Input 2 3 2 3 8 2" xfId="15007"/>
    <cellStyle name="Input 2 3 2 3 8 2 2" xfId="15008"/>
    <cellStyle name="Input 2 3 2 3 8 3" xfId="15009"/>
    <cellStyle name="Input 2 3 2 3 9" xfId="15010"/>
    <cellStyle name="Input 2 3 2 4" xfId="15011"/>
    <cellStyle name="Input 2 3 2 4 2" xfId="15012"/>
    <cellStyle name="Input 2 3 2 4 2 2" xfId="15013"/>
    <cellStyle name="Input 2 3 2 4 2 2 2" xfId="15014"/>
    <cellStyle name="Input 2 3 2 4 2 2 2 2" xfId="15015"/>
    <cellStyle name="Input 2 3 2 4 2 2 3" xfId="15016"/>
    <cellStyle name="Input 2 3 2 4 2 3" xfId="15017"/>
    <cellStyle name="Input 2 3 2 4 2 3 2" xfId="15018"/>
    <cellStyle name="Input 2 3 2 4 2 3 2 2" xfId="15019"/>
    <cellStyle name="Input 2 3 2 4 2 3 3" xfId="15020"/>
    <cellStyle name="Input 2 3 2 4 2 4" xfId="15021"/>
    <cellStyle name="Input 2 3 2 4 2 4 2" xfId="15022"/>
    <cellStyle name="Input 2 3 2 4 2 4 2 2" xfId="15023"/>
    <cellStyle name="Input 2 3 2 4 2 4 3" xfId="15024"/>
    <cellStyle name="Input 2 3 2 4 2 5" xfId="15025"/>
    <cellStyle name="Input 2 3 2 4 2 5 2" xfId="15026"/>
    <cellStyle name="Input 2 3 2 4 2 5 2 2" xfId="15027"/>
    <cellStyle name="Input 2 3 2 4 2 5 3" xfId="15028"/>
    <cellStyle name="Input 2 3 2 4 2 6" xfId="15029"/>
    <cellStyle name="Input 2 3 2 4 2 6 2" xfId="15030"/>
    <cellStyle name="Input 2 3 2 4 2 7" xfId="15031"/>
    <cellStyle name="Input 2 3 2 4 2 7 2" xfId="15032"/>
    <cellStyle name="Input 2 3 2 4 2 7 2 2" xfId="15033"/>
    <cellStyle name="Input 2 3 2 4 2 7 3" xfId="15034"/>
    <cellStyle name="Input 2 3 2 4 2 8" xfId="15035"/>
    <cellStyle name="Input 2 3 2 4 3" xfId="15036"/>
    <cellStyle name="Input 2 3 2 4 3 2" xfId="15037"/>
    <cellStyle name="Input 2 3 2 4 3 2 2" xfId="15038"/>
    <cellStyle name="Input 2 3 2 4 3 3" xfId="15039"/>
    <cellStyle name="Input 2 3 2 4 4" xfId="15040"/>
    <cellStyle name="Input 2 3 2 4 4 2" xfId="15041"/>
    <cellStyle name="Input 2 3 2 4 4 2 2" xfId="15042"/>
    <cellStyle name="Input 2 3 2 4 4 3" xfId="15043"/>
    <cellStyle name="Input 2 3 2 4 5" xfId="15044"/>
    <cellStyle name="Input 2 3 2 4 5 2" xfId="15045"/>
    <cellStyle name="Input 2 3 2 4 5 2 2" xfId="15046"/>
    <cellStyle name="Input 2 3 2 4 5 3" xfId="15047"/>
    <cellStyle name="Input 2 3 2 4 6" xfId="15048"/>
    <cellStyle name="Input 2 3 2 4 6 2" xfId="15049"/>
    <cellStyle name="Input 2 3 2 4 6 2 2" xfId="15050"/>
    <cellStyle name="Input 2 3 2 4 6 3" xfId="15051"/>
    <cellStyle name="Input 2 3 2 4 7" xfId="15052"/>
    <cellStyle name="Input 2 3 2 4 7 2" xfId="15053"/>
    <cellStyle name="Input 2 3 2 4 7 2 2" xfId="15054"/>
    <cellStyle name="Input 2 3 2 4 7 3" xfId="15055"/>
    <cellStyle name="Input 2 3 2 4 8" xfId="15056"/>
    <cellStyle name="Input 2 3 2 4 8 2" xfId="15057"/>
    <cellStyle name="Input 2 3 2 4 8 2 2" xfId="15058"/>
    <cellStyle name="Input 2 3 2 4 8 3" xfId="15059"/>
    <cellStyle name="Input 2 3 2 4 9" xfId="15060"/>
    <cellStyle name="Input 2 3 2 5" xfId="15061"/>
    <cellStyle name="Input 2 3 2 5 2" xfId="15062"/>
    <cellStyle name="Input 2 3 2 5 2 2" xfId="15063"/>
    <cellStyle name="Input 2 3 2 5 2 2 2" xfId="15064"/>
    <cellStyle name="Input 2 3 2 5 2 2 2 2" xfId="15065"/>
    <cellStyle name="Input 2 3 2 5 2 2 3" xfId="15066"/>
    <cellStyle name="Input 2 3 2 5 2 3" xfId="15067"/>
    <cellStyle name="Input 2 3 2 5 2 3 2" xfId="15068"/>
    <cellStyle name="Input 2 3 2 5 2 3 2 2" xfId="15069"/>
    <cellStyle name="Input 2 3 2 5 2 3 3" xfId="15070"/>
    <cellStyle name="Input 2 3 2 5 2 4" xfId="15071"/>
    <cellStyle name="Input 2 3 2 5 2 4 2" xfId="15072"/>
    <cellStyle name="Input 2 3 2 5 2 4 2 2" xfId="15073"/>
    <cellStyle name="Input 2 3 2 5 2 4 3" xfId="15074"/>
    <cellStyle name="Input 2 3 2 5 2 5" xfId="15075"/>
    <cellStyle name="Input 2 3 2 5 2 5 2" xfId="15076"/>
    <cellStyle name="Input 2 3 2 5 2 5 2 2" xfId="15077"/>
    <cellStyle name="Input 2 3 2 5 2 5 3" xfId="15078"/>
    <cellStyle name="Input 2 3 2 5 2 6" xfId="15079"/>
    <cellStyle name="Input 2 3 2 5 2 6 2" xfId="15080"/>
    <cellStyle name="Input 2 3 2 5 2 7" xfId="15081"/>
    <cellStyle name="Input 2 3 2 5 2 7 2" xfId="15082"/>
    <cellStyle name="Input 2 3 2 5 2 7 2 2" xfId="15083"/>
    <cellStyle name="Input 2 3 2 5 2 7 3" xfId="15084"/>
    <cellStyle name="Input 2 3 2 5 2 8" xfId="15085"/>
    <cellStyle name="Input 2 3 2 5 3" xfId="15086"/>
    <cellStyle name="Input 2 3 2 5 3 2" xfId="15087"/>
    <cellStyle name="Input 2 3 2 5 3 2 2" xfId="15088"/>
    <cellStyle name="Input 2 3 2 5 3 3" xfId="15089"/>
    <cellStyle name="Input 2 3 2 5 4" xfId="15090"/>
    <cellStyle name="Input 2 3 2 5 4 2" xfId="15091"/>
    <cellStyle name="Input 2 3 2 5 4 2 2" xfId="15092"/>
    <cellStyle name="Input 2 3 2 5 4 3" xfId="15093"/>
    <cellStyle name="Input 2 3 2 5 5" xfId="15094"/>
    <cellStyle name="Input 2 3 2 5 5 2" xfId="15095"/>
    <cellStyle name="Input 2 3 2 5 5 2 2" xfId="15096"/>
    <cellStyle name="Input 2 3 2 5 5 3" xfId="15097"/>
    <cellStyle name="Input 2 3 2 5 6" xfId="15098"/>
    <cellStyle name="Input 2 3 2 5 6 2" xfId="15099"/>
    <cellStyle name="Input 2 3 2 5 6 2 2" xfId="15100"/>
    <cellStyle name="Input 2 3 2 5 6 3" xfId="15101"/>
    <cellStyle name="Input 2 3 2 5 7" xfId="15102"/>
    <cellStyle name="Input 2 3 2 5 7 2" xfId="15103"/>
    <cellStyle name="Input 2 3 2 5 7 2 2" xfId="15104"/>
    <cellStyle name="Input 2 3 2 5 7 3" xfId="15105"/>
    <cellStyle name="Input 2 3 2 5 8" xfId="15106"/>
    <cellStyle name="Input 2 3 2 5 8 2" xfId="15107"/>
    <cellStyle name="Input 2 3 2 5 8 2 2" xfId="15108"/>
    <cellStyle name="Input 2 3 2 5 8 3" xfId="15109"/>
    <cellStyle name="Input 2 3 2 5 9" xfId="15110"/>
    <cellStyle name="Input 2 3 2 6" xfId="15111"/>
    <cellStyle name="Input 2 3 2 6 2" xfId="15112"/>
    <cellStyle name="Input 2 3 2 6 2 2" xfId="15113"/>
    <cellStyle name="Input 2 3 2 6 2 2 2" xfId="15114"/>
    <cellStyle name="Input 2 3 2 6 2 3" xfId="15115"/>
    <cellStyle name="Input 2 3 2 6 3" xfId="15116"/>
    <cellStyle name="Input 2 3 2 6 3 2" xfId="15117"/>
    <cellStyle name="Input 2 3 2 6 3 2 2" xfId="15118"/>
    <cellStyle name="Input 2 3 2 6 3 3" xfId="15119"/>
    <cellStyle name="Input 2 3 2 6 4" xfId="15120"/>
    <cellStyle name="Input 2 3 2 6 4 2" xfId="15121"/>
    <cellStyle name="Input 2 3 2 6 4 2 2" xfId="15122"/>
    <cellStyle name="Input 2 3 2 6 4 3" xfId="15123"/>
    <cellStyle name="Input 2 3 2 6 5" xfId="15124"/>
    <cellStyle name="Input 2 3 2 6 5 2" xfId="15125"/>
    <cellStyle name="Input 2 3 2 6 5 2 2" xfId="15126"/>
    <cellStyle name="Input 2 3 2 6 5 3" xfId="15127"/>
    <cellStyle name="Input 2 3 2 6 6" xfId="15128"/>
    <cellStyle name="Input 2 3 2 6 6 2" xfId="15129"/>
    <cellStyle name="Input 2 3 2 6 7" xfId="15130"/>
    <cellStyle name="Input 2 3 2 6 7 2" xfId="15131"/>
    <cellStyle name="Input 2 3 2 6 7 2 2" xfId="15132"/>
    <cellStyle name="Input 2 3 2 6 7 3" xfId="15133"/>
    <cellStyle name="Input 2 3 2 6 8" xfId="15134"/>
    <cellStyle name="Input 2 3 2 7" xfId="15135"/>
    <cellStyle name="Input 2 3 2 7 2" xfId="15136"/>
    <cellStyle name="Input 2 3 2 7 2 2" xfId="15137"/>
    <cellStyle name="Input 2 3 2 7 3" xfId="15138"/>
    <cellStyle name="Input 2 3 2 8" xfId="15139"/>
    <cellStyle name="Input 2 3 2 8 2" xfId="15140"/>
    <cellStyle name="Input 2 3 2 8 2 2" xfId="15141"/>
    <cellStyle name="Input 2 3 2 8 3" xfId="15142"/>
    <cellStyle name="Input 2 3 2 9" xfId="15143"/>
    <cellStyle name="Input 2 3 2 9 2" xfId="15144"/>
    <cellStyle name="Input 2 3 2 9 2 2" xfId="15145"/>
    <cellStyle name="Input 2 3 2 9 3" xfId="15146"/>
    <cellStyle name="Input 2 3 3" xfId="15147"/>
    <cellStyle name="Input 2 3 3 10" xfId="15148"/>
    <cellStyle name="Input 2 3 3 10 2" xfId="15149"/>
    <cellStyle name="Input 2 3 3 10 2 2" xfId="15150"/>
    <cellStyle name="Input 2 3 3 10 3" xfId="15151"/>
    <cellStyle name="Input 2 3 3 11" xfId="15152"/>
    <cellStyle name="Input 2 3 3 11 2" xfId="15153"/>
    <cellStyle name="Input 2 3 3 11 2 2" xfId="15154"/>
    <cellStyle name="Input 2 3 3 11 3" xfId="15155"/>
    <cellStyle name="Input 2 3 3 12" xfId="15156"/>
    <cellStyle name="Input 2 3 3 12 2" xfId="15157"/>
    <cellStyle name="Input 2 3 3 12 2 2" xfId="15158"/>
    <cellStyle name="Input 2 3 3 12 3" xfId="15159"/>
    <cellStyle name="Input 2 3 3 13" xfId="15160"/>
    <cellStyle name="Input 2 3 3 2" xfId="15161"/>
    <cellStyle name="Input 2 3 3 2 2" xfId="15162"/>
    <cellStyle name="Input 2 3 3 2 2 2" xfId="15163"/>
    <cellStyle name="Input 2 3 3 2 2 2 2" xfId="15164"/>
    <cellStyle name="Input 2 3 3 2 2 2 2 2" xfId="15165"/>
    <cellStyle name="Input 2 3 3 2 2 2 3" xfId="15166"/>
    <cellStyle name="Input 2 3 3 2 2 3" xfId="15167"/>
    <cellStyle name="Input 2 3 3 2 2 3 2" xfId="15168"/>
    <cellStyle name="Input 2 3 3 2 2 3 2 2" xfId="15169"/>
    <cellStyle name="Input 2 3 3 2 2 3 3" xfId="15170"/>
    <cellStyle name="Input 2 3 3 2 2 4" xfId="15171"/>
    <cellStyle name="Input 2 3 3 2 2 4 2" xfId="15172"/>
    <cellStyle name="Input 2 3 3 2 2 4 2 2" xfId="15173"/>
    <cellStyle name="Input 2 3 3 2 2 4 3" xfId="15174"/>
    <cellStyle name="Input 2 3 3 2 2 5" xfId="15175"/>
    <cellStyle name="Input 2 3 3 2 2 5 2" xfId="15176"/>
    <cellStyle name="Input 2 3 3 2 2 5 2 2" xfId="15177"/>
    <cellStyle name="Input 2 3 3 2 2 5 3" xfId="15178"/>
    <cellStyle name="Input 2 3 3 2 2 6" xfId="15179"/>
    <cellStyle name="Input 2 3 3 2 2 6 2" xfId="15180"/>
    <cellStyle name="Input 2 3 3 2 2 7" xfId="15181"/>
    <cellStyle name="Input 2 3 3 2 2 7 2" xfId="15182"/>
    <cellStyle name="Input 2 3 3 2 2 7 2 2" xfId="15183"/>
    <cellStyle name="Input 2 3 3 2 2 7 3" xfId="15184"/>
    <cellStyle name="Input 2 3 3 2 2 8" xfId="15185"/>
    <cellStyle name="Input 2 3 3 2 3" xfId="15186"/>
    <cellStyle name="Input 2 3 3 2 3 2" xfId="15187"/>
    <cellStyle name="Input 2 3 3 2 3 2 2" xfId="15188"/>
    <cellStyle name="Input 2 3 3 2 3 3" xfId="15189"/>
    <cellStyle name="Input 2 3 3 2 4" xfId="15190"/>
    <cellStyle name="Input 2 3 3 2 4 2" xfId="15191"/>
    <cellStyle name="Input 2 3 3 2 4 2 2" xfId="15192"/>
    <cellStyle name="Input 2 3 3 2 4 3" xfId="15193"/>
    <cellStyle name="Input 2 3 3 2 5" xfId="15194"/>
    <cellStyle name="Input 2 3 3 2 5 2" xfId="15195"/>
    <cellStyle name="Input 2 3 3 2 5 2 2" xfId="15196"/>
    <cellStyle name="Input 2 3 3 2 5 3" xfId="15197"/>
    <cellStyle name="Input 2 3 3 2 6" xfId="15198"/>
    <cellStyle name="Input 2 3 3 2 6 2" xfId="15199"/>
    <cellStyle name="Input 2 3 3 2 6 2 2" xfId="15200"/>
    <cellStyle name="Input 2 3 3 2 6 3" xfId="15201"/>
    <cellStyle name="Input 2 3 3 2 7" xfId="15202"/>
    <cellStyle name="Input 2 3 3 2 7 2" xfId="15203"/>
    <cellStyle name="Input 2 3 3 2 7 2 2" xfId="15204"/>
    <cellStyle name="Input 2 3 3 2 7 3" xfId="15205"/>
    <cellStyle name="Input 2 3 3 2 8" xfId="15206"/>
    <cellStyle name="Input 2 3 3 2 8 2" xfId="15207"/>
    <cellStyle name="Input 2 3 3 2 8 2 2" xfId="15208"/>
    <cellStyle name="Input 2 3 3 2 8 3" xfId="15209"/>
    <cellStyle name="Input 2 3 3 2 9" xfId="15210"/>
    <cellStyle name="Input 2 3 3 3" xfId="15211"/>
    <cellStyle name="Input 2 3 3 3 2" xfId="15212"/>
    <cellStyle name="Input 2 3 3 3 2 2" xfId="15213"/>
    <cellStyle name="Input 2 3 3 3 2 2 2" xfId="15214"/>
    <cellStyle name="Input 2 3 3 3 2 2 2 2" xfId="15215"/>
    <cellStyle name="Input 2 3 3 3 2 2 3" xfId="15216"/>
    <cellStyle name="Input 2 3 3 3 2 3" xfId="15217"/>
    <cellStyle name="Input 2 3 3 3 2 3 2" xfId="15218"/>
    <cellStyle name="Input 2 3 3 3 2 3 2 2" xfId="15219"/>
    <cellStyle name="Input 2 3 3 3 2 3 3" xfId="15220"/>
    <cellStyle name="Input 2 3 3 3 2 4" xfId="15221"/>
    <cellStyle name="Input 2 3 3 3 2 4 2" xfId="15222"/>
    <cellStyle name="Input 2 3 3 3 2 4 2 2" xfId="15223"/>
    <cellStyle name="Input 2 3 3 3 2 4 3" xfId="15224"/>
    <cellStyle name="Input 2 3 3 3 2 5" xfId="15225"/>
    <cellStyle name="Input 2 3 3 3 2 5 2" xfId="15226"/>
    <cellStyle name="Input 2 3 3 3 2 5 2 2" xfId="15227"/>
    <cellStyle name="Input 2 3 3 3 2 5 3" xfId="15228"/>
    <cellStyle name="Input 2 3 3 3 2 6" xfId="15229"/>
    <cellStyle name="Input 2 3 3 3 2 6 2" xfId="15230"/>
    <cellStyle name="Input 2 3 3 3 2 7" xfId="15231"/>
    <cellStyle name="Input 2 3 3 3 2 7 2" xfId="15232"/>
    <cellStyle name="Input 2 3 3 3 2 7 2 2" xfId="15233"/>
    <cellStyle name="Input 2 3 3 3 2 7 3" xfId="15234"/>
    <cellStyle name="Input 2 3 3 3 2 8" xfId="15235"/>
    <cellStyle name="Input 2 3 3 3 3" xfId="15236"/>
    <cellStyle name="Input 2 3 3 3 3 2" xfId="15237"/>
    <cellStyle name="Input 2 3 3 3 3 2 2" xfId="15238"/>
    <cellStyle name="Input 2 3 3 3 3 3" xfId="15239"/>
    <cellStyle name="Input 2 3 3 3 4" xfId="15240"/>
    <cellStyle name="Input 2 3 3 3 4 2" xfId="15241"/>
    <cellStyle name="Input 2 3 3 3 4 2 2" xfId="15242"/>
    <cellStyle name="Input 2 3 3 3 4 3" xfId="15243"/>
    <cellStyle name="Input 2 3 3 3 5" xfId="15244"/>
    <cellStyle name="Input 2 3 3 3 5 2" xfId="15245"/>
    <cellStyle name="Input 2 3 3 3 5 2 2" xfId="15246"/>
    <cellStyle name="Input 2 3 3 3 5 3" xfId="15247"/>
    <cellStyle name="Input 2 3 3 3 6" xfId="15248"/>
    <cellStyle name="Input 2 3 3 3 6 2" xfId="15249"/>
    <cellStyle name="Input 2 3 3 3 6 2 2" xfId="15250"/>
    <cellStyle name="Input 2 3 3 3 6 3" xfId="15251"/>
    <cellStyle name="Input 2 3 3 3 7" xfId="15252"/>
    <cellStyle name="Input 2 3 3 3 7 2" xfId="15253"/>
    <cellStyle name="Input 2 3 3 3 7 2 2" xfId="15254"/>
    <cellStyle name="Input 2 3 3 3 7 3" xfId="15255"/>
    <cellStyle name="Input 2 3 3 3 8" xfId="15256"/>
    <cellStyle name="Input 2 3 3 3 8 2" xfId="15257"/>
    <cellStyle name="Input 2 3 3 3 8 2 2" xfId="15258"/>
    <cellStyle name="Input 2 3 3 3 8 3" xfId="15259"/>
    <cellStyle name="Input 2 3 3 3 9" xfId="15260"/>
    <cellStyle name="Input 2 3 3 4" xfId="15261"/>
    <cellStyle name="Input 2 3 3 4 2" xfId="15262"/>
    <cellStyle name="Input 2 3 3 4 2 2" xfId="15263"/>
    <cellStyle name="Input 2 3 3 4 2 2 2" xfId="15264"/>
    <cellStyle name="Input 2 3 3 4 2 2 2 2" xfId="15265"/>
    <cellStyle name="Input 2 3 3 4 2 2 3" xfId="15266"/>
    <cellStyle name="Input 2 3 3 4 2 3" xfId="15267"/>
    <cellStyle name="Input 2 3 3 4 2 3 2" xfId="15268"/>
    <cellStyle name="Input 2 3 3 4 2 3 2 2" xfId="15269"/>
    <cellStyle name="Input 2 3 3 4 2 3 3" xfId="15270"/>
    <cellStyle name="Input 2 3 3 4 2 4" xfId="15271"/>
    <cellStyle name="Input 2 3 3 4 2 4 2" xfId="15272"/>
    <cellStyle name="Input 2 3 3 4 2 4 2 2" xfId="15273"/>
    <cellStyle name="Input 2 3 3 4 2 4 3" xfId="15274"/>
    <cellStyle name="Input 2 3 3 4 2 5" xfId="15275"/>
    <cellStyle name="Input 2 3 3 4 2 5 2" xfId="15276"/>
    <cellStyle name="Input 2 3 3 4 2 5 2 2" xfId="15277"/>
    <cellStyle name="Input 2 3 3 4 2 5 3" xfId="15278"/>
    <cellStyle name="Input 2 3 3 4 2 6" xfId="15279"/>
    <cellStyle name="Input 2 3 3 4 2 6 2" xfId="15280"/>
    <cellStyle name="Input 2 3 3 4 2 7" xfId="15281"/>
    <cellStyle name="Input 2 3 3 4 2 7 2" xfId="15282"/>
    <cellStyle name="Input 2 3 3 4 2 7 2 2" xfId="15283"/>
    <cellStyle name="Input 2 3 3 4 2 7 3" xfId="15284"/>
    <cellStyle name="Input 2 3 3 4 2 8" xfId="15285"/>
    <cellStyle name="Input 2 3 3 4 3" xfId="15286"/>
    <cellStyle name="Input 2 3 3 4 3 2" xfId="15287"/>
    <cellStyle name="Input 2 3 3 4 3 2 2" xfId="15288"/>
    <cellStyle name="Input 2 3 3 4 3 3" xfId="15289"/>
    <cellStyle name="Input 2 3 3 4 4" xfId="15290"/>
    <cellStyle name="Input 2 3 3 4 4 2" xfId="15291"/>
    <cellStyle name="Input 2 3 3 4 4 2 2" xfId="15292"/>
    <cellStyle name="Input 2 3 3 4 4 3" xfId="15293"/>
    <cellStyle name="Input 2 3 3 4 5" xfId="15294"/>
    <cellStyle name="Input 2 3 3 4 5 2" xfId="15295"/>
    <cellStyle name="Input 2 3 3 4 5 2 2" xfId="15296"/>
    <cellStyle name="Input 2 3 3 4 5 3" xfId="15297"/>
    <cellStyle name="Input 2 3 3 4 6" xfId="15298"/>
    <cellStyle name="Input 2 3 3 4 6 2" xfId="15299"/>
    <cellStyle name="Input 2 3 3 4 6 2 2" xfId="15300"/>
    <cellStyle name="Input 2 3 3 4 6 3" xfId="15301"/>
    <cellStyle name="Input 2 3 3 4 7" xfId="15302"/>
    <cellStyle name="Input 2 3 3 4 7 2" xfId="15303"/>
    <cellStyle name="Input 2 3 3 4 7 2 2" xfId="15304"/>
    <cellStyle name="Input 2 3 3 4 7 3" xfId="15305"/>
    <cellStyle name="Input 2 3 3 4 8" xfId="15306"/>
    <cellStyle name="Input 2 3 3 4 8 2" xfId="15307"/>
    <cellStyle name="Input 2 3 3 4 8 2 2" xfId="15308"/>
    <cellStyle name="Input 2 3 3 4 8 3" xfId="15309"/>
    <cellStyle name="Input 2 3 3 4 9" xfId="15310"/>
    <cellStyle name="Input 2 3 3 5" xfId="15311"/>
    <cellStyle name="Input 2 3 3 5 2" xfId="15312"/>
    <cellStyle name="Input 2 3 3 5 2 2" xfId="15313"/>
    <cellStyle name="Input 2 3 3 5 2 2 2" xfId="15314"/>
    <cellStyle name="Input 2 3 3 5 2 2 2 2" xfId="15315"/>
    <cellStyle name="Input 2 3 3 5 2 2 3" xfId="15316"/>
    <cellStyle name="Input 2 3 3 5 2 3" xfId="15317"/>
    <cellStyle name="Input 2 3 3 5 2 3 2" xfId="15318"/>
    <cellStyle name="Input 2 3 3 5 2 3 2 2" xfId="15319"/>
    <cellStyle name="Input 2 3 3 5 2 3 3" xfId="15320"/>
    <cellStyle name="Input 2 3 3 5 2 4" xfId="15321"/>
    <cellStyle name="Input 2 3 3 5 2 4 2" xfId="15322"/>
    <cellStyle name="Input 2 3 3 5 2 4 2 2" xfId="15323"/>
    <cellStyle name="Input 2 3 3 5 2 4 3" xfId="15324"/>
    <cellStyle name="Input 2 3 3 5 2 5" xfId="15325"/>
    <cellStyle name="Input 2 3 3 5 2 5 2" xfId="15326"/>
    <cellStyle name="Input 2 3 3 5 2 5 2 2" xfId="15327"/>
    <cellStyle name="Input 2 3 3 5 2 5 3" xfId="15328"/>
    <cellStyle name="Input 2 3 3 5 2 6" xfId="15329"/>
    <cellStyle name="Input 2 3 3 5 2 6 2" xfId="15330"/>
    <cellStyle name="Input 2 3 3 5 2 7" xfId="15331"/>
    <cellStyle name="Input 2 3 3 5 2 7 2" xfId="15332"/>
    <cellStyle name="Input 2 3 3 5 2 7 2 2" xfId="15333"/>
    <cellStyle name="Input 2 3 3 5 2 7 3" xfId="15334"/>
    <cellStyle name="Input 2 3 3 5 2 8" xfId="15335"/>
    <cellStyle name="Input 2 3 3 5 3" xfId="15336"/>
    <cellStyle name="Input 2 3 3 5 3 2" xfId="15337"/>
    <cellStyle name="Input 2 3 3 5 3 2 2" xfId="15338"/>
    <cellStyle name="Input 2 3 3 5 3 3" xfId="15339"/>
    <cellStyle name="Input 2 3 3 5 4" xfId="15340"/>
    <cellStyle name="Input 2 3 3 5 4 2" xfId="15341"/>
    <cellStyle name="Input 2 3 3 5 4 2 2" xfId="15342"/>
    <cellStyle name="Input 2 3 3 5 4 3" xfId="15343"/>
    <cellStyle name="Input 2 3 3 5 5" xfId="15344"/>
    <cellStyle name="Input 2 3 3 5 5 2" xfId="15345"/>
    <cellStyle name="Input 2 3 3 5 5 2 2" xfId="15346"/>
    <cellStyle name="Input 2 3 3 5 5 3" xfId="15347"/>
    <cellStyle name="Input 2 3 3 5 6" xfId="15348"/>
    <cellStyle name="Input 2 3 3 5 6 2" xfId="15349"/>
    <cellStyle name="Input 2 3 3 5 6 2 2" xfId="15350"/>
    <cellStyle name="Input 2 3 3 5 6 3" xfId="15351"/>
    <cellStyle name="Input 2 3 3 5 7" xfId="15352"/>
    <cellStyle name="Input 2 3 3 5 7 2" xfId="15353"/>
    <cellStyle name="Input 2 3 3 5 7 2 2" xfId="15354"/>
    <cellStyle name="Input 2 3 3 5 7 3" xfId="15355"/>
    <cellStyle name="Input 2 3 3 5 8" xfId="15356"/>
    <cellStyle name="Input 2 3 3 5 8 2" xfId="15357"/>
    <cellStyle name="Input 2 3 3 5 8 2 2" xfId="15358"/>
    <cellStyle name="Input 2 3 3 5 8 3" xfId="15359"/>
    <cellStyle name="Input 2 3 3 5 9" xfId="15360"/>
    <cellStyle name="Input 2 3 3 6" xfId="15361"/>
    <cellStyle name="Input 2 3 3 6 2" xfId="15362"/>
    <cellStyle name="Input 2 3 3 6 2 2" xfId="15363"/>
    <cellStyle name="Input 2 3 3 6 2 2 2" xfId="15364"/>
    <cellStyle name="Input 2 3 3 6 2 3" xfId="15365"/>
    <cellStyle name="Input 2 3 3 6 3" xfId="15366"/>
    <cellStyle name="Input 2 3 3 6 3 2" xfId="15367"/>
    <cellStyle name="Input 2 3 3 6 3 2 2" xfId="15368"/>
    <cellStyle name="Input 2 3 3 6 3 3" xfId="15369"/>
    <cellStyle name="Input 2 3 3 6 4" xfId="15370"/>
    <cellStyle name="Input 2 3 3 6 4 2" xfId="15371"/>
    <cellStyle name="Input 2 3 3 6 4 2 2" xfId="15372"/>
    <cellStyle name="Input 2 3 3 6 4 3" xfId="15373"/>
    <cellStyle name="Input 2 3 3 6 5" xfId="15374"/>
    <cellStyle name="Input 2 3 3 6 5 2" xfId="15375"/>
    <cellStyle name="Input 2 3 3 6 5 2 2" xfId="15376"/>
    <cellStyle name="Input 2 3 3 6 5 3" xfId="15377"/>
    <cellStyle name="Input 2 3 3 6 6" xfId="15378"/>
    <cellStyle name="Input 2 3 3 6 6 2" xfId="15379"/>
    <cellStyle name="Input 2 3 3 6 7" xfId="15380"/>
    <cellStyle name="Input 2 3 3 6 7 2" xfId="15381"/>
    <cellStyle name="Input 2 3 3 6 7 2 2" xfId="15382"/>
    <cellStyle name="Input 2 3 3 6 7 3" xfId="15383"/>
    <cellStyle name="Input 2 3 3 6 8" xfId="15384"/>
    <cellStyle name="Input 2 3 3 7" xfId="15385"/>
    <cellStyle name="Input 2 3 3 7 2" xfId="15386"/>
    <cellStyle name="Input 2 3 3 7 2 2" xfId="15387"/>
    <cellStyle name="Input 2 3 3 7 3" xfId="15388"/>
    <cellStyle name="Input 2 3 3 8" xfId="15389"/>
    <cellStyle name="Input 2 3 3 8 2" xfId="15390"/>
    <cellStyle name="Input 2 3 3 8 2 2" xfId="15391"/>
    <cellStyle name="Input 2 3 3 8 3" xfId="15392"/>
    <cellStyle name="Input 2 3 3 9" xfId="15393"/>
    <cellStyle name="Input 2 3 3 9 2" xfId="15394"/>
    <cellStyle name="Input 2 3 3 9 2 2" xfId="15395"/>
    <cellStyle name="Input 2 3 3 9 3" xfId="15396"/>
    <cellStyle name="Input 2 3 4" xfId="15397"/>
    <cellStyle name="Input 2 3 4 2" xfId="15398"/>
    <cellStyle name="Input 2 3 4 2 2" xfId="15399"/>
    <cellStyle name="Input 2 3 4 2 2 2" xfId="15400"/>
    <cellStyle name="Input 2 3 4 2 2 2 2" xfId="15401"/>
    <cellStyle name="Input 2 3 4 2 2 3" xfId="15402"/>
    <cellStyle name="Input 2 3 4 2 3" xfId="15403"/>
    <cellStyle name="Input 2 3 4 2 3 2" xfId="15404"/>
    <cellStyle name="Input 2 3 4 2 3 2 2" xfId="15405"/>
    <cellStyle name="Input 2 3 4 2 3 3" xfId="15406"/>
    <cellStyle name="Input 2 3 4 2 4" xfId="15407"/>
    <cellStyle name="Input 2 3 4 2 4 2" xfId="15408"/>
    <cellStyle name="Input 2 3 4 2 4 2 2" xfId="15409"/>
    <cellStyle name="Input 2 3 4 2 4 3" xfId="15410"/>
    <cellStyle name="Input 2 3 4 2 5" xfId="15411"/>
    <cellStyle name="Input 2 3 4 2 5 2" xfId="15412"/>
    <cellStyle name="Input 2 3 4 2 5 2 2" xfId="15413"/>
    <cellStyle name="Input 2 3 4 2 5 3" xfId="15414"/>
    <cellStyle name="Input 2 3 4 2 6" xfId="15415"/>
    <cellStyle name="Input 2 3 4 2 6 2" xfId="15416"/>
    <cellStyle name="Input 2 3 4 2 7" xfId="15417"/>
    <cellStyle name="Input 2 3 4 2 7 2" xfId="15418"/>
    <cellStyle name="Input 2 3 4 2 7 2 2" xfId="15419"/>
    <cellStyle name="Input 2 3 4 2 7 3" xfId="15420"/>
    <cellStyle name="Input 2 3 4 2 8" xfId="15421"/>
    <cellStyle name="Input 2 3 4 3" xfId="15422"/>
    <cellStyle name="Input 2 3 4 3 2" xfId="15423"/>
    <cellStyle name="Input 2 3 4 3 2 2" xfId="15424"/>
    <cellStyle name="Input 2 3 4 3 3" xfId="15425"/>
    <cellStyle name="Input 2 3 4 4" xfId="15426"/>
    <cellStyle name="Input 2 3 4 4 2" xfId="15427"/>
    <cellStyle name="Input 2 3 4 4 2 2" xfId="15428"/>
    <cellStyle name="Input 2 3 4 4 3" xfId="15429"/>
    <cellStyle name="Input 2 3 4 5" xfId="15430"/>
    <cellStyle name="Input 2 3 4 5 2" xfId="15431"/>
    <cellStyle name="Input 2 3 4 5 2 2" xfId="15432"/>
    <cellStyle name="Input 2 3 4 5 3" xfId="15433"/>
    <cellStyle name="Input 2 3 4 6" xfId="15434"/>
    <cellStyle name="Input 2 3 4 6 2" xfId="15435"/>
    <cellStyle name="Input 2 3 4 6 2 2" xfId="15436"/>
    <cellStyle name="Input 2 3 4 6 3" xfId="15437"/>
    <cellStyle name="Input 2 3 4 7" xfId="15438"/>
    <cellStyle name="Input 2 3 4 7 2" xfId="15439"/>
    <cellStyle name="Input 2 3 4 7 2 2" xfId="15440"/>
    <cellStyle name="Input 2 3 4 7 3" xfId="15441"/>
    <cellStyle name="Input 2 3 4 8" xfId="15442"/>
    <cellStyle name="Input 2 3 4 8 2" xfId="15443"/>
    <cellStyle name="Input 2 3 4 8 2 2" xfId="15444"/>
    <cellStyle name="Input 2 3 4 8 3" xfId="15445"/>
    <cellStyle name="Input 2 3 4 9" xfId="15446"/>
    <cellStyle name="Input 2 3 5" xfId="15447"/>
    <cellStyle name="Input 2 3 5 2" xfId="15448"/>
    <cellStyle name="Input 2 3 5 2 2" xfId="15449"/>
    <cellStyle name="Input 2 3 5 2 2 2" xfId="15450"/>
    <cellStyle name="Input 2 3 5 2 2 2 2" xfId="15451"/>
    <cellStyle name="Input 2 3 5 2 2 3" xfId="15452"/>
    <cellStyle name="Input 2 3 5 2 3" xfId="15453"/>
    <cellStyle name="Input 2 3 5 2 3 2" xfId="15454"/>
    <cellStyle name="Input 2 3 5 2 3 2 2" xfId="15455"/>
    <cellStyle name="Input 2 3 5 2 3 3" xfId="15456"/>
    <cellStyle name="Input 2 3 5 2 4" xfId="15457"/>
    <cellStyle name="Input 2 3 5 2 4 2" xfId="15458"/>
    <cellStyle name="Input 2 3 5 2 4 2 2" xfId="15459"/>
    <cellStyle name="Input 2 3 5 2 4 3" xfId="15460"/>
    <cellStyle name="Input 2 3 5 2 5" xfId="15461"/>
    <cellStyle name="Input 2 3 5 2 5 2" xfId="15462"/>
    <cellStyle name="Input 2 3 5 2 5 2 2" xfId="15463"/>
    <cellStyle name="Input 2 3 5 2 5 3" xfId="15464"/>
    <cellStyle name="Input 2 3 5 2 6" xfId="15465"/>
    <cellStyle name="Input 2 3 5 2 6 2" xfId="15466"/>
    <cellStyle name="Input 2 3 5 2 7" xfId="15467"/>
    <cellStyle name="Input 2 3 5 2 7 2" xfId="15468"/>
    <cellStyle name="Input 2 3 5 2 7 2 2" xfId="15469"/>
    <cellStyle name="Input 2 3 5 2 7 3" xfId="15470"/>
    <cellStyle name="Input 2 3 5 2 8" xfId="15471"/>
    <cellStyle name="Input 2 3 5 3" xfId="15472"/>
    <cellStyle name="Input 2 3 5 3 2" xfId="15473"/>
    <cellStyle name="Input 2 3 5 3 2 2" xfId="15474"/>
    <cellStyle name="Input 2 3 5 3 3" xfId="15475"/>
    <cellStyle name="Input 2 3 5 4" xfId="15476"/>
    <cellStyle name="Input 2 3 5 4 2" xfId="15477"/>
    <cellStyle name="Input 2 3 5 4 2 2" xfId="15478"/>
    <cellStyle name="Input 2 3 5 4 3" xfId="15479"/>
    <cellStyle name="Input 2 3 5 5" xfId="15480"/>
    <cellStyle name="Input 2 3 5 5 2" xfId="15481"/>
    <cellStyle name="Input 2 3 5 5 2 2" xfId="15482"/>
    <cellStyle name="Input 2 3 5 5 3" xfId="15483"/>
    <cellStyle name="Input 2 3 5 6" xfId="15484"/>
    <cellStyle name="Input 2 3 5 6 2" xfId="15485"/>
    <cellStyle name="Input 2 3 5 6 2 2" xfId="15486"/>
    <cellStyle name="Input 2 3 5 6 3" xfId="15487"/>
    <cellStyle name="Input 2 3 5 7" xfId="15488"/>
    <cellStyle name="Input 2 3 5 7 2" xfId="15489"/>
    <cellStyle name="Input 2 3 5 7 2 2" xfId="15490"/>
    <cellStyle name="Input 2 3 5 7 3" xfId="15491"/>
    <cellStyle name="Input 2 3 5 8" xfId="15492"/>
    <cellStyle name="Input 2 3 5 8 2" xfId="15493"/>
    <cellStyle name="Input 2 3 5 8 2 2" xfId="15494"/>
    <cellStyle name="Input 2 3 5 8 3" xfId="15495"/>
    <cellStyle name="Input 2 3 5 9" xfId="15496"/>
    <cellStyle name="Input 2 3 6" xfId="15497"/>
    <cellStyle name="Input 2 3 6 2" xfId="15498"/>
    <cellStyle name="Input 2 3 6 2 2" xfId="15499"/>
    <cellStyle name="Input 2 3 6 2 2 2" xfId="15500"/>
    <cellStyle name="Input 2 3 6 2 2 2 2" xfId="15501"/>
    <cellStyle name="Input 2 3 6 2 2 3" xfId="15502"/>
    <cellStyle name="Input 2 3 6 2 3" xfId="15503"/>
    <cellStyle name="Input 2 3 6 2 3 2" xfId="15504"/>
    <cellStyle name="Input 2 3 6 2 3 2 2" xfId="15505"/>
    <cellStyle name="Input 2 3 6 2 3 3" xfId="15506"/>
    <cellStyle name="Input 2 3 6 2 4" xfId="15507"/>
    <cellStyle name="Input 2 3 6 2 4 2" xfId="15508"/>
    <cellStyle name="Input 2 3 6 2 4 2 2" xfId="15509"/>
    <cellStyle name="Input 2 3 6 2 4 3" xfId="15510"/>
    <cellStyle name="Input 2 3 6 2 5" xfId="15511"/>
    <cellStyle name="Input 2 3 6 2 5 2" xfId="15512"/>
    <cellStyle name="Input 2 3 6 2 5 2 2" xfId="15513"/>
    <cellStyle name="Input 2 3 6 2 5 3" xfId="15514"/>
    <cellStyle name="Input 2 3 6 2 6" xfId="15515"/>
    <cellStyle name="Input 2 3 6 2 6 2" xfId="15516"/>
    <cellStyle name="Input 2 3 6 2 7" xfId="15517"/>
    <cellStyle name="Input 2 3 6 2 7 2" xfId="15518"/>
    <cellStyle name="Input 2 3 6 2 7 2 2" xfId="15519"/>
    <cellStyle name="Input 2 3 6 2 7 3" xfId="15520"/>
    <cellStyle name="Input 2 3 6 2 8" xfId="15521"/>
    <cellStyle name="Input 2 3 6 3" xfId="15522"/>
    <cellStyle name="Input 2 3 6 3 2" xfId="15523"/>
    <cellStyle name="Input 2 3 6 3 2 2" xfId="15524"/>
    <cellStyle name="Input 2 3 6 3 3" xfId="15525"/>
    <cellStyle name="Input 2 3 6 4" xfId="15526"/>
    <cellStyle name="Input 2 3 6 4 2" xfId="15527"/>
    <cellStyle name="Input 2 3 6 4 2 2" xfId="15528"/>
    <cellStyle name="Input 2 3 6 4 3" xfId="15529"/>
    <cellStyle name="Input 2 3 6 5" xfId="15530"/>
    <cellStyle name="Input 2 3 6 5 2" xfId="15531"/>
    <cellStyle name="Input 2 3 6 5 2 2" xfId="15532"/>
    <cellStyle name="Input 2 3 6 5 3" xfId="15533"/>
    <cellStyle name="Input 2 3 6 6" xfId="15534"/>
    <cellStyle name="Input 2 3 6 6 2" xfId="15535"/>
    <cellStyle name="Input 2 3 6 6 2 2" xfId="15536"/>
    <cellStyle name="Input 2 3 6 6 3" xfId="15537"/>
    <cellStyle name="Input 2 3 6 7" xfId="15538"/>
    <cellStyle name="Input 2 3 6 7 2" xfId="15539"/>
    <cellStyle name="Input 2 3 6 7 2 2" xfId="15540"/>
    <cellStyle name="Input 2 3 6 7 3" xfId="15541"/>
    <cellStyle name="Input 2 3 6 8" xfId="15542"/>
    <cellStyle name="Input 2 3 6 8 2" xfId="15543"/>
    <cellStyle name="Input 2 3 6 8 2 2" xfId="15544"/>
    <cellStyle name="Input 2 3 6 8 3" xfId="15545"/>
    <cellStyle name="Input 2 3 6 9" xfId="15546"/>
    <cellStyle name="Input 2 3 7" xfId="15547"/>
    <cellStyle name="Input 2 3 7 2" xfId="15548"/>
    <cellStyle name="Input 2 3 7 2 2" xfId="15549"/>
    <cellStyle name="Input 2 3 7 2 2 2" xfId="15550"/>
    <cellStyle name="Input 2 3 7 2 2 2 2" xfId="15551"/>
    <cellStyle name="Input 2 3 7 2 2 3" xfId="15552"/>
    <cellStyle name="Input 2 3 7 2 3" xfId="15553"/>
    <cellStyle name="Input 2 3 7 2 3 2" xfId="15554"/>
    <cellStyle name="Input 2 3 7 2 3 2 2" xfId="15555"/>
    <cellStyle name="Input 2 3 7 2 3 3" xfId="15556"/>
    <cellStyle name="Input 2 3 7 2 4" xfId="15557"/>
    <cellStyle name="Input 2 3 7 2 4 2" xfId="15558"/>
    <cellStyle name="Input 2 3 7 2 4 2 2" xfId="15559"/>
    <cellStyle name="Input 2 3 7 2 4 3" xfId="15560"/>
    <cellStyle name="Input 2 3 7 2 5" xfId="15561"/>
    <cellStyle name="Input 2 3 7 2 5 2" xfId="15562"/>
    <cellStyle name="Input 2 3 7 2 5 2 2" xfId="15563"/>
    <cellStyle name="Input 2 3 7 2 5 3" xfId="15564"/>
    <cellStyle name="Input 2 3 7 2 6" xfId="15565"/>
    <cellStyle name="Input 2 3 7 2 6 2" xfId="15566"/>
    <cellStyle name="Input 2 3 7 2 7" xfId="15567"/>
    <cellStyle name="Input 2 3 7 2 7 2" xfId="15568"/>
    <cellStyle name="Input 2 3 7 2 7 2 2" xfId="15569"/>
    <cellStyle name="Input 2 3 7 2 7 3" xfId="15570"/>
    <cellStyle name="Input 2 3 7 2 8" xfId="15571"/>
    <cellStyle name="Input 2 3 7 3" xfId="15572"/>
    <cellStyle name="Input 2 3 7 3 2" xfId="15573"/>
    <cellStyle name="Input 2 3 7 3 2 2" xfId="15574"/>
    <cellStyle name="Input 2 3 7 3 3" xfId="15575"/>
    <cellStyle name="Input 2 3 7 4" xfId="15576"/>
    <cellStyle name="Input 2 3 7 4 2" xfId="15577"/>
    <cellStyle name="Input 2 3 7 4 2 2" xfId="15578"/>
    <cellStyle name="Input 2 3 7 4 3" xfId="15579"/>
    <cellStyle name="Input 2 3 7 5" xfId="15580"/>
    <cellStyle name="Input 2 3 7 5 2" xfId="15581"/>
    <cellStyle name="Input 2 3 7 5 2 2" xfId="15582"/>
    <cellStyle name="Input 2 3 7 5 3" xfId="15583"/>
    <cellStyle name="Input 2 3 7 6" xfId="15584"/>
    <cellStyle name="Input 2 3 7 6 2" xfId="15585"/>
    <cellStyle name="Input 2 3 7 6 2 2" xfId="15586"/>
    <cellStyle name="Input 2 3 7 6 3" xfId="15587"/>
    <cellStyle name="Input 2 3 7 7" xfId="15588"/>
    <cellStyle name="Input 2 3 7 7 2" xfId="15589"/>
    <cellStyle name="Input 2 3 7 7 2 2" xfId="15590"/>
    <cellStyle name="Input 2 3 7 7 3" xfId="15591"/>
    <cellStyle name="Input 2 3 7 8" xfId="15592"/>
    <cellStyle name="Input 2 3 7 8 2" xfId="15593"/>
    <cellStyle name="Input 2 3 7 8 2 2" xfId="15594"/>
    <cellStyle name="Input 2 3 7 8 3" xfId="15595"/>
    <cellStyle name="Input 2 3 7 9" xfId="15596"/>
    <cellStyle name="Input 2 3 8" xfId="15597"/>
    <cellStyle name="Input 2 3 8 2" xfId="15598"/>
    <cellStyle name="Input 2 3 8 2 2" xfId="15599"/>
    <cellStyle name="Input 2 3 8 2 2 2" xfId="15600"/>
    <cellStyle name="Input 2 3 8 2 3" xfId="15601"/>
    <cellStyle name="Input 2 3 8 3" xfId="15602"/>
    <cellStyle name="Input 2 3 8 3 2" xfId="15603"/>
    <cellStyle name="Input 2 3 8 3 2 2" xfId="15604"/>
    <cellStyle name="Input 2 3 8 3 3" xfId="15605"/>
    <cellStyle name="Input 2 3 8 4" xfId="15606"/>
    <cellStyle name="Input 2 3 8 4 2" xfId="15607"/>
    <cellStyle name="Input 2 3 8 4 2 2" xfId="15608"/>
    <cellStyle name="Input 2 3 8 4 3" xfId="15609"/>
    <cellStyle name="Input 2 3 8 5" xfId="15610"/>
    <cellStyle name="Input 2 3 8 5 2" xfId="15611"/>
    <cellStyle name="Input 2 3 8 5 2 2" xfId="15612"/>
    <cellStyle name="Input 2 3 8 5 3" xfId="15613"/>
    <cellStyle name="Input 2 3 8 6" xfId="15614"/>
    <cellStyle name="Input 2 3 8 6 2" xfId="15615"/>
    <cellStyle name="Input 2 3 8 7" xfId="15616"/>
    <cellStyle name="Input 2 3 8 7 2" xfId="15617"/>
    <cellStyle name="Input 2 3 8 7 2 2" xfId="15618"/>
    <cellStyle name="Input 2 3 8 7 3" xfId="15619"/>
    <cellStyle name="Input 2 3 8 8" xfId="15620"/>
    <cellStyle name="Input 2 3 9" xfId="15621"/>
    <cellStyle name="Input 2 3 9 2" xfId="15622"/>
    <cellStyle name="Input 2 3 9 2 2" xfId="15623"/>
    <cellStyle name="Input 2 3 9 3" xfId="15624"/>
    <cellStyle name="Input 2 4" xfId="15625"/>
    <cellStyle name="Input 2 4 10" xfId="15626"/>
    <cellStyle name="Input 2 4 10 2" xfId="15627"/>
    <cellStyle name="Input 2 4 10 2 2" xfId="15628"/>
    <cellStyle name="Input 2 4 10 3" xfId="15629"/>
    <cellStyle name="Input 2 4 11" xfId="15630"/>
    <cellStyle name="Input 2 4 11 2" xfId="15631"/>
    <cellStyle name="Input 2 4 11 2 2" xfId="15632"/>
    <cellStyle name="Input 2 4 11 3" xfId="15633"/>
    <cellStyle name="Input 2 4 12" xfId="15634"/>
    <cellStyle name="Input 2 4 12 2" xfId="15635"/>
    <cellStyle name="Input 2 4 12 2 2" xfId="15636"/>
    <cellStyle name="Input 2 4 12 3" xfId="15637"/>
    <cellStyle name="Input 2 4 13" xfId="15638"/>
    <cellStyle name="Input 2 4 13 2" xfId="15639"/>
    <cellStyle name="Input 2 4 13 2 2" xfId="15640"/>
    <cellStyle name="Input 2 4 13 3" xfId="15641"/>
    <cellStyle name="Input 2 4 14" xfId="15642"/>
    <cellStyle name="Input 2 4 14 2" xfId="15643"/>
    <cellStyle name="Input 2 4 14 2 2" xfId="15644"/>
    <cellStyle name="Input 2 4 14 3" xfId="15645"/>
    <cellStyle name="Input 2 4 15" xfId="15646"/>
    <cellStyle name="Input 2 4 2" xfId="15647"/>
    <cellStyle name="Input 2 4 2 10" xfId="15648"/>
    <cellStyle name="Input 2 4 2 10 2" xfId="15649"/>
    <cellStyle name="Input 2 4 2 10 2 2" xfId="15650"/>
    <cellStyle name="Input 2 4 2 10 3" xfId="15651"/>
    <cellStyle name="Input 2 4 2 11" xfId="15652"/>
    <cellStyle name="Input 2 4 2 11 2" xfId="15653"/>
    <cellStyle name="Input 2 4 2 11 2 2" xfId="15654"/>
    <cellStyle name="Input 2 4 2 11 3" xfId="15655"/>
    <cellStyle name="Input 2 4 2 12" xfId="15656"/>
    <cellStyle name="Input 2 4 2 12 2" xfId="15657"/>
    <cellStyle name="Input 2 4 2 12 2 2" xfId="15658"/>
    <cellStyle name="Input 2 4 2 12 3" xfId="15659"/>
    <cellStyle name="Input 2 4 2 13" xfId="15660"/>
    <cellStyle name="Input 2 4 2 2" xfId="15661"/>
    <cellStyle name="Input 2 4 2 2 2" xfId="15662"/>
    <cellStyle name="Input 2 4 2 2 2 2" xfId="15663"/>
    <cellStyle name="Input 2 4 2 2 2 2 2" xfId="15664"/>
    <cellStyle name="Input 2 4 2 2 2 2 2 2" xfId="15665"/>
    <cellStyle name="Input 2 4 2 2 2 2 3" xfId="15666"/>
    <cellStyle name="Input 2 4 2 2 2 3" xfId="15667"/>
    <cellStyle name="Input 2 4 2 2 2 3 2" xfId="15668"/>
    <cellStyle name="Input 2 4 2 2 2 3 2 2" xfId="15669"/>
    <cellStyle name="Input 2 4 2 2 2 3 3" xfId="15670"/>
    <cellStyle name="Input 2 4 2 2 2 4" xfId="15671"/>
    <cellStyle name="Input 2 4 2 2 2 4 2" xfId="15672"/>
    <cellStyle name="Input 2 4 2 2 2 4 2 2" xfId="15673"/>
    <cellStyle name="Input 2 4 2 2 2 4 3" xfId="15674"/>
    <cellStyle name="Input 2 4 2 2 2 5" xfId="15675"/>
    <cellStyle name="Input 2 4 2 2 2 5 2" xfId="15676"/>
    <cellStyle name="Input 2 4 2 2 2 5 2 2" xfId="15677"/>
    <cellStyle name="Input 2 4 2 2 2 5 3" xfId="15678"/>
    <cellStyle name="Input 2 4 2 2 2 6" xfId="15679"/>
    <cellStyle name="Input 2 4 2 2 2 6 2" xfId="15680"/>
    <cellStyle name="Input 2 4 2 2 2 7" xfId="15681"/>
    <cellStyle name="Input 2 4 2 2 2 7 2" xfId="15682"/>
    <cellStyle name="Input 2 4 2 2 2 7 2 2" xfId="15683"/>
    <cellStyle name="Input 2 4 2 2 2 7 3" xfId="15684"/>
    <cellStyle name="Input 2 4 2 2 2 8" xfId="15685"/>
    <cellStyle name="Input 2 4 2 2 3" xfId="15686"/>
    <cellStyle name="Input 2 4 2 2 3 2" xfId="15687"/>
    <cellStyle name="Input 2 4 2 2 3 2 2" xfId="15688"/>
    <cellStyle name="Input 2 4 2 2 3 3" xfId="15689"/>
    <cellStyle name="Input 2 4 2 2 4" xfId="15690"/>
    <cellStyle name="Input 2 4 2 2 4 2" xfId="15691"/>
    <cellStyle name="Input 2 4 2 2 4 2 2" xfId="15692"/>
    <cellStyle name="Input 2 4 2 2 4 3" xfId="15693"/>
    <cellStyle name="Input 2 4 2 2 5" xfId="15694"/>
    <cellStyle name="Input 2 4 2 2 5 2" xfId="15695"/>
    <cellStyle name="Input 2 4 2 2 5 2 2" xfId="15696"/>
    <cellStyle name="Input 2 4 2 2 5 3" xfId="15697"/>
    <cellStyle name="Input 2 4 2 2 6" xfId="15698"/>
    <cellStyle name="Input 2 4 2 2 6 2" xfId="15699"/>
    <cellStyle name="Input 2 4 2 2 6 2 2" xfId="15700"/>
    <cellStyle name="Input 2 4 2 2 6 3" xfId="15701"/>
    <cellStyle name="Input 2 4 2 2 7" xfId="15702"/>
    <cellStyle name="Input 2 4 2 2 7 2" xfId="15703"/>
    <cellStyle name="Input 2 4 2 2 7 2 2" xfId="15704"/>
    <cellStyle name="Input 2 4 2 2 7 3" xfId="15705"/>
    <cellStyle name="Input 2 4 2 2 8" xfId="15706"/>
    <cellStyle name="Input 2 4 2 2 8 2" xfId="15707"/>
    <cellStyle name="Input 2 4 2 2 8 2 2" xfId="15708"/>
    <cellStyle name="Input 2 4 2 2 8 3" xfId="15709"/>
    <cellStyle name="Input 2 4 2 2 9" xfId="15710"/>
    <cellStyle name="Input 2 4 2 3" xfId="15711"/>
    <cellStyle name="Input 2 4 2 3 2" xfId="15712"/>
    <cellStyle name="Input 2 4 2 3 2 2" xfId="15713"/>
    <cellStyle name="Input 2 4 2 3 2 2 2" xfId="15714"/>
    <cellStyle name="Input 2 4 2 3 2 2 2 2" xfId="15715"/>
    <cellStyle name="Input 2 4 2 3 2 2 3" xfId="15716"/>
    <cellStyle name="Input 2 4 2 3 2 3" xfId="15717"/>
    <cellStyle name="Input 2 4 2 3 2 3 2" xfId="15718"/>
    <cellStyle name="Input 2 4 2 3 2 3 2 2" xfId="15719"/>
    <cellStyle name="Input 2 4 2 3 2 3 3" xfId="15720"/>
    <cellStyle name="Input 2 4 2 3 2 4" xfId="15721"/>
    <cellStyle name="Input 2 4 2 3 2 4 2" xfId="15722"/>
    <cellStyle name="Input 2 4 2 3 2 4 2 2" xfId="15723"/>
    <cellStyle name="Input 2 4 2 3 2 4 3" xfId="15724"/>
    <cellStyle name="Input 2 4 2 3 2 5" xfId="15725"/>
    <cellStyle name="Input 2 4 2 3 2 5 2" xfId="15726"/>
    <cellStyle name="Input 2 4 2 3 2 5 2 2" xfId="15727"/>
    <cellStyle name="Input 2 4 2 3 2 5 3" xfId="15728"/>
    <cellStyle name="Input 2 4 2 3 2 6" xfId="15729"/>
    <cellStyle name="Input 2 4 2 3 2 6 2" xfId="15730"/>
    <cellStyle name="Input 2 4 2 3 2 7" xfId="15731"/>
    <cellStyle name="Input 2 4 2 3 2 7 2" xfId="15732"/>
    <cellStyle name="Input 2 4 2 3 2 7 2 2" xfId="15733"/>
    <cellStyle name="Input 2 4 2 3 2 7 3" xfId="15734"/>
    <cellStyle name="Input 2 4 2 3 2 8" xfId="15735"/>
    <cellStyle name="Input 2 4 2 3 3" xfId="15736"/>
    <cellStyle name="Input 2 4 2 3 3 2" xfId="15737"/>
    <cellStyle name="Input 2 4 2 3 3 2 2" xfId="15738"/>
    <cellStyle name="Input 2 4 2 3 3 3" xfId="15739"/>
    <cellStyle name="Input 2 4 2 3 4" xfId="15740"/>
    <cellStyle name="Input 2 4 2 3 4 2" xfId="15741"/>
    <cellStyle name="Input 2 4 2 3 4 2 2" xfId="15742"/>
    <cellStyle name="Input 2 4 2 3 4 3" xfId="15743"/>
    <cellStyle name="Input 2 4 2 3 5" xfId="15744"/>
    <cellStyle name="Input 2 4 2 3 5 2" xfId="15745"/>
    <cellStyle name="Input 2 4 2 3 5 2 2" xfId="15746"/>
    <cellStyle name="Input 2 4 2 3 5 3" xfId="15747"/>
    <cellStyle name="Input 2 4 2 3 6" xfId="15748"/>
    <cellStyle name="Input 2 4 2 3 6 2" xfId="15749"/>
    <cellStyle name="Input 2 4 2 3 6 2 2" xfId="15750"/>
    <cellStyle name="Input 2 4 2 3 6 3" xfId="15751"/>
    <cellStyle name="Input 2 4 2 3 7" xfId="15752"/>
    <cellStyle name="Input 2 4 2 3 7 2" xfId="15753"/>
    <cellStyle name="Input 2 4 2 3 7 2 2" xfId="15754"/>
    <cellStyle name="Input 2 4 2 3 7 3" xfId="15755"/>
    <cellStyle name="Input 2 4 2 3 8" xfId="15756"/>
    <cellStyle name="Input 2 4 2 3 8 2" xfId="15757"/>
    <cellStyle name="Input 2 4 2 3 8 2 2" xfId="15758"/>
    <cellStyle name="Input 2 4 2 3 8 3" xfId="15759"/>
    <cellStyle name="Input 2 4 2 3 9" xfId="15760"/>
    <cellStyle name="Input 2 4 2 4" xfId="15761"/>
    <cellStyle name="Input 2 4 2 4 2" xfId="15762"/>
    <cellStyle name="Input 2 4 2 4 2 2" xfId="15763"/>
    <cellStyle name="Input 2 4 2 4 2 2 2" xfId="15764"/>
    <cellStyle name="Input 2 4 2 4 2 2 2 2" xfId="15765"/>
    <cellStyle name="Input 2 4 2 4 2 2 3" xfId="15766"/>
    <cellStyle name="Input 2 4 2 4 2 3" xfId="15767"/>
    <cellStyle name="Input 2 4 2 4 2 3 2" xfId="15768"/>
    <cellStyle name="Input 2 4 2 4 2 3 2 2" xfId="15769"/>
    <cellStyle name="Input 2 4 2 4 2 3 3" xfId="15770"/>
    <cellStyle name="Input 2 4 2 4 2 4" xfId="15771"/>
    <cellStyle name="Input 2 4 2 4 2 4 2" xfId="15772"/>
    <cellStyle name="Input 2 4 2 4 2 4 2 2" xfId="15773"/>
    <cellStyle name="Input 2 4 2 4 2 4 3" xfId="15774"/>
    <cellStyle name="Input 2 4 2 4 2 5" xfId="15775"/>
    <cellStyle name="Input 2 4 2 4 2 5 2" xfId="15776"/>
    <cellStyle name="Input 2 4 2 4 2 5 2 2" xfId="15777"/>
    <cellStyle name="Input 2 4 2 4 2 5 3" xfId="15778"/>
    <cellStyle name="Input 2 4 2 4 2 6" xfId="15779"/>
    <cellStyle name="Input 2 4 2 4 2 6 2" xfId="15780"/>
    <cellStyle name="Input 2 4 2 4 2 7" xfId="15781"/>
    <cellStyle name="Input 2 4 2 4 2 7 2" xfId="15782"/>
    <cellStyle name="Input 2 4 2 4 2 7 2 2" xfId="15783"/>
    <cellStyle name="Input 2 4 2 4 2 7 3" xfId="15784"/>
    <cellStyle name="Input 2 4 2 4 2 8" xfId="15785"/>
    <cellStyle name="Input 2 4 2 4 3" xfId="15786"/>
    <cellStyle name="Input 2 4 2 4 3 2" xfId="15787"/>
    <cellStyle name="Input 2 4 2 4 3 2 2" xfId="15788"/>
    <cellStyle name="Input 2 4 2 4 3 3" xfId="15789"/>
    <cellStyle name="Input 2 4 2 4 4" xfId="15790"/>
    <cellStyle name="Input 2 4 2 4 4 2" xfId="15791"/>
    <cellStyle name="Input 2 4 2 4 4 2 2" xfId="15792"/>
    <cellStyle name="Input 2 4 2 4 4 3" xfId="15793"/>
    <cellStyle name="Input 2 4 2 4 5" xfId="15794"/>
    <cellStyle name="Input 2 4 2 4 5 2" xfId="15795"/>
    <cellStyle name="Input 2 4 2 4 5 2 2" xfId="15796"/>
    <cellStyle name="Input 2 4 2 4 5 3" xfId="15797"/>
    <cellStyle name="Input 2 4 2 4 6" xfId="15798"/>
    <cellStyle name="Input 2 4 2 4 6 2" xfId="15799"/>
    <cellStyle name="Input 2 4 2 4 6 2 2" xfId="15800"/>
    <cellStyle name="Input 2 4 2 4 6 3" xfId="15801"/>
    <cellStyle name="Input 2 4 2 4 7" xfId="15802"/>
    <cellStyle name="Input 2 4 2 4 7 2" xfId="15803"/>
    <cellStyle name="Input 2 4 2 4 7 2 2" xfId="15804"/>
    <cellStyle name="Input 2 4 2 4 7 3" xfId="15805"/>
    <cellStyle name="Input 2 4 2 4 8" xfId="15806"/>
    <cellStyle name="Input 2 4 2 4 8 2" xfId="15807"/>
    <cellStyle name="Input 2 4 2 4 8 2 2" xfId="15808"/>
    <cellStyle name="Input 2 4 2 4 8 3" xfId="15809"/>
    <cellStyle name="Input 2 4 2 4 9" xfId="15810"/>
    <cellStyle name="Input 2 4 2 5" xfId="15811"/>
    <cellStyle name="Input 2 4 2 5 2" xfId="15812"/>
    <cellStyle name="Input 2 4 2 5 2 2" xfId="15813"/>
    <cellStyle name="Input 2 4 2 5 2 2 2" xfId="15814"/>
    <cellStyle name="Input 2 4 2 5 2 2 2 2" xfId="15815"/>
    <cellStyle name="Input 2 4 2 5 2 2 3" xfId="15816"/>
    <cellStyle name="Input 2 4 2 5 2 3" xfId="15817"/>
    <cellStyle name="Input 2 4 2 5 2 3 2" xfId="15818"/>
    <cellStyle name="Input 2 4 2 5 2 3 2 2" xfId="15819"/>
    <cellStyle name="Input 2 4 2 5 2 3 3" xfId="15820"/>
    <cellStyle name="Input 2 4 2 5 2 4" xfId="15821"/>
    <cellStyle name="Input 2 4 2 5 2 4 2" xfId="15822"/>
    <cellStyle name="Input 2 4 2 5 2 4 2 2" xfId="15823"/>
    <cellStyle name="Input 2 4 2 5 2 4 3" xfId="15824"/>
    <cellStyle name="Input 2 4 2 5 2 5" xfId="15825"/>
    <cellStyle name="Input 2 4 2 5 2 5 2" xfId="15826"/>
    <cellStyle name="Input 2 4 2 5 2 5 2 2" xfId="15827"/>
    <cellStyle name="Input 2 4 2 5 2 5 3" xfId="15828"/>
    <cellStyle name="Input 2 4 2 5 2 6" xfId="15829"/>
    <cellStyle name="Input 2 4 2 5 2 6 2" xfId="15830"/>
    <cellStyle name="Input 2 4 2 5 2 7" xfId="15831"/>
    <cellStyle name="Input 2 4 2 5 2 7 2" xfId="15832"/>
    <cellStyle name="Input 2 4 2 5 2 7 2 2" xfId="15833"/>
    <cellStyle name="Input 2 4 2 5 2 7 3" xfId="15834"/>
    <cellStyle name="Input 2 4 2 5 2 8" xfId="15835"/>
    <cellStyle name="Input 2 4 2 5 3" xfId="15836"/>
    <cellStyle name="Input 2 4 2 5 3 2" xfId="15837"/>
    <cellStyle name="Input 2 4 2 5 3 2 2" xfId="15838"/>
    <cellStyle name="Input 2 4 2 5 3 3" xfId="15839"/>
    <cellStyle name="Input 2 4 2 5 4" xfId="15840"/>
    <cellStyle name="Input 2 4 2 5 4 2" xfId="15841"/>
    <cellStyle name="Input 2 4 2 5 4 2 2" xfId="15842"/>
    <cellStyle name="Input 2 4 2 5 4 3" xfId="15843"/>
    <cellStyle name="Input 2 4 2 5 5" xfId="15844"/>
    <cellStyle name="Input 2 4 2 5 5 2" xfId="15845"/>
    <cellStyle name="Input 2 4 2 5 5 2 2" xfId="15846"/>
    <cellStyle name="Input 2 4 2 5 5 3" xfId="15847"/>
    <cellStyle name="Input 2 4 2 5 6" xfId="15848"/>
    <cellStyle name="Input 2 4 2 5 6 2" xfId="15849"/>
    <cellStyle name="Input 2 4 2 5 6 2 2" xfId="15850"/>
    <cellStyle name="Input 2 4 2 5 6 3" xfId="15851"/>
    <cellStyle name="Input 2 4 2 5 7" xfId="15852"/>
    <cellStyle name="Input 2 4 2 5 7 2" xfId="15853"/>
    <cellStyle name="Input 2 4 2 5 7 2 2" xfId="15854"/>
    <cellStyle name="Input 2 4 2 5 7 3" xfId="15855"/>
    <cellStyle name="Input 2 4 2 5 8" xfId="15856"/>
    <cellStyle name="Input 2 4 2 5 8 2" xfId="15857"/>
    <cellStyle name="Input 2 4 2 5 8 2 2" xfId="15858"/>
    <cellStyle name="Input 2 4 2 5 8 3" xfId="15859"/>
    <cellStyle name="Input 2 4 2 5 9" xfId="15860"/>
    <cellStyle name="Input 2 4 2 6" xfId="15861"/>
    <cellStyle name="Input 2 4 2 6 2" xfId="15862"/>
    <cellStyle name="Input 2 4 2 6 2 2" xfId="15863"/>
    <cellStyle name="Input 2 4 2 6 2 2 2" xfId="15864"/>
    <cellStyle name="Input 2 4 2 6 2 3" xfId="15865"/>
    <cellStyle name="Input 2 4 2 6 3" xfId="15866"/>
    <cellStyle name="Input 2 4 2 6 3 2" xfId="15867"/>
    <cellStyle name="Input 2 4 2 6 3 2 2" xfId="15868"/>
    <cellStyle name="Input 2 4 2 6 3 3" xfId="15869"/>
    <cellStyle name="Input 2 4 2 6 4" xfId="15870"/>
    <cellStyle name="Input 2 4 2 6 4 2" xfId="15871"/>
    <cellStyle name="Input 2 4 2 6 4 2 2" xfId="15872"/>
    <cellStyle name="Input 2 4 2 6 4 3" xfId="15873"/>
    <cellStyle name="Input 2 4 2 6 5" xfId="15874"/>
    <cellStyle name="Input 2 4 2 6 5 2" xfId="15875"/>
    <cellStyle name="Input 2 4 2 6 5 2 2" xfId="15876"/>
    <cellStyle name="Input 2 4 2 6 5 3" xfId="15877"/>
    <cellStyle name="Input 2 4 2 6 6" xfId="15878"/>
    <cellStyle name="Input 2 4 2 6 6 2" xfId="15879"/>
    <cellStyle name="Input 2 4 2 6 7" xfId="15880"/>
    <cellStyle name="Input 2 4 2 6 7 2" xfId="15881"/>
    <cellStyle name="Input 2 4 2 6 7 2 2" xfId="15882"/>
    <cellStyle name="Input 2 4 2 6 7 3" xfId="15883"/>
    <cellStyle name="Input 2 4 2 6 8" xfId="15884"/>
    <cellStyle name="Input 2 4 2 7" xfId="15885"/>
    <cellStyle name="Input 2 4 2 7 2" xfId="15886"/>
    <cellStyle name="Input 2 4 2 7 2 2" xfId="15887"/>
    <cellStyle name="Input 2 4 2 7 3" xfId="15888"/>
    <cellStyle name="Input 2 4 2 8" xfId="15889"/>
    <cellStyle name="Input 2 4 2 8 2" xfId="15890"/>
    <cellStyle name="Input 2 4 2 8 2 2" xfId="15891"/>
    <cellStyle name="Input 2 4 2 8 3" xfId="15892"/>
    <cellStyle name="Input 2 4 2 9" xfId="15893"/>
    <cellStyle name="Input 2 4 2 9 2" xfId="15894"/>
    <cellStyle name="Input 2 4 2 9 2 2" xfId="15895"/>
    <cellStyle name="Input 2 4 2 9 3" xfId="15896"/>
    <cellStyle name="Input 2 4 3" xfId="15897"/>
    <cellStyle name="Input 2 4 3 10" xfId="15898"/>
    <cellStyle name="Input 2 4 3 10 2" xfId="15899"/>
    <cellStyle name="Input 2 4 3 10 2 2" xfId="15900"/>
    <cellStyle name="Input 2 4 3 10 3" xfId="15901"/>
    <cellStyle name="Input 2 4 3 11" xfId="15902"/>
    <cellStyle name="Input 2 4 3 11 2" xfId="15903"/>
    <cellStyle name="Input 2 4 3 11 2 2" xfId="15904"/>
    <cellStyle name="Input 2 4 3 11 3" xfId="15905"/>
    <cellStyle name="Input 2 4 3 12" xfId="15906"/>
    <cellStyle name="Input 2 4 3 12 2" xfId="15907"/>
    <cellStyle name="Input 2 4 3 12 2 2" xfId="15908"/>
    <cellStyle name="Input 2 4 3 12 3" xfId="15909"/>
    <cellStyle name="Input 2 4 3 13" xfId="15910"/>
    <cellStyle name="Input 2 4 3 2" xfId="15911"/>
    <cellStyle name="Input 2 4 3 2 2" xfId="15912"/>
    <cellStyle name="Input 2 4 3 2 2 2" xfId="15913"/>
    <cellStyle name="Input 2 4 3 2 2 2 2" xfId="15914"/>
    <cellStyle name="Input 2 4 3 2 2 2 2 2" xfId="15915"/>
    <cellStyle name="Input 2 4 3 2 2 2 3" xfId="15916"/>
    <cellStyle name="Input 2 4 3 2 2 3" xfId="15917"/>
    <cellStyle name="Input 2 4 3 2 2 3 2" xfId="15918"/>
    <cellStyle name="Input 2 4 3 2 2 3 2 2" xfId="15919"/>
    <cellStyle name="Input 2 4 3 2 2 3 3" xfId="15920"/>
    <cellStyle name="Input 2 4 3 2 2 4" xfId="15921"/>
    <cellStyle name="Input 2 4 3 2 2 4 2" xfId="15922"/>
    <cellStyle name="Input 2 4 3 2 2 4 2 2" xfId="15923"/>
    <cellStyle name="Input 2 4 3 2 2 4 3" xfId="15924"/>
    <cellStyle name="Input 2 4 3 2 2 5" xfId="15925"/>
    <cellStyle name="Input 2 4 3 2 2 5 2" xfId="15926"/>
    <cellStyle name="Input 2 4 3 2 2 5 2 2" xfId="15927"/>
    <cellStyle name="Input 2 4 3 2 2 5 3" xfId="15928"/>
    <cellStyle name="Input 2 4 3 2 2 6" xfId="15929"/>
    <cellStyle name="Input 2 4 3 2 2 6 2" xfId="15930"/>
    <cellStyle name="Input 2 4 3 2 2 7" xfId="15931"/>
    <cellStyle name="Input 2 4 3 2 2 7 2" xfId="15932"/>
    <cellStyle name="Input 2 4 3 2 2 7 2 2" xfId="15933"/>
    <cellStyle name="Input 2 4 3 2 2 7 3" xfId="15934"/>
    <cellStyle name="Input 2 4 3 2 2 8" xfId="15935"/>
    <cellStyle name="Input 2 4 3 2 3" xfId="15936"/>
    <cellStyle name="Input 2 4 3 2 3 2" xfId="15937"/>
    <cellStyle name="Input 2 4 3 2 3 2 2" xfId="15938"/>
    <cellStyle name="Input 2 4 3 2 3 3" xfId="15939"/>
    <cellStyle name="Input 2 4 3 2 4" xfId="15940"/>
    <cellStyle name="Input 2 4 3 2 4 2" xfId="15941"/>
    <cellStyle name="Input 2 4 3 2 4 2 2" xfId="15942"/>
    <cellStyle name="Input 2 4 3 2 4 3" xfId="15943"/>
    <cellStyle name="Input 2 4 3 2 5" xfId="15944"/>
    <cellStyle name="Input 2 4 3 2 5 2" xfId="15945"/>
    <cellStyle name="Input 2 4 3 2 5 2 2" xfId="15946"/>
    <cellStyle name="Input 2 4 3 2 5 3" xfId="15947"/>
    <cellStyle name="Input 2 4 3 2 6" xfId="15948"/>
    <cellStyle name="Input 2 4 3 2 6 2" xfId="15949"/>
    <cellStyle name="Input 2 4 3 2 6 2 2" xfId="15950"/>
    <cellStyle name="Input 2 4 3 2 6 3" xfId="15951"/>
    <cellStyle name="Input 2 4 3 2 7" xfId="15952"/>
    <cellStyle name="Input 2 4 3 2 7 2" xfId="15953"/>
    <cellStyle name="Input 2 4 3 2 7 2 2" xfId="15954"/>
    <cellStyle name="Input 2 4 3 2 7 3" xfId="15955"/>
    <cellStyle name="Input 2 4 3 2 8" xfId="15956"/>
    <cellStyle name="Input 2 4 3 2 8 2" xfId="15957"/>
    <cellStyle name="Input 2 4 3 2 8 2 2" xfId="15958"/>
    <cellStyle name="Input 2 4 3 2 8 3" xfId="15959"/>
    <cellStyle name="Input 2 4 3 2 9" xfId="15960"/>
    <cellStyle name="Input 2 4 3 3" xfId="15961"/>
    <cellStyle name="Input 2 4 3 3 2" xfId="15962"/>
    <cellStyle name="Input 2 4 3 3 2 2" xfId="15963"/>
    <cellStyle name="Input 2 4 3 3 2 2 2" xfId="15964"/>
    <cellStyle name="Input 2 4 3 3 2 2 2 2" xfId="15965"/>
    <cellStyle name="Input 2 4 3 3 2 2 3" xfId="15966"/>
    <cellStyle name="Input 2 4 3 3 2 3" xfId="15967"/>
    <cellStyle name="Input 2 4 3 3 2 3 2" xfId="15968"/>
    <cellStyle name="Input 2 4 3 3 2 3 2 2" xfId="15969"/>
    <cellStyle name="Input 2 4 3 3 2 3 3" xfId="15970"/>
    <cellStyle name="Input 2 4 3 3 2 4" xfId="15971"/>
    <cellStyle name="Input 2 4 3 3 2 4 2" xfId="15972"/>
    <cellStyle name="Input 2 4 3 3 2 4 2 2" xfId="15973"/>
    <cellStyle name="Input 2 4 3 3 2 4 3" xfId="15974"/>
    <cellStyle name="Input 2 4 3 3 2 5" xfId="15975"/>
    <cellStyle name="Input 2 4 3 3 2 5 2" xfId="15976"/>
    <cellStyle name="Input 2 4 3 3 2 5 2 2" xfId="15977"/>
    <cellStyle name="Input 2 4 3 3 2 5 3" xfId="15978"/>
    <cellStyle name="Input 2 4 3 3 2 6" xfId="15979"/>
    <cellStyle name="Input 2 4 3 3 2 6 2" xfId="15980"/>
    <cellStyle name="Input 2 4 3 3 2 7" xfId="15981"/>
    <cellStyle name="Input 2 4 3 3 2 7 2" xfId="15982"/>
    <cellStyle name="Input 2 4 3 3 2 7 2 2" xfId="15983"/>
    <cellStyle name="Input 2 4 3 3 2 7 3" xfId="15984"/>
    <cellStyle name="Input 2 4 3 3 2 8" xfId="15985"/>
    <cellStyle name="Input 2 4 3 3 3" xfId="15986"/>
    <cellStyle name="Input 2 4 3 3 3 2" xfId="15987"/>
    <cellStyle name="Input 2 4 3 3 3 2 2" xfId="15988"/>
    <cellStyle name="Input 2 4 3 3 3 3" xfId="15989"/>
    <cellStyle name="Input 2 4 3 3 4" xfId="15990"/>
    <cellStyle name="Input 2 4 3 3 4 2" xfId="15991"/>
    <cellStyle name="Input 2 4 3 3 4 2 2" xfId="15992"/>
    <cellStyle name="Input 2 4 3 3 4 3" xfId="15993"/>
    <cellStyle name="Input 2 4 3 3 5" xfId="15994"/>
    <cellStyle name="Input 2 4 3 3 5 2" xfId="15995"/>
    <cellStyle name="Input 2 4 3 3 5 2 2" xfId="15996"/>
    <cellStyle name="Input 2 4 3 3 5 3" xfId="15997"/>
    <cellStyle name="Input 2 4 3 3 6" xfId="15998"/>
    <cellStyle name="Input 2 4 3 3 6 2" xfId="15999"/>
    <cellStyle name="Input 2 4 3 3 6 2 2" xfId="16000"/>
    <cellStyle name="Input 2 4 3 3 6 3" xfId="16001"/>
    <cellStyle name="Input 2 4 3 3 7" xfId="16002"/>
    <cellStyle name="Input 2 4 3 3 7 2" xfId="16003"/>
    <cellStyle name="Input 2 4 3 3 7 2 2" xfId="16004"/>
    <cellStyle name="Input 2 4 3 3 7 3" xfId="16005"/>
    <cellStyle name="Input 2 4 3 3 8" xfId="16006"/>
    <cellStyle name="Input 2 4 3 3 8 2" xfId="16007"/>
    <cellStyle name="Input 2 4 3 3 8 2 2" xfId="16008"/>
    <cellStyle name="Input 2 4 3 3 8 3" xfId="16009"/>
    <cellStyle name="Input 2 4 3 3 9" xfId="16010"/>
    <cellStyle name="Input 2 4 3 4" xfId="16011"/>
    <cellStyle name="Input 2 4 3 4 2" xfId="16012"/>
    <cellStyle name="Input 2 4 3 4 2 2" xfId="16013"/>
    <cellStyle name="Input 2 4 3 4 2 2 2" xfId="16014"/>
    <cellStyle name="Input 2 4 3 4 2 2 2 2" xfId="16015"/>
    <cellStyle name="Input 2 4 3 4 2 2 3" xfId="16016"/>
    <cellStyle name="Input 2 4 3 4 2 3" xfId="16017"/>
    <cellStyle name="Input 2 4 3 4 2 3 2" xfId="16018"/>
    <cellStyle name="Input 2 4 3 4 2 3 2 2" xfId="16019"/>
    <cellStyle name="Input 2 4 3 4 2 3 3" xfId="16020"/>
    <cellStyle name="Input 2 4 3 4 2 4" xfId="16021"/>
    <cellStyle name="Input 2 4 3 4 2 4 2" xfId="16022"/>
    <cellStyle name="Input 2 4 3 4 2 4 2 2" xfId="16023"/>
    <cellStyle name="Input 2 4 3 4 2 4 3" xfId="16024"/>
    <cellStyle name="Input 2 4 3 4 2 5" xfId="16025"/>
    <cellStyle name="Input 2 4 3 4 2 5 2" xfId="16026"/>
    <cellStyle name="Input 2 4 3 4 2 5 2 2" xfId="16027"/>
    <cellStyle name="Input 2 4 3 4 2 5 3" xfId="16028"/>
    <cellStyle name="Input 2 4 3 4 2 6" xfId="16029"/>
    <cellStyle name="Input 2 4 3 4 2 6 2" xfId="16030"/>
    <cellStyle name="Input 2 4 3 4 2 7" xfId="16031"/>
    <cellStyle name="Input 2 4 3 4 2 7 2" xfId="16032"/>
    <cellStyle name="Input 2 4 3 4 2 7 2 2" xfId="16033"/>
    <cellStyle name="Input 2 4 3 4 2 7 3" xfId="16034"/>
    <cellStyle name="Input 2 4 3 4 2 8" xfId="16035"/>
    <cellStyle name="Input 2 4 3 4 3" xfId="16036"/>
    <cellStyle name="Input 2 4 3 4 3 2" xfId="16037"/>
    <cellStyle name="Input 2 4 3 4 3 2 2" xfId="16038"/>
    <cellStyle name="Input 2 4 3 4 3 3" xfId="16039"/>
    <cellStyle name="Input 2 4 3 4 4" xfId="16040"/>
    <cellStyle name="Input 2 4 3 4 4 2" xfId="16041"/>
    <cellStyle name="Input 2 4 3 4 4 2 2" xfId="16042"/>
    <cellStyle name="Input 2 4 3 4 4 3" xfId="16043"/>
    <cellStyle name="Input 2 4 3 4 5" xfId="16044"/>
    <cellStyle name="Input 2 4 3 4 5 2" xfId="16045"/>
    <cellStyle name="Input 2 4 3 4 5 2 2" xfId="16046"/>
    <cellStyle name="Input 2 4 3 4 5 3" xfId="16047"/>
    <cellStyle name="Input 2 4 3 4 6" xfId="16048"/>
    <cellStyle name="Input 2 4 3 4 6 2" xfId="16049"/>
    <cellStyle name="Input 2 4 3 4 6 2 2" xfId="16050"/>
    <cellStyle name="Input 2 4 3 4 6 3" xfId="16051"/>
    <cellStyle name="Input 2 4 3 4 7" xfId="16052"/>
    <cellStyle name="Input 2 4 3 4 7 2" xfId="16053"/>
    <cellStyle name="Input 2 4 3 4 7 2 2" xfId="16054"/>
    <cellStyle name="Input 2 4 3 4 7 3" xfId="16055"/>
    <cellStyle name="Input 2 4 3 4 8" xfId="16056"/>
    <cellStyle name="Input 2 4 3 4 8 2" xfId="16057"/>
    <cellStyle name="Input 2 4 3 4 8 2 2" xfId="16058"/>
    <cellStyle name="Input 2 4 3 4 8 3" xfId="16059"/>
    <cellStyle name="Input 2 4 3 4 9" xfId="16060"/>
    <cellStyle name="Input 2 4 3 5" xfId="16061"/>
    <cellStyle name="Input 2 4 3 5 2" xfId="16062"/>
    <cellStyle name="Input 2 4 3 5 2 2" xfId="16063"/>
    <cellStyle name="Input 2 4 3 5 2 2 2" xfId="16064"/>
    <cellStyle name="Input 2 4 3 5 2 2 2 2" xfId="16065"/>
    <cellStyle name="Input 2 4 3 5 2 2 3" xfId="16066"/>
    <cellStyle name="Input 2 4 3 5 2 3" xfId="16067"/>
    <cellStyle name="Input 2 4 3 5 2 3 2" xfId="16068"/>
    <cellStyle name="Input 2 4 3 5 2 3 2 2" xfId="16069"/>
    <cellStyle name="Input 2 4 3 5 2 3 3" xfId="16070"/>
    <cellStyle name="Input 2 4 3 5 2 4" xfId="16071"/>
    <cellStyle name="Input 2 4 3 5 2 4 2" xfId="16072"/>
    <cellStyle name="Input 2 4 3 5 2 4 2 2" xfId="16073"/>
    <cellStyle name="Input 2 4 3 5 2 4 3" xfId="16074"/>
    <cellStyle name="Input 2 4 3 5 2 5" xfId="16075"/>
    <cellStyle name="Input 2 4 3 5 2 5 2" xfId="16076"/>
    <cellStyle name="Input 2 4 3 5 2 5 2 2" xfId="16077"/>
    <cellStyle name="Input 2 4 3 5 2 5 3" xfId="16078"/>
    <cellStyle name="Input 2 4 3 5 2 6" xfId="16079"/>
    <cellStyle name="Input 2 4 3 5 2 6 2" xfId="16080"/>
    <cellStyle name="Input 2 4 3 5 2 7" xfId="16081"/>
    <cellStyle name="Input 2 4 3 5 2 7 2" xfId="16082"/>
    <cellStyle name="Input 2 4 3 5 2 7 2 2" xfId="16083"/>
    <cellStyle name="Input 2 4 3 5 2 7 3" xfId="16084"/>
    <cellStyle name="Input 2 4 3 5 2 8" xfId="16085"/>
    <cellStyle name="Input 2 4 3 5 3" xfId="16086"/>
    <cellStyle name="Input 2 4 3 5 3 2" xfId="16087"/>
    <cellStyle name="Input 2 4 3 5 3 2 2" xfId="16088"/>
    <cellStyle name="Input 2 4 3 5 3 3" xfId="16089"/>
    <cellStyle name="Input 2 4 3 5 4" xfId="16090"/>
    <cellStyle name="Input 2 4 3 5 4 2" xfId="16091"/>
    <cellStyle name="Input 2 4 3 5 4 2 2" xfId="16092"/>
    <cellStyle name="Input 2 4 3 5 4 3" xfId="16093"/>
    <cellStyle name="Input 2 4 3 5 5" xfId="16094"/>
    <cellStyle name="Input 2 4 3 5 5 2" xfId="16095"/>
    <cellStyle name="Input 2 4 3 5 5 2 2" xfId="16096"/>
    <cellStyle name="Input 2 4 3 5 5 3" xfId="16097"/>
    <cellStyle name="Input 2 4 3 5 6" xfId="16098"/>
    <cellStyle name="Input 2 4 3 5 6 2" xfId="16099"/>
    <cellStyle name="Input 2 4 3 5 6 2 2" xfId="16100"/>
    <cellStyle name="Input 2 4 3 5 6 3" xfId="16101"/>
    <cellStyle name="Input 2 4 3 5 7" xfId="16102"/>
    <cellStyle name="Input 2 4 3 5 7 2" xfId="16103"/>
    <cellStyle name="Input 2 4 3 5 7 2 2" xfId="16104"/>
    <cellStyle name="Input 2 4 3 5 7 3" xfId="16105"/>
    <cellStyle name="Input 2 4 3 5 8" xfId="16106"/>
    <cellStyle name="Input 2 4 3 5 8 2" xfId="16107"/>
    <cellStyle name="Input 2 4 3 5 8 2 2" xfId="16108"/>
    <cellStyle name="Input 2 4 3 5 8 3" xfId="16109"/>
    <cellStyle name="Input 2 4 3 5 9" xfId="16110"/>
    <cellStyle name="Input 2 4 3 6" xfId="16111"/>
    <cellStyle name="Input 2 4 3 6 2" xfId="16112"/>
    <cellStyle name="Input 2 4 3 6 2 2" xfId="16113"/>
    <cellStyle name="Input 2 4 3 6 2 2 2" xfId="16114"/>
    <cellStyle name="Input 2 4 3 6 2 3" xfId="16115"/>
    <cellStyle name="Input 2 4 3 6 3" xfId="16116"/>
    <cellStyle name="Input 2 4 3 6 3 2" xfId="16117"/>
    <cellStyle name="Input 2 4 3 6 3 2 2" xfId="16118"/>
    <cellStyle name="Input 2 4 3 6 3 3" xfId="16119"/>
    <cellStyle name="Input 2 4 3 6 4" xfId="16120"/>
    <cellStyle name="Input 2 4 3 6 4 2" xfId="16121"/>
    <cellStyle name="Input 2 4 3 6 4 2 2" xfId="16122"/>
    <cellStyle name="Input 2 4 3 6 4 3" xfId="16123"/>
    <cellStyle name="Input 2 4 3 6 5" xfId="16124"/>
    <cellStyle name="Input 2 4 3 6 5 2" xfId="16125"/>
    <cellStyle name="Input 2 4 3 6 5 2 2" xfId="16126"/>
    <cellStyle name="Input 2 4 3 6 5 3" xfId="16127"/>
    <cellStyle name="Input 2 4 3 6 6" xfId="16128"/>
    <cellStyle name="Input 2 4 3 6 6 2" xfId="16129"/>
    <cellStyle name="Input 2 4 3 6 7" xfId="16130"/>
    <cellStyle name="Input 2 4 3 6 7 2" xfId="16131"/>
    <cellStyle name="Input 2 4 3 6 7 2 2" xfId="16132"/>
    <cellStyle name="Input 2 4 3 6 7 3" xfId="16133"/>
    <cellStyle name="Input 2 4 3 6 8" xfId="16134"/>
    <cellStyle name="Input 2 4 3 7" xfId="16135"/>
    <cellStyle name="Input 2 4 3 7 2" xfId="16136"/>
    <cellStyle name="Input 2 4 3 7 2 2" xfId="16137"/>
    <cellStyle name="Input 2 4 3 7 3" xfId="16138"/>
    <cellStyle name="Input 2 4 3 8" xfId="16139"/>
    <cellStyle name="Input 2 4 3 8 2" xfId="16140"/>
    <cellStyle name="Input 2 4 3 8 2 2" xfId="16141"/>
    <cellStyle name="Input 2 4 3 8 3" xfId="16142"/>
    <cellStyle name="Input 2 4 3 9" xfId="16143"/>
    <cellStyle name="Input 2 4 3 9 2" xfId="16144"/>
    <cellStyle name="Input 2 4 3 9 2 2" xfId="16145"/>
    <cellStyle name="Input 2 4 3 9 3" xfId="16146"/>
    <cellStyle name="Input 2 4 4" xfId="16147"/>
    <cellStyle name="Input 2 4 4 2" xfId="16148"/>
    <cellStyle name="Input 2 4 4 2 2" xfId="16149"/>
    <cellStyle name="Input 2 4 4 2 2 2" xfId="16150"/>
    <cellStyle name="Input 2 4 4 2 2 2 2" xfId="16151"/>
    <cellStyle name="Input 2 4 4 2 2 3" xfId="16152"/>
    <cellStyle name="Input 2 4 4 2 3" xfId="16153"/>
    <cellStyle name="Input 2 4 4 2 3 2" xfId="16154"/>
    <cellStyle name="Input 2 4 4 2 3 2 2" xfId="16155"/>
    <cellStyle name="Input 2 4 4 2 3 3" xfId="16156"/>
    <cellStyle name="Input 2 4 4 2 4" xfId="16157"/>
    <cellStyle name="Input 2 4 4 2 4 2" xfId="16158"/>
    <cellStyle name="Input 2 4 4 2 4 2 2" xfId="16159"/>
    <cellStyle name="Input 2 4 4 2 4 3" xfId="16160"/>
    <cellStyle name="Input 2 4 4 2 5" xfId="16161"/>
    <cellStyle name="Input 2 4 4 2 5 2" xfId="16162"/>
    <cellStyle name="Input 2 4 4 2 5 2 2" xfId="16163"/>
    <cellStyle name="Input 2 4 4 2 5 3" xfId="16164"/>
    <cellStyle name="Input 2 4 4 2 6" xfId="16165"/>
    <cellStyle name="Input 2 4 4 2 6 2" xfId="16166"/>
    <cellStyle name="Input 2 4 4 2 7" xfId="16167"/>
    <cellStyle name="Input 2 4 4 2 7 2" xfId="16168"/>
    <cellStyle name="Input 2 4 4 2 7 2 2" xfId="16169"/>
    <cellStyle name="Input 2 4 4 2 7 3" xfId="16170"/>
    <cellStyle name="Input 2 4 4 2 8" xfId="16171"/>
    <cellStyle name="Input 2 4 4 3" xfId="16172"/>
    <cellStyle name="Input 2 4 4 3 2" xfId="16173"/>
    <cellStyle name="Input 2 4 4 3 2 2" xfId="16174"/>
    <cellStyle name="Input 2 4 4 3 3" xfId="16175"/>
    <cellStyle name="Input 2 4 4 4" xfId="16176"/>
    <cellStyle name="Input 2 4 4 4 2" xfId="16177"/>
    <cellStyle name="Input 2 4 4 4 2 2" xfId="16178"/>
    <cellStyle name="Input 2 4 4 4 3" xfId="16179"/>
    <cellStyle name="Input 2 4 4 5" xfId="16180"/>
    <cellStyle name="Input 2 4 4 5 2" xfId="16181"/>
    <cellStyle name="Input 2 4 4 5 2 2" xfId="16182"/>
    <cellStyle name="Input 2 4 4 5 3" xfId="16183"/>
    <cellStyle name="Input 2 4 4 6" xfId="16184"/>
    <cellStyle name="Input 2 4 4 6 2" xfId="16185"/>
    <cellStyle name="Input 2 4 4 6 2 2" xfId="16186"/>
    <cellStyle name="Input 2 4 4 6 3" xfId="16187"/>
    <cellStyle name="Input 2 4 4 7" xfId="16188"/>
    <cellStyle name="Input 2 4 4 7 2" xfId="16189"/>
    <cellStyle name="Input 2 4 4 7 2 2" xfId="16190"/>
    <cellStyle name="Input 2 4 4 7 3" xfId="16191"/>
    <cellStyle name="Input 2 4 4 8" xfId="16192"/>
    <cellStyle name="Input 2 4 4 8 2" xfId="16193"/>
    <cellStyle name="Input 2 4 4 8 2 2" xfId="16194"/>
    <cellStyle name="Input 2 4 4 8 3" xfId="16195"/>
    <cellStyle name="Input 2 4 4 9" xfId="16196"/>
    <cellStyle name="Input 2 4 5" xfId="16197"/>
    <cellStyle name="Input 2 4 5 2" xfId="16198"/>
    <cellStyle name="Input 2 4 5 2 2" xfId="16199"/>
    <cellStyle name="Input 2 4 5 2 2 2" xfId="16200"/>
    <cellStyle name="Input 2 4 5 2 2 2 2" xfId="16201"/>
    <cellStyle name="Input 2 4 5 2 2 3" xfId="16202"/>
    <cellStyle name="Input 2 4 5 2 3" xfId="16203"/>
    <cellStyle name="Input 2 4 5 2 3 2" xfId="16204"/>
    <cellStyle name="Input 2 4 5 2 3 2 2" xfId="16205"/>
    <cellStyle name="Input 2 4 5 2 3 3" xfId="16206"/>
    <cellStyle name="Input 2 4 5 2 4" xfId="16207"/>
    <cellStyle name="Input 2 4 5 2 4 2" xfId="16208"/>
    <cellStyle name="Input 2 4 5 2 4 2 2" xfId="16209"/>
    <cellStyle name="Input 2 4 5 2 4 3" xfId="16210"/>
    <cellStyle name="Input 2 4 5 2 5" xfId="16211"/>
    <cellStyle name="Input 2 4 5 2 5 2" xfId="16212"/>
    <cellStyle name="Input 2 4 5 2 5 2 2" xfId="16213"/>
    <cellStyle name="Input 2 4 5 2 5 3" xfId="16214"/>
    <cellStyle name="Input 2 4 5 2 6" xfId="16215"/>
    <cellStyle name="Input 2 4 5 2 6 2" xfId="16216"/>
    <cellStyle name="Input 2 4 5 2 7" xfId="16217"/>
    <cellStyle name="Input 2 4 5 2 7 2" xfId="16218"/>
    <cellStyle name="Input 2 4 5 2 7 2 2" xfId="16219"/>
    <cellStyle name="Input 2 4 5 2 7 3" xfId="16220"/>
    <cellStyle name="Input 2 4 5 2 8" xfId="16221"/>
    <cellStyle name="Input 2 4 5 3" xfId="16222"/>
    <cellStyle name="Input 2 4 5 3 2" xfId="16223"/>
    <cellStyle name="Input 2 4 5 3 2 2" xfId="16224"/>
    <cellStyle name="Input 2 4 5 3 3" xfId="16225"/>
    <cellStyle name="Input 2 4 5 4" xfId="16226"/>
    <cellStyle name="Input 2 4 5 4 2" xfId="16227"/>
    <cellStyle name="Input 2 4 5 4 2 2" xfId="16228"/>
    <cellStyle name="Input 2 4 5 4 3" xfId="16229"/>
    <cellStyle name="Input 2 4 5 5" xfId="16230"/>
    <cellStyle name="Input 2 4 5 5 2" xfId="16231"/>
    <cellStyle name="Input 2 4 5 5 2 2" xfId="16232"/>
    <cellStyle name="Input 2 4 5 5 3" xfId="16233"/>
    <cellStyle name="Input 2 4 5 6" xfId="16234"/>
    <cellStyle name="Input 2 4 5 6 2" xfId="16235"/>
    <cellStyle name="Input 2 4 5 6 2 2" xfId="16236"/>
    <cellStyle name="Input 2 4 5 6 3" xfId="16237"/>
    <cellStyle name="Input 2 4 5 7" xfId="16238"/>
    <cellStyle name="Input 2 4 5 7 2" xfId="16239"/>
    <cellStyle name="Input 2 4 5 7 2 2" xfId="16240"/>
    <cellStyle name="Input 2 4 5 7 3" xfId="16241"/>
    <cellStyle name="Input 2 4 5 8" xfId="16242"/>
    <cellStyle name="Input 2 4 5 8 2" xfId="16243"/>
    <cellStyle name="Input 2 4 5 8 2 2" xfId="16244"/>
    <cellStyle name="Input 2 4 5 8 3" xfId="16245"/>
    <cellStyle name="Input 2 4 5 9" xfId="16246"/>
    <cellStyle name="Input 2 4 6" xfId="16247"/>
    <cellStyle name="Input 2 4 6 2" xfId="16248"/>
    <cellStyle name="Input 2 4 6 2 2" xfId="16249"/>
    <cellStyle name="Input 2 4 6 2 2 2" xfId="16250"/>
    <cellStyle name="Input 2 4 6 2 2 2 2" xfId="16251"/>
    <cellStyle name="Input 2 4 6 2 2 3" xfId="16252"/>
    <cellStyle name="Input 2 4 6 2 3" xfId="16253"/>
    <cellStyle name="Input 2 4 6 2 3 2" xfId="16254"/>
    <cellStyle name="Input 2 4 6 2 3 2 2" xfId="16255"/>
    <cellStyle name="Input 2 4 6 2 3 3" xfId="16256"/>
    <cellStyle name="Input 2 4 6 2 4" xfId="16257"/>
    <cellStyle name="Input 2 4 6 2 4 2" xfId="16258"/>
    <cellStyle name="Input 2 4 6 2 4 2 2" xfId="16259"/>
    <cellStyle name="Input 2 4 6 2 4 3" xfId="16260"/>
    <cellStyle name="Input 2 4 6 2 5" xfId="16261"/>
    <cellStyle name="Input 2 4 6 2 5 2" xfId="16262"/>
    <cellStyle name="Input 2 4 6 2 5 2 2" xfId="16263"/>
    <cellStyle name="Input 2 4 6 2 5 3" xfId="16264"/>
    <cellStyle name="Input 2 4 6 2 6" xfId="16265"/>
    <cellStyle name="Input 2 4 6 2 6 2" xfId="16266"/>
    <cellStyle name="Input 2 4 6 2 7" xfId="16267"/>
    <cellStyle name="Input 2 4 6 2 7 2" xfId="16268"/>
    <cellStyle name="Input 2 4 6 2 7 2 2" xfId="16269"/>
    <cellStyle name="Input 2 4 6 2 7 3" xfId="16270"/>
    <cellStyle name="Input 2 4 6 2 8" xfId="16271"/>
    <cellStyle name="Input 2 4 6 3" xfId="16272"/>
    <cellStyle name="Input 2 4 6 3 2" xfId="16273"/>
    <cellStyle name="Input 2 4 6 3 2 2" xfId="16274"/>
    <cellStyle name="Input 2 4 6 3 3" xfId="16275"/>
    <cellStyle name="Input 2 4 6 4" xfId="16276"/>
    <cellStyle name="Input 2 4 6 4 2" xfId="16277"/>
    <cellStyle name="Input 2 4 6 4 2 2" xfId="16278"/>
    <cellStyle name="Input 2 4 6 4 3" xfId="16279"/>
    <cellStyle name="Input 2 4 6 5" xfId="16280"/>
    <cellStyle name="Input 2 4 6 5 2" xfId="16281"/>
    <cellStyle name="Input 2 4 6 5 2 2" xfId="16282"/>
    <cellStyle name="Input 2 4 6 5 3" xfId="16283"/>
    <cellStyle name="Input 2 4 6 6" xfId="16284"/>
    <cellStyle name="Input 2 4 6 6 2" xfId="16285"/>
    <cellStyle name="Input 2 4 6 6 2 2" xfId="16286"/>
    <cellStyle name="Input 2 4 6 6 3" xfId="16287"/>
    <cellStyle name="Input 2 4 6 7" xfId="16288"/>
    <cellStyle name="Input 2 4 6 7 2" xfId="16289"/>
    <cellStyle name="Input 2 4 6 7 2 2" xfId="16290"/>
    <cellStyle name="Input 2 4 6 7 3" xfId="16291"/>
    <cellStyle name="Input 2 4 6 8" xfId="16292"/>
    <cellStyle name="Input 2 4 6 8 2" xfId="16293"/>
    <cellStyle name="Input 2 4 6 8 2 2" xfId="16294"/>
    <cellStyle name="Input 2 4 6 8 3" xfId="16295"/>
    <cellStyle name="Input 2 4 6 9" xfId="16296"/>
    <cellStyle name="Input 2 4 7" xfId="16297"/>
    <cellStyle name="Input 2 4 7 2" xfId="16298"/>
    <cellStyle name="Input 2 4 7 2 2" xfId="16299"/>
    <cellStyle name="Input 2 4 7 2 2 2" xfId="16300"/>
    <cellStyle name="Input 2 4 7 2 2 2 2" xfId="16301"/>
    <cellStyle name="Input 2 4 7 2 2 3" xfId="16302"/>
    <cellStyle name="Input 2 4 7 2 3" xfId="16303"/>
    <cellStyle name="Input 2 4 7 2 3 2" xfId="16304"/>
    <cellStyle name="Input 2 4 7 2 3 2 2" xfId="16305"/>
    <cellStyle name="Input 2 4 7 2 3 3" xfId="16306"/>
    <cellStyle name="Input 2 4 7 2 4" xfId="16307"/>
    <cellStyle name="Input 2 4 7 2 4 2" xfId="16308"/>
    <cellStyle name="Input 2 4 7 2 4 2 2" xfId="16309"/>
    <cellStyle name="Input 2 4 7 2 4 3" xfId="16310"/>
    <cellStyle name="Input 2 4 7 2 5" xfId="16311"/>
    <cellStyle name="Input 2 4 7 2 5 2" xfId="16312"/>
    <cellStyle name="Input 2 4 7 2 5 2 2" xfId="16313"/>
    <cellStyle name="Input 2 4 7 2 5 3" xfId="16314"/>
    <cellStyle name="Input 2 4 7 2 6" xfId="16315"/>
    <cellStyle name="Input 2 4 7 2 6 2" xfId="16316"/>
    <cellStyle name="Input 2 4 7 2 7" xfId="16317"/>
    <cellStyle name="Input 2 4 7 2 7 2" xfId="16318"/>
    <cellStyle name="Input 2 4 7 2 7 2 2" xfId="16319"/>
    <cellStyle name="Input 2 4 7 2 7 3" xfId="16320"/>
    <cellStyle name="Input 2 4 7 2 8" xfId="16321"/>
    <cellStyle name="Input 2 4 7 3" xfId="16322"/>
    <cellStyle name="Input 2 4 7 3 2" xfId="16323"/>
    <cellStyle name="Input 2 4 7 3 2 2" xfId="16324"/>
    <cellStyle name="Input 2 4 7 3 3" xfId="16325"/>
    <cellStyle name="Input 2 4 7 4" xfId="16326"/>
    <cellStyle name="Input 2 4 7 4 2" xfId="16327"/>
    <cellStyle name="Input 2 4 7 4 2 2" xfId="16328"/>
    <cellStyle name="Input 2 4 7 4 3" xfId="16329"/>
    <cellStyle name="Input 2 4 7 5" xfId="16330"/>
    <cellStyle name="Input 2 4 7 5 2" xfId="16331"/>
    <cellStyle name="Input 2 4 7 5 2 2" xfId="16332"/>
    <cellStyle name="Input 2 4 7 5 3" xfId="16333"/>
    <cellStyle name="Input 2 4 7 6" xfId="16334"/>
    <cellStyle name="Input 2 4 7 6 2" xfId="16335"/>
    <cellStyle name="Input 2 4 7 6 2 2" xfId="16336"/>
    <cellStyle name="Input 2 4 7 6 3" xfId="16337"/>
    <cellStyle name="Input 2 4 7 7" xfId="16338"/>
    <cellStyle name="Input 2 4 7 7 2" xfId="16339"/>
    <cellStyle name="Input 2 4 7 7 2 2" xfId="16340"/>
    <cellStyle name="Input 2 4 7 7 3" xfId="16341"/>
    <cellStyle name="Input 2 4 7 8" xfId="16342"/>
    <cellStyle name="Input 2 4 7 8 2" xfId="16343"/>
    <cellStyle name="Input 2 4 7 8 2 2" xfId="16344"/>
    <cellStyle name="Input 2 4 7 8 3" xfId="16345"/>
    <cellStyle name="Input 2 4 7 9" xfId="16346"/>
    <cellStyle name="Input 2 4 8" xfId="16347"/>
    <cellStyle name="Input 2 4 8 2" xfId="16348"/>
    <cellStyle name="Input 2 4 8 2 2" xfId="16349"/>
    <cellStyle name="Input 2 4 8 2 2 2" xfId="16350"/>
    <cellStyle name="Input 2 4 8 2 3" xfId="16351"/>
    <cellStyle name="Input 2 4 8 3" xfId="16352"/>
    <cellStyle name="Input 2 4 8 3 2" xfId="16353"/>
    <cellStyle name="Input 2 4 8 3 2 2" xfId="16354"/>
    <cellStyle name="Input 2 4 8 3 3" xfId="16355"/>
    <cellStyle name="Input 2 4 8 4" xfId="16356"/>
    <cellStyle name="Input 2 4 8 4 2" xfId="16357"/>
    <cellStyle name="Input 2 4 8 4 2 2" xfId="16358"/>
    <cellStyle name="Input 2 4 8 4 3" xfId="16359"/>
    <cellStyle name="Input 2 4 8 5" xfId="16360"/>
    <cellStyle name="Input 2 4 8 5 2" xfId="16361"/>
    <cellStyle name="Input 2 4 8 5 2 2" xfId="16362"/>
    <cellStyle name="Input 2 4 8 5 3" xfId="16363"/>
    <cellStyle name="Input 2 4 8 6" xfId="16364"/>
    <cellStyle name="Input 2 4 8 6 2" xfId="16365"/>
    <cellStyle name="Input 2 4 8 7" xfId="16366"/>
    <cellStyle name="Input 2 4 8 7 2" xfId="16367"/>
    <cellStyle name="Input 2 4 8 7 2 2" xfId="16368"/>
    <cellStyle name="Input 2 4 8 7 3" xfId="16369"/>
    <cellStyle name="Input 2 4 8 8" xfId="16370"/>
    <cellStyle name="Input 2 4 9" xfId="16371"/>
    <cellStyle name="Input 2 4 9 2" xfId="16372"/>
    <cellStyle name="Input 2 4 9 2 2" xfId="16373"/>
    <cellStyle name="Input 2 4 9 3" xfId="16374"/>
    <cellStyle name="Input 2 5" xfId="16375"/>
    <cellStyle name="Input 2 5 10" xfId="16376"/>
    <cellStyle name="Input 2 5 10 2" xfId="16377"/>
    <cellStyle name="Input 2 5 10 2 2" xfId="16378"/>
    <cellStyle name="Input 2 5 10 3" xfId="16379"/>
    <cellStyle name="Input 2 5 11" xfId="16380"/>
    <cellStyle name="Input 2 5 11 2" xfId="16381"/>
    <cellStyle name="Input 2 5 11 2 2" xfId="16382"/>
    <cellStyle name="Input 2 5 11 3" xfId="16383"/>
    <cellStyle name="Input 2 5 12" xfId="16384"/>
    <cellStyle name="Input 2 5 12 2" xfId="16385"/>
    <cellStyle name="Input 2 5 12 2 2" xfId="16386"/>
    <cellStyle name="Input 2 5 12 3" xfId="16387"/>
    <cellStyle name="Input 2 5 13" xfId="16388"/>
    <cellStyle name="Input 2 5 2" xfId="16389"/>
    <cellStyle name="Input 2 5 2 2" xfId="16390"/>
    <cellStyle name="Input 2 5 2 2 2" xfId="16391"/>
    <cellStyle name="Input 2 5 2 2 2 2" xfId="16392"/>
    <cellStyle name="Input 2 5 2 2 2 2 2" xfId="16393"/>
    <cellStyle name="Input 2 5 2 2 2 3" xfId="16394"/>
    <cellStyle name="Input 2 5 2 2 3" xfId="16395"/>
    <cellStyle name="Input 2 5 2 2 3 2" xfId="16396"/>
    <cellStyle name="Input 2 5 2 2 3 2 2" xfId="16397"/>
    <cellStyle name="Input 2 5 2 2 3 3" xfId="16398"/>
    <cellStyle name="Input 2 5 2 2 4" xfId="16399"/>
    <cellStyle name="Input 2 5 2 2 4 2" xfId="16400"/>
    <cellStyle name="Input 2 5 2 2 4 2 2" xfId="16401"/>
    <cellStyle name="Input 2 5 2 2 4 3" xfId="16402"/>
    <cellStyle name="Input 2 5 2 2 5" xfId="16403"/>
    <cellStyle name="Input 2 5 2 2 5 2" xfId="16404"/>
    <cellStyle name="Input 2 5 2 2 5 2 2" xfId="16405"/>
    <cellStyle name="Input 2 5 2 2 5 3" xfId="16406"/>
    <cellStyle name="Input 2 5 2 2 6" xfId="16407"/>
    <cellStyle name="Input 2 5 2 2 6 2" xfId="16408"/>
    <cellStyle name="Input 2 5 2 2 7" xfId="16409"/>
    <cellStyle name="Input 2 5 2 2 7 2" xfId="16410"/>
    <cellStyle name="Input 2 5 2 2 7 2 2" xfId="16411"/>
    <cellStyle name="Input 2 5 2 2 7 3" xfId="16412"/>
    <cellStyle name="Input 2 5 2 2 8" xfId="16413"/>
    <cellStyle name="Input 2 5 2 3" xfId="16414"/>
    <cellStyle name="Input 2 5 2 3 2" xfId="16415"/>
    <cellStyle name="Input 2 5 2 3 2 2" xfId="16416"/>
    <cellStyle name="Input 2 5 2 3 3" xfId="16417"/>
    <cellStyle name="Input 2 5 2 4" xfId="16418"/>
    <cellStyle name="Input 2 5 2 4 2" xfId="16419"/>
    <cellStyle name="Input 2 5 2 4 2 2" xfId="16420"/>
    <cellStyle name="Input 2 5 2 4 3" xfId="16421"/>
    <cellStyle name="Input 2 5 2 5" xfId="16422"/>
    <cellStyle name="Input 2 5 2 5 2" xfId="16423"/>
    <cellStyle name="Input 2 5 2 5 2 2" xfId="16424"/>
    <cellStyle name="Input 2 5 2 5 3" xfId="16425"/>
    <cellStyle name="Input 2 5 2 6" xfId="16426"/>
    <cellStyle name="Input 2 5 2 6 2" xfId="16427"/>
    <cellStyle name="Input 2 5 2 6 2 2" xfId="16428"/>
    <cellStyle name="Input 2 5 2 6 3" xfId="16429"/>
    <cellStyle name="Input 2 5 2 7" xfId="16430"/>
    <cellStyle name="Input 2 5 2 7 2" xfId="16431"/>
    <cellStyle name="Input 2 5 2 7 2 2" xfId="16432"/>
    <cellStyle name="Input 2 5 2 7 3" xfId="16433"/>
    <cellStyle name="Input 2 5 2 8" xfId="16434"/>
    <cellStyle name="Input 2 5 2 8 2" xfId="16435"/>
    <cellStyle name="Input 2 5 2 8 2 2" xfId="16436"/>
    <cellStyle name="Input 2 5 2 8 3" xfId="16437"/>
    <cellStyle name="Input 2 5 2 9" xfId="16438"/>
    <cellStyle name="Input 2 5 3" xfId="16439"/>
    <cellStyle name="Input 2 5 3 2" xfId="16440"/>
    <cellStyle name="Input 2 5 3 2 2" xfId="16441"/>
    <cellStyle name="Input 2 5 3 2 2 2" xfId="16442"/>
    <cellStyle name="Input 2 5 3 2 2 2 2" xfId="16443"/>
    <cellStyle name="Input 2 5 3 2 2 3" xfId="16444"/>
    <cellStyle name="Input 2 5 3 2 3" xfId="16445"/>
    <cellStyle name="Input 2 5 3 2 3 2" xfId="16446"/>
    <cellStyle name="Input 2 5 3 2 3 2 2" xfId="16447"/>
    <cellStyle name="Input 2 5 3 2 3 3" xfId="16448"/>
    <cellStyle name="Input 2 5 3 2 4" xfId="16449"/>
    <cellStyle name="Input 2 5 3 2 4 2" xfId="16450"/>
    <cellStyle name="Input 2 5 3 2 4 2 2" xfId="16451"/>
    <cellStyle name="Input 2 5 3 2 4 3" xfId="16452"/>
    <cellStyle name="Input 2 5 3 2 5" xfId="16453"/>
    <cellStyle name="Input 2 5 3 2 5 2" xfId="16454"/>
    <cellStyle name="Input 2 5 3 2 5 2 2" xfId="16455"/>
    <cellStyle name="Input 2 5 3 2 5 3" xfId="16456"/>
    <cellStyle name="Input 2 5 3 2 6" xfId="16457"/>
    <cellStyle name="Input 2 5 3 2 6 2" xfId="16458"/>
    <cellStyle name="Input 2 5 3 2 7" xfId="16459"/>
    <cellStyle name="Input 2 5 3 2 7 2" xfId="16460"/>
    <cellStyle name="Input 2 5 3 2 7 2 2" xfId="16461"/>
    <cellStyle name="Input 2 5 3 2 7 3" xfId="16462"/>
    <cellStyle name="Input 2 5 3 2 8" xfId="16463"/>
    <cellStyle name="Input 2 5 3 3" xfId="16464"/>
    <cellStyle name="Input 2 5 3 3 2" xfId="16465"/>
    <cellStyle name="Input 2 5 3 3 2 2" xfId="16466"/>
    <cellStyle name="Input 2 5 3 3 3" xfId="16467"/>
    <cellStyle name="Input 2 5 3 4" xfId="16468"/>
    <cellStyle name="Input 2 5 3 4 2" xfId="16469"/>
    <cellStyle name="Input 2 5 3 4 2 2" xfId="16470"/>
    <cellStyle name="Input 2 5 3 4 3" xfId="16471"/>
    <cellStyle name="Input 2 5 3 5" xfId="16472"/>
    <cellStyle name="Input 2 5 3 5 2" xfId="16473"/>
    <cellStyle name="Input 2 5 3 5 2 2" xfId="16474"/>
    <cellStyle name="Input 2 5 3 5 3" xfId="16475"/>
    <cellStyle name="Input 2 5 3 6" xfId="16476"/>
    <cellStyle name="Input 2 5 3 6 2" xfId="16477"/>
    <cellStyle name="Input 2 5 3 6 2 2" xfId="16478"/>
    <cellStyle name="Input 2 5 3 6 3" xfId="16479"/>
    <cellStyle name="Input 2 5 3 7" xfId="16480"/>
    <cellStyle name="Input 2 5 3 7 2" xfId="16481"/>
    <cellStyle name="Input 2 5 3 7 2 2" xfId="16482"/>
    <cellStyle name="Input 2 5 3 7 3" xfId="16483"/>
    <cellStyle name="Input 2 5 3 8" xfId="16484"/>
    <cellStyle name="Input 2 5 3 8 2" xfId="16485"/>
    <cellStyle name="Input 2 5 3 8 2 2" xfId="16486"/>
    <cellStyle name="Input 2 5 3 8 3" xfId="16487"/>
    <cellStyle name="Input 2 5 3 9" xfId="16488"/>
    <cellStyle name="Input 2 5 4" xfId="16489"/>
    <cellStyle name="Input 2 5 4 2" xfId="16490"/>
    <cellStyle name="Input 2 5 4 2 2" xfId="16491"/>
    <cellStyle name="Input 2 5 4 2 2 2" xfId="16492"/>
    <cellStyle name="Input 2 5 4 2 2 2 2" xfId="16493"/>
    <cellStyle name="Input 2 5 4 2 2 3" xfId="16494"/>
    <cellStyle name="Input 2 5 4 2 3" xfId="16495"/>
    <cellStyle name="Input 2 5 4 2 3 2" xfId="16496"/>
    <cellStyle name="Input 2 5 4 2 3 2 2" xfId="16497"/>
    <cellStyle name="Input 2 5 4 2 3 3" xfId="16498"/>
    <cellStyle name="Input 2 5 4 2 4" xfId="16499"/>
    <cellStyle name="Input 2 5 4 2 4 2" xfId="16500"/>
    <cellStyle name="Input 2 5 4 2 4 2 2" xfId="16501"/>
    <cellStyle name="Input 2 5 4 2 4 3" xfId="16502"/>
    <cellStyle name="Input 2 5 4 2 5" xfId="16503"/>
    <cellStyle name="Input 2 5 4 2 5 2" xfId="16504"/>
    <cellStyle name="Input 2 5 4 2 5 2 2" xfId="16505"/>
    <cellStyle name="Input 2 5 4 2 5 3" xfId="16506"/>
    <cellStyle name="Input 2 5 4 2 6" xfId="16507"/>
    <cellStyle name="Input 2 5 4 2 6 2" xfId="16508"/>
    <cellStyle name="Input 2 5 4 2 7" xfId="16509"/>
    <cellStyle name="Input 2 5 4 2 7 2" xfId="16510"/>
    <cellStyle name="Input 2 5 4 2 7 2 2" xfId="16511"/>
    <cellStyle name="Input 2 5 4 2 7 3" xfId="16512"/>
    <cellStyle name="Input 2 5 4 2 8" xfId="16513"/>
    <cellStyle name="Input 2 5 4 3" xfId="16514"/>
    <cellStyle name="Input 2 5 4 3 2" xfId="16515"/>
    <cellStyle name="Input 2 5 4 3 2 2" xfId="16516"/>
    <cellStyle name="Input 2 5 4 3 3" xfId="16517"/>
    <cellStyle name="Input 2 5 4 4" xfId="16518"/>
    <cellStyle name="Input 2 5 4 4 2" xfId="16519"/>
    <cellStyle name="Input 2 5 4 4 2 2" xfId="16520"/>
    <cellStyle name="Input 2 5 4 4 3" xfId="16521"/>
    <cellStyle name="Input 2 5 4 5" xfId="16522"/>
    <cellStyle name="Input 2 5 4 5 2" xfId="16523"/>
    <cellStyle name="Input 2 5 4 5 2 2" xfId="16524"/>
    <cellStyle name="Input 2 5 4 5 3" xfId="16525"/>
    <cellStyle name="Input 2 5 4 6" xfId="16526"/>
    <cellStyle name="Input 2 5 4 6 2" xfId="16527"/>
    <cellStyle name="Input 2 5 4 6 2 2" xfId="16528"/>
    <cellStyle name="Input 2 5 4 6 3" xfId="16529"/>
    <cellStyle name="Input 2 5 4 7" xfId="16530"/>
    <cellStyle name="Input 2 5 4 7 2" xfId="16531"/>
    <cellStyle name="Input 2 5 4 7 2 2" xfId="16532"/>
    <cellStyle name="Input 2 5 4 7 3" xfId="16533"/>
    <cellStyle name="Input 2 5 4 8" xfId="16534"/>
    <cellStyle name="Input 2 5 4 8 2" xfId="16535"/>
    <cellStyle name="Input 2 5 4 8 2 2" xfId="16536"/>
    <cellStyle name="Input 2 5 4 8 3" xfId="16537"/>
    <cellStyle name="Input 2 5 4 9" xfId="16538"/>
    <cellStyle name="Input 2 5 5" xfId="16539"/>
    <cellStyle name="Input 2 5 5 2" xfId="16540"/>
    <cellStyle name="Input 2 5 5 2 2" xfId="16541"/>
    <cellStyle name="Input 2 5 5 2 2 2" xfId="16542"/>
    <cellStyle name="Input 2 5 5 2 2 2 2" xfId="16543"/>
    <cellStyle name="Input 2 5 5 2 2 3" xfId="16544"/>
    <cellStyle name="Input 2 5 5 2 3" xfId="16545"/>
    <cellStyle name="Input 2 5 5 2 3 2" xfId="16546"/>
    <cellStyle name="Input 2 5 5 2 3 2 2" xfId="16547"/>
    <cellStyle name="Input 2 5 5 2 3 3" xfId="16548"/>
    <cellStyle name="Input 2 5 5 2 4" xfId="16549"/>
    <cellStyle name="Input 2 5 5 2 4 2" xfId="16550"/>
    <cellStyle name="Input 2 5 5 2 4 2 2" xfId="16551"/>
    <cellStyle name="Input 2 5 5 2 4 3" xfId="16552"/>
    <cellStyle name="Input 2 5 5 2 5" xfId="16553"/>
    <cellStyle name="Input 2 5 5 2 5 2" xfId="16554"/>
    <cellStyle name="Input 2 5 5 2 5 2 2" xfId="16555"/>
    <cellStyle name="Input 2 5 5 2 5 3" xfId="16556"/>
    <cellStyle name="Input 2 5 5 2 6" xfId="16557"/>
    <cellStyle name="Input 2 5 5 2 6 2" xfId="16558"/>
    <cellStyle name="Input 2 5 5 2 7" xfId="16559"/>
    <cellStyle name="Input 2 5 5 2 7 2" xfId="16560"/>
    <cellStyle name="Input 2 5 5 2 7 2 2" xfId="16561"/>
    <cellStyle name="Input 2 5 5 2 7 3" xfId="16562"/>
    <cellStyle name="Input 2 5 5 2 8" xfId="16563"/>
    <cellStyle name="Input 2 5 5 3" xfId="16564"/>
    <cellStyle name="Input 2 5 5 3 2" xfId="16565"/>
    <cellStyle name="Input 2 5 5 3 2 2" xfId="16566"/>
    <cellStyle name="Input 2 5 5 3 3" xfId="16567"/>
    <cellStyle name="Input 2 5 5 4" xfId="16568"/>
    <cellStyle name="Input 2 5 5 4 2" xfId="16569"/>
    <cellStyle name="Input 2 5 5 4 2 2" xfId="16570"/>
    <cellStyle name="Input 2 5 5 4 3" xfId="16571"/>
    <cellStyle name="Input 2 5 5 5" xfId="16572"/>
    <cellStyle name="Input 2 5 5 5 2" xfId="16573"/>
    <cellStyle name="Input 2 5 5 5 2 2" xfId="16574"/>
    <cellStyle name="Input 2 5 5 5 3" xfId="16575"/>
    <cellStyle name="Input 2 5 5 6" xfId="16576"/>
    <cellStyle name="Input 2 5 5 6 2" xfId="16577"/>
    <cellStyle name="Input 2 5 5 6 2 2" xfId="16578"/>
    <cellStyle name="Input 2 5 5 6 3" xfId="16579"/>
    <cellStyle name="Input 2 5 5 7" xfId="16580"/>
    <cellStyle name="Input 2 5 5 7 2" xfId="16581"/>
    <cellStyle name="Input 2 5 5 7 2 2" xfId="16582"/>
    <cellStyle name="Input 2 5 5 7 3" xfId="16583"/>
    <cellStyle name="Input 2 5 5 8" xfId="16584"/>
    <cellStyle name="Input 2 5 5 8 2" xfId="16585"/>
    <cellStyle name="Input 2 5 5 8 2 2" xfId="16586"/>
    <cellStyle name="Input 2 5 5 8 3" xfId="16587"/>
    <cellStyle name="Input 2 5 5 9" xfId="16588"/>
    <cellStyle name="Input 2 5 6" xfId="16589"/>
    <cellStyle name="Input 2 5 6 2" xfId="16590"/>
    <cellStyle name="Input 2 5 6 2 2" xfId="16591"/>
    <cellStyle name="Input 2 5 6 2 2 2" xfId="16592"/>
    <cellStyle name="Input 2 5 6 2 3" xfId="16593"/>
    <cellStyle name="Input 2 5 6 3" xfId="16594"/>
    <cellStyle name="Input 2 5 6 3 2" xfId="16595"/>
    <cellStyle name="Input 2 5 6 3 2 2" xfId="16596"/>
    <cellStyle name="Input 2 5 6 3 3" xfId="16597"/>
    <cellStyle name="Input 2 5 6 4" xfId="16598"/>
    <cellStyle name="Input 2 5 6 4 2" xfId="16599"/>
    <cellStyle name="Input 2 5 6 4 2 2" xfId="16600"/>
    <cellStyle name="Input 2 5 6 4 3" xfId="16601"/>
    <cellStyle name="Input 2 5 6 5" xfId="16602"/>
    <cellStyle name="Input 2 5 6 5 2" xfId="16603"/>
    <cellStyle name="Input 2 5 6 5 2 2" xfId="16604"/>
    <cellStyle name="Input 2 5 6 5 3" xfId="16605"/>
    <cellStyle name="Input 2 5 6 6" xfId="16606"/>
    <cellStyle name="Input 2 5 6 6 2" xfId="16607"/>
    <cellStyle name="Input 2 5 6 7" xfId="16608"/>
    <cellStyle name="Input 2 5 6 7 2" xfId="16609"/>
    <cellStyle name="Input 2 5 6 7 2 2" xfId="16610"/>
    <cellStyle name="Input 2 5 6 7 3" xfId="16611"/>
    <cellStyle name="Input 2 5 6 8" xfId="16612"/>
    <cellStyle name="Input 2 5 7" xfId="16613"/>
    <cellStyle name="Input 2 5 7 2" xfId="16614"/>
    <cellStyle name="Input 2 5 7 2 2" xfId="16615"/>
    <cellStyle name="Input 2 5 7 3" xfId="16616"/>
    <cellStyle name="Input 2 5 8" xfId="16617"/>
    <cellStyle name="Input 2 5 8 2" xfId="16618"/>
    <cellStyle name="Input 2 5 8 2 2" xfId="16619"/>
    <cellStyle name="Input 2 5 8 3" xfId="16620"/>
    <cellStyle name="Input 2 5 9" xfId="16621"/>
    <cellStyle name="Input 2 5 9 2" xfId="16622"/>
    <cellStyle name="Input 2 5 9 2 2" xfId="16623"/>
    <cellStyle name="Input 2 5 9 3" xfId="16624"/>
    <cellStyle name="Input 2 6" xfId="16625"/>
    <cellStyle name="Input 2 6 10" xfId="16626"/>
    <cellStyle name="Input 2 6 10 2" xfId="16627"/>
    <cellStyle name="Input 2 6 10 2 2" xfId="16628"/>
    <cellStyle name="Input 2 6 10 3" xfId="16629"/>
    <cellStyle name="Input 2 6 11" xfId="16630"/>
    <cellStyle name="Input 2 6 11 2" xfId="16631"/>
    <cellStyle name="Input 2 6 11 2 2" xfId="16632"/>
    <cellStyle name="Input 2 6 11 3" xfId="16633"/>
    <cellStyle name="Input 2 6 12" xfId="16634"/>
    <cellStyle name="Input 2 6 12 2" xfId="16635"/>
    <cellStyle name="Input 2 6 12 2 2" xfId="16636"/>
    <cellStyle name="Input 2 6 12 3" xfId="16637"/>
    <cellStyle name="Input 2 6 13" xfId="16638"/>
    <cellStyle name="Input 2 6 2" xfId="16639"/>
    <cellStyle name="Input 2 6 2 2" xfId="16640"/>
    <cellStyle name="Input 2 6 2 2 2" xfId="16641"/>
    <cellStyle name="Input 2 6 2 2 2 2" xfId="16642"/>
    <cellStyle name="Input 2 6 2 2 2 2 2" xfId="16643"/>
    <cellStyle name="Input 2 6 2 2 2 3" xfId="16644"/>
    <cellStyle name="Input 2 6 2 2 3" xfId="16645"/>
    <cellStyle name="Input 2 6 2 2 3 2" xfId="16646"/>
    <cellStyle name="Input 2 6 2 2 3 2 2" xfId="16647"/>
    <cellStyle name="Input 2 6 2 2 3 3" xfId="16648"/>
    <cellStyle name="Input 2 6 2 2 4" xfId="16649"/>
    <cellStyle name="Input 2 6 2 2 4 2" xfId="16650"/>
    <cellStyle name="Input 2 6 2 2 4 2 2" xfId="16651"/>
    <cellStyle name="Input 2 6 2 2 4 3" xfId="16652"/>
    <cellStyle name="Input 2 6 2 2 5" xfId="16653"/>
    <cellStyle name="Input 2 6 2 2 5 2" xfId="16654"/>
    <cellStyle name="Input 2 6 2 2 5 2 2" xfId="16655"/>
    <cellStyle name="Input 2 6 2 2 5 3" xfId="16656"/>
    <cellStyle name="Input 2 6 2 2 6" xfId="16657"/>
    <cellStyle name="Input 2 6 2 2 6 2" xfId="16658"/>
    <cellStyle name="Input 2 6 2 2 7" xfId="16659"/>
    <cellStyle name="Input 2 6 2 2 7 2" xfId="16660"/>
    <cellStyle name="Input 2 6 2 2 7 2 2" xfId="16661"/>
    <cellStyle name="Input 2 6 2 2 7 3" xfId="16662"/>
    <cellStyle name="Input 2 6 2 2 8" xfId="16663"/>
    <cellStyle name="Input 2 6 2 3" xfId="16664"/>
    <cellStyle name="Input 2 6 2 3 2" xfId="16665"/>
    <cellStyle name="Input 2 6 2 3 2 2" xfId="16666"/>
    <cellStyle name="Input 2 6 2 3 3" xfId="16667"/>
    <cellStyle name="Input 2 6 2 4" xfId="16668"/>
    <cellStyle name="Input 2 6 2 4 2" xfId="16669"/>
    <cellStyle name="Input 2 6 2 4 2 2" xfId="16670"/>
    <cellStyle name="Input 2 6 2 4 3" xfId="16671"/>
    <cellStyle name="Input 2 6 2 5" xfId="16672"/>
    <cellStyle name="Input 2 6 2 5 2" xfId="16673"/>
    <cellStyle name="Input 2 6 2 5 2 2" xfId="16674"/>
    <cellStyle name="Input 2 6 2 5 3" xfId="16675"/>
    <cellStyle name="Input 2 6 2 6" xfId="16676"/>
    <cellStyle name="Input 2 6 2 6 2" xfId="16677"/>
    <cellStyle name="Input 2 6 2 6 2 2" xfId="16678"/>
    <cellStyle name="Input 2 6 2 6 3" xfId="16679"/>
    <cellStyle name="Input 2 6 2 7" xfId="16680"/>
    <cellStyle name="Input 2 6 2 7 2" xfId="16681"/>
    <cellStyle name="Input 2 6 2 7 2 2" xfId="16682"/>
    <cellStyle name="Input 2 6 2 7 3" xfId="16683"/>
    <cellStyle name="Input 2 6 2 8" xfId="16684"/>
    <cellStyle name="Input 2 6 2 8 2" xfId="16685"/>
    <cellStyle name="Input 2 6 2 8 2 2" xfId="16686"/>
    <cellStyle name="Input 2 6 2 8 3" xfId="16687"/>
    <cellStyle name="Input 2 6 2 9" xfId="16688"/>
    <cellStyle name="Input 2 6 3" xfId="16689"/>
    <cellStyle name="Input 2 6 3 2" xfId="16690"/>
    <cellStyle name="Input 2 6 3 2 2" xfId="16691"/>
    <cellStyle name="Input 2 6 3 2 2 2" xfId="16692"/>
    <cellStyle name="Input 2 6 3 2 2 2 2" xfId="16693"/>
    <cellStyle name="Input 2 6 3 2 2 3" xfId="16694"/>
    <cellStyle name="Input 2 6 3 2 3" xfId="16695"/>
    <cellStyle name="Input 2 6 3 2 3 2" xfId="16696"/>
    <cellStyle name="Input 2 6 3 2 3 2 2" xfId="16697"/>
    <cellStyle name="Input 2 6 3 2 3 3" xfId="16698"/>
    <cellStyle name="Input 2 6 3 2 4" xfId="16699"/>
    <cellStyle name="Input 2 6 3 2 4 2" xfId="16700"/>
    <cellStyle name="Input 2 6 3 2 4 2 2" xfId="16701"/>
    <cellStyle name="Input 2 6 3 2 4 3" xfId="16702"/>
    <cellStyle name="Input 2 6 3 2 5" xfId="16703"/>
    <cellStyle name="Input 2 6 3 2 5 2" xfId="16704"/>
    <cellStyle name="Input 2 6 3 2 5 2 2" xfId="16705"/>
    <cellStyle name="Input 2 6 3 2 5 3" xfId="16706"/>
    <cellStyle name="Input 2 6 3 2 6" xfId="16707"/>
    <cellStyle name="Input 2 6 3 2 6 2" xfId="16708"/>
    <cellStyle name="Input 2 6 3 2 7" xfId="16709"/>
    <cellStyle name="Input 2 6 3 2 7 2" xfId="16710"/>
    <cellStyle name="Input 2 6 3 2 7 2 2" xfId="16711"/>
    <cellStyle name="Input 2 6 3 2 7 3" xfId="16712"/>
    <cellStyle name="Input 2 6 3 2 8" xfId="16713"/>
    <cellStyle name="Input 2 6 3 3" xfId="16714"/>
    <cellStyle name="Input 2 6 3 3 2" xfId="16715"/>
    <cellStyle name="Input 2 6 3 3 2 2" xfId="16716"/>
    <cellStyle name="Input 2 6 3 3 3" xfId="16717"/>
    <cellStyle name="Input 2 6 3 4" xfId="16718"/>
    <cellStyle name="Input 2 6 3 4 2" xfId="16719"/>
    <cellStyle name="Input 2 6 3 4 2 2" xfId="16720"/>
    <cellStyle name="Input 2 6 3 4 3" xfId="16721"/>
    <cellStyle name="Input 2 6 3 5" xfId="16722"/>
    <cellStyle name="Input 2 6 3 5 2" xfId="16723"/>
    <cellStyle name="Input 2 6 3 5 2 2" xfId="16724"/>
    <cellStyle name="Input 2 6 3 5 3" xfId="16725"/>
    <cellStyle name="Input 2 6 3 6" xfId="16726"/>
    <cellStyle name="Input 2 6 3 6 2" xfId="16727"/>
    <cellStyle name="Input 2 6 3 6 2 2" xfId="16728"/>
    <cellStyle name="Input 2 6 3 6 3" xfId="16729"/>
    <cellStyle name="Input 2 6 3 7" xfId="16730"/>
    <cellStyle name="Input 2 6 3 7 2" xfId="16731"/>
    <cellStyle name="Input 2 6 3 7 2 2" xfId="16732"/>
    <cellStyle name="Input 2 6 3 7 3" xfId="16733"/>
    <cellStyle name="Input 2 6 3 8" xfId="16734"/>
    <cellStyle name="Input 2 6 3 8 2" xfId="16735"/>
    <cellStyle name="Input 2 6 3 8 2 2" xfId="16736"/>
    <cellStyle name="Input 2 6 3 8 3" xfId="16737"/>
    <cellStyle name="Input 2 6 3 9" xfId="16738"/>
    <cellStyle name="Input 2 6 4" xfId="16739"/>
    <cellStyle name="Input 2 6 4 2" xfId="16740"/>
    <cellStyle name="Input 2 6 4 2 2" xfId="16741"/>
    <cellStyle name="Input 2 6 4 2 2 2" xfId="16742"/>
    <cellStyle name="Input 2 6 4 2 2 2 2" xfId="16743"/>
    <cellStyle name="Input 2 6 4 2 2 3" xfId="16744"/>
    <cellStyle name="Input 2 6 4 2 3" xfId="16745"/>
    <cellStyle name="Input 2 6 4 2 3 2" xfId="16746"/>
    <cellStyle name="Input 2 6 4 2 3 2 2" xfId="16747"/>
    <cellStyle name="Input 2 6 4 2 3 3" xfId="16748"/>
    <cellStyle name="Input 2 6 4 2 4" xfId="16749"/>
    <cellStyle name="Input 2 6 4 2 4 2" xfId="16750"/>
    <cellStyle name="Input 2 6 4 2 4 2 2" xfId="16751"/>
    <cellStyle name="Input 2 6 4 2 4 3" xfId="16752"/>
    <cellStyle name="Input 2 6 4 2 5" xfId="16753"/>
    <cellStyle name="Input 2 6 4 2 5 2" xfId="16754"/>
    <cellStyle name="Input 2 6 4 2 5 2 2" xfId="16755"/>
    <cellStyle name="Input 2 6 4 2 5 3" xfId="16756"/>
    <cellStyle name="Input 2 6 4 2 6" xfId="16757"/>
    <cellStyle name="Input 2 6 4 2 6 2" xfId="16758"/>
    <cellStyle name="Input 2 6 4 2 7" xfId="16759"/>
    <cellStyle name="Input 2 6 4 2 7 2" xfId="16760"/>
    <cellStyle name="Input 2 6 4 2 7 2 2" xfId="16761"/>
    <cellStyle name="Input 2 6 4 2 7 3" xfId="16762"/>
    <cellStyle name="Input 2 6 4 2 8" xfId="16763"/>
    <cellStyle name="Input 2 6 4 3" xfId="16764"/>
    <cellStyle name="Input 2 6 4 3 2" xfId="16765"/>
    <cellStyle name="Input 2 6 4 3 2 2" xfId="16766"/>
    <cellStyle name="Input 2 6 4 3 3" xfId="16767"/>
    <cellStyle name="Input 2 6 4 4" xfId="16768"/>
    <cellStyle name="Input 2 6 4 4 2" xfId="16769"/>
    <cellStyle name="Input 2 6 4 4 2 2" xfId="16770"/>
    <cellStyle name="Input 2 6 4 4 3" xfId="16771"/>
    <cellStyle name="Input 2 6 4 5" xfId="16772"/>
    <cellStyle name="Input 2 6 4 5 2" xfId="16773"/>
    <cellStyle name="Input 2 6 4 5 2 2" xfId="16774"/>
    <cellStyle name="Input 2 6 4 5 3" xfId="16775"/>
    <cellStyle name="Input 2 6 4 6" xfId="16776"/>
    <cellStyle name="Input 2 6 4 6 2" xfId="16777"/>
    <cellStyle name="Input 2 6 4 6 2 2" xfId="16778"/>
    <cellStyle name="Input 2 6 4 6 3" xfId="16779"/>
    <cellStyle name="Input 2 6 4 7" xfId="16780"/>
    <cellStyle name="Input 2 6 4 7 2" xfId="16781"/>
    <cellStyle name="Input 2 6 4 7 2 2" xfId="16782"/>
    <cellStyle name="Input 2 6 4 7 3" xfId="16783"/>
    <cellStyle name="Input 2 6 4 8" xfId="16784"/>
    <cellStyle name="Input 2 6 4 8 2" xfId="16785"/>
    <cellStyle name="Input 2 6 4 8 2 2" xfId="16786"/>
    <cellStyle name="Input 2 6 4 8 3" xfId="16787"/>
    <cellStyle name="Input 2 6 4 9" xfId="16788"/>
    <cellStyle name="Input 2 6 5" xfId="16789"/>
    <cellStyle name="Input 2 6 5 2" xfId="16790"/>
    <cellStyle name="Input 2 6 5 2 2" xfId="16791"/>
    <cellStyle name="Input 2 6 5 2 2 2" xfId="16792"/>
    <cellStyle name="Input 2 6 5 2 2 2 2" xfId="16793"/>
    <cellStyle name="Input 2 6 5 2 2 3" xfId="16794"/>
    <cellStyle name="Input 2 6 5 2 3" xfId="16795"/>
    <cellStyle name="Input 2 6 5 2 3 2" xfId="16796"/>
    <cellStyle name="Input 2 6 5 2 3 2 2" xfId="16797"/>
    <cellStyle name="Input 2 6 5 2 3 3" xfId="16798"/>
    <cellStyle name="Input 2 6 5 2 4" xfId="16799"/>
    <cellStyle name="Input 2 6 5 2 4 2" xfId="16800"/>
    <cellStyle name="Input 2 6 5 2 4 2 2" xfId="16801"/>
    <cellStyle name="Input 2 6 5 2 4 3" xfId="16802"/>
    <cellStyle name="Input 2 6 5 2 5" xfId="16803"/>
    <cellStyle name="Input 2 6 5 2 5 2" xfId="16804"/>
    <cellStyle name="Input 2 6 5 2 5 2 2" xfId="16805"/>
    <cellStyle name="Input 2 6 5 2 5 3" xfId="16806"/>
    <cellStyle name="Input 2 6 5 2 6" xfId="16807"/>
    <cellStyle name="Input 2 6 5 2 6 2" xfId="16808"/>
    <cellStyle name="Input 2 6 5 2 7" xfId="16809"/>
    <cellStyle name="Input 2 6 5 2 7 2" xfId="16810"/>
    <cellStyle name="Input 2 6 5 2 7 2 2" xfId="16811"/>
    <cellStyle name="Input 2 6 5 2 7 3" xfId="16812"/>
    <cellStyle name="Input 2 6 5 2 8" xfId="16813"/>
    <cellStyle name="Input 2 6 5 3" xfId="16814"/>
    <cellStyle name="Input 2 6 5 3 2" xfId="16815"/>
    <cellStyle name="Input 2 6 5 3 2 2" xfId="16816"/>
    <cellStyle name="Input 2 6 5 3 3" xfId="16817"/>
    <cellStyle name="Input 2 6 5 4" xfId="16818"/>
    <cellStyle name="Input 2 6 5 4 2" xfId="16819"/>
    <cellStyle name="Input 2 6 5 4 2 2" xfId="16820"/>
    <cellStyle name="Input 2 6 5 4 3" xfId="16821"/>
    <cellStyle name="Input 2 6 5 5" xfId="16822"/>
    <cellStyle name="Input 2 6 5 5 2" xfId="16823"/>
    <cellStyle name="Input 2 6 5 5 2 2" xfId="16824"/>
    <cellStyle name="Input 2 6 5 5 3" xfId="16825"/>
    <cellStyle name="Input 2 6 5 6" xfId="16826"/>
    <cellStyle name="Input 2 6 5 6 2" xfId="16827"/>
    <cellStyle name="Input 2 6 5 6 2 2" xfId="16828"/>
    <cellStyle name="Input 2 6 5 6 3" xfId="16829"/>
    <cellStyle name="Input 2 6 5 7" xfId="16830"/>
    <cellStyle name="Input 2 6 5 7 2" xfId="16831"/>
    <cellStyle name="Input 2 6 5 7 2 2" xfId="16832"/>
    <cellStyle name="Input 2 6 5 7 3" xfId="16833"/>
    <cellStyle name="Input 2 6 5 8" xfId="16834"/>
    <cellStyle name="Input 2 6 5 8 2" xfId="16835"/>
    <cellStyle name="Input 2 6 5 8 2 2" xfId="16836"/>
    <cellStyle name="Input 2 6 5 8 3" xfId="16837"/>
    <cellStyle name="Input 2 6 5 9" xfId="16838"/>
    <cellStyle name="Input 2 6 6" xfId="16839"/>
    <cellStyle name="Input 2 6 6 2" xfId="16840"/>
    <cellStyle name="Input 2 6 6 2 2" xfId="16841"/>
    <cellStyle name="Input 2 6 6 2 2 2" xfId="16842"/>
    <cellStyle name="Input 2 6 6 2 3" xfId="16843"/>
    <cellStyle name="Input 2 6 6 3" xfId="16844"/>
    <cellStyle name="Input 2 6 6 3 2" xfId="16845"/>
    <cellStyle name="Input 2 6 6 3 2 2" xfId="16846"/>
    <cellStyle name="Input 2 6 6 3 3" xfId="16847"/>
    <cellStyle name="Input 2 6 6 4" xfId="16848"/>
    <cellStyle name="Input 2 6 6 4 2" xfId="16849"/>
    <cellStyle name="Input 2 6 6 4 2 2" xfId="16850"/>
    <cellStyle name="Input 2 6 6 4 3" xfId="16851"/>
    <cellStyle name="Input 2 6 6 5" xfId="16852"/>
    <cellStyle name="Input 2 6 6 5 2" xfId="16853"/>
    <cellStyle name="Input 2 6 6 5 2 2" xfId="16854"/>
    <cellStyle name="Input 2 6 6 5 3" xfId="16855"/>
    <cellStyle name="Input 2 6 6 6" xfId="16856"/>
    <cellStyle name="Input 2 6 6 6 2" xfId="16857"/>
    <cellStyle name="Input 2 6 6 7" xfId="16858"/>
    <cellStyle name="Input 2 6 6 7 2" xfId="16859"/>
    <cellStyle name="Input 2 6 6 7 2 2" xfId="16860"/>
    <cellStyle name="Input 2 6 6 7 3" xfId="16861"/>
    <cellStyle name="Input 2 6 6 8" xfId="16862"/>
    <cellStyle name="Input 2 6 7" xfId="16863"/>
    <cellStyle name="Input 2 6 7 2" xfId="16864"/>
    <cellStyle name="Input 2 6 7 2 2" xfId="16865"/>
    <cellStyle name="Input 2 6 7 3" xfId="16866"/>
    <cellStyle name="Input 2 6 8" xfId="16867"/>
    <cellStyle name="Input 2 6 8 2" xfId="16868"/>
    <cellStyle name="Input 2 6 8 2 2" xfId="16869"/>
    <cellStyle name="Input 2 6 8 3" xfId="16870"/>
    <cellStyle name="Input 2 6 9" xfId="16871"/>
    <cellStyle name="Input 2 6 9 2" xfId="16872"/>
    <cellStyle name="Input 2 6 9 2 2" xfId="16873"/>
    <cellStyle name="Input 2 6 9 3" xfId="16874"/>
    <cellStyle name="Input 2 7" xfId="16875"/>
    <cellStyle name="Input 2 7 2" xfId="16876"/>
    <cellStyle name="Input 2 7 2 2" xfId="16877"/>
    <cellStyle name="Input 2 7 2 2 2" xfId="16878"/>
    <cellStyle name="Input 2 7 2 2 2 2" xfId="16879"/>
    <cellStyle name="Input 2 7 2 2 3" xfId="16880"/>
    <cellStyle name="Input 2 7 2 3" xfId="16881"/>
    <cellStyle name="Input 2 7 2 3 2" xfId="16882"/>
    <cellStyle name="Input 2 7 2 3 2 2" xfId="16883"/>
    <cellStyle name="Input 2 7 2 3 3" xfId="16884"/>
    <cellStyle name="Input 2 7 2 4" xfId="16885"/>
    <cellStyle name="Input 2 7 2 4 2" xfId="16886"/>
    <cellStyle name="Input 2 7 2 4 2 2" xfId="16887"/>
    <cellStyle name="Input 2 7 2 4 3" xfId="16888"/>
    <cellStyle name="Input 2 7 2 5" xfId="16889"/>
    <cellStyle name="Input 2 7 2 5 2" xfId="16890"/>
    <cellStyle name="Input 2 7 2 5 2 2" xfId="16891"/>
    <cellStyle name="Input 2 7 2 5 3" xfId="16892"/>
    <cellStyle name="Input 2 7 2 6" xfId="16893"/>
    <cellStyle name="Input 2 7 2 6 2" xfId="16894"/>
    <cellStyle name="Input 2 7 2 7" xfId="16895"/>
    <cellStyle name="Input 2 7 2 7 2" xfId="16896"/>
    <cellStyle name="Input 2 7 2 7 2 2" xfId="16897"/>
    <cellStyle name="Input 2 7 2 7 3" xfId="16898"/>
    <cellStyle name="Input 2 7 2 8" xfId="16899"/>
    <cellStyle name="Input 2 7 3" xfId="16900"/>
    <cellStyle name="Input 2 7 3 2" xfId="16901"/>
    <cellStyle name="Input 2 7 3 2 2" xfId="16902"/>
    <cellStyle name="Input 2 7 3 3" xfId="16903"/>
    <cellStyle name="Input 2 7 4" xfId="16904"/>
    <cellStyle name="Input 2 7 4 2" xfId="16905"/>
    <cellStyle name="Input 2 7 4 2 2" xfId="16906"/>
    <cellStyle name="Input 2 7 4 3" xfId="16907"/>
    <cellStyle name="Input 2 7 5" xfId="16908"/>
    <cellStyle name="Input 2 7 5 2" xfId="16909"/>
    <cellStyle name="Input 2 7 5 2 2" xfId="16910"/>
    <cellStyle name="Input 2 7 5 3" xfId="16911"/>
    <cellStyle name="Input 2 7 6" xfId="16912"/>
    <cellStyle name="Input 2 7 6 2" xfId="16913"/>
    <cellStyle name="Input 2 7 6 2 2" xfId="16914"/>
    <cellStyle name="Input 2 7 6 3" xfId="16915"/>
    <cellStyle name="Input 2 7 7" xfId="16916"/>
    <cellStyle name="Input 2 7 7 2" xfId="16917"/>
    <cellStyle name="Input 2 7 7 2 2" xfId="16918"/>
    <cellStyle name="Input 2 7 7 3" xfId="16919"/>
    <cellStyle name="Input 2 7 8" xfId="16920"/>
    <cellStyle name="Input 2 7 8 2" xfId="16921"/>
    <cellStyle name="Input 2 7 8 2 2" xfId="16922"/>
    <cellStyle name="Input 2 7 8 3" xfId="16923"/>
    <cellStyle name="Input 2 7 9" xfId="16924"/>
    <cellStyle name="Input 2 8" xfId="16925"/>
    <cellStyle name="Input 2 8 2" xfId="16926"/>
    <cellStyle name="Input 2 8 2 2" xfId="16927"/>
    <cellStyle name="Input 2 8 2 2 2" xfId="16928"/>
    <cellStyle name="Input 2 8 2 2 2 2" xfId="16929"/>
    <cellStyle name="Input 2 8 2 2 3" xfId="16930"/>
    <cellStyle name="Input 2 8 2 3" xfId="16931"/>
    <cellStyle name="Input 2 8 2 3 2" xfId="16932"/>
    <cellStyle name="Input 2 8 2 3 2 2" xfId="16933"/>
    <cellStyle name="Input 2 8 2 3 3" xfId="16934"/>
    <cellStyle name="Input 2 8 2 4" xfId="16935"/>
    <cellStyle name="Input 2 8 2 4 2" xfId="16936"/>
    <cellStyle name="Input 2 8 2 4 2 2" xfId="16937"/>
    <cellStyle name="Input 2 8 2 4 3" xfId="16938"/>
    <cellStyle name="Input 2 8 2 5" xfId="16939"/>
    <cellStyle name="Input 2 8 2 5 2" xfId="16940"/>
    <cellStyle name="Input 2 8 2 5 2 2" xfId="16941"/>
    <cellStyle name="Input 2 8 2 5 3" xfId="16942"/>
    <cellStyle name="Input 2 8 2 6" xfId="16943"/>
    <cellStyle name="Input 2 8 2 6 2" xfId="16944"/>
    <cellStyle name="Input 2 8 2 7" xfId="16945"/>
    <cellStyle name="Input 2 8 2 7 2" xfId="16946"/>
    <cellStyle name="Input 2 8 2 7 2 2" xfId="16947"/>
    <cellStyle name="Input 2 8 2 7 3" xfId="16948"/>
    <cellStyle name="Input 2 8 2 8" xfId="16949"/>
    <cellStyle name="Input 2 8 3" xfId="16950"/>
    <cellStyle name="Input 2 8 3 2" xfId="16951"/>
    <cellStyle name="Input 2 8 3 2 2" xfId="16952"/>
    <cellStyle name="Input 2 8 3 3" xfId="16953"/>
    <cellStyle name="Input 2 8 4" xfId="16954"/>
    <cellStyle name="Input 2 8 4 2" xfId="16955"/>
    <cellStyle name="Input 2 8 4 2 2" xfId="16956"/>
    <cellStyle name="Input 2 8 4 3" xfId="16957"/>
    <cellStyle name="Input 2 8 5" xfId="16958"/>
    <cellStyle name="Input 2 8 5 2" xfId="16959"/>
    <cellStyle name="Input 2 8 5 2 2" xfId="16960"/>
    <cellStyle name="Input 2 8 5 3" xfId="16961"/>
    <cellStyle name="Input 2 8 6" xfId="16962"/>
    <cellStyle name="Input 2 8 6 2" xfId="16963"/>
    <cellStyle name="Input 2 8 6 2 2" xfId="16964"/>
    <cellStyle name="Input 2 8 6 3" xfId="16965"/>
    <cellStyle name="Input 2 8 7" xfId="16966"/>
    <cellStyle name="Input 2 8 7 2" xfId="16967"/>
    <cellStyle name="Input 2 8 7 2 2" xfId="16968"/>
    <cellStyle name="Input 2 8 7 3" xfId="16969"/>
    <cellStyle name="Input 2 8 8" xfId="16970"/>
    <cellStyle name="Input 2 8 8 2" xfId="16971"/>
    <cellStyle name="Input 2 8 8 2 2" xfId="16972"/>
    <cellStyle name="Input 2 8 8 3" xfId="16973"/>
    <cellStyle name="Input 2 8 9" xfId="16974"/>
    <cellStyle name="Input 2 9" xfId="16975"/>
    <cellStyle name="Input 2 9 2" xfId="16976"/>
    <cellStyle name="Input 2 9 2 2" xfId="16977"/>
    <cellStyle name="Input 2 9 2 2 2" xfId="16978"/>
    <cellStyle name="Input 2 9 2 2 2 2" xfId="16979"/>
    <cellStyle name="Input 2 9 2 2 3" xfId="16980"/>
    <cellStyle name="Input 2 9 2 3" xfId="16981"/>
    <cellStyle name="Input 2 9 2 3 2" xfId="16982"/>
    <cellStyle name="Input 2 9 2 3 2 2" xfId="16983"/>
    <cellStyle name="Input 2 9 2 3 3" xfId="16984"/>
    <cellStyle name="Input 2 9 2 4" xfId="16985"/>
    <cellStyle name="Input 2 9 2 4 2" xfId="16986"/>
    <cellStyle name="Input 2 9 2 4 2 2" xfId="16987"/>
    <cellStyle name="Input 2 9 2 4 3" xfId="16988"/>
    <cellStyle name="Input 2 9 2 5" xfId="16989"/>
    <cellStyle name="Input 2 9 2 5 2" xfId="16990"/>
    <cellStyle name="Input 2 9 2 5 2 2" xfId="16991"/>
    <cellStyle name="Input 2 9 2 5 3" xfId="16992"/>
    <cellStyle name="Input 2 9 2 6" xfId="16993"/>
    <cellStyle name="Input 2 9 2 6 2" xfId="16994"/>
    <cellStyle name="Input 2 9 2 7" xfId="16995"/>
    <cellStyle name="Input 2 9 2 7 2" xfId="16996"/>
    <cellStyle name="Input 2 9 2 7 2 2" xfId="16997"/>
    <cellStyle name="Input 2 9 2 7 3" xfId="16998"/>
    <cellStyle name="Input 2 9 2 8" xfId="16999"/>
    <cellStyle name="Input 2 9 3" xfId="17000"/>
    <cellStyle name="Input 2 9 3 2" xfId="17001"/>
    <cellStyle name="Input 2 9 3 2 2" xfId="17002"/>
    <cellStyle name="Input 2 9 3 3" xfId="17003"/>
    <cellStyle name="Input 2 9 4" xfId="17004"/>
    <cellStyle name="Input 2 9 4 2" xfId="17005"/>
    <cellStyle name="Input 2 9 4 2 2" xfId="17006"/>
    <cellStyle name="Input 2 9 4 3" xfId="17007"/>
    <cellStyle name="Input 2 9 5" xfId="17008"/>
    <cellStyle name="Input 2 9 5 2" xfId="17009"/>
    <cellStyle name="Input 2 9 5 2 2" xfId="17010"/>
    <cellStyle name="Input 2 9 5 3" xfId="17011"/>
    <cellStyle name="Input 2 9 6" xfId="17012"/>
    <cellStyle name="Input 2 9 6 2" xfId="17013"/>
    <cellStyle name="Input 2 9 6 2 2" xfId="17014"/>
    <cellStyle name="Input 2 9 6 3" xfId="17015"/>
    <cellStyle name="Input 2 9 7" xfId="17016"/>
    <cellStyle name="Input 2 9 7 2" xfId="17017"/>
    <cellStyle name="Input 2 9 7 2 2" xfId="17018"/>
    <cellStyle name="Input 2 9 7 3" xfId="17019"/>
    <cellStyle name="Input 2 9 8" xfId="17020"/>
    <cellStyle name="Input 2 9 8 2" xfId="17021"/>
    <cellStyle name="Input 2 9 8 2 2" xfId="17022"/>
    <cellStyle name="Input 2 9 8 3" xfId="17023"/>
    <cellStyle name="Input 2 9 9" xfId="17024"/>
    <cellStyle name="Level 2 Total" xfId="17025"/>
    <cellStyle name="Level 2 Total 10" xfId="17026"/>
    <cellStyle name="Level 2 Total 10 2" xfId="17027"/>
    <cellStyle name="Level 2 Total 10 2 2" xfId="17028"/>
    <cellStyle name="Level 2 Total 10 2 2 2" xfId="17029"/>
    <cellStyle name="Level 2 Total 10 2 3" xfId="17030"/>
    <cellStyle name="Level 2 Total 10 3" xfId="17031"/>
    <cellStyle name="Level 2 Total 10 3 2" xfId="17032"/>
    <cellStyle name="Level 2 Total 10 3 2 2" xfId="17033"/>
    <cellStyle name="Level 2 Total 10 3 3" xfId="17034"/>
    <cellStyle name="Level 2 Total 10 4" xfId="17035"/>
    <cellStyle name="Level 2 Total 10 4 2" xfId="17036"/>
    <cellStyle name="Level 2 Total 10 4 2 2" xfId="17037"/>
    <cellStyle name="Level 2 Total 10 4 3" xfId="17038"/>
    <cellStyle name="Level 2 Total 10 5" xfId="17039"/>
    <cellStyle name="Level 2 Total 10 5 2" xfId="17040"/>
    <cellStyle name="Level 2 Total 10 5 2 2" xfId="17041"/>
    <cellStyle name="Level 2 Total 10 5 3" xfId="17042"/>
    <cellStyle name="Level 2 Total 10 6" xfId="17043"/>
    <cellStyle name="Level 2 Total 10 6 2" xfId="17044"/>
    <cellStyle name="Level 2 Total 10 7" xfId="17045"/>
    <cellStyle name="Level 2 Total 10 7 2" xfId="17046"/>
    <cellStyle name="Level 2 Total 10 7 2 2" xfId="17047"/>
    <cellStyle name="Level 2 Total 10 7 3" xfId="17048"/>
    <cellStyle name="Level 2 Total 10 8" xfId="17049"/>
    <cellStyle name="Level 2 Total 11" xfId="17050"/>
    <cellStyle name="Level 2 Total 2" xfId="17051"/>
    <cellStyle name="Level 2 Total 2 10" xfId="17052"/>
    <cellStyle name="Level 2 Total 2 10 2" xfId="17053"/>
    <cellStyle name="Level 2 Total 2 10 2 2" xfId="17054"/>
    <cellStyle name="Level 2 Total 2 10 2 2 2" xfId="17055"/>
    <cellStyle name="Level 2 Total 2 10 2 3" xfId="17056"/>
    <cellStyle name="Level 2 Total 2 10 3" xfId="17057"/>
    <cellStyle name="Level 2 Total 2 10 3 2" xfId="17058"/>
    <cellStyle name="Level 2 Total 2 10 3 2 2" xfId="17059"/>
    <cellStyle name="Level 2 Total 2 10 3 3" xfId="17060"/>
    <cellStyle name="Level 2 Total 2 10 4" xfId="17061"/>
    <cellStyle name="Level 2 Total 2 10 4 2" xfId="17062"/>
    <cellStyle name="Level 2 Total 2 10 4 2 2" xfId="17063"/>
    <cellStyle name="Level 2 Total 2 10 4 3" xfId="17064"/>
    <cellStyle name="Level 2 Total 2 10 5" xfId="17065"/>
    <cellStyle name="Level 2 Total 2 10 5 2" xfId="17066"/>
    <cellStyle name="Level 2 Total 2 10 5 2 2" xfId="17067"/>
    <cellStyle name="Level 2 Total 2 10 5 3" xfId="17068"/>
    <cellStyle name="Level 2 Total 2 10 6" xfId="17069"/>
    <cellStyle name="Level 2 Total 2 10 6 2" xfId="17070"/>
    <cellStyle name="Level 2 Total 2 10 7" xfId="17071"/>
    <cellStyle name="Level 2 Total 2 10 7 2" xfId="17072"/>
    <cellStyle name="Level 2 Total 2 10 7 2 2" xfId="17073"/>
    <cellStyle name="Level 2 Total 2 10 7 3" xfId="17074"/>
    <cellStyle name="Level 2 Total 2 10 8" xfId="17075"/>
    <cellStyle name="Level 2 Total 2 11" xfId="17076"/>
    <cellStyle name="Level 2 Total 2 11 2" xfId="17077"/>
    <cellStyle name="Level 2 Total 2 11 2 2" xfId="17078"/>
    <cellStyle name="Level 2 Total 2 11 3" xfId="17079"/>
    <cellStyle name="Level 2 Total 2 12" xfId="17080"/>
    <cellStyle name="Level 2 Total 2 12 2" xfId="17081"/>
    <cellStyle name="Level 2 Total 2 12 2 2" xfId="17082"/>
    <cellStyle name="Level 2 Total 2 12 3" xfId="17083"/>
    <cellStyle name="Level 2 Total 2 13" xfId="17084"/>
    <cellStyle name="Level 2 Total 2 13 2" xfId="17085"/>
    <cellStyle name="Level 2 Total 2 13 2 2" xfId="17086"/>
    <cellStyle name="Level 2 Total 2 13 3" xfId="17087"/>
    <cellStyle name="Level 2 Total 2 14" xfId="17088"/>
    <cellStyle name="Level 2 Total 2 14 2" xfId="17089"/>
    <cellStyle name="Level 2 Total 2 14 2 2" xfId="17090"/>
    <cellStyle name="Level 2 Total 2 14 3" xfId="17091"/>
    <cellStyle name="Level 2 Total 2 15" xfId="17092"/>
    <cellStyle name="Level 2 Total 2 15 2" xfId="17093"/>
    <cellStyle name="Level 2 Total 2 15 2 2" xfId="17094"/>
    <cellStyle name="Level 2 Total 2 15 3" xfId="17095"/>
    <cellStyle name="Level 2 Total 2 16" xfId="17096"/>
    <cellStyle name="Level 2 Total 2 16 2" xfId="17097"/>
    <cellStyle name="Level 2 Total 2 16 2 2" xfId="17098"/>
    <cellStyle name="Level 2 Total 2 16 3" xfId="17099"/>
    <cellStyle name="Level 2 Total 2 17" xfId="17100"/>
    <cellStyle name="Level 2 Total 2 2" xfId="17101"/>
    <cellStyle name="Level 2 Total 2 2 10" xfId="17102"/>
    <cellStyle name="Level 2 Total 2 2 10 2" xfId="17103"/>
    <cellStyle name="Level 2 Total 2 2 10 2 2" xfId="17104"/>
    <cellStyle name="Level 2 Total 2 2 10 3" xfId="17105"/>
    <cellStyle name="Level 2 Total 2 2 11" xfId="17106"/>
    <cellStyle name="Level 2 Total 2 2 11 2" xfId="17107"/>
    <cellStyle name="Level 2 Total 2 2 11 2 2" xfId="17108"/>
    <cellStyle name="Level 2 Total 2 2 11 3" xfId="17109"/>
    <cellStyle name="Level 2 Total 2 2 12" xfId="17110"/>
    <cellStyle name="Level 2 Total 2 2 12 2" xfId="17111"/>
    <cellStyle name="Level 2 Total 2 2 12 2 2" xfId="17112"/>
    <cellStyle name="Level 2 Total 2 2 12 3" xfId="17113"/>
    <cellStyle name="Level 2 Total 2 2 13" xfId="17114"/>
    <cellStyle name="Level 2 Total 2 2 13 2" xfId="17115"/>
    <cellStyle name="Level 2 Total 2 2 13 2 2" xfId="17116"/>
    <cellStyle name="Level 2 Total 2 2 13 3" xfId="17117"/>
    <cellStyle name="Level 2 Total 2 2 14" xfId="17118"/>
    <cellStyle name="Level 2 Total 2 2 14 2" xfId="17119"/>
    <cellStyle name="Level 2 Total 2 2 14 2 2" xfId="17120"/>
    <cellStyle name="Level 2 Total 2 2 14 3" xfId="17121"/>
    <cellStyle name="Level 2 Total 2 2 15" xfId="17122"/>
    <cellStyle name="Level 2 Total 2 2 2" xfId="17123"/>
    <cellStyle name="Level 2 Total 2 2 2 10" xfId="17124"/>
    <cellStyle name="Level 2 Total 2 2 2 10 2" xfId="17125"/>
    <cellStyle name="Level 2 Total 2 2 2 10 2 2" xfId="17126"/>
    <cellStyle name="Level 2 Total 2 2 2 10 3" xfId="17127"/>
    <cellStyle name="Level 2 Total 2 2 2 11" xfId="17128"/>
    <cellStyle name="Level 2 Total 2 2 2 11 2" xfId="17129"/>
    <cellStyle name="Level 2 Total 2 2 2 11 2 2" xfId="17130"/>
    <cellStyle name="Level 2 Total 2 2 2 11 3" xfId="17131"/>
    <cellStyle name="Level 2 Total 2 2 2 12" xfId="17132"/>
    <cellStyle name="Level 2 Total 2 2 2 12 2" xfId="17133"/>
    <cellStyle name="Level 2 Total 2 2 2 12 2 2" xfId="17134"/>
    <cellStyle name="Level 2 Total 2 2 2 12 3" xfId="17135"/>
    <cellStyle name="Level 2 Total 2 2 2 13" xfId="17136"/>
    <cellStyle name="Level 2 Total 2 2 2 2" xfId="17137"/>
    <cellStyle name="Level 2 Total 2 2 2 2 2" xfId="17138"/>
    <cellStyle name="Level 2 Total 2 2 2 2 2 2" xfId="17139"/>
    <cellStyle name="Level 2 Total 2 2 2 2 2 2 2" xfId="17140"/>
    <cellStyle name="Level 2 Total 2 2 2 2 2 2 2 2" xfId="17141"/>
    <cellStyle name="Level 2 Total 2 2 2 2 2 2 3" xfId="17142"/>
    <cellStyle name="Level 2 Total 2 2 2 2 2 3" xfId="17143"/>
    <cellStyle name="Level 2 Total 2 2 2 2 2 3 2" xfId="17144"/>
    <cellStyle name="Level 2 Total 2 2 2 2 2 3 2 2" xfId="17145"/>
    <cellStyle name="Level 2 Total 2 2 2 2 2 3 3" xfId="17146"/>
    <cellStyle name="Level 2 Total 2 2 2 2 2 4" xfId="17147"/>
    <cellStyle name="Level 2 Total 2 2 2 2 2 4 2" xfId="17148"/>
    <cellStyle name="Level 2 Total 2 2 2 2 2 4 2 2" xfId="17149"/>
    <cellStyle name="Level 2 Total 2 2 2 2 2 4 3" xfId="17150"/>
    <cellStyle name="Level 2 Total 2 2 2 2 2 5" xfId="17151"/>
    <cellStyle name="Level 2 Total 2 2 2 2 2 5 2" xfId="17152"/>
    <cellStyle name="Level 2 Total 2 2 2 2 2 5 2 2" xfId="17153"/>
    <cellStyle name="Level 2 Total 2 2 2 2 2 5 3" xfId="17154"/>
    <cellStyle name="Level 2 Total 2 2 2 2 2 6" xfId="17155"/>
    <cellStyle name="Level 2 Total 2 2 2 2 2 6 2" xfId="17156"/>
    <cellStyle name="Level 2 Total 2 2 2 2 2 7" xfId="17157"/>
    <cellStyle name="Level 2 Total 2 2 2 2 2 7 2" xfId="17158"/>
    <cellStyle name="Level 2 Total 2 2 2 2 2 7 2 2" xfId="17159"/>
    <cellStyle name="Level 2 Total 2 2 2 2 2 7 3" xfId="17160"/>
    <cellStyle name="Level 2 Total 2 2 2 2 2 8" xfId="17161"/>
    <cellStyle name="Level 2 Total 2 2 2 2 3" xfId="17162"/>
    <cellStyle name="Level 2 Total 2 2 2 2 3 2" xfId="17163"/>
    <cellStyle name="Level 2 Total 2 2 2 2 3 2 2" xfId="17164"/>
    <cellStyle name="Level 2 Total 2 2 2 2 3 3" xfId="17165"/>
    <cellStyle name="Level 2 Total 2 2 2 2 4" xfId="17166"/>
    <cellStyle name="Level 2 Total 2 2 2 2 4 2" xfId="17167"/>
    <cellStyle name="Level 2 Total 2 2 2 2 4 2 2" xfId="17168"/>
    <cellStyle name="Level 2 Total 2 2 2 2 4 3" xfId="17169"/>
    <cellStyle name="Level 2 Total 2 2 2 2 5" xfId="17170"/>
    <cellStyle name="Level 2 Total 2 2 2 2 5 2" xfId="17171"/>
    <cellStyle name="Level 2 Total 2 2 2 2 5 2 2" xfId="17172"/>
    <cellStyle name="Level 2 Total 2 2 2 2 5 3" xfId="17173"/>
    <cellStyle name="Level 2 Total 2 2 2 2 6" xfId="17174"/>
    <cellStyle name="Level 2 Total 2 2 2 2 6 2" xfId="17175"/>
    <cellStyle name="Level 2 Total 2 2 2 2 6 2 2" xfId="17176"/>
    <cellStyle name="Level 2 Total 2 2 2 2 6 3" xfId="17177"/>
    <cellStyle name="Level 2 Total 2 2 2 2 7" xfId="17178"/>
    <cellStyle name="Level 2 Total 2 2 2 2 7 2" xfId="17179"/>
    <cellStyle name="Level 2 Total 2 2 2 2 7 2 2" xfId="17180"/>
    <cellStyle name="Level 2 Total 2 2 2 2 7 3" xfId="17181"/>
    <cellStyle name="Level 2 Total 2 2 2 2 8" xfId="17182"/>
    <cellStyle name="Level 2 Total 2 2 2 2 8 2" xfId="17183"/>
    <cellStyle name="Level 2 Total 2 2 2 2 8 2 2" xfId="17184"/>
    <cellStyle name="Level 2 Total 2 2 2 2 8 3" xfId="17185"/>
    <cellStyle name="Level 2 Total 2 2 2 2 9" xfId="17186"/>
    <cellStyle name="Level 2 Total 2 2 2 3" xfId="17187"/>
    <cellStyle name="Level 2 Total 2 2 2 3 2" xfId="17188"/>
    <cellStyle name="Level 2 Total 2 2 2 3 2 2" xfId="17189"/>
    <cellStyle name="Level 2 Total 2 2 2 3 2 2 2" xfId="17190"/>
    <cellStyle name="Level 2 Total 2 2 2 3 2 2 2 2" xfId="17191"/>
    <cellStyle name="Level 2 Total 2 2 2 3 2 2 3" xfId="17192"/>
    <cellStyle name="Level 2 Total 2 2 2 3 2 3" xfId="17193"/>
    <cellStyle name="Level 2 Total 2 2 2 3 2 3 2" xfId="17194"/>
    <cellStyle name="Level 2 Total 2 2 2 3 2 3 2 2" xfId="17195"/>
    <cellStyle name="Level 2 Total 2 2 2 3 2 3 3" xfId="17196"/>
    <cellStyle name="Level 2 Total 2 2 2 3 2 4" xfId="17197"/>
    <cellStyle name="Level 2 Total 2 2 2 3 2 4 2" xfId="17198"/>
    <cellStyle name="Level 2 Total 2 2 2 3 2 4 2 2" xfId="17199"/>
    <cellStyle name="Level 2 Total 2 2 2 3 2 4 3" xfId="17200"/>
    <cellStyle name="Level 2 Total 2 2 2 3 2 5" xfId="17201"/>
    <cellStyle name="Level 2 Total 2 2 2 3 2 5 2" xfId="17202"/>
    <cellStyle name="Level 2 Total 2 2 2 3 2 5 2 2" xfId="17203"/>
    <cellStyle name="Level 2 Total 2 2 2 3 2 5 3" xfId="17204"/>
    <cellStyle name="Level 2 Total 2 2 2 3 2 6" xfId="17205"/>
    <cellStyle name="Level 2 Total 2 2 2 3 2 6 2" xfId="17206"/>
    <cellStyle name="Level 2 Total 2 2 2 3 2 7" xfId="17207"/>
    <cellStyle name="Level 2 Total 2 2 2 3 2 7 2" xfId="17208"/>
    <cellStyle name="Level 2 Total 2 2 2 3 2 7 2 2" xfId="17209"/>
    <cellStyle name="Level 2 Total 2 2 2 3 2 7 3" xfId="17210"/>
    <cellStyle name="Level 2 Total 2 2 2 3 2 8" xfId="17211"/>
    <cellStyle name="Level 2 Total 2 2 2 3 3" xfId="17212"/>
    <cellStyle name="Level 2 Total 2 2 2 3 3 2" xfId="17213"/>
    <cellStyle name="Level 2 Total 2 2 2 3 3 2 2" xfId="17214"/>
    <cellStyle name="Level 2 Total 2 2 2 3 3 3" xfId="17215"/>
    <cellStyle name="Level 2 Total 2 2 2 3 4" xfId="17216"/>
    <cellStyle name="Level 2 Total 2 2 2 3 4 2" xfId="17217"/>
    <cellStyle name="Level 2 Total 2 2 2 3 4 2 2" xfId="17218"/>
    <cellStyle name="Level 2 Total 2 2 2 3 4 3" xfId="17219"/>
    <cellStyle name="Level 2 Total 2 2 2 3 5" xfId="17220"/>
    <cellStyle name="Level 2 Total 2 2 2 3 5 2" xfId="17221"/>
    <cellStyle name="Level 2 Total 2 2 2 3 5 2 2" xfId="17222"/>
    <cellStyle name="Level 2 Total 2 2 2 3 5 3" xfId="17223"/>
    <cellStyle name="Level 2 Total 2 2 2 3 6" xfId="17224"/>
    <cellStyle name="Level 2 Total 2 2 2 3 6 2" xfId="17225"/>
    <cellStyle name="Level 2 Total 2 2 2 3 6 2 2" xfId="17226"/>
    <cellStyle name="Level 2 Total 2 2 2 3 6 3" xfId="17227"/>
    <cellStyle name="Level 2 Total 2 2 2 3 7" xfId="17228"/>
    <cellStyle name="Level 2 Total 2 2 2 3 7 2" xfId="17229"/>
    <cellStyle name="Level 2 Total 2 2 2 3 7 2 2" xfId="17230"/>
    <cellStyle name="Level 2 Total 2 2 2 3 7 3" xfId="17231"/>
    <cellStyle name="Level 2 Total 2 2 2 3 8" xfId="17232"/>
    <cellStyle name="Level 2 Total 2 2 2 3 8 2" xfId="17233"/>
    <cellStyle name="Level 2 Total 2 2 2 3 8 2 2" xfId="17234"/>
    <cellStyle name="Level 2 Total 2 2 2 3 8 3" xfId="17235"/>
    <cellStyle name="Level 2 Total 2 2 2 3 9" xfId="17236"/>
    <cellStyle name="Level 2 Total 2 2 2 4" xfId="17237"/>
    <cellStyle name="Level 2 Total 2 2 2 4 2" xfId="17238"/>
    <cellStyle name="Level 2 Total 2 2 2 4 2 2" xfId="17239"/>
    <cellStyle name="Level 2 Total 2 2 2 4 2 2 2" xfId="17240"/>
    <cellStyle name="Level 2 Total 2 2 2 4 2 2 2 2" xfId="17241"/>
    <cellStyle name="Level 2 Total 2 2 2 4 2 2 3" xfId="17242"/>
    <cellStyle name="Level 2 Total 2 2 2 4 2 3" xfId="17243"/>
    <cellStyle name="Level 2 Total 2 2 2 4 2 3 2" xfId="17244"/>
    <cellStyle name="Level 2 Total 2 2 2 4 2 3 2 2" xfId="17245"/>
    <cellStyle name="Level 2 Total 2 2 2 4 2 3 3" xfId="17246"/>
    <cellStyle name="Level 2 Total 2 2 2 4 2 4" xfId="17247"/>
    <cellStyle name="Level 2 Total 2 2 2 4 2 4 2" xfId="17248"/>
    <cellStyle name="Level 2 Total 2 2 2 4 2 4 2 2" xfId="17249"/>
    <cellStyle name="Level 2 Total 2 2 2 4 2 4 3" xfId="17250"/>
    <cellStyle name="Level 2 Total 2 2 2 4 2 5" xfId="17251"/>
    <cellStyle name="Level 2 Total 2 2 2 4 2 5 2" xfId="17252"/>
    <cellStyle name="Level 2 Total 2 2 2 4 2 5 2 2" xfId="17253"/>
    <cellStyle name="Level 2 Total 2 2 2 4 2 5 3" xfId="17254"/>
    <cellStyle name="Level 2 Total 2 2 2 4 2 6" xfId="17255"/>
    <cellStyle name="Level 2 Total 2 2 2 4 2 6 2" xfId="17256"/>
    <cellStyle name="Level 2 Total 2 2 2 4 2 7" xfId="17257"/>
    <cellStyle name="Level 2 Total 2 2 2 4 2 7 2" xfId="17258"/>
    <cellStyle name="Level 2 Total 2 2 2 4 2 7 2 2" xfId="17259"/>
    <cellStyle name="Level 2 Total 2 2 2 4 2 7 3" xfId="17260"/>
    <cellStyle name="Level 2 Total 2 2 2 4 2 8" xfId="17261"/>
    <cellStyle name="Level 2 Total 2 2 2 4 3" xfId="17262"/>
    <cellStyle name="Level 2 Total 2 2 2 4 3 2" xfId="17263"/>
    <cellStyle name="Level 2 Total 2 2 2 4 3 2 2" xfId="17264"/>
    <cellStyle name="Level 2 Total 2 2 2 4 3 3" xfId="17265"/>
    <cellStyle name="Level 2 Total 2 2 2 4 4" xfId="17266"/>
    <cellStyle name="Level 2 Total 2 2 2 4 4 2" xfId="17267"/>
    <cellStyle name="Level 2 Total 2 2 2 4 4 2 2" xfId="17268"/>
    <cellStyle name="Level 2 Total 2 2 2 4 4 3" xfId="17269"/>
    <cellStyle name="Level 2 Total 2 2 2 4 5" xfId="17270"/>
    <cellStyle name="Level 2 Total 2 2 2 4 5 2" xfId="17271"/>
    <cellStyle name="Level 2 Total 2 2 2 4 5 2 2" xfId="17272"/>
    <cellStyle name="Level 2 Total 2 2 2 4 5 3" xfId="17273"/>
    <cellStyle name="Level 2 Total 2 2 2 4 6" xfId="17274"/>
    <cellStyle name="Level 2 Total 2 2 2 4 6 2" xfId="17275"/>
    <cellStyle name="Level 2 Total 2 2 2 4 6 2 2" xfId="17276"/>
    <cellStyle name="Level 2 Total 2 2 2 4 6 3" xfId="17277"/>
    <cellStyle name="Level 2 Total 2 2 2 4 7" xfId="17278"/>
    <cellStyle name="Level 2 Total 2 2 2 4 7 2" xfId="17279"/>
    <cellStyle name="Level 2 Total 2 2 2 4 7 2 2" xfId="17280"/>
    <cellStyle name="Level 2 Total 2 2 2 4 7 3" xfId="17281"/>
    <cellStyle name="Level 2 Total 2 2 2 4 8" xfId="17282"/>
    <cellStyle name="Level 2 Total 2 2 2 4 8 2" xfId="17283"/>
    <cellStyle name="Level 2 Total 2 2 2 4 8 2 2" xfId="17284"/>
    <cellStyle name="Level 2 Total 2 2 2 4 8 3" xfId="17285"/>
    <cellStyle name="Level 2 Total 2 2 2 4 9" xfId="17286"/>
    <cellStyle name="Level 2 Total 2 2 2 5" xfId="17287"/>
    <cellStyle name="Level 2 Total 2 2 2 5 2" xfId="17288"/>
    <cellStyle name="Level 2 Total 2 2 2 5 2 2" xfId="17289"/>
    <cellStyle name="Level 2 Total 2 2 2 5 2 2 2" xfId="17290"/>
    <cellStyle name="Level 2 Total 2 2 2 5 2 2 2 2" xfId="17291"/>
    <cellStyle name="Level 2 Total 2 2 2 5 2 2 3" xfId="17292"/>
    <cellStyle name="Level 2 Total 2 2 2 5 2 3" xfId="17293"/>
    <cellStyle name="Level 2 Total 2 2 2 5 2 3 2" xfId="17294"/>
    <cellStyle name="Level 2 Total 2 2 2 5 2 3 2 2" xfId="17295"/>
    <cellStyle name="Level 2 Total 2 2 2 5 2 3 3" xfId="17296"/>
    <cellStyle name="Level 2 Total 2 2 2 5 2 4" xfId="17297"/>
    <cellStyle name="Level 2 Total 2 2 2 5 2 4 2" xfId="17298"/>
    <cellStyle name="Level 2 Total 2 2 2 5 2 4 2 2" xfId="17299"/>
    <cellStyle name="Level 2 Total 2 2 2 5 2 4 3" xfId="17300"/>
    <cellStyle name="Level 2 Total 2 2 2 5 2 5" xfId="17301"/>
    <cellStyle name="Level 2 Total 2 2 2 5 2 5 2" xfId="17302"/>
    <cellStyle name="Level 2 Total 2 2 2 5 2 5 2 2" xfId="17303"/>
    <cellStyle name="Level 2 Total 2 2 2 5 2 5 3" xfId="17304"/>
    <cellStyle name="Level 2 Total 2 2 2 5 2 6" xfId="17305"/>
    <cellStyle name="Level 2 Total 2 2 2 5 2 6 2" xfId="17306"/>
    <cellStyle name="Level 2 Total 2 2 2 5 2 7" xfId="17307"/>
    <cellStyle name="Level 2 Total 2 2 2 5 2 7 2" xfId="17308"/>
    <cellStyle name="Level 2 Total 2 2 2 5 2 7 2 2" xfId="17309"/>
    <cellStyle name="Level 2 Total 2 2 2 5 2 7 3" xfId="17310"/>
    <cellStyle name="Level 2 Total 2 2 2 5 2 8" xfId="17311"/>
    <cellStyle name="Level 2 Total 2 2 2 5 3" xfId="17312"/>
    <cellStyle name="Level 2 Total 2 2 2 5 3 2" xfId="17313"/>
    <cellStyle name="Level 2 Total 2 2 2 5 3 2 2" xfId="17314"/>
    <cellStyle name="Level 2 Total 2 2 2 5 3 3" xfId="17315"/>
    <cellStyle name="Level 2 Total 2 2 2 5 4" xfId="17316"/>
    <cellStyle name="Level 2 Total 2 2 2 5 4 2" xfId="17317"/>
    <cellStyle name="Level 2 Total 2 2 2 5 4 2 2" xfId="17318"/>
    <cellStyle name="Level 2 Total 2 2 2 5 4 3" xfId="17319"/>
    <cellStyle name="Level 2 Total 2 2 2 5 5" xfId="17320"/>
    <cellStyle name="Level 2 Total 2 2 2 5 5 2" xfId="17321"/>
    <cellStyle name="Level 2 Total 2 2 2 5 5 2 2" xfId="17322"/>
    <cellStyle name="Level 2 Total 2 2 2 5 5 3" xfId="17323"/>
    <cellStyle name="Level 2 Total 2 2 2 5 6" xfId="17324"/>
    <cellStyle name="Level 2 Total 2 2 2 5 6 2" xfId="17325"/>
    <cellStyle name="Level 2 Total 2 2 2 5 6 2 2" xfId="17326"/>
    <cellStyle name="Level 2 Total 2 2 2 5 6 3" xfId="17327"/>
    <cellStyle name="Level 2 Total 2 2 2 5 7" xfId="17328"/>
    <cellStyle name="Level 2 Total 2 2 2 5 7 2" xfId="17329"/>
    <cellStyle name="Level 2 Total 2 2 2 5 7 2 2" xfId="17330"/>
    <cellStyle name="Level 2 Total 2 2 2 5 7 3" xfId="17331"/>
    <cellStyle name="Level 2 Total 2 2 2 5 8" xfId="17332"/>
    <cellStyle name="Level 2 Total 2 2 2 5 8 2" xfId="17333"/>
    <cellStyle name="Level 2 Total 2 2 2 5 8 2 2" xfId="17334"/>
    <cellStyle name="Level 2 Total 2 2 2 5 8 3" xfId="17335"/>
    <cellStyle name="Level 2 Total 2 2 2 5 9" xfId="17336"/>
    <cellStyle name="Level 2 Total 2 2 2 6" xfId="17337"/>
    <cellStyle name="Level 2 Total 2 2 2 6 2" xfId="17338"/>
    <cellStyle name="Level 2 Total 2 2 2 6 2 2" xfId="17339"/>
    <cellStyle name="Level 2 Total 2 2 2 6 2 2 2" xfId="17340"/>
    <cellStyle name="Level 2 Total 2 2 2 6 2 3" xfId="17341"/>
    <cellStyle name="Level 2 Total 2 2 2 6 3" xfId="17342"/>
    <cellStyle name="Level 2 Total 2 2 2 6 3 2" xfId="17343"/>
    <cellStyle name="Level 2 Total 2 2 2 6 3 2 2" xfId="17344"/>
    <cellStyle name="Level 2 Total 2 2 2 6 3 3" xfId="17345"/>
    <cellStyle name="Level 2 Total 2 2 2 6 4" xfId="17346"/>
    <cellStyle name="Level 2 Total 2 2 2 6 4 2" xfId="17347"/>
    <cellStyle name="Level 2 Total 2 2 2 6 4 2 2" xfId="17348"/>
    <cellStyle name="Level 2 Total 2 2 2 6 4 3" xfId="17349"/>
    <cellStyle name="Level 2 Total 2 2 2 6 5" xfId="17350"/>
    <cellStyle name="Level 2 Total 2 2 2 6 5 2" xfId="17351"/>
    <cellStyle name="Level 2 Total 2 2 2 6 5 2 2" xfId="17352"/>
    <cellStyle name="Level 2 Total 2 2 2 6 5 3" xfId="17353"/>
    <cellStyle name="Level 2 Total 2 2 2 6 6" xfId="17354"/>
    <cellStyle name="Level 2 Total 2 2 2 6 6 2" xfId="17355"/>
    <cellStyle name="Level 2 Total 2 2 2 6 7" xfId="17356"/>
    <cellStyle name="Level 2 Total 2 2 2 6 7 2" xfId="17357"/>
    <cellStyle name="Level 2 Total 2 2 2 6 7 2 2" xfId="17358"/>
    <cellStyle name="Level 2 Total 2 2 2 6 7 3" xfId="17359"/>
    <cellStyle name="Level 2 Total 2 2 2 6 8" xfId="17360"/>
    <cellStyle name="Level 2 Total 2 2 2 7" xfId="17361"/>
    <cellStyle name="Level 2 Total 2 2 2 7 2" xfId="17362"/>
    <cellStyle name="Level 2 Total 2 2 2 7 2 2" xfId="17363"/>
    <cellStyle name="Level 2 Total 2 2 2 7 3" xfId="17364"/>
    <cellStyle name="Level 2 Total 2 2 2 8" xfId="17365"/>
    <cellStyle name="Level 2 Total 2 2 2 8 2" xfId="17366"/>
    <cellStyle name="Level 2 Total 2 2 2 8 2 2" xfId="17367"/>
    <cellStyle name="Level 2 Total 2 2 2 8 3" xfId="17368"/>
    <cellStyle name="Level 2 Total 2 2 2 9" xfId="17369"/>
    <cellStyle name="Level 2 Total 2 2 2 9 2" xfId="17370"/>
    <cellStyle name="Level 2 Total 2 2 2 9 2 2" xfId="17371"/>
    <cellStyle name="Level 2 Total 2 2 2 9 3" xfId="17372"/>
    <cellStyle name="Level 2 Total 2 2 3" xfId="17373"/>
    <cellStyle name="Level 2 Total 2 2 3 10" xfId="17374"/>
    <cellStyle name="Level 2 Total 2 2 3 10 2" xfId="17375"/>
    <cellStyle name="Level 2 Total 2 2 3 10 2 2" xfId="17376"/>
    <cellStyle name="Level 2 Total 2 2 3 10 3" xfId="17377"/>
    <cellStyle name="Level 2 Total 2 2 3 11" xfId="17378"/>
    <cellStyle name="Level 2 Total 2 2 3 11 2" xfId="17379"/>
    <cellStyle name="Level 2 Total 2 2 3 11 2 2" xfId="17380"/>
    <cellStyle name="Level 2 Total 2 2 3 11 3" xfId="17381"/>
    <cellStyle name="Level 2 Total 2 2 3 12" xfId="17382"/>
    <cellStyle name="Level 2 Total 2 2 3 12 2" xfId="17383"/>
    <cellStyle name="Level 2 Total 2 2 3 12 2 2" xfId="17384"/>
    <cellStyle name="Level 2 Total 2 2 3 12 3" xfId="17385"/>
    <cellStyle name="Level 2 Total 2 2 3 13" xfId="17386"/>
    <cellStyle name="Level 2 Total 2 2 3 2" xfId="17387"/>
    <cellStyle name="Level 2 Total 2 2 3 2 2" xfId="17388"/>
    <cellStyle name="Level 2 Total 2 2 3 2 2 2" xfId="17389"/>
    <cellStyle name="Level 2 Total 2 2 3 2 2 2 2" xfId="17390"/>
    <cellStyle name="Level 2 Total 2 2 3 2 2 2 2 2" xfId="17391"/>
    <cellStyle name="Level 2 Total 2 2 3 2 2 2 3" xfId="17392"/>
    <cellStyle name="Level 2 Total 2 2 3 2 2 3" xfId="17393"/>
    <cellStyle name="Level 2 Total 2 2 3 2 2 3 2" xfId="17394"/>
    <cellStyle name="Level 2 Total 2 2 3 2 2 3 2 2" xfId="17395"/>
    <cellStyle name="Level 2 Total 2 2 3 2 2 3 3" xfId="17396"/>
    <cellStyle name="Level 2 Total 2 2 3 2 2 4" xfId="17397"/>
    <cellStyle name="Level 2 Total 2 2 3 2 2 4 2" xfId="17398"/>
    <cellStyle name="Level 2 Total 2 2 3 2 2 4 2 2" xfId="17399"/>
    <cellStyle name="Level 2 Total 2 2 3 2 2 4 3" xfId="17400"/>
    <cellStyle name="Level 2 Total 2 2 3 2 2 5" xfId="17401"/>
    <cellStyle name="Level 2 Total 2 2 3 2 2 5 2" xfId="17402"/>
    <cellStyle name="Level 2 Total 2 2 3 2 2 5 2 2" xfId="17403"/>
    <cellStyle name="Level 2 Total 2 2 3 2 2 5 3" xfId="17404"/>
    <cellStyle name="Level 2 Total 2 2 3 2 2 6" xfId="17405"/>
    <cellStyle name="Level 2 Total 2 2 3 2 2 6 2" xfId="17406"/>
    <cellStyle name="Level 2 Total 2 2 3 2 2 7" xfId="17407"/>
    <cellStyle name="Level 2 Total 2 2 3 2 2 7 2" xfId="17408"/>
    <cellStyle name="Level 2 Total 2 2 3 2 2 7 2 2" xfId="17409"/>
    <cellStyle name="Level 2 Total 2 2 3 2 2 7 3" xfId="17410"/>
    <cellStyle name="Level 2 Total 2 2 3 2 2 8" xfId="17411"/>
    <cellStyle name="Level 2 Total 2 2 3 2 3" xfId="17412"/>
    <cellStyle name="Level 2 Total 2 2 3 2 3 2" xfId="17413"/>
    <cellStyle name="Level 2 Total 2 2 3 2 3 2 2" xfId="17414"/>
    <cellStyle name="Level 2 Total 2 2 3 2 3 3" xfId="17415"/>
    <cellStyle name="Level 2 Total 2 2 3 2 4" xfId="17416"/>
    <cellStyle name="Level 2 Total 2 2 3 2 4 2" xfId="17417"/>
    <cellStyle name="Level 2 Total 2 2 3 2 4 2 2" xfId="17418"/>
    <cellStyle name="Level 2 Total 2 2 3 2 4 3" xfId="17419"/>
    <cellStyle name="Level 2 Total 2 2 3 2 5" xfId="17420"/>
    <cellStyle name="Level 2 Total 2 2 3 2 5 2" xfId="17421"/>
    <cellStyle name="Level 2 Total 2 2 3 2 5 2 2" xfId="17422"/>
    <cellStyle name="Level 2 Total 2 2 3 2 5 3" xfId="17423"/>
    <cellStyle name="Level 2 Total 2 2 3 2 6" xfId="17424"/>
    <cellStyle name="Level 2 Total 2 2 3 2 6 2" xfId="17425"/>
    <cellStyle name="Level 2 Total 2 2 3 2 6 2 2" xfId="17426"/>
    <cellStyle name="Level 2 Total 2 2 3 2 6 3" xfId="17427"/>
    <cellStyle name="Level 2 Total 2 2 3 2 7" xfId="17428"/>
    <cellStyle name="Level 2 Total 2 2 3 2 7 2" xfId="17429"/>
    <cellStyle name="Level 2 Total 2 2 3 2 7 2 2" xfId="17430"/>
    <cellStyle name="Level 2 Total 2 2 3 2 7 3" xfId="17431"/>
    <cellStyle name="Level 2 Total 2 2 3 2 8" xfId="17432"/>
    <cellStyle name="Level 2 Total 2 2 3 2 8 2" xfId="17433"/>
    <cellStyle name="Level 2 Total 2 2 3 2 8 2 2" xfId="17434"/>
    <cellStyle name="Level 2 Total 2 2 3 2 8 3" xfId="17435"/>
    <cellStyle name="Level 2 Total 2 2 3 2 9" xfId="17436"/>
    <cellStyle name="Level 2 Total 2 2 3 3" xfId="17437"/>
    <cellStyle name="Level 2 Total 2 2 3 3 2" xfId="17438"/>
    <cellStyle name="Level 2 Total 2 2 3 3 2 2" xfId="17439"/>
    <cellStyle name="Level 2 Total 2 2 3 3 2 2 2" xfId="17440"/>
    <cellStyle name="Level 2 Total 2 2 3 3 2 2 2 2" xfId="17441"/>
    <cellStyle name="Level 2 Total 2 2 3 3 2 2 3" xfId="17442"/>
    <cellStyle name="Level 2 Total 2 2 3 3 2 3" xfId="17443"/>
    <cellStyle name="Level 2 Total 2 2 3 3 2 3 2" xfId="17444"/>
    <cellStyle name="Level 2 Total 2 2 3 3 2 3 2 2" xfId="17445"/>
    <cellStyle name="Level 2 Total 2 2 3 3 2 3 3" xfId="17446"/>
    <cellStyle name="Level 2 Total 2 2 3 3 2 4" xfId="17447"/>
    <cellStyle name="Level 2 Total 2 2 3 3 2 4 2" xfId="17448"/>
    <cellStyle name="Level 2 Total 2 2 3 3 2 4 2 2" xfId="17449"/>
    <cellStyle name="Level 2 Total 2 2 3 3 2 4 3" xfId="17450"/>
    <cellStyle name="Level 2 Total 2 2 3 3 2 5" xfId="17451"/>
    <cellStyle name="Level 2 Total 2 2 3 3 2 5 2" xfId="17452"/>
    <cellStyle name="Level 2 Total 2 2 3 3 2 5 2 2" xfId="17453"/>
    <cellStyle name="Level 2 Total 2 2 3 3 2 5 3" xfId="17454"/>
    <cellStyle name="Level 2 Total 2 2 3 3 2 6" xfId="17455"/>
    <cellStyle name="Level 2 Total 2 2 3 3 2 6 2" xfId="17456"/>
    <cellStyle name="Level 2 Total 2 2 3 3 2 7" xfId="17457"/>
    <cellStyle name="Level 2 Total 2 2 3 3 2 7 2" xfId="17458"/>
    <cellStyle name="Level 2 Total 2 2 3 3 2 7 2 2" xfId="17459"/>
    <cellStyle name="Level 2 Total 2 2 3 3 2 7 3" xfId="17460"/>
    <cellStyle name="Level 2 Total 2 2 3 3 2 8" xfId="17461"/>
    <cellStyle name="Level 2 Total 2 2 3 3 3" xfId="17462"/>
    <cellStyle name="Level 2 Total 2 2 3 3 3 2" xfId="17463"/>
    <cellStyle name="Level 2 Total 2 2 3 3 3 2 2" xfId="17464"/>
    <cellStyle name="Level 2 Total 2 2 3 3 3 3" xfId="17465"/>
    <cellStyle name="Level 2 Total 2 2 3 3 4" xfId="17466"/>
    <cellStyle name="Level 2 Total 2 2 3 3 4 2" xfId="17467"/>
    <cellStyle name="Level 2 Total 2 2 3 3 4 2 2" xfId="17468"/>
    <cellStyle name="Level 2 Total 2 2 3 3 4 3" xfId="17469"/>
    <cellStyle name="Level 2 Total 2 2 3 3 5" xfId="17470"/>
    <cellStyle name="Level 2 Total 2 2 3 3 5 2" xfId="17471"/>
    <cellStyle name="Level 2 Total 2 2 3 3 5 2 2" xfId="17472"/>
    <cellStyle name="Level 2 Total 2 2 3 3 5 3" xfId="17473"/>
    <cellStyle name="Level 2 Total 2 2 3 3 6" xfId="17474"/>
    <cellStyle name="Level 2 Total 2 2 3 3 6 2" xfId="17475"/>
    <cellStyle name="Level 2 Total 2 2 3 3 6 2 2" xfId="17476"/>
    <cellStyle name="Level 2 Total 2 2 3 3 6 3" xfId="17477"/>
    <cellStyle name="Level 2 Total 2 2 3 3 7" xfId="17478"/>
    <cellStyle name="Level 2 Total 2 2 3 3 7 2" xfId="17479"/>
    <cellStyle name="Level 2 Total 2 2 3 3 7 2 2" xfId="17480"/>
    <cellStyle name="Level 2 Total 2 2 3 3 7 3" xfId="17481"/>
    <cellStyle name="Level 2 Total 2 2 3 3 8" xfId="17482"/>
    <cellStyle name="Level 2 Total 2 2 3 3 8 2" xfId="17483"/>
    <cellStyle name="Level 2 Total 2 2 3 3 8 2 2" xfId="17484"/>
    <cellStyle name="Level 2 Total 2 2 3 3 8 3" xfId="17485"/>
    <cellStyle name="Level 2 Total 2 2 3 3 9" xfId="17486"/>
    <cellStyle name="Level 2 Total 2 2 3 4" xfId="17487"/>
    <cellStyle name="Level 2 Total 2 2 3 4 2" xfId="17488"/>
    <cellStyle name="Level 2 Total 2 2 3 4 2 2" xfId="17489"/>
    <cellStyle name="Level 2 Total 2 2 3 4 2 2 2" xfId="17490"/>
    <cellStyle name="Level 2 Total 2 2 3 4 2 2 2 2" xfId="17491"/>
    <cellStyle name="Level 2 Total 2 2 3 4 2 2 3" xfId="17492"/>
    <cellStyle name="Level 2 Total 2 2 3 4 2 3" xfId="17493"/>
    <cellStyle name="Level 2 Total 2 2 3 4 2 3 2" xfId="17494"/>
    <cellStyle name="Level 2 Total 2 2 3 4 2 3 2 2" xfId="17495"/>
    <cellStyle name="Level 2 Total 2 2 3 4 2 3 3" xfId="17496"/>
    <cellStyle name="Level 2 Total 2 2 3 4 2 4" xfId="17497"/>
    <cellStyle name="Level 2 Total 2 2 3 4 2 4 2" xfId="17498"/>
    <cellStyle name="Level 2 Total 2 2 3 4 2 4 2 2" xfId="17499"/>
    <cellStyle name="Level 2 Total 2 2 3 4 2 4 3" xfId="17500"/>
    <cellStyle name="Level 2 Total 2 2 3 4 2 5" xfId="17501"/>
    <cellStyle name="Level 2 Total 2 2 3 4 2 5 2" xfId="17502"/>
    <cellStyle name="Level 2 Total 2 2 3 4 2 5 2 2" xfId="17503"/>
    <cellStyle name="Level 2 Total 2 2 3 4 2 5 3" xfId="17504"/>
    <cellStyle name="Level 2 Total 2 2 3 4 2 6" xfId="17505"/>
    <cellStyle name="Level 2 Total 2 2 3 4 2 6 2" xfId="17506"/>
    <cellStyle name="Level 2 Total 2 2 3 4 2 7" xfId="17507"/>
    <cellStyle name="Level 2 Total 2 2 3 4 2 7 2" xfId="17508"/>
    <cellStyle name="Level 2 Total 2 2 3 4 2 7 2 2" xfId="17509"/>
    <cellStyle name="Level 2 Total 2 2 3 4 2 7 3" xfId="17510"/>
    <cellStyle name="Level 2 Total 2 2 3 4 2 8" xfId="17511"/>
    <cellStyle name="Level 2 Total 2 2 3 4 3" xfId="17512"/>
    <cellStyle name="Level 2 Total 2 2 3 4 3 2" xfId="17513"/>
    <cellStyle name="Level 2 Total 2 2 3 4 3 2 2" xfId="17514"/>
    <cellStyle name="Level 2 Total 2 2 3 4 3 3" xfId="17515"/>
    <cellStyle name="Level 2 Total 2 2 3 4 4" xfId="17516"/>
    <cellStyle name="Level 2 Total 2 2 3 4 4 2" xfId="17517"/>
    <cellStyle name="Level 2 Total 2 2 3 4 4 2 2" xfId="17518"/>
    <cellStyle name="Level 2 Total 2 2 3 4 4 3" xfId="17519"/>
    <cellStyle name="Level 2 Total 2 2 3 4 5" xfId="17520"/>
    <cellStyle name="Level 2 Total 2 2 3 4 5 2" xfId="17521"/>
    <cellStyle name="Level 2 Total 2 2 3 4 5 2 2" xfId="17522"/>
    <cellStyle name="Level 2 Total 2 2 3 4 5 3" xfId="17523"/>
    <cellStyle name="Level 2 Total 2 2 3 4 6" xfId="17524"/>
    <cellStyle name="Level 2 Total 2 2 3 4 6 2" xfId="17525"/>
    <cellStyle name="Level 2 Total 2 2 3 4 6 2 2" xfId="17526"/>
    <cellStyle name="Level 2 Total 2 2 3 4 6 3" xfId="17527"/>
    <cellStyle name="Level 2 Total 2 2 3 4 7" xfId="17528"/>
    <cellStyle name="Level 2 Total 2 2 3 4 7 2" xfId="17529"/>
    <cellStyle name="Level 2 Total 2 2 3 4 7 2 2" xfId="17530"/>
    <cellStyle name="Level 2 Total 2 2 3 4 7 3" xfId="17531"/>
    <cellStyle name="Level 2 Total 2 2 3 4 8" xfId="17532"/>
    <cellStyle name="Level 2 Total 2 2 3 4 8 2" xfId="17533"/>
    <cellStyle name="Level 2 Total 2 2 3 4 8 2 2" xfId="17534"/>
    <cellStyle name="Level 2 Total 2 2 3 4 8 3" xfId="17535"/>
    <cellStyle name="Level 2 Total 2 2 3 4 9" xfId="17536"/>
    <cellStyle name="Level 2 Total 2 2 3 5" xfId="17537"/>
    <cellStyle name="Level 2 Total 2 2 3 5 2" xfId="17538"/>
    <cellStyle name="Level 2 Total 2 2 3 5 2 2" xfId="17539"/>
    <cellStyle name="Level 2 Total 2 2 3 5 2 2 2" xfId="17540"/>
    <cellStyle name="Level 2 Total 2 2 3 5 2 2 2 2" xfId="17541"/>
    <cellStyle name="Level 2 Total 2 2 3 5 2 2 3" xfId="17542"/>
    <cellStyle name="Level 2 Total 2 2 3 5 2 3" xfId="17543"/>
    <cellStyle name="Level 2 Total 2 2 3 5 2 3 2" xfId="17544"/>
    <cellStyle name="Level 2 Total 2 2 3 5 2 3 2 2" xfId="17545"/>
    <cellStyle name="Level 2 Total 2 2 3 5 2 3 3" xfId="17546"/>
    <cellStyle name="Level 2 Total 2 2 3 5 2 4" xfId="17547"/>
    <cellStyle name="Level 2 Total 2 2 3 5 2 4 2" xfId="17548"/>
    <cellStyle name="Level 2 Total 2 2 3 5 2 4 2 2" xfId="17549"/>
    <cellStyle name="Level 2 Total 2 2 3 5 2 4 3" xfId="17550"/>
    <cellStyle name="Level 2 Total 2 2 3 5 2 5" xfId="17551"/>
    <cellStyle name="Level 2 Total 2 2 3 5 2 5 2" xfId="17552"/>
    <cellStyle name="Level 2 Total 2 2 3 5 2 5 2 2" xfId="17553"/>
    <cellStyle name="Level 2 Total 2 2 3 5 2 5 3" xfId="17554"/>
    <cellStyle name="Level 2 Total 2 2 3 5 2 6" xfId="17555"/>
    <cellStyle name="Level 2 Total 2 2 3 5 2 6 2" xfId="17556"/>
    <cellStyle name="Level 2 Total 2 2 3 5 2 7" xfId="17557"/>
    <cellStyle name="Level 2 Total 2 2 3 5 2 7 2" xfId="17558"/>
    <cellStyle name="Level 2 Total 2 2 3 5 2 7 2 2" xfId="17559"/>
    <cellStyle name="Level 2 Total 2 2 3 5 2 7 3" xfId="17560"/>
    <cellStyle name="Level 2 Total 2 2 3 5 2 8" xfId="17561"/>
    <cellStyle name="Level 2 Total 2 2 3 5 3" xfId="17562"/>
    <cellStyle name="Level 2 Total 2 2 3 5 3 2" xfId="17563"/>
    <cellStyle name="Level 2 Total 2 2 3 5 3 2 2" xfId="17564"/>
    <cellStyle name="Level 2 Total 2 2 3 5 3 3" xfId="17565"/>
    <cellStyle name="Level 2 Total 2 2 3 5 4" xfId="17566"/>
    <cellStyle name="Level 2 Total 2 2 3 5 4 2" xfId="17567"/>
    <cellStyle name="Level 2 Total 2 2 3 5 4 2 2" xfId="17568"/>
    <cellStyle name="Level 2 Total 2 2 3 5 4 3" xfId="17569"/>
    <cellStyle name="Level 2 Total 2 2 3 5 5" xfId="17570"/>
    <cellStyle name="Level 2 Total 2 2 3 5 5 2" xfId="17571"/>
    <cellStyle name="Level 2 Total 2 2 3 5 5 2 2" xfId="17572"/>
    <cellStyle name="Level 2 Total 2 2 3 5 5 3" xfId="17573"/>
    <cellStyle name="Level 2 Total 2 2 3 5 6" xfId="17574"/>
    <cellStyle name="Level 2 Total 2 2 3 5 6 2" xfId="17575"/>
    <cellStyle name="Level 2 Total 2 2 3 5 6 2 2" xfId="17576"/>
    <cellStyle name="Level 2 Total 2 2 3 5 6 3" xfId="17577"/>
    <cellStyle name="Level 2 Total 2 2 3 5 7" xfId="17578"/>
    <cellStyle name="Level 2 Total 2 2 3 5 7 2" xfId="17579"/>
    <cellStyle name="Level 2 Total 2 2 3 5 7 2 2" xfId="17580"/>
    <cellStyle name="Level 2 Total 2 2 3 5 7 3" xfId="17581"/>
    <cellStyle name="Level 2 Total 2 2 3 5 8" xfId="17582"/>
    <cellStyle name="Level 2 Total 2 2 3 5 8 2" xfId="17583"/>
    <cellStyle name="Level 2 Total 2 2 3 5 8 2 2" xfId="17584"/>
    <cellStyle name="Level 2 Total 2 2 3 5 8 3" xfId="17585"/>
    <cellStyle name="Level 2 Total 2 2 3 5 9" xfId="17586"/>
    <cellStyle name="Level 2 Total 2 2 3 6" xfId="17587"/>
    <cellStyle name="Level 2 Total 2 2 3 6 2" xfId="17588"/>
    <cellStyle name="Level 2 Total 2 2 3 6 2 2" xfId="17589"/>
    <cellStyle name="Level 2 Total 2 2 3 6 2 2 2" xfId="17590"/>
    <cellStyle name="Level 2 Total 2 2 3 6 2 3" xfId="17591"/>
    <cellStyle name="Level 2 Total 2 2 3 6 3" xfId="17592"/>
    <cellStyle name="Level 2 Total 2 2 3 6 3 2" xfId="17593"/>
    <cellStyle name="Level 2 Total 2 2 3 6 3 2 2" xfId="17594"/>
    <cellStyle name="Level 2 Total 2 2 3 6 3 3" xfId="17595"/>
    <cellStyle name="Level 2 Total 2 2 3 6 4" xfId="17596"/>
    <cellStyle name="Level 2 Total 2 2 3 6 4 2" xfId="17597"/>
    <cellStyle name="Level 2 Total 2 2 3 6 4 2 2" xfId="17598"/>
    <cellStyle name="Level 2 Total 2 2 3 6 4 3" xfId="17599"/>
    <cellStyle name="Level 2 Total 2 2 3 6 5" xfId="17600"/>
    <cellStyle name="Level 2 Total 2 2 3 6 5 2" xfId="17601"/>
    <cellStyle name="Level 2 Total 2 2 3 6 5 2 2" xfId="17602"/>
    <cellStyle name="Level 2 Total 2 2 3 6 5 3" xfId="17603"/>
    <cellStyle name="Level 2 Total 2 2 3 6 6" xfId="17604"/>
    <cellStyle name="Level 2 Total 2 2 3 6 6 2" xfId="17605"/>
    <cellStyle name="Level 2 Total 2 2 3 6 7" xfId="17606"/>
    <cellStyle name="Level 2 Total 2 2 3 6 7 2" xfId="17607"/>
    <cellStyle name="Level 2 Total 2 2 3 6 7 2 2" xfId="17608"/>
    <cellStyle name="Level 2 Total 2 2 3 6 7 3" xfId="17609"/>
    <cellStyle name="Level 2 Total 2 2 3 6 8" xfId="17610"/>
    <cellStyle name="Level 2 Total 2 2 3 7" xfId="17611"/>
    <cellStyle name="Level 2 Total 2 2 3 7 2" xfId="17612"/>
    <cellStyle name="Level 2 Total 2 2 3 7 2 2" xfId="17613"/>
    <cellStyle name="Level 2 Total 2 2 3 7 3" xfId="17614"/>
    <cellStyle name="Level 2 Total 2 2 3 8" xfId="17615"/>
    <cellStyle name="Level 2 Total 2 2 3 8 2" xfId="17616"/>
    <cellStyle name="Level 2 Total 2 2 3 8 2 2" xfId="17617"/>
    <cellStyle name="Level 2 Total 2 2 3 8 3" xfId="17618"/>
    <cellStyle name="Level 2 Total 2 2 3 9" xfId="17619"/>
    <cellStyle name="Level 2 Total 2 2 3 9 2" xfId="17620"/>
    <cellStyle name="Level 2 Total 2 2 3 9 2 2" xfId="17621"/>
    <cellStyle name="Level 2 Total 2 2 3 9 3" xfId="17622"/>
    <cellStyle name="Level 2 Total 2 2 4" xfId="17623"/>
    <cellStyle name="Level 2 Total 2 2 4 2" xfId="17624"/>
    <cellStyle name="Level 2 Total 2 2 4 2 2" xfId="17625"/>
    <cellStyle name="Level 2 Total 2 2 4 2 2 2" xfId="17626"/>
    <cellStyle name="Level 2 Total 2 2 4 2 2 2 2" xfId="17627"/>
    <cellStyle name="Level 2 Total 2 2 4 2 2 3" xfId="17628"/>
    <cellStyle name="Level 2 Total 2 2 4 2 3" xfId="17629"/>
    <cellStyle name="Level 2 Total 2 2 4 2 3 2" xfId="17630"/>
    <cellStyle name="Level 2 Total 2 2 4 2 3 2 2" xfId="17631"/>
    <cellStyle name="Level 2 Total 2 2 4 2 3 3" xfId="17632"/>
    <cellStyle name="Level 2 Total 2 2 4 2 4" xfId="17633"/>
    <cellStyle name="Level 2 Total 2 2 4 2 4 2" xfId="17634"/>
    <cellStyle name="Level 2 Total 2 2 4 2 4 2 2" xfId="17635"/>
    <cellStyle name="Level 2 Total 2 2 4 2 4 3" xfId="17636"/>
    <cellStyle name="Level 2 Total 2 2 4 2 5" xfId="17637"/>
    <cellStyle name="Level 2 Total 2 2 4 2 5 2" xfId="17638"/>
    <cellStyle name="Level 2 Total 2 2 4 2 5 2 2" xfId="17639"/>
    <cellStyle name="Level 2 Total 2 2 4 2 5 3" xfId="17640"/>
    <cellStyle name="Level 2 Total 2 2 4 2 6" xfId="17641"/>
    <cellStyle name="Level 2 Total 2 2 4 2 6 2" xfId="17642"/>
    <cellStyle name="Level 2 Total 2 2 4 2 7" xfId="17643"/>
    <cellStyle name="Level 2 Total 2 2 4 2 7 2" xfId="17644"/>
    <cellStyle name="Level 2 Total 2 2 4 2 7 2 2" xfId="17645"/>
    <cellStyle name="Level 2 Total 2 2 4 2 7 3" xfId="17646"/>
    <cellStyle name="Level 2 Total 2 2 4 2 8" xfId="17647"/>
    <cellStyle name="Level 2 Total 2 2 4 3" xfId="17648"/>
    <cellStyle name="Level 2 Total 2 2 4 3 2" xfId="17649"/>
    <cellStyle name="Level 2 Total 2 2 4 3 2 2" xfId="17650"/>
    <cellStyle name="Level 2 Total 2 2 4 3 3" xfId="17651"/>
    <cellStyle name="Level 2 Total 2 2 4 4" xfId="17652"/>
    <cellStyle name="Level 2 Total 2 2 4 4 2" xfId="17653"/>
    <cellStyle name="Level 2 Total 2 2 4 4 2 2" xfId="17654"/>
    <cellStyle name="Level 2 Total 2 2 4 4 3" xfId="17655"/>
    <cellStyle name="Level 2 Total 2 2 4 5" xfId="17656"/>
    <cellStyle name="Level 2 Total 2 2 4 5 2" xfId="17657"/>
    <cellStyle name="Level 2 Total 2 2 4 5 2 2" xfId="17658"/>
    <cellStyle name="Level 2 Total 2 2 4 5 3" xfId="17659"/>
    <cellStyle name="Level 2 Total 2 2 4 6" xfId="17660"/>
    <cellStyle name="Level 2 Total 2 2 4 6 2" xfId="17661"/>
    <cellStyle name="Level 2 Total 2 2 4 6 2 2" xfId="17662"/>
    <cellStyle name="Level 2 Total 2 2 4 6 3" xfId="17663"/>
    <cellStyle name="Level 2 Total 2 2 4 7" xfId="17664"/>
    <cellStyle name="Level 2 Total 2 2 4 7 2" xfId="17665"/>
    <cellStyle name="Level 2 Total 2 2 4 7 2 2" xfId="17666"/>
    <cellStyle name="Level 2 Total 2 2 4 7 3" xfId="17667"/>
    <cellStyle name="Level 2 Total 2 2 4 8" xfId="17668"/>
    <cellStyle name="Level 2 Total 2 2 4 8 2" xfId="17669"/>
    <cellStyle name="Level 2 Total 2 2 4 8 2 2" xfId="17670"/>
    <cellStyle name="Level 2 Total 2 2 4 8 3" xfId="17671"/>
    <cellStyle name="Level 2 Total 2 2 4 9" xfId="17672"/>
    <cellStyle name="Level 2 Total 2 2 5" xfId="17673"/>
    <cellStyle name="Level 2 Total 2 2 5 2" xfId="17674"/>
    <cellStyle name="Level 2 Total 2 2 5 2 2" xfId="17675"/>
    <cellStyle name="Level 2 Total 2 2 5 2 2 2" xfId="17676"/>
    <cellStyle name="Level 2 Total 2 2 5 2 2 2 2" xfId="17677"/>
    <cellStyle name="Level 2 Total 2 2 5 2 2 3" xfId="17678"/>
    <cellStyle name="Level 2 Total 2 2 5 2 3" xfId="17679"/>
    <cellStyle name="Level 2 Total 2 2 5 2 3 2" xfId="17680"/>
    <cellStyle name="Level 2 Total 2 2 5 2 3 2 2" xfId="17681"/>
    <cellStyle name="Level 2 Total 2 2 5 2 3 3" xfId="17682"/>
    <cellStyle name="Level 2 Total 2 2 5 2 4" xfId="17683"/>
    <cellStyle name="Level 2 Total 2 2 5 2 4 2" xfId="17684"/>
    <cellStyle name="Level 2 Total 2 2 5 2 4 2 2" xfId="17685"/>
    <cellStyle name="Level 2 Total 2 2 5 2 4 3" xfId="17686"/>
    <cellStyle name="Level 2 Total 2 2 5 2 5" xfId="17687"/>
    <cellStyle name="Level 2 Total 2 2 5 2 5 2" xfId="17688"/>
    <cellStyle name="Level 2 Total 2 2 5 2 5 2 2" xfId="17689"/>
    <cellStyle name="Level 2 Total 2 2 5 2 5 3" xfId="17690"/>
    <cellStyle name="Level 2 Total 2 2 5 2 6" xfId="17691"/>
    <cellStyle name="Level 2 Total 2 2 5 2 6 2" xfId="17692"/>
    <cellStyle name="Level 2 Total 2 2 5 2 7" xfId="17693"/>
    <cellStyle name="Level 2 Total 2 2 5 2 7 2" xfId="17694"/>
    <cellStyle name="Level 2 Total 2 2 5 2 7 2 2" xfId="17695"/>
    <cellStyle name="Level 2 Total 2 2 5 2 7 3" xfId="17696"/>
    <cellStyle name="Level 2 Total 2 2 5 2 8" xfId="17697"/>
    <cellStyle name="Level 2 Total 2 2 5 3" xfId="17698"/>
    <cellStyle name="Level 2 Total 2 2 5 3 2" xfId="17699"/>
    <cellStyle name="Level 2 Total 2 2 5 3 2 2" xfId="17700"/>
    <cellStyle name="Level 2 Total 2 2 5 3 3" xfId="17701"/>
    <cellStyle name="Level 2 Total 2 2 5 4" xfId="17702"/>
    <cellStyle name="Level 2 Total 2 2 5 4 2" xfId="17703"/>
    <cellStyle name="Level 2 Total 2 2 5 4 2 2" xfId="17704"/>
    <cellStyle name="Level 2 Total 2 2 5 4 3" xfId="17705"/>
    <cellStyle name="Level 2 Total 2 2 5 5" xfId="17706"/>
    <cellStyle name="Level 2 Total 2 2 5 5 2" xfId="17707"/>
    <cellStyle name="Level 2 Total 2 2 5 5 2 2" xfId="17708"/>
    <cellStyle name="Level 2 Total 2 2 5 5 3" xfId="17709"/>
    <cellStyle name="Level 2 Total 2 2 5 6" xfId="17710"/>
    <cellStyle name="Level 2 Total 2 2 5 6 2" xfId="17711"/>
    <cellStyle name="Level 2 Total 2 2 5 6 2 2" xfId="17712"/>
    <cellStyle name="Level 2 Total 2 2 5 6 3" xfId="17713"/>
    <cellStyle name="Level 2 Total 2 2 5 7" xfId="17714"/>
    <cellStyle name="Level 2 Total 2 2 5 7 2" xfId="17715"/>
    <cellStyle name="Level 2 Total 2 2 5 7 2 2" xfId="17716"/>
    <cellStyle name="Level 2 Total 2 2 5 7 3" xfId="17717"/>
    <cellStyle name="Level 2 Total 2 2 5 8" xfId="17718"/>
    <cellStyle name="Level 2 Total 2 2 5 8 2" xfId="17719"/>
    <cellStyle name="Level 2 Total 2 2 5 8 2 2" xfId="17720"/>
    <cellStyle name="Level 2 Total 2 2 5 8 3" xfId="17721"/>
    <cellStyle name="Level 2 Total 2 2 5 9" xfId="17722"/>
    <cellStyle name="Level 2 Total 2 2 6" xfId="17723"/>
    <cellStyle name="Level 2 Total 2 2 6 2" xfId="17724"/>
    <cellStyle name="Level 2 Total 2 2 6 2 2" xfId="17725"/>
    <cellStyle name="Level 2 Total 2 2 6 2 2 2" xfId="17726"/>
    <cellStyle name="Level 2 Total 2 2 6 2 2 2 2" xfId="17727"/>
    <cellStyle name="Level 2 Total 2 2 6 2 2 3" xfId="17728"/>
    <cellStyle name="Level 2 Total 2 2 6 2 3" xfId="17729"/>
    <cellStyle name="Level 2 Total 2 2 6 2 3 2" xfId="17730"/>
    <cellStyle name="Level 2 Total 2 2 6 2 3 2 2" xfId="17731"/>
    <cellStyle name="Level 2 Total 2 2 6 2 3 3" xfId="17732"/>
    <cellStyle name="Level 2 Total 2 2 6 2 4" xfId="17733"/>
    <cellStyle name="Level 2 Total 2 2 6 2 4 2" xfId="17734"/>
    <cellStyle name="Level 2 Total 2 2 6 2 4 2 2" xfId="17735"/>
    <cellStyle name="Level 2 Total 2 2 6 2 4 3" xfId="17736"/>
    <cellStyle name="Level 2 Total 2 2 6 2 5" xfId="17737"/>
    <cellStyle name="Level 2 Total 2 2 6 2 5 2" xfId="17738"/>
    <cellStyle name="Level 2 Total 2 2 6 2 5 2 2" xfId="17739"/>
    <cellStyle name="Level 2 Total 2 2 6 2 5 3" xfId="17740"/>
    <cellStyle name="Level 2 Total 2 2 6 2 6" xfId="17741"/>
    <cellStyle name="Level 2 Total 2 2 6 2 6 2" xfId="17742"/>
    <cellStyle name="Level 2 Total 2 2 6 2 7" xfId="17743"/>
    <cellStyle name="Level 2 Total 2 2 6 2 7 2" xfId="17744"/>
    <cellStyle name="Level 2 Total 2 2 6 2 7 2 2" xfId="17745"/>
    <cellStyle name="Level 2 Total 2 2 6 2 7 3" xfId="17746"/>
    <cellStyle name="Level 2 Total 2 2 6 2 8" xfId="17747"/>
    <cellStyle name="Level 2 Total 2 2 6 3" xfId="17748"/>
    <cellStyle name="Level 2 Total 2 2 6 3 2" xfId="17749"/>
    <cellStyle name="Level 2 Total 2 2 6 3 2 2" xfId="17750"/>
    <cellStyle name="Level 2 Total 2 2 6 3 3" xfId="17751"/>
    <cellStyle name="Level 2 Total 2 2 6 4" xfId="17752"/>
    <cellStyle name="Level 2 Total 2 2 6 4 2" xfId="17753"/>
    <cellStyle name="Level 2 Total 2 2 6 4 2 2" xfId="17754"/>
    <cellStyle name="Level 2 Total 2 2 6 4 3" xfId="17755"/>
    <cellStyle name="Level 2 Total 2 2 6 5" xfId="17756"/>
    <cellStyle name="Level 2 Total 2 2 6 5 2" xfId="17757"/>
    <cellStyle name="Level 2 Total 2 2 6 5 2 2" xfId="17758"/>
    <cellStyle name="Level 2 Total 2 2 6 5 3" xfId="17759"/>
    <cellStyle name="Level 2 Total 2 2 6 6" xfId="17760"/>
    <cellStyle name="Level 2 Total 2 2 6 6 2" xfId="17761"/>
    <cellStyle name="Level 2 Total 2 2 6 6 2 2" xfId="17762"/>
    <cellStyle name="Level 2 Total 2 2 6 6 3" xfId="17763"/>
    <cellStyle name="Level 2 Total 2 2 6 7" xfId="17764"/>
    <cellStyle name="Level 2 Total 2 2 6 7 2" xfId="17765"/>
    <cellStyle name="Level 2 Total 2 2 6 7 2 2" xfId="17766"/>
    <cellStyle name="Level 2 Total 2 2 6 7 3" xfId="17767"/>
    <cellStyle name="Level 2 Total 2 2 6 8" xfId="17768"/>
    <cellStyle name="Level 2 Total 2 2 6 8 2" xfId="17769"/>
    <cellStyle name="Level 2 Total 2 2 6 8 2 2" xfId="17770"/>
    <cellStyle name="Level 2 Total 2 2 6 8 3" xfId="17771"/>
    <cellStyle name="Level 2 Total 2 2 6 9" xfId="17772"/>
    <cellStyle name="Level 2 Total 2 2 7" xfId="17773"/>
    <cellStyle name="Level 2 Total 2 2 7 2" xfId="17774"/>
    <cellStyle name="Level 2 Total 2 2 7 2 2" xfId="17775"/>
    <cellStyle name="Level 2 Total 2 2 7 2 2 2" xfId="17776"/>
    <cellStyle name="Level 2 Total 2 2 7 2 2 2 2" xfId="17777"/>
    <cellStyle name="Level 2 Total 2 2 7 2 2 3" xfId="17778"/>
    <cellStyle name="Level 2 Total 2 2 7 2 3" xfId="17779"/>
    <cellStyle name="Level 2 Total 2 2 7 2 3 2" xfId="17780"/>
    <cellStyle name="Level 2 Total 2 2 7 2 3 2 2" xfId="17781"/>
    <cellStyle name="Level 2 Total 2 2 7 2 3 3" xfId="17782"/>
    <cellStyle name="Level 2 Total 2 2 7 2 4" xfId="17783"/>
    <cellStyle name="Level 2 Total 2 2 7 2 4 2" xfId="17784"/>
    <cellStyle name="Level 2 Total 2 2 7 2 4 2 2" xfId="17785"/>
    <cellStyle name="Level 2 Total 2 2 7 2 4 3" xfId="17786"/>
    <cellStyle name="Level 2 Total 2 2 7 2 5" xfId="17787"/>
    <cellStyle name="Level 2 Total 2 2 7 2 5 2" xfId="17788"/>
    <cellStyle name="Level 2 Total 2 2 7 2 5 2 2" xfId="17789"/>
    <cellStyle name="Level 2 Total 2 2 7 2 5 3" xfId="17790"/>
    <cellStyle name="Level 2 Total 2 2 7 2 6" xfId="17791"/>
    <cellStyle name="Level 2 Total 2 2 7 2 6 2" xfId="17792"/>
    <cellStyle name="Level 2 Total 2 2 7 2 7" xfId="17793"/>
    <cellStyle name="Level 2 Total 2 2 7 2 7 2" xfId="17794"/>
    <cellStyle name="Level 2 Total 2 2 7 2 7 2 2" xfId="17795"/>
    <cellStyle name="Level 2 Total 2 2 7 2 7 3" xfId="17796"/>
    <cellStyle name="Level 2 Total 2 2 7 2 8" xfId="17797"/>
    <cellStyle name="Level 2 Total 2 2 7 3" xfId="17798"/>
    <cellStyle name="Level 2 Total 2 2 7 3 2" xfId="17799"/>
    <cellStyle name="Level 2 Total 2 2 7 3 2 2" xfId="17800"/>
    <cellStyle name="Level 2 Total 2 2 7 3 3" xfId="17801"/>
    <cellStyle name="Level 2 Total 2 2 7 4" xfId="17802"/>
    <cellStyle name="Level 2 Total 2 2 7 4 2" xfId="17803"/>
    <cellStyle name="Level 2 Total 2 2 7 4 2 2" xfId="17804"/>
    <cellStyle name="Level 2 Total 2 2 7 4 3" xfId="17805"/>
    <cellStyle name="Level 2 Total 2 2 7 5" xfId="17806"/>
    <cellStyle name="Level 2 Total 2 2 7 5 2" xfId="17807"/>
    <cellStyle name="Level 2 Total 2 2 7 5 2 2" xfId="17808"/>
    <cellStyle name="Level 2 Total 2 2 7 5 3" xfId="17809"/>
    <cellStyle name="Level 2 Total 2 2 7 6" xfId="17810"/>
    <cellStyle name="Level 2 Total 2 2 7 6 2" xfId="17811"/>
    <cellStyle name="Level 2 Total 2 2 7 6 2 2" xfId="17812"/>
    <cellStyle name="Level 2 Total 2 2 7 6 3" xfId="17813"/>
    <cellStyle name="Level 2 Total 2 2 7 7" xfId="17814"/>
    <cellStyle name="Level 2 Total 2 2 7 7 2" xfId="17815"/>
    <cellStyle name="Level 2 Total 2 2 7 7 2 2" xfId="17816"/>
    <cellStyle name="Level 2 Total 2 2 7 7 3" xfId="17817"/>
    <cellStyle name="Level 2 Total 2 2 7 8" xfId="17818"/>
    <cellStyle name="Level 2 Total 2 2 7 8 2" xfId="17819"/>
    <cellStyle name="Level 2 Total 2 2 7 8 2 2" xfId="17820"/>
    <cellStyle name="Level 2 Total 2 2 7 8 3" xfId="17821"/>
    <cellStyle name="Level 2 Total 2 2 7 9" xfId="17822"/>
    <cellStyle name="Level 2 Total 2 2 8" xfId="17823"/>
    <cellStyle name="Level 2 Total 2 2 8 2" xfId="17824"/>
    <cellStyle name="Level 2 Total 2 2 8 2 2" xfId="17825"/>
    <cellStyle name="Level 2 Total 2 2 8 2 2 2" xfId="17826"/>
    <cellStyle name="Level 2 Total 2 2 8 2 3" xfId="17827"/>
    <cellStyle name="Level 2 Total 2 2 8 3" xfId="17828"/>
    <cellStyle name="Level 2 Total 2 2 8 3 2" xfId="17829"/>
    <cellStyle name="Level 2 Total 2 2 8 3 2 2" xfId="17830"/>
    <cellStyle name="Level 2 Total 2 2 8 3 3" xfId="17831"/>
    <cellStyle name="Level 2 Total 2 2 8 4" xfId="17832"/>
    <cellStyle name="Level 2 Total 2 2 8 4 2" xfId="17833"/>
    <cellStyle name="Level 2 Total 2 2 8 4 2 2" xfId="17834"/>
    <cellStyle name="Level 2 Total 2 2 8 4 3" xfId="17835"/>
    <cellStyle name="Level 2 Total 2 2 8 5" xfId="17836"/>
    <cellStyle name="Level 2 Total 2 2 8 5 2" xfId="17837"/>
    <cellStyle name="Level 2 Total 2 2 8 5 2 2" xfId="17838"/>
    <cellStyle name="Level 2 Total 2 2 8 5 3" xfId="17839"/>
    <cellStyle name="Level 2 Total 2 2 8 6" xfId="17840"/>
    <cellStyle name="Level 2 Total 2 2 8 6 2" xfId="17841"/>
    <cellStyle name="Level 2 Total 2 2 8 7" xfId="17842"/>
    <cellStyle name="Level 2 Total 2 2 8 7 2" xfId="17843"/>
    <cellStyle name="Level 2 Total 2 2 8 7 2 2" xfId="17844"/>
    <cellStyle name="Level 2 Total 2 2 8 7 3" xfId="17845"/>
    <cellStyle name="Level 2 Total 2 2 8 8" xfId="17846"/>
    <cellStyle name="Level 2 Total 2 2 9" xfId="17847"/>
    <cellStyle name="Level 2 Total 2 2 9 2" xfId="17848"/>
    <cellStyle name="Level 2 Total 2 2 9 2 2" xfId="17849"/>
    <cellStyle name="Level 2 Total 2 2 9 3" xfId="17850"/>
    <cellStyle name="Level 2 Total 2 3" xfId="17851"/>
    <cellStyle name="Level 2 Total 2 3 10" xfId="17852"/>
    <cellStyle name="Level 2 Total 2 3 10 2" xfId="17853"/>
    <cellStyle name="Level 2 Total 2 3 10 2 2" xfId="17854"/>
    <cellStyle name="Level 2 Total 2 3 10 3" xfId="17855"/>
    <cellStyle name="Level 2 Total 2 3 11" xfId="17856"/>
    <cellStyle name="Level 2 Total 2 3 11 2" xfId="17857"/>
    <cellStyle name="Level 2 Total 2 3 11 2 2" xfId="17858"/>
    <cellStyle name="Level 2 Total 2 3 11 3" xfId="17859"/>
    <cellStyle name="Level 2 Total 2 3 12" xfId="17860"/>
    <cellStyle name="Level 2 Total 2 3 12 2" xfId="17861"/>
    <cellStyle name="Level 2 Total 2 3 12 2 2" xfId="17862"/>
    <cellStyle name="Level 2 Total 2 3 12 3" xfId="17863"/>
    <cellStyle name="Level 2 Total 2 3 13" xfId="17864"/>
    <cellStyle name="Level 2 Total 2 3 13 2" xfId="17865"/>
    <cellStyle name="Level 2 Total 2 3 13 2 2" xfId="17866"/>
    <cellStyle name="Level 2 Total 2 3 13 3" xfId="17867"/>
    <cellStyle name="Level 2 Total 2 3 14" xfId="17868"/>
    <cellStyle name="Level 2 Total 2 3 14 2" xfId="17869"/>
    <cellStyle name="Level 2 Total 2 3 14 2 2" xfId="17870"/>
    <cellStyle name="Level 2 Total 2 3 14 3" xfId="17871"/>
    <cellStyle name="Level 2 Total 2 3 15" xfId="17872"/>
    <cellStyle name="Level 2 Total 2 3 2" xfId="17873"/>
    <cellStyle name="Level 2 Total 2 3 2 10" xfId="17874"/>
    <cellStyle name="Level 2 Total 2 3 2 10 2" xfId="17875"/>
    <cellStyle name="Level 2 Total 2 3 2 10 2 2" xfId="17876"/>
    <cellStyle name="Level 2 Total 2 3 2 10 3" xfId="17877"/>
    <cellStyle name="Level 2 Total 2 3 2 11" xfId="17878"/>
    <cellStyle name="Level 2 Total 2 3 2 11 2" xfId="17879"/>
    <cellStyle name="Level 2 Total 2 3 2 11 2 2" xfId="17880"/>
    <cellStyle name="Level 2 Total 2 3 2 11 3" xfId="17881"/>
    <cellStyle name="Level 2 Total 2 3 2 12" xfId="17882"/>
    <cellStyle name="Level 2 Total 2 3 2 12 2" xfId="17883"/>
    <cellStyle name="Level 2 Total 2 3 2 12 2 2" xfId="17884"/>
    <cellStyle name="Level 2 Total 2 3 2 12 3" xfId="17885"/>
    <cellStyle name="Level 2 Total 2 3 2 13" xfId="17886"/>
    <cellStyle name="Level 2 Total 2 3 2 2" xfId="17887"/>
    <cellStyle name="Level 2 Total 2 3 2 2 2" xfId="17888"/>
    <cellStyle name="Level 2 Total 2 3 2 2 2 2" xfId="17889"/>
    <cellStyle name="Level 2 Total 2 3 2 2 2 2 2" xfId="17890"/>
    <cellStyle name="Level 2 Total 2 3 2 2 2 2 2 2" xfId="17891"/>
    <cellStyle name="Level 2 Total 2 3 2 2 2 2 3" xfId="17892"/>
    <cellStyle name="Level 2 Total 2 3 2 2 2 3" xfId="17893"/>
    <cellStyle name="Level 2 Total 2 3 2 2 2 3 2" xfId="17894"/>
    <cellStyle name="Level 2 Total 2 3 2 2 2 3 2 2" xfId="17895"/>
    <cellStyle name="Level 2 Total 2 3 2 2 2 3 3" xfId="17896"/>
    <cellStyle name="Level 2 Total 2 3 2 2 2 4" xfId="17897"/>
    <cellStyle name="Level 2 Total 2 3 2 2 2 4 2" xfId="17898"/>
    <cellStyle name="Level 2 Total 2 3 2 2 2 4 2 2" xfId="17899"/>
    <cellStyle name="Level 2 Total 2 3 2 2 2 4 3" xfId="17900"/>
    <cellStyle name="Level 2 Total 2 3 2 2 2 5" xfId="17901"/>
    <cellStyle name="Level 2 Total 2 3 2 2 2 5 2" xfId="17902"/>
    <cellStyle name="Level 2 Total 2 3 2 2 2 5 2 2" xfId="17903"/>
    <cellStyle name="Level 2 Total 2 3 2 2 2 5 3" xfId="17904"/>
    <cellStyle name="Level 2 Total 2 3 2 2 2 6" xfId="17905"/>
    <cellStyle name="Level 2 Total 2 3 2 2 2 6 2" xfId="17906"/>
    <cellStyle name="Level 2 Total 2 3 2 2 2 7" xfId="17907"/>
    <cellStyle name="Level 2 Total 2 3 2 2 2 7 2" xfId="17908"/>
    <cellStyle name="Level 2 Total 2 3 2 2 2 7 2 2" xfId="17909"/>
    <cellStyle name="Level 2 Total 2 3 2 2 2 7 3" xfId="17910"/>
    <cellStyle name="Level 2 Total 2 3 2 2 2 8" xfId="17911"/>
    <cellStyle name="Level 2 Total 2 3 2 2 3" xfId="17912"/>
    <cellStyle name="Level 2 Total 2 3 2 2 3 2" xfId="17913"/>
    <cellStyle name="Level 2 Total 2 3 2 2 3 2 2" xfId="17914"/>
    <cellStyle name="Level 2 Total 2 3 2 2 3 3" xfId="17915"/>
    <cellStyle name="Level 2 Total 2 3 2 2 4" xfId="17916"/>
    <cellStyle name="Level 2 Total 2 3 2 2 4 2" xfId="17917"/>
    <cellStyle name="Level 2 Total 2 3 2 2 4 2 2" xfId="17918"/>
    <cellStyle name="Level 2 Total 2 3 2 2 4 3" xfId="17919"/>
    <cellStyle name="Level 2 Total 2 3 2 2 5" xfId="17920"/>
    <cellStyle name="Level 2 Total 2 3 2 2 5 2" xfId="17921"/>
    <cellStyle name="Level 2 Total 2 3 2 2 5 2 2" xfId="17922"/>
    <cellStyle name="Level 2 Total 2 3 2 2 5 3" xfId="17923"/>
    <cellStyle name="Level 2 Total 2 3 2 2 6" xfId="17924"/>
    <cellStyle name="Level 2 Total 2 3 2 2 6 2" xfId="17925"/>
    <cellStyle name="Level 2 Total 2 3 2 2 6 2 2" xfId="17926"/>
    <cellStyle name="Level 2 Total 2 3 2 2 6 3" xfId="17927"/>
    <cellStyle name="Level 2 Total 2 3 2 2 7" xfId="17928"/>
    <cellStyle name="Level 2 Total 2 3 2 2 7 2" xfId="17929"/>
    <cellStyle name="Level 2 Total 2 3 2 2 7 2 2" xfId="17930"/>
    <cellStyle name="Level 2 Total 2 3 2 2 7 3" xfId="17931"/>
    <cellStyle name="Level 2 Total 2 3 2 2 8" xfId="17932"/>
    <cellStyle name="Level 2 Total 2 3 2 2 8 2" xfId="17933"/>
    <cellStyle name="Level 2 Total 2 3 2 2 8 2 2" xfId="17934"/>
    <cellStyle name="Level 2 Total 2 3 2 2 8 3" xfId="17935"/>
    <cellStyle name="Level 2 Total 2 3 2 2 9" xfId="17936"/>
    <cellStyle name="Level 2 Total 2 3 2 3" xfId="17937"/>
    <cellStyle name="Level 2 Total 2 3 2 3 2" xfId="17938"/>
    <cellStyle name="Level 2 Total 2 3 2 3 2 2" xfId="17939"/>
    <cellStyle name="Level 2 Total 2 3 2 3 2 2 2" xfId="17940"/>
    <cellStyle name="Level 2 Total 2 3 2 3 2 2 2 2" xfId="17941"/>
    <cellStyle name="Level 2 Total 2 3 2 3 2 2 3" xfId="17942"/>
    <cellStyle name="Level 2 Total 2 3 2 3 2 3" xfId="17943"/>
    <cellStyle name="Level 2 Total 2 3 2 3 2 3 2" xfId="17944"/>
    <cellStyle name="Level 2 Total 2 3 2 3 2 3 2 2" xfId="17945"/>
    <cellStyle name="Level 2 Total 2 3 2 3 2 3 3" xfId="17946"/>
    <cellStyle name="Level 2 Total 2 3 2 3 2 4" xfId="17947"/>
    <cellStyle name="Level 2 Total 2 3 2 3 2 4 2" xfId="17948"/>
    <cellStyle name="Level 2 Total 2 3 2 3 2 4 2 2" xfId="17949"/>
    <cellStyle name="Level 2 Total 2 3 2 3 2 4 3" xfId="17950"/>
    <cellStyle name="Level 2 Total 2 3 2 3 2 5" xfId="17951"/>
    <cellStyle name="Level 2 Total 2 3 2 3 2 5 2" xfId="17952"/>
    <cellStyle name="Level 2 Total 2 3 2 3 2 5 2 2" xfId="17953"/>
    <cellStyle name="Level 2 Total 2 3 2 3 2 5 3" xfId="17954"/>
    <cellStyle name="Level 2 Total 2 3 2 3 2 6" xfId="17955"/>
    <cellStyle name="Level 2 Total 2 3 2 3 2 6 2" xfId="17956"/>
    <cellStyle name="Level 2 Total 2 3 2 3 2 7" xfId="17957"/>
    <cellStyle name="Level 2 Total 2 3 2 3 2 7 2" xfId="17958"/>
    <cellStyle name="Level 2 Total 2 3 2 3 2 7 2 2" xfId="17959"/>
    <cellStyle name="Level 2 Total 2 3 2 3 2 7 3" xfId="17960"/>
    <cellStyle name="Level 2 Total 2 3 2 3 2 8" xfId="17961"/>
    <cellStyle name="Level 2 Total 2 3 2 3 3" xfId="17962"/>
    <cellStyle name="Level 2 Total 2 3 2 3 3 2" xfId="17963"/>
    <cellStyle name="Level 2 Total 2 3 2 3 3 2 2" xfId="17964"/>
    <cellStyle name="Level 2 Total 2 3 2 3 3 3" xfId="17965"/>
    <cellStyle name="Level 2 Total 2 3 2 3 4" xfId="17966"/>
    <cellStyle name="Level 2 Total 2 3 2 3 4 2" xfId="17967"/>
    <cellStyle name="Level 2 Total 2 3 2 3 4 2 2" xfId="17968"/>
    <cellStyle name="Level 2 Total 2 3 2 3 4 3" xfId="17969"/>
    <cellStyle name="Level 2 Total 2 3 2 3 5" xfId="17970"/>
    <cellStyle name="Level 2 Total 2 3 2 3 5 2" xfId="17971"/>
    <cellStyle name="Level 2 Total 2 3 2 3 5 2 2" xfId="17972"/>
    <cellStyle name="Level 2 Total 2 3 2 3 5 3" xfId="17973"/>
    <cellStyle name="Level 2 Total 2 3 2 3 6" xfId="17974"/>
    <cellStyle name="Level 2 Total 2 3 2 3 6 2" xfId="17975"/>
    <cellStyle name="Level 2 Total 2 3 2 3 6 2 2" xfId="17976"/>
    <cellStyle name="Level 2 Total 2 3 2 3 6 3" xfId="17977"/>
    <cellStyle name="Level 2 Total 2 3 2 3 7" xfId="17978"/>
    <cellStyle name="Level 2 Total 2 3 2 3 7 2" xfId="17979"/>
    <cellStyle name="Level 2 Total 2 3 2 3 7 2 2" xfId="17980"/>
    <cellStyle name="Level 2 Total 2 3 2 3 7 3" xfId="17981"/>
    <cellStyle name="Level 2 Total 2 3 2 3 8" xfId="17982"/>
    <cellStyle name="Level 2 Total 2 3 2 3 8 2" xfId="17983"/>
    <cellStyle name="Level 2 Total 2 3 2 3 8 2 2" xfId="17984"/>
    <cellStyle name="Level 2 Total 2 3 2 3 8 3" xfId="17985"/>
    <cellStyle name="Level 2 Total 2 3 2 3 9" xfId="17986"/>
    <cellStyle name="Level 2 Total 2 3 2 4" xfId="17987"/>
    <cellStyle name="Level 2 Total 2 3 2 4 2" xfId="17988"/>
    <cellStyle name="Level 2 Total 2 3 2 4 2 2" xfId="17989"/>
    <cellStyle name="Level 2 Total 2 3 2 4 2 2 2" xfId="17990"/>
    <cellStyle name="Level 2 Total 2 3 2 4 2 2 2 2" xfId="17991"/>
    <cellStyle name="Level 2 Total 2 3 2 4 2 2 3" xfId="17992"/>
    <cellStyle name="Level 2 Total 2 3 2 4 2 3" xfId="17993"/>
    <cellStyle name="Level 2 Total 2 3 2 4 2 3 2" xfId="17994"/>
    <cellStyle name="Level 2 Total 2 3 2 4 2 3 2 2" xfId="17995"/>
    <cellStyle name="Level 2 Total 2 3 2 4 2 3 3" xfId="17996"/>
    <cellStyle name="Level 2 Total 2 3 2 4 2 4" xfId="17997"/>
    <cellStyle name="Level 2 Total 2 3 2 4 2 4 2" xfId="17998"/>
    <cellStyle name="Level 2 Total 2 3 2 4 2 4 2 2" xfId="17999"/>
    <cellStyle name="Level 2 Total 2 3 2 4 2 4 3" xfId="18000"/>
    <cellStyle name="Level 2 Total 2 3 2 4 2 5" xfId="18001"/>
    <cellStyle name="Level 2 Total 2 3 2 4 2 5 2" xfId="18002"/>
    <cellStyle name="Level 2 Total 2 3 2 4 2 5 2 2" xfId="18003"/>
    <cellStyle name="Level 2 Total 2 3 2 4 2 5 3" xfId="18004"/>
    <cellStyle name="Level 2 Total 2 3 2 4 2 6" xfId="18005"/>
    <cellStyle name="Level 2 Total 2 3 2 4 2 6 2" xfId="18006"/>
    <cellStyle name="Level 2 Total 2 3 2 4 2 7" xfId="18007"/>
    <cellStyle name="Level 2 Total 2 3 2 4 2 7 2" xfId="18008"/>
    <cellStyle name="Level 2 Total 2 3 2 4 2 7 2 2" xfId="18009"/>
    <cellStyle name="Level 2 Total 2 3 2 4 2 7 3" xfId="18010"/>
    <cellStyle name="Level 2 Total 2 3 2 4 2 8" xfId="18011"/>
    <cellStyle name="Level 2 Total 2 3 2 4 3" xfId="18012"/>
    <cellStyle name="Level 2 Total 2 3 2 4 3 2" xfId="18013"/>
    <cellStyle name="Level 2 Total 2 3 2 4 3 2 2" xfId="18014"/>
    <cellStyle name="Level 2 Total 2 3 2 4 3 3" xfId="18015"/>
    <cellStyle name="Level 2 Total 2 3 2 4 4" xfId="18016"/>
    <cellStyle name="Level 2 Total 2 3 2 4 4 2" xfId="18017"/>
    <cellStyle name="Level 2 Total 2 3 2 4 4 2 2" xfId="18018"/>
    <cellStyle name="Level 2 Total 2 3 2 4 4 3" xfId="18019"/>
    <cellStyle name="Level 2 Total 2 3 2 4 5" xfId="18020"/>
    <cellStyle name="Level 2 Total 2 3 2 4 5 2" xfId="18021"/>
    <cellStyle name="Level 2 Total 2 3 2 4 5 2 2" xfId="18022"/>
    <cellStyle name="Level 2 Total 2 3 2 4 5 3" xfId="18023"/>
    <cellStyle name="Level 2 Total 2 3 2 4 6" xfId="18024"/>
    <cellStyle name="Level 2 Total 2 3 2 4 6 2" xfId="18025"/>
    <cellStyle name="Level 2 Total 2 3 2 4 6 2 2" xfId="18026"/>
    <cellStyle name="Level 2 Total 2 3 2 4 6 3" xfId="18027"/>
    <cellStyle name="Level 2 Total 2 3 2 4 7" xfId="18028"/>
    <cellStyle name="Level 2 Total 2 3 2 4 7 2" xfId="18029"/>
    <cellStyle name="Level 2 Total 2 3 2 4 7 2 2" xfId="18030"/>
    <cellStyle name="Level 2 Total 2 3 2 4 7 3" xfId="18031"/>
    <cellStyle name="Level 2 Total 2 3 2 4 8" xfId="18032"/>
    <cellStyle name="Level 2 Total 2 3 2 4 8 2" xfId="18033"/>
    <cellStyle name="Level 2 Total 2 3 2 4 8 2 2" xfId="18034"/>
    <cellStyle name="Level 2 Total 2 3 2 4 8 3" xfId="18035"/>
    <cellStyle name="Level 2 Total 2 3 2 4 9" xfId="18036"/>
    <cellStyle name="Level 2 Total 2 3 2 5" xfId="18037"/>
    <cellStyle name="Level 2 Total 2 3 2 5 2" xfId="18038"/>
    <cellStyle name="Level 2 Total 2 3 2 5 2 2" xfId="18039"/>
    <cellStyle name="Level 2 Total 2 3 2 5 2 2 2" xfId="18040"/>
    <cellStyle name="Level 2 Total 2 3 2 5 2 2 2 2" xfId="18041"/>
    <cellStyle name="Level 2 Total 2 3 2 5 2 2 3" xfId="18042"/>
    <cellStyle name="Level 2 Total 2 3 2 5 2 3" xfId="18043"/>
    <cellStyle name="Level 2 Total 2 3 2 5 2 3 2" xfId="18044"/>
    <cellStyle name="Level 2 Total 2 3 2 5 2 3 2 2" xfId="18045"/>
    <cellStyle name="Level 2 Total 2 3 2 5 2 3 3" xfId="18046"/>
    <cellStyle name="Level 2 Total 2 3 2 5 2 4" xfId="18047"/>
    <cellStyle name="Level 2 Total 2 3 2 5 2 4 2" xfId="18048"/>
    <cellStyle name="Level 2 Total 2 3 2 5 2 4 2 2" xfId="18049"/>
    <cellStyle name="Level 2 Total 2 3 2 5 2 4 3" xfId="18050"/>
    <cellStyle name="Level 2 Total 2 3 2 5 2 5" xfId="18051"/>
    <cellStyle name="Level 2 Total 2 3 2 5 2 5 2" xfId="18052"/>
    <cellStyle name="Level 2 Total 2 3 2 5 2 5 2 2" xfId="18053"/>
    <cellStyle name="Level 2 Total 2 3 2 5 2 5 3" xfId="18054"/>
    <cellStyle name="Level 2 Total 2 3 2 5 2 6" xfId="18055"/>
    <cellStyle name="Level 2 Total 2 3 2 5 2 6 2" xfId="18056"/>
    <cellStyle name="Level 2 Total 2 3 2 5 2 7" xfId="18057"/>
    <cellStyle name="Level 2 Total 2 3 2 5 2 7 2" xfId="18058"/>
    <cellStyle name="Level 2 Total 2 3 2 5 2 7 2 2" xfId="18059"/>
    <cellStyle name="Level 2 Total 2 3 2 5 2 7 3" xfId="18060"/>
    <cellStyle name="Level 2 Total 2 3 2 5 2 8" xfId="18061"/>
    <cellStyle name="Level 2 Total 2 3 2 5 3" xfId="18062"/>
    <cellStyle name="Level 2 Total 2 3 2 5 3 2" xfId="18063"/>
    <cellStyle name="Level 2 Total 2 3 2 5 3 2 2" xfId="18064"/>
    <cellStyle name="Level 2 Total 2 3 2 5 3 3" xfId="18065"/>
    <cellStyle name="Level 2 Total 2 3 2 5 4" xfId="18066"/>
    <cellStyle name="Level 2 Total 2 3 2 5 4 2" xfId="18067"/>
    <cellStyle name="Level 2 Total 2 3 2 5 4 2 2" xfId="18068"/>
    <cellStyle name="Level 2 Total 2 3 2 5 4 3" xfId="18069"/>
    <cellStyle name="Level 2 Total 2 3 2 5 5" xfId="18070"/>
    <cellStyle name="Level 2 Total 2 3 2 5 5 2" xfId="18071"/>
    <cellStyle name="Level 2 Total 2 3 2 5 5 2 2" xfId="18072"/>
    <cellStyle name="Level 2 Total 2 3 2 5 5 3" xfId="18073"/>
    <cellStyle name="Level 2 Total 2 3 2 5 6" xfId="18074"/>
    <cellStyle name="Level 2 Total 2 3 2 5 6 2" xfId="18075"/>
    <cellStyle name="Level 2 Total 2 3 2 5 6 2 2" xfId="18076"/>
    <cellStyle name="Level 2 Total 2 3 2 5 6 3" xfId="18077"/>
    <cellStyle name="Level 2 Total 2 3 2 5 7" xfId="18078"/>
    <cellStyle name="Level 2 Total 2 3 2 5 7 2" xfId="18079"/>
    <cellStyle name="Level 2 Total 2 3 2 5 7 2 2" xfId="18080"/>
    <cellStyle name="Level 2 Total 2 3 2 5 7 3" xfId="18081"/>
    <cellStyle name="Level 2 Total 2 3 2 5 8" xfId="18082"/>
    <cellStyle name="Level 2 Total 2 3 2 5 8 2" xfId="18083"/>
    <cellStyle name="Level 2 Total 2 3 2 5 8 2 2" xfId="18084"/>
    <cellStyle name="Level 2 Total 2 3 2 5 8 3" xfId="18085"/>
    <cellStyle name="Level 2 Total 2 3 2 5 9" xfId="18086"/>
    <cellStyle name="Level 2 Total 2 3 2 6" xfId="18087"/>
    <cellStyle name="Level 2 Total 2 3 2 6 2" xfId="18088"/>
    <cellStyle name="Level 2 Total 2 3 2 6 2 2" xfId="18089"/>
    <cellStyle name="Level 2 Total 2 3 2 6 2 2 2" xfId="18090"/>
    <cellStyle name="Level 2 Total 2 3 2 6 2 3" xfId="18091"/>
    <cellStyle name="Level 2 Total 2 3 2 6 3" xfId="18092"/>
    <cellStyle name="Level 2 Total 2 3 2 6 3 2" xfId="18093"/>
    <cellStyle name="Level 2 Total 2 3 2 6 3 2 2" xfId="18094"/>
    <cellStyle name="Level 2 Total 2 3 2 6 3 3" xfId="18095"/>
    <cellStyle name="Level 2 Total 2 3 2 6 4" xfId="18096"/>
    <cellStyle name="Level 2 Total 2 3 2 6 4 2" xfId="18097"/>
    <cellStyle name="Level 2 Total 2 3 2 6 4 2 2" xfId="18098"/>
    <cellStyle name="Level 2 Total 2 3 2 6 4 3" xfId="18099"/>
    <cellStyle name="Level 2 Total 2 3 2 6 5" xfId="18100"/>
    <cellStyle name="Level 2 Total 2 3 2 6 5 2" xfId="18101"/>
    <cellStyle name="Level 2 Total 2 3 2 6 5 2 2" xfId="18102"/>
    <cellStyle name="Level 2 Total 2 3 2 6 5 3" xfId="18103"/>
    <cellStyle name="Level 2 Total 2 3 2 6 6" xfId="18104"/>
    <cellStyle name="Level 2 Total 2 3 2 6 6 2" xfId="18105"/>
    <cellStyle name="Level 2 Total 2 3 2 6 7" xfId="18106"/>
    <cellStyle name="Level 2 Total 2 3 2 6 7 2" xfId="18107"/>
    <cellStyle name="Level 2 Total 2 3 2 6 7 2 2" xfId="18108"/>
    <cellStyle name="Level 2 Total 2 3 2 6 7 3" xfId="18109"/>
    <cellStyle name="Level 2 Total 2 3 2 6 8" xfId="18110"/>
    <cellStyle name="Level 2 Total 2 3 2 7" xfId="18111"/>
    <cellStyle name="Level 2 Total 2 3 2 7 2" xfId="18112"/>
    <cellStyle name="Level 2 Total 2 3 2 7 2 2" xfId="18113"/>
    <cellStyle name="Level 2 Total 2 3 2 7 3" xfId="18114"/>
    <cellStyle name="Level 2 Total 2 3 2 8" xfId="18115"/>
    <cellStyle name="Level 2 Total 2 3 2 8 2" xfId="18116"/>
    <cellStyle name="Level 2 Total 2 3 2 8 2 2" xfId="18117"/>
    <cellStyle name="Level 2 Total 2 3 2 8 3" xfId="18118"/>
    <cellStyle name="Level 2 Total 2 3 2 9" xfId="18119"/>
    <cellStyle name="Level 2 Total 2 3 2 9 2" xfId="18120"/>
    <cellStyle name="Level 2 Total 2 3 2 9 2 2" xfId="18121"/>
    <cellStyle name="Level 2 Total 2 3 2 9 3" xfId="18122"/>
    <cellStyle name="Level 2 Total 2 3 3" xfId="18123"/>
    <cellStyle name="Level 2 Total 2 3 3 10" xfId="18124"/>
    <cellStyle name="Level 2 Total 2 3 3 10 2" xfId="18125"/>
    <cellStyle name="Level 2 Total 2 3 3 10 2 2" xfId="18126"/>
    <cellStyle name="Level 2 Total 2 3 3 10 3" xfId="18127"/>
    <cellStyle name="Level 2 Total 2 3 3 11" xfId="18128"/>
    <cellStyle name="Level 2 Total 2 3 3 11 2" xfId="18129"/>
    <cellStyle name="Level 2 Total 2 3 3 11 2 2" xfId="18130"/>
    <cellStyle name="Level 2 Total 2 3 3 11 3" xfId="18131"/>
    <cellStyle name="Level 2 Total 2 3 3 12" xfId="18132"/>
    <cellStyle name="Level 2 Total 2 3 3 12 2" xfId="18133"/>
    <cellStyle name="Level 2 Total 2 3 3 12 2 2" xfId="18134"/>
    <cellStyle name="Level 2 Total 2 3 3 12 3" xfId="18135"/>
    <cellStyle name="Level 2 Total 2 3 3 13" xfId="18136"/>
    <cellStyle name="Level 2 Total 2 3 3 2" xfId="18137"/>
    <cellStyle name="Level 2 Total 2 3 3 2 2" xfId="18138"/>
    <cellStyle name="Level 2 Total 2 3 3 2 2 2" xfId="18139"/>
    <cellStyle name="Level 2 Total 2 3 3 2 2 2 2" xfId="18140"/>
    <cellStyle name="Level 2 Total 2 3 3 2 2 2 2 2" xfId="18141"/>
    <cellStyle name="Level 2 Total 2 3 3 2 2 2 3" xfId="18142"/>
    <cellStyle name="Level 2 Total 2 3 3 2 2 3" xfId="18143"/>
    <cellStyle name="Level 2 Total 2 3 3 2 2 3 2" xfId="18144"/>
    <cellStyle name="Level 2 Total 2 3 3 2 2 3 2 2" xfId="18145"/>
    <cellStyle name="Level 2 Total 2 3 3 2 2 3 3" xfId="18146"/>
    <cellStyle name="Level 2 Total 2 3 3 2 2 4" xfId="18147"/>
    <cellStyle name="Level 2 Total 2 3 3 2 2 4 2" xfId="18148"/>
    <cellStyle name="Level 2 Total 2 3 3 2 2 4 2 2" xfId="18149"/>
    <cellStyle name="Level 2 Total 2 3 3 2 2 4 3" xfId="18150"/>
    <cellStyle name="Level 2 Total 2 3 3 2 2 5" xfId="18151"/>
    <cellStyle name="Level 2 Total 2 3 3 2 2 5 2" xfId="18152"/>
    <cellStyle name="Level 2 Total 2 3 3 2 2 5 2 2" xfId="18153"/>
    <cellStyle name="Level 2 Total 2 3 3 2 2 5 3" xfId="18154"/>
    <cellStyle name="Level 2 Total 2 3 3 2 2 6" xfId="18155"/>
    <cellStyle name="Level 2 Total 2 3 3 2 2 6 2" xfId="18156"/>
    <cellStyle name="Level 2 Total 2 3 3 2 2 7" xfId="18157"/>
    <cellStyle name="Level 2 Total 2 3 3 2 2 7 2" xfId="18158"/>
    <cellStyle name="Level 2 Total 2 3 3 2 2 7 2 2" xfId="18159"/>
    <cellStyle name="Level 2 Total 2 3 3 2 2 7 3" xfId="18160"/>
    <cellStyle name="Level 2 Total 2 3 3 2 2 8" xfId="18161"/>
    <cellStyle name="Level 2 Total 2 3 3 2 3" xfId="18162"/>
    <cellStyle name="Level 2 Total 2 3 3 2 3 2" xfId="18163"/>
    <cellStyle name="Level 2 Total 2 3 3 2 3 2 2" xfId="18164"/>
    <cellStyle name="Level 2 Total 2 3 3 2 3 3" xfId="18165"/>
    <cellStyle name="Level 2 Total 2 3 3 2 4" xfId="18166"/>
    <cellStyle name="Level 2 Total 2 3 3 2 4 2" xfId="18167"/>
    <cellStyle name="Level 2 Total 2 3 3 2 4 2 2" xfId="18168"/>
    <cellStyle name="Level 2 Total 2 3 3 2 4 3" xfId="18169"/>
    <cellStyle name="Level 2 Total 2 3 3 2 5" xfId="18170"/>
    <cellStyle name="Level 2 Total 2 3 3 2 5 2" xfId="18171"/>
    <cellStyle name="Level 2 Total 2 3 3 2 5 2 2" xfId="18172"/>
    <cellStyle name="Level 2 Total 2 3 3 2 5 3" xfId="18173"/>
    <cellStyle name="Level 2 Total 2 3 3 2 6" xfId="18174"/>
    <cellStyle name="Level 2 Total 2 3 3 2 6 2" xfId="18175"/>
    <cellStyle name="Level 2 Total 2 3 3 2 6 2 2" xfId="18176"/>
    <cellStyle name="Level 2 Total 2 3 3 2 6 3" xfId="18177"/>
    <cellStyle name="Level 2 Total 2 3 3 2 7" xfId="18178"/>
    <cellStyle name="Level 2 Total 2 3 3 2 7 2" xfId="18179"/>
    <cellStyle name="Level 2 Total 2 3 3 2 7 2 2" xfId="18180"/>
    <cellStyle name="Level 2 Total 2 3 3 2 7 3" xfId="18181"/>
    <cellStyle name="Level 2 Total 2 3 3 2 8" xfId="18182"/>
    <cellStyle name="Level 2 Total 2 3 3 2 8 2" xfId="18183"/>
    <cellStyle name="Level 2 Total 2 3 3 2 8 2 2" xfId="18184"/>
    <cellStyle name="Level 2 Total 2 3 3 2 8 3" xfId="18185"/>
    <cellStyle name="Level 2 Total 2 3 3 2 9" xfId="18186"/>
    <cellStyle name="Level 2 Total 2 3 3 3" xfId="18187"/>
    <cellStyle name="Level 2 Total 2 3 3 3 2" xfId="18188"/>
    <cellStyle name="Level 2 Total 2 3 3 3 2 2" xfId="18189"/>
    <cellStyle name="Level 2 Total 2 3 3 3 2 2 2" xfId="18190"/>
    <cellStyle name="Level 2 Total 2 3 3 3 2 2 2 2" xfId="18191"/>
    <cellStyle name="Level 2 Total 2 3 3 3 2 2 3" xfId="18192"/>
    <cellStyle name="Level 2 Total 2 3 3 3 2 3" xfId="18193"/>
    <cellStyle name="Level 2 Total 2 3 3 3 2 3 2" xfId="18194"/>
    <cellStyle name="Level 2 Total 2 3 3 3 2 3 2 2" xfId="18195"/>
    <cellStyle name="Level 2 Total 2 3 3 3 2 3 3" xfId="18196"/>
    <cellStyle name="Level 2 Total 2 3 3 3 2 4" xfId="18197"/>
    <cellStyle name="Level 2 Total 2 3 3 3 2 4 2" xfId="18198"/>
    <cellStyle name="Level 2 Total 2 3 3 3 2 4 2 2" xfId="18199"/>
    <cellStyle name="Level 2 Total 2 3 3 3 2 4 3" xfId="18200"/>
    <cellStyle name="Level 2 Total 2 3 3 3 2 5" xfId="18201"/>
    <cellStyle name="Level 2 Total 2 3 3 3 2 5 2" xfId="18202"/>
    <cellStyle name="Level 2 Total 2 3 3 3 2 5 2 2" xfId="18203"/>
    <cellStyle name="Level 2 Total 2 3 3 3 2 5 3" xfId="18204"/>
    <cellStyle name="Level 2 Total 2 3 3 3 2 6" xfId="18205"/>
    <cellStyle name="Level 2 Total 2 3 3 3 2 6 2" xfId="18206"/>
    <cellStyle name="Level 2 Total 2 3 3 3 2 7" xfId="18207"/>
    <cellStyle name="Level 2 Total 2 3 3 3 2 7 2" xfId="18208"/>
    <cellStyle name="Level 2 Total 2 3 3 3 2 7 2 2" xfId="18209"/>
    <cellStyle name="Level 2 Total 2 3 3 3 2 7 3" xfId="18210"/>
    <cellStyle name="Level 2 Total 2 3 3 3 2 8" xfId="18211"/>
    <cellStyle name="Level 2 Total 2 3 3 3 3" xfId="18212"/>
    <cellStyle name="Level 2 Total 2 3 3 3 3 2" xfId="18213"/>
    <cellStyle name="Level 2 Total 2 3 3 3 3 2 2" xfId="18214"/>
    <cellStyle name="Level 2 Total 2 3 3 3 3 3" xfId="18215"/>
    <cellStyle name="Level 2 Total 2 3 3 3 4" xfId="18216"/>
    <cellStyle name="Level 2 Total 2 3 3 3 4 2" xfId="18217"/>
    <cellStyle name="Level 2 Total 2 3 3 3 4 2 2" xfId="18218"/>
    <cellStyle name="Level 2 Total 2 3 3 3 4 3" xfId="18219"/>
    <cellStyle name="Level 2 Total 2 3 3 3 5" xfId="18220"/>
    <cellStyle name="Level 2 Total 2 3 3 3 5 2" xfId="18221"/>
    <cellStyle name="Level 2 Total 2 3 3 3 5 2 2" xfId="18222"/>
    <cellStyle name="Level 2 Total 2 3 3 3 5 3" xfId="18223"/>
    <cellStyle name="Level 2 Total 2 3 3 3 6" xfId="18224"/>
    <cellStyle name="Level 2 Total 2 3 3 3 6 2" xfId="18225"/>
    <cellStyle name="Level 2 Total 2 3 3 3 6 2 2" xfId="18226"/>
    <cellStyle name="Level 2 Total 2 3 3 3 6 3" xfId="18227"/>
    <cellStyle name="Level 2 Total 2 3 3 3 7" xfId="18228"/>
    <cellStyle name="Level 2 Total 2 3 3 3 7 2" xfId="18229"/>
    <cellStyle name="Level 2 Total 2 3 3 3 7 2 2" xfId="18230"/>
    <cellStyle name="Level 2 Total 2 3 3 3 7 3" xfId="18231"/>
    <cellStyle name="Level 2 Total 2 3 3 3 8" xfId="18232"/>
    <cellStyle name="Level 2 Total 2 3 3 3 8 2" xfId="18233"/>
    <cellStyle name="Level 2 Total 2 3 3 3 8 2 2" xfId="18234"/>
    <cellStyle name="Level 2 Total 2 3 3 3 8 3" xfId="18235"/>
    <cellStyle name="Level 2 Total 2 3 3 3 9" xfId="18236"/>
    <cellStyle name="Level 2 Total 2 3 3 4" xfId="18237"/>
    <cellStyle name="Level 2 Total 2 3 3 4 2" xfId="18238"/>
    <cellStyle name="Level 2 Total 2 3 3 4 2 2" xfId="18239"/>
    <cellStyle name="Level 2 Total 2 3 3 4 2 2 2" xfId="18240"/>
    <cellStyle name="Level 2 Total 2 3 3 4 2 2 2 2" xfId="18241"/>
    <cellStyle name="Level 2 Total 2 3 3 4 2 2 3" xfId="18242"/>
    <cellStyle name="Level 2 Total 2 3 3 4 2 3" xfId="18243"/>
    <cellStyle name="Level 2 Total 2 3 3 4 2 3 2" xfId="18244"/>
    <cellStyle name="Level 2 Total 2 3 3 4 2 3 2 2" xfId="18245"/>
    <cellStyle name="Level 2 Total 2 3 3 4 2 3 3" xfId="18246"/>
    <cellStyle name="Level 2 Total 2 3 3 4 2 4" xfId="18247"/>
    <cellStyle name="Level 2 Total 2 3 3 4 2 4 2" xfId="18248"/>
    <cellStyle name="Level 2 Total 2 3 3 4 2 4 2 2" xfId="18249"/>
    <cellStyle name="Level 2 Total 2 3 3 4 2 4 3" xfId="18250"/>
    <cellStyle name="Level 2 Total 2 3 3 4 2 5" xfId="18251"/>
    <cellStyle name="Level 2 Total 2 3 3 4 2 5 2" xfId="18252"/>
    <cellStyle name="Level 2 Total 2 3 3 4 2 5 2 2" xfId="18253"/>
    <cellStyle name="Level 2 Total 2 3 3 4 2 5 3" xfId="18254"/>
    <cellStyle name="Level 2 Total 2 3 3 4 2 6" xfId="18255"/>
    <cellStyle name="Level 2 Total 2 3 3 4 2 6 2" xfId="18256"/>
    <cellStyle name="Level 2 Total 2 3 3 4 2 7" xfId="18257"/>
    <cellStyle name="Level 2 Total 2 3 3 4 2 7 2" xfId="18258"/>
    <cellStyle name="Level 2 Total 2 3 3 4 2 7 2 2" xfId="18259"/>
    <cellStyle name="Level 2 Total 2 3 3 4 2 7 3" xfId="18260"/>
    <cellStyle name="Level 2 Total 2 3 3 4 2 8" xfId="18261"/>
    <cellStyle name="Level 2 Total 2 3 3 4 3" xfId="18262"/>
    <cellStyle name="Level 2 Total 2 3 3 4 3 2" xfId="18263"/>
    <cellStyle name="Level 2 Total 2 3 3 4 3 2 2" xfId="18264"/>
    <cellStyle name="Level 2 Total 2 3 3 4 3 3" xfId="18265"/>
    <cellStyle name="Level 2 Total 2 3 3 4 4" xfId="18266"/>
    <cellStyle name="Level 2 Total 2 3 3 4 4 2" xfId="18267"/>
    <cellStyle name="Level 2 Total 2 3 3 4 4 2 2" xfId="18268"/>
    <cellStyle name="Level 2 Total 2 3 3 4 4 3" xfId="18269"/>
    <cellStyle name="Level 2 Total 2 3 3 4 5" xfId="18270"/>
    <cellStyle name="Level 2 Total 2 3 3 4 5 2" xfId="18271"/>
    <cellStyle name="Level 2 Total 2 3 3 4 5 2 2" xfId="18272"/>
    <cellStyle name="Level 2 Total 2 3 3 4 5 3" xfId="18273"/>
    <cellStyle name="Level 2 Total 2 3 3 4 6" xfId="18274"/>
    <cellStyle name="Level 2 Total 2 3 3 4 6 2" xfId="18275"/>
    <cellStyle name="Level 2 Total 2 3 3 4 6 2 2" xfId="18276"/>
    <cellStyle name="Level 2 Total 2 3 3 4 6 3" xfId="18277"/>
    <cellStyle name="Level 2 Total 2 3 3 4 7" xfId="18278"/>
    <cellStyle name="Level 2 Total 2 3 3 4 7 2" xfId="18279"/>
    <cellStyle name="Level 2 Total 2 3 3 4 7 2 2" xfId="18280"/>
    <cellStyle name="Level 2 Total 2 3 3 4 7 3" xfId="18281"/>
    <cellStyle name="Level 2 Total 2 3 3 4 8" xfId="18282"/>
    <cellStyle name="Level 2 Total 2 3 3 4 8 2" xfId="18283"/>
    <cellStyle name="Level 2 Total 2 3 3 4 8 2 2" xfId="18284"/>
    <cellStyle name="Level 2 Total 2 3 3 4 8 3" xfId="18285"/>
    <cellStyle name="Level 2 Total 2 3 3 4 9" xfId="18286"/>
    <cellStyle name="Level 2 Total 2 3 3 5" xfId="18287"/>
    <cellStyle name="Level 2 Total 2 3 3 5 2" xfId="18288"/>
    <cellStyle name="Level 2 Total 2 3 3 5 2 2" xfId="18289"/>
    <cellStyle name="Level 2 Total 2 3 3 5 2 2 2" xfId="18290"/>
    <cellStyle name="Level 2 Total 2 3 3 5 2 2 2 2" xfId="18291"/>
    <cellStyle name="Level 2 Total 2 3 3 5 2 2 3" xfId="18292"/>
    <cellStyle name="Level 2 Total 2 3 3 5 2 3" xfId="18293"/>
    <cellStyle name="Level 2 Total 2 3 3 5 2 3 2" xfId="18294"/>
    <cellStyle name="Level 2 Total 2 3 3 5 2 3 2 2" xfId="18295"/>
    <cellStyle name="Level 2 Total 2 3 3 5 2 3 3" xfId="18296"/>
    <cellStyle name="Level 2 Total 2 3 3 5 2 4" xfId="18297"/>
    <cellStyle name="Level 2 Total 2 3 3 5 2 4 2" xfId="18298"/>
    <cellStyle name="Level 2 Total 2 3 3 5 2 4 2 2" xfId="18299"/>
    <cellStyle name="Level 2 Total 2 3 3 5 2 4 3" xfId="18300"/>
    <cellStyle name="Level 2 Total 2 3 3 5 2 5" xfId="18301"/>
    <cellStyle name="Level 2 Total 2 3 3 5 2 5 2" xfId="18302"/>
    <cellStyle name="Level 2 Total 2 3 3 5 2 5 2 2" xfId="18303"/>
    <cellStyle name="Level 2 Total 2 3 3 5 2 5 3" xfId="18304"/>
    <cellStyle name="Level 2 Total 2 3 3 5 2 6" xfId="18305"/>
    <cellStyle name="Level 2 Total 2 3 3 5 2 6 2" xfId="18306"/>
    <cellStyle name="Level 2 Total 2 3 3 5 2 7" xfId="18307"/>
    <cellStyle name="Level 2 Total 2 3 3 5 2 7 2" xfId="18308"/>
    <cellStyle name="Level 2 Total 2 3 3 5 2 7 2 2" xfId="18309"/>
    <cellStyle name="Level 2 Total 2 3 3 5 2 7 3" xfId="18310"/>
    <cellStyle name="Level 2 Total 2 3 3 5 2 8" xfId="18311"/>
    <cellStyle name="Level 2 Total 2 3 3 5 3" xfId="18312"/>
    <cellStyle name="Level 2 Total 2 3 3 5 3 2" xfId="18313"/>
    <cellStyle name="Level 2 Total 2 3 3 5 3 2 2" xfId="18314"/>
    <cellStyle name="Level 2 Total 2 3 3 5 3 3" xfId="18315"/>
    <cellStyle name="Level 2 Total 2 3 3 5 4" xfId="18316"/>
    <cellStyle name="Level 2 Total 2 3 3 5 4 2" xfId="18317"/>
    <cellStyle name="Level 2 Total 2 3 3 5 4 2 2" xfId="18318"/>
    <cellStyle name="Level 2 Total 2 3 3 5 4 3" xfId="18319"/>
    <cellStyle name="Level 2 Total 2 3 3 5 5" xfId="18320"/>
    <cellStyle name="Level 2 Total 2 3 3 5 5 2" xfId="18321"/>
    <cellStyle name="Level 2 Total 2 3 3 5 5 2 2" xfId="18322"/>
    <cellStyle name="Level 2 Total 2 3 3 5 5 3" xfId="18323"/>
    <cellStyle name="Level 2 Total 2 3 3 5 6" xfId="18324"/>
    <cellStyle name="Level 2 Total 2 3 3 5 6 2" xfId="18325"/>
    <cellStyle name="Level 2 Total 2 3 3 5 6 2 2" xfId="18326"/>
    <cellStyle name="Level 2 Total 2 3 3 5 6 3" xfId="18327"/>
    <cellStyle name="Level 2 Total 2 3 3 5 7" xfId="18328"/>
    <cellStyle name="Level 2 Total 2 3 3 5 7 2" xfId="18329"/>
    <cellStyle name="Level 2 Total 2 3 3 5 7 2 2" xfId="18330"/>
    <cellStyle name="Level 2 Total 2 3 3 5 7 3" xfId="18331"/>
    <cellStyle name="Level 2 Total 2 3 3 5 8" xfId="18332"/>
    <cellStyle name="Level 2 Total 2 3 3 5 8 2" xfId="18333"/>
    <cellStyle name="Level 2 Total 2 3 3 5 8 2 2" xfId="18334"/>
    <cellStyle name="Level 2 Total 2 3 3 5 8 3" xfId="18335"/>
    <cellStyle name="Level 2 Total 2 3 3 5 9" xfId="18336"/>
    <cellStyle name="Level 2 Total 2 3 3 6" xfId="18337"/>
    <cellStyle name="Level 2 Total 2 3 3 6 2" xfId="18338"/>
    <cellStyle name="Level 2 Total 2 3 3 6 2 2" xfId="18339"/>
    <cellStyle name="Level 2 Total 2 3 3 6 2 2 2" xfId="18340"/>
    <cellStyle name="Level 2 Total 2 3 3 6 2 3" xfId="18341"/>
    <cellStyle name="Level 2 Total 2 3 3 6 3" xfId="18342"/>
    <cellStyle name="Level 2 Total 2 3 3 6 3 2" xfId="18343"/>
    <cellStyle name="Level 2 Total 2 3 3 6 3 2 2" xfId="18344"/>
    <cellStyle name="Level 2 Total 2 3 3 6 3 3" xfId="18345"/>
    <cellStyle name="Level 2 Total 2 3 3 6 4" xfId="18346"/>
    <cellStyle name="Level 2 Total 2 3 3 6 4 2" xfId="18347"/>
    <cellStyle name="Level 2 Total 2 3 3 6 4 2 2" xfId="18348"/>
    <cellStyle name="Level 2 Total 2 3 3 6 4 3" xfId="18349"/>
    <cellStyle name="Level 2 Total 2 3 3 6 5" xfId="18350"/>
    <cellStyle name="Level 2 Total 2 3 3 6 5 2" xfId="18351"/>
    <cellStyle name="Level 2 Total 2 3 3 6 5 2 2" xfId="18352"/>
    <cellStyle name="Level 2 Total 2 3 3 6 5 3" xfId="18353"/>
    <cellStyle name="Level 2 Total 2 3 3 6 6" xfId="18354"/>
    <cellStyle name="Level 2 Total 2 3 3 6 6 2" xfId="18355"/>
    <cellStyle name="Level 2 Total 2 3 3 6 7" xfId="18356"/>
    <cellStyle name="Level 2 Total 2 3 3 6 7 2" xfId="18357"/>
    <cellStyle name="Level 2 Total 2 3 3 6 7 2 2" xfId="18358"/>
    <cellStyle name="Level 2 Total 2 3 3 6 7 3" xfId="18359"/>
    <cellStyle name="Level 2 Total 2 3 3 6 8" xfId="18360"/>
    <cellStyle name="Level 2 Total 2 3 3 7" xfId="18361"/>
    <cellStyle name="Level 2 Total 2 3 3 7 2" xfId="18362"/>
    <cellStyle name="Level 2 Total 2 3 3 7 2 2" xfId="18363"/>
    <cellStyle name="Level 2 Total 2 3 3 7 3" xfId="18364"/>
    <cellStyle name="Level 2 Total 2 3 3 8" xfId="18365"/>
    <cellStyle name="Level 2 Total 2 3 3 8 2" xfId="18366"/>
    <cellStyle name="Level 2 Total 2 3 3 8 2 2" xfId="18367"/>
    <cellStyle name="Level 2 Total 2 3 3 8 3" xfId="18368"/>
    <cellStyle name="Level 2 Total 2 3 3 9" xfId="18369"/>
    <cellStyle name="Level 2 Total 2 3 3 9 2" xfId="18370"/>
    <cellStyle name="Level 2 Total 2 3 3 9 2 2" xfId="18371"/>
    <cellStyle name="Level 2 Total 2 3 3 9 3" xfId="18372"/>
    <cellStyle name="Level 2 Total 2 3 4" xfId="18373"/>
    <cellStyle name="Level 2 Total 2 3 4 2" xfId="18374"/>
    <cellStyle name="Level 2 Total 2 3 4 2 2" xfId="18375"/>
    <cellStyle name="Level 2 Total 2 3 4 2 2 2" xfId="18376"/>
    <cellStyle name="Level 2 Total 2 3 4 2 2 2 2" xfId="18377"/>
    <cellStyle name="Level 2 Total 2 3 4 2 2 3" xfId="18378"/>
    <cellStyle name="Level 2 Total 2 3 4 2 3" xfId="18379"/>
    <cellStyle name="Level 2 Total 2 3 4 2 3 2" xfId="18380"/>
    <cellStyle name="Level 2 Total 2 3 4 2 3 2 2" xfId="18381"/>
    <cellStyle name="Level 2 Total 2 3 4 2 3 3" xfId="18382"/>
    <cellStyle name="Level 2 Total 2 3 4 2 4" xfId="18383"/>
    <cellStyle name="Level 2 Total 2 3 4 2 4 2" xfId="18384"/>
    <cellStyle name="Level 2 Total 2 3 4 2 4 2 2" xfId="18385"/>
    <cellStyle name="Level 2 Total 2 3 4 2 4 3" xfId="18386"/>
    <cellStyle name="Level 2 Total 2 3 4 2 5" xfId="18387"/>
    <cellStyle name="Level 2 Total 2 3 4 2 5 2" xfId="18388"/>
    <cellStyle name="Level 2 Total 2 3 4 2 5 2 2" xfId="18389"/>
    <cellStyle name="Level 2 Total 2 3 4 2 5 3" xfId="18390"/>
    <cellStyle name="Level 2 Total 2 3 4 2 6" xfId="18391"/>
    <cellStyle name="Level 2 Total 2 3 4 2 6 2" xfId="18392"/>
    <cellStyle name="Level 2 Total 2 3 4 2 7" xfId="18393"/>
    <cellStyle name="Level 2 Total 2 3 4 2 7 2" xfId="18394"/>
    <cellStyle name="Level 2 Total 2 3 4 2 7 2 2" xfId="18395"/>
    <cellStyle name="Level 2 Total 2 3 4 2 7 3" xfId="18396"/>
    <cellStyle name="Level 2 Total 2 3 4 2 8" xfId="18397"/>
    <cellStyle name="Level 2 Total 2 3 4 3" xfId="18398"/>
    <cellStyle name="Level 2 Total 2 3 4 3 2" xfId="18399"/>
    <cellStyle name="Level 2 Total 2 3 4 3 2 2" xfId="18400"/>
    <cellStyle name="Level 2 Total 2 3 4 3 3" xfId="18401"/>
    <cellStyle name="Level 2 Total 2 3 4 4" xfId="18402"/>
    <cellStyle name="Level 2 Total 2 3 4 4 2" xfId="18403"/>
    <cellStyle name="Level 2 Total 2 3 4 4 2 2" xfId="18404"/>
    <cellStyle name="Level 2 Total 2 3 4 4 3" xfId="18405"/>
    <cellStyle name="Level 2 Total 2 3 4 5" xfId="18406"/>
    <cellStyle name="Level 2 Total 2 3 4 5 2" xfId="18407"/>
    <cellStyle name="Level 2 Total 2 3 4 5 2 2" xfId="18408"/>
    <cellStyle name="Level 2 Total 2 3 4 5 3" xfId="18409"/>
    <cellStyle name="Level 2 Total 2 3 4 6" xfId="18410"/>
    <cellStyle name="Level 2 Total 2 3 4 6 2" xfId="18411"/>
    <cellStyle name="Level 2 Total 2 3 4 6 2 2" xfId="18412"/>
    <cellStyle name="Level 2 Total 2 3 4 6 3" xfId="18413"/>
    <cellStyle name="Level 2 Total 2 3 4 7" xfId="18414"/>
    <cellStyle name="Level 2 Total 2 3 4 7 2" xfId="18415"/>
    <cellStyle name="Level 2 Total 2 3 4 7 2 2" xfId="18416"/>
    <cellStyle name="Level 2 Total 2 3 4 7 3" xfId="18417"/>
    <cellStyle name="Level 2 Total 2 3 4 8" xfId="18418"/>
    <cellStyle name="Level 2 Total 2 3 4 8 2" xfId="18419"/>
    <cellStyle name="Level 2 Total 2 3 4 8 2 2" xfId="18420"/>
    <cellStyle name="Level 2 Total 2 3 4 8 3" xfId="18421"/>
    <cellStyle name="Level 2 Total 2 3 4 9" xfId="18422"/>
    <cellStyle name="Level 2 Total 2 3 5" xfId="18423"/>
    <cellStyle name="Level 2 Total 2 3 5 2" xfId="18424"/>
    <cellStyle name="Level 2 Total 2 3 5 2 2" xfId="18425"/>
    <cellStyle name="Level 2 Total 2 3 5 2 2 2" xfId="18426"/>
    <cellStyle name="Level 2 Total 2 3 5 2 2 2 2" xfId="18427"/>
    <cellStyle name="Level 2 Total 2 3 5 2 2 3" xfId="18428"/>
    <cellStyle name="Level 2 Total 2 3 5 2 3" xfId="18429"/>
    <cellStyle name="Level 2 Total 2 3 5 2 3 2" xfId="18430"/>
    <cellStyle name="Level 2 Total 2 3 5 2 3 2 2" xfId="18431"/>
    <cellStyle name="Level 2 Total 2 3 5 2 3 3" xfId="18432"/>
    <cellStyle name="Level 2 Total 2 3 5 2 4" xfId="18433"/>
    <cellStyle name="Level 2 Total 2 3 5 2 4 2" xfId="18434"/>
    <cellStyle name="Level 2 Total 2 3 5 2 4 2 2" xfId="18435"/>
    <cellStyle name="Level 2 Total 2 3 5 2 4 3" xfId="18436"/>
    <cellStyle name="Level 2 Total 2 3 5 2 5" xfId="18437"/>
    <cellStyle name="Level 2 Total 2 3 5 2 5 2" xfId="18438"/>
    <cellStyle name="Level 2 Total 2 3 5 2 5 2 2" xfId="18439"/>
    <cellStyle name="Level 2 Total 2 3 5 2 5 3" xfId="18440"/>
    <cellStyle name="Level 2 Total 2 3 5 2 6" xfId="18441"/>
    <cellStyle name="Level 2 Total 2 3 5 2 6 2" xfId="18442"/>
    <cellStyle name="Level 2 Total 2 3 5 2 7" xfId="18443"/>
    <cellStyle name="Level 2 Total 2 3 5 2 7 2" xfId="18444"/>
    <cellStyle name="Level 2 Total 2 3 5 2 7 2 2" xfId="18445"/>
    <cellStyle name="Level 2 Total 2 3 5 2 7 3" xfId="18446"/>
    <cellStyle name="Level 2 Total 2 3 5 2 8" xfId="18447"/>
    <cellStyle name="Level 2 Total 2 3 5 3" xfId="18448"/>
    <cellStyle name="Level 2 Total 2 3 5 3 2" xfId="18449"/>
    <cellStyle name="Level 2 Total 2 3 5 3 2 2" xfId="18450"/>
    <cellStyle name="Level 2 Total 2 3 5 3 3" xfId="18451"/>
    <cellStyle name="Level 2 Total 2 3 5 4" xfId="18452"/>
    <cellStyle name="Level 2 Total 2 3 5 4 2" xfId="18453"/>
    <cellStyle name="Level 2 Total 2 3 5 4 2 2" xfId="18454"/>
    <cellStyle name="Level 2 Total 2 3 5 4 3" xfId="18455"/>
    <cellStyle name="Level 2 Total 2 3 5 5" xfId="18456"/>
    <cellStyle name="Level 2 Total 2 3 5 5 2" xfId="18457"/>
    <cellStyle name="Level 2 Total 2 3 5 5 2 2" xfId="18458"/>
    <cellStyle name="Level 2 Total 2 3 5 5 3" xfId="18459"/>
    <cellStyle name="Level 2 Total 2 3 5 6" xfId="18460"/>
    <cellStyle name="Level 2 Total 2 3 5 6 2" xfId="18461"/>
    <cellStyle name="Level 2 Total 2 3 5 6 2 2" xfId="18462"/>
    <cellStyle name="Level 2 Total 2 3 5 6 3" xfId="18463"/>
    <cellStyle name="Level 2 Total 2 3 5 7" xfId="18464"/>
    <cellStyle name="Level 2 Total 2 3 5 7 2" xfId="18465"/>
    <cellStyle name="Level 2 Total 2 3 5 7 2 2" xfId="18466"/>
    <cellStyle name="Level 2 Total 2 3 5 7 3" xfId="18467"/>
    <cellStyle name="Level 2 Total 2 3 5 8" xfId="18468"/>
    <cellStyle name="Level 2 Total 2 3 5 8 2" xfId="18469"/>
    <cellStyle name="Level 2 Total 2 3 5 8 2 2" xfId="18470"/>
    <cellStyle name="Level 2 Total 2 3 5 8 3" xfId="18471"/>
    <cellStyle name="Level 2 Total 2 3 5 9" xfId="18472"/>
    <cellStyle name="Level 2 Total 2 3 6" xfId="18473"/>
    <cellStyle name="Level 2 Total 2 3 6 2" xfId="18474"/>
    <cellStyle name="Level 2 Total 2 3 6 2 2" xfId="18475"/>
    <cellStyle name="Level 2 Total 2 3 6 2 2 2" xfId="18476"/>
    <cellStyle name="Level 2 Total 2 3 6 2 2 2 2" xfId="18477"/>
    <cellStyle name="Level 2 Total 2 3 6 2 2 3" xfId="18478"/>
    <cellStyle name="Level 2 Total 2 3 6 2 3" xfId="18479"/>
    <cellStyle name="Level 2 Total 2 3 6 2 3 2" xfId="18480"/>
    <cellStyle name="Level 2 Total 2 3 6 2 3 2 2" xfId="18481"/>
    <cellStyle name="Level 2 Total 2 3 6 2 3 3" xfId="18482"/>
    <cellStyle name="Level 2 Total 2 3 6 2 4" xfId="18483"/>
    <cellStyle name="Level 2 Total 2 3 6 2 4 2" xfId="18484"/>
    <cellStyle name="Level 2 Total 2 3 6 2 4 2 2" xfId="18485"/>
    <cellStyle name="Level 2 Total 2 3 6 2 4 3" xfId="18486"/>
    <cellStyle name="Level 2 Total 2 3 6 2 5" xfId="18487"/>
    <cellStyle name="Level 2 Total 2 3 6 2 5 2" xfId="18488"/>
    <cellStyle name="Level 2 Total 2 3 6 2 5 2 2" xfId="18489"/>
    <cellStyle name="Level 2 Total 2 3 6 2 5 3" xfId="18490"/>
    <cellStyle name="Level 2 Total 2 3 6 2 6" xfId="18491"/>
    <cellStyle name="Level 2 Total 2 3 6 2 6 2" xfId="18492"/>
    <cellStyle name="Level 2 Total 2 3 6 2 7" xfId="18493"/>
    <cellStyle name="Level 2 Total 2 3 6 2 7 2" xfId="18494"/>
    <cellStyle name="Level 2 Total 2 3 6 2 7 2 2" xfId="18495"/>
    <cellStyle name="Level 2 Total 2 3 6 2 7 3" xfId="18496"/>
    <cellStyle name="Level 2 Total 2 3 6 2 8" xfId="18497"/>
    <cellStyle name="Level 2 Total 2 3 6 3" xfId="18498"/>
    <cellStyle name="Level 2 Total 2 3 6 3 2" xfId="18499"/>
    <cellStyle name="Level 2 Total 2 3 6 3 2 2" xfId="18500"/>
    <cellStyle name="Level 2 Total 2 3 6 3 3" xfId="18501"/>
    <cellStyle name="Level 2 Total 2 3 6 4" xfId="18502"/>
    <cellStyle name="Level 2 Total 2 3 6 4 2" xfId="18503"/>
    <cellStyle name="Level 2 Total 2 3 6 4 2 2" xfId="18504"/>
    <cellStyle name="Level 2 Total 2 3 6 4 3" xfId="18505"/>
    <cellStyle name="Level 2 Total 2 3 6 5" xfId="18506"/>
    <cellStyle name="Level 2 Total 2 3 6 5 2" xfId="18507"/>
    <cellStyle name="Level 2 Total 2 3 6 5 2 2" xfId="18508"/>
    <cellStyle name="Level 2 Total 2 3 6 5 3" xfId="18509"/>
    <cellStyle name="Level 2 Total 2 3 6 6" xfId="18510"/>
    <cellStyle name="Level 2 Total 2 3 6 6 2" xfId="18511"/>
    <cellStyle name="Level 2 Total 2 3 6 6 2 2" xfId="18512"/>
    <cellStyle name="Level 2 Total 2 3 6 6 3" xfId="18513"/>
    <cellStyle name="Level 2 Total 2 3 6 7" xfId="18514"/>
    <cellStyle name="Level 2 Total 2 3 6 7 2" xfId="18515"/>
    <cellStyle name="Level 2 Total 2 3 6 7 2 2" xfId="18516"/>
    <cellStyle name="Level 2 Total 2 3 6 7 3" xfId="18517"/>
    <cellStyle name="Level 2 Total 2 3 6 8" xfId="18518"/>
    <cellStyle name="Level 2 Total 2 3 6 8 2" xfId="18519"/>
    <cellStyle name="Level 2 Total 2 3 6 8 2 2" xfId="18520"/>
    <cellStyle name="Level 2 Total 2 3 6 8 3" xfId="18521"/>
    <cellStyle name="Level 2 Total 2 3 6 9" xfId="18522"/>
    <cellStyle name="Level 2 Total 2 3 7" xfId="18523"/>
    <cellStyle name="Level 2 Total 2 3 7 2" xfId="18524"/>
    <cellStyle name="Level 2 Total 2 3 7 2 2" xfId="18525"/>
    <cellStyle name="Level 2 Total 2 3 7 2 2 2" xfId="18526"/>
    <cellStyle name="Level 2 Total 2 3 7 2 2 2 2" xfId="18527"/>
    <cellStyle name="Level 2 Total 2 3 7 2 2 3" xfId="18528"/>
    <cellStyle name="Level 2 Total 2 3 7 2 3" xfId="18529"/>
    <cellStyle name="Level 2 Total 2 3 7 2 3 2" xfId="18530"/>
    <cellStyle name="Level 2 Total 2 3 7 2 3 2 2" xfId="18531"/>
    <cellStyle name="Level 2 Total 2 3 7 2 3 3" xfId="18532"/>
    <cellStyle name="Level 2 Total 2 3 7 2 4" xfId="18533"/>
    <cellStyle name="Level 2 Total 2 3 7 2 4 2" xfId="18534"/>
    <cellStyle name="Level 2 Total 2 3 7 2 4 2 2" xfId="18535"/>
    <cellStyle name="Level 2 Total 2 3 7 2 4 3" xfId="18536"/>
    <cellStyle name="Level 2 Total 2 3 7 2 5" xfId="18537"/>
    <cellStyle name="Level 2 Total 2 3 7 2 5 2" xfId="18538"/>
    <cellStyle name="Level 2 Total 2 3 7 2 5 2 2" xfId="18539"/>
    <cellStyle name="Level 2 Total 2 3 7 2 5 3" xfId="18540"/>
    <cellStyle name="Level 2 Total 2 3 7 2 6" xfId="18541"/>
    <cellStyle name="Level 2 Total 2 3 7 2 6 2" xfId="18542"/>
    <cellStyle name="Level 2 Total 2 3 7 2 7" xfId="18543"/>
    <cellStyle name="Level 2 Total 2 3 7 2 7 2" xfId="18544"/>
    <cellStyle name="Level 2 Total 2 3 7 2 7 2 2" xfId="18545"/>
    <cellStyle name="Level 2 Total 2 3 7 2 7 3" xfId="18546"/>
    <cellStyle name="Level 2 Total 2 3 7 2 8" xfId="18547"/>
    <cellStyle name="Level 2 Total 2 3 7 3" xfId="18548"/>
    <cellStyle name="Level 2 Total 2 3 7 3 2" xfId="18549"/>
    <cellStyle name="Level 2 Total 2 3 7 3 2 2" xfId="18550"/>
    <cellStyle name="Level 2 Total 2 3 7 3 3" xfId="18551"/>
    <cellStyle name="Level 2 Total 2 3 7 4" xfId="18552"/>
    <cellStyle name="Level 2 Total 2 3 7 4 2" xfId="18553"/>
    <cellStyle name="Level 2 Total 2 3 7 4 2 2" xfId="18554"/>
    <cellStyle name="Level 2 Total 2 3 7 4 3" xfId="18555"/>
    <cellStyle name="Level 2 Total 2 3 7 5" xfId="18556"/>
    <cellStyle name="Level 2 Total 2 3 7 5 2" xfId="18557"/>
    <cellStyle name="Level 2 Total 2 3 7 5 2 2" xfId="18558"/>
    <cellStyle name="Level 2 Total 2 3 7 5 3" xfId="18559"/>
    <cellStyle name="Level 2 Total 2 3 7 6" xfId="18560"/>
    <cellStyle name="Level 2 Total 2 3 7 6 2" xfId="18561"/>
    <cellStyle name="Level 2 Total 2 3 7 6 2 2" xfId="18562"/>
    <cellStyle name="Level 2 Total 2 3 7 6 3" xfId="18563"/>
    <cellStyle name="Level 2 Total 2 3 7 7" xfId="18564"/>
    <cellStyle name="Level 2 Total 2 3 7 7 2" xfId="18565"/>
    <cellStyle name="Level 2 Total 2 3 7 7 2 2" xfId="18566"/>
    <cellStyle name="Level 2 Total 2 3 7 7 3" xfId="18567"/>
    <cellStyle name="Level 2 Total 2 3 7 8" xfId="18568"/>
    <cellStyle name="Level 2 Total 2 3 7 8 2" xfId="18569"/>
    <cellStyle name="Level 2 Total 2 3 7 8 2 2" xfId="18570"/>
    <cellStyle name="Level 2 Total 2 3 7 8 3" xfId="18571"/>
    <cellStyle name="Level 2 Total 2 3 7 9" xfId="18572"/>
    <cellStyle name="Level 2 Total 2 3 8" xfId="18573"/>
    <cellStyle name="Level 2 Total 2 3 8 2" xfId="18574"/>
    <cellStyle name="Level 2 Total 2 3 8 2 2" xfId="18575"/>
    <cellStyle name="Level 2 Total 2 3 8 2 2 2" xfId="18576"/>
    <cellStyle name="Level 2 Total 2 3 8 2 3" xfId="18577"/>
    <cellStyle name="Level 2 Total 2 3 8 3" xfId="18578"/>
    <cellStyle name="Level 2 Total 2 3 8 3 2" xfId="18579"/>
    <cellStyle name="Level 2 Total 2 3 8 3 2 2" xfId="18580"/>
    <cellStyle name="Level 2 Total 2 3 8 3 3" xfId="18581"/>
    <cellStyle name="Level 2 Total 2 3 8 4" xfId="18582"/>
    <cellStyle name="Level 2 Total 2 3 8 4 2" xfId="18583"/>
    <cellStyle name="Level 2 Total 2 3 8 4 2 2" xfId="18584"/>
    <cellStyle name="Level 2 Total 2 3 8 4 3" xfId="18585"/>
    <cellStyle name="Level 2 Total 2 3 8 5" xfId="18586"/>
    <cellStyle name="Level 2 Total 2 3 8 5 2" xfId="18587"/>
    <cellStyle name="Level 2 Total 2 3 8 5 2 2" xfId="18588"/>
    <cellStyle name="Level 2 Total 2 3 8 5 3" xfId="18589"/>
    <cellStyle name="Level 2 Total 2 3 8 6" xfId="18590"/>
    <cellStyle name="Level 2 Total 2 3 8 6 2" xfId="18591"/>
    <cellStyle name="Level 2 Total 2 3 8 7" xfId="18592"/>
    <cellStyle name="Level 2 Total 2 3 8 7 2" xfId="18593"/>
    <cellStyle name="Level 2 Total 2 3 8 7 2 2" xfId="18594"/>
    <cellStyle name="Level 2 Total 2 3 8 7 3" xfId="18595"/>
    <cellStyle name="Level 2 Total 2 3 8 8" xfId="18596"/>
    <cellStyle name="Level 2 Total 2 3 9" xfId="18597"/>
    <cellStyle name="Level 2 Total 2 3 9 2" xfId="18598"/>
    <cellStyle name="Level 2 Total 2 3 9 2 2" xfId="18599"/>
    <cellStyle name="Level 2 Total 2 3 9 3" xfId="18600"/>
    <cellStyle name="Level 2 Total 2 4" xfId="18601"/>
    <cellStyle name="Level 2 Total 2 4 10" xfId="18602"/>
    <cellStyle name="Level 2 Total 2 4 10 2" xfId="18603"/>
    <cellStyle name="Level 2 Total 2 4 10 2 2" xfId="18604"/>
    <cellStyle name="Level 2 Total 2 4 10 3" xfId="18605"/>
    <cellStyle name="Level 2 Total 2 4 11" xfId="18606"/>
    <cellStyle name="Level 2 Total 2 4 11 2" xfId="18607"/>
    <cellStyle name="Level 2 Total 2 4 11 2 2" xfId="18608"/>
    <cellStyle name="Level 2 Total 2 4 11 3" xfId="18609"/>
    <cellStyle name="Level 2 Total 2 4 12" xfId="18610"/>
    <cellStyle name="Level 2 Total 2 4 12 2" xfId="18611"/>
    <cellStyle name="Level 2 Total 2 4 12 2 2" xfId="18612"/>
    <cellStyle name="Level 2 Total 2 4 12 3" xfId="18613"/>
    <cellStyle name="Level 2 Total 2 4 13" xfId="18614"/>
    <cellStyle name="Level 2 Total 2 4 2" xfId="18615"/>
    <cellStyle name="Level 2 Total 2 4 2 2" xfId="18616"/>
    <cellStyle name="Level 2 Total 2 4 2 2 2" xfId="18617"/>
    <cellStyle name="Level 2 Total 2 4 2 2 2 2" xfId="18618"/>
    <cellStyle name="Level 2 Total 2 4 2 2 2 2 2" xfId="18619"/>
    <cellStyle name="Level 2 Total 2 4 2 2 2 3" xfId="18620"/>
    <cellStyle name="Level 2 Total 2 4 2 2 3" xfId="18621"/>
    <cellStyle name="Level 2 Total 2 4 2 2 3 2" xfId="18622"/>
    <cellStyle name="Level 2 Total 2 4 2 2 3 2 2" xfId="18623"/>
    <cellStyle name="Level 2 Total 2 4 2 2 3 3" xfId="18624"/>
    <cellStyle name="Level 2 Total 2 4 2 2 4" xfId="18625"/>
    <cellStyle name="Level 2 Total 2 4 2 2 4 2" xfId="18626"/>
    <cellStyle name="Level 2 Total 2 4 2 2 4 2 2" xfId="18627"/>
    <cellStyle name="Level 2 Total 2 4 2 2 4 3" xfId="18628"/>
    <cellStyle name="Level 2 Total 2 4 2 2 5" xfId="18629"/>
    <cellStyle name="Level 2 Total 2 4 2 2 5 2" xfId="18630"/>
    <cellStyle name="Level 2 Total 2 4 2 2 5 2 2" xfId="18631"/>
    <cellStyle name="Level 2 Total 2 4 2 2 5 3" xfId="18632"/>
    <cellStyle name="Level 2 Total 2 4 2 2 6" xfId="18633"/>
    <cellStyle name="Level 2 Total 2 4 2 2 6 2" xfId="18634"/>
    <cellStyle name="Level 2 Total 2 4 2 2 7" xfId="18635"/>
    <cellStyle name="Level 2 Total 2 4 2 2 7 2" xfId="18636"/>
    <cellStyle name="Level 2 Total 2 4 2 2 7 2 2" xfId="18637"/>
    <cellStyle name="Level 2 Total 2 4 2 2 7 3" xfId="18638"/>
    <cellStyle name="Level 2 Total 2 4 2 2 8" xfId="18639"/>
    <cellStyle name="Level 2 Total 2 4 2 3" xfId="18640"/>
    <cellStyle name="Level 2 Total 2 4 2 3 2" xfId="18641"/>
    <cellStyle name="Level 2 Total 2 4 2 3 2 2" xfId="18642"/>
    <cellStyle name="Level 2 Total 2 4 2 3 3" xfId="18643"/>
    <cellStyle name="Level 2 Total 2 4 2 4" xfId="18644"/>
    <cellStyle name="Level 2 Total 2 4 2 4 2" xfId="18645"/>
    <cellStyle name="Level 2 Total 2 4 2 4 2 2" xfId="18646"/>
    <cellStyle name="Level 2 Total 2 4 2 4 3" xfId="18647"/>
    <cellStyle name="Level 2 Total 2 4 2 5" xfId="18648"/>
    <cellStyle name="Level 2 Total 2 4 2 5 2" xfId="18649"/>
    <cellStyle name="Level 2 Total 2 4 2 5 2 2" xfId="18650"/>
    <cellStyle name="Level 2 Total 2 4 2 5 3" xfId="18651"/>
    <cellStyle name="Level 2 Total 2 4 2 6" xfId="18652"/>
    <cellStyle name="Level 2 Total 2 4 2 6 2" xfId="18653"/>
    <cellStyle name="Level 2 Total 2 4 2 6 2 2" xfId="18654"/>
    <cellStyle name="Level 2 Total 2 4 2 6 3" xfId="18655"/>
    <cellStyle name="Level 2 Total 2 4 2 7" xfId="18656"/>
    <cellStyle name="Level 2 Total 2 4 2 7 2" xfId="18657"/>
    <cellStyle name="Level 2 Total 2 4 2 7 2 2" xfId="18658"/>
    <cellStyle name="Level 2 Total 2 4 2 7 3" xfId="18659"/>
    <cellStyle name="Level 2 Total 2 4 2 8" xfId="18660"/>
    <cellStyle name="Level 2 Total 2 4 2 8 2" xfId="18661"/>
    <cellStyle name="Level 2 Total 2 4 2 8 2 2" xfId="18662"/>
    <cellStyle name="Level 2 Total 2 4 2 8 3" xfId="18663"/>
    <cellStyle name="Level 2 Total 2 4 2 9" xfId="18664"/>
    <cellStyle name="Level 2 Total 2 4 3" xfId="18665"/>
    <cellStyle name="Level 2 Total 2 4 3 2" xfId="18666"/>
    <cellStyle name="Level 2 Total 2 4 3 2 2" xfId="18667"/>
    <cellStyle name="Level 2 Total 2 4 3 2 2 2" xfId="18668"/>
    <cellStyle name="Level 2 Total 2 4 3 2 2 2 2" xfId="18669"/>
    <cellStyle name="Level 2 Total 2 4 3 2 2 3" xfId="18670"/>
    <cellStyle name="Level 2 Total 2 4 3 2 3" xfId="18671"/>
    <cellStyle name="Level 2 Total 2 4 3 2 3 2" xfId="18672"/>
    <cellStyle name="Level 2 Total 2 4 3 2 3 2 2" xfId="18673"/>
    <cellStyle name="Level 2 Total 2 4 3 2 3 3" xfId="18674"/>
    <cellStyle name="Level 2 Total 2 4 3 2 4" xfId="18675"/>
    <cellStyle name="Level 2 Total 2 4 3 2 4 2" xfId="18676"/>
    <cellStyle name="Level 2 Total 2 4 3 2 4 2 2" xfId="18677"/>
    <cellStyle name="Level 2 Total 2 4 3 2 4 3" xfId="18678"/>
    <cellStyle name="Level 2 Total 2 4 3 2 5" xfId="18679"/>
    <cellStyle name="Level 2 Total 2 4 3 2 5 2" xfId="18680"/>
    <cellStyle name="Level 2 Total 2 4 3 2 5 2 2" xfId="18681"/>
    <cellStyle name="Level 2 Total 2 4 3 2 5 3" xfId="18682"/>
    <cellStyle name="Level 2 Total 2 4 3 2 6" xfId="18683"/>
    <cellStyle name="Level 2 Total 2 4 3 2 6 2" xfId="18684"/>
    <cellStyle name="Level 2 Total 2 4 3 2 7" xfId="18685"/>
    <cellStyle name="Level 2 Total 2 4 3 2 7 2" xfId="18686"/>
    <cellStyle name="Level 2 Total 2 4 3 2 7 2 2" xfId="18687"/>
    <cellStyle name="Level 2 Total 2 4 3 2 7 3" xfId="18688"/>
    <cellStyle name="Level 2 Total 2 4 3 2 8" xfId="18689"/>
    <cellStyle name="Level 2 Total 2 4 3 3" xfId="18690"/>
    <cellStyle name="Level 2 Total 2 4 3 3 2" xfId="18691"/>
    <cellStyle name="Level 2 Total 2 4 3 3 2 2" xfId="18692"/>
    <cellStyle name="Level 2 Total 2 4 3 3 3" xfId="18693"/>
    <cellStyle name="Level 2 Total 2 4 3 4" xfId="18694"/>
    <cellStyle name="Level 2 Total 2 4 3 4 2" xfId="18695"/>
    <cellStyle name="Level 2 Total 2 4 3 4 2 2" xfId="18696"/>
    <cellStyle name="Level 2 Total 2 4 3 4 3" xfId="18697"/>
    <cellStyle name="Level 2 Total 2 4 3 5" xfId="18698"/>
    <cellStyle name="Level 2 Total 2 4 3 5 2" xfId="18699"/>
    <cellStyle name="Level 2 Total 2 4 3 5 2 2" xfId="18700"/>
    <cellStyle name="Level 2 Total 2 4 3 5 3" xfId="18701"/>
    <cellStyle name="Level 2 Total 2 4 3 6" xfId="18702"/>
    <cellStyle name="Level 2 Total 2 4 3 6 2" xfId="18703"/>
    <cellStyle name="Level 2 Total 2 4 3 6 2 2" xfId="18704"/>
    <cellStyle name="Level 2 Total 2 4 3 6 3" xfId="18705"/>
    <cellStyle name="Level 2 Total 2 4 3 7" xfId="18706"/>
    <cellStyle name="Level 2 Total 2 4 3 7 2" xfId="18707"/>
    <cellStyle name="Level 2 Total 2 4 3 7 2 2" xfId="18708"/>
    <cellStyle name="Level 2 Total 2 4 3 7 3" xfId="18709"/>
    <cellStyle name="Level 2 Total 2 4 3 8" xfId="18710"/>
    <cellStyle name="Level 2 Total 2 4 3 8 2" xfId="18711"/>
    <cellStyle name="Level 2 Total 2 4 3 8 2 2" xfId="18712"/>
    <cellStyle name="Level 2 Total 2 4 3 8 3" xfId="18713"/>
    <cellStyle name="Level 2 Total 2 4 3 9" xfId="18714"/>
    <cellStyle name="Level 2 Total 2 4 4" xfId="18715"/>
    <cellStyle name="Level 2 Total 2 4 4 2" xfId="18716"/>
    <cellStyle name="Level 2 Total 2 4 4 2 2" xfId="18717"/>
    <cellStyle name="Level 2 Total 2 4 4 2 2 2" xfId="18718"/>
    <cellStyle name="Level 2 Total 2 4 4 2 2 2 2" xfId="18719"/>
    <cellStyle name="Level 2 Total 2 4 4 2 2 3" xfId="18720"/>
    <cellStyle name="Level 2 Total 2 4 4 2 3" xfId="18721"/>
    <cellStyle name="Level 2 Total 2 4 4 2 3 2" xfId="18722"/>
    <cellStyle name="Level 2 Total 2 4 4 2 3 2 2" xfId="18723"/>
    <cellStyle name="Level 2 Total 2 4 4 2 3 3" xfId="18724"/>
    <cellStyle name="Level 2 Total 2 4 4 2 4" xfId="18725"/>
    <cellStyle name="Level 2 Total 2 4 4 2 4 2" xfId="18726"/>
    <cellStyle name="Level 2 Total 2 4 4 2 4 2 2" xfId="18727"/>
    <cellStyle name="Level 2 Total 2 4 4 2 4 3" xfId="18728"/>
    <cellStyle name="Level 2 Total 2 4 4 2 5" xfId="18729"/>
    <cellStyle name="Level 2 Total 2 4 4 2 5 2" xfId="18730"/>
    <cellStyle name="Level 2 Total 2 4 4 2 5 2 2" xfId="18731"/>
    <cellStyle name="Level 2 Total 2 4 4 2 5 3" xfId="18732"/>
    <cellStyle name="Level 2 Total 2 4 4 2 6" xfId="18733"/>
    <cellStyle name="Level 2 Total 2 4 4 2 6 2" xfId="18734"/>
    <cellStyle name="Level 2 Total 2 4 4 2 7" xfId="18735"/>
    <cellStyle name="Level 2 Total 2 4 4 2 7 2" xfId="18736"/>
    <cellStyle name="Level 2 Total 2 4 4 2 7 2 2" xfId="18737"/>
    <cellStyle name="Level 2 Total 2 4 4 2 7 3" xfId="18738"/>
    <cellStyle name="Level 2 Total 2 4 4 2 8" xfId="18739"/>
    <cellStyle name="Level 2 Total 2 4 4 3" xfId="18740"/>
    <cellStyle name="Level 2 Total 2 4 4 3 2" xfId="18741"/>
    <cellStyle name="Level 2 Total 2 4 4 3 2 2" xfId="18742"/>
    <cellStyle name="Level 2 Total 2 4 4 3 3" xfId="18743"/>
    <cellStyle name="Level 2 Total 2 4 4 4" xfId="18744"/>
    <cellStyle name="Level 2 Total 2 4 4 4 2" xfId="18745"/>
    <cellStyle name="Level 2 Total 2 4 4 4 2 2" xfId="18746"/>
    <cellStyle name="Level 2 Total 2 4 4 4 3" xfId="18747"/>
    <cellStyle name="Level 2 Total 2 4 4 5" xfId="18748"/>
    <cellStyle name="Level 2 Total 2 4 4 5 2" xfId="18749"/>
    <cellStyle name="Level 2 Total 2 4 4 5 2 2" xfId="18750"/>
    <cellStyle name="Level 2 Total 2 4 4 5 3" xfId="18751"/>
    <cellStyle name="Level 2 Total 2 4 4 6" xfId="18752"/>
    <cellStyle name="Level 2 Total 2 4 4 6 2" xfId="18753"/>
    <cellStyle name="Level 2 Total 2 4 4 6 2 2" xfId="18754"/>
    <cellStyle name="Level 2 Total 2 4 4 6 3" xfId="18755"/>
    <cellStyle name="Level 2 Total 2 4 4 7" xfId="18756"/>
    <cellStyle name="Level 2 Total 2 4 4 7 2" xfId="18757"/>
    <cellStyle name="Level 2 Total 2 4 4 7 2 2" xfId="18758"/>
    <cellStyle name="Level 2 Total 2 4 4 7 3" xfId="18759"/>
    <cellStyle name="Level 2 Total 2 4 4 8" xfId="18760"/>
    <cellStyle name="Level 2 Total 2 4 4 8 2" xfId="18761"/>
    <cellStyle name="Level 2 Total 2 4 4 8 2 2" xfId="18762"/>
    <cellStyle name="Level 2 Total 2 4 4 8 3" xfId="18763"/>
    <cellStyle name="Level 2 Total 2 4 4 9" xfId="18764"/>
    <cellStyle name="Level 2 Total 2 4 5" xfId="18765"/>
    <cellStyle name="Level 2 Total 2 4 5 2" xfId="18766"/>
    <cellStyle name="Level 2 Total 2 4 5 2 2" xfId="18767"/>
    <cellStyle name="Level 2 Total 2 4 5 2 2 2" xfId="18768"/>
    <cellStyle name="Level 2 Total 2 4 5 2 2 2 2" xfId="18769"/>
    <cellStyle name="Level 2 Total 2 4 5 2 2 3" xfId="18770"/>
    <cellStyle name="Level 2 Total 2 4 5 2 3" xfId="18771"/>
    <cellStyle name="Level 2 Total 2 4 5 2 3 2" xfId="18772"/>
    <cellStyle name="Level 2 Total 2 4 5 2 3 2 2" xfId="18773"/>
    <cellStyle name="Level 2 Total 2 4 5 2 3 3" xfId="18774"/>
    <cellStyle name="Level 2 Total 2 4 5 2 4" xfId="18775"/>
    <cellStyle name="Level 2 Total 2 4 5 2 4 2" xfId="18776"/>
    <cellStyle name="Level 2 Total 2 4 5 2 4 2 2" xfId="18777"/>
    <cellStyle name="Level 2 Total 2 4 5 2 4 3" xfId="18778"/>
    <cellStyle name="Level 2 Total 2 4 5 2 5" xfId="18779"/>
    <cellStyle name="Level 2 Total 2 4 5 2 5 2" xfId="18780"/>
    <cellStyle name="Level 2 Total 2 4 5 2 5 2 2" xfId="18781"/>
    <cellStyle name="Level 2 Total 2 4 5 2 5 3" xfId="18782"/>
    <cellStyle name="Level 2 Total 2 4 5 2 6" xfId="18783"/>
    <cellStyle name="Level 2 Total 2 4 5 2 6 2" xfId="18784"/>
    <cellStyle name="Level 2 Total 2 4 5 2 7" xfId="18785"/>
    <cellStyle name="Level 2 Total 2 4 5 2 7 2" xfId="18786"/>
    <cellStyle name="Level 2 Total 2 4 5 2 7 2 2" xfId="18787"/>
    <cellStyle name="Level 2 Total 2 4 5 2 7 3" xfId="18788"/>
    <cellStyle name="Level 2 Total 2 4 5 2 8" xfId="18789"/>
    <cellStyle name="Level 2 Total 2 4 5 3" xfId="18790"/>
    <cellStyle name="Level 2 Total 2 4 5 3 2" xfId="18791"/>
    <cellStyle name="Level 2 Total 2 4 5 3 2 2" xfId="18792"/>
    <cellStyle name="Level 2 Total 2 4 5 3 3" xfId="18793"/>
    <cellStyle name="Level 2 Total 2 4 5 4" xfId="18794"/>
    <cellStyle name="Level 2 Total 2 4 5 4 2" xfId="18795"/>
    <cellStyle name="Level 2 Total 2 4 5 4 2 2" xfId="18796"/>
    <cellStyle name="Level 2 Total 2 4 5 4 3" xfId="18797"/>
    <cellStyle name="Level 2 Total 2 4 5 5" xfId="18798"/>
    <cellStyle name="Level 2 Total 2 4 5 5 2" xfId="18799"/>
    <cellStyle name="Level 2 Total 2 4 5 5 2 2" xfId="18800"/>
    <cellStyle name="Level 2 Total 2 4 5 5 3" xfId="18801"/>
    <cellStyle name="Level 2 Total 2 4 5 6" xfId="18802"/>
    <cellStyle name="Level 2 Total 2 4 5 6 2" xfId="18803"/>
    <cellStyle name="Level 2 Total 2 4 5 6 2 2" xfId="18804"/>
    <cellStyle name="Level 2 Total 2 4 5 6 3" xfId="18805"/>
    <cellStyle name="Level 2 Total 2 4 5 7" xfId="18806"/>
    <cellStyle name="Level 2 Total 2 4 5 7 2" xfId="18807"/>
    <cellStyle name="Level 2 Total 2 4 5 7 2 2" xfId="18808"/>
    <cellStyle name="Level 2 Total 2 4 5 7 3" xfId="18809"/>
    <cellStyle name="Level 2 Total 2 4 5 8" xfId="18810"/>
    <cellStyle name="Level 2 Total 2 4 5 8 2" xfId="18811"/>
    <cellStyle name="Level 2 Total 2 4 5 8 2 2" xfId="18812"/>
    <cellStyle name="Level 2 Total 2 4 5 8 3" xfId="18813"/>
    <cellStyle name="Level 2 Total 2 4 5 9" xfId="18814"/>
    <cellStyle name="Level 2 Total 2 4 6" xfId="18815"/>
    <cellStyle name="Level 2 Total 2 4 6 2" xfId="18816"/>
    <cellStyle name="Level 2 Total 2 4 6 2 2" xfId="18817"/>
    <cellStyle name="Level 2 Total 2 4 6 2 2 2" xfId="18818"/>
    <cellStyle name="Level 2 Total 2 4 6 2 3" xfId="18819"/>
    <cellStyle name="Level 2 Total 2 4 6 3" xfId="18820"/>
    <cellStyle name="Level 2 Total 2 4 6 3 2" xfId="18821"/>
    <cellStyle name="Level 2 Total 2 4 6 3 2 2" xfId="18822"/>
    <cellStyle name="Level 2 Total 2 4 6 3 3" xfId="18823"/>
    <cellStyle name="Level 2 Total 2 4 6 4" xfId="18824"/>
    <cellStyle name="Level 2 Total 2 4 6 4 2" xfId="18825"/>
    <cellStyle name="Level 2 Total 2 4 6 4 2 2" xfId="18826"/>
    <cellStyle name="Level 2 Total 2 4 6 4 3" xfId="18827"/>
    <cellStyle name="Level 2 Total 2 4 6 5" xfId="18828"/>
    <cellStyle name="Level 2 Total 2 4 6 5 2" xfId="18829"/>
    <cellStyle name="Level 2 Total 2 4 6 5 2 2" xfId="18830"/>
    <cellStyle name="Level 2 Total 2 4 6 5 3" xfId="18831"/>
    <cellStyle name="Level 2 Total 2 4 6 6" xfId="18832"/>
    <cellStyle name="Level 2 Total 2 4 6 6 2" xfId="18833"/>
    <cellStyle name="Level 2 Total 2 4 6 7" xfId="18834"/>
    <cellStyle name="Level 2 Total 2 4 6 7 2" xfId="18835"/>
    <cellStyle name="Level 2 Total 2 4 6 7 2 2" xfId="18836"/>
    <cellStyle name="Level 2 Total 2 4 6 7 3" xfId="18837"/>
    <cellStyle name="Level 2 Total 2 4 6 8" xfId="18838"/>
    <cellStyle name="Level 2 Total 2 4 7" xfId="18839"/>
    <cellStyle name="Level 2 Total 2 4 7 2" xfId="18840"/>
    <cellStyle name="Level 2 Total 2 4 7 2 2" xfId="18841"/>
    <cellStyle name="Level 2 Total 2 4 7 3" xfId="18842"/>
    <cellStyle name="Level 2 Total 2 4 8" xfId="18843"/>
    <cellStyle name="Level 2 Total 2 4 8 2" xfId="18844"/>
    <cellStyle name="Level 2 Total 2 4 8 2 2" xfId="18845"/>
    <cellStyle name="Level 2 Total 2 4 8 3" xfId="18846"/>
    <cellStyle name="Level 2 Total 2 4 9" xfId="18847"/>
    <cellStyle name="Level 2 Total 2 4 9 2" xfId="18848"/>
    <cellStyle name="Level 2 Total 2 4 9 2 2" xfId="18849"/>
    <cellStyle name="Level 2 Total 2 4 9 3" xfId="18850"/>
    <cellStyle name="Level 2 Total 2 5" xfId="18851"/>
    <cellStyle name="Level 2 Total 2 5 10" xfId="18852"/>
    <cellStyle name="Level 2 Total 2 5 10 2" xfId="18853"/>
    <cellStyle name="Level 2 Total 2 5 10 2 2" xfId="18854"/>
    <cellStyle name="Level 2 Total 2 5 10 3" xfId="18855"/>
    <cellStyle name="Level 2 Total 2 5 11" xfId="18856"/>
    <cellStyle name="Level 2 Total 2 5 11 2" xfId="18857"/>
    <cellStyle name="Level 2 Total 2 5 11 2 2" xfId="18858"/>
    <cellStyle name="Level 2 Total 2 5 11 3" xfId="18859"/>
    <cellStyle name="Level 2 Total 2 5 12" xfId="18860"/>
    <cellStyle name="Level 2 Total 2 5 12 2" xfId="18861"/>
    <cellStyle name="Level 2 Total 2 5 12 2 2" xfId="18862"/>
    <cellStyle name="Level 2 Total 2 5 12 3" xfId="18863"/>
    <cellStyle name="Level 2 Total 2 5 13" xfId="18864"/>
    <cellStyle name="Level 2 Total 2 5 2" xfId="18865"/>
    <cellStyle name="Level 2 Total 2 5 2 2" xfId="18866"/>
    <cellStyle name="Level 2 Total 2 5 2 2 2" xfId="18867"/>
    <cellStyle name="Level 2 Total 2 5 2 2 2 2" xfId="18868"/>
    <cellStyle name="Level 2 Total 2 5 2 2 2 2 2" xfId="18869"/>
    <cellStyle name="Level 2 Total 2 5 2 2 2 3" xfId="18870"/>
    <cellStyle name="Level 2 Total 2 5 2 2 3" xfId="18871"/>
    <cellStyle name="Level 2 Total 2 5 2 2 3 2" xfId="18872"/>
    <cellStyle name="Level 2 Total 2 5 2 2 3 2 2" xfId="18873"/>
    <cellStyle name="Level 2 Total 2 5 2 2 3 3" xfId="18874"/>
    <cellStyle name="Level 2 Total 2 5 2 2 4" xfId="18875"/>
    <cellStyle name="Level 2 Total 2 5 2 2 4 2" xfId="18876"/>
    <cellStyle name="Level 2 Total 2 5 2 2 4 2 2" xfId="18877"/>
    <cellStyle name="Level 2 Total 2 5 2 2 4 3" xfId="18878"/>
    <cellStyle name="Level 2 Total 2 5 2 2 5" xfId="18879"/>
    <cellStyle name="Level 2 Total 2 5 2 2 5 2" xfId="18880"/>
    <cellStyle name="Level 2 Total 2 5 2 2 5 2 2" xfId="18881"/>
    <cellStyle name="Level 2 Total 2 5 2 2 5 3" xfId="18882"/>
    <cellStyle name="Level 2 Total 2 5 2 2 6" xfId="18883"/>
    <cellStyle name="Level 2 Total 2 5 2 2 6 2" xfId="18884"/>
    <cellStyle name="Level 2 Total 2 5 2 2 7" xfId="18885"/>
    <cellStyle name="Level 2 Total 2 5 2 2 7 2" xfId="18886"/>
    <cellStyle name="Level 2 Total 2 5 2 2 7 2 2" xfId="18887"/>
    <cellStyle name="Level 2 Total 2 5 2 2 7 3" xfId="18888"/>
    <cellStyle name="Level 2 Total 2 5 2 2 8" xfId="18889"/>
    <cellStyle name="Level 2 Total 2 5 2 3" xfId="18890"/>
    <cellStyle name="Level 2 Total 2 5 2 3 2" xfId="18891"/>
    <cellStyle name="Level 2 Total 2 5 2 3 2 2" xfId="18892"/>
    <cellStyle name="Level 2 Total 2 5 2 3 3" xfId="18893"/>
    <cellStyle name="Level 2 Total 2 5 2 4" xfId="18894"/>
    <cellStyle name="Level 2 Total 2 5 2 4 2" xfId="18895"/>
    <cellStyle name="Level 2 Total 2 5 2 4 2 2" xfId="18896"/>
    <cellStyle name="Level 2 Total 2 5 2 4 3" xfId="18897"/>
    <cellStyle name="Level 2 Total 2 5 2 5" xfId="18898"/>
    <cellStyle name="Level 2 Total 2 5 2 5 2" xfId="18899"/>
    <cellStyle name="Level 2 Total 2 5 2 5 2 2" xfId="18900"/>
    <cellStyle name="Level 2 Total 2 5 2 5 3" xfId="18901"/>
    <cellStyle name="Level 2 Total 2 5 2 6" xfId="18902"/>
    <cellStyle name="Level 2 Total 2 5 2 6 2" xfId="18903"/>
    <cellStyle name="Level 2 Total 2 5 2 6 2 2" xfId="18904"/>
    <cellStyle name="Level 2 Total 2 5 2 6 3" xfId="18905"/>
    <cellStyle name="Level 2 Total 2 5 2 7" xfId="18906"/>
    <cellStyle name="Level 2 Total 2 5 2 7 2" xfId="18907"/>
    <cellStyle name="Level 2 Total 2 5 2 7 2 2" xfId="18908"/>
    <cellStyle name="Level 2 Total 2 5 2 7 3" xfId="18909"/>
    <cellStyle name="Level 2 Total 2 5 2 8" xfId="18910"/>
    <cellStyle name="Level 2 Total 2 5 2 8 2" xfId="18911"/>
    <cellStyle name="Level 2 Total 2 5 2 8 2 2" xfId="18912"/>
    <cellStyle name="Level 2 Total 2 5 2 8 3" xfId="18913"/>
    <cellStyle name="Level 2 Total 2 5 2 9" xfId="18914"/>
    <cellStyle name="Level 2 Total 2 5 3" xfId="18915"/>
    <cellStyle name="Level 2 Total 2 5 3 2" xfId="18916"/>
    <cellStyle name="Level 2 Total 2 5 3 2 2" xfId="18917"/>
    <cellStyle name="Level 2 Total 2 5 3 2 2 2" xfId="18918"/>
    <cellStyle name="Level 2 Total 2 5 3 2 2 2 2" xfId="18919"/>
    <cellStyle name="Level 2 Total 2 5 3 2 2 3" xfId="18920"/>
    <cellStyle name="Level 2 Total 2 5 3 2 3" xfId="18921"/>
    <cellStyle name="Level 2 Total 2 5 3 2 3 2" xfId="18922"/>
    <cellStyle name="Level 2 Total 2 5 3 2 3 2 2" xfId="18923"/>
    <cellStyle name="Level 2 Total 2 5 3 2 3 3" xfId="18924"/>
    <cellStyle name="Level 2 Total 2 5 3 2 4" xfId="18925"/>
    <cellStyle name="Level 2 Total 2 5 3 2 4 2" xfId="18926"/>
    <cellStyle name="Level 2 Total 2 5 3 2 4 2 2" xfId="18927"/>
    <cellStyle name="Level 2 Total 2 5 3 2 4 3" xfId="18928"/>
    <cellStyle name="Level 2 Total 2 5 3 2 5" xfId="18929"/>
    <cellStyle name="Level 2 Total 2 5 3 2 5 2" xfId="18930"/>
    <cellStyle name="Level 2 Total 2 5 3 2 5 2 2" xfId="18931"/>
    <cellStyle name="Level 2 Total 2 5 3 2 5 3" xfId="18932"/>
    <cellStyle name="Level 2 Total 2 5 3 2 6" xfId="18933"/>
    <cellStyle name="Level 2 Total 2 5 3 2 6 2" xfId="18934"/>
    <cellStyle name="Level 2 Total 2 5 3 2 7" xfId="18935"/>
    <cellStyle name="Level 2 Total 2 5 3 2 7 2" xfId="18936"/>
    <cellStyle name="Level 2 Total 2 5 3 2 7 2 2" xfId="18937"/>
    <cellStyle name="Level 2 Total 2 5 3 2 7 3" xfId="18938"/>
    <cellStyle name="Level 2 Total 2 5 3 2 8" xfId="18939"/>
    <cellStyle name="Level 2 Total 2 5 3 3" xfId="18940"/>
    <cellStyle name="Level 2 Total 2 5 3 3 2" xfId="18941"/>
    <cellStyle name="Level 2 Total 2 5 3 3 2 2" xfId="18942"/>
    <cellStyle name="Level 2 Total 2 5 3 3 3" xfId="18943"/>
    <cellStyle name="Level 2 Total 2 5 3 4" xfId="18944"/>
    <cellStyle name="Level 2 Total 2 5 3 4 2" xfId="18945"/>
    <cellStyle name="Level 2 Total 2 5 3 4 2 2" xfId="18946"/>
    <cellStyle name="Level 2 Total 2 5 3 4 3" xfId="18947"/>
    <cellStyle name="Level 2 Total 2 5 3 5" xfId="18948"/>
    <cellStyle name="Level 2 Total 2 5 3 5 2" xfId="18949"/>
    <cellStyle name="Level 2 Total 2 5 3 5 2 2" xfId="18950"/>
    <cellStyle name="Level 2 Total 2 5 3 5 3" xfId="18951"/>
    <cellStyle name="Level 2 Total 2 5 3 6" xfId="18952"/>
    <cellStyle name="Level 2 Total 2 5 3 6 2" xfId="18953"/>
    <cellStyle name="Level 2 Total 2 5 3 6 2 2" xfId="18954"/>
    <cellStyle name="Level 2 Total 2 5 3 6 3" xfId="18955"/>
    <cellStyle name="Level 2 Total 2 5 3 7" xfId="18956"/>
    <cellStyle name="Level 2 Total 2 5 3 7 2" xfId="18957"/>
    <cellStyle name="Level 2 Total 2 5 3 7 2 2" xfId="18958"/>
    <cellStyle name="Level 2 Total 2 5 3 7 3" xfId="18959"/>
    <cellStyle name="Level 2 Total 2 5 3 8" xfId="18960"/>
    <cellStyle name="Level 2 Total 2 5 3 8 2" xfId="18961"/>
    <cellStyle name="Level 2 Total 2 5 3 8 2 2" xfId="18962"/>
    <cellStyle name="Level 2 Total 2 5 3 8 3" xfId="18963"/>
    <cellStyle name="Level 2 Total 2 5 3 9" xfId="18964"/>
    <cellStyle name="Level 2 Total 2 5 4" xfId="18965"/>
    <cellStyle name="Level 2 Total 2 5 4 2" xfId="18966"/>
    <cellStyle name="Level 2 Total 2 5 4 2 2" xfId="18967"/>
    <cellStyle name="Level 2 Total 2 5 4 2 2 2" xfId="18968"/>
    <cellStyle name="Level 2 Total 2 5 4 2 2 2 2" xfId="18969"/>
    <cellStyle name="Level 2 Total 2 5 4 2 2 3" xfId="18970"/>
    <cellStyle name="Level 2 Total 2 5 4 2 3" xfId="18971"/>
    <cellStyle name="Level 2 Total 2 5 4 2 3 2" xfId="18972"/>
    <cellStyle name="Level 2 Total 2 5 4 2 3 2 2" xfId="18973"/>
    <cellStyle name="Level 2 Total 2 5 4 2 3 3" xfId="18974"/>
    <cellStyle name="Level 2 Total 2 5 4 2 4" xfId="18975"/>
    <cellStyle name="Level 2 Total 2 5 4 2 4 2" xfId="18976"/>
    <cellStyle name="Level 2 Total 2 5 4 2 4 2 2" xfId="18977"/>
    <cellStyle name="Level 2 Total 2 5 4 2 4 3" xfId="18978"/>
    <cellStyle name="Level 2 Total 2 5 4 2 5" xfId="18979"/>
    <cellStyle name="Level 2 Total 2 5 4 2 5 2" xfId="18980"/>
    <cellStyle name="Level 2 Total 2 5 4 2 5 2 2" xfId="18981"/>
    <cellStyle name="Level 2 Total 2 5 4 2 5 3" xfId="18982"/>
    <cellStyle name="Level 2 Total 2 5 4 2 6" xfId="18983"/>
    <cellStyle name="Level 2 Total 2 5 4 2 6 2" xfId="18984"/>
    <cellStyle name="Level 2 Total 2 5 4 2 7" xfId="18985"/>
    <cellStyle name="Level 2 Total 2 5 4 2 7 2" xfId="18986"/>
    <cellStyle name="Level 2 Total 2 5 4 2 7 2 2" xfId="18987"/>
    <cellStyle name="Level 2 Total 2 5 4 2 7 3" xfId="18988"/>
    <cellStyle name="Level 2 Total 2 5 4 2 8" xfId="18989"/>
    <cellStyle name="Level 2 Total 2 5 4 3" xfId="18990"/>
    <cellStyle name="Level 2 Total 2 5 4 3 2" xfId="18991"/>
    <cellStyle name="Level 2 Total 2 5 4 3 2 2" xfId="18992"/>
    <cellStyle name="Level 2 Total 2 5 4 3 3" xfId="18993"/>
    <cellStyle name="Level 2 Total 2 5 4 4" xfId="18994"/>
    <cellStyle name="Level 2 Total 2 5 4 4 2" xfId="18995"/>
    <cellStyle name="Level 2 Total 2 5 4 4 2 2" xfId="18996"/>
    <cellStyle name="Level 2 Total 2 5 4 4 3" xfId="18997"/>
    <cellStyle name="Level 2 Total 2 5 4 5" xfId="18998"/>
    <cellStyle name="Level 2 Total 2 5 4 5 2" xfId="18999"/>
    <cellStyle name="Level 2 Total 2 5 4 5 2 2" xfId="19000"/>
    <cellStyle name="Level 2 Total 2 5 4 5 3" xfId="19001"/>
    <cellStyle name="Level 2 Total 2 5 4 6" xfId="19002"/>
    <cellStyle name="Level 2 Total 2 5 4 6 2" xfId="19003"/>
    <cellStyle name="Level 2 Total 2 5 4 6 2 2" xfId="19004"/>
    <cellStyle name="Level 2 Total 2 5 4 6 3" xfId="19005"/>
    <cellStyle name="Level 2 Total 2 5 4 7" xfId="19006"/>
    <cellStyle name="Level 2 Total 2 5 4 7 2" xfId="19007"/>
    <cellStyle name="Level 2 Total 2 5 4 7 2 2" xfId="19008"/>
    <cellStyle name="Level 2 Total 2 5 4 7 3" xfId="19009"/>
    <cellStyle name="Level 2 Total 2 5 4 8" xfId="19010"/>
    <cellStyle name="Level 2 Total 2 5 4 8 2" xfId="19011"/>
    <cellStyle name="Level 2 Total 2 5 4 8 2 2" xfId="19012"/>
    <cellStyle name="Level 2 Total 2 5 4 8 3" xfId="19013"/>
    <cellStyle name="Level 2 Total 2 5 4 9" xfId="19014"/>
    <cellStyle name="Level 2 Total 2 5 5" xfId="19015"/>
    <cellStyle name="Level 2 Total 2 5 5 2" xfId="19016"/>
    <cellStyle name="Level 2 Total 2 5 5 2 2" xfId="19017"/>
    <cellStyle name="Level 2 Total 2 5 5 2 2 2" xfId="19018"/>
    <cellStyle name="Level 2 Total 2 5 5 2 2 2 2" xfId="19019"/>
    <cellStyle name="Level 2 Total 2 5 5 2 2 3" xfId="19020"/>
    <cellStyle name="Level 2 Total 2 5 5 2 3" xfId="19021"/>
    <cellStyle name="Level 2 Total 2 5 5 2 3 2" xfId="19022"/>
    <cellStyle name="Level 2 Total 2 5 5 2 3 2 2" xfId="19023"/>
    <cellStyle name="Level 2 Total 2 5 5 2 3 3" xfId="19024"/>
    <cellStyle name="Level 2 Total 2 5 5 2 4" xfId="19025"/>
    <cellStyle name="Level 2 Total 2 5 5 2 4 2" xfId="19026"/>
    <cellStyle name="Level 2 Total 2 5 5 2 4 2 2" xfId="19027"/>
    <cellStyle name="Level 2 Total 2 5 5 2 4 3" xfId="19028"/>
    <cellStyle name="Level 2 Total 2 5 5 2 5" xfId="19029"/>
    <cellStyle name="Level 2 Total 2 5 5 2 5 2" xfId="19030"/>
    <cellStyle name="Level 2 Total 2 5 5 2 5 2 2" xfId="19031"/>
    <cellStyle name="Level 2 Total 2 5 5 2 5 3" xfId="19032"/>
    <cellStyle name="Level 2 Total 2 5 5 2 6" xfId="19033"/>
    <cellStyle name="Level 2 Total 2 5 5 2 6 2" xfId="19034"/>
    <cellStyle name="Level 2 Total 2 5 5 2 7" xfId="19035"/>
    <cellStyle name="Level 2 Total 2 5 5 2 7 2" xfId="19036"/>
    <cellStyle name="Level 2 Total 2 5 5 2 7 2 2" xfId="19037"/>
    <cellStyle name="Level 2 Total 2 5 5 2 7 3" xfId="19038"/>
    <cellStyle name="Level 2 Total 2 5 5 2 8" xfId="19039"/>
    <cellStyle name="Level 2 Total 2 5 5 3" xfId="19040"/>
    <cellStyle name="Level 2 Total 2 5 5 3 2" xfId="19041"/>
    <cellStyle name="Level 2 Total 2 5 5 3 2 2" xfId="19042"/>
    <cellStyle name="Level 2 Total 2 5 5 3 3" xfId="19043"/>
    <cellStyle name="Level 2 Total 2 5 5 4" xfId="19044"/>
    <cellStyle name="Level 2 Total 2 5 5 4 2" xfId="19045"/>
    <cellStyle name="Level 2 Total 2 5 5 4 2 2" xfId="19046"/>
    <cellStyle name="Level 2 Total 2 5 5 4 3" xfId="19047"/>
    <cellStyle name="Level 2 Total 2 5 5 5" xfId="19048"/>
    <cellStyle name="Level 2 Total 2 5 5 5 2" xfId="19049"/>
    <cellStyle name="Level 2 Total 2 5 5 5 2 2" xfId="19050"/>
    <cellStyle name="Level 2 Total 2 5 5 5 3" xfId="19051"/>
    <cellStyle name="Level 2 Total 2 5 5 6" xfId="19052"/>
    <cellStyle name="Level 2 Total 2 5 5 6 2" xfId="19053"/>
    <cellStyle name="Level 2 Total 2 5 5 6 2 2" xfId="19054"/>
    <cellStyle name="Level 2 Total 2 5 5 6 3" xfId="19055"/>
    <cellStyle name="Level 2 Total 2 5 5 7" xfId="19056"/>
    <cellStyle name="Level 2 Total 2 5 5 7 2" xfId="19057"/>
    <cellStyle name="Level 2 Total 2 5 5 7 2 2" xfId="19058"/>
    <cellStyle name="Level 2 Total 2 5 5 7 3" xfId="19059"/>
    <cellStyle name="Level 2 Total 2 5 5 8" xfId="19060"/>
    <cellStyle name="Level 2 Total 2 5 5 8 2" xfId="19061"/>
    <cellStyle name="Level 2 Total 2 5 5 8 2 2" xfId="19062"/>
    <cellStyle name="Level 2 Total 2 5 5 8 3" xfId="19063"/>
    <cellStyle name="Level 2 Total 2 5 5 9" xfId="19064"/>
    <cellStyle name="Level 2 Total 2 5 6" xfId="19065"/>
    <cellStyle name="Level 2 Total 2 5 6 2" xfId="19066"/>
    <cellStyle name="Level 2 Total 2 5 6 2 2" xfId="19067"/>
    <cellStyle name="Level 2 Total 2 5 6 2 2 2" xfId="19068"/>
    <cellStyle name="Level 2 Total 2 5 6 2 3" xfId="19069"/>
    <cellStyle name="Level 2 Total 2 5 6 3" xfId="19070"/>
    <cellStyle name="Level 2 Total 2 5 6 3 2" xfId="19071"/>
    <cellStyle name="Level 2 Total 2 5 6 3 2 2" xfId="19072"/>
    <cellStyle name="Level 2 Total 2 5 6 3 3" xfId="19073"/>
    <cellStyle name="Level 2 Total 2 5 6 4" xfId="19074"/>
    <cellStyle name="Level 2 Total 2 5 6 4 2" xfId="19075"/>
    <cellStyle name="Level 2 Total 2 5 6 4 2 2" xfId="19076"/>
    <cellStyle name="Level 2 Total 2 5 6 4 3" xfId="19077"/>
    <cellStyle name="Level 2 Total 2 5 6 5" xfId="19078"/>
    <cellStyle name="Level 2 Total 2 5 6 5 2" xfId="19079"/>
    <cellStyle name="Level 2 Total 2 5 6 5 2 2" xfId="19080"/>
    <cellStyle name="Level 2 Total 2 5 6 5 3" xfId="19081"/>
    <cellStyle name="Level 2 Total 2 5 6 6" xfId="19082"/>
    <cellStyle name="Level 2 Total 2 5 6 6 2" xfId="19083"/>
    <cellStyle name="Level 2 Total 2 5 6 7" xfId="19084"/>
    <cellStyle name="Level 2 Total 2 5 6 7 2" xfId="19085"/>
    <cellStyle name="Level 2 Total 2 5 6 7 2 2" xfId="19086"/>
    <cellStyle name="Level 2 Total 2 5 6 7 3" xfId="19087"/>
    <cellStyle name="Level 2 Total 2 5 6 8" xfId="19088"/>
    <cellStyle name="Level 2 Total 2 5 7" xfId="19089"/>
    <cellStyle name="Level 2 Total 2 5 7 2" xfId="19090"/>
    <cellStyle name="Level 2 Total 2 5 7 2 2" xfId="19091"/>
    <cellStyle name="Level 2 Total 2 5 7 3" xfId="19092"/>
    <cellStyle name="Level 2 Total 2 5 8" xfId="19093"/>
    <cellStyle name="Level 2 Total 2 5 8 2" xfId="19094"/>
    <cellStyle name="Level 2 Total 2 5 8 2 2" xfId="19095"/>
    <cellStyle name="Level 2 Total 2 5 8 3" xfId="19096"/>
    <cellStyle name="Level 2 Total 2 5 9" xfId="19097"/>
    <cellStyle name="Level 2 Total 2 5 9 2" xfId="19098"/>
    <cellStyle name="Level 2 Total 2 5 9 2 2" xfId="19099"/>
    <cellStyle name="Level 2 Total 2 5 9 3" xfId="19100"/>
    <cellStyle name="Level 2 Total 2 6" xfId="19101"/>
    <cellStyle name="Level 2 Total 2 6 2" xfId="19102"/>
    <cellStyle name="Level 2 Total 2 6 2 2" xfId="19103"/>
    <cellStyle name="Level 2 Total 2 6 2 2 2" xfId="19104"/>
    <cellStyle name="Level 2 Total 2 6 2 2 2 2" xfId="19105"/>
    <cellStyle name="Level 2 Total 2 6 2 2 3" xfId="19106"/>
    <cellStyle name="Level 2 Total 2 6 2 3" xfId="19107"/>
    <cellStyle name="Level 2 Total 2 6 2 3 2" xfId="19108"/>
    <cellStyle name="Level 2 Total 2 6 2 3 2 2" xfId="19109"/>
    <cellStyle name="Level 2 Total 2 6 2 3 3" xfId="19110"/>
    <cellStyle name="Level 2 Total 2 6 2 4" xfId="19111"/>
    <cellStyle name="Level 2 Total 2 6 2 4 2" xfId="19112"/>
    <cellStyle name="Level 2 Total 2 6 2 4 2 2" xfId="19113"/>
    <cellStyle name="Level 2 Total 2 6 2 4 3" xfId="19114"/>
    <cellStyle name="Level 2 Total 2 6 2 5" xfId="19115"/>
    <cellStyle name="Level 2 Total 2 6 2 5 2" xfId="19116"/>
    <cellStyle name="Level 2 Total 2 6 2 5 2 2" xfId="19117"/>
    <cellStyle name="Level 2 Total 2 6 2 5 3" xfId="19118"/>
    <cellStyle name="Level 2 Total 2 6 2 6" xfId="19119"/>
    <cellStyle name="Level 2 Total 2 6 2 6 2" xfId="19120"/>
    <cellStyle name="Level 2 Total 2 6 2 7" xfId="19121"/>
    <cellStyle name="Level 2 Total 2 6 2 7 2" xfId="19122"/>
    <cellStyle name="Level 2 Total 2 6 2 7 2 2" xfId="19123"/>
    <cellStyle name="Level 2 Total 2 6 2 7 3" xfId="19124"/>
    <cellStyle name="Level 2 Total 2 6 2 8" xfId="19125"/>
    <cellStyle name="Level 2 Total 2 6 3" xfId="19126"/>
    <cellStyle name="Level 2 Total 2 6 3 2" xfId="19127"/>
    <cellStyle name="Level 2 Total 2 6 3 2 2" xfId="19128"/>
    <cellStyle name="Level 2 Total 2 6 3 3" xfId="19129"/>
    <cellStyle name="Level 2 Total 2 6 4" xfId="19130"/>
    <cellStyle name="Level 2 Total 2 6 4 2" xfId="19131"/>
    <cellStyle name="Level 2 Total 2 6 4 2 2" xfId="19132"/>
    <cellStyle name="Level 2 Total 2 6 4 3" xfId="19133"/>
    <cellStyle name="Level 2 Total 2 6 5" xfId="19134"/>
    <cellStyle name="Level 2 Total 2 6 5 2" xfId="19135"/>
    <cellStyle name="Level 2 Total 2 6 5 2 2" xfId="19136"/>
    <cellStyle name="Level 2 Total 2 6 5 3" xfId="19137"/>
    <cellStyle name="Level 2 Total 2 6 6" xfId="19138"/>
    <cellStyle name="Level 2 Total 2 6 6 2" xfId="19139"/>
    <cellStyle name="Level 2 Total 2 6 6 2 2" xfId="19140"/>
    <cellStyle name="Level 2 Total 2 6 6 3" xfId="19141"/>
    <cellStyle name="Level 2 Total 2 6 7" xfId="19142"/>
    <cellStyle name="Level 2 Total 2 6 7 2" xfId="19143"/>
    <cellStyle name="Level 2 Total 2 6 7 2 2" xfId="19144"/>
    <cellStyle name="Level 2 Total 2 6 7 3" xfId="19145"/>
    <cellStyle name="Level 2 Total 2 6 8" xfId="19146"/>
    <cellStyle name="Level 2 Total 2 6 8 2" xfId="19147"/>
    <cellStyle name="Level 2 Total 2 6 8 2 2" xfId="19148"/>
    <cellStyle name="Level 2 Total 2 6 8 3" xfId="19149"/>
    <cellStyle name="Level 2 Total 2 6 9" xfId="19150"/>
    <cellStyle name="Level 2 Total 2 7" xfId="19151"/>
    <cellStyle name="Level 2 Total 2 7 2" xfId="19152"/>
    <cellStyle name="Level 2 Total 2 7 2 2" xfId="19153"/>
    <cellStyle name="Level 2 Total 2 7 2 2 2" xfId="19154"/>
    <cellStyle name="Level 2 Total 2 7 2 2 2 2" xfId="19155"/>
    <cellStyle name="Level 2 Total 2 7 2 2 3" xfId="19156"/>
    <cellStyle name="Level 2 Total 2 7 2 3" xfId="19157"/>
    <cellStyle name="Level 2 Total 2 7 2 3 2" xfId="19158"/>
    <cellStyle name="Level 2 Total 2 7 2 3 2 2" xfId="19159"/>
    <cellStyle name="Level 2 Total 2 7 2 3 3" xfId="19160"/>
    <cellStyle name="Level 2 Total 2 7 2 4" xfId="19161"/>
    <cellStyle name="Level 2 Total 2 7 2 4 2" xfId="19162"/>
    <cellStyle name="Level 2 Total 2 7 2 4 2 2" xfId="19163"/>
    <cellStyle name="Level 2 Total 2 7 2 4 3" xfId="19164"/>
    <cellStyle name="Level 2 Total 2 7 2 5" xfId="19165"/>
    <cellStyle name="Level 2 Total 2 7 2 5 2" xfId="19166"/>
    <cellStyle name="Level 2 Total 2 7 2 5 2 2" xfId="19167"/>
    <cellStyle name="Level 2 Total 2 7 2 5 3" xfId="19168"/>
    <cellStyle name="Level 2 Total 2 7 2 6" xfId="19169"/>
    <cellStyle name="Level 2 Total 2 7 2 6 2" xfId="19170"/>
    <cellStyle name="Level 2 Total 2 7 2 7" xfId="19171"/>
    <cellStyle name="Level 2 Total 2 7 2 7 2" xfId="19172"/>
    <cellStyle name="Level 2 Total 2 7 2 7 2 2" xfId="19173"/>
    <cellStyle name="Level 2 Total 2 7 2 7 3" xfId="19174"/>
    <cellStyle name="Level 2 Total 2 7 2 8" xfId="19175"/>
    <cellStyle name="Level 2 Total 2 7 3" xfId="19176"/>
    <cellStyle name="Level 2 Total 2 7 3 2" xfId="19177"/>
    <cellStyle name="Level 2 Total 2 7 3 2 2" xfId="19178"/>
    <cellStyle name="Level 2 Total 2 7 3 3" xfId="19179"/>
    <cellStyle name="Level 2 Total 2 7 4" xfId="19180"/>
    <cellStyle name="Level 2 Total 2 7 4 2" xfId="19181"/>
    <cellStyle name="Level 2 Total 2 7 4 2 2" xfId="19182"/>
    <cellStyle name="Level 2 Total 2 7 4 3" xfId="19183"/>
    <cellStyle name="Level 2 Total 2 7 5" xfId="19184"/>
    <cellStyle name="Level 2 Total 2 7 5 2" xfId="19185"/>
    <cellStyle name="Level 2 Total 2 7 5 2 2" xfId="19186"/>
    <cellStyle name="Level 2 Total 2 7 5 3" xfId="19187"/>
    <cellStyle name="Level 2 Total 2 7 6" xfId="19188"/>
    <cellStyle name="Level 2 Total 2 7 6 2" xfId="19189"/>
    <cellStyle name="Level 2 Total 2 7 6 2 2" xfId="19190"/>
    <cellStyle name="Level 2 Total 2 7 6 3" xfId="19191"/>
    <cellStyle name="Level 2 Total 2 7 7" xfId="19192"/>
    <cellStyle name="Level 2 Total 2 7 7 2" xfId="19193"/>
    <cellStyle name="Level 2 Total 2 7 7 2 2" xfId="19194"/>
    <cellStyle name="Level 2 Total 2 7 7 3" xfId="19195"/>
    <cellStyle name="Level 2 Total 2 7 8" xfId="19196"/>
    <cellStyle name="Level 2 Total 2 7 8 2" xfId="19197"/>
    <cellStyle name="Level 2 Total 2 7 8 2 2" xfId="19198"/>
    <cellStyle name="Level 2 Total 2 7 8 3" xfId="19199"/>
    <cellStyle name="Level 2 Total 2 7 9" xfId="19200"/>
    <cellStyle name="Level 2 Total 2 8" xfId="19201"/>
    <cellStyle name="Level 2 Total 2 8 2" xfId="19202"/>
    <cellStyle name="Level 2 Total 2 8 2 2" xfId="19203"/>
    <cellStyle name="Level 2 Total 2 8 2 2 2" xfId="19204"/>
    <cellStyle name="Level 2 Total 2 8 2 2 2 2" xfId="19205"/>
    <cellStyle name="Level 2 Total 2 8 2 2 3" xfId="19206"/>
    <cellStyle name="Level 2 Total 2 8 2 3" xfId="19207"/>
    <cellStyle name="Level 2 Total 2 8 2 3 2" xfId="19208"/>
    <cellStyle name="Level 2 Total 2 8 2 3 2 2" xfId="19209"/>
    <cellStyle name="Level 2 Total 2 8 2 3 3" xfId="19210"/>
    <cellStyle name="Level 2 Total 2 8 2 4" xfId="19211"/>
    <cellStyle name="Level 2 Total 2 8 2 4 2" xfId="19212"/>
    <cellStyle name="Level 2 Total 2 8 2 4 2 2" xfId="19213"/>
    <cellStyle name="Level 2 Total 2 8 2 4 3" xfId="19214"/>
    <cellStyle name="Level 2 Total 2 8 2 5" xfId="19215"/>
    <cellStyle name="Level 2 Total 2 8 2 5 2" xfId="19216"/>
    <cellStyle name="Level 2 Total 2 8 2 5 2 2" xfId="19217"/>
    <cellStyle name="Level 2 Total 2 8 2 5 3" xfId="19218"/>
    <cellStyle name="Level 2 Total 2 8 2 6" xfId="19219"/>
    <cellStyle name="Level 2 Total 2 8 2 6 2" xfId="19220"/>
    <cellStyle name="Level 2 Total 2 8 2 7" xfId="19221"/>
    <cellStyle name="Level 2 Total 2 8 2 7 2" xfId="19222"/>
    <cellStyle name="Level 2 Total 2 8 2 7 2 2" xfId="19223"/>
    <cellStyle name="Level 2 Total 2 8 2 7 3" xfId="19224"/>
    <cellStyle name="Level 2 Total 2 8 2 8" xfId="19225"/>
    <cellStyle name="Level 2 Total 2 8 3" xfId="19226"/>
    <cellStyle name="Level 2 Total 2 8 3 2" xfId="19227"/>
    <cellStyle name="Level 2 Total 2 8 3 2 2" xfId="19228"/>
    <cellStyle name="Level 2 Total 2 8 3 3" xfId="19229"/>
    <cellStyle name="Level 2 Total 2 8 4" xfId="19230"/>
    <cellStyle name="Level 2 Total 2 8 4 2" xfId="19231"/>
    <cellStyle name="Level 2 Total 2 8 4 2 2" xfId="19232"/>
    <cellStyle name="Level 2 Total 2 8 4 3" xfId="19233"/>
    <cellStyle name="Level 2 Total 2 8 5" xfId="19234"/>
    <cellStyle name="Level 2 Total 2 8 5 2" xfId="19235"/>
    <cellStyle name="Level 2 Total 2 8 5 2 2" xfId="19236"/>
    <cellStyle name="Level 2 Total 2 8 5 3" xfId="19237"/>
    <cellStyle name="Level 2 Total 2 8 6" xfId="19238"/>
    <cellStyle name="Level 2 Total 2 8 6 2" xfId="19239"/>
    <cellStyle name="Level 2 Total 2 8 6 2 2" xfId="19240"/>
    <cellStyle name="Level 2 Total 2 8 6 3" xfId="19241"/>
    <cellStyle name="Level 2 Total 2 8 7" xfId="19242"/>
    <cellStyle name="Level 2 Total 2 8 7 2" xfId="19243"/>
    <cellStyle name="Level 2 Total 2 8 7 2 2" xfId="19244"/>
    <cellStyle name="Level 2 Total 2 8 7 3" xfId="19245"/>
    <cellStyle name="Level 2 Total 2 8 8" xfId="19246"/>
    <cellStyle name="Level 2 Total 2 8 8 2" xfId="19247"/>
    <cellStyle name="Level 2 Total 2 8 8 2 2" xfId="19248"/>
    <cellStyle name="Level 2 Total 2 8 8 3" xfId="19249"/>
    <cellStyle name="Level 2 Total 2 8 9" xfId="19250"/>
    <cellStyle name="Level 2 Total 2 9" xfId="19251"/>
    <cellStyle name="Level 2 Total 2 9 2" xfId="19252"/>
    <cellStyle name="Level 2 Total 2 9 2 2" xfId="19253"/>
    <cellStyle name="Level 2 Total 2 9 2 2 2" xfId="19254"/>
    <cellStyle name="Level 2 Total 2 9 2 2 2 2" xfId="19255"/>
    <cellStyle name="Level 2 Total 2 9 2 2 3" xfId="19256"/>
    <cellStyle name="Level 2 Total 2 9 2 3" xfId="19257"/>
    <cellStyle name="Level 2 Total 2 9 2 3 2" xfId="19258"/>
    <cellStyle name="Level 2 Total 2 9 2 3 2 2" xfId="19259"/>
    <cellStyle name="Level 2 Total 2 9 2 3 3" xfId="19260"/>
    <cellStyle name="Level 2 Total 2 9 2 4" xfId="19261"/>
    <cellStyle name="Level 2 Total 2 9 2 4 2" xfId="19262"/>
    <cellStyle name="Level 2 Total 2 9 2 4 2 2" xfId="19263"/>
    <cellStyle name="Level 2 Total 2 9 2 4 3" xfId="19264"/>
    <cellStyle name="Level 2 Total 2 9 2 5" xfId="19265"/>
    <cellStyle name="Level 2 Total 2 9 2 5 2" xfId="19266"/>
    <cellStyle name="Level 2 Total 2 9 2 5 2 2" xfId="19267"/>
    <cellStyle name="Level 2 Total 2 9 2 5 3" xfId="19268"/>
    <cellStyle name="Level 2 Total 2 9 2 6" xfId="19269"/>
    <cellStyle name="Level 2 Total 2 9 2 6 2" xfId="19270"/>
    <cellStyle name="Level 2 Total 2 9 2 7" xfId="19271"/>
    <cellStyle name="Level 2 Total 2 9 2 7 2" xfId="19272"/>
    <cellStyle name="Level 2 Total 2 9 2 7 2 2" xfId="19273"/>
    <cellStyle name="Level 2 Total 2 9 2 7 3" xfId="19274"/>
    <cellStyle name="Level 2 Total 2 9 2 8" xfId="19275"/>
    <cellStyle name="Level 2 Total 2 9 3" xfId="19276"/>
    <cellStyle name="Level 2 Total 2 9 3 2" xfId="19277"/>
    <cellStyle name="Level 2 Total 2 9 3 2 2" xfId="19278"/>
    <cellStyle name="Level 2 Total 2 9 3 3" xfId="19279"/>
    <cellStyle name="Level 2 Total 2 9 4" xfId="19280"/>
    <cellStyle name="Level 2 Total 2 9 4 2" xfId="19281"/>
    <cellStyle name="Level 2 Total 2 9 4 2 2" xfId="19282"/>
    <cellStyle name="Level 2 Total 2 9 4 3" xfId="19283"/>
    <cellStyle name="Level 2 Total 2 9 5" xfId="19284"/>
    <cellStyle name="Level 2 Total 2 9 5 2" xfId="19285"/>
    <cellStyle name="Level 2 Total 2 9 5 2 2" xfId="19286"/>
    <cellStyle name="Level 2 Total 2 9 5 3" xfId="19287"/>
    <cellStyle name="Level 2 Total 2 9 6" xfId="19288"/>
    <cellStyle name="Level 2 Total 2 9 6 2" xfId="19289"/>
    <cellStyle name="Level 2 Total 2 9 6 2 2" xfId="19290"/>
    <cellStyle name="Level 2 Total 2 9 6 3" xfId="19291"/>
    <cellStyle name="Level 2 Total 2 9 7" xfId="19292"/>
    <cellStyle name="Level 2 Total 2 9 7 2" xfId="19293"/>
    <cellStyle name="Level 2 Total 2 9 7 2 2" xfId="19294"/>
    <cellStyle name="Level 2 Total 2 9 7 3" xfId="19295"/>
    <cellStyle name="Level 2 Total 2 9 8" xfId="19296"/>
    <cellStyle name="Level 2 Total 2 9 8 2" xfId="19297"/>
    <cellStyle name="Level 2 Total 2 9 8 2 2" xfId="19298"/>
    <cellStyle name="Level 2 Total 2 9 8 3" xfId="19299"/>
    <cellStyle name="Level 2 Total 2 9 9" xfId="19300"/>
    <cellStyle name="Level 2 Total 3" xfId="19301"/>
    <cellStyle name="Level 2 Total 3 10" xfId="19302"/>
    <cellStyle name="Level 2 Total 3 10 2" xfId="19303"/>
    <cellStyle name="Level 2 Total 3 10 2 2" xfId="19304"/>
    <cellStyle name="Level 2 Total 3 10 3" xfId="19305"/>
    <cellStyle name="Level 2 Total 3 11" xfId="19306"/>
    <cellStyle name="Level 2 Total 3 11 2" xfId="19307"/>
    <cellStyle name="Level 2 Total 3 11 2 2" xfId="19308"/>
    <cellStyle name="Level 2 Total 3 11 3" xfId="19309"/>
    <cellStyle name="Level 2 Total 3 12" xfId="19310"/>
    <cellStyle name="Level 2 Total 3 12 2" xfId="19311"/>
    <cellStyle name="Level 2 Total 3 12 2 2" xfId="19312"/>
    <cellStyle name="Level 2 Total 3 12 3" xfId="19313"/>
    <cellStyle name="Level 2 Total 3 13" xfId="19314"/>
    <cellStyle name="Level 2 Total 3 13 2" xfId="19315"/>
    <cellStyle name="Level 2 Total 3 13 2 2" xfId="19316"/>
    <cellStyle name="Level 2 Total 3 13 3" xfId="19317"/>
    <cellStyle name="Level 2 Total 3 14" xfId="19318"/>
    <cellStyle name="Level 2 Total 3 14 2" xfId="19319"/>
    <cellStyle name="Level 2 Total 3 14 2 2" xfId="19320"/>
    <cellStyle name="Level 2 Total 3 14 3" xfId="19321"/>
    <cellStyle name="Level 2 Total 3 15" xfId="19322"/>
    <cellStyle name="Level 2 Total 3 2" xfId="19323"/>
    <cellStyle name="Level 2 Total 3 2 10" xfId="19324"/>
    <cellStyle name="Level 2 Total 3 2 10 2" xfId="19325"/>
    <cellStyle name="Level 2 Total 3 2 10 2 2" xfId="19326"/>
    <cellStyle name="Level 2 Total 3 2 10 3" xfId="19327"/>
    <cellStyle name="Level 2 Total 3 2 11" xfId="19328"/>
    <cellStyle name="Level 2 Total 3 2 11 2" xfId="19329"/>
    <cellStyle name="Level 2 Total 3 2 11 2 2" xfId="19330"/>
    <cellStyle name="Level 2 Total 3 2 11 3" xfId="19331"/>
    <cellStyle name="Level 2 Total 3 2 12" xfId="19332"/>
    <cellStyle name="Level 2 Total 3 2 12 2" xfId="19333"/>
    <cellStyle name="Level 2 Total 3 2 12 2 2" xfId="19334"/>
    <cellStyle name="Level 2 Total 3 2 12 3" xfId="19335"/>
    <cellStyle name="Level 2 Total 3 2 13" xfId="19336"/>
    <cellStyle name="Level 2 Total 3 2 2" xfId="19337"/>
    <cellStyle name="Level 2 Total 3 2 2 2" xfId="19338"/>
    <cellStyle name="Level 2 Total 3 2 2 2 2" xfId="19339"/>
    <cellStyle name="Level 2 Total 3 2 2 2 2 2" xfId="19340"/>
    <cellStyle name="Level 2 Total 3 2 2 2 2 2 2" xfId="19341"/>
    <cellStyle name="Level 2 Total 3 2 2 2 2 3" xfId="19342"/>
    <cellStyle name="Level 2 Total 3 2 2 2 3" xfId="19343"/>
    <cellStyle name="Level 2 Total 3 2 2 2 3 2" xfId="19344"/>
    <cellStyle name="Level 2 Total 3 2 2 2 3 2 2" xfId="19345"/>
    <cellStyle name="Level 2 Total 3 2 2 2 3 3" xfId="19346"/>
    <cellStyle name="Level 2 Total 3 2 2 2 4" xfId="19347"/>
    <cellStyle name="Level 2 Total 3 2 2 2 4 2" xfId="19348"/>
    <cellStyle name="Level 2 Total 3 2 2 2 4 2 2" xfId="19349"/>
    <cellStyle name="Level 2 Total 3 2 2 2 4 3" xfId="19350"/>
    <cellStyle name="Level 2 Total 3 2 2 2 5" xfId="19351"/>
    <cellStyle name="Level 2 Total 3 2 2 2 5 2" xfId="19352"/>
    <cellStyle name="Level 2 Total 3 2 2 2 5 2 2" xfId="19353"/>
    <cellStyle name="Level 2 Total 3 2 2 2 5 3" xfId="19354"/>
    <cellStyle name="Level 2 Total 3 2 2 2 6" xfId="19355"/>
    <cellStyle name="Level 2 Total 3 2 2 2 6 2" xfId="19356"/>
    <cellStyle name="Level 2 Total 3 2 2 2 7" xfId="19357"/>
    <cellStyle name="Level 2 Total 3 2 2 2 7 2" xfId="19358"/>
    <cellStyle name="Level 2 Total 3 2 2 2 7 2 2" xfId="19359"/>
    <cellStyle name="Level 2 Total 3 2 2 2 7 3" xfId="19360"/>
    <cellStyle name="Level 2 Total 3 2 2 2 8" xfId="19361"/>
    <cellStyle name="Level 2 Total 3 2 2 3" xfId="19362"/>
    <cellStyle name="Level 2 Total 3 2 2 3 2" xfId="19363"/>
    <cellStyle name="Level 2 Total 3 2 2 3 2 2" xfId="19364"/>
    <cellStyle name="Level 2 Total 3 2 2 3 3" xfId="19365"/>
    <cellStyle name="Level 2 Total 3 2 2 4" xfId="19366"/>
    <cellStyle name="Level 2 Total 3 2 2 4 2" xfId="19367"/>
    <cellStyle name="Level 2 Total 3 2 2 4 2 2" xfId="19368"/>
    <cellStyle name="Level 2 Total 3 2 2 4 3" xfId="19369"/>
    <cellStyle name="Level 2 Total 3 2 2 5" xfId="19370"/>
    <cellStyle name="Level 2 Total 3 2 2 5 2" xfId="19371"/>
    <cellStyle name="Level 2 Total 3 2 2 5 2 2" xfId="19372"/>
    <cellStyle name="Level 2 Total 3 2 2 5 3" xfId="19373"/>
    <cellStyle name="Level 2 Total 3 2 2 6" xfId="19374"/>
    <cellStyle name="Level 2 Total 3 2 2 6 2" xfId="19375"/>
    <cellStyle name="Level 2 Total 3 2 2 6 2 2" xfId="19376"/>
    <cellStyle name="Level 2 Total 3 2 2 6 3" xfId="19377"/>
    <cellStyle name="Level 2 Total 3 2 2 7" xfId="19378"/>
    <cellStyle name="Level 2 Total 3 2 2 7 2" xfId="19379"/>
    <cellStyle name="Level 2 Total 3 2 2 7 2 2" xfId="19380"/>
    <cellStyle name="Level 2 Total 3 2 2 7 3" xfId="19381"/>
    <cellStyle name="Level 2 Total 3 2 2 8" xfId="19382"/>
    <cellStyle name="Level 2 Total 3 2 2 8 2" xfId="19383"/>
    <cellStyle name="Level 2 Total 3 2 2 8 2 2" xfId="19384"/>
    <cellStyle name="Level 2 Total 3 2 2 8 3" xfId="19385"/>
    <cellStyle name="Level 2 Total 3 2 2 9" xfId="19386"/>
    <cellStyle name="Level 2 Total 3 2 3" xfId="19387"/>
    <cellStyle name="Level 2 Total 3 2 3 2" xfId="19388"/>
    <cellStyle name="Level 2 Total 3 2 3 2 2" xfId="19389"/>
    <cellStyle name="Level 2 Total 3 2 3 2 2 2" xfId="19390"/>
    <cellStyle name="Level 2 Total 3 2 3 2 2 2 2" xfId="19391"/>
    <cellStyle name="Level 2 Total 3 2 3 2 2 3" xfId="19392"/>
    <cellStyle name="Level 2 Total 3 2 3 2 3" xfId="19393"/>
    <cellStyle name="Level 2 Total 3 2 3 2 3 2" xfId="19394"/>
    <cellStyle name="Level 2 Total 3 2 3 2 3 2 2" xfId="19395"/>
    <cellStyle name="Level 2 Total 3 2 3 2 3 3" xfId="19396"/>
    <cellStyle name="Level 2 Total 3 2 3 2 4" xfId="19397"/>
    <cellStyle name="Level 2 Total 3 2 3 2 4 2" xfId="19398"/>
    <cellStyle name="Level 2 Total 3 2 3 2 4 2 2" xfId="19399"/>
    <cellStyle name="Level 2 Total 3 2 3 2 4 3" xfId="19400"/>
    <cellStyle name="Level 2 Total 3 2 3 2 5" xfId="19401"/>
    <cellStyle name="Level 2 Total 3 2 3 2 5 2" xfId="19402"/>
    <cellStyle name="Level 2 Total 3 2 3 2 5 2 2" xfId="19403"/>
    <cellStyle name="Level 2 Total 3 2 3 2 5 3" xfId="19404"/>
    <cellStyle name="Level 2 Total 3 2 3 2 6" xfId="19405"/>
    <cellStyle name="Level 2 Total 3 2 3 2 6 2" xfId="19406"/>
    <cellStyle name="Level 2 Total 3 2 3 2 7" xfId="19407"/>
    <cellStyle name="Level 2 Total 3 2 3 2 7 2" xfId="19408"/>
    <cellStyle name="Level 2 Total 3 2 3 2 7 2 2" xfId="19409"/>
    <cellStyle name="Level 2 Total 3 2 3 2 7 3" xfId="19410"/>
    <cellStyle name="Level 2 Total 3 2 3 2 8" xfId="19411"/>
    <cellStyle name="Level 2 Total 3 2 3 3" xfId="19412"/>
    <cellStyle name="Level 2 Total 3 2 3 3 2" xfId="19413"/>
    <cellStyle name="Level 2 Total 3 2 3 3 2 2" xfId="19414"/>
    <cellStyle name="Level 2 Total 3 2 3 3 3" xfId="19415"/>
    <cellStyle name="Level 2 Total 3 2 3 4" xfId="19416"/>
    <cellStyle name="Level 2 Total 3 2 3 4 2" xfId="19417"/>
    <cellStyle name="Level 2 Total 3 2 3 4 2 2" xfId="19418"/>
    <cellStyle name="Level 2 Total 3 2 3 4 3" xfId="19419"/>
    <cellStyle name="Level 2 Total 3 2 3 5" xfId="19420"/>
    <cellStyle name="Level 2 Total 3 2 3 5 2" xfId="19421"/>
    <cellStyle name="Level 2 Total 3 2 3 5 2 2" xfId="19422"/>
    <cellStyle name="Level 2 Total 3 2 3 5 3" xfId="19423"/>
    <cellStyle name="Level 2 Total 3 2 3 6" xfId="19424"/>
    <cellStyle name="Level 2 Total 3 2 3 6 2" xfId="19425"/>
    <cellStyle name="Level 2 Total 3 2 3 6 2 2" xfId="19426"/>
    <cellStyle name="Level 2 Total 3 2 3 6 3" xfId="19427"/>
    <cellStyle name="Level 2 Total 3 2 3 7" xfId="19428"/>
    <cellStyle name="Level 2 Total 3 2 3 7 2" xfId="19429"/>
    <cellStyle name="Level 2 Total 3 2 3 7 2 2" xfId="19430"/>
    <cellStyle name="Level 2 Total 3 2 3 7 3" xfId="19431"/>
    <cellStyle name="Level 2 Total 3 2 3 8" xfId="19432"/>
    <cellStyle name="Level 2 Total 3 2 3 8 2" xfId="19433"/>
    <cellStyle name="Level 2 Total 3 2 3 8 2 2" xfId="19434"/>
    <cellStyle name="Level 2 Total 3 2 3 8 3" xfId="19435"/>
    <cellStyle name="Level 2 Total 3 2 3 9" xfId="19436"/>
    <cellStyle name="Level 2 Total 3 2 4" xfId="19437"/>
    <cellStyle name="Level 2 Total 3 2 4 2" xfId="19438"/>
    <cellStyle name="Level 2 Total 3 2 4 2 2" xfId="19439"/>
    <cellStyle name="Level 2 Total 3 2 4 2 2 2" xfId="19440"/>
    <cellStyle name="Level 2 Total 3 2 4 2 2 2 2" xfId="19441"/>
    <cellStyle name="Level 2 Total 3 2 4 2 2 3" xfId="19442"/>
    <cellStyle name="Level 2 Total 3 2 4 2 3" xfId="19443"/>
    <cellStyle name="Level 2 Total 3 2 4 2 3 2" xfId="19444"/>
    <cellStyle name="Level 2 Total 3 2 4 2 3 2 2" xfId="19445"/>
    <cellStyle name="Level 2 Total 3 2 4 2 3 3" xfId="19446"/>
    <cellStyle name="Level 2 Total 3 2 4 2 4" xfId="19447"/>
    <cellStyle name="Level 2 Total 3 2 4 2 4 2" xfId="19448"/>
    <cellStyle name="Level 2 Total 3 2 4 2 4 2 2" xfId="19449"/>
    <cellStyle name="Level 2 Total 3 2 4 2 4 3" xfId="19450"/>
    <cellStyle name="Level 2 Total 3 2 4 2 5" xfId="19451"/>
    <cellStyle name="Level 2 Total 3 2 4 2 5 2" xfId="19452"/>
    <cellStyle name="Level 2 Total 3 2 4 2 5 2 2" xfId="19453"/>
    <cellStyle name="Level 2 Total 3 2 4 2 5 3" xfId="19454"/>
    <cellStyle name="Level 2 Total 3 2 4 2 6" xfId="19455"/>
    <cellStyle name="Level 2 Total 3 2 4 2 6 2" xfId="19456"/>
    <cellStyle name="Level 2 Total 3 2 4 2 7" xfId="19457"/>
    <cellStyle name="Level 2 Total 3 2 4 2 7 2" xfId="19458"/>
    <cellStyle name="Level 2 Total 3 2 4 2 7 2 2" xfId="19459"/>
    <cellStyle name="Level 2 Total 3 2 4 2 7 3" xfId="19460"/>
    <cellStyle name="Level 2 Total 3 2 4 2 8" xfId="19461"/>
    <cellStyle name="Level 2 Total 3 2 4 3" xfId="19462"/>
    <cellStyle name="Level 2 Total 3 2 4 3 2" xfId="19463"/>
    <cellStyle name="Level 2 Total 3 2 4 3 2 2" xfId="19464"/>
    <cellStyle name="Level 2 Total 3 2 4 3 3" xfId="19465"/>
    <cellStyle name="Level 2 Total 3 2 4 4" xfId="19466"/>
    <cellStyle name="Level 2 Total 3 2 4 4 2" xfId="19467"/>
    <cellStyle name="Level 2 Total 3 2 4 4 2 2" xfId="19468"/>
    <cellStyle name="Level 2 Total 3 2 4 4 3" xfId="19469"/>
    <cellStyle name="Level 2 Total 3 2 4 5" xfId="19470"/>
    <cellStyle name="Level 2 Total 3 2 4 5 2" xfId="19471"/>
    <cellStyle name="Level 2 Total 3 2 4 5 2 2" xfId="19472"/>
    <cellStyle name="Level 2 Total 3 2 4 5 3" xfId="19473"/>
    <cellStyle name="Level 2 Total 3 2 4 6" xfId="19474"/>
    <cellStyle name="Level 2 Total 3 2 4 6 2" xfId="19475"/>
    <cellStyle name="Level 2 Total 3 2 4 6 2 2" xfId="19476"/>
    <cellStyle name="Level 2 Total 3 2 4 6 3" xfId="19477"/>
    <cellStyle name="Level 2 Total 3 2 4 7" xfId="19478"/>
    <cellStyle name="Level 2 Total 3 2 4 7 2" xfId="19479"/>
    <cellStyle name="Level 2 Total 3 2 4 7 2 2" xfId="19480"/>
    <cellStyle name="Level 2 Total 3 2 4 7 3" xfId="19481"/>
    <cellStyle name="Level 2 Total 3 2 4 8" xfId="19482"/>
    <cellStyle name="Level 2 Total 3 2 4 8 2" xfId="19483"/>
    <cellStyle name="Level 2 Total 3 2 4 8 2 2" xfId="19484"/>
    <cellStyle name="Level 2 Total 3 2 4 8 3" xfId="19485"/>
    <cellStyle name="Level 2 Total 3 2 4 9" xfId="19486"/>
    <cellStyle name="Level 2 Total 3 2 5" xfId="19487"/>
    <cellStyle name="Level 2 Total 3 2 5 2" xfId="19488"/>
    <cellStyle name="Level 2 Total 3 2 5 2 2" xfId="19489"/>
    <cellStyle name="Level 2 Total 3 2 5 2 2 2" xfId="19490"/>
    <cellStyle name="Level 2 Total 3 2 5 2 2 2 2" xfId="19491"/>
    <cellStyle name="Level 2 Total 3 2 5 2 2 3" xfId="19492"/>
    <cellStyle name="Level 2 Total 3 2 5 2 3" xfId="19493"/>
    <cellStyle name="Level 2 Total 3 2 5 2 3 2" xfId="19494"/>
    <cellStyle name="Level 2 Total 3 2 5 2 3 2 2" xfId="19495"/>
    <cellStyle name="Level 2 Total 3 2 5 2 3 3" xfId="19496"/>
    <cellStyle name="Level 2 Total 3 2 5 2 4" xfId="19497"/>
    <cellStyle name="Level 2 Total 3 2 5 2 4 2" xfId="19498"/>
    <cellStyle name="Level 2 Total 3 2 5 2 4 2 2" xfId="19499"/>
    <cellStyle name="Level 2 Total 3 2 5 2 4 3" xfId="19500"/>
    <cellStyle name="Level 2 Total 3 2 5 2 5" xfId="19501"/>
    <cellStyle name="Level 2 Total 3 2 5 2 5 2" xfId="19502"/>
    <cellStyle name="Level 2 Total 3 2 5 2 5 2 2" xfId="19503"/>
    <cellStyle name="Level 2 Total 3 2 5 2 5 3" xfId="19504"/>
    <cellStyle name="Level 2 Total 3 2 5 2 6" xfId="19505"/>
    <cellStyle name="Level 2 Total 3 2 5 2 6 2" xfId="19506"/>
    <cellStyle name="Level 2 Total 3 2 5 2 7" xfId="19507"/>
    <cellStyle name="Level 2 Total 3 2 5 2 7 2" xfId="19508"/>
    <cellStyle name="Level 2 Total 3 2 5 2 7 2 2" xfId="19509"/>
    <cellStyle name="Level 2 Total 3 2 5 2 7 3" xfId="19510"/>
    <cellStyle name="Level 2 Total 3 2 5 2 8" xfId="19511"/>
    <cellStyle name="Level 2 Total 3 2 5 3" xfId="19512"/>
    <cellStyle name="Level 2 Total 3 2 5 3 2" xfId="19513"/>
    <cellStyle name="Level 2 Total 3 2 5 3 2 2" xfId="19514"/>
    <cellStyle name="Level 2 Total 3 2 5 3 3" xfId="19515"/>
    <cellStyle name="Level 2 Total 3 2 5 4" xfId="19516"/>
    <cellStyle name="Level 2 Total 3 2 5 4 2" xfId="19517"/>
    <cellStyle name="Level 2 Total 3 2 5 4 2 2" xfId="19518"/>
    <cellStyle name="Level 2 Total 3 2 5 4 3" xfId="19519"/>
    <cellStyle name="Level 2 Total 3 2 5 5" xfId="19520"/>
    <cellStyle name="Level 2 Total 3 2 5 5 2" xfId="19521"/>
    <cellStyle name="Level 2 Total 3 2 5 5 2 2" xfId="19522"/>
    <cellStyle name="Level 2 Total 3 2 5 5 3" xfId="19523"/>
    <cellStyle name="Level 2 Total 3 2 5 6" xfId="19524"/>
    <cellStyle name="Level 2 Total 3 2 5 6 2" xfId="19525"/>
    <cellStyle name="Level 2 Total 3 2 5 6 2 2" xfId="19526"/>
    <cellStyle name="Level 2 Total 3 2 5 6 3" xfId="19527"/>
    <cellStyle name="Level 2 Total 3 2 5 7" xfId="19528"/>
    <cellStyle name="Level 2 Total 3 2 5 7 2" xfId="19529"/>
    <cellStyle name="Level 2 Total 3 2 5 7 2 2" xfId="19530"/>
    <cellStyle name="Level 2 Total 3 2 5 7 3" xfId="19531"/>
    <cellStyle name="Level 2 Total 3 2 5 8" xfId="19532"/>
    <cellStyle name="Level 2 Total 3 2 5 8 2" xfId="19533"/>
    <cellStyle name="Level 2 Total 3 2 5 8 2 2" xfId="19534"/>
    <cellStyle name="Level 2 Total 3 2 5 8 3" xfId="19535"/>
    <cellStyle name="Level 2 Total 3 2 5 9" xfId="19536"/>
    <cellStyle name="Level 2 Total 3 2 6" xfId="19537"/>
    <cellStyle name="Level 2 Total 3 2 6 2" xfId="19538"/>
    <cellStyle name="Level 2 Total 3 2 6 2 2" xfId="19539"/>
    <cellStyle name="Level 2 Total 3 2 6 2 2 2" xfId="19540"/>
    <cellStyle name="Level 2 Total 3 2 6 2 3" xfId="19541"/>
    <cellStyle name="Level 2 Total 3 2 6 3" xfId="19542"/>
    <cellStyle name="Level 2 Total 3 2 6 3 2" xfId="19543"/>
    <cellStyle name="Level 2 Total 3 2 6 3 2 2" xfId="19544"/>
    <cellStyle name="Level 2 Total 3 2 6 3 3" xfId="19545"/>
    <cellStyle name="Level 2 Total 3 2 6 4" xfId="19546"/>
    <cellStyle name="Level 2 Total 3 2 6 4 2" xfId="19547"/>
    <cellStyle name="Level 2 Total 3 2 6 4 2 2" xfId="19548"/>
    <cellStyle name="Level 2 Total 3 2 6 4 3" xfId="19549"/>
    <cellStyle name="Level 2 Total 3 2 6 5" xfId="19550"/>
    <cellStyle name="Level 2 Total 3 2 6 5 2" xfId="19551"/>
    <cellStyle name="Level 2 Total 3 2 6 5 2 2" xfId="19552"/>
    <cellStyle name="Level 2 Total 3 2 6 5 3" xfId="19553"/>
    <cellStyle name="Level 2 Total 3 2 6 6" xfId="19554"/>
    <cellStyle name="Level 2 Total 3 2 6 6 2" xfId="19555"/>
    <cellStyle name="Level 2 Total 3 2 6 7" xfId="19556"/>
    <cellStyle name="Level 2 Total 3 2 6 7 2" xfId="19557"/>
    <cellStyle name="Level 2 Total 3 2 6 7 2 2" xfId="19558"/>
    <cellStyle name="Level 2 Total 3 2 6 7 3" xfId="19559"/>
    <cellStyle name="Level 2 Total 3 2 6 8" xfId="19560"/>
    <cellStyle name="Level 2 Total 3 2 7" xfId="19561"/>
    <cellStyle name="Level 2 Total 3 2 7 2" xfId="19562"/>
    <cellStyle name="Level 2 Total 3 2 7 2 2" xfId="19563"/>
    <cellStyle name="Level 2 Total 3 2 7 3" xfId="19564"/>
    <cellStyle name="Level 2 Total 3 2 8" xfId="19565"/>
    <cellStyle name="Level 2 Total 3 2 8 2" xfId="19566"/>
    <cellStyle name="Level 2 Total 3 2 8 2 2" xfId="19567"/>
    <cellStyle name="Level 2 Total 3 2 8 3" xfId="19568"/>
    <cellStyle name="Level 2 Total 3 2 9" xfId="19569"/>
    <cellStyle name="Level 2 Total 3 2 9 2" xfId="19570"/>
    <cellStyle name="Level 2 Total 3 2 9 2 2" xfId="19571"/>
    <cellStyle name="Level 2 Total 3 2 9 3" xfId="19572"/>
    <cellStyle name="Level 2 Total 3 3" xfId="19573"/>
    <cellStyle name="Level 2 Total 3 3 10" xfId="19574"/>
    <cellStyle name="Level 2 Total 3 3 10 2" xfId="19575"/>
    <cellStyle name="Level 2 Total 3 3 10 2 2" xfId="19576"/>
    <cellStyle name="Level 2 Total 3 3 10 3" xfId="19577"/>
    <cellStyle name="Level 2 Total 3 3 11" xfId="19578"/>
    <cellStyle name="Level 2 Total 3 3 11 2" xfId="19579"/>
    <cellStyle name="Level 2 Total 3 3 11 2 2" xfId="19580"/>
    <cellStyle name="Level 2 Total 3 3 11 3" xfId="19581"/>
    <cellStyle name="Level 2 Total 3 3 12" xfId="19582"/>
    <cellStyle name="Level 2 Total 3 3 12 2" xfId="19583"/>
    <cellStyle name="Level 2 Total 3 3 12 2 2" xfId="19584"/>
    <cellStyle name="Level 2 Total 3 3 12 3" xfId="19585"/>
    <cellStyle name="Level 2 Total 3 3 13" xfId="19586"/>
    <cellStyle name="Level 2 Total 3 3 2" xfId="19587"/>
    <cellStyle name="Level 2 Total 3 3 2 2" xfId="19588"/>
    <cellStyle name="Level 2 Total 3 3 2 2 2" xfId="19589"/>
    <cellStyle name="Level 2 Total 3 3 2 2 2 2" xfId="19590"/>
    <cellStyle name="Level 2 Total 3 3 2 2 2 2 2" xfId="19591"/>
    <cellStyle name="Level 2 Total 3 3 2 2 2 3" xfId="19592"/>
    <cellStyle name="Level 2 Total 3 3 2 2 3" xfId="19593"/>
    <cellStyle name="Level 2 Total 3 3 2 2 3 2" xfId="19594"/>
    <cellStyle name="Level 2 Total 3 3 2 2 3 2 2" xfId="19595"/>
    <cellStyle name="Level 2 Total 3 3 2 2 3 3" xfId="19596"/>
    <cellStyle name="Level 2 Total 3 3 2 2 4" xfId="19597"/>
    <cellStyle name="Level 2 Total 3 3 2 2 4 2" xfId="19598"/>
    <cellStyle name="Level 2 Total 3 3 2 2 4 2 2" xfId="19599"/>
    <cellStyle name="Level 2 Total 3 3 2 2 4 3" xfId="19600"/>
    <cellStyle name="Level 2 Total 3 3 2 2 5" xfId="19601"/>
    <cellStyle name="Level 2 Total 3 3 2 2 5 2" xfId="19602"/>
    <cellStyle name="Level 2 Total 3 3 2 2 5 2 2" xfId="19603"/>
    <cellStyle name="Level 2 Total 3 3 2 2 5 3" xfId="19604"/>
    <cellStyle name="Level 2 Total 3 3 2 2 6" xfId="19605"/>
    <cellStyle name="Level 2 Total 3 3 2 2 6 2" xfId="19606"/>
    <cellStyle name="Level 2 Total 3 3 2 2 7" xfId="19607"/>
    <cellStyle name="Level 2 Total 3 3 2 2 7 2" xfId="19608"/>
    <cellStyle name="Level 2 Total 3 3 2 2 7 2 2" xfId="19609"/>
    <cellStyle name="Level 2 Total 3 3 2 2 7 3" xfId="19610"/>
    <cellStyle name="Level 2 Total 3 3 2 2 8" xfId="19611"/>
    <cellStyle name="Level 2 Total 3 3 2 3" xfId="19612"/>
    <cellStyle name="Level 2 Total 3 3 2 3 2" xfId="19613"/>
    <cellStyle name="Level 2 Total 3 3 2 3 2 2" xfId="19614"/>
    <cellStyle name="Level 2 Total 3 3 2 3 3" xfId="19615"/>
    <cellStyle name="Level 2 Total 3 3 2 4" xfId="19616"/>
    <cellStyle name="Level 2 Total 3 3 2 4 2" xfId="19617"/>
    <cellStyle name="Level 2 Total 3 3 2 4 2 2" xfId="19618"/>
    <cellStyle name="Level 2 Total 3 3 2 4 3" xfId="19619"/>
    <cellStyle name="Level 2 Total 3 3 2 5" xfId="19620"/>
    <cellStyle name="Level 2 Total 3 3 2 5 2" xfId="19621"/>
    <cellStyle name="Level 2 Total 3 3 2 5 2 2" xfId="19622"/>
    <cellStyle name="Level 2 Total 3 3 2 5 3" xfId="19623"/>
    <cellStyle name="Level 2 Total 3 3 2 6" xfId="19624"/>
    <cellStyle name="Level 2 Total 3 3 2 6 2" xfId="19625"/>
    <cellStyle name="Level 2 Total 3 3 2 6 2 2" xfId="19626"/>
    <cellStyle name="Level 2 Total 3 3 2 6 3" xfId="19627"/>
    <cellStyle name="Level 2 Total 3 3 2 7" xfId="19628"/>
    <cellStyle name="Level 2 Total 3 3 2 7 2" xfId="19629"/>
    <cellStyle name="Level 2 Total 3 3 2 7 2 2" xfId="19630"/>
    <cellStyle name="Level 2 Total 3 3 2 7 3" xfId="19631"/>
    <cellStyle name="Level 2 Total 3 3 2 8" xfId="19632"/>
    <cellStyle name="Level 2 Total 3 3 2 8 2" xfId="19633"/>
    <cellStyle name="Level 2 Total 3 3 2 8 2 2" xfId="19634"/>
    <cellStyle name="Level 2 Total 3 3 2 8 3" xfId="19635"/>
    <cellStyle name="Level 2 Total 3 3 2 9" xfId="19636"/>
    <cellStyle name="Level 2 Total 3 3 3" xfId="19637"/>
    <cellStyle name="Level 2 Total 3 3 3 2" xfId="19638"/>
    <cellStyle name="Level 2 Total 3 3 3 2 2" xfId="19639"/>
    <cellStyle name="Level 2 Total 3 3 3 2 2 2" xfId="19640"/>
    <cellStyle name="Level 2 Total 3 3 3 2 2 2 2" xfId="19641"/>
    <cellStyle name="Level 2 Total 3 3 3 2 2 3" xfId="19642"/>
    <cellStyle name="Level 2 Total 3 3 3 2 3" xfId="19643"/>
    <cellStyle name="Level 2 Total 3 3 3 2 3 2" xfId="19644"/>
    <cellStyle name="Level 2 Total 3 3 3 2 3 2 2" xfId="19645"/>
    <cellStyle name="Level 2 Total 3 3 3 2 3 3" xfId="19646"/>
    <cellStyle name="Level 2 Total 3 3 3 2 4" xfId="19647"/>
    <cellStyle name="Level 2 Total 3 3 3 2 4 2" xfId="19648"/>
    <cellStyle name="Level 2 Total 3 3 3 2 4 2 2" xfId="19649"/>
    <cellStyle name="Level 2 Total 3 3 3 2 4 3" xfId="19650"/>
    <cellStyle name="Level 2 Total 3 3 3 2 5" xfId="19651"/>
    <cellStyle name="Level 2 Total 3 3 3 2 5 2" xfId="19652"/>
    <cellStyle name="Level 2 Total 3 3 3 2 5 2 2" xfId="19653"/>
    <cellStyle name="Level 2 Total 3 3 3 2 5 3" xfId="19654"/>
    <cellStyle name="Level 2 Total 3 3 3 2 6" xfId="19655"/>
    <cellStyle name="Level 2 Total 3 3 3 2 6 2" xfId="19656"/>
    <cellStyle name="Level 2 Total 3 3 3 2 7" xfId="19657"/>
    <cellStyle name="Level 2 Total 3 3 3 2 7 2" xfId="19658"/>
    <cellStyle name="Level 2 Total 3 3 3 2 7 2 2" xfId="19659"/>
    <cellStyle name="Level 2 Total 3 3 3 2 7 3" xfId="19660"/>
    <cellStyle name="Level 2 Total 3 3 3 2 8" xfId="19661"/>
    <cellStyle name="Level 2 Total 3 3 3 3" xfId="19662"/>
    <cellStyle name="Level 2 Total 3 3 3 3 2" xfId="19663"/>
    <cellStyle name="Level 2 Total 3 3 3 3 2 2" xfId="19664"/>
    <cellStyle name="Level 2 Total 3 3 3 3 3" xfId="19665"/>
    <cellStyle name="Level 2 Total 3 3 3 4" xfId="19666"/>
    <cellStyle name="Level 2 Total 3 3 3 4 2" xfId="19667"/>
    <cellStyle name="Level 2 Total 3 3 3 4 2 2" xfId="19668"/>
    <cellStyle name="Level 2 Total 3 3 3 4 3" xfId="19669"/>
    <cellStyle name="Level 2 Total 3 3 3 5" xfId="19670"/>
    <cellStyle name="Level 2 Total 3 3 3 5 2" xfId="19671"/>
    <cellStyle name="Level 2 Total 3 3 3 5 2 2" xfId="19672"/>
    <cellStyle name="Level 2 Total 3 3 3 5 3" xfId="19673"/>
    <cellStyle name="Level 2 Total 3 3 3 6" xfId="19674"/>
    <cellStyle name="Level 2 Total 3 3 3 6 2" xfId="19675"/>
    <cellStyle name="Level 2 Total 3 3 3 6 2 2" xfId="19676"/>
    <cellStyle name="Level 2 Total 3 3 3 6 3" xfId="19677"/>
    <cellStyle name="Level 2 Total 3 3 3 7" xfId="19678"/>
    <cellStyle name="Level 2 Total 3 3 3 7 2" xfId="19679"/>
    <cellStyle name="Level 2 Total 3 3 3 7 2 2" xfId="19680"/>
    <cellStyle name="Level 2 Total 3 3 3 7 3" xfId="19681"/>
    <cellStyle name="Level 2 Total 3 3 3 8" xfId="19682"/>
    <cellStyle name="Level 2 Total 3 3 3 8 2" xfId="19683"/>
    <cellStyle name="Level 2 Total 3 3 3 8 2 2" xfId="19684"/>
    <cellStyle name="Level 2 Total 3 3 3 8 3" xfId="19685"/>
    <cellStyle name="Level 2 Total 3 3 3 9" xfId="19686"/>
    <cellStyle name="Level 2 Total 3 3 4" xfId="19687"/>
    <cellStyle name="Level 2 Total 3 3 4 2" xfId="19688"/>
    <cellStyle name="Level 2 Total 3 3 4 2 2" xfId="19689"/>
    <cellStyle name="Level 2 Total 3 3 4 2 2 2" xfId="19690"/>
    <cellStyle name="Level 2 Total 3 3 4 2 2 2 2" xfId="19691"/>
    <cellStyle name="Level 2 Total 3 3 4 2 2 3" xfId="19692"/>
    <cellStyle name="Level 2 Total 3 3 4 2 3" xfId="19693"/>
    <cellStyle name="Level 2 Total 3 3 4 2 3 2" xfId="19694"/>
    <cellStyle name="Level 2 Total 3 3 4 2 3 2 2" xfId="19695"/>
    <cellStyle name="Level 2 Total 3 3 4 2 3 3" xfId="19696"/>
    <cellStyle name="Level 2 Total 3 3 4 2 4" xfId="19697"/>
    <cellStyle name="Level 2 Total 3 3 4 2 4 2" xfId="19698"/>
    <cellStyle name="Level 2 Total 3 3 4 2 4 2 2" xfId="19699"/>
    <cellStyle name="Level 2 Total 3 3 4 2 4 3" xfId="19700"/>
    <cellStyle name="Level 2 Total 3 3 4 2 5" xfId="19701"/>
    <cellStyle name="Level 2 Total 3 3 4 2 5 2" xfId="19702"/>
    <cellStyle name="Level 2 Total 3 3 4 2 5 2 2" xfId="19703"/>
    <cellStyle name="Level 2 Total 3 3 4 2 5 3" xfId="19704"/>
    <cellStyle name="Level 2 Total 3 3 4 2 6" xfId="19705"/>
    <cellStyle name="Level 2 Total 3 3 4 2 6 2" xfId="19706"/>
    <cellStyle name="Level 2 Total 3 3 4 2 7" xfId="19707"/>
    <cellStyle name="Level 2 Total 3 3 4 2 7 2" xfId="19708"/>
    <cellStyle name="Level 2 Total 3 3 4 2 7 2 2" xfId="19709"/>
    <cellStyle name="Level 2 Total 3 3 4 2 7 3" xfId="19710"/>
    <cellStyle name="Level 2 Total 3 3 4 2 8" xfId="19711"/>
    <cellStyle name="Level 2 Total 3 3 4 3" xfId="19712"/>
    <cellStyle name="Level 2 Total 3 3 4 3 2" xfId="19713"/>
    <cellStyle name="Level 2 Total 3 3 4 3 2 2" xfId="19714"/>
    <cellStyle name="Level 2 Total 3 3 4 3 3" xfId="19715"/>
    <cellStyle name="Level 2 Total 3 3 4 4" xfId="19716"/>
    <cellStyle name="Level 2 Total 3 3 4 4 2" xfId="19717"/>
    <cellStyle name="Level 2 Total 3 3 4 4 2 2" xfId="19718"/>
    <cellStyle name="Level 2 Total 3 3 4 4 3" xfId="19719"/>
    <cellStyle name="Level 2 Total 3 3 4 5" xfId="19720"/>
    <cellStyle name="Level 2 Total 3 3 4 5 2" xfId="19721"/>
    <cellStyle name="Level 2 Total 3 3 4 5 2 2" xfId="19722"/>
    <cellStyle name="Level 2 Total 3 3 4 5 3" xfId="19723"/>
    <cellStyle name="Level 2 Total 3 3 4 6" xfId="19724"/>
    <cellStyle name="Level 2 Total 3 3 4 6 2" xfId="19725"/>
    <cellStyle name="Level 2 Total 3 3 4 6 2 2" xfId="19726"/>
    <cellStyle name="Level 2 Total 3 3 4 6 3" xfId="19727"/>
    <cellStyle name="Level 2 Total 3 3 4 7" xfId="19728"/>
    <cellStyle name="Level 2 Total 3 3 4 7 2" xfId="19729"/>
    <cellStyle name="Level 2 Total 3 3 4 7 2 2" xfId="19730"/>
    <cellStyle name="Level 2 Total 3 3 4 7 3" xfId="19731"/>
    <cellStyle name="Level 2 Total 3 3 4 8" xfId="19732"/>
    <cellStyle name="Level 2 Total 3 3 4 8 2" xfId="19733"/>
    <cellStyle name="Level 2 Total 3 3 4 8 2 2" xfId="19734"/>
    <cellStyle name="Level 2 Total 3 3 4 8 3" xfId="19735"/>
    <cellStyle name="Level 2 Total 3 3 4 9" xfId="19736"/>
    <cellStyle name="Level 2 Total 3 3 5" xfId="19737"/>
    <cellStyle name="Level 2 Total 3 3 5 2" xfId="19738"/>
    <cellStyle name="Level 2 Total 3 3 5 2 2" xfId="19739"/>
    <cellStyle name="Level 2 Total 3 3 5 2 2 2" xfId="19740"/>
    <cellStyle name="Level 2 Total 3 3 5 2 2 2 2" xfId="19741"/>
    <cellStyle name="Level 2 Total 3 3 5 2 2 3" xfId="19742"/>
    <cellStyle name="Level 2 Total 3 3 5 2 3" xfId="19743"/>
    <cellStyle name="Level 2 Total 3 3 5 2 3 2" xfId="19744"/>
    <cellStyle name="Level 2 Total 3 3 5 2 3 2 2" xfId="19745"/>
    <cellStyle name="Level 2 Total 3 3 5 2 3 3" xfId="19746"/>
    <cellStyle name="Level 2 Total 3 3 5 2 4" xfId="19747"/>
    <cellStyle name="Level 2 Total 3 3 5 2 4 2" xfId="19748"/>
    <cellStyle name="Level 2 Total 3 3 5 2 4 2 2" xfId="19749"/>
    <cellStyle name="Level 2 Total 3 3 5 2 4 3" xfId="19750"/>
    <cellStyle name="Level 2 Total 3 3 5 2 5" xfId="19751"/>
    <cellStyle name="Level 2 Total 3 3 5 2 5 2" xfId="19752"/>
    <cellStyle name="Level 2 Total 3 3 5 2 5 2 2" xfId="19753"/>
    <cellStyle name="Level 2 Total 3 3 5 2 5 3" xfId="19754"/>
    <cellStyle name="Level 2 Total 3 3 5 2 6" xfId="19755"/>
    <cellStyle name="Level 2 Total 3 3 5 2 6 2" xfId="19756"/>
    <cellStyle name="Level 2 Total 3 3 5 2 7" xfId="19757"/>
    <cellStyle name="Level 2 Total 3 3 5 2 7 2" xfId="19758"/>
    <cellStyle name="Level 2 Total 3 3 5 2 7 2 2" xfId="19759"/>
    <cellStyle name="Level 2 Total 3 3 5 2 7 3" xfId="19760"/>
    <cellStyle name="Level 2 Total 3 3 5 2 8" xfId="19761"/>
    <cellStyle name="Level 2 Total 3 3 5 3" xfId="19762"/>
    <cellStyle name="Level 2 Total 3 3 5 3 2" xfId="19763"/>
    <cellStyle name="Level 2 Total 3 3 5 3 2 2" xfId="19764"/>
    <cellStyle name="Level 2 Total 3 3 5 3 3" xfId="19765"/>
    <cellStyle name="Level 2 Total 3 3 5 4" xfId="19766"/>
    <cellStyle name="Level 2 Total 3 3 5 4 2" xfId="19767"/>
    <cellStyle name="Level 2 Total 3 3 5 4 2 2" xfId="19768"/>
    <cellStyle name="Level 2 Total 3 3 5 4 3" xfId="19769"/>
    <cellStyle name="Level 2 Total 3 3 5 5" xfId="19770"/>
    <cellStyle name="Level 2 Total 3 3 5 5 2" xfId="19771"/>
    <cellStyle name="Level 2 Total 3 3 5 5 2 2" xfId="19772"/>
    <cellStyle name="Level 2 Total 3 3 5 5 3" xfId="19773"/>
    <cellStyle name="Level 2 Total 3 3 5 6" xfId="19774"/>
    <cellStyle name="Level 2 Total 3 3 5 6 2" xfId="19775"/>
    <cellStyle name="Level 2 Total 3 3 5 6 2 2" xfId="19776"/>
    <cellStyle name="Level 2 Total 3 3 5 6 3" xfId="19777"/>
    <cellStyle name="Level 2 Total 3 3 5 7" xfId="19778"/>
    <cellStyle name="Level 2 Total 3 3 5 7 2" xfId="19779"/>
    <cellStyle name="Level 2 Total 3 3 5 7 2 2" xfId="19780"/>
    <cellStyle name="Level 2 Total 3 3 5 7 3" xfId="19781"/>
    <cellStyle name="Level 2 Total 3 3 5 8" xfId="19782"/>
    <cellStyle name="Level 2 Total 3 3 5 8 2" xfId="19783"/>
    <cellStyle name="Level 2 Total 3 3 5 8 2 2" xfId="19784"/>
    <cellStyle name="Level 2 Total 3 3 5 8 3" xfId="19785"/>
    <cellStyle name="Level 2 Total 3 3 5 9" xfId="19786"/>
    <cellStyle name="Level 2 Total 3 3 6" xfId="19787"/>
    <cellStyle name="Level 2 Total 3 3 6 2" xfId="19788"/>
    <cellStyle name="Level 2 Total 3 3 6 2 2" xfId="19789"/>
    <cellStyle name="Level 2 Total 3 3 6 2 2 2" xfId="19790"/>
    <cellStyle name="Level 2 Total 3 3 6 2 3" xfId="19791"/>
    <cellStyle name="Level 2 Total 3 3 6 3" xfId="19792"/>
    <cellStyle name="Level 2 Total 3 3 6 3 2" xfId="19793"/>
    <cellStyle name="Level 2 Total 3 3 6 3 2 2" xfId="19794"/>
    <cellStyle name="Level 2 Total 3 3 6 3 3" xfId="19795"/>
    <cellStyle name="Level 2 Total 3 3 6 4" xfId="19796"/>
    <cellStyle name="Level 2 Total 3 3 6 4 2" xfId="19797"/>
    <cellStyle name="Level 2 Total 3 3 6 4 2 2" xfId="19798"/>
    <cellStyle name="Level 2 Total 3 3 6 4 3" xfId="19799"/>
    <cellStyle name="Level 2 Total 3 3 6 5" xfId="19800"/>
    <cellStyle name="Level 2 Total 3 3 6 5 2" xfId="19801"/>
    <cellStyle name="Level 2 Total 3 3 6 5 2 2" xfId="19802"/>
    <cellStyle name="Level 2 Total 3 3 6 5 3" xfId="19803"/>
    <cellStyle name="Level 2 Total 3 3 6 6" xfId="19804"/>
    <cellStyle name="Level 2 Total 3 3 6 6 2" xfId="19805"/>
    <cellStyle name="Level 2 Total 3 3 6 7" xfId="19806"/>
    <cellStyle name="Level 2 Total 3 3 6 7 2" xfId="19807"/>
    <cellStyle name="Level 2 Total 3 3 6 7 2 2" xfId="19808"/>
    <cellStyle name="Level 2 Total 3 3 6 7 3" xfId="19809"/>
    <cellStyle name="Level 2 Total 3 3 6 8" xfId="19810"/>
    <cellStyle name="Level 2 Total 3 3 7" xfId="19811"/>
    <cellStyle name="Level 2 Total 3 3 7 2" xfId="19812"/>
    <cellStyle name="Level 2 Total 3 3 7 2 2" xfId="19813"/>
    <cellStyle name="Level 2 Total 3 3 7 3" xfId="19814"/>
    <cellStyle name="Level 2 Total 3 3 8" xfId="19815"/>
    <cellStyle name="Level 2 Total 3 3 8 2" xfId="19816"/>
    <cellStyle name="Level 2 Total 3 3 8 2 2" xfId="19817"/>
    <cellStyle name="Level 2 Total 3 3 8 3" xfId="19818"/>
    <cellStyle name="Level 2 Total 3 3 9" xfId="19819"/>
    <cellStyle name="Level 2 Total 3 3 9 2" xfId="19820"/>
    <cellStyle name="Level 2 Total 3 3 9 2 2" xfId="19821"/>
    <cellStyle name="Level 2 Total 3 3 9 3" xfId="19822"/>
    <cellStyle name="Level 2 Total 3 4" xfId="19823"/>
    <cellStyle name="Level 2 Total 3 4 2" xfId="19824"/>
    <cellStyle name="Level 2 Total 3 4 2 2" xfId="19825"/>
    <cellStyle name="Level 2 Total 3 4 2 2 2" xfId="19826"/>
    <cellStyle name="Level 2 Total 3 4 2 2 2 2" xfId="19827"/>
    <cellStyle name="Level 2 Total 3 4 2 2 3" xfId="19828"/>
    <cellStyle name="Level 2 Total 3 4 2 3" xfId="19829"/>
    <cellStyle name="Level 2 Total 3 4 2 3 2" xfId="19830"/>
    <cellStyle name="Level 2 Total 3 4 2 3 2 2" xfId="19831"/>
    <cellStyle name="Level 2 Total 3 4 2 3 3" xfId="19832"/>
    <cellStyle name="Level 2 Total 3 4 2 4" xfId="19833"/>
    <cellStyle name="Level 2 Total 3 4 2 4 2" xfId="19834"/>
    <cellStyle name="Level 2 Total 3 4 2 4 2 2" xfId="19835"/>
    <cellStyle name="Level 2 Total 3 4 2 4 3" xfId="19836"/>
    <cellStyle name="Level 2 Total 3 4 2 5" xfId="19837"/>
    <cellStyle name="Level 2 Total 3 4 2 5 2" xfId="19838"/>
    <cellStyle name="Level 2 Total 3 4 2 5 2 2" xfId="19839"/>
    <cellStyle name="Level 2 Total 3 4 2 5 3" xfId="19840"/>
    <cellStyle name="Level 2 Total 3 4 2 6" xfId="19841"/>
    <cellStyle name="Level 2 Total 3 4 2 6 2" xfId="19842"/>
    <cellStyle name="Level 2 Total 3 4 2 7" xfId="19843"/>
    <cellStyle name="Level 2 Total 3 4 2 7 2" xfId="19844"/>
    <cellStyle name="Level 2 Total 3 4 2 7 2 2" xfId="19845"/>
    <cellStyle name="Level 2 Total 3 4 2 7 3" xfId="19846"/>
    <cellStyle name="Level 2 Total 3 4 2 8" xfId="19847"/>
    <cellStyle name="Level 2 Total 3 4 3" xfId="19848"/>
    <cellStyle name="Level 2 Total 3 4 3 2" xfId="19849"/>
    <cellStyle name="Level 2 Total 3 4 3 2 2" xfId="19850"/>
    <cellStyle name="Level 2 Total 3 4 3 3" xfId="19851"/>
    <cellStyle name="Level 2 Total 3 4 4" xfId="19852"/>
    <cellStyle name="Level 2 Total 3 4 4 2" xfId="19853"/>
    <cellStyle name="Level 2 Total 3 4 4 2 2" xfId="19854"/>
    <cellStyle name="Level 2 Total 3 4 4 3" xfId="19855"/>
    <cellStyle name="Level 2 Total 3 4 5" xfId="19856"/>
    <cellStyle name="Level 2 Total 3 4 5 2" xfId="19857"/>
    <cellStyle name="Level 2 Total 3 4 5 2 2" xfId="19858"/>
    <cellStyle name="Level 2 Total 3 4 5 3" xfId="19859"/>
    <cellStyle name="Level 2 Total 3 4 6" xfId="19860"/>
    <cellStyle name="Level 2 Total 3 4 6 2" xfId="19861"/>
    <cellStyle name="Level 2 Total 3 4 6 2 2" xfId="19862"/>
    <cellStyle name="Level 2 Total 3 4 6 3" xfId="19863"/>
    <cellStyle name="Level 2 Total 3 4 7" xfId="19864"/>
    <cellStyle name="Level 2 Total 3 4 7 2" xfId="19865"/>
    <cellStyle name="Level 2 Total 3 4 7 2 2" xfId="19866"/>
    <cellStyle name="Level 2 Total 3 4 7 3" xfId="19867"/>
    <cellStyle name="Level 2 Total 3 4 8" xfId="19868"/>
    <cellStyle name="Level 2 Total 3 4 8 2" xfId="19869"/>
    <cellStyle name="Level 2 Total 3 4 8 2 2" xfId="19870"/>
    <cellStyle name="Level 2 Total 3 4 8 3" xfId="19871"/>
    <cellStyle name="Level 2 Total 3 4 9" xfId="19872"/>
    <cellStyle name="Level 2 Total 3 5" xfId="19873"/>
    <cellStyle name="Level 2 Total 3 5 2" xfId="19874"/>
    <cellStyle name="Level 2 Total 3 5 2 2" xfId="19875"/>
    <cellStyle name="Level 2 Total 3 5 2 2 2" xfId="19876"/>
    <cellStyle name="Level 2 Total 3 5 2 2 2 2" xfId="19877"/>
    <cellStyle name="Level 2 Total 3 5 2 2 3" xfId="19878"/>
    <cellStyle name="Level 2 Total 3 5 2 3" xfId="19879"/>
    <cellStyle name="Level 2 Total 3 5 2 3 2" xfId="19880"/>
    <cellStyle name="Level 2 Total 3 5 2 3 2 2" xfId="19881"/>
    <cellStyle name="Level 2 Total 3 5 2 3 3" xfId="19882"/>
    <cellStyle name="Level 2 Total 3 5 2 4" xfId="19883"/>
    <cellStyle name="Level 2 Total 3 5 2 4 2" xfId="19884"/>
    <cellStyle name="Level 2 Total 3 5 2 4 2 2" xfId="19885"/>
    <cellStyle name="Level 2 Total 3 5 2 4 3" xfId="19886"/>
    <cellStyle name="Level 2 Total 3 5 2 5" xfId="19887"/>
    <cellStyle name="Level 2 Total 3 5 2 5 2" xfId="19888"/>
    <cellStyle name="Level 2 Total 3 5 2 5 2 2" xfId="19889"/>
    <cellStyle name="Level 2 Total 3 5 2 5 3" xfId="19890"/>
    <cellStyle name="Level 2 Total 3 5 2 6" xfId="19891"/>
    <cellStyle name="Level 2 Total 3 5 2 6 2" xfId="19892"/>
    <cellStyle name="Level 2 Total 3 5 2 7" xfId="19893"/>
    <cellStyle name="Level 2 Total 3 5 2 7 2" xfId="19894"/>
    <cellStyle name="Level 2 Total 3 5 2 7 2 2" xfId="19895"/>
    <cellStyle name="Level 2 Total 3 5 2 7 3" xfId="19896"/>
    <cellStyle name="Level 2 Total 3 5 2 8" xfId="19897"/>
    <cellStyle name="Level 2 Total 3 5 3" xfId="19898"/>
    <cellStyle name="Level 2 Total 3 5 3 2" xfId="19899"/>
    <cellStyle name="Level 2 Total 3 5 3 2 2" xfId="19900"/>
    <cellStyle name="Level 2 Total 3 5 3 3" xfId="19901"/>
    <cellStyle name="Level 2 Total 3 5 4" xfId="19902"/>
    <cellStyle name="Level 2 Total 3 5 4 2" xfId="19903"/>
    <cellStyle name="Level 2 Total 3 5 4 2 2" xfId="19904"/>
    <cellStyle name="Level 2 Total 3 5 4 3" xfId="19905"/>
    <cellStyle name="Level 2 Total 3 5 5" xfId="19906"/>
    <cellStyle name="Level 2 Total 3 5 5 2" xfId="19907"/>
    <cellStyle name="Level 2 Total 3 5 5 2 2" xfId="19908"/>
    <cellStyle name="Level 2 Total 3 5 5 3" xfId="19909"/>
    <cellStyle name="Level 2 Total 3 5 6" xfId="19910"/>
    <cellStyle name="Level 2 Total 3 5 6 2" xfId="19911"/>
    <cellStyle name="Level 2 Total 3 5 6 2 2" xfId="19912"/>
    <cellStyle name="Level 2 Total 3 5 6 3" xfId="19913"/>
    <cellStyle name="Level 2 Total 3 5 7" xfId="19914"/>
    <cellStyle name="Level 2 Total 3 5 7 2" xfId="19915"/>
    <cellStyle name="Level 2 Total 3 5 7 2 2" xfId="19916"/>
    <cellStyle name="Level 2 Total 3 5 7 3" xfId="19917"/>
    <cellStyle name="Level 2 Total 3 5 8" xfId="19918"/>
    <cellStyle name="Level 2 Total 3 5 8 2" xfId="19919"/>
    <cellStyle name="Level 2 Total 3 5 8 2 2" xfId="19920"/>
    <cellStyle name="Level 2 Total 3 5 8 3" xfId="19921"/>
    <cellStyle name="Level 2 Total 3 5 9" xfId="19922"/>
    <cellStyle name="Level 2 Total 3 6" xfId="19923"/>
    <cellStyle name="Level 2 Total 3 6 2" xfId="19924"/>
    <cellStyle name="Level 2 Total 3 6 2 2" xfId="19925"/>
    <cellStyle name="Level 2 Total 3 6 2 2 2" xfId="19926"/>
    <cellStyle name="Level 2 Total 3 6 2 2 2 2" xfId="19927"/>
    <cellStyle name="Level 2 Total 3 6 2 2 3" xfId="19928"/>
    <cellStyle name="Level 2 Total 3 6 2 3" xfId="19929"/>
    <cellStyle name="Level 2 Total 3 6 2 3 2" xfId="19930"/>
    <cellStyle name="Level 2 Total 3 6 2 3 2 2" xfId="19931"/>
    <cellStyle name="Level 2 Total 3 6 2 3 3" xfId="19932"/>
    <cellStyle name="Level 2 Total 3 6 2 4" xfId="19933"/>
    <cellStyle name="Level 2 Total 3 6 2 4 2" xfId="19934"/>
    <cellStyle name="Level 2 Total 3 6 2 4 2 2" xfId="19935"/>
    <cellStyle name="Level 2 Total 3 6 2 4 3" xfId="19936"/>
    <cellStyle name="Level 2 Total 3 6 2 5" xfId="19937"/>
    <cellStyle name="Level 2 Total 3 6 2 5 2" xfId="19938"/>
    <cellStyle name="Level 2 Total 3 6 2 5 2 2" xfId="19939"/>
    <cellStyle name="Level 2 Total 3 6 2 5 3" xfId="19940"/>
    <cellStyle name="Level 2 Total 3 6 2 6" xfId="19941"/>
    <cellStyle name="Level 2 Total 3 6 2 6 2" xfId="19942"/>
    <cellStyle name="Level 2 Total 3 6 2 7" xfId="19943"/>
    <cellStyle name="Level 2 Total 3 6 2 7 2" xfId="19944"/>
    <cellStyle name="Level 2 Total 3 6 2 7 2 2" xfId="19945"/>
    <cellStyle name="Level 2 Total 3 6 2 7 3" xfId="19946"/>
    <cellStyle name="Level 2 Total 3 6 2 8" xfId="19947"/>
    <cellStyle name="Level 2 Total 3 6 3" xfId="19948"/>
    <cellStyle name="Level 2 Total 3 6 3 2" xfId="19949"/>
    <cellStyle name="Level 2 Total 3 6 3 2 2" xfId="19950"/>
    <cellStyle name="Level 2 Total 3 6 3 3" xfId="19951"/>
    <cellStyle name="Level 2 Total 3 6 4" xfId="19952"/>
    <cellStyle name="Level 2 Total 3 6 4 2" xfId="19953"/>
    <cellStyle name="Level 2 Total 3 6 4 2 2" xfId="19954"/>
    <cellStyle name="Level 2 Total 3 6 4 3" xfId="19955"/>
    <cellStyle name="Level 2 Total 3 6 5" xfId="19956"/>
    <cellStyle name="Level 2 Total 3 6 5 2" xfId="19957"/>
    <cellStyle name="Level 2 Total 3 6 5 2 2" xfId="19958"/>
    <cellStyle name="Level 2 Total 3 6 5 3" xfId="19959"/>
    <cellStyle name="Level 2 Total 3 6 6" xfId="19960"/>
    <cellStyle name="Level 2 Total 3 6 6 2" xfId="19961"/>
    <cellStyle name="Level 2 Total 3 6 6 2 2" xfId="19962"/>
    <cellStyle name="Level 2 Total 3 6 6 3" xfId="19963"/>
    <cellStyle name="Level 2 Total 3 6 7" xfId="19964"/>
    <cellStyle name="Level 2 Total 3 6 7 2" xfId="19965"/>
    <cellStyle name="Level 2 Total 3 6 7 2 2" xfId="19966"/>
    <cellStyle name="Level 2 Total 3 6 7 3" xfId="19967"/>
    <cellStyle name="Level 2 Total 3 6 8" xfId="19968"/>
    <cellStyle name="Level 2 Total 3 6 8 2" xfId="19969"/>
    <cellStyle name="Level 2 Total 3 6 8 2 2" xfId="19970"/>
    <cellStyle name="Level 2 Total 3 6 8 3" xfId="19971"/>
    <cellStyle name="Level 2 Total 3 6 9" xfId="19972"/>
    <cellStyle name="Level 2 Total 3 7" xfId="19973"/>
    <cellStyle name="Level 2 Total 3 7 2" xfId="19974"/>
    <cellStyle name="Level 2 Total 3 7 2 2" xfId="19975"/>
    <cellStyle name="Level 2 Total 3 7 2 2 2" xfId="19976"/>
    <cellStyle name="Level 2 Total 3 7 2 2 2 2" xfId="19977"/>
    <cellStyle name="Level 2 Total 3 7 2 2 3" xfId="19978"/>
    <cellStyle name="Level 2 Total 3 7 2 3" xfId="19979"/>
    <cellStyle name="Level 2 Total 3 7 2 3 2" xfId="19980"/>
    <cellStyle name="Level 2 Total 3 7 2 3 2 2" xfId="19981"/>
    <cellStyle name="Level 2 Total 3 7 2 3 3" xfId="19982"/>
    <cellStyle name="Level 2 Total 3 7 2 4" xfId="19983"/>
    <cellStyle name="Level 2 Total 3 7 2 4 2" xfId="19984"/>
    <cellStyle name="Level 2 Total 3 7 2 4 2 2" xfId="19985"/>
    <cellStyle name="Level 2 Total 3 7 2 4 3" xfId="19986"/>
    <cellStyle name="Level 2 Total 3 7 2 5" xfId="19987"/>
    <cellStyle name="Level 2 Total 3 7 2 5 2" xfId="19988"/>
    <cellStyle name="Level 2 Total 3 7 2 5 2 2" xfId="19989"/>
    <cellStyle name="Level 2 Total 3 7 2 5 3" xfId="19990"/>
    <cellStyle name="Level 2 Total 3 7 2 6" xfId="19991"/>
    <cellStyle name="Level 2 Total 3 7 2 6 2" xfId="19992"/>
    <cellStyle name="Level 2 Total 3 7 2 7" xfId="19993"/>
    <cellStyle name="Level 2 Total 3 7 2 7 2" xfId="19994"/>
    <cellStyle name="Level 2 Total 3 7 2 7 2 2" xfId="19995"/>
    <cellStyle name="Level 2 Total 3 7 2 7 3" xfId="19996"/>
    <cellStyle name="Level 2 Total 3 7 2 8" xfId="19997"/>
    <cellStyle name="Level 2 Total 3 7 3" xfId="19998"/>
    <cellStyle name="Level 2 Total 3 7 3 2" xfId="19999"/>
    <cellStyle name="Level 2 Total 3 7 3 2 2" xfId="20000"/>
    <cellStyle name="Level 2 Total 3 7 3 3" xfId="20001"/>
    <cellStyle name="Level 2 Total 3 7 4" xfId="20002"/>
    <cellStyle name="Level 2 Total 3 7 4 2" xfId="20003"/>
    <cellStyle name="Level 2 Total 3 7 4 2 2" xfId="20004"/>
    <cellStyle name="Level 2 Total 3 7 4 3" xfId="20005"/>
    <cellStyle name="Level 2 Total 3 7 5" xfId="20006"/>
    <cellStyle name="Level 2 Total 3 7 5 2" xfId="20007"/>
    <cellStyle name="Level 2 Total 3 7 5 2 2" xfId="20008"/>
    <cellStyle name="Level 2 Total 3 7 5 3" xfId="20009"/>
    <cellStyle name="Level 2 Total 3 7 6" xfId="20010"/>
    <cellStyle name="Level 2 Total 3 7 6 2" xfId="20011"/>
    <cellStyle name="Level 2 Total 3 7 6 2 2" xfId="20012"/>
    <cellStyle name="Level 2 Total 3 7 6 3" xfId="20013"/>
    <cellStyle name="Level 2 Total 3 7 7" xfId="20014"/>
    <cellStyle name="Level 2 Total 3 7 7 2" xfId="20015"/>
    <cellStyle name="Level 2 Total 3 7 7 2 2" xfId="20016"/>
    <cellStyle name="Level 2 Total 3 7 7 3" xfId="20017"/>
    <cellStyle name="Level 2 Total 3 7 8" xfId="20018"/>
    <cellStyle name="Level 2 Total 3 7 8 2" xfId="20019"/>
    <cellStyle name="Level 2 Total 3 7 8 2 2" xfId="20020"/>
    <cellStyle name="Level 2 Total 3 7 8 3" xfId="20021"/>
    <cellStyle name="Level 2 Total 3 7 9" xfId="20022"/>
    <cellStyle name="Level 2 Total 3 8" xfId="20023"/>
    <cellStyle name="Level 2 Total 3 8 2" xfId="20024"/>
    <cellStyle name="Level 2 Total 3 8 2 2" xfId="20025"/>
    <cellStyle name="Level 2 Total 3 8 2 2 2" xfId="20026"/>
    <cellStyle name="Level 2 Total 3 8 2 3" xfId="20027"/>
    <cellStyle name="Level 2 Total 3 8 3" xfId="20028"/>
    <cellStyle name="Level 2 Total 3 8 3 2" xfId="20029"/>
    <cellStyle name="Level 2 Total 3 8 3 2 2" xfId="20030"/>
    <cellStyle name="Level 2 Total 3 8 3 3" xfId="20031"/>
    <cellStyle name="Level 2 Total 3 8 4" xfId="20032"/>
    <cellStyle name="Level 2 Total 3 8 4 2" xfId="20033"/>
    <cellStyle name="Level 2 Total 3 8 4 2 2" xfId="20034"/>
    <cellStyle name="Level 2 Total 3 8 4 3" xfId="20035"/>
    <cellStyle name="Level 2 Total 3 8 5" xfId="20036"/>
    <cellStyle name="Level 2 Total 3 8 5 2" xfId="20037"/>
    <cellStyle name="Level 2 Total 3 8 5 2 2" xfId="20038"/>
    <cellStyle name="Level 2 Total 3 8 5 3" xfId="20039"/>
    <cellStyle name="Level 2 Total 3 8 6" xfId="20040"/>
    <cellStyle name="Level 2 Total 3 8 6 2" xfId="20041"/>
    <cellStyle name="Level 2 Total 3 8 7" xfId="20042"/>
    <cellStyle name="Level 2 Total 3 8 7 2" xfId="20043"/>
    <cellStyle name="Level 2 Total 3 8 7 2 2" xfId="20044"/>
    <cellStyle name="Level 2 Total 3 8 7 3" xfId="20045"/>
    <cellStyle name="Level 2 Total 3 8 8" xfId="20046"/>
    <cellStyle name="Level 2 Total 3 9" xfId="20047"/>
    <cellStyle name="Level 2 Total 3 9 2" xfId="20048"/>
    <cellStyle name="Level 2 Total 3 9 2 2" xfId="20049"/>
    <cellStyle name="Level 2 Total 3 9 3" xfId="20050"/>
    <cellStyle name="Level 2 Total 4" xfId="20051"/>
    <cellStyle name="Level 2 Total 4 10" xfId="20052"/>
    <cellStyle name="Level 2 Total 4 10 2" xfId="20053"/>
    <cellStyle name="Level 2 Total 4 10 2 2" xfId="20054"/>
    <cellStyle name="Level 2 Total 4 10 3" xfId="20055"/>
    <cellStyle name="Level 2 Total 4 11" xfId="20056"/>
    <cellStyle name="Level 2 Total 4 11 2" xfId="20057"/>
    <cellStyle name="Level 2 Total 4 11 2 2" xfId="20058"/>
    <cellStyle name="Level 2 Total 4 11 3" xfId="20059"/>
    <cellStyle name="Level 2 Total 4 12" xfId="20060"/>
    <cellStyle name="Level 2 Total 4 12 2" xfId="20061"/>
    <cellStyle name="Level 2 Total 4 12 2 2" xfId="20062"/>
    <cellStyle name="Level 2 Total 4 12 3" xfId="20063"/>
    <cellStyle name="Level 2 Total 4 13" xfId="20064"/>
    <cellStyle name="Level 2 Total 4 13 2" xfId="20065"/>
    <cellStyle name="Level 2 Total 4 13 2 2" xfId="20066"/>
    <cellStyle name="Level 2 Total 4 13 3" xfId="20067"/>
    <cellStyle name="Level 2 Total 4 14" xfId="20068"/>
    <cellStyle name="Level 2 Total 4 14 2" xfId="20069"/>
    <cellStyle name="Level 2 Total 4 14 2 2" xfId="20070"/>
    <cellStyle name="Level 2 Total 4 14 3" xfId="20071"/>
    <cellStyle name="Level 2 Total 4 15" xfId="20072"/>
    <cellStyle name="Level 2 Total 4 2" xfId="20073"/>
    <cellStyle name="Level 2 Total 4 2 10" xfId="20074"/>
    <cellStyle name="Level 2 Total 4 2 10 2" xfId="20075"/>
    <cellStyle name="Level 2 Total 4 2 10 2 2" xfId="20076"/>
    <cellStyle name="Level 2 Total 4 2 10 3" xfId="20077"/>
    <cellStyle name="Level 2 Total 4 2 11" xfId="20078"/>
    <cellStyle name="Level 2 Total 4 2 11 2" xfId="20079"/>
    <cellStyle name="Level 2 Total 4 2 11 2 2" xfId="20080"/>
    <cellStyle name="Level 2 Total 4 2 11 3" xfId="20081"/>
    <cellStyle name="Level 2 Total 4 2 12" xfId="20082"/>
    <cellStyle name="Level 2 Total 4 2 12 2" xfId="20083"/>
    <cellStyle name="Level 2 Total 4 2 12 2 2" xfId="20084"/>
    <cellStyle name="Level 2 Total 4 2 12 3" xfId="20085"/>
    <cellStyle name="Level 2 Total 4 2 13" xfId="20086"/>
    <cellStyle name="Level 2 Total 4 2 2" xfId="20087"/>
    <cellStyle name="Level 2 Total 4 2 2 2" xfId="20088"/>
    <cellStyle name="Level 2 Total 4 2 2 2 2" xfId="20089"/>
    <cellStyle name="Level 2 Total 4 2 2 2 2 2" xfId="20090"/>
    <cellStyle name="Level 2 Total 4 2 2 2 2 2 2" xfId="20091"/>
    <cellStyle name="Level 2 Total 4 2 2 2 2 3" xfId="20092"/>
    <cellStyle name="Level 2 Total 4 2 2 2 3" xfId="20093"/>
    <cellStyle name="Level 2 Total 4 2 2 2 3 2" xfId="20094"/>
    <cellStyle name="Level 2 Total 4 2 2 2 3 2 2" xfId="20095"/>
    <cellStyle name="Level 2 Total 4 2 2 2 3 3" xfId="20096"/>
    <cellStyle name="Level 2 Total 4 2 2 2 4" xfId="20097"/>
    <cellStyle name="Level 2 Total 4 2 2 2 4 2" xfId="20098"/>
    <cellStyle name="Level 2 Total 4 2 2 2 4 2 2" xfId="20099"/>
    <cellStyle name="Level 2 Total 4 2 2 2 4 3" xfId="20100"/>
    <cellStyle name="Level 2 Total 4 2 2 2 5" xfId="20101"/>
    <cellStyle name="Level 2 Total 4 2 2 2 5 2" xfId="20102"/>
    <cellStyle name="Level 2 Total 4 2 2 2 5 2 2" xfId="20103"/>
    <cellStyle name="Level 2 Total 4 2 2 2 5 3" xfId="20104"/>
    <cellStyle name="Level 2 Total 4 2 2 2 6" xfId="20105"/>
    <cellStyle name="Level 2 Total 4 2 2 2 6 2" xfId="20106"/>
    <cellStyle name="Level 2 Total 4 2 2 2 7" xfId="20107"/>
    <cellStyle name="Level 2 Total 4 2 2 2 7 2" xfId="20108"/>
    <cellStyle name="Level 2 Total 4 2 2 2 7 2 2" xfId="20109"/>
    <cellStyle name="Level 2 Total 4 2 2 2 7 3" xfId="20110"/>
    <cellStyle name="Level 2 Total 4 2 2 2 8" xfId="20111"/>
    <cellStyle name="Level 2 Total 4 2 2 3" xfId="20112"/>
    <cellStyle name="Level 2 Total 4 2 2 3 2" xfId="20113"/>
    <cellStyle name="Level 2 Total 4 2 2 3 2 2" xfId="20114"/>
    <cellStyle name="Level 2 Total 4 2 2 3 3" xfId="20115"/>
    <cellStyle name="Level 2 Total 4 2 2 4" xfId="20116"/>
    <cellStyle name="Level 2 Total 4 2 2 4 2" xfId="20117"/>
    <cellStyle name="Level 2 Total 4 2 2 4 2 2" xfId="20118"/>
    <cellStyle name="Level 2 Total 4 2 2 4 3" xfId="20119"/>
    <cellStyle name="Level 2 Total 4 2 2 5" xfId="20120"/>
    <cellStyle name="Level 2 Total 4 2 2 5 2" xfId="20121"/>
    <cellStyle name="Level 2 Total 4 2 2 5 2 2" xfId="20122"/>
    <cellStyle name="Level 2 Total 4 2 2 5 3" xfId="20123"/>
    <cellStyle name="Level 2 Total 4 2 2 6" xfId="20124"/>
    <cellStyle name="Level 2 Total 4 2 2 6 2" xfId="20125"/>
    <cellStyle name="Level 2 Total 4 2 2 6 2 2" xfId="20126"/>
    <cellStyle name="Level 2 Total 4 2 2 6 3" xfId="20127"/>
    <cellStyle name="Level 2 Total 4 2 2 7" xfId="20128"/>
    <cellStyle name="Level 2 Total 4 2 2 7 2" xfId="20129"/>
    <cellStyle name="Level 2 Total 4 2 2 7 2 2" xfId="20130"/>
    <cellStyle name="Level 2 Total 4 2 2 7 3" xfId="20131"/>
    <cellStyle name="Level 2 Total 4 2 2 8" xfId="20132"/>
    <cellStyle name="Level 2 Total 4 2 2 8 2" xfId="20133"/>
    <cellStyle name="Level 2 Total 4 2 2 8 2 2" xfId="20134"/>
    <cellStyle name="Level 2 Total 4 2 2 8 3" xfId="20135"/>
    <cellStyle name="Level 2 Total 4 2 2 9" xfId="20136"/>
    <cellStyle name="Level 2 Total 4 2 3" xfId="20137"/>
    <cellStyle name="Level 2 Total 4 2 3 2" xfId="20138"/>
    <cellStyle name="Level 2 Total 4 2 3 2 2" xfId="20139"/>
    <cellStyle name="Level 2 Total 4 2 3 2 2 2" xfId="20140"/>
    <cellStyle name="Level 2 Total 4 2 3 2 2 2 2" xfId="20141"/>
    <cellStyle name="Level 2 Total 4 2 3 2 2 3" xfId="20142"/>
    <cellStyle name="Level 2 Total 4 2 3 2 3" xfId="20143"/>
    <cellStyle name="Level 2 Total 4 2 3 2 3 2" xfId="20144"/>
    <cellStyle name="Level 2 Total 4 2 3 2 3 2 2" xfId="20145"/>
    <cellStyle name="Level 2 Total 4 2 3 2 3 3" xfId="20146"/>
    <cellStyle name="Level 2 Total 4 2 3 2 4" xfId="20147"/>
    <cellStyle name="Level 2 Total 4 2 3 2 4 2" xfId="20148"/>
    <cellStyle name="Level 2 Total 4 2 3 2 4 2 2" xfId="20149"/>
    <cellStyle name="Level 2 Total 4 2 3 2 4 3" xfId="20150"/>
    <cellStyle name="Level 2 Total 4 2 3 2 5" xfId="20151"/>
    <cellStyle name="Level 2 Total 4 2 3 2 5 2" xfId="20152"/>
    <cellStyle name="Level 2 Total 4 2 3 2 5 2 2" xfId="20153"/>
    <cellStyle name="Level 2 Total 4 2 3 2 5 3" xfId="20154"/>
    <cellStyle name="Level 2 Total 4 2 3 2 6" xfId="20155"/>
    <cellStyle name="Level 2 Total 4 2 3 2 6 2" xfId="20156"/>
    <cellStyle name="Level 2 Total 4 2 3 2 7" xfId="20157"/>
    <cellStyle name="Level 2 Total 4 2 3 2 7 2" xfId="20158"/>
    <cellStyle name="Level 2 Total 4 2 3 2 7 2 2" xfId="20159"/>
    <cellStyle name="Level 2 Total 4 2 3 2 7 3" xfId="20160"/>
    <cellStyle name="Level 2 Total 4 2 3 2 8" xfId="20161"/>
    <cellStyle name="Level 2 Total 4 2 3 3" xfId="20162"/>
    <cellStyle name="Level 2 Total 4 2 3 3 2" xfId="20163"/>
    <cellStyle name="Level 2 Total 4 2 3 3 2 2" xfId="20164"/>
    <cellStyle name="Level 2 Total 4 2 3 3 3" xfId="20165"/>
    <cellStyle name="Level 2 Total 4 2 3 4" xfId="20166"/>
    <cellStyle name="Level 2 Total 4 2 3 4 2" xfId="20167"/>
    <cellStyle name="Level 2 Total 4 2 3 4 2 2" xfId="20168"/>
    <cellStyle name="Level 2 Total 4 2 3 4 3" xfId="20169"/>
    <cellStyle name="Level 2 Total 4 2 3 5" xfId="20170"/>
    <cellStyle name="Level 2 Total 4 2 3 5 2" xfId="20171"/>
    <cellStyle name="Level 2 Total 4 2 3 5 2 2" xfId="20172"/>
    <cellStyle name="Level 2 Total 4 2 3 5 3" xfId="20173"/>
    <cellStyle name="Level 2 Total 4 2 3 6" xfId="20174"/>
    <cellStyle name="Level 2 Total 4 2 3 6 2" xfId="20175"/>
    <cellStyle name="Level 2 Total 4 2 3 6 2 2" xfId="20176"/>
    <cellStyle name="Level 2 Total 4 2 3 6 3" xfId="20177"/>
    <cellStyle name="Level 2 Total 4 2 3 7" xfId="20178"/>
    <cellStyle name="Level 2 Total 4 2 3 7 2" xfId="20179"/>
    <cellStyle name="Level 2 Total 4 2 3 7 2 2" xfId="20180"/>
    <cellStyle name="Level 2 Total 4 2 3 7 3" xfId="20181"/>
    <cellStyle name="Level 2 Total 4 2 3 8" xfId="20182"/>
    <cellStyle name="Level 2 Total 4 2 3 8 2" xfId="20183"/>
    <cellStyle name="Level 2 Total 4 2 3 8 2 2" xfId="20184"/>
    <cellStyle name="Level 2 Total 4 2 3 8 3" xfId="20185"/>
    <cellStyle name="Level 2 Total 4 2 3 9" xfId="20186"/>
    <cellStyle name="Level 2 Total 4 2 4" xfId="20187"/>
    <cellStyle name="Level 2 Total 4 2 4 2" xfId="20188"/>
    <cellStyle name="Level 2 Total 4 2 4 2 2" xfId="20189"/>
    <cellStyle name="Level 2 Total 4 2 4 2 2 2" xfId="20190"/>
    <cellStyle name="Level 2 Total 4 2 4 2 2 2 2" xfId="20191"/>
    <cellStyle name="Level 2 Total 4 2 4 2 2 3" xfId="20192"/>
    <cellStyle name="Level 2 Total 4 2 4 2 3" xfId="20193"/>
    <cellStyle name="Level 2 Total 4 2 4 2 3 2" xfId="20194"/>
    <cellStyle name="Level 2 Total 4 2 4 2 3 2 2" xfId="20195"/>
    <cellStyle name="Level 2 Total 4 2 4 2 3 3" xfId="20196"/>
    <cellStyle name="Level 2 Total 4 2 4 2 4" xfId="20197"/>
    <cellStyle name="Level 2 Total 4 2 4 2 4 2" xfId="20198"/>
    <cellStyle name="Level 2 Total 4 2 4 2 4 2 2" xfId="20199"/>
    <cellStyle name="Level 2 Total 4 2 4 2 4 3" xfId="20200"/>
    <cellStyle name="Level 2 Total 4 2 4 2 5" xfId="20201"/>
    <cellStyle name="Level 2 Total 4 2 4 2 5 2" xfId="20202"/>
    <cellStyle name="Level 2 Total 4 2 4 2 5 2 2" xfId="20203"/>
    <cellStyle name="Level 2 Total 4 2 4 2 5 3" xfId="20204"/>
    <cellStyle name="Level 2 Total 4 2 4 2 6" xfId="20205"/>
    <cellStyle name="Level 2 Total 4 2 4 2 6 2" xfId="20206"/>
    <cellStyle name="Level 2 Total 4 2 4 2 7" xfId="20207"/>
    <cellStyle name="Level 2 Total 4 2 4 2 7 2" xfId="20208"/>
    <cellStyle name="Level 2 Total 4 2 4 2 7 2 2" xfId="20209"/>
    <cellStyle name="Level 2 Total 4 2 4 2 7 3" xfId="20210"/>
    <cellStyle name="Level 2 Total 4 2 4 2 8" xfId="20211"/>
    <cellStyle name="Level 2 Total 4 2 4 3" xfId="20212"/>
    <cellStyle name="Level 2 Total 4 2 4 3 2" xfId="20213"/>
    <cellStyle name="Level 2 Total 4 2 4 3 2 2" xfId="20214"/>
    <cellStyle name="Level 2 Total 4 2 4 3 3" xfId="20215"/>
    <cellStyle name="Level 2 Total 4 2 4 4" xfId="20216"/>
    <cellStyle name="Level 2 Total 4 2 4 4 2" xfId="20217"/>
    <cellStyle name="Level 2 Total 4 2 4 4 2 2" xfId="20218"/>
    <cellStyle name="Level 2 Total 4 2 4 4 3" xfId="20219"/>
    <cellStyle name="Level 2 Total 4 2 4 5" xfId="20220"/>
    <cellStyle name="Level 2 Total 4 2 4 5 2" xfId="20221"/>
    <cellStyle name="Level 2 Total 4 2 4 5 2 2" xfId="20222"/>
    <cellStyle name="Level 2 Total 4 2 4 5 3" xfId="20223"/>
    <cellStyle name="Level 2 Total 4 2 4 6" xfId="20224"/>
    <cellStyle name="Level 2 Total 4 2 4 6 2" xfId="20225"/>
    <cellStyle name="Level 2 Total 4 2 4 6 2 2" xfId="20226"/>
    <cellStyle name="Level 2 Total 4 2 4 6 3" xfId="20227"/>
    <cellStyle name="Level 2 Total 4 2 4 7" xfId="20228"/>
    <cellStyle name="Level 2 Total 4 2 4 7 2" xfId="20229"/>
    <cellStyle name="Level 2 Total 4 2 4 7 2 2" xfId="20230"/>
    <cellStyle name="Level 2 Total 4 2 4 7 3" xfId="20231"/>
    <cellStyle name="Level 2 Total 4 2 4 8" xfId="20232"/>
    <cellStyle name="Level 2 Total 4 2 4 8 2" xfId="20233"/>
    <cellStyle name="Level 2 Total 4 2 4 8 2 2" xfId="20234"/>
    <cellStyle name="Level 2 Total 4 2 4 8 3" xfId="20235"/>
    <cellStyle name="Level 2 Total 4 2 4 9" xfId="20236"/>
    <cellStyle name="Level 2 Total 4 2 5" xfId="20237"/>
    <cellStyle name="Level 2 Total 4 2 5 2" xfId="20238"/>
    <cellStyle name="Level 2 Total 4 2 5 2 2" xfId="20239"/>
    <cellStyle name="Level 2 Total 4 2 5 2 2 2" xfId="20240"/>
    <cellStyle name="Level 2 Total 4 2 5 2 2 2 2" xfId="20241"/>
    <cellStyle name="Level 2 Total 4 2 5 2 2 3" xfId="20242"/>
    <cellStyle name="Level 2 Total 4 2 5 2 3" xfId="20243"/>
    <cellStyle name="Level 2 Total 4 2 5 2 3 2" xfId="20244"/>
    <cellStyle name="Level 2 Total 4 2 5 2 3 2 2" xfId="20245"/>
    <cellStyle name="Level 2 Total 4 2 5 2 3 3" xfId="20246"/>
    <cellStyle name="Level 2 Total 4 2 5 2 4" xfId="20247"/>
    <cellStyle name="Level 2 Total 4 2 5 2 4 2" xfId="20248"/>
    <cellStyle name="Level 2 Total 4 2 5 2 4 2 2" xfId="20249"/>
    <cellStyle name="Level 2 Total 4 2 5 2 4 3" xfId="20250"/>
    <cellStyle name="Level 2 Total 4 2 5 2 5" xfId="20251"/>
    <cellStyle name="Level 2 Total 4 2 5 2 5 2" xfId="20252"/>
    <cellStyle name="Level 2 Total 4 2 5 2 5 2 2" xfId="20253"/>
    <cellStyle name="Level 2 Total 4 2 5 2 5 3" xfId="20254"/>
    <cellStyle name="Level 2 Total 4 2 5 2 6" xfId="20255"/>
    <cellStyle name="Level 2 Total 4 2 5 2 6 2" xfId="20256"/>
    <cellStyle name="Level 2 Total 4 2 5 2 7" xfId="20257"/>
    <cellStyle name="Level 2 Total 4 2 5 2 7 2" xfId="20258"/>
    <cellStyle name="Level 2 Total 4 2 5 2 7 2 2" xfId="20259"/>
    <cellStyle name="Level 2 Total 4 2 5 2 7 3" xfId="20260"/>
    <cellStyle name="Level 2 Total 4 2 5 2 8" xfId="20261"/>
    <cellStyle name="Level 2 Total 4 2 5 3" xfId="20262"/>
    <cellStyle name="Level 2 Total 4 2 5 3 2" xfId="20263"/>
    <cellStyle name="Level 2 Total 4 2 5 3 2 2" xfId="20264"/>
    <cellStyle name="Level 2 Total 4 2 5 3 3" xfId="20265"/>
    <cellStyle name="Level 2 Total 4 2 5 4" xfId="20266"/>
    <cellStyle name="Level 2 Total 4 2 5 4 2" xfId="20267"/>
    <cellStyle name="Level 2 Total 4 2 5 4 2 2" xfId="20268"/>
    <cellStyle name="Level 2 Total 4 2 5 4 3" xfId="20269"/>
    <cellStyle name="Level 2 Total 4 2 5 5" xfId="20270"/>
    <cellStyle name="Level 2 Total 4 2 5 5 2" xfId="20271"/>
    <cellStyle name="Level 2 Total 4 2 5 5 2 2" xfId="20272"/>
    <cellStyle name="Level 2 Total 4 2 5 5 3" xfId="20273"/>
    <cellStyle name="Level 2 Total 4 2 5 6" xfId="20274"/>
    <cellStyle name="Level 2 Total 4 2 5 6 2" xfId="20275"/>
    <cellStyle name="Level 2 Total 4 2 5 6 2 2" xfId="20276"/>
    <cellStyle name="Level 2 Total 4 2 5 6 3" xfId="20277"/>
    <cellStyle name="Level 2 Total 4 2 5 7" xfId="20278"/>
    <cellStyle name="Level 2 Total 4 2 5 7 2" xfId="20279"/>
    <cellStyle name="Level 2 Total 4 2 5 7 2 2" xfId="20280"/>
    <cellStyle name="Level 2 Total 4 2 5 7 3" xfId="20281"/>
    <cellStyle name="Level 2 Total 4 2 5 8" xfId="20282"/>
    <cellStyle name="Level 2 Total 4 2 5 8 2" xfId="20283"/>
    <cellStyle name="Level 2 Total 4 2 5 8 2 2" xfId="20284"/>
    <cellStyle name="Level 2 Total 4 2 5 8 3" xfId="20285"/>
    <cellStyle name="Level 2 Total 4 2 5 9" xfId="20286"/>
    <cellStyle name="Level 2 Total 4 2 6" xfId="20287"/>
    <cellStyle name="Level 2 Total 4 2 6 2" xfId="20288"/>
    <cellStyle name="Level 2 Total 4 2 6 2 2" xfId="20289"/>
    <cellStyle name="Level 2 Total 4 2 6 2 2 2" xfId="20290"/>
    <cellStyle name="Level 2 Total 4 2 6 2 3" xfId="20291"/>
    <cellStyle name="Level 2 Total 4 2 6 3" xfId="20292"/>
    <cellStyle name="Level 2 Total 4 2 6 3 2" xfId="20293"/>
    <cellStyle name="Level 2 Total 4 2 6 3 2 2" xfId="20294"/>
    <cellStyle name="Level 2 Total 4 2 6 3 3" xfId="20295"/>
    <cellStyle name="Level 2 Total 4 2 6 4" xfId="20296"/>
    <cellStyle name="Level 2 Total 4 2 6 4 2" xfId="20297"/>
    <cellStyle name="Level 2 Total 4 2 6 4 2 2" xfId="20298"/>
    <cellStyle name="Level 2 Total 4 2 6 4 3" xfId="20299"/>
    <cellStyle name="Level 2 Total 4 2 6 5" xfId="20300"/>
    <cellStyle name="Level 2 Total 4 2 6 5 2" xfId="20301"/>
    <cellStyle name="Level 2 Total 4 2 6 5 2 2" xfId="20302"/>
    <cellStyle name="Level 2 Total 4 2 6 5 3" xfId="20303"/>
    <cellStyle name="Level 2 Total 4 2 6 6" xfId="20304"/>
    <cellStyle name="Level 2 Total 4 2 6 6 2" xfId="20305"/>
    <cellStyle name="Level 2 Total 4 2 6 7" xfId="20306"/>
    <cellStyle name="Level 2 Total 4 2 6 7 2" xfId="20307"/>
    <cellStyle name="Level 2 Total 4 2 6 7 2 2" xfId="20308"/>
    <cellStyle name="Level 2 Total 4 2 6 7 3" xfId="20309"/>
    <cellStyle name="Level 2 Total 4 2 6 8" xfId="20310"/>
    <cellStyle name="Level 2 Total 4 2 7" xfId="20311"/>
    <cellStyle name="Level 2 Total 4 2 7 2" xfId="20312"/>
    <cellStyle name="Level 2 Total 4 2 7 2 2" xfId="20313"/>
    <cellStyle name="Level 2 Total 4 2 7 3" xfId="20314"/>
    <cellStyle name="Level 2 Total 4 2 8" xfId="20315"/>
    <cellStyle name="Level 2 Total 4 2 8 2" xfId="20316"/>
    <cellStyle name="Level 2 Total 4 2 8 2 2" xfId="20317"/>
    <cellStyle name="Level 2 Total 4 2 8 3" xfId="20318"/>
    <cellStyle name="Level 2 Total 4 2 9" xfId="20319"/>
    <cellStyle name="Level 2 Total 4 2 9 2" xfId="20320"/>
    <cellStyle name="Level 2 Total 4 2 9 2 2" xfId="20321"/>
    <cellStyle name="Level 2 Total 4 2 9 3" xfId="20322"/>
    <cellStyle name="Level 2 Total 4 3" xfId="20323"/>
    <cellStyle name="Level 2 Total 4 3 10" xfId="20324"/>
    <cellStyle name="Level 2 Total 4 3 10 2" xfId="20325"/>
    <cellStyle name="Level 2 Total 4 3 10 2 2" xfId="20326"/>
    <cellStyle name="Level 2 Total 4 3 10 3" xfId="20327"/>
    <cellStyle name="Level 2 Total 4 3 11" xfId="20328"/>
    <cellStyle name="Level 2 Total 4 3 11 2" xfId="20329"/>
    <cellStyle name="Level 2 Total 4 3 11 2 2" xfId="20330"/>
    <cellStyle name="Level 2 Total 4 3 11 3" xfId="20331"/>
    <cellStyle name="Level 2 Total 4 3 12" xfId="20332"/>
    <cellStyle name="Level 2 Total 4 3 12 2" xfId="20333"/>
    <cellStyle name="Level 2 Total 4 3 12 2 2" xfId="20334"/>
    <cellStyle name="Level 2 Total 4 3 12 3" xfId="20335"/>
    <cellStyle name="Level 2 Total 4 3 13" xfId="20336"/>
    <cellStyle name="Level 2 Total 4 3 2" xfId="20337"/>
    <cellStyle name="Level 2 Total 4 3 2 2" xfId="20338"/>
    <cellStyle name="Level 2 Total 4 3 2 2 2" xfId="20339"/>
    <cellStyle name="Level 2 Total 4 3 2 2 2 2" xfId="20340"/>
    <cellStyle name="Level 2 Total 4 3 2 2 2 2 2" xfId="20341"/>
    <cellStyle name="Level 2 Total 4 3 2 2 2 3" xfId="20342"/>
    <cellStyle name="Level 2 Total 4 3 2 2 3" xfId="20343"/>
    <cellStyle name="Level 2 Total 4 3 2 2 3 2" xfId="20344"/>
    <cellStyle name="Level 2 Total 4 3 2 2 3 2 2" xfId="20345"/>
    <cellStyle name="Level 2 Total 4 3 2 2 3 3" xfId="20346"/>
    <cellStyle name="Level 2 Total 4 3 2 2 4" xfId="20347"/>
    <cellStyle name="Level 2 Total 4 3 2 2 4 2" xfId="20348"/>
    <cellStyle name="Level 2 Total 4 3 2 2 4 2 2" xfId="20349"/>
    <cellStyle name="Level 2 Total 4 3 2 2 4 3" xfId="20350"/>
    <cellStyle name="Level 2 Total 4 3 2 2 5" xfId="20351"/>
    <cellStyle name="Level 2 Total 4 3 2 2 5 2" xfId="20352"/>
    <cellStyle name="Level 2 Total 4 3 2 2 5 2 2" xfId="20353"/>
    <cellStyle name="Level 2 Total 4 3 2 2 5 3" xfId="20354"/>
    <cellStyle name="Level 2 Total 4 3 2 2 6" xfId="20355"/>
    <cellStyle name="Level 2 Total 4 3 2 2 6 2" xfId="20356"/>
    <cellStyle name="Level 2 Total 4 3 2 2 7" xfId="20357"/>
    <cellStyle name="Level 2 Total 4 3 2 2 7 2" xfId="20358"/>
    <cellStyle name="Level 2 Total 4 3 2 2 7 2 2" xfId="20359"/>
    <cellStyle name="Level 2 Total 4 3 2 2 7 3" xfId="20360"/>
    <cellStyle name="Level 2 Total 4 3 2 2 8" xfId="20361"/>
    <cellStyle name="Level 2 Total 4 3 2 3" xfId="20362"/>
    <cellStyle name="Level 2 Total 4 3 2 3 2" xfId="20363"/>
    <cellStyle name="Level 2 Total 4 3 2 3 2 2" xfId="20364"/>
    <cellStyle name="Level 2 Total 4 3 2 3 3" xfId="20365"/>
    <cellStyle name="Level 2 Total 4 3 2 4" xfId="20366"/>
    <cellStyle name="Level 2 Total 4 3 2 4 2" xfId="20367"/>
    <cellStyle name="Level 2 Total 4 3 2 4 2 2" xfId="20368"/>
    <cellStyle name="Level 2 Total 4 3 2 4 3" xfId="20369"/>
    <cellStyle name="Level 2 Total 4 3 2 5" xfId="20370"/>
    <cellStyle name="Level 2 Total 4 3 2 5 2" xfId="20371"/>
    <cellStyle name="Level 2 Total 4 3 2 5 2 2" xfId="20372"/>
    <cellStyle name="Level 2 Total 4 3 2 5 3" xfId="20373"/>
    <cellStyle name="Level 2 Total 4 3 2 6" xfId="20374"/>
    <cellStyle name="Level 2 Total 4 3 2 6 2" xfId="20375"/>
    <cellStyle name="Level 2 Total 4 3 2 6 2 2" xfId="20376"/>
    <cellStyle name="Level 2 Total 4 3 2 6 3" xfId="20377"/>
    <cellStyle name="Level 2 Total 4 3 2 7" xfId="20378"/>
    <cellStyle name="Level 2 Total 4 3 2 7 2" xfId="20379"/>
    <cellStyle name="Level 2 Total 4 3 2 7 2 2" xfId="20380"/>
    <cellStyle name="Level 2 Total 4 3 2 7 3" xfId="20381"/>
    <cellStyle name="Level 2 Total 4 3 2 8" xfId="20382"/>
    <cellStyle name="Level 2 Total 4 3 2 8 2" xfId="20383"/>
    <cellStyle name="Level 2 Total 4 3 2 8 2 2" xfId="20384"/>
    <cellStyle name="Level 2 Total 4 3 2 8 3" xfId="20385"/>
    <cellStyle name="Level 2 Total 4 3 2 9" xfId="20386"/>
    <cellStyle name="Level 2 Total 4 3 3" xfId="20387"/>
    <cellStyle name="Level 2 Total 4 3 3 2" xfId="20388"/>
    <cellStyle name="Level 2 Total 4 3 3 2 2" xfId="20389"/>
    <cellStyle name="Level 2 Total 4 3 3 2 2 2" xfId="20390"/>
    <cellStyle name="Level 2 Total 4 3 3 2 2 2 2" xfId="20391"/>
    <cellStyle name="Level 2 Total 4 3 3 2 2 3" xfId="20392"/>
    <cellStyle name="Level 2 Total 4 3 3 2 3" xfId="20393"/>
    <cellStyle name="Level 2 Total 4 3 3 2 3 2" xfId="20394"/>
    <cellStyle name="Level 2 Total 4 3 3 2 3 2 2" xfId="20395"/>
    <cellStyle name="Level 2 Total 4 3 3 2 3 3" xfId="20396"/>
    <cellStyle name="Level 2 Total 4 3 3 2 4" xfId="20397"/>
    <cellStyle name="Level 2 Total 4 3 3 2 4 2" xfId="20398"/>
    <cellStyle name="Level 2 Total 4 3 3 2 4 2 2" xfId="20399"/>
    <cellStyle name="Level 2 Total 4 3 3 2 4 3" xfId="20400"/>
    <cellStyle name="Level 2 Total 4 3 3 2 5" xfId="20401"/>
    <cellStyle name="Level 2 Total 4 3 3 2 5 2" xfId="20402"/>
    <cellStyle name="Level 2 Total 4 3 3 2 5 2 2" xfId="20403"/>
    <cellStyle name="Level 2 Total 4 3 3 2 5 3" xfId="20404"/>
    <cellStyle name="Level 2 Total 4 3 3 2 6" xfId="20405"/>
    <cellStyle name="Level 2 Total 4 3 3 2 6 2" xfId="20406"/>
    <cellStyle name="Level 2 Total 4 3 3 2 7" xfId="20407"/>
    <cellStyle name="Level 2 Total 4 3 3 2 7 2" xfId="20408"/>
    <cellStyle name="Level 2 Total 4 3 3 2 7 2 2" xfId="20409"/>
    <cellStyle name="Level 2 Total 4 3 3 2 7 3" xfId="20410"/>
    <cellStyle name="Level 2 Total 4 3 3 2 8" xfId="20411"/>
    <cellStyle name="Level 2 Total 4 3 3 3" xfId="20412"/>
    <cellStyle name="Level 2 Total 4 3 3 3 2" xfId="20413"/>
    <cellStyle name="Level 2 Total 4 3 3 3 2 2" xfId="20414"/>
    <cellStyle name="Level 2 Total 4 3 3 3 3" xfId="20415"/>
    <cellStyle name="Level 2 Total 4 3 3 4" xfId="20416"/>
    <cellStyle name="Level 2 Total 4 3 3 4 2" xfId="20417"/>
    <cellStyle name="Level 2 Total 4 3 3 4 2 2" xfId="20418"/>
    <cellStyle name="Level 2 Total 4 3 3 4 3" xfId="20419"/>
    <cellStyle name="Level 2 Total 4 3 3 5" xfId="20420"/>
    <cellStyle name="Level 2 Total 4 3 3 5 2" xfId="20421"/>
    <cellStyle name="Level 2 Total 4 3 3 5 2 2" xfId="20422"/>
    <cellStyle name="Level 2 Total 4 3 3 5 3" xfId="20423"/>
    <cellStyle name="Level 2 Total 4 3 3 6" xfId="20424"/>
    <cellStyle name="Level 2 Total 4 3 3 6 2" xfId="20425"/>
    <cellStyle name="Level 2 Total 4 3 3 6 2 2" xfId="20426"/>
    <cellStyle name="Level 2 Total 4 3 3 6 3" xfId="20427"/>
    <cellStyle name="Level 2 Total 4 3 3 7" xfId="20428"/>
    <cellStyle name="Level 2 Total 4 3 3 7 2" xfId="20429"/>
    <cellStyle name="Level 2 Total 4 3 3 7 2 2" xfId="20430"/>
    <cellStyle name="Level 2 Total 4 3 3 7 3" xfId="20431"/>
    <cellStyle name="Level 2 Total 4 3 3 8" xfId="20432"/>
    <cellStyle name="Level 2 Total 4 3 3 8 2" xfId="20433"/>
    <cellStyle name="Level 2 Total 4 3 3 8 2 2" xfId="20434"/>
    <cellStyle name="Level 2 Total 4 3 3 8 3" xfId="20435"/>
    <cellStyle name="Level 2 Total 4 3 3 9" xfId="20436"/>
    <cellStyle name="Level 2 Total 4 3 4" xfId="20437"/>
    <cellStyle name="Level 2 Total 4 3 4 2" xfId="20438"/>
    <cellStyle name="Level 2 Total 4 3 4 2 2" xfId="20439"/>
    <cellStyle name="Level 2 Total 4 3 4 2 2 2" xfId="20440"/>
    <cellStyle name="Level 2 Total 4 3 4 2 2 2 2" xfId="20441"/>
    <cellStyle name="Level 2 Total 4 3 4 2 2 3" xfId="20442"/>
    <cellStyle name="Level 2 Total 4 3 4 2 3" xfId="20443"/>
    <cellStyle name="Level 2 Total 4 3 4 2 3 2" xfId="20444"/>
    <cellStyle name="Level 2 Total 4 3 4 2 3 2 2" xfId="20445"/>
    <cellStyle name="Level 2 Total 4 3 4 2 3 3" xfId="20446"/>
    <cellStyle name="Level 2 Total 4 3 4 2 4" xfId="20447"/>
    <cellStyle name="Level 2 Total 4 3 4 2 4 2" xfId="20448"/>
    <cellStyle name="Level 2 Total 4 3 4 2 4 2 2" xfId="20449"/>
    <cellStyle name="Level 2 Total 4 3 4 2 4 3" xfId="20450"/>
    <cellStyle name="Level 2 Total 4 3 4 2 5" xfId="20451"/>
    <cellStyle name="Level 2 Total 4 3 4 2 5 2" xfId="20452"/>
    <cellStyle name="Level 2 Total 4 3 4 2 5 2 2" xfId="20453"/>
    <cellStyle name="Level 2 Total 4 3 4 2 5 3" xfId="20454"/>
    <cellStyle name="Level 2 Total 4 3 4 2 6" xfId="20455"/>
    <cellStyle name="Level 2 Total 4 3 4 2 6 2" xfId="20456"/>
    <cellStyle name="Level 2 Total 4 3 4 2 7" xfId="20457"/>
    <cellStyle name="Level 2 Total 4 3 4 2 7 2" xfId="20458"/>
    <cellStyle name="Level 2 Total 4 3 4 2 7 2 2" xfId="20459"/>
    <cellStyle name="Level 2 Total 4 3 4 2 7 3" xfId="20460"/>
    <cellStyle name="Level 2 Total 4 3 4 2 8" xfId="20461"/>
    <cellStyle name="Level 2 Total 4 3 4 3" xfId="20462"/>
    <cellStyle name="Level 2 Total 4 3 4 3 2" xfId="20463"/>
    <cellStyle name="Level 2 Total 4 3 4 3 2 2" xfId="20464"/>
    <cellStyle name="Level 2 Total 4 3 4 3 3" xfId="20465"/>
    <cellStyle name="Level 2 Total 4 3 4 4" xfId="20466"/>
    <cellStyle name="Level 2 Total 4 3 4 4 2" xfId="20467"/>
    <cellStyle name="Level 2 Total 4 3 4 4 2 2" xfId="20468"/>
    <cellStyle name="Level 2 Total 4 3 4 4 3" xfId="20469"/>
    <cellStyle name="Level 2 Total 4 3 4 5" xfId="20470"/>
    <cellStyle name="Level 2 Total 4 3 4 5 2" xfId="20471"/>
    <cellStyle name="Level 2 Total 4 3 4 5 2 2" xfId="20472"/>
    <cellStyle name="Level 2 Total 4 3 4 5 3" xfId="20473"/>
    <cellStyle name="Level 2 Total 4 3 4 6" xfId="20474"/>
    <cellStyle name="Level 2 Total 4 3 4 6 2" xfId="20475"/>
    <cellStyle name="Level 2 Total 4 3 4 6 2 2" xfId="20476"/>
    <cellStyle name="Level 2 Total 4 3 4 6 3" xfId="20477"/>
    <cellStyle name="Level 2 Total 4 3 4 7" xfId="20478"/>
    <cellStyle name="Level 2 Total 4 3 4 7 2" xfId="20479"/>
    <cellStyle name="Level 2 Total 4 3 4 7 2 2" xfId="20480"/>
    <cellStyle name="Level 2 Total 4 3 4 7 3" xfId="20481"/>
    <cellStyle name="Level 2 Total 4 3 4 8" xfId="20482"/>
    <cellStyle name="Level 2 Total 4 3 4 8 2" xfId="20483"/>
    <cellStyle name="Level 2 Total 4 3 4 8 2 2" xfId="20484"/>
    <cellStyle name="Level 2 Total 4 3 4 8 3" xfId="20485"/>
    <cellStyle name="Level 2 Total 4 3 4 9" xfId="20486"/>
    <cellStyle name="Level 2 Total 4 3 5" xfId="20487"/>
    <cellStyle name="Level 2 Total 4 3 5 2" xfId="20488"/>
    <cellStyle name="Level 2 Total 4 3 5 2 2" xfId="20489"/>
    <cellStyle name="Level 2 Total 4 3 5 2 2 2" xfId="20490"/>
    <cellStyle name="Level 2 Total 4 3 5 2 2 2 2" xfId="20491"/>
    <cellStyle name="Level 2 Total 4 3 5 2 2 3" xfId="20492"/>
    <cellStyle name="Level 2 Total 4 3 5 2 3" xfId="20493"/>
    <cellStyle name="Level 2 Total 4 3 5 2 3 2" xfId="20494"/>
    <cellStyle name="Level 2 Total 4 3 5 2 3 2 2" xfId="20495"/>
    <cellStyle name="Level 2 Total 4 3 5 2 3 3" xfId="20496"/>
    <cellStyle name="Level 2 Total 4 3 5 2 4" xfId="20497"/>
    <cellStyle name="Level 2 Total 4 3 5 2 4 2" xfId="20498"/>
    <cellStyle name="Level 2 Total 4 3 5 2 4 2 2" xfId="20499"/>
    <cellStyle name="Level 2 Total 4 3 5 2 4 3" xfId="20500"/>
    <cellStyle name="Level 2 Total 4 3 5 2 5" xfId="20501"/>
    <cellStyle name="Level 2 Total 4 3 5 2 5 2" xfId="20502"/>
    <cellStyle name="Level 2 Total 4 3 5 2 5 2 2" xfId="20503"/>
    <cellStyle name="Level 2 Total 4 3 5 2 5 3" xfId="20504"/>
    <cellStyle name="Level 2 Total 4 3 5 2 6" xfId="20505"/>
    <cellStyle name="Level 2 Total 4 3 5 2 6 2" xfId="20506"/>
    <cellStyle name="Level 2 Total 4 3 5 2 7" xfId="20507"/>
    <cellStyle name="Level 2 Total 4 3 5 2 7 2" xfId="20508"/>
    <cellStyle name="Level 2 Total 4 3 5 2 7 2 2" xfId="20509"/>
    <cellStyle name="Level 2 Total 4 3 5 2 7 3" xfId="20510"/>
    <cellStyle name="Level 2 Total 4 3 5 2 8" xfId="20511"/>
    <cellStyle name="Level 2 Total 4 3 5 3" xfId="20512"/>
    <cellStyle name="Level 2 Total 4 3 5 3 2" xfId="20513"/>
    <cellStyle name="Level 2 Total 4 3 5 3 2 2" xfId="20514"/>
    <cellStyle name="Level 2 Total 4 3 5 3 3" xfId="20515"/>
    <cellStyle name="Level 2 Total 4 3 5 4" xfId="20516"/>
    <cellStyle name="Level 2 Total 4 3 5 4 2" xfId="20517"/>
    <cellStyle name="Level 2 Total 4 3 5 4 2 2" xfId="20518"/>
    <cellStyle name="Level 2 Total 4 3 5 4 3" xfId="20519"/>
    <cellStyle name="Level 2 Total 4 3 5 5" xfId="20520"/>
    <cellStyle name="Level 2 Total 4 3 5 5 2" xfId="20521"/>
    <cellStyle name="Level 2 Total 4 3 5 5 2 2" xfId="20522"/>
    <cellStyle name="Level 2 Total 4 3 5 5 3" xfId="20523"/>
    <cellStyle name="Level 2 Total 4 3 5 6" xfId="20524"/>
    <cellStyle name="Level 2 Total 4 3 5 6 2" xfId="20525"/>
    <cellStyle name="Level 2 Total 4 3 5 6 2 2" xfId="20526"/>
    <cellStyle name="Level 2 Total 4 3 5 6 3" xfId="20527"/>
    <cellStyle name="Level 2 Total 4 3 5 7" xfId="20528"/>
    <cellStyle name="Level 2 Total 4 3 5 7 2" xfId="20529"/>
    <cellStyle name="Level 2 Total 4 3 5 7 2 2" xfId="20530"/>
    <cellStyle name="Level 2 Total 4 3 5 7 3" xfId="20531"/>
    <cellStyle name="Level 2 Total 4 3 5 8" xfId="20532"/>
    <cellStyle name="Level 2 Total 4 3 5 8 2" xfId="20533"/>
    <cellStyle name="Level 2 Total 4 3 5 8 2 2" xfId="20534"/>
    <cellStyle name="Level 2 Total 4 3 5 8 3" xfId="20535"/>
    <cellStyle name="Level 2 Total 4 3 5 9" xfId="20536"/>
    <cellStyle name="Level 2 Total 4 3 6" xfId="20537"/>
    <cellStyle name="Level 2 Total 4 3 6 2" xfId="20538"/>
    <cellStyle name="Level 2 Total 4 3 6 2 2" xfId="20539"/>
    <cellStyle name="Level 2 Total 4 3 6 2 2 2" xfId="20540"/>
    <cellStyle name="Level 2 Total 4 3 6 2 3" xfId="20541"/>
    <cellStyle name="Level 2 Total 4 3 6 3" xfId="20542"/>
    <cellStyle name="Level 2 Total 4 3 6 3 2" xfId="20543"/>
    <cellStyle name="Level 2 Total 4 3 6 3 2 2" xfId="20544"/>
    <cellStyle name="Level 2 Total 4 3 6 3 3" xfId="20545"/>
    <cellStyle name="Level 2 Total 4 3 6 4" xfId="20546"/>
    <cellStyle name="Level 2 Total 4 3 6 4 2" xfId="20547"/>
    <cellStyle name="Level 2 Total 4 3 6 4 2 2" xfId="20548"/>
    <cellStyle name="Level 2 Total 4 3 6 4 3" xfId="20549"/>
    <cellStyle name="Level 2 Total 4 3 6 5" xfId="20550"/>
    <cellStyle name="Level 2 Total 4 3 6 5 2" xfId="20551"/>
    <cellStyle name="Level 2 Total 4 3 6 5 2 2" xfId="20552"/>
    <cellStyle name="Level 2 Total 4 3 6 5 3" xfId="20553"/>
    <cellStyle name="Level 2 Total 4 3 6 6" xfId="20554"/>
    <cellStyle name="Level 2 Total 4 3 6 6 2" xfId="20555"/>
    <cellStyle name="Level 2 Total 4 3 6 7" xfId="20556"/>
    <cellStyle name="Level 2 Total 4 3 6 7 2" xfId="20557"/>
    <cellStyle name="Level 2 Total 4 3 6 7 2 2" xfId="20558"/>
    <cellStyle name="Level 2 Total 4 3 6 7 3" xfId="20559"/>
    <cellStyle name="Level 2 Total 4 3 6 8" xfId="20560"/>
    <cellStyle name="Level 2 Total 4 3 7" xfId="20561"/>
    <cellStyle name="Level 2 Total 4 3 7 2" xfId="20562"/>
    <cellStyle name="Level 2 Total 4 3 7 2 2" xfId="20563"/>
    <cellStyle name="Level 2 Total 4 3 7 3" xfId="20564"/>
    <cellStyle name="Level 2 Total 4 3 8" xfId="20565"/>
    <cellStyle name="Level 2 Total 4 3 8 2" xfId="20566"/>
    <cellStyle name="Level 2 Total 4 3 8 2 2" xfId="20567"/>
    <cellStyle name="Level 2 Total 4 3 8 3" xfId="20568"/>
    <cellStyle name="Level 2 Total 4 3 9" xfId="20569"/>
    <cellStyle name="Level 2 Total 4 3 9 2" xfId="20570"/>
    <cellStyle name="Level 2 Total 4 3 9 2 2" xfId="20571"/>
    <cellStyle name="Level 2 Total 4 3 9 3" xfId="20572"/>
    <cellStyle name="Level 2 Total 4 4" xfId="20573"/>
    <cellStyle name="Level 2 Total 4 4 2" xfId="20574"/>
    <cellStyle name="Level 2 Total 4 4 2 2" xfId="20575"/>
    <cellStyle name="Level 2 Total 4 4 2 2 2" xfId="20576"/>
    <cellStyle name="Level 2 Total 4 4 2 2 2 2" xfId="20577"/>
    <cellStyle name="Level 2 Total 4 4 2 2 3" xfId="20578"/>
    <cellStyle name="Level 2 Total 4 4 2 3" xfId="20579"/>
    <cellStyle name="Level 2 Total 4 4 2 3 2" xfId="20580"/>
    <cellStyle name="Level 2 Total 4 4 2 3 2 2" xfId="20581"/>
    <cellStyle name="Level 2 Total 4 4 2 3 3" xfId="20582"/>
    <cellStyle name="Level 2 Total 4 4 2 4" xfId="20583"/>
    <cellStyle name="Level 2 Total 4 4 2 4 2" xfId="20584"/>
    <cellStyle name="Level 2 Total 4 4 2 4 2 2" xfId="20585"/>
    <cellStyle name="Level 2 Total 4 4 2 4 3" xfId="20586"/>
    <cellStyle name="Level 2 Total 4 4 2 5" xfId="20587"/>
    <cellStyle name="Level 2 Total 4 4 2 5 2" xfId="20588"/>
    <cellStyle name="Level 2 Total 4 4 2 5 2 2" xfId="20589"/>
    <cellStyle name="Level 2 Total 4 4 2 5 3" xfId="20590"/>
    <cellStyle name="Level 2 Total 4 4 2 6" xfId="20591"/>
    <cellStyle name="Level 2 Total 4 4 2 6 2" xfId="20592"/>
    <cellStyle name="Level 2 Total 4 4 2 7" xfId="20593"/>
    <cellStyle name="Level 2 Total 4 4 2 7 2" xfId="20594"/>
    <cellStyle name="Level 2 Total 4 4 2 7 2 2" xfId="20595"/>
    <cellStyle name="Level 2 Total 4 4 2 7 3" xfId="20596"/>
    <cellStyle name="Level 2 Total 4 4 2 8" xfId="20597"/>
    <cellStyle name="Level 2 Total 4 4 3" xfId="20598"/>
    <cellStyle name="Level 2 Total 4 4 3 2" xfId="20599"/>
    <cellStyle name="Level 2 Total 4 4 3 2 2" xfId="20600"/>
    <cellStyle name="Level 2 Total 4 4 3 3" xfId="20601"/>
    <cellStyle name="Level 2 Total 4 4 4" xfId="20602"/>
    <cellStyle name="Level 2 Total 4 4 4 2" xfId="20603"/>
    <cellStyle name="Level 2 Total 4 4 4 2 2" xfId="20604"/>
    <cellStyle name="Level 2 Total 4 4 4 3" xfId="20605"/>
    <cellStyle name="Level 2 Total 4 4 5" xfId="20606"/>
    <cellStyle name="Level 2 Total 4 4 5 2" xfId="20607"/>
    <cellStyle name="Level 2 Total 4 4 5 2 2" xfId="20608"/>
    <cellStyle name="Level 2 Total 4 4 5 3" xfId="20609"/>
    <cellStyle name="Level 2 Total 4 4 6" xfId="20610"/>
    <cellStyle name="Level 2 Total 4 4 6 2" xfId="20611"/>
    <cellStyle name="Level 2 Total 4 4 6 2 2" xfId="20612"/>
    <cellStyle name="Level 2 Total 4 4 6 3" xfId="20613"/>
    <cellStyle name="Level 2 Total 4 4 7" xfId="20614"/>
    <cellStyle name="Level 2 Total 4 4 7 2" xfId="20615"/>
    <cellStyle name="Level 2 Total 4 4 7 2 2" xfId="20616"/>
    <cellStyle name="Level 2 Total 4 4 7 3" xfId="20617"/>
    <cellStyle name="Level 2 Total 4 4 8" xfId="20618"/>
    <cellStyle name="Level 2 Total 4 4 8 2" xfId="20619"/>
    <cellStyle name="Level 2 Total 4 4 8 2 2" xfId="20620"/>
    <cellStyle name="Level 2 Total 4 4 8 3" xfId="20621"/>
    <cellStyle name="Level 2 Total 4 4 9" xfId="20622"/>
    <cellStyle name="Level 2 Total 4 5" xfId="20623"/>
    <cellStyle name="Level 2 Total 4 5 2" xfId="20624"/>
    <cellStyle name="Level 2 Total 4 5 2 2" xfId="20625"/>
    <cellStyle name="Level 2 Total 4 5 2 2 2" xfId="20626"/>
    <cellStyle name="Level 2 Total 4 5 2 2 2 2" xfId="20627"/>
    <cellStyle name="Level 2 Total 4 5 2 2 3" xfId="20628"/>
    <cellStyle name="Level 2 Total 4 5 2 3" xfId="20629"/>
    <cellStyle name="Level 2 Total 4 5 2 3 2" xfId="20630"/>
    <cellStyle name="Level 2 Total 4 5 2 3 2 2" xfId="20631"/>
    <cellStyle name="Level 2 Total 4 5 2 3 3" xfId="20632"/>
    <cellStyle name="Level 2 Total 4 5 2 4" xfId="20633"/>
    <cellStyle name="Level 2 Total 4 5 2 4 2" xfId="20634"/>
    <cellStyle name="Level 2 Total 4 5 2 4 2 2" xfId="20635"/>
    <cellStyle name="Level 2 Total 4 5 2 4 3" xfId="20636"/>
    <cellStyle name="Level 2 Total 4 5 2 5" xfId="20637"/>
    <cellStyle name="Level 2 Total 4 5 2 5 2" xfId="20638"/>
    <cellStyle name="Level 2 Total 4 5 2 5 2 2" xfId="20639"/>
    <cellStyle name="Level 2 Total 4 5 2 5 3" xfId="20640"/>
    <cellStyle name="Level 2 Total 4 5 2 6" xfId="20641"/>
    <cellStyle name="Level 2 Total 4 5 2 6 2" xfId="20642"/>
    <cellStyle name="Level 2 Total 4 5 2 7" xfId="20643"/>
    <cellStyle name="Level 2 Total 4 5 2 7 2" xfId="20644"/>
    <cellStyle name="Level 2 Total 4 5 2 7 2 2" xfId="20645"/>
    <cellStyle name="Level 2 Total 4 5 2 7 3" xfId="20646"/>
    <cellStyle name="Level 2 Total 4 5 2 8" xfId="20647"/>
    <cellStyle name="Level 2 Total 4 5 3" xfId="20648"/>
    <cellStyle name="Level 2 Total 4 5 3 2" xfId="20649"/>
    <cellStyle name="Level 2 Total 4 5 3 2 2" xfId="20650"/>
    <cellStyle name="Level 2 Total 4 5 3 3" xfId="20651"/>
    <cellStyle name="Level 2 Total 4 5 4" xfId="20652"/>
    <cellStyle name="Level 2 Total 4 5 4 2" xfId="20653"/>
    <cellStyle name="Level 2 Total 4 5 4 2 2" xfId="20654"/>
    <cellStyle name="Level 2 Total 4 5 4 3" xfId="20655"/>
    <cellStyle name="Level 2 Total 4 5 5" xfId="20656"/>
    <cellStyle name="Level 2 Total 4 5 5 2" xfId="20657"/>
    <cellStyle name="Level 2 Total 4 5 5 2 2" xfId="20658"/>
    <cellStyle name="Level 2 Total 4 5 5 3" xfId="20659"/>
    <cellStyle name="Level 2 Total 4 5 6" xfId="20660"/>
    <cellStyle name="Level 2 Total 4 5 6 2" xfId="20661"/>
    <cellStyle name="Level 2 Total 4 5 6 2 2" xfId="20662"/>
    <cellStyle name="Level 2 Total 4 5 6 3" xfId="20663"/>
    <cellStyle name="Level 2 Total 4 5 7" xfId="20664"/>
    <cellStyle name="Level 2 Total 4 5 7 2" xfId="20665"/>
    <cellStyle name="Level 2 Total 4 5 7 2 2" xfId="20666"/>
    <cellStyle name="Level 2 Total 4 5 7 3" xfId="20667"/>
    <cellStyle name="Level 2 Total 4 5 8" xfId="20668"/>
    <cellStyle name="Level 2 Total 4 5 8 2" xfId="20669"/>
    <cellStyle name="Level 2 Total 4 5 8 2 2" xfId="20670"/>
    <cellStyle name="Level 2 Total 4 5 8 3" xfId="20671"/>
    <cellStyle name="Level 2 Total 4 5 9" xfId="20672"/>
    <cellStyle name="Level 2 Total 4 6" xfId="20673"/>
    <cellStyle name="Level 2 Total 4 6 2" xfId="20674"/>
    <cellStyle name="Level 2 Total 4 6 2 2" xfId="20675"/>
    <cellStyle name="Level 2 Total 4 6 2 2 2" xfId="20676"/>
    <cellStyle name="Level 2 Total 4 6 2 2 2 2" xfId="20677"/>
    <cellStyle name="Level 2 Total 4 6 2 2 3" xfId="20678"/>
    <cellStyle name="Level 2 Total 4 6 2 3" xfId="20679"/>
    <cellStyle name="Level 2 Total 4 6 2 3 2" xfId="20680"/>
    <cellStyle name="Level 2 Total 4 6 2 3 2 2" xfId="20681"/>
    <cellStyle name="Level 2 Total 4 6 2 3 3" xfId="20682"/>
    <cellStyle name="Level 2 Total 4 6 2 4" xfId="20683"/>
    <cellStyle name="Level 2 Total 4 6 2 4 2" xfId="20684"/>
    <cellStyle name="Level 2 Total 4 6 2 4 2 2" xfId="20685"/>
    <cellStyle name="Level 2 Total 4 6 2 4 3" xfId="20686"/>
    <cellStyle name="Level 2 Total 4 6 2 5" xfId="20687"/>
    <cellStyle name="Level 2 Total 4 6 2 5 2" xfId="20688"/>
    <cellStyle name="Level 2 Total 4 6 2 5 2 2" xfId="20689"/>
    <cellStyle name="Level 2 Total 4 6 2 5 3" xfId="20690"/>
    <cellStyle name="Level 2 Total 4 6 2 6" xfId="20691"/>
    <cellStyle name="Level 2 Total 4 6 2 6 2" xfId="20692"/>
    <cellStyle name="Level 2 Total 4 6 2 7" xfId="20693"/>
    <cellStyle name="Level 2 Total 4 6 2 7 2" xfId="20694"/>
    <cellStyle name="Level 2 Total 4 6 2 7 2 2" xfId="20695"/>
    <cellStyle name="Level 2 Total 4 6 2 7 3" xfId="20696"/>
    <cellStyle name="Level 2 Total 4 6 2 8" xfId="20697"/>
    <cellStyle name="Level 2 Total 4 6 3" xfId="20698"/>
    <cellStyle name="Level 2 Total 4 6 3 2" xfId="20699"/>
    <cellStyle name="Level 2 Total 4 6 3 2 2" xfId="20700"/>
    <cellStyle name="Level 2 Total 4 6 3 3" xfId="20701"/>
    <cellStyle name="Level 2 Total 4 6 4" xfId="20702"/>
    <cellStyle name="Level 2 Total 4 6 4 2" xfId="20703"/>
    <cellStyle name="Level 2 Total 4 6 4 2 2" xfId="20704"/>
    <cellStyle name="Level 2 Total 4 6 4 3" xfId="20705"/>
    <cellStyle name="Level 2 Total 4 6 5" xfId="20706"/>
    <cellStyle name="Level 2 Total 4 6 5 2" xfId="20707"/>
    <cellStyle name="Level 2 Total 4 6 5 2 2" xfId="20708"/>
    <cellStyle name="Level 2 Total 4 6 5 3" xfId="20709"/>
    <cellStyle name="Level 2 Total 4 6 6" xfId="20710"/>
    <cellStyle name="Level 2 Total 4 6 6 2" xfId="20711"/>
    <cellStyle name="Level 2 Total 4 6 6 2 2" xfId="20712"/>
    <cellStyle name="Level 2 Total 4 6 6 3" xfId="20713"/>
    <cellStyle name="Level 2 Total 4 6 7" xfId="20714"/>
    <cellStyle name="Level 2 Total 4 6 7 2" xfId="20715"/>
    <cellStyle name="Level 2 Total 4 6 7 2 2" xfId="20716"/>
    <cellStyle name="Level 2 Total 4 6 7 3" xfId="20717"/>
    <cellStyle name="Level 2 Total 4 6 8" xfId="20718"/>
    <cellStyle name="Level 2 Total 4 6 8 2" xfId="20719"/>
    <cellStyle name="Level 2 Total 4 6 8 2 2" xfId="20720"/>
    <cellStyle name="Level 2 Total 4 6 8 3" xfId="20721"/>
    <cellStyle name="Level 2 Total 4 6 9" xfId="20722"/>
    <cellStyle name="Level 2 Total 4 7" xfId="20723"/>
    <cellStyle name="Level 2 Total 4 7 2" xfId="20724"/>
    <cellStyle name="Level 2 Total 4 7 2 2" xfId="20725"/>
    <cellStyle name="Level 2 Total 4 7 2 2 2" xfId="20726"/>
    <cellStyle name="Level 2 Total 4 7 2 2 2 2" xfId="20727"/>
    <cellStyle name="Level 2 Total 4 7 2 2 3" xfId="20728"/>
    <cellStyle name="Level 2 Total 4 7 2 3" xfId="20729"/>
    <cellStyle name="Level 2 Total 4 7 2 3 2" xfId="20730"/>
    <cellStyle name="Level 2 Total 4 7 2 3 2 2" xfId="20731"/>
    <cellStyle name="Level 2 Total 4 7 2 3 3" xfId="20732"/>
    <cellStyle name="Level 2 Total 4 7 2 4" xfId="20733"/>
    <cellStyle name="Level 2 Total 4 7 2 4 2" xfId="20734"/>
    <cellStyle name="Level 2 Total 4 7 2 4 2 2" xfId="20735"/>
    <cellStyle name="Level 2 Total 4 7 2 4 3" xfId="20736"/>
    <cellStyle name="Level 2 Total 4 7 2 5" xfId="20737"/>
    <cellStyle name="Level 2 Total 4 7 2 5 2" xfId="20738"/>
    <cellStyle name="Level 2 Total 4 7 2 5 2 2" xfId="20739"/>
    <cellStyle name="Level 2 Total 4 7 2 5 3" xfId="20740"/>
    <cellStyle name="Level 2 Total 4 7 2 6" xfId="20741"/>
    <cellStyle name="Level 2 Total 4 7 2 6 2" xfId="20742"/>
    <cellStyle name="Level 2 Total 4 7 2 7" xfId="20743"/>
    <cellStyle name="Level 2 Total 4 7 2 7 2" xfId="20744"/>
    <cellStyle name="Level 2 Total 4 7 2 7 2 2" xfId="20745"/>
    <cellStyle name="Level 2 Total 4 7 2 7 3" xfId="20746"/>
    <cellStyle name="Level 2 Total 4 7 2 8" xfId="20747"/>
    <cellStyle name="Level 2 Total 4 7 3" xfId="20748"/>
    <cellStyle name="Level 2 Total 4 7 3 2" xfId="20749"/>
    <cellStyle name="Level 2 Total 4 7 3 2 2" xfId="20750"/>
    <cellStyle name="Level 2 Total 4 7 3 3" xfId="20751"/>
    <cellStyle name="Level 2 Total 4 7 4" xfId="20752"/>
    <cellStyle name="Level 2 Total 4 7 4 2" xfId="20753"/>
    <cellStyle name="Level 2 Total 4 7 4 2 2" xfId="20754"/>
    <cellStyle name="Level 2 Total 4 7 4 3" xfId="20755"/>
    <cellStyle name="Level 2 Total 4 7 5" xfId="20756"/>
    <cellStyle name="Level 2 Total 4 7 5 2" xfId="20757"/>
    <cellStyle name="Level 2 Total 4 7 5 2 2" xfId="20758"/>
    <cellStyle name="Level 2 Total 4 7 5 3" xfId="20759"/>
    <cellStyle name="Level 2 Total 4 7 6" xfId="20760"/>
    <cellStyle name="Level 2 Total 4 7 6 2" xfId="20761"/>
    <cellStyle name="Level 2 Total 4 7 6 2 2" xfId="20762"/>
    <cellStyle name="Level 2 Total 4 7 6 3" xfId="20763"/>
    <cellStyle name="Level 2 Total 4 7 7" xfId="20764"/>
    <cellStyle name="Level 2 Total 4 7 7 2" xfId="20765"/>
    <cellStyle name="Level 2 Total 4 7 7 2 2" xfId="20766"/>
    <cellStyle name="Level 2 Total 4 7 7 3" xfId="20767"/>
    <cellStyle name="Level 2 Total 4 7 8" xfId="20768"/>
    <cellStyle name="Level 2 Total 4 7 8 2" xfId="20769"/>
    <cellStyle name="Level 2 Total 4 7 8 2 2" xfId="20770"/>
    <cellStyle name="Level 2 Total 4 7 8 3" xfId="20771"/>
    <cellStyle name="Level 2 Total 4 7 9" xfId="20772"/>
    <cellStyle name="Level 2 Total 4 8" xfId="20773"/>
    <cellStyle name="Level 2 Total 4 8 2" xfId="20774"/>
    <cellStyle name="Level 2 Total 4 8 2 2" xfId="20775"/>
    <cellStyle name="Level 2 Total 4 8 2 2 2" xfId="20776"/>
    <cellStyle name="Level 2 Total 4 8 2 3" xfId="20777"/>
    <cellStyle name="Level 2 Total 4 8 3" xfId="20778"/>
    <cellStyle name="Level 2 Total 4 8 3 2" xfId="20779"/>
    <cellStyle name="Level 2 Total 4 8 3 2 2" xfId="20780"/>
    <cellStyle name="Level 2 Total 4 8 3 3" xfId="20781"/>
    <cellStyle name="Level 2 Total 4 8 4" xfId="20782"/>
    <cellStyle name="Level 2 Total 4 8 4 2" xfId="20783"/>
    <cellStyle name="Level 2 Total 4 8 4 2 2" xfId="20784"/>
    <cellStyle name="Level 2 Total 4 8 4 3" xfId="20785"/>
    <cellStyle name="Level 2 Total 4 8 5" xfId="20786"/>
    <cellStyle name="Level 2 Total 4 8 5 2" xfId="20787"/>
    <cellStyle name="Level 2 Total 4 8 5 2 2" xfId="20788"/>
    <cellStyle name="Level 2 Total 4 8 5 3" xfId="20789"/>
    <cellStyle name="Level 2 Total 4 8 6" xfId="20790"/>
    <cellStyle name="Level 2 Total 4 8 6 2" xfId="20791"/>
    <cellStyle name="Level 2 Total 4 8 7" xfId="20792"/>
    <cellStyle name="Level 2 Total 4 8 7 2" xfId="20793"/>
    <cellStyle name="Level 2 Total 4 8 7 2 2" xfId="20794"/>
    <cellStyle name="Level 2 Total 4 8 7 3" xfId="20795"/>
    <cellStyle name="Level 2 Total 4 8 8" xfId="20796"/>
    <cellStyle name="Level 2 Total 4 9" xfId="20797"/>
    <cellStyle name="Level 2 Total 4 9 2" xfId="20798"/>
    <cellStyle name="Level 2 Total 4 9 2 2" xfId="20799"/>
    <cellStyle name="Level 2 Total 4 9 3" xfId="20800"/>
    <cellStyle name="Level 2 Total 5" xfId="20801"/>
    <cellStyle name="Level 2 Total 5 10" xfId="20802"/>
    <cellStyle name="Level 2 Total 5 10 2" xfId="20803"/>
    <cellStyle name="Level 2 Total 5 10 2 2" xfId="20804"/>
    <cellStyle name="Level 2 Total 5 10 3" xfId="20805"/>
    <cellStyle name="Level 2 Total 5 11" xfId="20806"/>
    <cellStyle name="Level 2 Total 5 11 2" xfId="20807"/>
    <cellStyle name="Level 2 Total 5 11 2 2" xfId="20808"/>
    <cellStyle name="Level 2 Total 5 11 3" xfId="20809"/>
    <cellStyle name="Level 2 Total 5 12" xfId="20810"/>
    <cellStyle name="Level 2 Total 5 12 2" xfId="20811"/>
    <cellStyle name="Level 2 Total 5 12 2 2" xfId="20812"/>
    <cellStyle name="Level 2 Total 5 12 3" xfId="20813"/>
    <cellStyle name="Level 2 Total 5 13" xfId="20814"/>
    <cellStyle name="Level 2 Total 5 2" xfId="20815"/>
    <cellStyle name="Level 2 Total 5 2 2" xfId="20816"/>
    <cellStyle name="Level 2 Total 5 2 2 2" xfId="20817"/>
    <cellStyle name="Level 2 Total 5 2 2 2 2" xfId="20818"/>
    <cellStyle name="Level 2 Total 5 2 2 2 2 2" xfId="20819"/>
    <cellStyle name="Level 2 Total 5 2 2 2 3" xfId="20820"/>
    <cellStyle name="Level 2 Total 5 2 2 3" xfId="20821"/>
    <cellStyle name="Level 2 Total 5 2 2 3 2" xfId="20822"/>
    <cellStyle name="Level 2 Total 5 2 2 3 2 2" xfId="20823"/>
    <cellStyle name="Level 2 Total 5 2 2 3 3" xfId="20824"/>
    <cellStyle name="Level 2 Total 5 2 2 4" xfId="20825"/>
    <cellStyle name="Level 2 Total 5 2 2 4 2" xfId="20826"/>
    <cellStyle name="Level 2 Total 5 2 2 4 2 2" xfId="20827"/>
    <cellStyle name="Level 2 Total 5 2 2 4 3" xfId="20828"/>
    <cellStyle name="Level 2 Total 5 2 2 5" xfId="20829"/>
    <cellStyle name="Level 2 Total 5 2 2 5 2" xfId="20830"/>
    <cellStyle name="Level 2 Total 5 2 2 5 2 2" xfId="20831"/>
    <cellStyle name="Level 2 Total 5 2 2 5 3" xfId="20832"/>
    <cellStyle name="Level 2 Total 5 2 2 6" xfId="20833"/>
    <cellStyle name="Level 2 Total 5 2 2 6 2" xfId="20834"/>
    <cellStyle name="Level 2 Total 5 2 2 7" xfId="20835"/>
    <cellStyle name="Level 2 Total 5 2 2 7 2" xfId="20836"/>
    <cellStyle name="Level 2 Total 5 2 2 7 2 2" xfId="20837"/>
    <cellStyle name="Level 2 Total 5 2 2 7 3" xfId="20838"/>
    <cellStyle name="Level 2 Total 5 2 2 8" xfId="20839"/>
    <cellStyle name="Level 2 Total 5 2 3" xfId="20840"/>
    <cellStyle name="Level 2 Total 5 2 3 2" xfId="20841"/>
    <cellStyle name="Level 2 Total 5 2 3 2 2" xfId="20842"/>
    <cellStyle name="Level 2 Total 5 2 3 3" xfId="20843"/>
    <cellStyle name="Level 2 Total 5 2 4" xfId="20844"/>
    <cellStyle name="Level 2 Total 5 2 4 2" xfId="20845"/>
    <cellStyle name="Level 2 Total 5 2 4 2 2" xfId="20846"/>
    <cellStyle name="Level 2 Total 5 2 4 3" xfId="20847"/>
    <cellStyle name="Level 2 Total 5 2 5" xfId="20848"/>
    <cellStyle name="Level 2 Total 5 2 5 2" xfId="20849"/>
    <cellStyle name="Level 2 Total 5 2 5 2 2" xfId="20850"/>
    <cellStyle name="Level 2 Total 5 2 5 3" xfId="20851"/>
    <cellStyle name="Level 2 Total 5 2 6" xfId="20852"/>
    <cellStyle name="Level 2 Total 5 2 6 2" xfId="20853"/>
    <cellStyle name="Level 2 Total 5 2 6 2 2" xfId="20854"/>
    <cellStyle name="Level 2 Total 5 2 6 3" xfId="20855"/>
    <cellStyle name="Level 2 Total 5 2 7" xfId="20856"/>
    <cellStyle name="Level 2 Total 5 2 7 2" xfId="20857"/>
    <cellStyle name="Level 2 Total 5 2 7 2 2" xfId="20858"/>
    <cellStyle name="Level 2 Total 5 2 7 3" xfId="20859"/>
    <cellStyle name="Level 2 Total 5 2 8" xfId="20860"/>
    <cellStyle name="Level 2 Total 5 2 8 2" xfId="20861"/>
    <cellStyle name="Level 2 Total 5 2 8 2 2" xfId="20862"/>
    <cellStyle name="Level 2 Total 5 2 8 3" xfId="20863"/>
    <cellStyle name="Level 2 Total 5 2 9" xfId="20864"/>
    <cellStyle name="Level 2 Total 5 3" xfId="20865"/>
    <cellStyle name="Level 2 Total 5 3 2" xfId="20866"/>
    <cellStyle name="Level 2 Total 5 3 2 2" xfId="20867"/>
    <cellStyle name="Level 2 Total 5 3 2 2 2" xfId="20868"/>
    <cellStyle name="Level 2 Total 5 3 2 2 2 2" xfId="20869"/>
    <cellStyle name="Level 2 Total 5 3 2 2 3" xfId="20870"/>
    <cellStyle name="Level 2 Total 5 3 2 3" xfId="20871"/>
    <cellStyle name="Level 2 Total 5 3 2 3 2" xfId="20872"/>
    <cellStyle name="Level 2 Total 5 3 2 3 2 2" xfId="20873"/>
    <cellStyle name="Level 2 Total 5 3 2 3 3" xfId="20874"/>
    <cellStyle name="Level 2 Total 5 3 2 4" xfId="20875"/>
    <cellStyle name="Level 2 Total 5 3 2 4 2" xfId="20876"/>
    <cellStyle name="Level 2 Total 5 3 2 4 2 2" xfId="20877"/>
    <cellStyle name="Level 2 Total 5 3 2 4 3" xfId="20878"/>
    <cellStyle name="Level 2 Total 5 3 2 5" xfId="20879"/>
    <cellStyle name="Level 2 Total 5 3 2 5 2" xfId="20880"/>
    <cellStyle name="Level 2 Total 5 3 2 5 2 2" xfId="20881"/>
    <cellStyle name="Level 2 Total 5 3 2 5 3" xfId="20882"/>
    <cellStyle name="Level 2 Total 5 3 2 6" xfId="20883"/>
    <cellStyle name="Level 2 Total 5 3 2 6 2" xfId="20884"/>
    <cellStyle name="Level 2 Total 5 3 2 7" xfId="20885"/>
    <cellStyle name="Level 2 Total 5 3 2 7 2" xfId="20886"/>
    <cellStyle name="Level 2 Total 5 3 2 7 2 2" xfId="20887"/>
    <cellStyle name="Level 2 Total 5 3 2 7 3" xfId="20888"/>
    <cellStyle name="Level 2 Total 5 3 2 8" xfId="20889"/>
    <cellStyle name="Level 2 Total 5 3 3" xfId="20890"/>
    <cellStyle name="Level 2 Total 5 3 3 2" xfId="20891"/>
    <cellStyle name="Level 2 Total 5 3 3 2 2" xfId="20892"/>
    <cellStyle name="Level 2 Total 5 3 3 3" xfId="20893"/>
    <cellStyle name="Level 2 Total 5 3 4" xfId="20894"/>
    <cellStyle name="Level 2 Total 5 3 4 2" xfId="20895"/>
    <cellStyle name="Level 2 Total 5 3 4 2 2" xfId="20896"/>
    <cellStyle name="Level 2 Total 5 3 4 3" xfId="20897"/>
    <cellStyle name="Level 2 Total 5 3 5" xfId="20898"/>
    <cellStyle name="Level 2 Total 5 3 5 2" xfId="20899"/>
    <cellStyle name="Level 2 Total 5 3 5 2 2" xfId="20900"/>
    <cellStyle name="Level 2 Total 5 3 5 3" xfId="20901"/>
    <cellStyle name="Level 2 Total 5 3 6" xfId="20902"/>
    <cellStyle name="Level 2 Total 5 3 6 2" xfId="20903"/>
    <cellStyle name="Level 2 Total 5 3 6 2 2" xfId="20904"/>
    <cellStyle name="Level 2 Total 5 3 6 3" xfId="20905"/>
    <cellStyle name="Level 2 Total 5 3 7" xfId="20906"/>
    <cellStyle name="Level 2 Total 5 3 7 2" xfId="20907"/>
    <cellStyle name="Level 2 Total 5 3 7 2 2" xfId="20908"/>
    <cellStyle name="Level 2 Total 5 3 7 3" xfId="20909"/>
    <cellStyle name="Level 2 Total 5 3 8" xfId="20910"/>
    <cellStyle name="Level 2 Total 5 3 8 2" xfId="20911"/>
    <cellStyle name="Level 2 Total 5 3 8 2 2" xfId="20912"/>
    <cellStyle name="Level 2 Total 5 3 8 3" xfId="20913"/>
    <cellStyle name="Level 2 Total 5 3 9" xfId="20914"/>
    <cellStyle name="Level 2 Total 5 4" xfId="20915"/>
    <cellStyle name="Level 2 Total 5 4 2" xfId="20916"/>
    <cellStyle name="Level 2 Total 5 4 2 2" xfId="20917"/>
    <cellStyle name="Level 2 Total 5 4 2 2 2" xfId="20918"/>
    <cellStyle name="Level 2 Total 5 4 2 2 2 2" xfId="20919"/>
    <cellStyle name="Level 2 Total 5 4 2 2 3" xfId="20920"/>
    <cellStyle name="Level 2 Total 5 4 2 3" xfId="20921"/>
    <cellStyle name="Level 2 Total 5 4 2 3 2" xfId="20922"/>
    <cellStyle name="Level 2 Total 5 4 2 3 2 2" xfId="20923"/>
    <cellStyle name="Level 2 Total 5 4 2 3 3" xfId="20924"/>
    <cellStyle name="Level 2 Total 5 4 2 4" xfId="20925"/>
    <cellStyle name="Level 2 Total 5 4 2 4 2" xfId="20926"/>
    <cellStyle name="Level 2 Total 5 4 2 4 2 2" xfId="20927"/>
    <cellStyle name="Level 2 Total 5 4 2 4 3" xfId="20928"/>
    <cellStyle name="Level 2 Total 5 4 2 5" xfId="20929"/>
    <cellStyle name="Level 2 Total 5 4 2 5 2" xfId="20930"/>
    <cellStyle name="Level 2 Total 5 4 2 5 2 2" xfId="20931"/>
    <cellStyle name="Level 2 Total 5 4 2 5 3" xfId="20932"/>
    <cellStyle name="Level 2 Total 5 4 2 6" xfId="20933"/>
    <cellStyle name="Level 2 Total 5 4 2 6 2" xfId="20934"/>
    <cellStyle name="Level 2 Total 5 4 2 7" xfId="20935"/>
    <cellStyle name="Level 2 Total 5 4 2 7 2" xfId="20936"/>
    <cellStyle name="Level 2 Total 5 4 2 7 2 2" xfId="20937"/>
    <cellStyle name="Level 2 Total 5 4 2 7 3" xfId="20938"/>
    <cellStyle name="Level 2 Total 5 4 2 8" xfId="20939"/>
    <cellStyle name="Level 2 Total 5 4 3" xfId="20940"/>
    <cellStyle name="Level 2 Total 5 4 3 2" xfId="20941"/>
    <cellStyle name="Level 2 Total 5 4 3 2 2" xfId="20942"/>
    <cellStyle name="Level 2 Total 5 4 3 3" xfId="20943"/>
    <cellStyle name="Level 2 Total 5 4 4" xfId="20944"/>
    <cellStyle name="Level 2 Total 5 4 4 2" xfId="20945"/>
    <cellStyle name="Level 2 Total 5 4 4 2 2" xfId="20946"/>
    <cellStyle name="Level 2 Total 5 4 4 3" xfId="20947"/>
    <cellStyle name="Level 2 Total 5 4 5" xfId="20948"/>
    <cellStyle name="Level 2 Total 5 4 5 2" xfId="20949"/>
    <cellStyle name="Level 2 Total 5 4 5 2 2" xfId="20950"/>
    <cellStyle name="Level 2 Total 5 4 5 3" xfId="20951"/>
    <cellStyle name="Level 2 Total 5 4 6" xfId="20952"/>
    <cellStyle name="Level 2 Total 5 4 6 2" xfId="20953"/>
    <cellStyle name="Level 2 Total 5 4 6 2 2" xfId="20954"/>
    <cellStyle name="Level 2 Total 5 4 6 3" xfId="20955"/>
    <cellStyle name="Level 2 Total 5 4 7" xfId="20956"/>
    <cellStyle name="Level 2 Total 5 4 7 2" xfId="20957"/>
    <cellStyle name="Level 2 Total 5 4 7 2 2" xfId="20958"/>
    <cellStyle name="Level 2 Total 5 4 7 3" xfId="20959"/>
    <cellStyle name="Level 2 Total 5 4 8" xfId="20960"/>
    <cellStyle name="Level 2 Total 5 4 8 2" xfId="20961"/>
    <cellStyle name="Level 2 Total 5 4 8 2 2" xfId="20962"/>
    <cellStyle name="Level 2 Total 5 4 8 3" xfId="20963"/>
    <cellStyle name="Level 2 Total 5 4 9" xfId="20964"/>
    <cellStyle name="Level 2 Total 5 5" xfId="20965"/>
    <cellStyle name="Level 2 Total 5 5 2" xfId="20966"/>
    <cellStyle name="Level 2 Total 5 5 2 2" xfId="20967"/>
    <cellStyle name="Level 2 Total 5 5 2 2 2" xfId="20968"/>
    <cellStyle name="Level 2 Total 5 5 2 2 2 2" xfId="20969"/>
    <cellStyle name="Level 2 Total 5 5 2 2 3" xfId="20970"/>
    <cellStyle name="Level 2 Total 5 5 2 3" xfId="20971"/>
    <cellStyle name="Level 2 Total 5 5 2 3 2" xfId="20972"/>
    <cellStyle name="Level 2 Total 5 5 2 3 2 2" xfId="20973"/>
    <cellStyle name="Level 2 Total 5 5 2 3 3" xfId="20974"/>
    <cellStyle name="Level 2 Total 5 5 2 4" xfId="20975"/>
    <cellStyle name="Level 2 Total 5 5 2 4 2" xfId="20976"/>
    <cellStyle name="Level 2 Total 5 5 2 4 2 2" xfId="20977"/>
    <cellStyle name="Level 2 Total 5 5 2 4 3" xfId="20978"/>
    <cellStyle name="Level 2 Total 5 5 2 5" xfId="20979"/>
    <cellStyle name="Level 2 Total 5 5 2 5 2" xfId="20980"/>
    <cellStyle name="Level 2 Total 5 5 2 5 2 2" xfId="20981"/>
    <cellStyle name="Level 2 Total 5 5 2 5 3" xfId="20982"/>
    <cellStyle name="Level 2 Total 5 5 2 6" xfId="20983"/>
    <cellStyle name="Level 2 Total 5 5 2 6 2" xfId="20984"/>
    <cellStyle name="Level 2 Total 5 5 2 7" xfId="20985"/>
    <cellStyle name="Level 2 Total 5 5 2 7 2" xfId="20986"/>
    <cellStyle name="Level 2 Total 5 5 2 7 2 2" xfId="20987"/>
    <cellStyle name="Level 2 Total 5 5 2 7 3" xfId="20988"/>
    <cellStyle name="Level 2 Total 5 5 2 8" xfId="20989"/>
    <cellStyle name="Level 2 Total 5 5 3" xfId="20990"/>
    <cellStyle name="Level 2 Total 5 5 3 2" xfId="20991"/>
    <cellStyle name="Level 2 Total 5 5 3 2 2" xfId="20992"/>
    <cellStyle name="Level 2 Total 5 5 3 3" xfId="20993"/>
    <cellStyle name="Level 2 Total 5 5 4" xfId="20994"/>
    <cellStyle name="Level 2 Total 5 5 4 2" xfId="20995"/>
    <cellStyle name="Level 2 Total 5 5 4 2 2" xfId="20996"/>
    <cellStyle name="Level 2 Total 5 5 4 3" xfId="20997"/>
    <cellStyle name="Level 2 Total 5 5 5" xfId="20998"/>
    <cellStyle name="Level 2 Total 5 5 5 2" xfId="20999"/>
    <cellStyle name="Level 2 Total 5 5 5 2 2" xfId="21000"/>
    <cellStyle name="Level 2 Total 5 5 5 3" xfId="21001"/>
    <cellStyle name="Level 2 Total 5 5 6" xfId="21002"/>
    <cellStyle name="Level 2 Total 5 5 6 2" xfId="21003"/>
    <cellStyle name="Level 2 Total 5 5 6 2 2" xfId="21004"/>
    <cellStyle name="Level 2 Total 5 5 6 3" xfId="21005"/>
    <cellStyle name="Level 2 Total 5 5 7" xfId="21006"/>
    <cellStyle name="Level 2 Total 5 5 7 2" xfId="21007"/>
    <cellStyle name="Level 2 Total 5 5 7 2 2" xfId="21008"/>
    <cellStyle name="Level 2 Total 5 5 7 3" xfId="21009"/>
    <cellStyle name="Level 2 Total 5 5 8" xfId="21010"/>
    <cellStyle name="Level 2 Total 5 5 8 2" xfId="21011"/>
    <cellStyle name="Level 2 Total 5 5 8 2 2" xfId="21012"/>
    <cellStyle name="Level 2 Total 5 5 8 3" xfId="21013"/>
    <cellStyle name="Level 2 Total 5 5 9" xfId="21014"/>
    <cellStyle name="Level 2 Total 5 6" xfId="21015"/>
    <cellStyle name="Level 2 Total 5 6 2" xfId="21016"/>
    <cellStyle name="Level 2 Total 5 6 2 2" xfId="21017"/>
    <cellStyle name="Level 2 Total 5 6 2 2 2" xfId="21018"/>
    <cellStyle name="Level 2 Total 5 6 2 3" xfId="21019"/>
    <cellStyle name="Level 2 Total 5 6 3" xfId="21020"/>
    <cellStyle name="Level 2 Total 5 6 3 2" xfId="21021"/>
    <cellStyle name="Level 2 Total 5 6 3 2 2" xfId="21022"/>
    <cellStyle name="Level 2 Total 5 6 3 3" xfId="21023"/>
    <cellStyle name="Level 2 Total 5 6 4" xfId="21024"/>
    <cellStyle name="Level 2 Total 5 6 4 2" xfId="21025"/>
    <cellStyle name="Level 2 Total 5 6 4 2 2" xfId="21026"/>
    <cellStyle name="Level 2 Total 5 6 4 3" xfId="21027"/>
    <cellStyle name="Level 2 Total 5 6 5" xfId="21028"/>
    <cellStyle name="Level 2 Total 5 6 5 2" xfId="21029"/>
    <cellStyle name="Level 2 Total 5 6 5 2 2" xfId="21030"/>
    <cellStyle name="Level 2 Total 5 6 5 3" xfId="21031"/>
    <cellStyle name="Level 2 Total 5 6 6" xfId="21032"/>
    <cellStyle name="Level 2 Total 5 6 6 2" xfId="21033"/>
    <cellStyle name="Level 2 Total 5 6 7" xfId="21034"/>
    <cellStyle name="Level 2 Total 5 6 7 2" xfId="21035"/>
    <cellStyle name="Level 2 Total 5 6 7 2 2" xfId="21036"/>
    <cellStyle name="Level 2 Total 5 6 7 3" xfId="21037"/>
    <cellStyle name="Level 2 Total 5 6 8" xfId="21038"/>
    <cellStyle name="Level 2 Total 5 7" xfId="21039"/>
    <cellStyle name="Level 2 Total 5 7 2" xfId="21040"/>
    <cellStyle name="Level 2 Total 5 7 2 2" xfId="21041"/>
    <cellStyle name="Level 2 Total 5 7 3" xfId="21042"/>
    <cellStyle name="Level 2 Total 5 8" xfId="21043"/>
    <cellStyle name="Level 2 Total 5 8 2" xfId="21044"/>
    <cellStyle name="Level 2 Total 5 8 2 2" xfId="21045"/>
    <cellStyle name="Level 2 Total 5 8 3" xfId="21046"/>
    <cellStyle name="Level 2 Total 5 9" xfId="21047"/>
    <cellStyle name="Level 2 Total 5 9 2" xfId="21048"/>
    <cellStyle name="Level 2 Total 5 9 2 2" xfId="21049"/>
    <cellStyle name="Level 2 Total 5 9 3" xfId="21050"/>
    <cellStyle name="Level 2 Total 6" xfId="21051"/>
    <cellStyle name="Level 2 Total 6 10" xfId="21052"/>
    <cellStyle name="Level 2 Total 6 10 2" xfId="21053"/>
    <cellStyle name="Level 2 Total 6 10 2 2" xfId="21054"/>
    <cellStyle name="Level 2 Total 6 10 3" xfId="21055"/>
    <cellStyle name="Level 2 Total 6 11" xfId="21056"/>
    <cellStyle name="Level 2 Total 6 11 2" xfId="21057"/>
    <cellStyle name="Level 2 Total 6 11 2 2" xfId="21058"/>
    <cellStyle name="Level 2 Total 6 11 3" xfId="21059"/>
    <cellStyle name="Level 2 Total 6 12" xfId="21060"/>
    <cellStyle name="Level 2 Total 6 12 2" xfId="21061"/>
    <cellStyle name="Level 2 Total 6 12 2 2" xfId="21062"/>
    <cellStyle name="Level 2 Total 6 12 3" xfId="21063"/>
    <cellStyle name="Level 2 Total 6 13" xfId="21064"/>
    <cellStyle name="Level 2 Total 6 2" xfId="21065"/>
    <cellStyle name="Level 2 Total 6 2 2" xfId="21066"/>
    <cellStyle name="Level 2 Total 6 2 2 2" xfId="21067"/>
    <cellStyle name="Level 2 Total 6 2 2 2 2" xfId="21068"/>
    <cellStyle name="Level 2 Total 6 2 2 2 2 2" xfId="21069"/>
    <cellStyle name="Level 2 Total 6 2 2 2 3" xfId="21070"/>
    <cellStyle name="Level 2 Total 6 2 2 3" xfId="21071"/>
    <cellStyle name="Level 2 Total 6 2 2 3 2" xfId="21072"/>
    <cellStyle name="Level 2 Total 6 2 2 3 2 2" xfId="21073"/>
    <cellStyle name="Level 2 Total 6 2 2 3 3" xfId="21074"/>
    <cellStyle name="Level 2 Total 6 2 2 4" xfId="21075"/>
    <cellStyle name="Level 2 Total 6 2 2 4 2" xfId="21076"/>
    <cellStyle name="Level 2 Total 6 2 2 4 2 2" xfId="21077"/>
    <cellStyle name="Level 2 Total 6 2 2 4 3" xfId="21078"/>
    <cellStyle name="Level 2 Total 6 2 2 5" xfId="21079"/>
    <cellStyle name="Level 2 Total 6 2 2 5 2" xfId="21080"/>
    <cellStyle name="Level 2 Total 6 2 2 5 2 2" xfId="21081"/>
    <cellStyle name="Level 2 Total 6 2 2 5 3" xfId="21082"/>
    <cellStyle name="Level 2 Total 6 2 2 6" xfId="21083"/>
    <cellStyle name="Level 2 Total 6 2 2 6 2" xfId="21084"/>
    <cellStyle name="Level 2 Total 6 2 2 7" xfId="21085"/>
    <cellStyle name="Level 2 Total 6 2 2 7 2" xfId="21086"/>
    <cellStyle name="Level 2 Total 6 2 2 7 2 2" xfId="21087"/>
    <cellStyle name="Level 2 Total 6 2 2 7 3" xfId="21088"/>
    <cellStyle name="Level 2 Total 6 2 2 8" xfId="21089"/>
    <cellStyle name="Level 2 Total 6 2 3" xfId="21090"/>
    <cellStyle name="Level 2 Total 6 2 3 2" xfId="21091"/>
    <cellStyle name="Level 2 Total 6 2 3 2 2" xfId="21092"/>
    <cellStyle name="Level 2 Total 6 2 3 3" xfId="21093"/>
    <cellStyle name="Level 2 Total 6 2 4" xfId="21094"/>
    <cellStyle name="Level 2 Total 6 2 4 2" xfId="21095"/>
    <cellStyle name="Level 2 Total 6 2 4 2 2" xfId="21096"/>
    <cellStyle name="Level 2 Total 6 2 4 3" xfId="21097"/>
    <cellStyle name="Level 2 Total 6 2 5" xfId="21098"/>
    <cellStyle name="Level 2 Total 6 2 5 2" xfId="21099"/>
    <cellStyle name="Level 2 Total 6 2 5 2 2" xfId="21100"/>
    <cellStyle name="Level 2 Total 6 2 5 3" xfId="21101"/>
    <cellStyle name="Level 2 Total 6 2 6" xfId="21102"/>
    <cellStyle name="Level 2 Total 6 2 6 2" xfId="21103"/>
    <cellStyle name="Level 2 Total 6 2 6 2 2" xfId="21104"/>
    <cellStyle name="Level 2 Total 6 2 6 3" xfId="21105"/>
    <cellStyle name="Level 2 Total 6 2 7" xfId="21106"/>
    <cellStyle name="Level 2 Total 6 2 7 2" xfId="21107"/>
    <cellStyle name="Level 2 Total 6 2 7 2 2" xfId="21108"/>
    <cellStyle name="Level 2 Total 6 2 7 3" xfId="21109"/>
    <cellStyle name="Level 2 Total 6 2 8" xfId="21110"/>
    <cellStyle name="Level 2 Total 6 2 8 2" xfId="21111"/>
    <cellStyle name="Level 2 Total 6 2 8 2 2" xfId="21112"/>
    <cellStyle name="Level 2 Total 6 2 8 3" xfId="21113"/>
    <cellStyle name="Level 2 Total 6 2 9" xfId="21114"/>
    <cellStyle name="Level 2 Total 6 3" xfId="21115"/>
    <cellStyle name="Level 2 Total 6 3 2" xfId="21116"/>
    <cellStyle name="Level 2 Total 6 3 2 2" xfId="21117"/>
    <cellStyle name="Level 2 Total 6 3 2 2 2" xfId="21118"/>
    <cellStyle name="Level 2 Total 6 3 2 2 2 2" xfId="21119"/>
    <cellStyle name="Level 2 Total 6 3 2 2 3" xfId="21120"/>
    <cellStyle name="Level 2 Total 6 3 2 3" xfId="21121"/>
    <cellStyle name="Level 2 Total 6 3 2 3 2" xfId="21122"/>
    <cellStyle name="Level 2 Total 6 3 2 3 2 2" xfId="21123"/>
    <cellStyle name="Level 2 Total 6 3 2 3 3" xfId="21124"/>
    <cellStyle name="Level 2 Total 6 3 2 4" xfId="21125"/>
    <cellStyle name="Level 2 Total 6 3 2 4 2" xfId="21126"/>
    <cellStyle name="Level 2 Total 6 3 2 4 2 2" xfId="21127"/>
    <cellStyle name="Level 2 Total 6 3 2 4 3" xfId="21128"/>
    <cellStyle name="Level 2 Total 6 3 2 5" xfId="21129"/>
    <cellStyle name="Level 2 Total 6 3 2 5 2" xfId="21130"/>
    <cellStyle name="Level 2 Total 6 3 2 5 2 2" xfId="21131"/>
    <cellStyle name="Level 2 Total 6 3 2 5 3" xfId="21132"/>
    <cellStyle name="Level 2 Total 6 3 2 6" xfId="21133"/>
    <cellStyle name="Level 2 Total 6 3 2 6 2" xfId="21134"/>
    <cellStyle name="Level 2 Total 6 3 2 7" xfId="21135"/>
    <cellStyle name="Level 2 Total 6 3 2 7 2" xfId="21136"/>
    <cellStyle name="Level 2 Total 6 3 2 7 2 2" xfId="21137"/>
    <cellStyle name="Level 2 Total 6 3 2 7 3" xfId="21138"/>
    <cellStyle name="Level 2 Total 6 3 2 8" xfId="21139"/>
    <cellStyle name="Level 2 Total 6 3 3" xfId="21140"/>
    <cellStyle name="Level 2 Total 6 3 3 2" xfId="21141"/>
    <cellStyle name="Level 2 Total 6 3 3 2 2" xfId="21142"/>
    <cellStyle name="Level 2 Total 6 3 3 3" xfId="21143"/>
    <cellStyle name="Level 2 Total 6 3 4" xfId="21144"/>
    <cellStyle name="Level 2 Total 6 3 4 2" xfId="21145"/>
    <cellStyle name="Level 2 Total 6 3 4 2 2" xfId="21146"/>
    <cellStyle name="Level 2 Total 6 3 4 3" xfId="21147"/>
    <cellStyle name="Level 2 Total 6 3 5" xfId="21148"/>
    <cellStyle name="Level 2 Total 6 3 5 2" xfId="21149"/>
    <cellStyle name="Level 2 Total 6 3 5 2 2" xfId="21150"/>
    <cellStyle name="Level 2 Total 6 3 5 3" xfId="21151"/>
    <cellStyle name="Level 2 Total 6 3 6" xfId="21152"/>
    <cellStyle name="Level 2 Total 6 3 6 2" xfId="21153"/>
    <cellStyle name="Level 2 Total 6 3 6 2 2" xfId="21154"/>
    <cellStyle name="Level 2 Total 6 3 6 3" xfId="21155"/>
    <cellStyle name="Level 2 Total 6 3 7" xfId="21156"/>
    <cellStyle name="Level 2 Total 6 3 7 2" xfId="21157"/>
    <cellStyle name="Level 2 Total 6 3 7 2 2" xfId="21158"/>
    <cellStyle name="Level 2 Total 6 3 7 3" xfId="21159"/>
    <cellStyle name="Level 2 Total 6 3 8" xfId="21160"/>
    <cellStyle name="Level 2 Total 6 3 8 2" xfId="21161"/>
    <cellStyle name="Level 2 Total 6 3 8 2 2" xfId="21162"/>
    <cellStyle name="Level 2 Total 6 3 8 3" xfId="21163"/>
    <cellStyle name="Level 2 Total 6 3 9" xfId="21164"/>
    <cellStyle name="Level 2 Total 6 4" xfId="21165"/>
    <cellStyle name="Level 2 Total 6 4 2" xfId="21166"/>
    <cellStyle name="Level 2 Total 6 4 2 2" xfId="21167"/>
    <cellStyle name="Level 2 Total 6 4 2 2 2" xfId="21168"/>
    <cellStyle name="Level 2 Total 6 4 2 2 2 2" xfId="21169"/>
    <cellStyle name="Level 2 Total 6 4 2 2 3" xfId="21170"/>
    <cellStyle name="Level 2 Total 6 4 2 3" xfId="21171"/>
    <cellStyle name="Level 2 Total 6 4 2 3 2" xfId="21172"/>
    <cellStyle name="Level 2 Total 6 4 2 3 2 2" xfId="21173"/>
    <cellStyle name="Level 2 Total 6 4 2 3 3" xfId="21174"/>
    <cellStyle name="Level 2 Total 6 4 2 4" xfId="21175"/>
    <cellStyle name="Level 2 Total 6 4 2 4 2" xfId="21176"/>
    <cellStyle name="Level 2 Total 6 4 2 4 2 2" xfId="21177"/>
    <cellStyle name="Level 2 Total 6 4 2 4 3" xfId="21178"/>
    <cellStyle name="Level 2 Total 6 4 2 5" xfId="21179"/>
    <cellStyle name="Level 2 Total 6 4 2 5 2" xfId="21180"/>
    <cellStyle name="Level 2 Total 6 4 2 5 2 2" xfId="21181"/>
    <cellStyle name="Level 2 Total 6 4 2 5 3" xfId="21182"/>
    <cellStyle name="Level 2 Total 6 4 2 6" xfId="21183"/>
    <cellStyle name="Level 2 Total 6 4 2 6 2" xfId="21184"/>
    <cellStyle name="Level 2 Total 6 4 2 7" xfId="21185"/>
    <cellStyle name="Level 2 Total 6 4 2 7 2" xfId="21186"/>
    <cellStyle name="Level 2 Total 6 4 2 7 2 2" xfId="21187"/>
    <cellStyle name="Level 2 Total 6 4 2 7 3" xfId="21188"/>
    <cellStyle name="Level 2 Total 6 4 2 8" xfId="21189"/>
    <cellStyle name="Level 2 Total 6 4 3" xfId="21190"/>
    <cellStyle name="Level 2 Total 6 4 3 2" xfId="21191"/>
    <cellStyle name="Level 2 Total 6 4 3 2 2" xfId="21192"/>
    <cellStyle name="Level 2 Total 6 4 3 3" xfId="21193"/>
    <cellStyle name="Level 2 Total 6 4 4" xfId="21194"/>
    <cellStyle name="Level 2 Total 6 4 4 2" xfId="21195"/>
    <cellStyle name="Level 2 Total 6 4 4 2 2" xfId="21196"/>
    <cellStyle name="Level 2 Total 6 4 4 3" xfId="21197"/>
    <cellStyle name="Level 2 Total 6 4 5" xfId="21198"/>
    <cellStyle name="Level 2 Total 6 4 5 2" xfId="21199"/>
    <cellStyle name="Level 2 Total 6 4 5 2 2" xfId="21200"/>
    <cellStyle name="Level 2 Total 6 4 5 3" xfId="21201"/>
    <cellStyle name="Level 2 Total 6 4 6" xfId="21202"/>
    <cellStyle name="Level 2 Total 6 4 6 2" xfId="21203"/>
    <cellStyle name="Level 2 Total 6 4 6 2 2" xfId="21204"/>
    <cellStyle name="Level 2 Total 6 4 6 3" xfId="21205"/>
    <cellStyle name="Level 2 Total 6 4 7" xfId="21206"/>
    <cellStyle name="Level 2 Total 6 4 7 2" xfId="21207"/>
    <cellStyle name="Level 2 Total 6 4 7 2 2" xfId="21208"/>
    <cellStyle name="Level 2 Total 6 4 7 3" xfId="21209"/>
    <cellStyle name="Level 2 Total 6 4 8" xfId="21210"/>
    <cellStyle name="Level 2 Total 6 4 8 2" xfId="21211"/>
    <cellStyle name="Level 2 Total 6 4 8 2 2" xfId="21212"/>
    <cellStyle name="Level 2 Total 6 4 8 3" xfId="21213"/>
    <cellStyle name="Level 2 Total 6 4 9" xfId="21214"/>
    <cellStyle name="Level 2 Total 6 5" xfId="21215"/>
    <cellStyle name="Level 2 Total 6 5 2" xfId="21216"/>
    <cellStyle name="Level 2 Total 6 5 2 2" xfId="21217"/>
    <cellStyle name="Level 2 Total 6 5 2 2 2" xfId="21218"/>
    <cellStyle name="Level 2 Total 6 5 2 2 2 2" xfId="21219"/>
    <cellStyle name="Level 2 Total 6 5 2 2 3" xfId="21220"/>
    <cellStyle name="Level 2 Total 6 5 2 3" xfId="21221"/>
    <cellStyle name="Level 2 Total 6 5 2 3 2" xfId="21222"/>
    <cellStyle name="Level 2 Total 6 5 2 3 2 2" xfId="21223"/>
    <cellStyle name="Level 2 Total 6 5 2 3 3" xfId="21224"/>
    <cellStyle name="Level 2 Total 6 5 2 4" xfId="21225"/>
    <cellStyle name="Level 2 Total 6 5 2 4 2" xfId="21226"/>
    <cellStyle name="Level 2 Total 6 5 2 4 2 2" xfId="21227"/>
    <cellStyle name="Level 2 Total 6 5 2 4 3" xfId="21228"/>
    <cellStyle name="Level 2 Total 6 5 2 5" xfId="21229"/>
    <cellStyle name="Level 2 Total 6 5 2 5 2" xfId="21230"/>
    <cellStyle name="Level 2 Total 6 5 2 5 2 2" xfId="21231"/>
    <cellStyle name="Level 2 Total 6 5 2 5 3" xfId="21232"/>
    <cellStyle name="Level 2 Total 6 5 2 6" xfId="21233"/>
    <cellStyle name="Level 2 Total 6 5 2 6 2" xfId="21234"/>
    <cellStyle name="Level 2 Total 6 5 2 7" xfId="21235"/>
    <cellStyle name="Level 2 Total 6 5 2 7 2" xfId="21236"/>
    <cellStyle name="Level 2 Total 6 5 2 7 2 2" xfId="21237"/>
    <cellStyle name="Level 2 Total 6 5 2 7 3" xfId="21238"/>
    <cellStyle name="Level 2 Total 6 5 2 8" xfId="21239"/>
    <cellStyle name="Level 2 Total 6 5 3" xfId="21240"/>
    <cellStyle name="Level 2 Total 6 5 3 2" xfId="21241"/>
    <cellStyle name="Level 2 Total 6 5 3 2 2" xfId="21242"/>
    <cellStyle name="Level 2 Total 6 5 3 3" xfId="21243"/>
    <cellStyle name="Level 2 Total 6 5 4" xfId="21244"/>
    <cellStyle name="Level 2 Total 6 5 4 2" xfId="21245"/>
    <cellStyle name="Level 2 Total 6 5 4 2 2" xfId="21246"/>
    <cellStyle name="Level 2 Total 6 5 4 3" xfId="21247"/>
    <cellStyle name="Level 2 Total 6 5 5" xfId="21248"/>
    <cellStyle name="Level 2 Total 6 5 5 2" xfId="21249"/>
    <cellStyle name="Level 2 Total 6 5 5 2 2" xfId="21250"/>
    <cellStyle name="Level 2 Total 6 5 5 3" xfId="21251"/>
    <cellStyle name="Level 2 Total 6 5 6" xfId="21252"/>
    <cellStyle name="Level 2 Total 6 5 6 2" xfId="21253"/>
    <cellStyle name="Level 2 Total 6 5 6 2 2" xfId="21254"/>
    <cellStyle name="Level 2 Total 6 5 6 3" xfId="21255"/>
    <cellStyle name="Level 2 Total 6 5 7" xfId="21256"/>
    <cellStyle name="Level 2 Total 6 5 7 2" xfId="21257"/>
    <cellStyle name="Level 2 Total 6 5 7 2 2" xfId="21258"/>
    <cellStyle name="Level 2 Total 6 5 7 3" xfId="21259"/>
    <cellStyle name="Level 2 Total 6 5 8" xfId="21260"/>
    <cellStyle name="Level 2 Total 6 5 8 2" xfId="21261"/>
    <cellStyle name="Level 2 Total 6 5 8 2 2" xfId="21262"/>
    <cellStyle name="Level 2 Total 6 5 8 3" xfId="21263"/>
    <cellStyle name="Level 2 Total 6 5 9" xfId="21264"/>
    <cellStyle name="Level 2 Total 6 6" xfId="21265"/>
    <cellStyle name="Level 2 Total 6 6 2" xfId="21266"/>
    <cellStyle name="Level 2 Total 6 6 2 2" xfId="21267"/>
    <cellStyle name="Level 2 Total 6 6 2 2 2" xfId="21268"/>
    <cellStyle name="Level 2 Total 6 6 2 3" xfId="21269"/>
    <cellStyle name="Level 2 Total 6 6 3" xfId="21270"/>
    <cellStyle name="Level 2 Total 6 6 3 2" xfId="21271"/>
    <cellStyle name="Level 2 Total 6 6 3 2 2" xfId="21272"/>
    <cellStyle name="Level 2 Total 6 6 3 3" xfId="21273"/>
    <cellStyle name="Level 2 Total 6 6 4" xfId="21274"/>
    <cellStyle name="Level 2 Total 6 6 4 2" xfId="21275"/>
    <cellStyle name="Level 2 Total 6 6 4 2 2" xfId="21276"/>
    <cellStyle name="Level 2 Total 6 6 4 3" xfId="21277"/>
    <cellStyle name="Level 2 Total 6 6 5" xfId="21278"/>
    <cellStyle name="Level 2 Total 6 6 5 2" xfId="21279"/>
    <cellStyle name="Level 2 Total 6 6 5 2 2" xfId="21280"/>
    <cellStyle name="Level 2 Total 6 6 5 3" xfId="21281"/>
    <cellStyle name="Level 2 Total 6 6 6" xfId="21282"/>
    <cellStyle name="Level 2 Total 6 6 6 2" xfId="21283"/>
    <cellStyle name="Level 2 Total 6 6 7" xfId="21284"/>
    <cellStyle name="Level 2 Total 6 6 7 2" xfId="21285"/>
    <cellStyle name="Level 2 Total 6 6 7 2 2" xfId="21286"/>
    <cellStyle name="Level 2 Total 6 6 7 3" xfId="21287"/>
    <cellStyle name="Level 2 Total 6 6 8" xfId="21288"/>
    <cellStyle name="Level 2 Total 6 7" xfId="21289"/>
    <cellStyle name="Level 2 Total 6 7 2" xfId="21290"/>
    <cellStyle name="Level 2 Total 6 7 2 2" xfId="21291"/>
    <cellStyle name="Level 2 Total 6 7 3" xfId="21292"/>
    <cellStyle name="Level 2 Total 6 8" xfId="21293"/>
    <cellStyle name="Level 2 Total 6 8 2" xfId="21294"/>
    <cellStyle name="Level 2 Total 6 8 2 2" xfId="21295"/>
    <cellStyle name="Level 2 Total 6 8 3" xfId="21296"/>
    <cellStyle name="Level 2 Total 6 9" xfId="21297"/>
    <cellStyle name="Level 2 Total 6 9 2" xfId="21298"/>
    <cellStyle name="Level 2 Total 6 9 2 2" xfId="21299"/>
    <cellStyle name="Level 2 Total 6 9 3" xfId="21300"/>
    <cellStyle name="Level 2 Total 7" xfId="21301"/>
    <cellStyle name="Level 2 Total 7 2" xfId="21302"/>
    <cellStyle name="Level 2 Total 7 2 2" xfId="21303"/>
    <cellStyle name="Level 2 Total 7 2 2 2" xfId="21304"/>
    <cellStyle name="Level 2 Total 7 2 2 2 2" xfId="21305"/>
    <cellStyle name="Level 2 Total 7 2 2 3" xfId="21306"/>
    <cellStyle name="Level 2 Total 7 2 3" xfId="21307"/>
    <cellStyle name="Level 2 Total 7 2 3 2" xfId="21308"/>
    <cellStyle name="Level 2 Total 7 2 3 2 2" xfId="21309"/>
    <cellStyle name="Level 2 Total 7 2 3 3" xfId="21310"/>
    <cellStyle name="Level 2 Total 7 2 4" xfId="21311"/>
    <cellStyle name="Level 2 Total 7 2 4 2" xfId="21312"/>
    <cellStyle name="Level 2 Total 7 2 4 2 2" xfId="21313"/>
    <cellStyle name="Level 2 Total 7 2 4 3" xfId="21314"/>
    <cellStyle name="Level 2 Total 7 2 5" xfId="21315"/>
    <cellStyle name="Level 2 Total 7 2 5 2" xfId="21316"/>
    <cellStyle name="Level 2 Total 7 2 5 2 2" xfId="21317"/>
    <cellStyle name="Level 2 Total 7 2 5 3" xfId="21318"/>
    <cellStyle name="Level 2 Total 7 2 6" xfId="21319"/>
    <cellStyle name="Level 2 Total 7 2 6 2" xfId="21320"/>
    <cellStyle name="Level 2 Total 7 2 7" xfId="21321"/>
    <cellStyle name="Level 2 Total 7 2 7 2" xfId="21322"/>
    <cellStyle name="Level 2 Total 7 2 7 2 2" xfId="21323"/>
    <cellStyle name="Level 2 Total 7 2 7 3" xfId="21324"/>
    <cellStyle name="Level 2 Total 7 2 8" xfId="21325"/>
    <cellStyle name="Level 2 Total 7 3" xfId="21326"/>
    <cellStyle name="Level 2 Total 7 3 2" xfId="21327"/>
    <cellStyle name="Level 2 Total 7 3 2 2" xfId="21328"/>
    <cellStyle name="Level 2 Total 7 3 3" xfId="21329"/>
    <cellStyle name="Level 2 Total 7 4" xfId="21330"/>
    <cellStyle name="Level 2 Total 7 4 2" xfId="21331"/>
    <cellStyle name="Level 2 Total 7 4 2 2" xfId="21332"/>
    <cellStyle name="Level 2 Total 7 4 3" xfId="21333"/>
    <cellStyle name="Level 2 Total 7 5" xfId="21334"/>
    <cellStyle name="Level 2 Total 7 5 2" xfId="21335"/>
    <cellStyle name="Level 2 Total 7 5 2 2" xfId="21336"/>
    <cellStyle name="Level 2 Total 7 5 3" xfId="21337"/>
    <cellStyle name="Level 2 Total 7 6" xfId="21338"/>
    <cellStyle name="Level 2 Total 7 6 2" xfId="21339"/>
    <cellStyle name="Level 2 Total 7 6 2 2" xfId="21340"/>
    <cellStyle name="Level 2 Total 7 6 3" xfId="21341"/>
    <cellStyle name="Level 2 Total 7 7" xfId="21342"/>
    <cellStyle name="Level 2 Total 7 7 2" xfId="21343"/>
    <cellStyle name="Level 2 Total 7 7 2 2" xfId="21344"/>
    <cellStyle name="Level 2 Total 7 7 3" xfId="21345"/>
    <cellStyle name="Level 2 Total 7 8" xfId="21346"/>
    <cellStyle name="Level 2 Total 7 8 2" xfId="21347"/>
    <cellStyle name="Level 2 Total 7 8 2 2" xfId="21348"/>
    <cellStyle name="Level 2 Total 7 8 3" xfId="21349"/>
    <cellStyle name="Level 2 Total 7 9" xfId="21350"/>
    <cellStyle name="Level 2 Total 8" xfId="21351"/>
    <cellStyle name="Level 2 Total 8 2" xfId="21352"/>
    <cellStyle name="Level 2 Total 8 2 2" xfId="21353"/>
    <cellStyle name="Level 2 Total 8 2 2 2" xfId="21354"/>
    <cellStyle name="Level 2 Total 8 2 2 2 2" xfId="21355"/>
    <cellStyle name="Level 2 Total 8 2 2 3" xfId="21356"/>
    <cellStyle name="Level 2 Total 8 2 3" xfId="21357"/>
    <cellStyle name="Level 2 Total 8 2 3 2" xfId="21358"/>
    <cellStyle name="Level 2 Total 8 2 3 2 2" xfId="21359"/>
    <cellStyle name="Level 2 Total 8 2 3 3" xfId="21360"/>
    <cellStyle name="Level 2 Total 8 2 4" xfId="21361"/>
    <cellStyle name="Level 2 Total 8 2 4 2" xfId="21362"/>
    <cellStyle name="Level 2 Total 8 2 4 2 2" xfId="21363"/>
    <cellStyle name="Level 2 Total 8 2 4 3" xfId="21364"/>
    <cellStyle name="Level 2 Total 8 2 5" xfId="21365"/>
    <cellStyle name="Level 2 Total 8 2 5 2" xfId="21366"/>
    <cellStyle name="Level 2 Total 8 2 5 2 2" xfId="21367"/>
    <cellStyle name="Level 2 Total 8 2 5 3" xfId="21368"/>
    <cellStyle name="Level 2 Total 8 2 6" xfId="21369"/>
    <cellStyle name="Level 2 Total 8 2 6 2" xfId="21370"/>
    <cellStyle name="Level 2 Total 8 2 7" xfId="21371"/>
    <cellStyle name="Level 2 Total 8 2 7 2" xfId="21372"/>
    <cellStyle name="Level 2 Total 8 2 7 2 2" xfId="21373"/>
    <cellStyle name="Level 2 Total 8 2 7 3" xfId="21374"/>
    <cellStyle name="Level 2 Total 8 2 8" xfId="21375"/>
    <cellStyle name="Level 2 Total 8 3" xfId="21376"/>
    <cellStyle name="Level 2 Total 8 3 2" xfId="21377"/>
    <cellStyle name="Level 2 Total 8 3 2 2" xfId="21378"/>
    <cellStyle name="Level 2 Total 8 3 3" xfId="21379"/>
    <cellStyle name="Level 2 Total 8 4" xfId="21380"/>
    <cellStyle name="Level 2 Total 8 4 2" xfId="21381"/>
    <cellStyle name="Level 2 Total 8 4 2 2" xfId="21382"/>
    <cellStyle name="Level 2 Total 8 4 3" xfId="21383"/>
    <cellStyle name="Level 2 Total 8 5" xfId="21384"/>
    <cellStyle name="Level 2 Total 8 5 2" xfId="21385"/>
    <cellStyle name="Level 2 Total 8 5 2 2" xfId="21386"/>
    <cellStyle name="Level 2 Total 8 5 3" xfId="21387"/>
    <cellStyle name="Level 2 Total 8 6" xfId="21388"/>
    <cellStyle name="Level 2 Total 8 6 2" xfId="21389"/>
    <cellStyle name="Level 2 Total 8 6 2 2" xfId="21390"/>
    <cellStyle name="Level 2 Total 8 6 3" xfId="21391"/>
    <cellStyle name="Level 2 Total 8 7" xfId="21392"/>
    <cellStyle name="Level 2 Total 8 7 2" xfId="21393"/>
    <cellStyle name="Level 2 Total 8 7 2 2" xfId="21394"/>
    <cellStyle name="Level 2 Total 8 7 3" xfId="21395"/>
    <cellStyle name="Level 2 Total 8 8" xfId="21396"/>
    <cellStyle name="Level 2 Total 8 8 2" xfId="21397"/>
    <cellStyle name="Level 2 Total 8 8 2 2" xfId="21398"/>
    <cellStyle name="Level 2 Total 8 8 3" xfId="21399"/>
    <cellStyle name="Level 2 Total 8 9" xfId="21400"/>
    <cellStyle name="Level 2 Total 9" xfId="21401"/>
    <cellStyle name="Level 2 Total 9 2" xfId="21402"/>
    <cellStyle name="Level 2 Total 9 2 2" xfId="21403"/>
    <cellStyle name="Level 2 Total 9 2 2 2" xfId="21404"/>
    <cellStyle name="Level 2 Total 9 2 2 2 2" xfId="21405"/>
    <cellStyle name="Level 2 Total 9 2 2 3" xfId="21406"/>
    <cellStyle name="Level 2 Total 9 2 3" xfId="21407"/>
    <cellStyle name="Level 2 Total 9 2 3 2" xfId="21408"/>
    <cellStyle name="Level 2 Total 9 2 3 2 2" xfId="21409"/>
    <cellStyle name="Level 2 Total 9 2 3 3" xfId="21410"/>
    <cellStyle name="Level 2 Total 9 2 4" xfId="21411"/>
    <cellStyle name="Level 2 Total 9 2 4 2" xfId="21412"/>
    <cellStyle name="Level 2 Total 9 2 4 2 2" xfId="21413"/>
    <cellStyle name="Level 2 Total 9 2 4 3" xfId="21414"/>
    <cellStyle name="Level 2 Total 9 2 5" xfId="21415"/>
    <cellStyle name="Level 2 Total 9 2 5 2" xfId="21416"/>
    <cellStyle name="Level 2 Total 9 2 5 2 2" xfId="21417"/>
    <cellStyle name="Level 2 Total 9 2 5 3" xfId="21418"/>
    <cellStyle name="Level 2 Total 9 2 6" xfId="21419"/>
    <cellStyle name="Level 2 Total 9 2 6 2" xfId="21420"/>
    <cellStyle name="Level 2 Total 9 2 7" xfId="21421"/>
    <cellStyle name="Level 2 Total 9 2 7 2" xfId="21422"/>
    <cellStyle name="Level 2 Total 9 2 7 2 2" xfId="21423"/>
    <cellStyle name="Level 2 Total 9 2 7 3" xfId="21424"/>
    <cellStyle name="Level 2 Total 9 2 8" xfId="21425"/>
    <cellStyle name="Level 2 Total 9 3" xfId="21426"/>
    <cellStyle name="Level 2 Total 9 3 2" xfId="21427"/>
    <cellStyle name="Level 2 Total 9 3 2 2" xfId="21428"/>
    <cellStyle name="Level 2 Total 9 3 3" xfId="21429"/>
    <cellStyle name="Level 2 Total 9 4" xfId="21430"/>
    <cellStyle name="Level 2 Total 9 4 2" xfId="21431"/>
    <cellStyle name="Level 2 Total 9 4 2 2" xfId="21432"/>
    <cellStyle name="Level 2 Total 9 4 3" xfId="21433"/>
    <cellStyle name="Level 2 Total 9 5" xfId="21434"/>
    <cellStyle name="Level 2 Total 9 5 2" xfId="21435"/>
    <cellStyle name="Level 2 Total 9 5 2 2" xfId="21436"/>
    <cellStyle name="Level 2 Total 9 5 3" xfId="21437"/>
    <cellStyle name="Level 2 Total 9 6" xfId="21438"/>
    <cellStyle name="Level 2 Total 9 6 2" xfId="21439"/>
    <cellStyle name="Level 2 Total 9 6 2 2" xfId="21440"/>
    <cellStyle name="Level 2 Total 9 6 3" xfId="21441"/>
    <cellStyle name="Level 2 Total 9 7" xfId="21442"/>
    <cellStyle name="Level 2 Total 9 7 2" xfId="21443"/>
    <cellStyle name="Level 2 Total 9 7 2 2" xfId="21444"/>
    <cellStyle name="Level 2 Total 9 7 3" xfId="21445"/>
    <cellStyle name="Level 2 Total 9 8" xfId="21446"/>
    <cellStyle name="Level 2 Total 9 8 2" xfId="21447"/>
    <cellStyle name="Level 2 Total 9 8 2 2" xfId="21448"/>
    <cellStyle name="Level 2 Total 9 8 3" xfId="21449"/>
    <cellStyle name="Level 2 Total 9 9" xfId="21450"/>
    <cellStyle name="Linked Cell 2" xfId="21451"/>
    <cellStyle name="Major Total" xfId="21452"/>
    <cellStyle name="Major Total 10" xfId="21453"/>
    <cellStyle name="Major Total 10 2" xfId="21454"/>
    <cellStyle name="Major Total 10 2 2" xfId="21455"/>
    <cellStyle name="Major Total 10 3" xfId="21456"/>
    <cellStyle name="Major Total 10 3 2" xfId="21457"/>
    <cellStyle name="Major Total 10 4" xfId="21458"/>
    <cellStyle name="Major Total 11" xfId="21459"/>
    <cellStyle name="Major Total 11 2" xfId="21460"/>
    <cellStyle name="Major Total 11 2 2" xfId="21461"/>
    <cellStyle name="Major Total 11 3" xfId="21462"/>
    <cellStyle name="Major Total 11 3 2" xfId="21463"/>
    <cellStyle name="Major Total 11 4" xfId="21464"/>
    <cellStyle name="Major Total 12" xfId="21465"/>
    <cellStyle name="Major Total 12 2" xfId="21466"/>
    <cellStyle name="Major Total 12 2 2" xfId="21467"/>
    <cellStyle name="Major Total 12 3" xfId="21468"/>
    <cellStyle name="Major Total 12 3 2" xfId="21469"/>
    <cellStyle name="Major Total 12 4" xfId="21470"/>
    <cellStyle name="Major Total 13" xfId="21471"/>
    <cellStyle name="Major Total 13 2" xfId="21472"/>
    <cellStyle name="Major Total 13 2 2" xfId="21473"/>
    <cellStyle name="Major Total 13 3" xfId="21474"/>
    <cellStyle name="Major Total 13 3 2" xfId="21475"/>
    <cellStyle name="Major Total 13 4" xfId="21476"/>
    <cellStyle name="Major Total 14" xfId="21477"/>
    <cellStyle name="Major Total 14 2" xfId="21478"/>
    <cellStyle name="Major Total 14 2 2" xfId="21479"/>
    <cellStyle name="Major Total 14 3" xfId="21480"/>
    <cellStyle name="Major Total 14 3 2" xfId="21481"/>
    <cellStyle name="Major Total 14 4" xfId="21482"/>
    <cellStyle name="Major Total 15" xfId="21483"/>
    <cellStyle name="Major Total 15 2" xfId="21484"/>
    <cellStyle name="Major Total 16" xfId="21485"/>
    <cellStyle name="Major Total 16 2" xfId="21486"/>
    <cellStyle name="Major Total 17" xfId="21487"/>
    <cellStyle name="Major Total 2" xfId="21488"/>
    <cellStyle name="Major Total 2 10" xfId="21489"/>
    <cellStyle name="Major Total 2 10 2" xfId="21490"/>
    <cellStyle name="Major Total 2 10 2 2" xfId="21491"/>
    <cellStyle name="Major Total 2 10 3" xfId="21492"/>
    <cellStyle name="Major Total 2 10 3 2" xfId="21493"/>
    <cellStyle name="Major Total 2 10 4" xfId="21494"/>
    <cellStyle name="Major Total 2 11" xfId="21495"/>
    <cellStyle name="Major Total 2 11 2" xfId="21496"/>
    <cellStyle name="Major Total 2 11 2 2" xfId="21497"/>
    <cellStyle name="Major Total 2 11 3" xfId="21498"/>
    <cellStyle name="Major Total 2 11 3 2" xfId="21499"/>
    <cellStyle name="Major Total 2 11 4" xfId="21500"/>
    <cellStyle name="Major Total 2 12" xfId="21501"/>
    <cellStyle name="Major Total 2 12 2" xfId="21502"/>
    <cellStyle name="Major Total 2 12 2 2" xfId="21503"/>
    <cellStyle name="Major Total 2 12 3" xfId="21504"/>
    <cellStyle name="Major Total 2 12 3 2" xfId="21505"/>
    <cellStyle name="Major Total 2 12 4" xfId="21506"/>
    <cellStyle name="Major Total 2 13" xfId="21507"/>
    <cellStyle name="Major Total 2 13 2" xfId="21508"/>
    <cellStyle name="Major Total 2 13 2 2" xfId="21509"/>
    <cellStyle name="Major Total 2 13 3" xfId="21510"/>
    <cellStyle name="Major Total 2 13 3 2" xfId="21511"/>
    <cellStyle name="Major Total 2 13 4" xfId="21512"/>
    <cellStyle name="Major Total 2 14" xfId="21513"/>
    <cellStyle name="Major Total 2 14 2" xfId="21514"/>
    <cellStyle name="Major Total 2 14 2 2" xfId="21515"/>
    <cellStyle name="Major Total 2 14 3" xfId="21516"/>
    <cellStyle name="Major Total 2 14 3 2" xfId="21517"/>
    <cellStyle name="Major Total 2 14 4" xfId="21518"/>
    <cellStyle name="Major Total 2 15" xfId="21519"/>
    <cellStyle name="Major Total 2 15 2" xfId="21520"/>
    <cellStyle name="Major Total 2 15 2 2" xfId="21521"/>
    <cellStyle name="Major Total 2 15 3" xfId="21522"/>
    <cellStyle name="Major Total 2 15 3 2" xfId="21523"/>
    <cellStyle name="Major Total 2 15 4" xfId="21524"/>
    <cellStyle name="Major Total 2 16" xfId="21525"/>
    <cellStyle name="Major Total 2 16 2" xfId="21526"/>
    <cellStyle name="Major Total 2 17" xfId="21527"/>
    <cellStyle name="Major Total 2 17 2" xfId="21528"/>
    <cellStyle name="Major Total 2 18" xfId="21529"/>
    <cellStyle name="Major Total 2 2" xfId="21530"/>
    <cellStyle name="Major Total 2 2 10" xfId="21531"/>
    <cellStyle name="Major Total 2 2 10 2" xfId="21532"/>
    <cellStyle name="Major Total 2 2 10 2 2" xfId="21533"/>
    <cellStyle name="Major Total 2 2 10 3" xfId="21534"/>
    <cellStyle name="Major Total 2 2 10 3 2" xfId="21535"/>
    <cellStyle name="Major Total 2 2 10 4" xfId="21536"/>
    <cellStyle name="Major Total 2 2 11" xfId="21537"/>
    <cellStyle name="Major Total 2 2 11 2" xfId="21538"/>
    <cellStyle name="Major Total 2 2 11 2 2" xfId="21539"/>
    <cellStyle name="Major Total 2 2 11 3" xfId="21540"/>
    <cellStyle name="Major Total 2 2 11 3 2" xfId="21541"/>
    <cellStyle name="Major Total 2 2 11 4" xfId="21542"/>
    <cellStyle name="Major Total 2 2 12" xfId="21543"/>
    <cellStyle name="Major Total 2 2 12 2" xfId="21544"/>
    <cellStyle name="Major Total 2 2 12 2 2" xfId="21545"/>
    <cellStyle name="Major Total 2 2 12 3" xfId="21546"/>
    <cellStyle name="Major Total 2 2 12 3 2" xfId="21547"/>
    <cellStyle name="Major Total 2 2 12 4" xfId="21548"/>
    <cellStyle name="Major Total 2 2 13" xfId="21549"/>
    <cellStyle name="Major Total 2 2 13 2" xfId="21550"/>
    <cellStyle name="Major Total 2 2 13 2 2" xfId="21551"/>
    <cellStyle name="Major Total 2 2 13 3" xfId="21552"/>
    <cellStyle name="Major Total 2 2 13 3 2" xfId="21553"/>
    <cellStyle name="Major Total 2 2 13 4" xfId="21554"/>
    <cellStyle name="Major Total 2 2 14" xfId="21555"/>
    <cellStyle name="Major Total 2 2 14 2" xfId="21556"/>
    <cellStyle name="Major Total 2 2 15" xfId="21557"/>
    <cellStyle name="Major Total 2 2 15 2" xfId="21558"/>
    <cellStyle name="Major Total 2 2 16" xfId="21559"/>
    <cellStyle name="Major Total 2 2 2" xfId="21560"/>
    <cellStyle name="Major Total 2 2 2 10" xfId="21561"/>
    <cellStyle name="Major Total 2 2 2 10 2" xfId="21562"/>
    <cellStyle name="Major Total 2 2 2 10 2 2" xfId="21563"/>
    <cellStyle name="Major Total 2 2 2 10 3" xfId="21564"/>
    <cellStyle name="Major Total 2 2 2 10 3 2" xfId="21565"/>
    <cellStyle name="Major Total 2 2 2 10 4" xfId="21566"/>
    <cellStyle name="Major Total 2 2 2 11" xfId="21567"/>
    <cellStyle name="Major Total 2 2 2 11 2" xfId="21568"/>
    <cellStyle name="Major Total 2 2 2 11 2 2" xfId="21569"/>
    <cellStyle name="Major Total 2 2 2 11 3" xfId="21570"/>
    <cellStyle name="Major Total 2 2 2 11 3 2" xfId="21571"/>
    <cellStyle name="Major Total 2 2 2 11 4" xfId="21572"/>
    <cellStyle name="Major Total 2 2 2 12" xfId="21573"/>
    <cellStyle name="Major Total 2 2 2 12 2" xfId="21574"/>
    <cellStyle name="Major Total 2 2 2 12 2 2" xfId="21575"/>
    <cellStyle name="Major Total 2 2 2 12 3" xfId="21576"/>
    <cellStyle name="Major Total 2 2 2 12 3 2" xfId="21577"/>
    <cellStyle name="Major Total 2 2 2 12 4" xfId="21578"/>
    <cellStyle name="Major Total 2 2 2 13" xfId="21579"/>
    <cellStyle name="Major Total 2 2 2 13 2" xfId="21580"/>
    <cellStyle name="Major Total 2 2 2 14" xfId="21581"/>
    <cellStyle name="Major Total 2 2 2 14 2" xfId="21582"/>
    <cellStyle name="Major Total 2 2 2 15" xfId="21583"/>
    <cellStyle name="Major Total 2 2 2 2" xfId="21584"/>
    <cellStyle name="Major Total 2 2 2 2 10" xfId="21585"/>
    <cellStyle name="Major Total 2 2 2 2 10 2" xfId="21586"/>
    <cellStyle name="Major Total 2 2 2 2 11" xfId="21587"/>
    <cellStyle name="Major Total 2 2 2 2 2" xfId="21588"/>
    <cellStyle name="Major Total 2 2 2 2 2 10" xfId="21589"/>
    <cellStyle name="Major Total 2 2 2 2 2 2" xfId="21590"/>
    <cellStyle name="Major Total 2 2 2 2 2 2 2" xfId="21591"/>
    <cellStyle name="Major Total 2 2 2 2 2 2 2 2" xfId="21592"/>
    <cellStyle name="Major Total 2 2 2 2 2 2 3" xfId="21593"/>
    <cellStyle name="Major Total 2 2 2 2 2 2 3 2" xfId="21594"/>
    <cellStyle name="Major Total 2 2 2 2 2 2 4" xfId="21595"/>
    <cellStyle name="Major Total 2 2 2 2 2 3" xfId="21596"/>
    <cellStyle name="Major Total 2 2 2 2 2 3 2" xfId="21597"/>
    <cellStyle name="Major Total 2 2 2 2 2 3 2 2" xfId="21598"/>
    <cellStyle name="Major Total 2 2 2 2 2 3 3" xfId="21599"/>
    <cellStyle name="Major Total 2 2 2 2 2 3 3 2" xfId="21600"/>
    <cellStyle name="Major Total 2 2 2 2 2 3 4" xfId="21601"/>
    <cellStyle name="Major Total 2 2 2 2 2 4" xfId="21602"/>
    <cellStyle name="Major Total 2 2 2 2 2 4 2" xfId="21603"/>
    <cellStyle name="Major Total 2 2 2 2 2 4 2 2" xfId="21604"/>
    <cellStyle name="Major Total 2 2 2 2 2 4 3" xfId="21605"/>
    <cellStyle name="Major Total 2 2 2 2 2 4 3 2" xfId="21606"/>
    <cellStyle name="Major Total 2 2 2 2 2 4 4" xfId="21607"/>
    <cellStyle name="Major Total 2 2 2 2 2 5" xfId="21608"/>
    <cellStyle name="Major Total 2 2 2 2 2 5 2" xfId="21609"/>
    <cellStyle name="Major Total 2 2 2 2 2 5 2 2" xfId="21610"/>
    <cellStyle name="Major Total 2 2 2 2 2 5 3" xfId="21611"/>
    <cellStyle name="Major Total 2 2 2 2 2 5 3 2" xfId="21612"/>
    <cellStyle name="Major Total 2 2 2 2 2 5 4" xfId="21613"/>
    <cellStyle name="Major Total 2 2 2 2 2 6" xfId="21614"/>
    <cellStyle name="Major Total 2 2 2 2 2 6 2" xfId="21615"/>
    <cellStyle name="Major Total 2 2 2 2 2 6 2 2" xfId="21616"/>
    <cellStyle name="Major Total 2 2 2 2 2 6 3" xfId="21617"/>
    <cellStyle name="Major Total 2 2 2 2 2 6 3 2" xfId="21618"/>
    <cellStyle name="Major Total 2 2 2 2 2 6 4" xfId="21619"/>
    <cellStyle name="Major Total 2 2 2 2 2 7" xfId="21620"/>
    <cellStyle name="Major Total 2 2 2 2 2 7 2" xfId="21621"/>
    <cellStyle name="Major Total 2 2 2 2 2 7 2 2" xfId="21622"/>
    <cellStyle name="Major Total 2 2 2 2 2 7 3" xfId="21623"/>
    <cellStyle name="Major Total 2 2 2 2 2 7 3 2" xfId="21624"/>
    <cellStyle name="Major Total 2 2 2 2 2 7 4" xfId="21625"/>
    <cellStyle name="Major Total 2 2 2 2 2 8" xfId="21626"/>
    <cellStyle name="Major Total 2 2 2 2 2 8 2" xfId="21627"/>
    <cellStyle name="Major Total 2 2 2 2 2 9" xfId="21628"/>
    <cellStyle name="Major Total 2 2 2 2 2 9 2" xfId="21629"/>
    <cellStyle name="Major Total 2 2 2 2 3" xfId="21630"/>
    <cellStyle name="Major Total 2 2 2 2 3 2" xfId="21631"/>
    <cellStyle name="Major Total 2 2 2 2 3 2 2" xfId="21632"/>
    <cellStyle name="Major Total 2 2 2 2 3 3" xfId="21633"/>
    <cellStyle name="Major Total 2 2 2 2 3 3 2" xfId="21634"/>
    <cellStyle name="Major Total 2 2 2 2 3 4" xfId="21635"/>
    <cellStyle name="Major Total 2 2 2 2 4" xfId="21636"/>
    <cellStyle name="Major Total 2 2 2 2 4 2" xfId="21637"/>
    <cellStyle name="Major Total 2 2 2 2 4 2 2" xfId="21638"/>
    <cellStyle name="Major Total 2 2 2 2 4 3" xfId="21639"/>
    <cellStyle name="Major Total 2 2 2 2 4 3 2" xfId="21640"/>
    <cellStyle name="Major Total 2 2 2 2 4 4" xfId="21641"/>
    <cellStyle name="Major Total 2 2 2 2 5" xfId="21642"/>
    <cellStyle name="Major Total 2 2 2 2 5 2" xfId="21643"/>
    <cellStyle name="Major Total 2 2 2 2 5 2 2" xfId="21644"/>
    <cellStyle name="Major Total 2 2 2 2 5 3" xfId="21645"/>
    <cellStyle name="Major Total 2 2 2 2 5 3 2" xfId="21646"/>
    <cellStyle name="Major Total 2 2 2 2 5 4" xfId="21647"/>
    <cellStyle name="Major Total 2 2 2 2 6" xfId="21648"/>
    <cellStyle name="Major Total 2 2 2 2 6 2" xfId="21649"/>
    <cellStyle name="Major Total 2 2 2 2 6 2 2" xfId="21650"/>
    <cellStyle name="Major Total 2 2 2 2 6 3" xfId="21651"/>
    <cellStyle name="Major Total 2 2 2 2 6 3 2" xfId="21652"/>
    <cellStyle name="Major Total 2 2 2 2 6 4" xfId="21653"/>
    <cellStyle name="Major Total 2 2 2 2 7" xfId="21654"/>
    <cellStyle name="Major Total 2 2 2 2 7 2" xfId="21655"/>
    <cellStyle name="Major Total 2 2 2 2 7 2 2" xfId="21656"/>
    <cellStyle name="Major Total 2 2 2 2 7 3" xfId="21657"/>
    <cellStyle name="Major Total 2 2 2 2 7 3 2" xfId="21658"/>
    <cellStyle name="Major Total 2 2 2 2 7 4" xfId="21659"/>
    <cellStyle name="Major Total 2 2 2 2 8" xfId="21660"/>
    <cellStyle name="Major Total 2 2 2 2 8 2" xfId="21661"/>
    <cellStyle name="Major Total 2 2 2 2 8 2 2" xfId="21662"/>
    <cellStyle name="Major Total 2 2 2 2 8 3" xfId="21663"/>
    <cellStyle name="Major Total 2 2 2 2 8 3 2" xfId="21664"/>
    <cellStyle name="Major Total 2 2 2 2 8 4" xfId="21665"/>
    <cellStyle name="Major Total 2 2 2 2 9" xfId="21666"/>
    <cellStyle name="Major Total 2 2 2 2 9 2" xfId="21667"/>
    <cellStyle name="Major Total 2 2 2 3" xfId="21668"/>
    <cellStyle name="Major Total 2 2 2 3 10" xfId="21669"/>
    <cellStyle name="Major Total 2 2 2 3 10 2" xfId="21670"/>
    <cellStyle name="Major Total 2 2 2 3 11" xfId="21671"/>
    <cellStyle name="Major Total 2 2 2 3 2" xfId="21672"/>
    <cellStyle name="Major Total 2 2 2 3 2 10" xfId="21673"/>
    <cellStyle name="Major Total 2 2 2 3 2 2" xfId="21674"/>
    <cellStyle name="Major Total 2 2 2 3 2 2 2" xfId="21675"/>
    <cellStyle name="Major Total 2 2 2 3 2 2 2 2" xfId="21676"/>
    <cellStyle name="Major Total 2 2 2 3 2 2 3" xfId="21677"/>
    <cellStyle name="Major Total 2 2 2 3 2 2 3 2" xfId="21678"/>
    <cellStyle name="Major Total 2 2 2 3 2 2 4" xfId="21679"/>
    <cellStyle name="Major Total 2 2 2 3 2 3" xfId="21680"/>
    <cellStyle name="Major Total 2 2 2 3 2 3 2" xfId="21681"/>
    <cellStyle name="Major Total 2 2 2 3 2 3 2 2" xfId="21682"/>
    <cellStyle name="Major Total 2 2 2 3 2 3 3" xfId="21683"/>
    <cellStyle name="Major Total 2 2 2 3 2 3 3 2" xfId="21684"/>
    <cellStyle name="Major Total 2 2 2 3 2 3 4" xfId="21685"/>
    <cellStyle name="Major Total 2 2 2 3 2 4" xfId="21686"/>
    <cellStyle name="Major Total 2 2 2 3 2 4 2" xfId="21687"/>
    <cellStyle name="Major Total 2 2 2 3 2 4 2 2" xfId="21688"/>
    <cellStyle name="Major Total 2 2 2 3 2 4 3" xfId="21689"/>
    <cellStyle name="Major Total 2 2 2 3 2 4 3 2" xfId="21690"/>
    <cellStyle name="Major Total 2 2 2 3 2 4 4" xfId="21691"/>
    <cellStyle name="Major Total 2 2 2 3 2 5" xfId="21692"/>
    <cellStyle name="Major Total 2 2 2 3 2 5 2" xfId="21693"/>
    <cellStyle name="Major Total 2 2 2 3 2 5 2 2" xfId="21694"/>
    <cellStyle name="Major Total 2 2 2 3 2 5 3" xfId="21695"/>
    <cellStyle name="Major Total 2 2 2 3 2 5 3 2" xfId="21696"/>
    <cellStyle name="Major Total 2 2 2 3 2 5 4" xfId="21697"/>
    <cellStyle name="Major Total 2 2 2 3 2 6" xfId="21698"/>
    <cellStyle name="Major Total 2 2 2 3 2 6 2" xfId="21699"/>
    <cellStyle name="Major Total 2 2 2 3 2 6 2 2" xfId="21700"/>
    <cellStyle name="Major Total 2 2 2 3 2 6 3" xfId="21701"/>
    <cellStyle name="Major Total 2 2 2 3 2 6 3 2" xfId="21702"/>
    <cellStyle name="Major Total 2 2 2 3 2 6 4" xfId="21703"/>
    <cellStyle name="Major Total 2 2 2 3 2 7" xfId="21704"/>
    <cellStyle name="Major Total 2 2 2 3 2 7 2" xfId="21705"/>
    <cellStyle name="Major Total 2 2 2 3 2 7 2 2" xfId="21706"/>
    <cellStyle name="Major Total 2 2 2 3 2 7 3" xfId="21707"/>
    <cellStyle name="Major Total 2 2 2 3 2 7 3 2" xfId="21708"/>
    <cellStyle name="Major Total 2 2 2 3 2 7 4" xfId="21709"/>
    <cellStyle name="Major Total 2 2 2 3 2 8" xfId="21710"/>
    <cellStyle name="Major Total 2 2 2 3 2 8 2" xfId="21711"/>
    <cellStyle name="Major Total 2 2 2 3 2 9" xfId="21712"/>
    <cellStyle name="Major Total 2 2 2 3 2 9 2" xfId="21713"/>
    <cellStyle name="Major Total 2 2 2 3 3" xfId="21714"/>
    <cellStyle name="Major Total 2 2 2 3 3 2" xfId="21715"/>
    <cellStyle name="Major Total 2 2 2 3 3 2 2" xfId="21716"/>
    <cellStyle name="Major Total 2 2 2 3 3 3" xfId="21717"/>
    <cellStyle name="Major Total 2 2 2 3 3 3 2" xfId="21718"/>
    <cellStyle name="Major Total 2 2 2 3 3 4" xfId="21719"/>
    <cellStyle name="Major Total 2 2 2 3 4" xfId="21720"/>
    <cellStyle name="Major Total 2 2 2 3 4 2" xfId="21721"/>
    <cellStyle name="Major Total 2 2 2 3 4 2 2" xfId="21722"/>
    <cellStyle name="Major Total 2 2 2 3 4 3" xfId="21723"/>
    <cellStyle name="Major Total 2 2 2 3 4 3 2" xfId="21724"/>
    <cellStyle name="Major Total 2 2 2 3 4 4" xfId="21725"/>
    <cellStyle name="Major Total 2 2 2 3 5" xfId="21726"/>
    <cellStyle name="Major Total 2 2 2 3 5 2" xfId="21727"/>
    <cellStyle name="Major Total 2 2 2 3 5 2 2" xfId="21728"/>
    <cellStyle name="Major Total 2 2 2 3 5 3" xfId="21729"/>
    <cellStyle name="Major Total 2 2 2 3 5 3 2" xfId="21730"/>
    <cellStyle name="Major Total 2 2 2 3 5 4" xfId="21731"/>
    <cellStyle name="Major Total 2 2 2 3 6" xfId="21732"/>
    <cellStyle name="Major Total 2 2 2 3 6 2" xfId="21733"/>
    <cellStyle name="Major Total 2 2 2 3 6 2 2" xfId="21734"/>
    <cellStyle name="Major Total 2 2 2 3 6 3" xfId="21735"/>
    <cellStyle name="Major Total 2 2 2 3 6 3 2" xfId="21736"/>
    <cellStyle name="Major Total 2 2 2 3 6 4" xfId="21737"/>
    <cellStyle name="Major Total 2 2 2 3 7" xfId="21738"/>
    <cellStyle name="Major Total 2 2 2 3 7 2" xfId="21739"/>
    <cellStyle name="Major Total 2 2 2 3 7 2 2" xfId="21740"/>
    <cellStyle name="Major Total 2 2 2 3 7 3" xfId="21741"/>
    <cellStyle name="Major Total 2 2 2 3 7 3 2" xfId="21742"/>
    <cellStyle name="Major Total 2 2 2 3 7 4" xfId="21743"/>
    <cellStyle name="Major Total 2 2 2 3 8" xfId="21744"/>
    <cellStyle name="Major Total 2 2 2 3 8 2" xfId="21745"/>
    <cellStyle name="Major Total 2 2 2 3 8 2 2" xfId="21746"/>
    <cellStyle name="Major Total 2 2 2 3 8 3" xfId="21747"/>
    <cellStyle name="Major Total 2 2 2 3 8 3 2" xfId="21748"/>
    <cellStyle name="Major Total 2 2 2 3 8 4" xfId="21749"/>
    <cellStyle name="Major Total 2 2 2 3 9" xfId="21750"/>
    <cellStyle name="Major Total 2 2 2 3 9 2" xfId="21751"/>
    <cellStyle name="Major Total 2 2 2 4" xfId="21752"/>
    <cellStyle name="Major Total 2 2 2 4 10" xfId="21753"/>
    <cellStyle name="Major Total 2 2 2 4 10 2" xfId="21754"/>
    <cellStyle name="Major Total 2 2 2 4 11" xfId="21755"/>
    <cellStyle name="Major Total 2 2 2 4 2" xfId="21756"/>
    <cellStyle name="Major Total 2 2 2 4 2 10" xfId="21757"/>
    <cellStyle name="Major Total 2 2 2 4 2 2" xfId="21758"/>
    <cellStyle name="Major Total 2 2 2 4 2 2 2" xfId="21759"/>
    <cellStyle name="Major Total 2 2 2 4 2 2 2 2" xfId="21760"/>
    <cellStyle name="Major Total 2 2 2 4 2 2 3" xfId="21761"/>
    <cellStyle name="Major Total 2 2 2 4 2 2 3 2" xfId="21762"/>
    <cellStyle name="Major Total 2 2 2 4 2 2 4" xfId="21763"/>
    <cellStyle name="Major Total 2 2 2 4 2 3" xfId="21764"/>
    <cellStyle name="Major Total 2 2 2 4 2 3 2" xfId="21765"/>
    <cellStyle name="Major Total 2 2 2 4 2 3 2 2" xfId="21766"/>
    <cellStyle name="Major Total 2 2 2 4 2 3 3" xfId="21767"/>
    <cellStyle name="Major Total 2 2 2 4 2 3 3 2" xfId="21768"/>
    <cellStyle name="Major Total 2 2 2 4 2 3 4" xfId="21769"/>
    <cellStyle name="Major Total 2 2 2 4 2 4" xfId="21770"/>
    <cellStyle name="Major Total 2 2 2 4 2 4 2" xfId="21771"/>
    <cellStyle name="Major Total 2 2 2 4 2 4 2 2" xfId="21772"/>
    <cellStyle name="Major Total 2 2 2 4 2 4 3" xfId="21773"/>
    <cellStyle name="Major Total 2 2 2 4 2 4 3 2" xfId="21774"/>
    <cellStyle name="Major Total 2 2 2 4 2 4 4" xfId="21775"/>
    <cellStyle name="Major Total 2 2 2 4 2 5" xfId="21776"/>
    <cellStyle name="Major Total 2 2 2 4 2 5 2" xfId="21777"/>
    <cellStyle name="Major Total 2 2 2 4 2 5 2 2" xfId="21778"/>
    <cellStyle name="Major Total 2 2 2 4 2 5 3" xfId="21779"/>
    <cellStyle name="Major Total 2 2 2 4 2 5 3 2" xfId="21780"/>
    <cellStyle name="Major Total 2 2 2 4 2 5 4" xfId="21781"/>
    <cellStyle name="Major Total 2 2 2 4 2 6" xfId="21782"/>
    <cellStyle name="Major Total 2 2 2 4 2 6 2" xfId="21783"/>
    <cellStyle name="Major Total 2 2 2 4 2 6 2 2" xfId="21784"/>
    <cellStyle name="Major Total 2 2 2 4 2 6 3" xfId="21785"/>
    <cellStyle name="Major Total 2 2 2 4 2 6 3 2" xfId="21786"/>
    <cellStyle name="Major Total 2 2 2 4 2 6 4" xfId="21787"/>
    <cellStyle name="Major Total 2 2 2 4 2 7" xfId="21788"/>
    <cellStyle name="Major Total 2 2 2 4 2 7 2" xfId="21789"/>
    <cellStyle name="Major Total 2 2 2 4 2 7 2 2" xfId="21790"/>
    <cellStyle name="Major Total 2 2 2 4 2 7 3" xfId="21791"/>
    <cellStyle name="Major Total 2 2 2 4 2 7 3 2" xfId="21792"/>
    <cellStyle name="Major Total 2 2 2 4 2 7 4" xfId="21793"/>
    <cellStyle name="Major Total 2 2 2 4 2 8" xfId="21794"/>
    <cellStyle name="Major Total 2 2 2 4 2 8 2" xfId="21795"/>
    <cellStyle name="Major Total 2 2 2 4 2 9" xfId="21796"/>
    <cellStyle name="Major Total 2 2 2 4 2 9 2" xfId="21797"/>
    <cellStyle name="Major Total 2 2 2 4 3" xfId="21798"/>
    <cellStyle name="Major Total 2 2 2 4 3 2" xfId="21799"/>
    <cellStyle name="Major Total 2 2 2 4 3 2 2" xfId="21800"/>
    <cellStyle name="Major Total 2 2 2 4 3 3" xfId="21801"/>
    <cellStyle name="Major Total 2 2 2 4 3 3 2" xfId="21802"/>
    <cellStyle name="Major Total 2 2 2 4 3 4" xfId="21803"/>
    <cellStyle name="Major Total 2 2 2 4 4" xfId="21804"/>
    <cellStyle name="Major Total 2 2 2 4 4 2" xfId="21805"/>
    <cellStyle name="Major Total 2 2 2 4 4 2 2" xfId="21806"/>
    <cellStyle name="Major Total 2 2 2 4 4 3" xfId="21807"/>
    <cellStyle name="Major Total 2 2 2 4 4 3 2" xfId="21808"/>
    <cellStyle name="Major Total 2 2 2 4 4 4" xfId="21809"/>
    <cellStyle name="Major Total 2 2 2 4 5" xfId="21810"/>
    <cellStyle name="Major Total 2 2 2 4 5 2" xfId="21811"/>
    <cellStyle name="Major Total 2 2 2 4 5 2 2" xfId="21812"/>
    <cellStyle name="Major Total 2 2 2 4 5 3" xfId="21813"/>
    <cellStyle name="Major Total 2 2 2 4 5 3 2" xfId="21814"/>
    <cellStyle name="Major Total 2 2 2 4 5 4" xfId="21815"/>
    <cellStyle name="Major Total 2 2 2 4 6" xfId="21816"/>
    <cellStyle name="Major Total 2 2 2 4 6 2" xfId="21817"/>
    <cellStyle name="Major Total 2 2 2 4 6 2 2" xfId="21818"/>
    <cellStyle name="Major Total 2 2 2 4 6 3" xfId="21819"/>
    <cellStyle name="Major Total 2 2 2 4 6 3 2" xfId="21820"/>
    <cellStyle name="Major Total 2 2 2 4 6 4" xfId="21821"/>
    <cellStyle name="Major Total 2 2 2 4 7" xfId="21822"/>
    <cellStyle name="Major Total 2 2 2 4 7 2" xfId="21823"/>
    <cellStyle name="Major Total 2 2 2 4 7 2 2" xfId="21824"/>
    <cellStyle name="Major Total 2 2 2 4 7 3" xfId="21825"/>
    <cellStyle name="Major Total 2 2 2 4 7 3 2" xfId="21826"/>
    <cellStyle name="Major Total 2 2 2 4 7 4" xfId="21827"/>
    <cellStyle name="Major Total 2 2 2 4 8" xfId="21828"/>
    <cellStyle name="Major Total 2 2 2 4 8 2" xfId="21829"/>
    <cellStyle name="Major Total 2 2 2 4 8 2 2" xfId="21830"/>
    <cellStyle name="Major Total 2 2 2 4 8 3" xfId="21831"/>
    <cellStyle name="Major Total 2 2 2 4 8 3 2" xfId="21832"/>
    <cellStyle name="Major Total 2 2 2 4 8 4" xfId="21833"/>
    <cellStyle name="Major Total 2 2 2 4 9" xfId="21834"/>
    <cellStyle name="Major Total 2 2 2 4 9 2" xfId="21835"/>
    <cellStyle name="Major Total 2 2 2 5" xfId="21836"/>
    <cellStyle name="Major Total 2 2 2 5 10" xfId="21837"/>
    <cellStyle name="Major Total 2 2 2 5 10 2" xfId="21838"/>
    <cellStyle name="Major Total 2 2 2 5 11" xfId="21839"/>
    <cellStyle name="Major Total 2 2 2 5 2" xfId="21840"/>
    <cellStyle name="Major Total 2 2 2 5 2 10" xfId="21841"/>
    <cellStyle name="Major Total 2 2 2 5 2 2" xfId="21842"/>
    <cellStyle name="Major Total 2 2 2 5 2 2 2" xfId="21843"/>
    <cellStyle name="Major Total 2 2 2 5 2 2 2 2" xfId="21844"/>
    <cellStyle name="Major Total 2 2 2 5 2 2 3" xfId="21845"/>
    <cellStyle name="Major Total 2 2 2 5 2 2 3 2" xfId="21846"/>
    <cellStyle name="Major Total 2 2 2 5 2 2 4" xfId="21847"/>
    <cellStyle name="Major Total 2 2 2 5 2 3" xfId="21848"/>
    <cellStyle name="Major Total 2 2 2 5 2 3 2" xfId="21849"/>
    <cellStyle name="Major Total 2 2 2 5 2 3 2 2" xfId="21850"/>
    <cellStyle name="Major Total 2 2 2 5 2 3 3" xfId="21851"/>
    <cellStyle name="Major Total 2 2 2 5 2 3 3 2" xfId="21852"/>
    <cellStyle name="Major Total 2 2 2 5 2 3 4" xfId="21853"/>
    <cellStyle name="Major Total 2 2 2 5 2 4" xfId="21854"/>
    <cellStyle name="Major Total 2 2 2 5 2 4 2" xfId="21855"/>
    <cellStyle name="Major Total 2 2 2 5 2 4 2 2" xfId="21856"/>
    <cellStyle name="Major Total 2 2 2 5 2 4 3" xfId="21857"/>
    <cellStyle name="Major Total 2 2 2 5 2 4 3 2" xfId="21858"/>
    <cellStyle name="Major Total 2 2 2 5 2 4 4" xfId="21859"/>
    <cellStyle name="Major Total 2 2 2 5 2 5" xfId="21860"/>
    <cellStyle name="Major Total 2 2 2 5 2 5 2" xfId="21861"/>
    <cellStyle name="Major Total 2 2 2 5 2 5 2 2" xfId="21862"/>
    <cellStyle name="Major Total 2 2 2 5 2 5 3" xfId="21863"/>
    <cellStyle name="Major Total 2 2 2 5 2 5 3 2" xfId="21864"/>
    <cellStyle name="Major Total 2 2 2 5 2 5 4" xfId="21865"/>
    <cellStyle name="Major Total 2 2 2 5 2 6" xfId="21866"/>
    <cellStyle name="Major Total 2 2 2 5 2 6 2" xfId="21867"/>
    <cellStyle name="Major Total 2 2 2 5 2 6 2 2" xfId="21868"/>
    <cellStyle name="Major Total 2 2 2 5 2 6 3" xfId="21869"/>
    <cellStyle name="Major Total 2 2 2 5 2 6 3 2" xfId="21870"/>
    <cellStyle name="Major Total 2 2 2 5 2 6 4" xfId="21871"/>
    <cellStyle name="Major Total 2 2 2 5 2 7" xfId="21872"/>
    <cellStyle name="Major Total 2 2 2 5 2 7 2" xfId="21873"/>
    <cellStyle name="Major Total 2 2 2 5 2 7 2 2" xfId="21874"/>
    <cellStyle name="Major Total 2 2 2 5 2 7 3" xfId="21875"/>
    <cellStyle name="Major Total 2 2 2 5 2 7 3 2" xfId="21876"/>
    <cellStyle name="Major Total 2 2 2 5 2 7 4" xfId="21877"/>
    <cellStyle name="Major Total 2 2 2 5 2 8" xfId="21878"/>
    <cellStyle name="Major Total 2 2 2 5 2 8 2" xfId="21879"/>
    <cellStyle name="Major Total 2 2 2 5 2 9" xfId="21880"/>
    <cellStyle name="Major Total 2 2 2 5 2 9 2" xfId="21881"/>
    <cellStyle name="Major Total 2 2 2 5 3" xfId="21882"/>
    <cellStyle name="Major Total 2 2 2 5 3 2" xfId="21883"/>
    <cellStyle name="Major Total 2 2 2 5 3 2 2" xfId="21884"/>
    <cellStyle name="Major Total 2 2 2 5 3 3" xfId="21885"/>
    <cellStyle name="Major Total 2 2 2 5 3 3 2" xfId="21886"/>
    <cellStyle name="Major Total 2 2 2 5 3 4" xfId="21887"/>
    <cellStyle name="Major Total 2 2 2 5 4" xfId="21888"/>
    <cellStyle name="Major Total 2 2 2 5 4 2" xfId="21889"/>
    <cellStyle name="Major Total 2 2 2 5 4 2 2" xfId="21890"/>
    <cellStyle name="Major Total 2 2 2 5 4 3" xfId="21891"/>
    <cellStyle name="Major Total 2 2 2 5 4 3 2" xfId="21892"/>
    <cellStyle name="Major Total 2 2 2 5 4 4" xfId="21893"/>
    <cellStyle name="Major Total 2 2 2 5 5" xfId="21894"/>
    <cellStyle name="Major Total 2 2 2 5 5 2" xfId="21895"/>
    <cellStyle name="Major Total 2 2 2 5 5 2 2" xfId="21896"/>
    <cellStyle name="Major Total 2 2 2 5 5 3" xfId="21897"/>
    <cellStyle name="Major Total 2 2 2 5 5 3 2" xfId="21898"/>
    <cellStyle name="Major Total 2 2 2 5 5 4" xfId="21899"/>
    <cellStyle name="Major Total 2 2 2 5 6" xfId="21900"/>
    <cellStyle name="Major Total 2 2 2 5 6 2" xfId="21901"/>
    <cellStyle name="Major Total 2 2 2 5 6 2 2" xfId="21902"/>
    <cellStyle name="Major Total 2 2 2 5 6 3" xfId="21903"/>
    <cellStyle name="Major Total 2 2 2 5 6 3 2" xfId="21904"/>
    <cellStyle name="Major Total 2 2 2 5 6 4" xfId="21905"/>
    <cellStyle name="Major Total 2 2 2 5 7" xfId="21906"/>
    <cellStyle name="Major Total 2 2 2 5 7 2" xfId="21907"/>
    <cellStyle name="Major Total 2 2 2 5 7 2 2" xfId="21908"/>
    <cellStyle name="Major Total 2 2 2 5 7 3" xfId="21909"/>
    <cellStyle name="Major Total 2 2 2 5 7 3 2" xfId="21910"/>
    <cellStyle name="Major Total 2 2 2 5 7 4" xfId="21911"/>
    <cellStyle name="Major Total 2 2 2 5 8" xfId="21912"/>
    <cellStyle name="Major Total 2 2 2 5 8 2" xfId="21913"/>
    <cellStyle name="Major Total 2 2 2 5 8 2 2" xfId="21914"/>
    <cellStyle name="Major Total 2 2 2 5 8 3" xfId="21915"/>
    <cellStyle name="Major Total 2 2 2 5 8 3 2" xfId="21916"/>
    <cellStyle name="Major Total 2 2 2 5 8 4" xfId="21917"/>
    <cellStyle name="Major Total 2 2 2 5 9" xfId="21918"/>
    <cellStyle name="Major Total 2 2 2 5 9 2" xfId="21919"/>
    <cellStyle name="Major Total 2 2 2 6" xfId="21920"/>
    <cellStyle name="Major Total 2 2 2 6 10" xfId="21921"/>
    <cellStyle name="Major Total 2 2 2 6 2" xfId="21922"/>
    <cellStyle name="Major Total 2 2 2 6 2 2" xfId="21923"/>
    <cellStyle name="Major Total 2 2 2 6 2 2 2" xfId="21924"/>
    <cellStyle name="Major Total 2 2 2 6 2 3" xfId="21925"/>
    <cellStyle name="Major Total 2 2 2 6 2 3 2" xfId="21926"/>
    <cellStyle name="Major Total 2 2 2 6 2 4" xfId="21927"/>
    <cellStyle name="Major Total 2 2 2 6 3" xfId="21928"/>
    <cellStyle name="Major Total 2 2 2 6 3 2" xfId="21929"/>
    <cellStyle name="Major Total 2 2 2 6 3 2 2" xfId="21930"/>
    <cellStyle name="Major Total 2 2 2 6 3 3" xfId="21931"/>
    <cellStyle name="Major Total 2 2 2 6 3 3 2" xfId="21932"/>
    <cellStyle name="Major Total 2 2 2 6 3 4" xfId="21933"/>
    <cellStyle name="Major Total 2 2 2 6 4" xfId="21934"/>
    <cellStyle name="Major Total 2 2 2 6 4 2" xfId="21935"/>
    <cellStyle name="Major Total 2 2 2 6 4 2 2" xfId="21936"/>
    <cellStyle name="Major Total 2 2 2 6 4 3" xfId="21937"/>
    <cellStyle name="Major Total 2 2 2 6 4 3 2" xfId="21938"/>
    <cellStyle name="Major Total 2 2 2 6 4 4" xfId="21939"/>
    <cellStyle name="Major Total 2 2 2 6 5" xfId="21940"/>
    <cellStyle name="Major Total 2 2 2 6 5 2" xfId="21941"/>
    <cellStyle name="Major Total 2 2 2 6 5 2 2" xfId="21942"/>
    <cellStyle name="Major Total 2 2 2 6 5 3" xfId="21943"/>
    <cellStyle name="Major Total 2 2 2 6 5 3 2" xfId="21944"/>
    <cellStyle name="Major Total 2 2 2 6 5 4" xfId="21945"/>
    <cellStyle name="Major Total 2 2 2 6 6" xfId="21946"/>
    <cellStyle name="Major Total 2 2 2 6 6 2" xfId="21947"/>
    <cellStyle name="Major Total 2 2 2 6 6 2 2" xfId="21948"/>
    <cellStyle name="Major Total 2 2 2 6 6 3" xfId="21949"/>
    <cellStyle name="Major Total 2 2 2 6 6 3 2" xfId="21950"/>
    <cellStyle name="Major Total 2 2 2 6 6 4" xfId="21951"/>
    <cellStyle name="Major Total 2 2 2 6 7" xfId="21952"/>
    <cellStyle name="Major Total 2 2 2 6 7 2" xfId="21953"/>
    <cellStyle name="Major Total 2 2 2 6 7 2 2" xfId="21954"/>
    <cellStyle name="Major Total 2 2 2 6 7 3" xfId="21955"/>
    <cellStyle name="Major Total 2 2 2 6 7 3 2" xfId="21956"/>
    <cellStyle name="Major Total 2 2 2 6 7 4" xfId="21957"/>
    <cellStyle name="Major Total 2 2 2 6 8" xfId="21958"/>
    <cellStyle name="Major Total 2 2 2 6 8 2" xfId="21959"/>
    <cellStyle name="Major Total 2 2 2 6 9" xfId="21960"/>
    <cellStyle name="Major Total 2 2 2 6 9 2" xfId="21961"/>
    <cellStyle name="Major Total 2 2 2 7" xfId="21962"/>
    <cellStyle name="Major Total 2 2 2 7 2" xfId="21963"/>
    <cellStyle name="Major Total 2 2 2 7 2 2" xfId="21964"/>
    <cellStyle name="Major Total 2 2 2 7 3" xfId="21965"/>
    <cellStyle name="Major Total 2 2 2 7 3 2" xfId="21966"/>
    <cellStyle name="Major Total 2 2 2 7 4" xfId="21967"/>
    <cellStyle name="Major Total 2 2 2 8" xfId="21968"/>
    <cellStyle name="Major Total 2 2 2 8 2" xfId="21969"/>
    <cellStyle name="Major Total 2 2 2 8 2 2" xfId="21970"/>
    <cellStyle name="Major Total 2 2 2 8 3" xfId="21971"/>
    <cellStyle name="Major Total 2 2 2 8 3 2" xfId="21972"/>
    <cellStyle name="Major Total 2 2 2 8 4" xfId="21973"/>
    <cellStyle name="Major Total 2 2 2 9" xfId="21974"/>
    <cellStyle name="Major Total 2 2 2 9 2" xfId="21975"/>
    <cellStyle name="Major Total 2 2 2 9 2 2" xfId="21976"/>
    <cellStyle name="Major Total 2 2 2 9 3" xfId="21977"/>
    <cellStyle name="Major Total 2 2 2 9 3 2" xfId="21978"/>
    <cellStyle name="Major Total 2 2 2 9 4" xfId="21979"/>
    <cellStyle name="Major Total 2 2 3" xfId="21980"/>
    <cellStyle name="Major Total 2 2 3 10" xfId="21981"/>
    <cellStyle name="Major Total 2 2 3 10 2" xfId="21982"/>
    <cellStyle name="Major Total 2 2 3 10 2 2" xfId="21983"/>
    <cellStyle name="Major Total 2 2 3 10 3" xfId="21984"/>
    <cellStyle name="Major Total 2 2 3 10 3 2" xfId="21985"/>
    <cellStyle name="Major Total 2 2 3 10 4" xfId="21986"/>
    <cellStyle name="Major Total 2 2 3 11" xfId="21987"/>
    <cellStyle name="Major Total 2 2 3 11 2" xfId="21988"/>
    <cellStyle name="Major Total 2 2 3 11 2 2" xfId="21989"/>
    <cellStyle name="Major Total 2 2 3 11 3" xfId="21990"/>
    <cellStyle name="Major Total 2 2 3 11 3 2" xfId="21991"/>
    <cellStyle name="Major Total 2 2 3 11 4" xfId="21992"/>
    <cellStyle name="Major Total 2 2 3 12" xfId="21993"/>
    <cellStyle name="Major Total 2 2 3 12 2" xfId="21994"/>
    <cellStyle name="Major Total 2 2 3 13" xfId="21995"/>
    <cellStyle name="Major Total 2 2 3 13 2" xfId="21996"/>
    <cellStyle name="Major Total 2 2 3 14" xfId="21997"/>
    <cellStyle name="Major Total 2 2 3 2" xfId="21998"/>
    <cellStyle name="Major Total 2 2 3 2 10" xfId="21999"/>
    <cellStyle name="Major Total 2 2 3 2 10 2" xfId="22000"/>
    <cellStyle name="Major Total 2 2 3 2 11" xfId="22001"/>
    <cellStyle name="Major Total 2 2 3 2 2" xfId="22002"/>
    <cellStyle name="Major Total 2 2 3 2 2 10" xfId="22003"/>
    <cellStyle name="Major Total 2 2 3 2 2 2" xfId="22004"/>
    <cellStyle name="Major Total 2 2 3 2 2 2 2" xfId="22005"/>
    <cellStyle name="Major Total 2 2 3 2 2 2 2 2" xfId="22006"/>
    <cellStyle name="Major Total 2 2 3 2 2 2 3" xfId="22007"/>
    <cellStyle name="Major Total 2 2 3 2 2 2 3 2" xfId="22008"/>
    <cellStyle name="Major Total 2 2 3 2 2 2 4" xfId="22009"/>
    <cellStyle name="Major Total 2 2 3 2 2 3" xfId="22010"/>
    <cellStyle name="Major Total 2 2 3 2 2 3 2" xfId="22011"/>
    <cellStyle name="Major Total 2 2 3 2 2 3 2 2" xfId="22012"/>
    <cellStyle name="Major Total 2 2 3 2 2 3 3" xfId="22013"/>
    <cellStyle name="Major Total 2 2 3 2 2 3 3 2" xfId="22014"/>
    <cellStyle name="Major Total 2 2 3 2 2 3 4" xfId="22015"/>
    <cellStyle name="Major Total 2 2 3 2 2 4" xfId="22016"/>
    <cellStyle name="Major Total 2 2 3 2 2 4 2" xfId="22017"/>
    <cellStyle name="Major Total 2 2 3 2 2 4 2 2" xfId="22018"/>
    <cellStyle name="Major Total 2 2 3 2 2 4 3" xfId="22019"/>
    <cellStyle name="Major Total 2 2 3 2 2 4 3 2" xfId="22020"/>
    <cellStyle name="Major Total 2 2 3 2 2 4 4" xfId="22021"/>
    <cellStyle name="Major Total 2 2 3 2 2 5" xfId="22022"/>
    <cellStyle name="Major Total 2 2 3 2 2 5 2" xfId="22023"/>
    <cellStyle name="Major Total 2 2 3 2 2 5 2 2" xfId="22024"/>
    <cellStyle name="Major Total 2 2 3 2 2 5 3" xfId="22025"/>
    <cellStyle name="Major Total 2 2 3 2 2 5 3 2" xfId="22026"/>
    <cellStyle name="Major Total 2 2 3 2 2 5 4" xfId="22027"/>
    <cellStyle name="Major Total 2 2 3 2 2 6" xfId="22028"/>
    <cellStyle name="Major Total 2 2 3 2 2 6 2" xfId="22029"/>
    <cellStyle name="Major Total 2 2 3 2 2 6 2 2" xfId="22030"/>
    <cellStyle name="Major Total 2 2 3 2 2 6 3" xfId="22031"/>
    <cellStyle name="Major Total 2 2 3 2 2 6 3 2" xfId="22032"/>
    <cellStyle name="Major Total 2 2 3 2 2 6 4" xfId="22033"/>
    <cellStyle name="Major Total 2 2 3 2 2 7" xfId="22034"/>
    <cellStyle name="Major Total 2 2 3 2 2 7 2" xfId="22035"/>
    <cellStyle name="Major Total 2 2 3 2 2 7 2 2" xfId="22036"/>
    <cellStyle name="Major Total 2 2 3 2 2 7 3" xfId="22037"/>
    <cellStyle name="Major Total 2 2 3 2 2 7 3 2" xfId="22038"/>
    <cellStyle name="Major Total 2 2 3 2 2 7 4" xfId="22039"/>
    <cellStyle name="Major Total 2 2 3 2 2 8" xfId="22040"/>
    <cellStyle name="Major Total 2 2 3 2 2 8 2" xfId="22041"/>
    <cellStyle name="Major Total 2 2 3 2 2 9" xfId="22042"/>
    <cellStyle name="Major Total 2 2 3 2 2 9 2" xfId="22043"/>
    <cellStyle name="Major Total 2 2 3 2 3" xfId="22044"/>
    <cellStyle name="Major Total 2 2 3 2 3 2" xfId="22045"/>
    <cellStyle name="Major Total 2 2 3 2 3 2 2" xfId="22046"/>
    <cellStyle name="Major Total 2 2 3 2 3 3" xfId="22047"/>
    <cellStyle name="Major Total 2 2 3 2 3 3 2" xfId="22048"/>
    <cellStyle name="Major Total 2 2 3 2 3 4" xfId="22049"/>
    <cellStyle name="Major Total 2 2 3 2 4" xfId="22050"/>
    <cellStyle name="Major Total 2 2 3 2 4 2" xfId="22051"/>
    <cellStyle name="Major Total 2 2 3 2 4 2 2" xfId="22052"/>
    <cellStyle name="Major Total 2 2 3 2 4 3" xfId="22053"/>
    <cellStyle name="Major Total 2 2 3 2 4 3 2" xfId="22054"/>
    <cellStyle name="Major Total 2 2 3 2 4 4" xfId="22055"/>
    <cellStyle name="Major Total 2 2 3 2 5" xfId="22056"/>
    <cellStyle name="Major Total 2 2 3 2 5 2" xfId="22057"/>
    <cellStyle name="Major Total 2 2 3 2 5 2 2" xfId="22058"/>
    <cellStyle name="Major Total 2 2 3 2 5 3" xfId="22059"/>
    <cellStyle name="Major Total 2 2 3 2 5 3 2" xfId="22060"/>
    <cellStyle name="Major Total 2 2 3 2 5 4" xfId="22061"/>
    <cellStyle name="Major Total 2 2 3 2 6" xfId="22062"/>
    <cellStyle name="Major Total 2 2 3 2 6 2" xfId="22063"/>
    <cellStyle name="Major Total 2 2 3 2 6 2 2" xfId="22064"/>
    <cellStyle name="Major Total 2 2 3 2 6 3" xfId="22065"/>
    <cellStyle name="Major Total 2 2 3 2 6 3 2" xfId="22066"/>
    <cellStyle name="Major Total 2 2 3 2 6 4" xfId="22067"/>
    <cellStyle name="Major Total 2 2 3 2 7" xfId="22068"/>
    <cellStyle name="Major Total 2 2 3 2 7 2" xfId="22069"/>
    <cellStyle name="Major Total 2 2 3 2 7 2 2" xfId="22070"/>
    <cellStyle name="Major Total 2 2 3 2 7 3" xfId="22071"/>
    <cellStyle name="Major Total 2 2 3 2 7 3 2" xfId="22072"/>
    <cellStyle name="Major Total 2 2 3 2 7 4" xfId="22073"/>
    <cellStyle name="Major Total 2 2 3 2 8" xfId="22074"/>
    <cellStyle name="Major Total 2 2 3 2 8 2" xfId="22075"/>
    <cellStyle name="Major Total 2 2 3 2 8 2 2" xfId="22076"/>
    <cellStyle name="Major Total 2 2 3 2 8 3" xfId="22077"/>
    <cellStyle name="Major Total 2 2 3 2 8 3 2" xfId="22078"/>
    <cellStyle name="Major Total 2 2 3 2 8 4" xfId="22079"/>
    <cellStyle name="Major Total 2 2 3 2 9" xfId="22080"/>
    <cellStyle name="Major Total 2 2 3 2 9 2" xfId="22081"/>
    <cellStyle name="Major Total 2 2 3 3" xfId="22082"/>
    <cellStyle name="Major Total 2 2 3 3 10" xfId="22083"/>
    <cellStyle name="Major Total 2 2 3 3 10 2" xfId="22084"/>
    <cellStyle name="Major Total 2 2 3 3 11" xfId="22085"/>
    <cellStyle name="Major Total 2 2 3 3 2" xfId="22086"/>
    <cellStyle name="Major Total 2 2 3 3 2 10" xfId="22087"/>
    <cellStyle name="Major Total 2 2 3 3 2 2" xfId="22088"/>
    <cellStyle name="Major Total 2 2 3 3 2 2 2" xfId="22089"/>
    <cellStyle name="Major Total 2 2 3 3 2 2 2 2" xfId="22090"/>
    <cellStyle name="Major Total 2 2 3 3 2 2 3" xfId="22091"/>
    <cellStyle name="Major Total 2 2 3 3 2 2 3 2" xfId="22092"/>
    <cellStyle name="Major Total 2 2 3 3 2 2 4" xfId="22093"/>
    <cellStyle name="Major Total 2 2 3 3 2 3" xfId="22094"/>
    <cellStyle name="Major Total 2 2 3 3 2 3 2" xfId="22095"/>
    <cellStyle name="Major Total 2 2 3 3 2 3 2 2" xfId="22096"/>
    <cellStyle name="Major Total 2 2 3 3 2 3 3" xfId="22097"/>
    <cellStyle name="Major Total 2 2 3 3 2 3 3 2" xfId="22098"/>
    <cellStyle name="Major Total 2 2 3 3 2 3 4" xfId="22099"/>
    <cellStyle name="Major Total 2 2 3 3 2 4" xfId="22100"/>
    <cellStyle name="Major Total 2 2 3 3 2 4 2" xfId="22101"/>
    <cellStyle name="Major Total 2 2 3 3 2 4 2 2" xfId="22102"/>
    <cellStyle name="Major Total 2 2 3 3 2 4 3" xfId="22103"/>
    <cellStyle name="Major Total 2 2 3 3 2 4 3 2" xfId="22104"/>
    <cellStyle name="Major Total 2 2 3 3 2 4 4" xfId="22105"/>
    <cellStyle name="Major Total 2 2 3 3 2 5" xfId="22106"/>
    <cellStyle name="Major Total 2 2 3 3 2 5 2" xfId="22107"/>
    <cellStyle name="Major Total 2 2 3 3 2 5 2 2" xfId="22108"/>
    <cellStyle name="Major Total 2 2 3 3 2 5 3" xfId="22109"/>
    <cellStyle name="Major Total 2 2 3 3 2 5 3 2" xfId="22110"/>
    <cellStyle name="Major Total 2 2 3 3 2 5 4" xfId="22111"/>
    <cellStyle name="Major Total 2 2 3 3 2 6" xfId="22112"/>
    <cellStyle name="Major Total 2 2 3 3 2 6 2" xfId="22113"/>
    <cellStyle name="Major Total 2 2 3 3 2 6 2 2" xfId="22114"/>
    <cellStyle name="Major Total 2 2 3 3 2 6 3" xfId="22115"/>
    <cellStyle name="Major Total 2 2 3 3 2 6 3 2" xfId="22116"/>
    <cellStyle name="Major Total 2 2 3 3 2 6 4" xfId="22117"/>
    <cellStyle name="Major Total 2 2 3 3 2 7" xfId="22118"/>
    <cellStyle name="Major Total 2 2 3 3 2 7 2" xfId="22119"/>
    <cellStyle name="Major Total 2 2 3 3 2 7 2 2" xfId="22120"/>
    <cellStyle name="Major Total 2 2 3 3 2 7 3" xfId="22121"/>
    <cellStyle name="Major Total 2 2 3 3 2 7 3 2" xfId="22122"/>
    <cellStyle name="Major Total 2 2 3 3 2 7 4" xfId="22123"/>
    <cellStyle name="Major Total 2 2 3 3 2 8" xfId="22124"/>
    <cellStyle name="Major Total 2 2 3 3 2 8 2" xfId="22125"/>
    <cellStyle name="Major Total 2 2 3 3 2 9" xfId="22126"/>
    <cellStyle name="Major Total 2 2 3 3 2 9 2" xfId="22127"/>
    <cellStyle name="Major Total 2 2 3 3 3" xfId="22128"/>
    <cellStyle name="Major Total 2 2 3 3 3 2" xfId="22129"/>
    <cellStyle name="Major Total 2 2 3 3 3 2 2" xfId="22130"/>
    <cellStyle name="Major Total 2 2 3 3 3 3" xfId="22131"/>
    <cellStyle name="Major Total 2 2 3 3 3 3 2" xfId="22132"/>
    <cellStyle name="Major Total 2 2 3 3 3 4" xfId="22133"/>
    <cellStyle name="Major Total 2 2 3 3 4" xfId="22134"/>
    <cellStyle name="Major Total 2 2 3 3 4 2" xfId="22135"/>
    <cellStyle name="Major Total 2 2 3 3 4 2 2" xfId="22136"/>
    <cellStyle name="Major Total 2 2 3 3 4 3" xfId="22137"/>
    <cellStyle name="Major Total 2 2 3 3 4 3 2" xfId="22138"/>
    <cellStyle name="Major Total 2 2 3 3 4 4" xfId="22139"/>
    <cellStyle name="Major Total 2 2 3 3 5" xfId="22140"/>
    <cellStyle name="Major Total 2 2 3 3 5 2" xfId="22141"/>
    <cellStyle name="Major Total 2 2 3 3 5 2 2" xfId="22142"/>
    <cellStyle name="Major Total 2 2 3 3 5 3" xfId="22143"/>
    <cellStyle name="Major Total 2 2 3 3 5 3 2" xfId="22144"/>
    <cellStyle name="Major Total 2 2 3 3 5 4" xfId="22145"/>
    <cellStyle name="Major Total 2 2 3 3 6" xfId="22146"/>
    <cellStyle name="Major Total 2 2 3 3 6 2" xfId="22147"/>
    <cellStyle name="Major Total 2 2 3 3 6 2 2" xfId="22148"/>
    <cellStyle name="Major Total 2 2 3 3 6 3" xfId="22149"/>
    <cellStyle name="Major Total 2 2 3 3 6 3 2" xfId="22150"/>
    <cellStyle name="Major Total 2 2 3 3 6 4" xfId="22151"/>
    <cellStyle name="Major Total 2 2 3 3 7" xfId="22152"/>
    <cellStyle name="Major Total 2 2 3 3 7 2" xfId="22153"/>
    <cellStyle name="Major Total 2 2 3 3 7 2 2" xfId="22154"/>
    <cellStyle name="Major Total 2 2 3 3 7 3" xfId="22155"/>
    <cellStyle name="Major Total 2 2 3 3 7 3 2" xfId="22156"/>
    <cellStyle name="Major Total 2 2 3 3 7 4" xfId="22157"/>
    <cellStyle name="Major Total 2 2 3 3 8" xfId="22158"/>
    <cellStyle name="Major Total 2 2 3 3 8 2" xfId="22159"/>
    <cellStyle name="Major Total 2 2 3 3 8 2 2" xfId="22160"/>
    <cellStyle name="Major Total 2 2 3 3 8 3" xfId="22161"/>
    <cellStyle name="Major Total 2 2 3 3 8 3 2" xfId="22162"/>
    <cellStyle name="Major Total 2 2 3 3 8 4" xfId="22163"/>
    <cellStyle name="Major Total 2 2 3 3 9" xfId="22164"/>
    <cellStyle name="Major Total 2 2 3 3 9 2" xfId="22165"/>
    <cellStyle name="Major Total 2 2 3 4" xfId="22166"/>
    <cellStyle name="Major Total 2 2 3 4 10" xfId="22167"/>
    <cellStyle name="Major Total 2 2 3 4 10 2" xfId="22168"/>
    <cellStyle name="Major Total 2 2 3 4 11" xfId="22169"/>
    <cellStyle name="Major Total 2 2 3 4 2" xfId="22170"/>
    <cellStyle name="Major Total 2 2 3 4 2 10" xfId="22171"/>
    <cellStyle name="Major Total 2 2 3 4 2 2" xfId="22172"/>
    <cellStyle name="Major Total 2 2 3 4 2 2 2" xfId="22173"/>
    <cellStyle name="Major Total 2 2 3 4 2 2 2 2" xfId="22174"/>
    <cellStyle name="Major Total 2 2 3 4 2 2 3" xfId="22175"/>
    <cellStyle name="Major Total 2 2 3 4 2 2 3 2" xfId="22176"/>
    <cellStyle name="Major Total 2 2 3 4 2 2 4" xfId="22177"/>
    <cellStyle name="Major Total 2 2 3 4 2 3" xfId="22178"/>
    <cellStyle name="Major Total 2 2 3 4 2 3 2" xfId="22179"/>
    <cellStyle name="Major Total 2 2 3 4 2 3 2 2" xfId="22180"/>
    <cellStyle name="Major Total 2 2 3 4 2 3 3" xfId="22181"/>
    <cellStyle name="Major Total 2 2 3 4 2 3 3 2" xfId="22182"/>
    <cellStyle name="Major Total 2 2 3 4 2 3 4" xfId="22183"/>
    <cellStyle name="Major Total 2 2 3 4 2 4" xfId="22184"/>
    <cellStyle name="Major Total 2 2 3 4 2 4 2" xfId="22185"/>
    <cellStyle name="Major Total 2 2 3 4 2 4 2 2" xfId="22186"/>
    <cellStyle name="Major Total 2 2 3 4 2 4 3" xfId="22187"/>
    <cellStyle name="Major Total 2 2 3 4 2 4 3 2" xfId="22188"/>
    <cellStyle name="Major Total 2 2 3 4 2 4 4" xfId="22189"/>
    <cellStyle name="Major Total 2 2 3 4 2 5" xfId="22190"/>
    <cellStyle name="Major Total 2 2 3 4 2 5 2" xfId="22191"/>
    <cellStyle name="Major Total 2 2 3 4 2 5 2 2" xfId="22192"/>
    <cellStyle name="Major Total 2 2 3 4 2 5 3" xfId="22193"/>
    <cellStyle name="Major Total 2 2 3 4 2 5 3 2" xfId="22194"/>
    <cellStyle name="Major Total 2 2 3 4 2 5 4" xfId="22195"/>
    <cellStyle name="Major Total 2 2 3 4 2 6" xfId="22196"/>
    <cellStyle name="Major Total 2 2 3 4 2 6 2" xfId="22197"/>
    <cellStyle name="Major Total 2 2 3 4 2 6 2 2" xfId="22198"/>
    <cellStyle name="Major Total 2 2 3 4 2 6 3" xfId="22199"/>
    <cellStyle name="Major Total 2 2 3 4 2 6 3 2" xfId="22200"/>
    <cellStyle name="Major Total 2 2 3 4 2 6 4" xfId="22201"/>
    <cellStyle name="Major Total 2 2 3 4 2 7" xfId="22202"/>
    <cellStyle name="Major Total 2 2 3 4 2 7 2" xfId="22203"/>
    <cellStyle name="Major Total 2 2 3 4 2 7 2 2" xfId="22204"/>
    <cellStyle name="Major Total 2 2 3 4 2 7 3" xfId="22205"/>
    <cellStyle name="Major Total 2 2 3 4 2 7 3 2" xfId="22206"/>
    <cellStyle name="Major Total 2 2 3 4 2 7 4" xfId="22207"/>
    <cellStyle name="Major Total 2 2 3 4 2 8" xfId="22208"/>
    <cellStyle name="Major Total 2 2 3 4 2 8 2" xfId="22209"/>
    <cellStyle name="Major Total 2 2 3 4 2 9" xfId="22210"/>
    <cellStyle name="Major Total 2 2 3 4 2 9 2" xfId="22211"/>
    <cellStyle name="Major Total 2 2 3 4 3" xfId="22212"/>
    <cellStyle name="Major Total 2 2 3 4 3 2" xfId="22213"/>
    <cellStyle name="Major Total 2 2 3 4 3 2 2" xfId="22214"/>
    <cellStyle name="Major Total 2 2 3 4 3 3" xfId="22215"/>
    <cellStyle name="Major Total 2 2 3 4 3 3 2" xfId="22216"/>
    <cellStyle name="Major Total 2 2 3 4 3 4" xfId="22217"/>
    <cellStyle name="Major Total 2 2 3 4 4" xfId="22218"/>
    <cellStyle name="Major Total 2 2 3 4 4 2" xfId="22219"/>
    <cellStyle name="Major Total 2 2 3 4 4 2 2" xfId="22220"/>
    <cellStyle name="Major Total 2 2 3 4 4 3" xfId="22221"/>
    <cellStyle name="Major Total 2 2 3 4 4 3 2" xfId="22222"/>
    <cellStyle name="Major Total 2 2 3 4 4 4" xfId="22223"/>
    <cellStyle name="Major Total 2 2 3 4 5" xfId="22224"/>
    <cellStyle name="Major Total 2 2 3 4 5 2" xfId="22225"/>
    <cellStyle name="Major Total 2 2 3 4 5 2 2" xfId="22226"/>
    <cellStyle name="Major Total 2 2 3 4 5 3" xfId="22227"/>
    <cellStyle name="Major Total 2 2 3 4 5 3 2" xfId="22228"/>
    <cellStyle name="Major Total 2 2 3 4 5 4" xfId="22229"/>
    <cellStyle name="Major Total 2 2 3 4 6" xfId="22230"/>
    <cellStyle name="Major Total 2 2 3 4 6 2" xfId="22231"/>
    <cellStyle name="Major Total 2 2 3 4 6 2 2" xfId="22232"/>
    <cellStyle name="Major Total 2 2 3 4 6 3" xfId="22233"/>
    <cellStyle name="Major Total 2 2 3 4 6 3 2" xfId="22234"/>
    <cellStyle name="Major Total 2 2 3 4 6 4" xfId="22235"/>
    <cellStyle name="Major Total 2 2 3 4 7" xfId="22236"/>
    <cellStyle name="Major Total 2 2 3 4 7 2" xfId="22237"/>
    <cellStyle name="Major Total 2 2 3 4 7 2 2" xfId="22238"/>
    <cellStyle name="Major Total 2 2 3 4 7 3" xfId="22239"/>
    <cellStyle name="Major Total 2 2 3 4 7 3 2" xfId="22240"/>
    <cellStyle name="Major Total 2 2 3 4 7 4" xfId="22241"/>
    <cellStyle name="Major Total 2 2 3 4 8" xfId="22242"/>
    <cellStyle name="Major Total 2 2 3 4 8 2" xfId="22243"/>
    <cellStyle name="Major Total 2 2 3 4 8 2 2" xfId="22244"/>
    <cellStyle name="Major Total 2 2 3 4 8 3" xfId="22245"/>
    <cellStyle name="Major Total 2 2 3 4 8 3 2" xfId="22246"/>
    <cellStyle name="Major Total 2 2 3 4 8 4" xfId="22247"/>
    <cellStyle name="Major Total 2 2 3 4 9" xfId="22248"/>
    <cellStyle name="Major Total 2 2 3 4 9 2" xfId="22249"/>
    <cellStyle name="Major Total 2 2 3 5" xfId="22250"/>
    <cellStyle name="Major Total 2 2 3 5 10" xfId="22251"/>
    <cellStyle name="Major Total 2 2 3 5 2" xfId="22252"/>
    <cellStyle name="Major Total 2 2 3 5 2 2" xfId="22253"/>
    <cellStyle name="Major Total 2 2 3 5 2 2 2" xfId="22254"/>
    <cellStyle name="Major Total 2 2 3 5 2 3" xfId="22255"/>
    <cellStyle name="Major Total 2 2 3 5 2 3 2" xfId="22256"/>
    <cellStyle name="Major Total 2 2 3 5 2 4" xfId="22257"/>
    <cellStyle name="Major Total 2 2 3 5 3" xfId="22258"/>
    <cellStyle name="Major Total 2 2 3 5 3 2" xfId="22259"/>
    <cellStyle name="Major Total 2 2 3 5 3 2 2" xfId="22260"/>
    <cellStyle name="Major Total 2 2 3 5 3 3" xfId="22261"/>
    <cellStyle name="Major Total 2 2 3 5 3 3 2" xfId="22262"/>
    <cellStyle name="Major Total 2 2 3 5 3 4" xfId="22263"/>
    <cellStyle name="Major Total 2 2 3 5 4" xfId="22264"/>
    <cellStyle name="Major Total 2 2 3 5 4 2" xfId="22265"/>
    <cellStyle name="Major Total 2 2 3 5 4 2 2" xfId="22266"/>
    <cellStyle name="Major Total 2 2 3 5 4 3" xfId="22267"/>
    <cellStyle name="Major Total 2 2 3 5 4 3 2" xfId="22268"/>
    <cellStyle name="Major Total 2 2 3 5 4 4" xfId="22269"/>
    <cellStyle name="Major Total 2 2 3 5 5" xfId="22270"/>
    <cellStyle name="Major Total 2 2 3 5 5 2" xfId="22271"/>
    <cellStyle name="Major Total 2 2 3 5 5 2 2" xfId="22272"/>
    <cellStyle name="Major Total 2 2 3 5 5 3" xfId="22273"/>
    <cellStyle name="Major Total 2 2 3 5 5 3 2" xfId="22274"/>
    <cellStyle name="Major Total 2 2 3 5 5 4" xfId="22275"/>
    <cellStyle name="Major Total 2 2 3 5 6" xfId="22276"/>
    <cellStyle name="Major Total 2 2 3 5 6 2" xfId="22277"/>
    <cellStyle name="Major Total 2 2 3 5 6 2 2" xfId="22278"/>
    <cellStyle name="Major Total 2 2 3 5 6 3" xfId="22279"/>
    <cellStyle name="Major Total 2 2 3 5 6 3 2" xfId="22280"/>
    <cellStyle name="Major Total 2 2 3 5 6 4" xfId="22281"/>
    <cellStyle name="Major Total 2 2 3 5 7" xfId="22282"/>
    <cellStyle name="Major Total 2 2 3 5 7 2" xfId="22283"/>
    <cellStyle name="Major Total 2 2 3 5 7 2 2" xfId="22284"/>
    <cellStyle name="Major Total 2 2 3 5 7 3" xfId="22285"/>
    <cellStyle name="Major Total 2 2 3 5 7 3 2" xfId="22286"/>
    <cellStyle name="Major Total 2 2 3 5 7 4" xfId="22287"/>
    <cellStyle name="Major Total 2 2 3 5 8" xfId="22288"/>
    <cellStyle name="Major Total 2 2 3 5 8 2" xfId="22289"/>
    <cellStyle name="Major Total 2 2 3 5 9" xfId="22290"/>
    <cellStyle name="Major Total 2 2 3 5 9 2" xfId="22291"/>
    <cellStyle name="Major Total 2 2 3 6" xfId="22292"/>
    <cellStyle name="Major Total 2 2 3 6 2" xfId="22293"/>
    <cellStyle name="Major Total 2 2 3 6 2 2" xfId="22294"/>
    <cellStyle name="Major Total 2 2 3 6 3" xfId="22295"/>
    <cellStyle name="Major Total 2 2 3 6 3 2" xfId="22296"/>
    <cellStyle name="Major Total 2 2 3 6 4" xfId="22297"/>
    <cellStyle name="Major Total 2 2 3 7" xfId="22298"/>
    <cellStyle name="Major Total 2 2 3 7 2" xfId="22299"/>
    <cellStyle name="Major Total 2 2 3 7 2 2" xfId="22300"/>
    <cellStyle name="Major Total 2 2 3 7 3" xfId="22301"/>
    <cellStyle name="Major Total 2 2 3 7 3 2" xfId="22302"/>
    <cellStyle name="Major Total 2 2 3 7 4" xfId="22303"/>
    <cellStyle name="Major Total 2 2 3 8" xfId="22304"/>
    <cellStyle name="Major Total 2 2 3 8 2" xfId="22305"/>
    <cellStyle name="Major Total 2 2 3 8 2 2" xfId="22306"/>
    <cellStyle name="Major Total 2 2 3 8 3" xfId="22307"/>
    <cellStyle name="Major Total 2 2 3 8 3 2" xfId="22308"/>
    <cellStyle name="Major Total 2 2 3 8 4" xfId="22309"/>
    <cellStyle name="Major Total 2 2 3 9" xfId="22310"/>
    <cellStyle name="Major Total 2 2 3 9 2" xfId="22311"/>
    <cellStyle name="Major Total 2 2 3 9 2 2" xfId="22312"/>
    <cellStyle name="Major Total 2 2 3 9 3" xfId="22313"/>
    <cellStyle name="Major Total 2 2 3 9 3 2" xfId="22314"/>
    <cellStyle name="Major Total 2 2 3 9 4" xfId="22315"/>
    <cellStyle name="Major Total 2 2 4" xfId="22316"/>
    <cellStyle name="Major Total 2 2 4 10" xfId="22317"/>
    <cellStyle name="Major Total 2 2 4 10 2" xfId="22318"/>
    <cellStyle name="Major Total 2 2 4 11" xfId="22319"/>
    <cellStyle name="Major Total 2 2 4 2" xfId="22320"/>
    <cellStyle name="Major Total 2 2 4 2 10" xfId="22321"/>
    <cellStyle name="Major Total 2 2 4 2 2" xfId="22322"/>
    <cellStyle name="Major Total 2 2 4 2 2 2" xfId="22323"/>
    <cellStyle name="Major Total 2 2 4 2 2 2 2" xfId="22324"/>
    <cellStyle name="Major Total 2 2 4 2 2 3" xfId="22325"/>
    <cellStyle name="Major Total 2 2 4 2 2 3 2" xfId="22326"/>
    <cellStyle name="Major Total 2 2 4 2 2 4" xfId="22327"/>
    <cellStyle name="Major Total 2 2 4 2 3" xfId="22328"/>
    <cellStyle name="Major Total 2 2 4 2 3 2" xfId="22329"/>
    <cellStyle name="Major Total 2 2 4 2 3 2 2" xfId="22330"/>
    <cellStyle name="Major Total 2 2 4 2 3 3" xfId="22331"/>
    <cellStyle name="Major Total 2 2 4 2 3 3 2" xfId="22332"/>
    <cellStyle name="Major Total 2 2 4 2 3 4" xfId="22333"/>
    <cellStyle name="Major Total 2 2 4 2 4" xfId="22334"/>
    <cellStyle name="Major Total 2 2 4 2 4 2" xfId="22335"/>
    <cellStyle name="Major Total 2 2 4 2 4 2 2" xfId="22336"/>
    <cellStyle name="Major Total 2 2 4 2 4 3" xfId="22337"/>
    <cellStyle name="Major Total 2 2 4 2 4 3 2" xfId="22338"/>
    <cellStyle name="Major Total 2 2 4 2 4 4" xfId="22339"/>
    <cellStyle name="Major Total 2 2 4 2 5" xfId="22340"/>
    <cellStyle name="Major Total 2 2 4 2 5 2" xfId="22341"/>
    <cellStyle name="Major Total 2 2 4 2 5 2 2" xfId="22342"/>
    <cellStyle name="Major Total 2 2 4 2 5 3" xfId="22343"/>
    <cellStyle name="Major Total 2 2 4 2 5 3 2" xfId="22344"/>
    <cellStyle name="Major Total 2 2 4 2 5 4" xfId="22345"/>
    <cellStyle name="Major Total 2 2 4 2 6" xfId="22346"/>
    <cellStyle name="Major Total 2 2 4 2 6 2" xfId="22347"/>
    <cellStyle name="Major Total 2 2 4 2 6 2 2" xfId="22348"/>
    <cellStyle name="Major Total 2 2 4 2 6 3" xfId="22349"/>
    <cellStyle name="Major Total 2 2 4 2 6 3 2" xfId="22350"/>
    <cellStyle name="Major Total 2 2 4 2 6 4" xfId="22351"/>
    <cellStyle name="Major Total 2 2 4 2 7" xfId="22352"/>
    <cellStyle name="Major Total 2 2 4 2 7 2" xfId="22353"/>
    <cellStyle name="Major Total 2 2 4 2 7 2 2" xfId="22354"/>
    <cellStyle name="Major Total 2 2 4 2 7 3" xfId="22355"/>
    <cellStyle name="Major Total 2 2 4 2 7 3 2" xfId="22356"/>
    <cellStyle name="Major Total 2 2 4 2 7 4" xfId="22357"/>
    <cellStyle name="Major Total 2 2 4 2 8" xfId="22358"/>
    <cellStyle name="Major Total 2 2 4 2 8 2" xfId="22359"/>
    <cellStyle name="Major Total 2 2 4 2 9" xfId="22360"/>
    <cellStyle name="Major Total 2 2 4 2 9 2" xfId="22361"/>
    <cellStyle name="Major Total 2 2 4 3" xfId="22362"/>
    <cellStyle name="Major Total 2 2 4 3 2" xfId="22363"/>
    <cellStyle name="Major Total 2 2 4 3 2 2" xfId="22364"/>
    <cellStyle name="Major Total 2 2 4 3 3" xfId="22365"/>
    <cellStyle name="Major Total 2 2 4 3 3 2" xfId="22366"/>
    <cellStyle name="Major Total 2 2 4 3 4" xfId="22367"/>
    <cellStyle name="Major Total 2 2 4 4" xfId="22368"/>
    <cellStyle name="Major Total 2 2 4 4 2" xfId="22369"/>
    <cellStyle name="Major Total 2 2 4 4 2 2" xfId="22370"/>
    <cellStyle name="Major Total 2 2 4 4 3" xfId="22371"/>
    <cellStyle name="Major Total 2 2 4 4 3 2" xfId="22372"/>
    <cellStyle name="Major Total 2 2 4 4 4" xfId="22373"/>
    <cellStyle name="Major Total 2 2 4 5" xfId="22374"/>
    <cellStyle name="Major Total 2 2 4 5 2" xfId="22375"/>
    <cellStyle name="Major Total 2 2 4 5 2 2" xfId="22376"/>
    <cellStyle name="Major Total 2 2 4 5 3" xfId="22377"/>
    <cellStyle name="Major Total 2 2 4 5 3 2" xfId="22378"/>
    <cellStyle name="Major Total 2 2 4 5 4" xfId="22379"/>
    <cellStyle name="Major Total 2 2 4 6" xfId="22380"/>
    <cellStyle name="Major Total 2 2 4 6 2" xfId="22381"/>
    <cellStyle name="Major Total 2 2 4 6 2 2" xfId="22382"/>
    <cellStyle name="Major Total 2 2 4 6 3" xfId="22383"/>
    <cellStyle name="Major Total 2 2 4 6 3 2" xfId="22384"/>
    <cellStyle name="Major Total 2 2 4 6 4" xfId="22385"/>
    <cellStyle name="Major Total 2 2 4 7" xfId="22386"/>
    <cellStyle name="Major Total 2 2 4 7 2" xfId="22387"/>
    <cellStyle name="Major Total 2 2 4 7 2 2" xfId="22388"/>
    <cellStyle name="Major Total 2 2 4 7 3" xfId="22389"/>
    <cellStyle name="Major Total 2 2 4 7 3 2" xfId="22390"/>
    <cellStyle name="Major Total 2 2 4 7 4" xfId="22391"/>
    <cellStyle name="Major Total 2 2 4 8" xfId="22392"/>
    <cellStyle name="Major Total 2 2 4 8 2" xfId="22393"/>
    <cellStyle name="Major Total 2 2 4 8 2 2" xfId="22394"/>
    <cellStyle name="Major Total 2 2 4 8 3" xfId="22395"/>
    <cellStyle name="Major Total 2 2 4 8 3 2" xfId="22396"/>
    <cellStyle name="Major Total 2 2 4 8 4" xfId="22397"/>
    <cellStyle name="Major Total 2 2 4 9" xfId="22398"/>
    <cellStyle name="Major Total 2 2 4 9 2" xfId="22399"/>
    <cellStyle name="Major Total 2 2 5" xfId="22400"/>
    <cellStyle name="Major Total 2 2 5 10" xfId="22401"/>
    <cellStyle name="Major Total 2 2 5 10 2" xfId="22402"/>
    <cellStyle name="Major Total 2 2 5 11" xfId="22403"/>
    <cellStyle name="Major Total 2 2 5 2" xfId="22404"/>
    <cellStyle name="Major Total 2 2 5 2 10" xfId="22405"/>
    <cellStyle name="Major Total 2 2 5 2 2" xfId="22406"/>
    <cellStyle name="Major Total 2 2 5 2 2 2" xfId="22407"/>
    <cellStyle name="Major Total 2 2 5 2 2 2 2" xfId="22408"/>
    <cellStyle name="Major Total 2 2 5 2 2 3" xfId="22409"/>
    <cellStyle name="Major Total 2 2 5 2 2 3 2" xfId="22410"/>
    <cellStyle name="Major Total 2 2 5 2 2 4" xfId="22411"/>
    <cellStyle name="Major Total 2 2 5 2 3" xfId="22412"/>
    <cellStyle name="Major Total 2 2 5 2 3 2" xfId="22413"/>
    <cellStyle name="Major Total 2 2 5 2 3 2 2" xfId="22414"/>
    <cellStyle name="Major Total 2 2 5 2 3 3" xfId="22415"/>
    <cellStyle name="Major Total 2 2 5 2 3 3 2" xfId="22416"/>
    <cellStyle name="Major Total 2 2 5 2 3 4" xfId="22417"/>
    <cellStyle name="Major Total 2 2 5 2 4" xfId="22418"/>
    <cellStyle name="Major Total 2 2 5 2 4 2" xfId="22419"/>
    <cellStyle name="Major Total 2 2 5 2 4 2 2" xfId="22420"/>
    <cellStyle name="Major Total 2 2 5 2 4 3" xfId="22421"/>
    <cellStyle name="Major Total 2 2 5 2 4 3 2" xfId="22422"/>
    <cellStyle name="Major Total 2 2 5 2 4 4" xfId="22423"/>
    <cellStyle name="Major Total 2 2 5 2 5" xfId="22424"/>
    <cellStyle name="Major Total 2 2 5 2 5 2" xfId="22425"/>
    <cellStyle name="Major Total 2 2 5 2 5 2 2" xfId="22426"/>
    <cellStyle name="Major Total 2 2 5 2 5 3" xfId="22427"/>
    <cellStyle name="Major Total 2 2 5 2 5 3 2" xfId="22428"/>
    <cellStyle name="Major Total 2 2 5 2 5 4" xfId="22429"/>
    <cellStyle name="Major Total 2 2 5 2 6" xfId="22430"/>
    <cellStyle name="Major Total 2 2 5 2 6 2" xfId="22431"/>
    <cellStyle name="Major Total 2 2 5 2 6 2 2" xfId="22432"/>
    <cellStyle name="Major Total 2 2 5 2 6 3" xfId="22433"/>
    <cellStyle name="Major Total 2 2 5 2 6 3 2" xfId="22434"/>
    <cellStyle name="Major Total 2 2 5 2 6 4" xfId="22435"/>
    <cellStyle name="Major Total 2 2 5 2 7" xfId="22436"/>
    <cellStyle name="Major Total 2 2 5 2 7 2" xfId="22437"/>
    <cellStyle name="Major Total 2 2 5 2 7 2 2" xfId="22438"/>
    <cellStyle name="Major Total 2 2 5 2 7 3" xfId="22439"/>
    <cellStyle name="Major Total 2 2 5 2 7 3 2" xfId="22440"/>
    <cellStyle name="Major Total 2 2 5 2 7 4" xfId="22441"/>
    <cellStyle name="Major Total 2 2 5 2 8" xfId="22442"/>
    <cellStyle name="Major Total 2 2 5 2 8 2" xfId="22443"/>
    <cellStyle name="Major Total 2 2 5 2 9" xfId="22444"/>
    <cellStyle name="Major Total 2 2 5 2 9 2" xfId="22445"/>
    <cellStyle name="Major Total 2 2 5 3" xfId="22446"/>
    <cellStyle name="Major Total 2 2 5 3 2" xfId="22447"/>
    <cellStyle name="Major Total 2 2 5 3 2 2" xfId="22448"/>
    <cellStyle name="Major Total 2 2 5 3 3" xfId="22449"/>
    <cellStyle name="Major Total 2 2 5 3 3 2" xfId="22450"/>
    <cellStyle name="Major Total 2 2 5 3 4" xfId="22451"/>
    <cellStyle name="Major Total 2 2 5 4" xfId="22452"/>
    <cellStyle name="Major Total 2 2 5 4 2" xfId="22453"/>
    <cellStyle name="Major Total 2 2 5 4 2 2" xfId="22454"/>
    <cellStyle name="Major Total 2 2 5 4 3" xfId="22455"/>
    <cellStyle name="Major Total 2 2 5 4 3 2" xfId="22456"/>
    <cellStyle name="Major Total 2 2 5 4 4" xfId="22457"/>
    <cellStyle name="Major Total 2 2 5 5" xfId="22458"/>
    <cellStyle name="Major Total 2 2 5 5 2" xfId="22459"/>
    <cellStyle name="Major Total 2 2 5 5 2 2" xfId="22460"/>
    <cellStyle name="Major Total 2 2 5 5 3" xfId="22461"/>
    <cellStyle name="Major Total 2 2 5 5 3 2" xfId="22462"/>
    <cellStyle name="Major Total 2 2 5 5 4" xfId="22463"/>
    <cellStyle name="Major Total 2 2 5 6" xfId="22464"/>
    <cellStyle name="Major Total 2 2 5 6 2" xfId="22465"/>
    <cellStyle name="Major Total 2 2 5 6 2 2" xfId="22466"/>
    <cellStyle name="Major Total 2 2 5 6 3" xfId="22467"/>
    <cellStyle name="Major Total 2 2 5 6 3 2" xfId="22468"/>
    <cellStyle name="Major Total 2 2 5 6 4" xfId="22469"/>
    <cellStyle name="Major Total 2 2 5 7" xfId="22470"/>
    <cellStyle name="Major Total 2 2 5 7 2" xfId="22471"/>
    <cellStyle name="Major Total 2 2 5 7 2 2" xfId="22472"/>
    <cellStyle name="Major Total 2 2 5 7 3" xfId="22473"/>
    <cellStyle name="Major Total 2 2 5 7 3 2" xfId="22474"/>
    <cellStyle name="Major Total 2 2 5 7 4" xfId="22475"/>
    <cellStyle name="Major Total 2 2 5 8" xfId="22476"/>
    <cellStyle name="Major Total 2 2 5 8 2" xfId="22477"/>
    <cellStyle name="Major Total 2 2 5 8 2 2" xfId="22478"/>
    <cellStyle name="Major Total 2 2 5 8 3" xfId="22479"/>
    <cellStyle name="Major Total 2 2 5 8 3 2" xfId="22480"/>
    <cellStyle name="Major Total 2 2 5 8 4" xfId="22481"/>
    <cellStyle name="Major Total 2 2 5 9" xfId="22482"/>
    <cellStyle name="Major Total 2 2 5 9 2" xfId="22483"/>
    <cellStyle name="Major Total 2 2 6" xfId="22484"/>
    <cellStyle name="Major Total 2 2 6 10" xfId="22485"/>
    <cellStyle name="Major Total 2 2 6 10 2" xfId="22486"/>
    <cellStyle name="Major Total 2 2 6 11" xfId="22487"/>
    <cellStyle name="Major Total 2 2 6 2" xfId="22488"/>
    <cellStyle name="Major Total 2 2 6 2 10" xfId="22489"/>
    <cellStyle name="Major Total 2 2 6 2 2" xfId="22490"/>
    <cellStyle name="Major Total 2 2 6 2 2 2" xfId="22491"/>
    <cellStyle name="Major Total 2 2 6 2 2 2 2" xfId="22492"/>
    <cellStyle name="Major Total 2 2 6 2 2 3" xfId="22493"/>
    <cellStyle name="Major Total 2 2 6 2 2 3 2" xfId="22494"/>
    <cellStyle name="Major Total 2 2 6 2 2 4" xfId="22495"/>
    <cellStyle name="Major Total 2 2 6 2 3" xfId="22496"/>
    <cellStyle name="Major Total 2 2 6 2 3 2" xfId="22497"/>
    <cellStyle name="Major Total 2 2 6 2 3 2 2" xfId="22498"/>
    <cellStyle name="Major Total 2 2 6 2 3 3" xfId="22499"/>
    <cellStyle name="Major Total 2 2 6 2 3 3 2" xfId="22500"/>
    <cellStyle name="Major Total 2 2 6 2 3 4" xfId="22501"/>
    <cellStyle name="Major Total 2 2 6 2 4" xfId="22502"/>
    <cellStyle name="Major Total 2 2 6 2 4 2" xfId="22503"/>
    <cellStyle name="Major Total 2 2 6 2 4 2 2" xfId="22504"/>
    <cellStyle name="Major Total 2 2 6 2 4 3" xfId="22505"/>
    <cellStyle name="Major Total 2 2 6 2 4 3 2" xfId="22506"/>
    <cellStyle name="Major Total 2 2 6 2 4 4" xfId="22507"/>
    <cellStyle name="Major Total 2 2 6 2 5" xfId="22508"/>
    <cellStyle name="Major Total 2 2 6 2 5 2" xfId="22509"/>
    <cellStyle name="Major Total 2 2 6 2 5 2 2" xfId="22510"/>
    <cellStyle name="Major Total 2 2 6 2 5 3" xfId="22511"/>
    <cellStyle name="Major Total 2 2 6 2 5 3 2" xfId="22512"/>
    <cellStyle name="Major Total 2 2 6 2 5 4" xfId="22513"/>
    <cellStyle name="Major Total 2 2 6 2 6" xfId="22514"/>
    <cellStyle name="Major Total 2 2 6 2 6 2" xfId="22515"/>
    <cellStyle name="Major Total 2 2 6 2 6 2 2" xfId="22516"/>
    <cellStyle name="Major Total 2 2 6 2 6 3" xfId="22517"/>
    <cellStyle name="Major Total 2 2 6 2 6 3 2" xfId="22518"/>
    <cellStyle name="Major Total 2 2 6 2 6 4" xfId="22519"/>
    <cellStyle name="Major Total 2 2 6 2 7" xfId="22520"/>
    <cellStyle name="Major Total 2 2 6 2 7 2" xfId="22521"/>
    <cellStyle name="Major Total 2 2 6 2 7 2 2" xfId="22522"/>
    <cellStyle name="Major Total 2 2 6 2 7 3" xfId="22523"/>
    <cellStyle name="Major Total 2 2 6 2 7 3 2" xfId="22524"/>
    <cellStyle name="Major Total 2 2 6 2 7 4" xfId="22525"/>
    <cellStyle name="Major Total 2 2 6 2 8" xfId="22526"/>
    <cellStyle name="Major Total 2 2 6 2 8 2" xfId="22527"/>
    <cellStyle name="Major Total 2 2 6 2 9" xfId="22528"/>
    <cellStyle name="Major Total 2 2 6 2 9 2" xfId="22529"/>
    <cellStyle name="Major Total 2 2 6 3" xfId="22530"/>
    <cellStyle name="Major Total 2 2 6 3 2" xfId="22531"/>
    <cellStyle name="Major Total 2 2 6 3 2 2" xfId="22532"/>
    <cellStyle name="Major Total 2 2 6 3 3" xfId="22533"/>
    <cellStyle name="Major Total 2 2 6 3 3 2" xfId="22534"/>
    <cellStyle name="Major Total 2 2 6 3 4" xfId="22535"/>
    <cellStyle name="Major Total 2 2 6 4" xfId="22536"/>
    <cellStyle name="Major Total 2 2 6 4 2" xfId="22537"/>
    <cellStyle name="Major Total 2 2 6 4 2 2" xfId="22538"/>
    <cellStyle name="Major Total 2 2 6 4 3" xfId="22539"/>
    <cellStyle name="Major Total 2 2 6 4 3 2" xfId="22540"/>
    <cellStyle name="Major Total 2 2 6 4 4" xfId="22541"/>
    <cellStyle name="Major Total 2 2 6 5" xfId="22542"/>
    <cellStyle name="Major Total 2 2 6 5 2" xfId="22543"/>
    <cellStyle name="Major Total 2 2 6 5 2 2" xfId="22544"/>
    <cellStyle name="Major Total 2 2 6 5 3" xfId="22545"/>
    <cellStyle name="Major Total 2 2 6 5 3 2" xfId="22546"/>
    <cellStyle name="Major Total 2 2 6 5 4" xfId="22547"/>
    <cellStyle name="Major Total 2 2 6 6" xfId="22548"/>
    <cellStyle name="Major Total 2 2 6 6 2" xfId="22549"/>
    <cellStyle name="Major Total 2 2 6 6 2 2" xfId="22550"/>
    <cellStyle name="Major Total 2 2 6 6 3" xfId="22551"/>
    <cellStyle name="Major Total 2 2 6 6 3 2" xfId="22552"/>
    <cellStyle name="Major Total 2 2 6 6 4" xfId="22553"/>
    <cellStyle name="Major Total 2 2 6 7" xfId="22554"/>
    <cellStyle name="Major Total 2 2 6 7 2" xfId="22555"/>
    <cellStyle name="Major Total 2 2 6 7 2 2" xfId="22556"/>
    <cellStyle name="Major Total 2 2 6 7 3" xfId="22557"/>
    <cellStyle name="Major Total 2 2 6 7 3 2" xfId="22558"/>
    <cellStyle name="Major Total 2 2 6 7 4" xfId="22559"/>
    <cellStyle name="Major Total 2 2 6 8" xfId="22560"/>
    <cellStyle name="Major Total 2 2 6 8 2" xfId="22561"/>
    <cellStyle name="Major Total 2 2 6 8 2 2" xfId="22562"/>
    <cellStyle name="Major Total 2 2 6 8 3" xfId="22563"/>
    <cellStyle name="Major Total 2 2 6 8 3 2" xfId="22564"/>
    <cellStyle name="Major Total 2 2 6 8 4" xfId="22565"/>
    <cellStyle name="Major Total 2 2 6 9" xfId="22566"/>
    <cellStyle name="Major Total 2 2 6 9 2" xfId="22567"/>
    <cellStyle name="Major Total 2 2 7" xfId="22568"/>
    <cellStyle name="Major Total 2 2 7 10" xfId="22569"/>
    <cellStyle name="Major Total 2 2 7 10 2" xfId="22570"/>
    <cellStyle name="Major Total 2 2 7 11" xfId="22571"/>
    <cellStyle name="Major Total 2 2 7 2" xfId="22572"/>
    <cellStyle name="Major Total 2 2 7 2 10" xfId="22573"/>
    <cellStyle name="Major Total 2 2 7 2 2" xfId="22574"/>
    <cellStyle name="Major Total 2 2 7 2 2 2" xfId="22575"/>
    <cellStyle name="Major Total 2 2 7 2 2 2 2" xfId="22576"/>
    <cellStyle name="Major Total 2 2 7 2 2 3" xfId="22577"/>
    <cellStyle name="Major Total 2 2 7 2 2 3 2" xfId="22578"/>
    <cellStyle name="Major Total 2 2 7 2 2 4" xfId="22579"/>
    <cellStyle name="Major Total 2 2 7 2 3" xfId="22580"/>
    <cellStyle name="Major Total 2 2 7 2 3 2" xfId="22581"/>
    <cellStyle name="Major Total 2 2 7 2 3 2 2" xfId="22582"/>
    <cellStyle name="Major Total 2 2 7 2 3 3" xfId="22583"/>
    <cellStyle name="Major Total 2 2 7 2 3 3 2" xfId="22584"/>
    <cellStyle name="Major Total 2 2 7 2 3 4" xfId="22585"/>
    <cellStyle name="Major Total 2 2 7 2 4" xfId="22586"/>
    <cellStyle name="Major Total 2 2 7 2 4 2" xfId="22587"/>
    <cellStyle name="Major Total 2 2 7 2 4 2 2" xfId="22588"/>
    <cellStyle name="Major Total 2 2 7 2 4 3" xfId="22589"/>
    <cellStyle name="Major Total 2 2 7 2 4 3 2" xfId="22590"/>
    <cellStyle name="Major Total 2 2 7 2 4 4" xfId="22591"/>
    <cellStyle name="Major Total 2 2 7 2 5" xfId="22592"/>
    <cellStyle name="Major Total 2 2 7 2 5 2" xfId="22593"/>
    <cellStyle name="Major Total 2 2 7 2 5 2 2" xfId="22594"/>
    <cellStyle name="Major Total 2 2 7 2 5 3" xfId="22595"/>
    <cellStyle name="Major Total 2 2 7 2 5 3 2" xfId="22596"/>
    <cellStyle name="Major Total 2 2 7 2 5 4" xfId="22597"/>
    <cellStyle name="Major Total 2 2 7 2 6" xfId="22598"/>
    <cellStyle name="Major Total 2 2 7 2 6 2" xfId="22599"/>
    <cellStyle name="Major Total 2 2 7 2 6 2 2" xfId="22600"/>
    <cellStyle name="Major Total 2 2 7 2 6 3" xfId="22601"/>
    <cellStyle name="Major Total 2 2 7 2 6 3 2" xfId="22602"/>
    <cellStyle name="Major Total 2 2 7 2 6 4" xfId="22603"/>
    <cellStyle name="Major Total 2 2 7 2 7" xfId="22604"/>
    <cellStyle name="Major Total 2 2 7 2 7 2" xfId="22605"/>
    <cellStyle name="Major Total 2 2 7 2 7 2 2" xfId="22606"/>
    <cellStyle name="Major Total 2 2 7 2 7 3" xfId="22607"/>
    <cellStyle name="Major Total 2 2 7 2 7 3 2" xfId="22608"/>
    <cellStyle name="Major Total 2 2 7 2 7 4" xfId="22609"/>
    <cellStyle name="Major Total 2 2 7 2 8" xfId="22610"/>
    <cellStyle name="Major Total 2 2 7 2 8 2" xfId="22611"/>
    <cellStyle name="Major Total 2 2 7 2 9" xfId="22612"/>
    <cellStyle name="Major Total 2 2 7 2 9 2" xfId="22613"/>
    <cellStyle name="Major Total 2 2 7 3" xfId="22614"/>
    <cellStyle name="Major Total 2 2 7 3 2" xfId="22615"/>
    <cellStyle name="Major Total 2 2 7 3 2 2" xfId="22616"/>
    <cellStyle name="Major Total 2 2 7 3 3" xfId="22617"/>
    <cellStyle name="Major Total 2 2 7 3 3 2" xfId="22618"/>
    <cellStyle name="Major Total 2 2 7 3 4" xfId="22619"/>
    <cellStyle name="Major Total 2 2 7 4" xfId="22620"/>
    <cellStyle name="Major Total 2 2 7 4 2" xfId="22621"/>
    <cellStyle name="Major Total 2 2 7 4 2 2" xfId="22622"/>
    <cellStyle name="Major Total 2 2 7 4 3" xfId="22623"/>
    <cellStyle name="Major Total 2 2 7 4 3 2" xfId="22624"/>
    <cellStyle name="Major Total 2 2 7 4 4" xfId="22625"/>
    <cellStyle name="Major Total 2 2 7 5" xfId="22626"/>
    <cellStyle name="Major Total 2 2 7 5 2" xfId="22627"/>
    <cellStyle name="Major Total 2 2 7 5 2 2" xfId="22628"/>
    <cellStyle name="Major Total 2 2 7 5 3" xfId="22629"/>
    <cellStyle name="Major Total 2 2 7 5 3 2" xfId="22630"/>
    <cellStyle name="Major Total 2 2 7 5 4" xfId="22631"/>
    <cellStyle name="Major Total 2 2 7 6" xfId="22632"/>
    <cellStyle name="Major Total 2 2 7 6 2" xfId="22633"/>
    <cellStyle name="Major Total 2 2 7 6 2 2" xfId="22634"/>
    <cellStyle name="Major Total 2 2 7 6 3" xfId="22635"/>
    <cellStyle name="Major Total 2 2 7 6 3 2" xfId="22636"/>
    <cellStyle name="Major Total 2 2 7 6 4" xfId="22637"/>
    <cellStyle name="Major Total 2 2 7 7" xfId="22638"/>
    <cellStyle name="Major Total 2 2 7 7 2" xfId="22639"/>
    <cellStyle name="Major Total 2 2 7 7 2 2" xfId="22640"/>
    <cellStyle name="Major Total 2 2 7 7 3" xfId="22641"/>
    <cellStyle name="Major Total 2 2 7 7 3 2" xfId="22642"/>
    <cellStyle name="Major Total 2 2 7 7 4" xfId="22643"/>
    <cellStyle name="Major Total 2 2 7 8" xfId="22644"/>
    <cellStyle name="Major Total 2 2 7 8 2" xfId="22645"/>
    <cellStyle name="Major Total 2 2 7 8 2 2" xfId="22646"/>
    <cellStyle name="Major Total 2 2 7 8 3" xfId="22647"/>
    <cellStyle name="Major Total 2 2 7 8 3 2" xfId="22648"/>
    <cellStyle name="Major Total 2 2 7 8 4" xfId="22649"/>
    <cellStyle name="Major Total 2 2 7 9" xfId="22650"/>
    <cellStyle name="Major Total 2 2 7 9 2" xfId="22651"/>
    <cellStyle name="Major Total 2 2 8" xfId="22652"/>
    <cellStyle name="Major Total 2 2 8 2" xfId="22653"/>
    <cellStyle name="Major Total 2 2 8 2 2" xfId="22654"/>
    <cellStyle name="Major Total 2 2 8 3" xfId="22655"/>
    <cellStyle name="Major Total 2 2 8 3 2" xfId="22656"/>
    <cellStyle name="Major Total 2 2 8 4" xfId="22657"/>
    <cellStyle name="Major Total 2 2 9" xfId="22658"/>
    <cellStyle name="Major Total 2 2 9 2" xfId="22659"/>
    <cellStyle name="Major Total 2 2 9 2 2" xfId="22660"/>
    <cellStyle name="Major Total 2 2 9 3" xfId="22661"/>
    <cellStyle name="Major Total 2 2 9 3 2" xfId="22662"/>
    <cellStyle name="Major Total 2 2 9 4" xfId="22663"/>
    <cellStyle name="Major Total 2 3" xfId="22664"/>
    <cellStyle name="Major Total 2 3 10" xfId="22665"/>
    <cellStyle name="Major Total 2 3 10 2" xfId="22666"/>
    <cellStyle name="Major Total 2 3 10 2 2" xfId="22667"/>
    <cellStyle name="Major Total 2 3 10 3" xfId="22668"/>
    <cellStyle name="Major Total 2 3 10 3 2" xfId="22669"/>
    <cellStyle name="Major Total 2 3 10 4" xfId="22670"/>
    <cellStyle name="Major Total 2 3 11" xfId="22671"/>
    <cellStyle name="Major Total 2 3 11 2" xfId="22672"/>
    <cellStyle name="Major Total 2 3 11 2 2" xfId="22673"/>
    <cellStyle name="Major Total 2 3 11 3" xfId="22674"/>
    <cellStyle name="Major Total 2 3 11 3 2" xfId="22675"/>
    <cellStyle name="Major Total 2 3 11 4" xfId="22676"/>
    <cellStyle name="Major Total 2 3 12" xfId="22677"/>
    <cellStyle name="Major Total 2 3 12 2" xfId="22678"/>
    <cellStyle name="Major Total 2 3 12 2 2" xfId="22679"/>
    <cellStyle name="Major Total 2 3 12 3" xfId="22680"/>
    <cellStyle name="Major Total 2 3 12 3 2" xfId="22681"/>
    <cellStyle name="Major Total 2 3 12 4" xfId="22682"/>
    <cellStyle name="Major Total 2 3 13" xfId="22683"/>
    <cellStyle name="Major Total 2 3 13 2" xfId="22684"/>
    <cellStyle name="Major Total 2 3 14" xfId="22685"/>
    <cellStyle name="Major Total 2 3 14 2" xfId="22686"/>
    <cellStyle name="Major Total 2 3 15" xfId="22687"/>
    <cellStyle name="Major Total 2 3 2" xfId="22688"/>
    <cellStyle name="Major Total 2 3 2 10" xfId="22689"/>
    <cellStyle name="Major Total 2 3 2 10 2" xfId="22690"/>
    <cellStyle name="Major Total 2 3 2 10 2 2" xfId="22691"/>
    <cellStyle name="Major Total 2 3 2 10 3" xfId="22692"/>
    <cellStyle name="Major Total 2 3 2 10 3 2" xfId="22693"/>
    <cellStyle name="Major Total 2 3 2 10 4" xfId="22694"/>
    <cellStyle name="Major Total 2 3 2 11" xfId="22695"/>
    <cellStyle name="Major Total 2 3 2 11 2" xfId="22696"/>
    <cellStyle name="Major Total 2 3 2 11 2 2" xfId="22697"/>
    <cellStyle name="Major Total 2 3 2 11 3" xfId="22698"/>
    <cellStyle name="Major Total 2 3 2 11 3 2" xfId="22699"/>
    <cellStyle name="Major Total 2 3 2 11 4" xfId="22700"/>
    <cellStyle name="Major Total 2 3 2 12" xfId="22701"/>
    <cellStyle name="Major Total 2 3 2 12 2" xfId="22702"/>
    <cellStyle name="Major Total 2 3 2 12 2 2" xfId="22703"/>
    <cellStyle name="Major Total 2 3 2 12 3" xfId="22704"/>
    <cellStyle name="Major Total 2 3 2 12 3 2" xfId="22705"/>
    <cellStyle name="Major Total 2 3 2 12 4" xfId="22706"/>
    <cellStyle name="Major Total 2 3 2 13" xfId="22707"/>
    <cellStyle name="Major Total 2 3 2 13 2" xfId="22708"/>
    <cellStyle name="Major Total 2 3 2 14" xfId="22709"/>
    <cellStyle name="Major Total 2 3 2 14 2" xfId="22710"/>
    <cellStyle name="Major Total 2 3 2 15" xfId="22711"/>
    <cellStyle name="Major Total 2 3 2 2" xfId="22712"/>
    <cellStyle name="Major Total 2 3 2 2 10" xfId="22713"/>
    <cellStyle name="Major Total 2 3 2 2 10 2" xfId="22714"/>
    <cellStyle name="Major Total 2 3 2 2 11" xfId="22715"/>
    <cellStyle name="Major Total 2 3 2 2 2" xfId="22716"/>
    <cellStyle name="Major Total 2 3 2 2 2 10" xfId="22717"/>
    <cellStyle name="Major Total 2 3 2 2 2 2" xfId="22718"/>
    <cellStyle name="Major Total 2 3 2 2 2 2 2" xfId="22719"/>
    <cellStyle name="Major Total 2 3 2 2 2 2 2 2" xfId="22720"/>
    <cellStyle name="Major Total 2 3 2 2 2 2 3" xfId="22721"/>
    <cellStyle name="Major Total 2 3 2 2 2 2 3 2" xfId="22722"/>
    <cellStyle name="Major Total 2 3 2 2 2 2 4" xfId="22723"/>
    <cellStyle name="Major Total 2 3 2 2 2 3" xfId="22724"/>
    <cellStyle name="Major Total 2 3 2 2 2 3 2" xfId="22725"/>
    <cellStyle name="Major Total 2 3 2 2 2 3 2 2" xfId="22726"/>
    <cellStyle name="Major Total 2 3 2 2 2 3 3" xfId="22727"/>
    <cellStyle name="Major Total 2 3 2 2 2 3 3 2" xfId="22728"/>
    <cellStyle name="Major Total 2 3 2 2 2 3 4" xfId="22729"/>
    <cellStyle name="Major Total 2 3 2 2 2 4" xfId="22730"/>
    <cellStyle name="Major Total 2 3 2 2 2 4 2" xfId="22731"/>
    <cellStyle name="Major Total 2 3 2 2 2 4 2 2" xfId="22732"/>
    <cellStyle name="Major Total 2 3 2 2 2 4 3" xfId="22733"/>
    <cellStyle name="Major Total 2 3 2 2 2 4 3 2" xfId="22734"/>
    <cellStyle name="Major Total 2 3 2 2 2 4 4" xfId="22735"/>
    <cellStyle name="Major Total 2 3 2 2 2 5" xfId="22736"/>
    <cellStyle name="Major Total 2 3 2 2 2 5 2" xfId="22737"/>
    <cellStyle name="Major Total 2 3 2 2 2 5 2 2" xfId="22738"/>
    <cellStyle name="Major Total 2 3 2 2 2 5 3" xfId="22739"/>
    <cellStyle name="Major Total 2 3 2 2 2 5 3 2" xfId="22740"/>
    <cellStyle name="Major Total 2 3 2 2 2 5 4" xfId="22741"/>
    <cellStyle name="Major Total 2 3 2 2 2 6" xfId="22742"/>
    <cellStyle name="Major Total 2 3 2 2 2 6 2" xfId="22743"/>
    <cellStyle name="Major Total 2 3 2 2 2 6 2 2" xfId="22744"/>
    <cellStyle name="Major Total 2 3 2 2 2 6 3" xfId="22745"/>
    <cellStyle name="Major Total 2 3 2 2 2 6 3 2" xfId="22746"/>
    <cellStyle name="Major Total 2 3 2 2 2 6 4" xfId="22747"/>
    <cellStyle name="Major Total 2 3 2 2 2 7" xfId="22748"/>
    <cellStyle name="Major Total 2 3 2 2 2 7 2" xfId="22749"/>
    <cellStyle name="Major Total 2 3 2 2 2 7 2 2" xfId="22750"/>
    <cellStyle name="Major Total 2 3 2 2 2 7 3" xfId="22751"/>
    <cellStyle name="Major Total 2 3 2 2 2 7 3 2" xfId="22752"/>
    <cellStyle name="Major Total 2 3 2 2 2 7 4" xfId="22753"/>
    <cellStyle name="Major Total 2 3 2 2 2 8" xfId="22754"/>
    <cellStyle name="Major Total 2 3 2 2 2 8 2" xfId="22755"/>
    <cellStyle name="Major Total 2 3 2 2 2 9" xfId="22756"/>
    <cellStyle name="Major Total 2 3 2 2 2 9 2" xfId="22757"/>
    <cellStyle name="Major Total 2 3 2 2 3" xfId="22758"/>
    <cellStyle name="Major Total 2 3 2 2 3 2" xfId="22759"/>
    <cellStyle name="Major Total 2 3 2 2 3 2 2" xfId="22760"/>
    <cellStyle name="Major Total 2 3 2 2 3 3" xfId="22761"/>
    <cellStyle name="Major Total 2 3 2 2 3 3 2" xfId="22762"/>
    <cellStyle name="Major Total 2 3 2 2 3 4" xfId="22763"/>
    <cellStyle name="Major Total 2 3 2 2 4" xfId="22764"/>
    <cellStyle name="Major Total 2 3 2 2 4 2" xfId="22765"/>
    <cellStyle name="Major Total 2 3 2 2 4 2 2" xfId="22766"/>
    <cellStyle name="Major Total 2 3 2 2 4 3" xfId="22767"/>
    <cellStyle name="Major Total 2 3 2 2 4 3 2" xfId="22768"/>
    <cellStyle name="Major Total 2 3 2 2 4 4" xfId="22769"/>
    <cellStyle name="Major Total 2 3 2 2 5" xfId="22770"/>
    <cellStyle name="Major Total 2 3 2 2 5 2" xfId="22771"/>
    <cellStyle name="Major Total 2 3 2 2 5 2 2" xfId="22772"/>
    <cellStyle name="Major Total 2 3 2 2 5 3" xfId="22773"/>
    <cellStyle name="Major Total 2 3 2 2 5 3 2" xfId="22774"/>
    <cellStyle name="Major Total 2 3 2 2 5 4" xfId="22775"/>
    <cellStyle name="Major Total 2 3 2 2 6" xfId="22776"/>
    <cellStyle name="Major Total 2 3 2 2 6 2" xfId="22777"/>
    <cellStyle name="Major Total 2 3 2 2 6 2 2" xfId="22778"/>
    <cellStyle name="Major Total 2 3 2 2 6 3" xfId="22779"/>
    <cellStyle name="Major Total 2 3 2 2 6 3 2" xfId="22780"/>
    <cellStyle name="Major Total 2 3 2 2 6 4" xfId="22781"/>
    <cellStyle name="Major Total 2 3 2 2 7" xfId="22782"/>
    <cellStyle name="Major Total 2 3 2 2 7 2" xfId="22783"/>
    <cellStyle name="Major Total 2 3 2 2 7 2 2" xfId="22784"/>
    <cellStyle name="Major Total 2 3 2 2 7 3" xfId="22785"/>
    <cellStyle name="Major Total 2 3 2 2 7 3 2" xfId="22786"/>
    <cellStyle name="Major Total 2 3 2 2 7 4" xfId="22787"/>
    <cellStyle name="Major Total 2 3 2 2 8" xfId="22788"/>
    <cellStyle name="Major Total 2 3 2 2 8 2" xfId="22789"/>
    <cellStyle name="Major Total 2 3 2 2 8 2 2" xfId="22790"/>
    <cellStyle name="Major Total 2 3 2 2 8 3" xfId="22791"/>
    <cellStyle name="Major Total 2 3 2 2 8 3 2" xfId="22792"/>
    <cellStyle name="Major Total 2 3 2 2 8 4" xfId="22793"/>
    <cellStyle name="Major Total 2 3 2 2 9" xfId="22794"/>
    <cellStyle name="Major Total 2 3 2 2 9 2" xfId="22795"/>
    <cellStyle name="Major Total 2 3 2 3" xfId="22796"/>
    <cellStyle name="Major Total 2 3 2 3 10" xfId="22797"/>
    <cellStyle name="Major Total 2 3 2 3 10 2" xfId="22798"/>
    <cellStyle name="Major Total 2 3 2 3 11" xfId="22799"/>
    <cellStyle name="Major Total 2 3 2 3 2" xfId="22800"/>
    <cellStyle name="Major Total 2 3 2 3 2 10" xfId="22801"/>
    <cellStyle name="Major Total 2 3 2 3 2 2" xfId="22802"/>
    <cellStyle name="Major Total 2 3 2 3 2 2 2" xfId="22803"/>
    <cellStyle name="Major Total 2 3 2 3 2 2 2 2" xfId="22804"/>
    <cellStyle name="Major Total 2 3 2 3 2 2 3" xfId="22805"/>
    <cellStyle name="Major Total 2 3 2 3 2 2 3 2" xfId="22806"/>
    <cellStyle name="Major Total 2 3 2 3 2 2 4" xfId="22807"/>
    <cellStyle name="Major Total 2 3 2 3 2 3" xfId="22808"/>
    <cellStyle name="Major Total 2 3 2 3 2 3 2" xfId="22809"/>
    <cellStyle name="Major Total 2 3 2 3 2 3 2 2" xfId="22810"/>
    <cellStyle name="Major Total 2 3 2 3 2 3 3" xfId="22811"/>
    <cellStyle name="Major Total 2 3 2 3 2 3 3 2" xfId="22812"/>
    <cellStyle name="Major Total 2 3 2 3 2 3 4" xfId="22813"/>
    <cellStyle name="Major Total 2 3 2 3 2 4" xfId="22814"/>
    <cellStyle name="Major Total 2 3 2 3 2 4 2" xfId="22815"/>
    <cellStyle name="Major Total 2 3 2 3 2 4 2 2" xfId="22816"/>
    <cellStyle name="Major Total 2 3 2 3 2 4 3" xfId="22817"/>
    <cellStyle name="Major Total 2 3 2 3 2 4 3 2" xfId="22818"/>
    <cellStyle name="Major Total 2 3 2 3 2 4 4" xfId="22819"/>
    <cellStyle name="Major Total 2 3 2 3 2 5" xfId="22820"/>
    <cellStyle name="Major Total 2 3 2 3 2 5 2" xfId="22821"/>
    <cellStyle name="Major Total 2 3 2 3 2 5 2 2" xfId="22822"/>
    <cellStyle name="Major Total 2 3 2 3 2 5 3" xfId="22823"/>
    <cellStyle name="Major Total 2 3 2 3 2 5 3 2" xfId="22824"/>
    <cellStyle name="Major Total 2 3 2 3 2 5 4" xfId="22825"/>
    <cellStyle name="Major Total 2 3 2 3 2 6" xfId="22826"/>
    <cellStyle name="Major Total 2 3 2 3 2 6 2" xfId="22827"/>
    <cellStyle name="Major Total 2 3 2 3 2 6 2 2" xfId="22828"/>
    <cellStyle name="Major Total 2 3 2 3 2 6 3" xfId="22829"/>
    <cellStyle name="Major Total 2 3 2 3 2 6 3 2" xfId="22830"/>
    <cellStyle name="Major Total 2 3 2 3 2 6 4" xfId="22831"/>
    <cellStyle name="Major Total 2 3 2 3 2 7" xfId="22832"/>
    <cellStyle name="Major Total 2 3 2 3 2 7 2" xfId="22833"/>
    <cellStyle name="Major Total 2 3 2 3 2 7 2 2" xfId="22834"/>
    <cellStyle name="Major Total 2 3 2 3 2 7 3" xfId="22835"/>
    <cellStyle name="Major Total 2 3 2 3 2 7 3 2" xfId="22836"/>
    <cellStyle name="Major Total 2 3 2 3 2 7 4" xfId="22837"/>
    <cellStyle name="Major Total 2 3 2 3 2 8" xfId="22838"/>
    <cellStyle name="Major Total 2 3 2 3 2 8 2" xfId="22839"/>
    <cellStyle name="Major Total 2 3 2 3 2 9" xfId="22840"/>
    <cellStyle name="Major Total 2 3 2 3 2 9 2" xfId="22841"/>
    <cellStyle name="Major Total 2 3 2 3 3" xfId="22842"/>
    <cellStyle name="Major Total 2 3 2 3 3 2" xfId="22843"/>
    <cellStyle name="Major Total 2 3 2 3 3 2 2" xfId="22844"/>
    <cellStyle name="Major Total 2 3 2 3 3 3" xfId="22845"/>
    <cellStyle name="Major Total 2 3 2 3 3 3 2" xfId="22846"/>
    <cellStyle name="Major Total 2 3 2 3 3 4" xfId="22847"/>
    <cellStyle name="Major Total 2 3 2 3 4" xfId="22848"/>
    <cellStyle name="Major Total 2 3 2 3 4 2" xfId="22849"/>
    <cellStyle name="Major Total 2 3 2 3 4 2 2" xfId="22850"/>
    <cellStyle name="Major Total 2 3 2 3 4 3" xfId="22851"/>
    <cellStyle name="Major Total 2 3 2 3 4 3 2" xfId="22852"/>
    <cellStyle name="Major Total 2 3 2 3 4 4" xfId="22853"/>
    <cellStyle name="Major Total 2 3 2 3 5" xfId="22854"/>
    <cellStyle name="Major Total 2 3 2 3 5 2" xfId="22855"/>
    <cellStyle name="Major Total 2 3 2 3 5 2 2" xfId="22856"/>
    <cellStyle name="Major Total 2 3 2 3 5 3" xfId="22857"/>
    <cellStyle name="Major Total 2 3 2 3 5 3 2" xfId="22858"/>
    <cellStyle name="Major Total 2 3 2 3 5 4" xfId="22859"/>
    <cellStyle name="Major Total 2 3 2 3 6" xfId="22860"/>
    <cellStyle name="Major Total 2 3 2 3 6 2" xfId="22861"/>
    <cellStyle name="Major Total 2 3 2 3 6 2 2" xfId="22862"/>
    <cellStyle name="Major Total 2 3 2 3 6 3" xfId="22863"/>
    <cellStyle name="Major Total 2 3 2 3 6 3 2" xfId="22864"/>
    <cellStyle name="Major Total 2 3 2 3 6 4" xfId="22865"/>
    <cellStyle name="Major Total 2 3 2 3 7" xfId="22866"/>
    <cellStyle name="Major Total 2 3 2 3 7 2" xfId="22867"/>
    <cellStyle name="Major Total 2 3 2 3 7 2 2" xfId="22868"/>
    <cellStyle name="Major Total 2 3 2 3 7 3" xfId="22869"/>
    <cellStyle name="Major Total 2 3 2 3 7 3 2" xfId="22870"/>
    <cellStyle name="Major Total 2 3 2 3 7 4" xfId="22871"/>
    <cellStyle name="Major Total 2 3 2 3 8" xfId="22872"/>
    <cellStyle name="Major Total 2 3 2 3 8 2" xfId="22873"/>
    <cellStyle name="Major Total 2 3 2 3 8 2 2" xfId="22874"/>
    <cellStyle name="Major Total 2 3 2 3 8 3" xfId="22875"/>
    <cellStyle name="Major Total 2 3 2 3 8 3 2" xfId="22876"/>
    <cellStyle name="Major Total 2 3 2 3 8 4" xfId="22877"/>
    <cellStyle name="Major Total 2 3 2 3 9" xfId="22878"/>
    <cellStyle name="Major Total 2 3 2 3 9 2" xfId="22879"/>
    <cellStyle name="Major Total 2 3 2 4" xfId="22880"/>
    <cellStyle name="Major Total 2 3 2 4 10" xfId="22881"/>
    <cellStyle name="Major Total 2 3 2 4 10 2" xfId="22882"/>
    <cellStyle name="Major Total 2 3 2 4 11" xfId="22883"/>
    <cellStyle name="Major Total 2 3 2 4 2" xfId="22884"/>
    <cellStyle name="Major Total 2 3 2 4 2 10" xfId="22885"/>
    <cellStyle name="Major Total 2 3 2 4 2 2" xfId="22886"/>
    <cellStyle name="Major Total 2 3 2 4 2 2 2" xfId="22887"/>
    <cellStyle name="Major Total 2 3 2 4 2 2 2 2" xfId="22888"/>
    <cellStyle name="Major Total 2 3 2 4 2 2 3" xfId="22889"/>
    <cellStyle name="Major Total 2 3 2 4 2 2 3 2" xfId="22890"/>
    <cellStyle name="Major Total 2 3 2 4 2 2 4" xfId="22891"/>
    <cellStyle name="Major Total 2 3 2 4 2 3" xfId="22892"/>
    <cellStyle name="Major Total 2 3 2 4 2 3 2" xfId="22893"/>
    <cellStyle name="Major Total 2 3 2 4 2 3 2 2" xfId="22894"/>
    <cellStyle name="Major Total 2 3 2 4 2 3 3" xfId="22895"/>
    <cellStyle name="Major Total 2 3 2 4 2 3 3 2" xfId="22896"/>
    <cellStyle name="Major Total 2 3 2 4 2 3 4" xfId="22897"/>
    <cellStyle name="Major Total 2 3 2 4 2 4" xfId="22898"/>
    <cellStyle name="Major Total 2 3 2 4 2 4 2" xfId="22899"/>
    <cellStyle name="Major Total 2 3 2 4 2 4 2 2" xfId="22900"/>
    <cellStyle name="Major Total 2 3 2 4 2 4 3" xfId="22901"/>
    <cellStyle name="Major Total 2 3 2 4 2 4 3 2" xfId="22902"/>
    <cellStyle name="Major Total 2 3 2 4 2 4 4" xfId="22903"/>
    <cellStyle name="Major Total 2 3 2 4 2 5" xfId="22904"/>
    <cellStyle name="Major Total 2 3 2 4 2 5 2" xfId="22905"/>
    <cellStyle name="Major Total 2 3 2 4 2 5 2 2" xfId="22906"/>
    <cellStyle name="Major Total 2 3 2 4 2 5 3" xfId="22907"/>
    <cellStyle name="Major Total 2 3 2 4 2 5 3 2" xfId="22908"/>
    <cellStyle name="Major Total 2 3 2 4 2 5 4" xfId="22909"/>
    <cellStyle name="Major Total 2 3 2 4 2 6" xfId="22910"/>
    <cellStyle name="Major Total 2 3 2 4 2 6 2" xfId="22911"/>
    <cellStyle name="Major Total 2 3 2 4 2 6 2 2" xfId="22912"/>
    <cellStyle name="Major Total 2 3 2 4 2 6 3" xfId="22913"/>
    <cellStyle name="Major Total 2 3 2 4 2 6 3 2" xfId="22914"/>
    <cellStyle name="Major Total 2 3 2 4 2 6 4" xfId="22915"/>
    <cellStyle name="Major Total 2 3 2 4 2 7" xfId="22916"/>
    <cellStyle name="Major Total 2 3 2 4 2 7 2" xfId="22917"/>
    <cellStyle name="Major Total 2 3 2 4 2 7 2 2" xfId="22918"/>
    <cellStyle name="Major Total 2 3 2 4 2 7 3" xfId="22919"/>
    <cellStyle name="Major Total 2 3 2 4 2 7 3 2" xfId="22920"/>
    <cellStyle name="Major Total 2 3 2 4 2 7 4" xfId="22921"/>
    <cellStyle name="Major Total 2 3 2 4 2 8" xfId="22922"/>
    <cellStyle name="Major Total 2 3 2 4 2 8 2" xfId="22923"/>
    <cellStyle name="Major Total 2 3 2 4 2 9" xfId="22924"/>
    <cellStyle name="Major Total 2 3 2 4 2 9 2" xfId="22925"/>
    <cellStyle name="Major Total 2 3 2 4 3" xfId="22926"/>
    <cellStyle name="Major Total 2 3 2 4 3 2" xfId="22927"/>
    <cellStyle name="Major Total 2 3 2 4 3 2 2" xfId="22928"/>
    <cellStyle name="Major Total 2 3 2 4 3 3" xfId="22929"/>
    <cellStyle name="Major Total 2 3 2 4 3 3 2" xfId="22930"/>
    <cellStyle name="Major Total 2 3 2 4 3 4" xfId="22931"/>
    <cellStyle name="Major Total 2 3 2 4 4" xfId="22932"/>
    <cellStyle name="Major Total 2 3 2 4 4 2" xfId="22933"/>
    <cellStyle name="Major Total 2 3 2 4 4 2 2" xfId="22934"/>
    <cellStyle name="Major Total 2 3 2 4 4 3" xfId="22935"/>
    <cellStyle name="Major Total 2 3 2 4 4 3 2" xfId="22936"/>
    <cellStyle name="Major Total 2 3 2 4 4 4" xfId="22937"/>
    <cellStyle name="Major Total 2 3 2 4 5" xfId="22938"/>
    <cellStyle name="Major Total 2 3 2 4 5 2" xfId="22939"/>
    <cellStyle name="Major Total 2 3 2 4 5 2 2" xfId="22940"/>
    <cellStyle name="Major Total 2 3 2 4 5 3" xfId="22941"/>
    <cellStyle name="Major Total 2 3 2 4 5 3 2" xfId="22942"/>
    <cellStyle name="Major Total 2 3 2 4 5 4" xfId="22943"/>
    <cellStyle name="Major Total 2 3 2 4 6" xfId="22944"/>
    <cellStyle name="Major Total 2 3 2 4 6 2" xfId="22945"/>
    <cellStyle name="Major Total 2 3 2 4 6 2 2" xfId="22946"/>
    <cellStyle name="Major Total 2 3 2 4 6 3" xfId="22947"/>
    <cellStyle name="Major Total 2 3 2 4 6 3 2" xfId="22948"/>
    <cellStyle name="Major Total 2 3 2 4 6 4" xfId="22949"/>
    <cellStyle name="Major Total 2 3 2 4 7" xfId="22950"/>
    <cellStyle name="Major Total 2 3 2 4 7 2" xfId="22951"/>
    <cellStyle name="Major Total 2 3 2 4 7 2 2" xfId="22952"/>
    <cellStyle name="Major Total 2 3 2 4 7 3" xfId="22953"/>
    <cellStyle name="Major Total 2 3 2 4 7 3 2" xfId="22954"/>
    <cellStyle name="Major Total 2 3 2 4 7 4" xfId="22955"/>
    <cellStyle name="Major Total 2 3 2 4 8" xfId="22956"/>
    <cellStyle name="Major Total 2 3 2 4 8 2" xfId="22957"/>
    <cellStyle name="Major Total 2 3 2 4 8 2 2" xfId="22958"/>
    <cellStyle name="Major Total 2 3 2 4 8 3" xfId="22959"/>
    <cellStyle name="Major Total 2 3 2 4 8 3 2" xfId="22960"/>
    <cellStyle name="Major Total 2 3 2 4 8 4" xfId="22961"/>
    <cellStyle name="Major Total 2 3 2 4 9" xfId="22962"/>
    <cellStyle name="Major Total 2 3 2 4 9 2" xfId="22963"/>
    <cellStyle name="Major Total 2 3 2 5" xfId="22964"/>
    <cellStyle name="Major Total 2 3 2 5 10" xfId="22965"/>
    <cellStyle name="Major Total 2 3 2 5 10 2" xfId="22966"/>
    <cellStyle name="Major Total 2 3 2 5 11" xfId="22967"/>
    <cellStyle name="Major Total 2 3 2 5 2" xfId="22968"/>
    <cellStyle name="Major Total 2 3 2 5 2 10" xfId="22969"/>
    <cellStyle name="Major Total 2 3 2 5 2 2" xfId="22970"/>
    <cellStyle name="Major Total 2 3 2 5 2 2 2" xfId="22971"/>
    <cellStyle name="Major Total 2 3 2 5 2 2 2 2" xfId="22972"/>
    <cellStyle name="Major Total 2 3 2 5 2 2 3" xfId="22973"/>
    <cellStyle name="Major Total 2 3 2 5 2 2 3 2" xfId="22974"/>
    <cellStyle name="Major Total 2 3 2 5 2 2 4" xfId="22975"/>
    <cellStyle name="Major Total 2 3 2 5 2 3" xfId="22976"/>
    <cellStyle name="Major Total 2 3 2 5 2 3 2" xfId="22977"/>
    <cellStyle name="Major Total 2 3 2 5 2 3 2 2" xfId="22978"/>
    <cellStyle name="Major Total 2 3 2 5 2 3 3" xfId="22979"/>
    <cellStyle name="Major Total 2 3 2 5 2 3 3 2" xfId="22980"/>
    <cellStyle name="Major Total 2 3 2 5 2 3 4" xfId="22981"/>
    <cellStyle name="Major Total 2 3 2 5 2 4" xfId="22982"/>
    <cellStyle name="Major Total 2 3 2 5 2 4 2" xfId="22983"/>
    <cellStyle name="Major Total 2 3 2 5 2 4 2 2" xfId="22984"/>
    <cellStyle name="Major Total 2 3 2 5 2 4 3" xfId="22985"/>
    <cellStyle name="Major Total 2 3 2 5 2 4 3 2" xfId="22986"/>
    <cellStyle name="Major Total 2 3 2 5 2 4 4" xfId="22987"/>
    <cellStyle name="Major Total 2 3 2 5 2 5" xfId="22988"/>
    <cellStyle name="Major Total 2 3 2 5 2 5 2" xfId="22989"/>
    <cellStyle name="Major Total 2 3 2 5 2 5 2 2" xfId="22990"/>
    <cellStyle name="Major Total 2 3 2 5 2 5 3" xfId="22991"/>
    <cellStyle name="Major Total 2 3 2 5 2 5 3 2" xfId="22992"/>
    <cellStyle name="Major Total 2 3 2 5 2 5 4" xfId="22993"/>
    <cellStyle name="Major Total 2 3 2 5 2 6" xfId="22994"/>
    <cellStyle name="Major Total 2 3 2 5 2 6 2" xfId="22995"/>
    <cellStyle name="Major Total 2 3 2 5 2 6 2 2" xfId="22996"/>
    <cellStyle name="Major Total 2 3 2 5 2 6 3" xfId="22997"/>
    <cellStyle name="Major Total 2 3 2 5 2 6 3 2" xfId="22998"/>
    <cellStyle name="Major Total 2 3 2 5 2 6 4" xfId="22999"/>
    <cellStyle name="Major Total 2 3 2 5 2 7" xfId="23000"/>
    <cellStyle name="Major Total 2 3 2 5 2 7 2" xfId="23001"/>
    <cellStyle name="Major Total 2 3 2 5 2 7 2 2" xfId="23002"/>
    <cellStyle name="Major Total 2 3 2 5 2 7 3" xfId="23003"/>
    <cellStyle name="Major Total 2 3 2 5 2 7 3 2" xfId="23004"/>
    <cellStyle name="Major Total 2 3 2 5 2 7 4" xfId="23005"/>
    <cellStyle name="Major Total 2 3 2 5 2 8" xfId="23006"/>
    <cellStyle name="Major Total 2 3 2 5 2 8 2" xfId="23007"/>
    <cellStyle name="Major Total 2 3 2 5 2 9" xfId="23008"/>
    <cellStyle name="Major Total 2 3 2 5 2 9 2" xfId="23009"/>
    <cellStyle name="Major Total 2 3 2 5 3" xfId="23010"/>
    <cellStyle name="Major Total 2 3 2 5 3 2" xfId="23011"/>
    <cellStyle name="Major Total 2 3 2 5 3 2 2" xfId="23012"/>
    <cellStyle name="Major Total 2 3 2 5 3 3" xfId="23013"/>
    <cellStyle name="Major Total 2 3 2 5 3 3 2" xfId="23014"/>
    <cellStyle name="Major Total 2 3 2 5 3 4" xfId="23015"/>
    <cellStyle name="Major Total 2 3 2 5 4" xfId="23016"/>
    <cellStyle name="Major Total 2 3 2 5 4 2" xfId="23017"/>
    <cellStyle name="Major Total 2 3 2 5 4 2 2" xfId="23018"/>
    <cellStyle name="Major Total 2 3 2 5 4 3" xfId="23019"/>
    <cellStyle name="Major Total 2 3 2 5 4 3 2" xfId="23020"/>
    <cellStyle name="Major Total 2 3 2 5 4 4" xfId="23021"/>
    <cellStyle name="Major Total 2 3 2 5 5" xfId="23022"/>
    <cellStyle name="Major Total 2 3 2 5 5 2" xfId="23023"/>
    <cellStyle name="Major Total 2 3 2 5 5 2 2" xfId="23024"/>
    <cellStyle name="Major Total 2 3 2 5 5 3" xfId="23025"/>
    <cellStyle name="Major Total 2 3 2 5 5 3 2" xfId="23026"/>
    <cellStyle name="Major Total 2 3 2 5 5 4" xfId="23027"/>
    <cellStyle name="Major Total 2 3 2 5 6" xfId="23028"/>
    <cellStyle name="Major Total 2 3 2 5 6 2" xfId="23029"/>
    <cellStyle name="Major Total 2 3 2 5 6 2 2" xfId="23030"/>
    <cellStyle name="Major Total 2 3 2 5 6 3" xfId="23031"/>
    <cellStyle name="Major Total 2 3 2 5 6 3 2" xfId="23032"/>
    <cellStyle name="Major Total 2 3 2 5 6 4" xfId="23033"/>
    <cellStyle name="Major Total 2 3 2 5 7" xfId="23034"/>
    <cellStyle name="Major Total 2 3 2 5 7 2" xfId="23035"/>
    <cellStyle name="Major Total 2 3 2 5 7 2 2" xfId="23036"/>
    <cellStyle name="Major Total 2 3 2 5 7 3" xfId="23037"/>
    <cellStyle name="Major Total 2 3 2 5 7 3 2" xfId="23038"/>
    <cellStyle name="Major Total 2 3 2 5 7 4" xfId="23039"/>
    <cellStyle name="Major Total 2 3 2 5 8" xfId="23040"/>
    <cellStyle name="Major Total 2 3 2 5 8 2" xfId="23041"/>
    <cellStyle name="Major Total 2 3 2 5 8 2 2" xfId="23042"/>
    <cellStyle name="Major Total 2 3 2 5 8 3" xfId="23043"/>
    <cellStyle name="Major Total 2 3 2 5 8 3 2" xfId="23044"/>
    <cellStyle name="Major Total 2 3 2 5 8 4" xfId="23045"/>
    <cellStyle name="Major Total 2 3 2 5 9" xfId="23046"/>
    <cellStyle name="Major Total 2 3 2 5 9 2" xfId="23047"/>
    <cellStyle name="Major Total 2 3 2 6" xfId="23048"/>
    <cellStyle name="Major Total 2 3 2 6 10" xfId="23049"/>
    <cellStyle name="Major Total 2 3 2 6 2" xfId="23050"/>
    <cellStyle name="Major Total 2 3 2 6 2 2" xfId="23051"/>
    <cellStyle name="Major Total 2 3 2 6 2 2 2" xfId="23052"/>
    <cellStyle name="Major Total 2 3 2 6 2 3" xfId="23053"/>
    <cellStyle name="Major Total 2 3 2 6 2 3 2" xfId="23054"/>
    <cellStyle name="Major Total 2 3 2 6 2 4" xfId="23055"/>
    <cellStyle name="Major Total 2 3 2 6 3" xfId="23056"/>
    <cellStyle name="Major Total 2 3 2 6 3 2" xfId="23057"/>
    <cellStyle name="Major Total 2 3 2 6 3 2 2" xfId="23058"/>
    <cellStyle name="Major Total 2 3 2 6 3 3" xfId="23059"/>
    <cellStyle name="Major Total 2 3 2 6 3 3 2" xfId="23060"/>
    <cellStyle name="Major Total 2 3 2 6 3 4" xfId="23061"/>
    <cellStyle name="Major Total 2 3 2 6 4" xfId="23062"/>
    <cellStyle name="Major Total 2 3 2 6 4 2" xfId="23063"/>
    <cellStyle name="Major Total 2 3 2 6 4 2 2" xfId="23064"/>
    <cellStyle name="Major Total 2 3 2 6 4 3" xfId="23065"/>
    <cellStyle name="Major Total 2 3 2 6 4 3 2" xfId="23066"/>
    <cellStyle name="Major Total 2 3 2 6 4 4" xfId="23067"/>
    <cellStyle name="Major Total 2 3 2 6 5" xfId="23068"/>
    <cellStyle name="Major Total 2 3 2 6 5 2" xfId="23069"/>
    <cellStyle name="Major Total 2 3 2 6 5 2 2" xfId="23070"/>
    <cellStyle name="Major Total 2 3 2 6 5 3" xfId="23071"/>
    <cellStyle name="Major Total 2 3 2 6 5 3 2" xfId="23072"/>
    <cellStyle name="Major Total 2 3 2 6 5 4" xfId="23073"/>
    <cellStyle name="Major Total 2 3 2 6 6" xfId="23074"/>
    <cellStyle name="Major Total 2 3 2 6 6 2" xfId="23075"/>
    <cellStyle name="Major Total 2 3 2 6 6 2 2" xfId="23076"/>
    <cellStyle name="Major Total 2 3 2 6 6 3" xfId="23077"/>
    <cellStyle name="Major Total 2 3 2 6 6 3 2" xfId="23078"/>
    <cellStyle name="Major Total 2 3 2 6 6 4" xfId="23079"/>
    <cellStyle name="Major Total 2 3 2 6 7" xfId="23080"/>
    <cellStyle name="Major Total 2 3 2 6 7 2" xfId="23081"/>
    <cellStyle name="Major Total 2 3 2 6 7 2 2" xfId="23082"/>
    <cellStyle name="Major Total 2 3 2 6 7 3" xfId="23083"/>
    <cellStyle name="Major Total 2 3 2 6 7 3 2" xfId="23084"/>
    <cellStyle name="Major Total 2 3 2 6 7 4" xfId="23085"/>
    <cellStyle name="Major Total 2 3 2 6 8" xfId="23086"/>
    <cellStyle name="Major Total 2 3 2 6 8 2" xfId="23087"/>
    <cellStyle name="Major Total 2 3 2 6 9" xfId="23088"/>
    <cellStyle name="Major Total 2 3 2 6 9 2" xfId="23089"/>
    <cellStyle name="Major Total 2 3 2 7" xfId="23090"/>
    <cellStyle name="Major Total 2 3 2 7 2" xfId="23091"/>
    <cellStyle name="Major Total 2 3 2 7 2 2" xfId="23092"/>
    <cellStyle name="Major Total 2 3 2 7 3" xfId="23093"/>
    <cellStyle name="Major Total 2 3 2 7 3 2" xfId="23094"/>
    <cellStyle name="Major Total 2 3 2 7 4" xfId="23095"/>
    <cellStyle name="Major Total 2 3 2 8" xfId="23096"/>
    <cellStyle name="Major Total 2 3 2 8 2" xfId="23097"/>
    <cellStyle name="Major Total 2 3 2 8 2 2" xfId="23098"/>
    <cellStyle name="Major Total 2 3 2 8 3" xfId="23099"/>
    <cellStyle name="Major Total 2 3 2 8 3 2" xfId="23100"/>
    <cellStyle name="Major Total 2 3 2 8 4" xfId="23101"/>
    <cellStyle name="Major Total 2 3 2 9" xfId="23102"/>
    <cellStyle name="Major Total 2 3 2 9 2" xfId="23103"/>
    <cellStyle name="Major Total 2 3 2 9 2 2" xfId="23104"/>
    <cellStyle name="Major Total 2 3 2 9 3" xfId="23105"/>
    <cellStyle name="Major Total 2 3 2 9 3 2" xfId="23106"/>
    <cellStyle name="Major Total 2 3 2 9 4" xfId="23107"/>
    <cellStyle name="Major Total 2 3 3" xfId="23108"/>
    <cellStyle name="Major Total 2 3 3 10" xfId="23109"/>
    <cellStyle name="Major Total 2 3 3 10 2" xfId="23110"/>
    <cellStyle name="Major Total 2 3 3 10 2 2" xfId="23111"/>
    <cellStyle name="Major Total 2 3 3 10 3" xfId="23112"/>
    <cellStyle name="Major Total 2 3 3 10 3 2" xfId="23113"/>
    <cellStyle name="Major Total 2 3 3 10 4" xfId="23114"/>
    <cellStyle name="Major Total 2 3 3 11" xfId="23115"/>
    <cellStyle name="Major Total 2 3 3 11 2" xfId="23116"/>
    <cellStyle name="Major Total 2 3 3 11 2 2" xfId="23117"/>
    <cellStyle name="Major Total 2 3 3 11 3" xfId="23118"/>
    <cellStyle name="Major Total 2 3 3 11 3 2" xfId="23119"/>
    <cellStyle name="Major Total 2 3 3 11 4" xfId="23120"/>
    <cellStyle name="Major Total 2 3 3 12" xfId="23121"/>
    <cellStyle name="Major Total 2 3 3 12 2" xfId="23122"/>
    <cellStyle name="Major Total 2 3 3 12 2 2" xfId="23123"/>
    <cellStyle name="Major Total 2 3 3 12 3" xfId="23124"/>
    <cellStyle name="Major Total 2 3 3 12 3 2" xfId="23125"/>
    <cellStyle name="Major Total 2 3 3 12 4" xfId="23126"/>
    <cellStyle name="Major Total 2 3 3 13" xfId="23127"/>
    <cellStyle name="Major Total 2 3 3 13 2" xfId="23128"/>
    <cellStyle name="Major Total 2 3 3 14" xfId="23129"/>
    <cellStyle name="Major Total 2 3 3 14 2" xfId="23130"/>
    <cellStyle name="Major Total 2 3 3 15" xfId="23131"/>
    <cellStyle name="Major Total 2 3 3 2" xfId="23132"/>
    <cellStyle name="Major Total 2 3 3 2 10" xfId="23133"/>
    <cellStyle name="Major Total 2 3 3 2 10 2" xfId="23134"/>
    <cellStyle name="Major Total 2 3 3 2 11" xfId="23135"/>
    <cellStyle name="Major Total 2 3 3 2 2" xfId="23136"/>
    <cellStyle name="Major Total 2 3 3 2 2 10" xfId="23137"/>
    <cellStyle name="Major Total 2 3 3 2 2 2" xfId="23138"/>
    <cellStyle name="Major Total 2 3 3 2 2 2 2" xfId="23139"/>
    <cellStyle name="Major Total 2 3 3 2 2 2 2 2" xfId="23140"/>
    <cellStyle name="Major Total 2 3 3 2 2 2 3" xfId="23141"/>
    <cellStyle name="Major Total 2 3 3 2 2 2 3 2" xfId="23142"/>
    <cellStyle name="Major Total 2 3 3 2 2 2 4" xfId="23143"/>
    <cellStyle name="Major Total 2 3 3 2 2 3" xfId="23144"/>
    <cellStyle name="Major Total 2 3 3 2 2 3 2" xfId="23145"/>
    <cellStyle name="Major Total 2 3 3 2 2 3 2 2" xfId="23146"/>
    <cellStyle name="Major Total 2 3 3 2 2 3 3" xfId="23147"/>
    <cellStyle name="Major Total 2 3 3 2 2 3 3 2" xfId="23148"/>
    <cellStyle name="Major Total 2 3 3 2 2 3 4" xfId="23149"/>
    <cellStyle name="Major Total 2 3 3 2 2 4" xfId="23150"/>
    <cellStyle name="Major Total 2 3 3 2 2 4 2" xfId="23151"/>
    <cellStyle name="Major Total 2 3 3 2 2 4 2 2" xfId="23152"/>
    <cellStyle name="Major Total 2 3 3 2 2 4 3" xfId="23153"/>
    <cellStyle name="Major Total 2 3 3 2 2 4 3 2" xfId="23154"/>
    <cellStyle name="Major Total 2 3 3 2 2 4 4" xfId="23155"/>
    <cellStyle name="Major Total 2 3 3 2 2 5" xfId="23156"/>
    <cellStyle name="Major Total 2 3 3 2 2 5 2" xfId="23157"/>
    <cellStyle name="Major Total 2 3 3 2 2 5 2 2" xfId="23158"/>
    <cellStyle name="Major Total 2 3 3 2 2 5 3" xfId="23159"/>
    <cellStyle name="Major Total 2 3 3 2 2 5 3 2" xfId="23160"/>
    <cellStyle name="Major Total 2 3 3 2 2 5 4" xfId="23161"/>
    <cellStyle name="Major Total 2 3 3 2 2 6" xfId="23162"/>
    <cellStyle name="Major Total 2 3 3 2 2 6 2" xfId="23163"/>
    <cellStyle name="Major Total 2 3 3 2 2 6 2 2" xfId="23164"/>
    <cellStyle name="Major Total 2 3 3 2 2 6 3" xfId="23165"/>
    <cellStyle name="Major Total 2 3 3 2 2 6 3 2" xfId="23166"/>
    <cellStyle name="Major Total 2 3 3 2 2 6 4" xfId="23167"/>
    <cellStyle name="Major Total 2 3 3 2 2 7" xfId="23168"/>
    <cellStyle name="Major Total 2 3 3 2 2 7 2" xfId="23169"/>
    <cellStyle name="Major Total 2 3 3 2 2 7 2 2" xfId="23170"/>
    <cellStyle name="Major Total 2 3 3 2 2 7 3" xfId="23171"/>
    <cellStyle name="Major Total 2 3 3 2 2 7 3 2" xfId="23172"/>
    <cellStyle name="Major Total 2 3 3 2 2 7 4" xfId="23173"/>
    <cellStyle name="Major Total 2 3 3 2 2 8" xfId="23174"/>
    <cellStyle name="Major Total 2 3 3 2 2 8 2" xfId="23175"/>
    <cellStyle name="Major Total 2 3 3 2 2 9" xfId="23176"/>
    <cellStyle name="Major Total 2 3 3 2 2 9 2" xfId="23177"/>
    <cellStyle name="Major Total 2 3 3 2 3" xfId="23178"/>
    <cellStyle name="Major Total 2 3 3 2 3 2" xfId="23179"/>
    <cellStyle name="Major Total 2 3 3 2 3 2 2" xfId="23180"/>
    <cellStyle name="Major Total 2 3 3 2 3 3" xfId="23181"/>
    <cellStyle name="Major Total 2 3 3 2 3 3 2" xfId="23182"/>
    <cellStyle name="Major Total 2 3 3 2 3 4" xfId="23183"/>
    <cellStyle name="Major Total 2 3 3 2 4" xfId="23184"/>
    <cellStyle name="Major Total 2 3 3 2 4 2" xfId="23185"/>
    <cellStyle name="Major Total 2 3 3 2 4 2 2" xfId="23186"/>
    <cellStyle name="Major Total 2 3 3 2 4 3" xfId="23187"/>
    <cellStyle name="Major Total 2 3 3 2 4 3 2" xfId="23188"/>
    <cellStyle name="Major Total 2 3 3 2 4 4" xfId="23189"/>
    <cellStyle name="Major Total 2 3 3 2 5" xfId="23190"/>
    <cellStyle name="Major Total 2 3 3 2 5 2" xfId="23191"/>
    <cellStyle name="Major Total 2 3 3 2 5 2 2" xfId="23192"/>
    <cellStyle name="Major Total 2 3 3 2 5 3" xfId="23193"/>
    <cellStyle name="Major Total 2 3 3 2 5 3 2" xfId="23194"/>
    <cellStyle name="Major Total 2 3 3 2 5 4" xfId="23195"/>
    <cellStyle name="Major Total 2 3 3 2 6" xfId="23196"/>
    <cellStyle name="Major Total 2 3 3 2 6 2" xfId="23197"/>
    <cellStyle name="Major Total 2 3 3 2 6 2 2" xfId="23198"/>
    <cellStyle name="Major Total 2 3 3 2 6 3" xfId="23199"/>
    <cellStyle name="Major Total 2 3 3 2 6 3 2" xfId="23200"/>
    <cellStyle name="Major Total 2 3 3 2 6 4" xfId="23201"/>
    <cellStyle name="Major Total 2 3 3 2 7" xfId="23202"/>
    <cellStyle name="Major Total 2 3 3 2 7 2" xfId="23203"/>
    <cellStyle name="Major Total 2 3 3 2 7 2 2" xfId="23204"/>
    <cellStyle name="Major Total 2 3 3 2 7 3" xfId="23205"/>
    <cellStyle name="Major Total 2 3 3 2 7 3 2" xfId="23206"/>
    <cellStyle name="Major Total 2 3 3 2 7 4" xfId="23207"/>
    <cellStyle name="Major Total 2 3 3 2 8" xfId="23208"/>
    <cellStyle name="Major Total 2 3 3 2 8 2" xfId="23209"/>
    <cellStyle name="Major Total 2 3 3 2 8 2 2" xfId="23210"/>
    <cellStyle name="Major Total 2 3 3 2 8 3" xfId="23211"/>
    <cellStyle name="Major Total 2 3 3 2 8 3 2" xfId="23212"/>
    <cellStyle name="Major Total 2 3 3 2 8 4" xfId="23213"/>
    <cellStyle name="Major Total 2 3 3 2 9" xfId="23214"/>
    <cellStyle name="Major Total 2 3 3 2 9 2" xfId="23215"/>
    <cellStyle name="Major Total 2 3 3 3" xfId="23216"/>
    <cellStyle name="Major Total 2 3 3 3 10" xfId="23217"/>
    <cellStyle name="Major Total 2 3 3 3 10 2" xfId="23218"/>
    <cellStyle name="Major Total 2 3 3 3 11" xfId="23219"/>
    <cellStyle name="Major Total 2 3 3 3 2" xfId="23220"/>
    <cellStyle name="Major Total 2 3 3 3 2 10" xfId="23221"/>
    <cellStyle name="Major Total 2 3 3 3 2 2" xfId="23222"/>
    <cellStyle name="Major Total 2 3 3 3 2 2 2" xfId="23223"/>
    <cellStyle name="Major Total 2 3 3 3 2 2 2 2" xfId="23224"/>
    <cellStyle name="Major Total 2 3 3 3 2 2 3" xfId="23225"/>
    <cellStyle name="Major Total 2 3 3 3 2 2 3 2" xfId="23226"/>
    <cellStyle name="Major Total 2 3 3 3 2 2 4" xfId="23227"/>
    <cellStyle name="Major Total 2 3 3 3 2 3" xfId="23228"/>
    <cellStyle name="Major Total 2 3 3 3 2 3 2" xfId="23229"/>
    <cellStyle name="Major Total 2 3 3 3 2 3 2 2" xfId="23230"/>
    <cellStyle name="Major Total 2 3 3 3 2 3 3" xfId="23231"/>
    <cellStyle name="Major Total 2 3 3 3 2 3 3 2" xfId="23232"/>
    <cellStyle name="Major Total 2 3 3 3 2 3 4" xfId="23233"/>
    <cellStyle name="Major Total 2 3 3 3 2 4" xfId="23234"/>
    <cellStyle name="Major Total 2 3 3 3 2 4 2" xfId="23235"/>
    <cellStyle name="Major Total 2 3 3 3 2 4 2 2" xfId="23236"/>
    <cellStyle name="Major Total 2 3 3 3 2 4 3" xfId="23237"/>
    <cellStyle name="Major Total 2 3 3 3 2 4 3 2" xfId="23238"/>
    <cellStyle name="Major Total 2 3 3 3 2 4 4" xfId="23239"/>
    <cellStyle name="Major Total 2 3 3 3 2 5" xfId="23240"/>
    <cellStyle name="Major Total 2 3 3 3 2 5 2" xfId="23241"/>
    <cellStyle name="Major Total 2 3 3 3 2 5 2 2" xfId="23242"/>
    <cellStyle name="Major Total 2 3 3 3 2 5 3" xfId="23243"/>
    <cellStyle name="Major Total 2 3 3 3 2 5 3 2" xfId="23244"/>
    <cellStyle name="Major Total 2 3 3 3 2 5 4" xfId="23245"/>
    <cellStyle name="Major Total 2 3 3 3 2 6" xfId="23246"/>
    <cellStyle name="Major Total 2 3 3 3 2 6 2" xfId="23247"/>
    <cellStyle name="Major Total 2 3 3 3 2 6 2 2" xfId="23248"/>
    <cellStyle name="Major Total 2 3 3 3 2 6 3" xfId="23249"/>
    <cellStyle name="Major Total 2 3 3 3 2 6 3 2" xfId="23250"/>
    <cellStyle name="Major Total 2 3 3 3 2 6 4" xfId="23251"/>
    <cellStyle name="Major Total 2 3 3 3 2 7" xfId="23252"/>
    <cellStyle name="Major Total 2 3 3 3 2 7 2" xfId="23253"/>
    <cellStyle name="Major Total 2 3 3 3 2 7 2 2" xfId="23254"/>
    <cellStyle name="Major Total 2 3 3 3 2 7 3" xfId="23255"/>
    <cellStyle name="Major Total 2 3 3 3 2 7 3 2" xfId="23256"/>
    <cellStyle name="Major Total 2 3 3 3 2 7 4" xfId="23257"/>
    <cellStyle name="Major Total 2 3 3 3 2 8" xfId="23258"/>
    <cellStyle name="Major Total 2 3 3 3 2 8 2" xfId="23259"/>
    <cellStyle name="Major Total 2 3 3 3 2 9" xfId="23260"/>
    <cellStyle name="Major Total 2 3 3 3 2 9 2" xfId="23261"/>
    <cellStyle name="Major Total 2 3 3 3 3" xfId="23262"/>
    <cellStyle name="Major Total 2 3 3 3 3 2" xfId="23263"/>
    <cellStyle name="Major Total 2 3 3 3 3 2 2" xfId="23264"/>
    <cellStyle name="Major Total 2 3 3 3 3 3" xfId="23265"/>
    <cellStyle name="Major Total 2 3 3 3 3 3 2" xfId="23266"/>
    <cellStyle name="Major Total 2 3 3 3 3 4" xfId="23267"/>
    <cellStyle name="Major Total 2 3 3 3 4" xfId="23268"/>
    <cellStyle name="Major Total 2 3 3 3 4 2" xfId="23269"/>
    <cellStyle name="Major Total 2 3 3 3 4 2 2" xfId="23270"/>
    <cellStyle name="Major Total 2 3 3 3 4 3" xfId="23271"/>
    <cellStyle name="Major Total 2 3 3 3 4 3 2" xfId="23272"/>
    <cellStyle name="Major Total 2 3 3 3 4 4" xfId="23273"/>
    <cellStyle name="Major Total 2 3 3 3 5" xfId="23274"/>
    <cellStyle name="Major Total 2 3 3 3 5 2" xfId="23275"/>
    <cellStyle name="Major Total 2 3 3 3 5 2 2" xfId="23276"/>
    <cellStyle name="Major Total 2 3 3 3 5 3" xfId="23277"/>
    <cellStyle name="Major Total 2 3 3 3 5 3 2" xfId="23278"/>
    <cellStyle name="Major Total 2 3 3 3 5 4" xfId="23279"/>
    <cellStyle name="Major Total 2 3 3 3 6" xfId="23280"/>
    <cellStyle name="Major Total 2 3 3 3 6 2" xfId="23281"/>
    <cellStyle name="Major Total 2 3 3 3 6 2 2" xfId="23282"/>
    <cellStyle name="Major Total 2 3 3 3 6 3" xfId="23283"/>
    <cellStyle name="Major Total 2 3 3 3 6 3 2" xfId="23284"/>
    <cellStyle name="Major Total 2 3 3 3 6 4" xfId="23285"/>
    <cellStyle name="Major Total 2 3 3 3 7" xfId="23286"/>
    <cellStyle name="Major Total 2 3 3 3 7 2" xfId="23287"/>
    <cellStyle name="Major Total 2 3 3 3 7 2 2" xfId="23288"/>
    <cellStyle name="Major Total 2 3 3 3 7 3" xfId="23289"/>
    <cellStyle name="Major Total 2 3 3 3 7 3 2" xfId="23290"/>
    <cellStyle name="Major Total 2 3 3 3 7 4" xfId="23291"/>
    <cellStyle name="Major Total 2 3 3 3 8" xfId="23292"/>
    <cellStyle name="Major Total 2 3 3 3 8 2" xfId="23293"/>
    <cellStyle name="Major Total 2 3 3 3 8 2 2" xfId="23294"/>
    <cellStyle name="Major Total 2 3 3 3 8 3" xfId="23295"/>
    <cellStyle name="Major Total 2 3 3 3 8 3 2" xfId="23296"/>
    <cellStyle name="Major Total 2 3 3 3 8 4" xfId="23297"/>
    <cellStyle name="Major Total 2 3 3 3 9" xfId="23298"/>
    <cellStyle name="Major Total 2 3 3 3 9 2" xfId="23299"/>
    <cellStyle name="Major Total 2 3 3 4" xfId="23300"/>
    <cellStyle name="Major Total 2 3 3 4 10" xfId="23301"/>
    <cellStyle name="Major Total 2 3 3 4 10 2" xfId="23302"/>
    <cellStyle name="Major Total 2 3 3 4 11" xfId="23303"/>
    <cellStyle name="Major Total 2 3 3 4 2" xfId="23304"/>
    <cellStyle name="Major Total 2 3 3 4 2 10" xfId="23305"/>
    <cellStyle name="Major Total 2 3 3 4 2 2" xfId="23306"/>
    <cellStyle name="Major Total 2 3 3 4 2 2 2" xfId="23307"/>
    <cellStyle name="Major Total 2 3 3 4 2 2 2 2" xfId="23308"/>
    <cellStyle name="Major Total 2 3 3 4 2 2 3" xfId="23309"/>
    <cellStyle name="Major Total 2 3 3 4 2 2 3 2" xfId="23310"/>
    <cellStyle name="Major Total 2 3 3 4 2 2 4" xfId="23311"/>
    <cellStyle name="Major Total 2 3 3 4 2 3" xfId="23312"/>
    <cellStyle name="Major Total 2 3 3 4 2 3 2" xfId="23313"/>
    <cellStyle name="Major Total 2 3 3 4 2 3 2 2" xfId="23314"/>
    <cellStyle name="Major Total 2 3 3 4 2 3 3" xfId="23315"/>
    <cellStyle name="Major Total 2 3 3 4 2 3 3 2" xfId="23316"/>
    <cellStyle name="Major Total 2 3 3 4 2 3 4" xfId="23317"/>
    <cellStyle name="Major Total 2 3 3 4 2 4" xfId="23318"/>
    <cellStyle name="Major Total 2 3 3 4 2 4 2" xfId="23319"/>
    <cellStyle name="Major Total 2 3 3 4 2 4 2 2" xfId="23320"/>
    <cellStyle name="Major Total 2 3 3 4 2 4 3" xfId="23321"/>
    <cellStyle name="Major Total 2 3 3 4 2 4 3 2" xfId="23322"/>
    <cellStyle name="Major Total 2 3 3 4 2 4 4" xfId="23323"/>
    <cellStyle name="Major Total 2 3 3 4 2 5" xfId="23324"/>
    <cellStyle name="Major Total 2 3 3 4 2 5 2" xfId="23325"/>
    <cellStyle name="Major Total 2 3 3 4 2 5 2 2" xfId="23326"/>
    <cellStyle name="Major Total 2 3 3 4 2 5 3" xfId="23327"/>
    <cellStyle name="Major Total 2 3 3 4 2 5 3 2" xfId="23328"/>
    <cellStyle name="Major Total 2 3 3 4 2 5 4" xfId="23329"/>
    <cellStyle name="Major Total 2 3 3 4 2 6" xfId="23330"/>
    <cellStyle name="Major Total 2 3 3 4 2 6 2" xfId="23331"/>
    <cellStyle name="Major Total 2 3 3 4 2 6 2 2" xfId="23332"/>
    <cellStyle name="Major Total 2 3 3 4 2 6 3" xfId="23333"/>
    <cellStyle name="Major Total 2 3 3 4 2 6 3 2" xfId="23334"/>
    <cellStyle name="Major Total 2 3 3 4 2 6 4" xfId="23335"/>
    <cellStyle name="Major Total 2 3 3 4 2 7" xfId="23336"/>
    <cellStyle name="Major Total 2 3 3 4 2 7 2" xfId="23337"/>
    <cellStyle name="Major Total 2 3 3 4 2 7 2 2" xfId="23338"/>
    <cellStyle name="Major Total 2 3 3 4 2 7 3" xfId="23339"/>
    <cellStyle name="Major Total 2 3 3 4 2 7 3 2" xfId="23340"/>
    <cellStyle name="Major Total 2 3 3 4 2 7 4" xfId="23341"/>
    <cellStyle name="Major Total 2 3 3 4 2 8" xfId="23342"/>
    <cellStyle name="Major Total 2 3 3 4 2 8 2" xfId="23343"/>
    <cellStyle name="Major Total 2 3 3 4 2 9" xfId="23344"/>
    <cellStyle name="Major Total 2 3 3 4 2 9 2" xfId="23345"/>
    <cellStyle name="Major Total 2 3 3 4 3" xfId="23346"/>
    <cellStyle name="Major Total 2 3 3 4 3 2" xfId="23347"/>
    <cellStyle name="Major Total 2 3 3 4 3 2 2" xfId="23348"/>
    <cellStyle name="Major Total 2 3 3 4 3 3" xfId="23349"/>
    <cellStyle name="Major Total 2 3 3 4 3 3 2" xfId="23350"/>
    <cellStyle name="Major Total 2 3 3 4 3 4" xfId="23351"/>
    <cellStyle name="Major Total 2 3 3 4 4" xfId="23352"/>
    <cellStyle name="Major Total 2 3 3 4 4 2" xfId="23353"/>
    <cellStyle name="Major Total 2 3 3 4 4 2 2" xfId="23354"/>
    <cellStyle name="Major Total 2 3 3 4 4 3" xfId="23355"/>
    <cellStyle name="Major Total 2 3 3 4 4 3 2" xfId="23356"/>
    <cellStyle name="Major Total 2 3 3 4 4 4" xfId="23357"/>
    <cellStyle name="Major Total 2 3 3 4 5" xfId="23358"/>
    <cellStyle name="Major Total 2 3 3 4 5 2" xfId="23359"/>
    <cellStyle name="Major Total 2 3 3 4 5 2 2" xfId="23360"/>
    <cellStyle name="Major Total 2 3 3 4 5 3" xfId="23361"/>
    <cellStyle name="Major Total 2 3 3 4 5 3 2" xfId="23362"/>
    <cellStyle name="Major Total 2 3 3 4 5 4" xfId="23363"/>
    <cellStyle name="Major Total 2 3 3 4 6" xfId="23364"/>
    <cellStyle name="Major Total 2 3 3 4 6 2" xfId="23365"/>
    <cellStyle name="Major Total 2 3 3 4 6 2 2" xfId="23366"/>
    <cellStyle name="Major Total 2 3 3 4 6 3" xfId="23367"/>
    <cellStyle name="Major Total 2 3 3 4 6 3 2" xfId="23368"/>
    <cellStyle name="Major Total 2 3 3 4 6 4" xfId="23369"/>
    <cellStyle name="Major Total 2 3 3 4 7" xfId="23370"/>
    <cellStyle name="Major Total 2 3 3 4 7 2" xfId="23371"/>
    <cellStyle name="Major Total 2 3 3 4 7 2 2" xfId="23372"/>
    <cellStyle name="Major Total 2 3 3 4 7 3" xfId="23373"/>
    <cellStyle name="Major Total 2 3 3 4 7 3 2" xfId="23374"/>
    <cellStyle name="Major Total 2 3 3 4 7 4" xfId="23375"/>
    <cellStyle name="Major Total 2 3 3 4 8" xfId="23376"/>
    <cellStyle name="Major Total 2 3 3 4 8 2" xfId="23377"/>
    <cellStyle name="Major Total 2 3 3 4 8 2 2" xfId="23378"/>
    <cellStyle name="Major Total 2 3 3 4 8 3" xfId="23379"/>
    <cellStyle name="Major Total 2 3 3 4 8 3 2" xfId="23380"/>
    <cellStyle name="Major Total 2 3 3 4 8 4" xfId="23381"/>
    <cellStyle name="Major Total 2 3 3 4 9" xfId="23382"/>
    <cellStyle name="Major Total 2 3 3 4 9 2" xfId="23383"/>
    <cellStyle name="Major Total 2 3 3 5" xfId="23384"/>
    <cellStyle name="Major Total 2 3 3 5 10" xfId="23385"/>
    <cellStyle name="Major Total 2 3 3 5 10 2" xfId="23386"/>
    <cellStyle name="Major Total 2 3 3 5 11" xfId="23387"/>
    <cellStyle name="Major Total 2 3 3 5 2" xfId="23388"/>
    <cellStyle name="Major Total 2 3 3 5 2 10" xfId="23389"/>
    <cellStyle name="Major Total 2 3 3 5 2 2" xfId="23390"/>
    <cellStyle name="Major Total 2 3 3 5 2 2 2" xfId="23391"/>
    <cellStyle name="Major Total 2 3 3 5 2 2 2 2" xfId="23392"/>
    <cellStyle name="Major Total 2 3 3 5 2 2 3" xfId="23393"/>
    <cellStyle name="Major Total 2 3 3 5 2 2 3 2" xfId="23394"/>
    <cellStyle name="Major Total 2 3 3 5 2 2 4" xfId="23395"/>
    <cellStyle name="Major Total 2 3 3 5 2 3" xfId="23396"/>
    <cellStyle name="Major Total 2 3 3 5 2 3 2" xfId="23397"/>
    <cellStyle name="Major Total 2 3 3 5 2 3 2 2" xfId="23398"/>
    <cellStyle name="Major Total 2 3 3 5 2 3 3" xfId="23399"/>
    <cellStyle name="Major Total 2 3 3 5 2 3 3 2" xfId="23400"/>
    <cellStyle name="Major Total 2 3 3 5 2 3 4" xfId="23401"/>
    <cellStyle name="Major Total 2 3 3 5 2 4" xfId="23402"/>
    <cellStyle name="Major Total 2 3 3 5 2 4 2" xfId="23403"/>
    <cellStyle name="Major Total 2 3 3 5 2 4 2 2" xfId="23404"/>
    <cellStyle name="Major Total 2 3 3 5 2 4 3" xfId="23405"/>
    <cellStyle name="Major Total 2 3 3 5 2 4 3 2" xfId="23406"/>
    <cellStyle name="Major Total 2 3 3 5 2 4 4" xfId="23407"/>
    <cellStyle name="Major Total 2 3 3 5 2 5" xfId="23408"/>
    <cellStyle name="Major Total 2 3 3 5 2 5 2" xfId="23409"/>
    <cellStyle name="Major Total 2 3 3 5 2 5 2 2" xfId="23410"/>
    <cellStyle name="Major Total 2 3 3 5 2 5 3" xfId="23411"/>
    <cellStyle name="Major Total 2 3 3 5 2 5 3 2" xfId="23412"/>
    <cellStyle name="Major Total 2 3 3 5 2 5 4" xfId="23413"/>
    <cellStyle name="Major Total 2 3 3 5 2 6" xfId="23414"/>
    <cellStyle name="Major Total 2 3 3 5 2 6 2" xfId="23415"/>
    <cellStyle name="Major Total 2 3 3 5 2 6 2 2" xfId="23416"/>
    <cellStyle name="Major Total 2 3 3 5 2 6 3" xfId="23417"/>
    <cellStyle name="Major Total 2 3 3 5 2 6 3 2" xfId="23418"/>
    <cellStyle name="Major Total 2 3 3 5 2 6 4" xfId="23419"/>
    <cellStyle name="Major Total 2 3 3 5 2 7" xfId="23420"/>
    <cellStyle name="Major Total 2 3 3 5 2 7 2" xfId="23421"/>
    <cellStyle name="Major Total 2 3 3 5 2 7 2 2" xfId="23422"/>
    <cellStyle name="Major Total 2 3 3 5 2 7 3" xfId="23423"/>
    <cellStyle name="Major Total 2 3 3 5 2 7 3 2" xfId="23424"/>
    <cellStyle name="Major Total 2 3 3 5 2 7 4" xfId="23425"/>
    <cellStyle name="Major Total 2 3 3 5 2 8" xfId="23426"/>
    <cellStyle name="Major Total 2 3 3 5 2 8 2" xfId="23427"/>
    <cellStyle name="Major Total 2 3 3 5 2 9" xfId="23428"/>
    <cellStyle name="Major Total 2 3 3 5 2 9 2" xfId="23429"/>
    <cellStyle name="Major Total 2 3 3 5 3" xfId="23430"/>
    <cellStyle name="Major Total 2 3 3 5 3 2" xfId="23431"/>
    <cellStyle name="Major Total 2 3 3 5 3 2 2" xfId="23432"/>
    <cellStyle name="Major Total 2 3 3 5 3 3" xfId="23433"/>
    <cellStyle name="Major Total 2 3 3 5 3 3 2" xfId="23434"/>
    <cellStyle name="Major Total 2 3 3 5 3 4" xfId="23435"/>
    <cellStyle name="Major Total 2 3 3 5 4" xfId="23436"/>
    <cellStyle name="Major Total 2 3 3 5 4 2" xfId="23437"/>
    <cellStyle name="Major Total 2 3 3 5 4 2 2" xfId="23438"/>
    <cellStyle name="Major Total 2 3 3 5 4 3" xfId="23439"/>
    <cellStyle name="Major Total 2 3 3 5 4 3 2" xfId="23440"/>
    <cellStyle name="Major Total 2 3 3 5 4 4" xfId="23441"/>
    <cellStyle name="Major Total 2 3 3 5 5" xfId="23442"/>
    <cellStyle name="Major Total 2 3 3 5 5 2" xfId="23443"/>
    <cellStyle name="Major Total 2 3 3 5 5 2 2" xfId="23444"/>
    <cellStyle name="Major Total 2 3 3 5 5 3" xfId="23445"/>
    <cellStyle name="Major Total 2 3 3 5 5 3 2" xfId="23446"/>
    <cellStyle name="Major Total 2 3 3 5 5 4" xfId="23447"/>
    <cellStyle name="Major Total 2 3 3 5 6" xfId="23448"/>
    <cellStyle name="Major Total 2 3 3 5 6 2" xfId="23449"/>
    <cellStyle name="Major Total 2 3 3 5 6 2 2" xfId="23450"/>
    <cellStyle name="Major Total 2 3 3 5 6 3" xfId="23451"/>
    <cellStyle name="Major Total 2 3 3 5 6 3 2" xfId="23452"/>
    <cellStyle name="Major Total 2 3 3 5 6 4" xfId="23453"/>
    <cellStyle name="Major Total 2 3 3 5 7" xfId="23454"/>
    <cellStyle name="Major Total 2 3 3 5 7 2" xfId="23455"/>
    <cellStyle name="Major Total 2 3 3 5 7 2 2" xfId="23456"/>
    <cellStyle name="Major Total 2 3 3 5 7 3" xfId="23457"/>
    <cellStyle name="Major Total 2 3 3 5 7 3 2" xfId="23458"/>
    <cellStyle name="Major Total 2 3 3 5 7 4" xfId="23459"/>
    <cellStyle name="Major Total 2 3 3 5 8" xfId="23460"/>
    <cellStyle name="Major Total 2 3 3 5 8 2" xfId="23461"/>
    <cellStyle name="Major Total 2 3 3 5 8 2 2" xfId="23462"/>
    <cellStyle name="Major Total 2 3 3 5 8 3" xfId="23463"/>
    <cellStyle name="Major Total 2 3 3 5 8 3 2" xfId="23464"/>
    <cellStyle name="Major Total 2 3 3 5 8 4" xfId="23465"/>
    <cellStyle name="Major Total 2 3 3 5 9" xfId="23466"/>
    <cellStyle name="Major Total 2 3 3 5 9 2" xfId="23467"/>
    <cellStyle name="Major Total 2 3 3 6" xfId="23468"/>
    <cellStyle name="Major Total 2 3 3 6 10" xfId="23469"/>
    <cellStyle name="Major Total 2 3 3 6 2" xfId="23470"/>
    <cellStyle name="Major Total 2 3 3 6 2 2" xfId="23471"/>
    <cellStyle name="Major Total 2 3 3 6 2 2 2" xfId="23472"/>
    <cellStyle name="Major Total 2 3 3 6 2 3" xfId="23473"/>
    <cellStyle name="Major Total 2 3 3 6 2 3 2" xfId="23474"/>
    <cellStyle name="Major Total 2 3 3 6 2 4" xfId="23475"/>
    <cellStyle name="Major Total 2 3 3 6 3" xfId="23476"/>
    <cellStyle name="Major Total 2 3 3 6 3 2" xfId="23477"/>
    <cellStyle name="Major Total 2 3 3 6 3 2 2" xfId="23478"/>
    <cellStyle name="Major Total 2 3 3 6 3 3" xfId="23479"/>
    <cellStyle name="Major Total 2 3 3 6 3 3 2" xfId="23480"/>
    <cellStyle name="Major Total 2 3 3 6 3 4" xfId="23481"/>
    <cellStyle name="Major Total 2 3 3 6 4" xfId="23482"/>
    <cellStyle name="Major Total 2 3 3 6 4 2" xfId="23483"/>
    <cellStyle name="Major Total 2 3 3 6 4 2 2" xfId="23484"/>
    <cellStyle name="Major Total 2 3 3 6 4 3" xfId="23485"/>
    <cellStyle name="Major Total 2 3 3 6 4 3 2" xfId="23486"/>
    <cellStyle name="Major Total 2 3 3 6 4 4" xfId="23487"/>
    <cellStyle name="Major Total 2 3 3 6 5" xfId="23488"/>
    <cellStyle name="Major Total 2 3 3 6 5 2" xfId="23489"/>
    <cellStyle name="Major Total 2 3 3 6 5 2 2" xfId="23490"/>
    <cellStyle name="Major Total 2 3 3 6 5 3" xfId="23491"/>
    <cellStyle name="Major Total 2 3 3 6 5 3 2" xfId="23492"/>
    <cellStyle name="Major Total 2 3 3 6 5 4" xfId="23493"/>
    <cellStyle name="Major Total 2 3 3 6 6" xfId="23494"/>
    <cellStyle name="Major Total 2 3 3 6 6 2" xfId="23495"/>
    <cellStyle name="Major Total 2 3 3 6 6 2 2" xfId="23496"/>
    <cellStyle name="Major Total 2 3 3 6 6 3" xfId="23497"/>
    <cellStyle name="Major Total 2 3 3 6 6 3 2" xfId="23498"/>
    <cellStyle name="Major Total 2 3 3 6 6 4" xfId="23499"/>
    <cellStyle name="Major Total 2 3 3 6 7" xfId="23500"/>
    <cellStyle name="Major Total 2 3 3 6 7 2" xfId="23501"/>
    <cellStyle name="Major Total 2 3 3 6 7 2 2" xfId="23502"/>
    <cellStyle name="Major Total 2 3 3 6 7 3" xfId="23503"/>
    <cellStyle name="Major Total 2 3 3 6 7 3 2" xfId="23504"/>
    <cellStyle name="Major Total 2 3 3 6 7 4" xfId="23505"/>
    <cellStyle name="Major Total 2 3 3 6 8" xfId="23506"/>
    <cellStyle name="Major Total 2 3 3 6 8 2" xfId="23507"/>
    <cellStyle name="Major Total 2 3 3 6 9" xfId="23508"/>
    <cellStyle name="Major Total 2 3 3 6 9 2" xfId="23509"/>
    <cellStyle name="Major Total 2 3 3 7" xfId="23510"/>
    <cellStyle name="Major Total 2 3 3 7 2" xfId="23511"/>
    <cellStyle name="Major Total 2 3 3 7 2 2" xfId="23512"/>
    <cellStyle name="Major Total 2 3 3 7 3" xfId="23513"/>
    <cellStyle name="Major Total 2 3 3 7 3 2" xfId="23514"/>
    <cellStyle name="Major Total 2 3 3 7 4" xfId="23515"/>
    <cellStyle name="Major Total 2 3 3 8" xfId="23516"/>
    <cellStyle name="Major Total 2 3 3 8 2" xfId="23517"/>
    <cellStyle name="Major Total 2 3 3 8 2 2" xfId="23518"/>
    <cellStyle name="Major Total 2 3 3 8 3" xfId="23519"/>
    <cellStyle name="Major Total 2 3 3 8 3 2" xfId="23520"/>
    <cellStyle name="Major Total 2 3 3 8 4" xfId="23521"/>
    <cellStyle name="Major Total 2 3 3 9" xfId="23522"/>
    <cellStyle name="Major Total 2 3 3 9 2" xfId="23523"/>
    <cellStyle name="Major Total 2 3 3 9 2 2" xfId="23524"/>
    <cellStyle name="Major Total 2 3 3 9 3" xfId="23525"/>
    <cellStyle name="Major Total 2 3 3 9 3 2" xfId="23526"/>
    <cellStyle name="Major Total 2 3 3 9 4" xfId="23527"/>
    <cellStyle name="Major Total 2 3 4" xfId="23528"/>
    <cellStyle name="Major Total 2 3 4 10" xfId="23529"/>
    <cellStyle name="Major Total 2 3 4 10 2" xfId="23530"/>
    <cellStyle name="Major Total 2 3 4 11" xfId="23531"/>
    <cellStyle name="Major Total 2 3 4 2" xfId="23532"/>
    <cellStyle name="Major Total 2 3 4 2 10" xfId="23533"/>
    <cellStyle name="Major Total 2 3 4 2 2" xfId="23534"/>
    <cellStyle name="Major Total 2 3 4 2 2 2" xfId="23535"/>
    <cellStyle name="Major Total 2 3 4 2 2 2 2" xfId="23536"/>
    <cellStyle name="Major Total 2 3 4 2 2 3" xfId="23537"/>
    <cellStyle name="Major Total 2 3 4 2 2 3 2" xfId="23538"/>
    <cellStyle name="Major Total 2 3 4 2 2 4" xfId="23539"/>
    <cellStyle name="Major Total 2 3 4 2 3" xfId="23540"/>
    <cellStyle name="Major Total 2 3 4 2 3 2" xfId="23541"/>
    <cellStyle name="Major Total 2 3 4 2 3 2 2" xfId="23542"/>
    <cellStyle name="Major Total 2 3 4 2 3 3" xfId="23543"/>
    <cellStyle name="Major Total 2 3 4 2 3 3 2" xfId="23544"/>
    <cellStyle name="Major Total 2 3 4 2 3 4" xfId="23545"/>
    <cellStyle name="Major Total 2 3 4 2 4" xfId="23546"/>
    <cellStyle name="Major Total 2 3 4 2 4 2" xfId="23547"/>
    <cellStyle name="Major Total 2 3 4 2 4 2 2" xfId="23548"/>
    <cellStyle name="Major Total 2 3 4 2 4 3" xfId="23549"/>
    <cellStyle name="Major Total 2 3 4 2 4 3 2" xfId="23550"/>
    <cellStyle name="Major Total 2 3 4 2 4 4" xfId="23551"/>
    <cellStyle name="Major Total 2 3 4 2 5" xfId="23552"/>
    <cellStyle name="Major Total 2 3 4 2 5 2" xfId="23553"/>
    <cellStyle name="Major Total 2 3 4 2 5 2 2" xfId="23554"/>
    <cellStyle name="Major Total 2 3 4 2 5 3" xfId="23555"/>
    <cellStyle name="Major Total 2 3 4 2 5 3 2" xfId="23556"/>
    <cellStyle name="Major Total 2 3 4 2 5 4" xfId="23557"/>
    <cellStyle name="Major Total 2 3 4 2 6" xfId="23558"/>
    <cellStyle name="Major Total 2 3 4 2 6 2" xfId="23559"/>
    <cellStyle name="Major Total 2 3 4 2 6 2 2" xfId="23560"/>
    <cellStyle name="Major Total 2 3 4 2 6 3" xfId="23561"/>
    <cellStyle name="Major Total 2 3 4 2 6 3 2" xfId="23562"/>
    <cellStyle name="Major Total 2 3 4 2 6 4" xfId="23563"/>
    <cellStyle name="Major Total 2 3 4 2 7" xfId="23564"/>
    <cellStyle name="Major Total 2 3 4 2 7 2" xfId="23565"/>
    <cellStyle name="Major Total 2 3 4 2 7 2 2" xfId="23566"/>
    <cellStyle name="Major Total 2 3 4 2 7 3" xfId="23567"/>
    <cellStyle name="Major Total 2 3 4 2 7 3 2" xfId="23568"/>
    <cellStyle name="Major Total 2 3 4 2 7 4" xfId="23569"/>
    <cellStyle name="Major Total 2 3 4 2 8" xfId="23570"/>
    <cellStyle name="Major Total 2 3 4 2 8 2" xfId="23571"/>
    <cellStyle name="Major Total 2 3 4 2 9" xfId="23572"/>
    <cellStyle name="Major Total 2 3 4 2 9 2" xfId="23573"/>
    <cellStyle name="Major Total 2 3 4 3" xfId="23574"/>
    <cellStyle name="Major Total 2 3 4 3 2" xfId="23575"/>
    <cellStyle name="Major Total 2 3 4 3 2 2" xfId="23576"/>
    <cellStyle name="Major Total 2 3 4 3 3" xfId="23577"/>
    <cellStyle name="Major Total 2 3 4 3 3 2" xfId="23578"/>
    <cellStyle name="Major Total 2 3 4 3 4" xfId="23579"/>
    <cellStyle name="Major Total 2 3 4 4" xfId="23580"/>
    <cellStyle name="Major Total 2 3 4 4 2" xfId="23581"/>
    <cellStyle name="Major Total 2 3 4 4 2 2" xfId="23582"/>
    <cellStyle name="Major Total 2 3 4 4 3" xfId="23583"/>
    <cellStyle name="Major Total 2 3 4 4 3 2" xfId="23584"/>
    <cellStyle name="Major Total 2 3 4 4 4" xfId="23585"/>
    <cellStyle name="Major Total 2 3 4 5" xfId="23586"/>
    <cellStyle name="Major Total 2 3 4 5 2" xfId="23587"/>
    <cellStyle name="Major Total 2 3 4 5 2 2" xfId="23588"/>
    <cellStyle name="Major Total 2 3 4 5 3" xfId="23589"/>
    <cellStyle name="Major Total 2 3 4 5 3 2" xfId="23590"/>
    <cellStyle name="Major Total 2 3 4 5 4" xfId="23591"/>
    <cellStyle name="Major Total 2 3 4 6" xfId="23592"/>
    <cellStyle name="Major Total 2 3 4 6 2" xfId="23593"/>
    <cellStyle name="Major Total 2 3 4 6 2 2" xfId="23594"/>
    <cellStyle name="Major Total 2 3 4 6 3" xfId="23595"/>
    <cellStyle name="Major Total 2 3 4 6 3 2" xfId="23596"/>
    <cellStyle name="Major Total 2 3 4 6 4" xfId="23597"/>
    <cellStyle name="Major Total 2 3 4 7" xfId="23598"/>
    <cellStyle name="Major Total 2 3 4 7 2" xfId="23599"/>
    <cellStyle name="Major Total 2 3 4 7 2 2" xfId="23600"/>
    <cellStyle name="Major Total 2 3 4 7 3" xfId="23601"/>
    <cellStyle name="Major Total 2 3 4 7 3 2" xfId="23602"/>
    <cellStyle name="Major Total 2 3 4 7 4" xfId="23603"/>
    <cellStyle name="Major Total 2 3 4 8" xfId="23604"/>
    <cellStyle name="Major Total 2 3 4 8 2" xfId="23605"/>
    <cellStyle name="Major Total 2 3 4 8 2 2" xfId="23606"/>
    <cellStyle name="Major Total 2 3 4 8 3" xfId="23607"/>
    <cellStyle name="Major Total 2 3 4 8 3 2" xfId="23608"/>
    <cellStyle name="Major Total 2 3 4 8 4" xfId="23609"/>
    <cellStyle name="Major Total 2 3 4 9" xfId="23610"/>
    <cellStyle name="Major Total 2 3 4 9 2" xfId="23611"/>
    <cellStyle name="Major Total 2 3 5" xfId="23612"/>
    <cellStyle name="Major Total 2 3 5 10" xfId="23613"/>
    <cellStyle name="Major Total 2 3 5 10 2" xfId="23614"/>
    <cellStyle name="Major Total 2 3 5 11" xfId="23615"/>
    <cellStyle name="Major Total 2 3 5 2" xfId="23616"/>
    <cellStyle name="Major Total 2 3 5 2 10" xfId="23617"/>
    <cellStyle name="Major Total 2 3 5 2 2" xfId="23618"/>
    <cellStyle name="Major Total 2 3 5 2 2 2" xfId="23619"/>
    <cellStyle name="Major Total 2 3 5 2 2 2 2" xfId="23620"/>
    <cellStyle name="Major Total 2 3 5 2 2 3" xfId="23621"/>
    <cellStyle name="Major Total 2 3 5 2 2 3 2" xfId="23622"/>
    <cellStyle name="Major Total 2 3 5 2 2 4" xfId="23623"/>
    <cellStyle name="Major Total 2 3 5 2 3" xfId="23624"/>
    <cellStyle name="Major Total 2 3 5 2 3 2" xfId="23625"/>
    <cellStyle name="Major Total 2 3 5 2 3 2 2" xfId="23626"/>
    <cellStyle name="Major Total 2 3 5 2 3 3" xfId="23627"/>
    <cellStyle name="Major Total 2 3 5 2 3 3 2" xfId="23628"/>
    <cellStyle name="Major Total 2 3 5 2 3 4" xfId="23629"/>
    <cellStyle name="Major Total 2 3 5 2 4" xfId="23630"/>
    <cellStyle name="Major Total 2 3 5 2 4 2" xfId="23631"/>
    <cellStyle name="Major Total 2 3 5 2 4 2 2" xfId="23632"/>
    <cellStyle name="Major Total 2 3 5 2 4 3" xfId="23633"/>
    <cellStyle name="Major Total 2 3 5 2 4 3 2" xfId="23634"/>
    <cellStyle name="Major Total 2 3 5 2 4 4" xfId="23635"/>
    <cellStyle name="Major Total 2 3 5 2 5" xfId="23636"/>
    <cellStyle name="Major Total 2 3 5 2 5 2" xfId="23637"/>
    <cellStyle name="Major Total 2 3 5 2 5 2 2" xfId="23638"/>
    <cellStyle name="Major Total 2 3 5 2 5 3" xfId="23639"/>
    <cellStyle name="Major Total 2 3 5 2 5 3 2" xfId="23640"/>
    <cellStyle name="Major Total 2 3 5 2 5 4" xfId="23641"/>
    <cellStyle name="Major Total 2 3 5 2 6" xfId="23642"/>
    <cellStyle name="Major Total 2 3 5 2 6 2" xfId="23643"/>
    <cellStyle name="Major Total 2 3 5 2 6 2 2" xfId="23644"/>
    <cellStyle name="Major Total 2 3 5 2 6 3" xfId="23645"/>
    <cellStyle name="Major Total 2 3 5 2 6 3 2" xfId="23646"/>
    <cellStyle name="Major Total 2 3 5 2 6 4" xfId="23647"/>
    <cellStyle name="Major Total 2 3 5 2 7" xfId="23648"/>
    <cellStyle name="Major Total 2 3 5 2 7 2" xfId="23649"/>
    <cellStyle name="Major Total 2 3 5 2 7 2 2" xfId="23650"/>
    <cellStyle name="Major Total 2 3 5 2 7 3" xfId="23651"/>
    <cellStyle name="Major Total 2 3 5 2 7 3 2" xfId="23652"/>
    <cellStyle name="Major Total 2 3 5 2 7 4" xfId="23653"/>
    <cellStyle name="Major Total 2 3 5 2 8" xfId="23654"/>
    <cellStyle name="Major Total 2 3 5 2 8 2" xfId="23655"/>
    <cellStyle name="Major Total 2 3 5 2 9" xfId="23656"/>
    <cellStyle name="Major Total 2 3 5 2 9 2" xfId="23657"/>
    <cellStyle name="Major Total 2 3 5 3" xfId="23658"/>
    <cellStyle name="Major Total 2 3 5 3 2" xfId="23659"/>
    <cellStyle name="Major Total 2 3 5 3 2 2" xfId="23660"/>
    <cellStyle name="Major Total 2 3 5 3 3" xfId="23661"/>
    <cellStyle name="Major Total 2 3 5 3 3 2" xfId="23662"/>
    <cellStyle name="Major Total 2 3 5 3 4" xfId="23663"/>
    <cellStyle name="Major Total 2 3 5 4" xfId="23664"/>
    <cellStyle name="Major Total 2 3 5 4 2" xfId="23665"/>
    <cellStyle name="Major Total 2 3 5 4 2 2" xfId="23666"/>
    <cellStyle name="Major Total 2 3 5 4 3" xfId="23667"/>
    <cellStyle name="Major Total 2 3 5 4 3 2" xfId="23668"/>
    <cellStyle name="Major Total 2 3 5 4 4" xfId="23669"/>
    <cellStyle name="Major Total 2 3 5 5" xfId="23670"/>
    <cellStyle name="Major Total 2 3 5 5 2" xfId="23671"/>
    <cellStyle name="Major Total 2 3 5 5 2 2" xfId="23672"/>
    <cellStyle name="Major Total 2 3 5 5 3" xfId="23673"/>
    <cellStyle name="Major Total 2 3 5 5 3 2" xfId="23674"/>
    <cellStyle name="Major Total 2 3 5 5 4" xfId="23675"/>
    <cellStyle name="Major Total 2 3 5 6" xfId="23676"/>
    <cellStyle name="Major Total 2 3 5 6 2" xfId="23677"/>
    <cellStyle name="Major Total 2 3 5 6 2 2" xfId="23678"/>
    <cellStyle name="Major Total 2 3 5 6 3" xfId="23679"/>
    <cellStyle name="Major Total 2 3 5 6 3 2" xfId="23680"/>
    <cellStyle name="Major Total 2 3 5 6 4" xfId="23681"/>
    <cellStyle name="Major Total 2 3 5 7" xfId="23682"/>
    <cellStyle name="Major Total 2 3 5 7 2" xfId="23683"/>
    <cellStyle name="Major Total 2 3 5 7 2 2" xfId="23684"/>
    <cellStyle name="Major Total 2 3 5 7 3" xfId="23685"/>
    <cellStyle name="Major Total 2 3 5 7 3 2" xfId="23686"/>
    <cellStyle name="Major Total 2 3 5 7 4" xfId="23687"/>
    <cellStyle name="Major Total 2 3 5 8" xfId="23688"/>
    <cellStyle name="Major Total 2 3 5 8 2" xfId="23689"/>
    <cellStyle name="Major Total 2 3 5 8 2 2" xfId="23690"/>
    <cellStyle name="Major Total 2 3 5 8 3" xfId="23691"/>
    <cellStyle name="Major Total 2 3 5 8 3 2" xfId="23692"/>
    <cellStyle name="Major Total 2 3 5 8 4" xfId="23693"/>
    <cellStyle name="Major Total 2 3 5 9" xfId="23694"/>
    <cellStyle name="Major Total 2 3 5 9 2" xfId="23695"/>
    <cellStyle name="Major Total 2 3 6" xfId="23696"/>
    <cellStyle name="Major Total 2 3 6 10" xfId="23697"/>
    <cellStyle name="Major Total 2 3 6 10 2" xfId="23698"/>
    <cellStyle name="Major Total 2 3 6 11" xfId="23699"/>
    <cellStyle name="Major Total 2 3 6 2" xfId="23700"/>
    <cellStyle name="Major Total 2 3 6 2 10" xfId="23701"/>
    <cellStyle name="Major Total 2 3 6 2 2" xfId="23702"/>
    <cellStyle name="Major Total 2 3 6 2 2 2" xfId="23703"/>
    <cellStyle name="Major Total 2 3 6 2 2 2 2" xfId="23704"/>
    <cellStyle name="Major Total 2 3 6 2 2 3" xfId="23705"/>
    <cellStyle name="Major Total 2 3 6 2 2 3 2" xfId="23706"/>
    <cellStyle name="Major Total 2 3 6 2 2 4" xfId="23707"/>
    <cellStyle name="Major Total 2 3 6 2 3" xfId="23708"/>
    <cellStyle name="Major Total 2 3 6 2 3 2" xfId="23709"/>
    <cellStyle name="Major Total 2 3 6 2 3 2 2" xfId="23710"/>
    <cellStyle name="Major Total 2 3 6 2 3 3" xfId="23711"/>
    <cellStyle name="Major Total 2 3 6 2 3 3 2" xfId="23712"/>
    <cellStyle name="Major Total 2 3 6 2 3 4" xfId="23713"/>
    <cellStyle name="Major Total 2 3 6 2 4" xfId="23714"/>
    <cellStyle name="Major Total 2 3 6 2 4 2" xfId="23715"/>
    <cellStyle name="Major Total 2 3 6 2 4 2 2" xfId="23716"/>
    <cellStyle name="Major Total 2 3 6 2 4 3" xfId="23717"/>
    <cellStyle name="Major Total 2 3 6 2 4 3 2" xfId="23718"/>
    <cellStyle name="Major Total 2 3 6 2 4 4" xfId="23719"/>
    <cellStyle name="Major Total 2 3 6 2 5" xfId="23720"/>
    <cellStyle name="Major Total 2 3 6 2 5 2" xfId="23721"/>
    <cellStyle name="Major Total 2 3 6 2 5 2 2" xfId="23722"/>
    <cellStyle name="Major Total 2 3 6 2 5 3" xfId="23723"/>
    <cellStyle name="Major Total 2 3 6 2 5 3 2" xfId="23724"/>
    <cellStyle name="Major Total 2 3 6 2 5 4" xfId="23725"/>
    <cellStyle name="Major Total 2 3 6 2 6" xfId="23726"/>
    <cellStyle name="Major Total 2 3 6 2 6 2" xfId="23727"/>
    <cellStyle name="Major Total 2 3 6 2 6 2 2" xfId="23728"/>
    <cellStyle name="Major Total 2 3 6 2 6 3" xfId="23729"/>
    <cellStyle name="Major Total 2 3 6 2 6 3 2" xfId="23730"/>
    <cellStyle name="Major Total 2 3 6 2 6 4" xfId="23731"/>
    <cellStyle name="Major Total 2 3 6 2 7" xfId="23732"/>
    <cellStyle name="Major Total 2 3 6 2 7 2" xfId="23733"/>
    <cellStyle name="Major Total 2 3 6 2 7 2 2" xfId="23734"/>
    <cellStyle name="Major Total 2 3 6 2 7 3" xfId="23735"/>
    <cellStyle name="Major Total 2 3 6 2 7 3 2" xfId="23736"/>
    <cellStyle name="Major Total 2 3 6 2 7 4" xfId="23737"/>
    <cellStyle name="Major Total 2 3 6 2 8" xfId="23738"/>
    <cellStyle name="Major Total 2 3 6 2 8 2" xfId="23739"/>
    <cellStyle name="Major Total 2 3 6 2 9" xfId="23740"/>
    <cellStyle name="Major Total 2 3 6 2 9 2" xfId="23741"/>
    <cellStyle name="Major Total 2 3 6 3" xfId="23742"/>
    <cellStyle name="Major Total 2 3 6 3 2" xfId="23743"/>
    <cellStyle name="Major Total 2 3 6 3 2 2" xfId="23744"/>
    <cellStyle name="Major Total 2 3 6 3 3" xfId="23745"/>
    <cellStyle name="Major Total 2 3 6 3 3 2" xfId="23746"/>
    <cellStyle name="Major Total 2 3 6 3 4" xfId="23747"/>
    <cellStyle name="Major Total 2 3 6 4" xfId="23748"/>
    <cellStyle name="Major Total 2 3 6 4 2" xfId="23749"/>
    <cellStyle name="Major Total 2 3 6 4 2 2" xfId="23750"/>
    <cellStyle name="Major Total 2 3 6 4 3" xfId="23751"/>
    <cellStyle name="Major Total 2 3 6 4 3 2" xfId="23752"/>
    <cellStyle name="Major Total 2 3 6 4 4" xfId="23753"/>
    <cellStyle name="Major Total 2 3 6 5" xfId="23754"/>
    <cellStyle name="Major Total 2 3 6 5 2" xfId="23755"/>
    <cellStyle name="Major Total 2 3 6 5 2 2" xfId="23756"/>
    <cellStyle name="Major Total 2 3 6 5 3" xfId="23757"/>
    <cellStyle name="Major Total 2 3 6 5 3 2" xfId="23758"/>
    <cellStyle name="Major Total 2 3 6 5 4" xfId="23759"/>
    <cellStyle name="Major Total 2 3 6 6" xfId="23760"/>
    <cellStyle name="Major Total 2 3 6 6 2" xfId="23761"/>
    <cellStyle name="Major Total 2 3 6 6 2 2" xfId="23762"/>
    <cellStyle name="Major Total 2 3 6 6 3" xfId="23763"/>
    <cellStyle name="Major Total 2 3 6 6 3 2" xfId="23764"/>
    <cellStyle name="Major Total 2 3 6 6 4" xfId="23765"/>
    <cellStyle name="Major Total 2 3 6 7" xfId="23766"/>
    <cellStyle name="Major Total 2 3 6 7 2" xfId="23767"/>
    <cellStyle name="Major Total 2 3 6 7 2 2" xfId="23768"/>
    <cellStyle name="Major Total 2 3 6 7 3" xfId="23769"/>
    <cellStyle name="Major Total 2 3 6 7 3 2" xfId="23770"/>
    <cellStyle name="Major Total 2 3 6 7 4" xfId="23771"/>
    <cellStyle name="Major Total 2 3 6 8" xfId="23772"/>
    <cellStyle name="Major Total 2 3 6 8 2" xfId="23773"/>
    <cellStyle name="Major Total 2 3 6 8 2 2" xfId="23774"/>
    <cellStyle name="Major Total 2 3 6 8 3" xfId="23775"/>
    <cellStyle name="Major Total 2 3 6 8 3 2" xfId="23776"/>
    <cellStyle name="Major Total 2 3 6 8 4" xfId="23777"/>
    <cellStyle name="Major Total 2 3 6 9" xfId="23778"/>
    <cellStyle name="Major Total 2 3 6 9 2" xfId="23779"/>
    <cellStyle name="Major Total 2 3 7" xfId="23780"/>
    <cellStyle name="Major Total 2 3 7 10" xfId="23781"/>
    <cellStyle name="Major Total 2 3 7 2" xfId="23782"/>
    <cellStyle name="Major Total 2 3 7 2 2" xfId="23783"/>
    <cellStyle name="Major Total 2 3 7 2 2 2" xfId="23784"/>
    <cellStyle name="Major Total 2 3 7 2 3" xfId="23785"/>
    <cellStyle name="Major Total 2 3 7 2 3 2" xfId="23786"/>
    <cellStyle name="Major Total 2 3 7 2 4" xfId="23787"/>
    <cellStyle name="Major Total 2 3 7 3" xfId="23788"/>
    <cellStyle name="Major Total 2 3 7 3 2" xfId="23789"/>
    <cellStyle name="Major Total 2 3 7 3 2 2" xfId="23790"/>
    <cellStyle name="Major Total 2 3 7 3 3" xfId="23791"/>
    <cellStyle name="Major Total 2 3 7 3 3 2" xfId="23792"/>
    <cellStyle name="Major Total 2 3 7 3 4" xfId="23793"/>
    <cellStyle name="Major Total 2 3 7 4" xfId="23794"/>
    <cellStyle name="Major Total 2 3 7 4 2" xfId="23795"/>
    <cellStyle name="Major Total 2 3 7 4 2 2" xfId="23796"/>
    <cellStyle name="Major Total 2 3 7 4 3" xfId="23797"/>
    <cellStyle name="Major Total 2 3 7 4 3 2" xfId="23798"/>
    <cellStyle name="Major Total 2 3 7 4 4" xfId="23799"/>
    <cellStyle name="Major Total 2 3 7 5" xfId="23800"/>
    <cellStyle name="Major Total 2 3 7 5 2" xfId="23801"/>
    <cellStyle name="Major Total 2 3 7 5 2 2" xfId="23802"/>
    <cellStyle name="Major Total 2 3 7 5 3" xfId="23803"/>
    <cellStyle name="Major Total 2 3 7 5 3 2" xfId="23804"/>
    <cellStyle name="Major Total 2 3 7 5 4" xfId="23805"/>
    <cellStyle name="Major Total 2 3 7 6" xfId="23806"/>
    <cellStyle name="Major Total 2 3 7 6 2" xfId="23807"/>
    <cellStyle name="Major Total 2 3 7 6 2 2" xfId="23808"/>
    <cellStyle name="Major Total 2 3 7 6 3" xfId="23809"/>
    <cellStyle name="Major Total 2 3 7 6 3 2" xfId="23810"/>
    <cellStyle name="Major Total 2 3 7 6 4" xfId="23811"/>
    <cellStyle name="Major Total 2 3 7 7" xfId="23812"/>
    <cellStyle name="Major Total 2 3 7 7 2" xfId="23813"/>
    <cellStyle name="Major Total 2 3 7 7 2 2" xfId="23814"/>
    <cellStyle name="Major Total 2 3 7 7 3" xfId="23815"/>
    <cellStyle name="Major Total 2 3 7 7 3 2" xfId="23816"/>
    <cellStyle name="Major Total 2 3 7 7 4" xfId="23817"/>
    <cellStyle name="Major Total 2 3 7 8" xfId="23818"/>
    <cellStyle name="Major Total 2 3 7 8 2" xfId="23819"/>
    <cellStyle name="Major Total 2 3 7 9" xfId="23820"/>
    <cellStyle name="Major Total 2 3 7 9 2" xfId="23821"/>
    <cellStyle name="Major Total 2 3 8" xfId="23822"/>
    <cellStyle name="Major Total 2 3 8 2" xfId="23823"/>
    <cellStyle name="Major Total 2 3 8 2 2" xfId="23824"/>
    <cellStyle name="Major Total 2 3 8 3" xfId="23825"/>
    <cellStyle name="Major Total 2 3 8 3 2" xfId="23826"/>
    <cellStyle name="Major Total 2 3 8 4" xfId="23827"/>
    <cellStyle name="Major Total 2 3 9" xfId="23828"/>
    <cellStyle name="Major Total 2 3 9 2" xfId="23829"/>
    <cellStyle name="Major Total 2 3 9 2 2" xfId="23830"/>
    <cellStyle name="Major Total 2 3 9 3" xfId="23831"/>
    <cellStyle name="Major Total 2 3 9 3 2" xfId="23832"/>
    <cellStyle name="Major Total 2 3 9 4" xfId="23833"/>
    <cellStyle name="Major Total 2 4" xfId="23834"/>
    <cellStyle name="Major Total 2 4 10" xfId="23835"/>
    <cellStyle name="Major Total 2 4 10 2" xfId="23836"/>
    <cellStyle name="Major Total 2 4 10 2 2" xfId="23837"/>
    <cellStyle name="Major Total 2 4 10 3" xfId="23838"/>
    <cellStyle name="Major Total 2 4 10 3 2" xfId="23839"/>
    <cellStyle name="Major Total 2 4 10 4" xfId="23840"/>
    <cellStyle name="Major Total 2 4 11" xfId="23841"/>
    <cellStyle name="Major Total 2 4 11 2" xfId="23842"/>
    <cellStyle name="Major Total 2 4 11 2 2" xfId="23843"/>
    <cellStyle name="Major Total 2 4 11 3" xfId="23844"/>
    <cellStyle name="Major Total 2 4 11 3 2" xfId="23845"/>
    <cellStyle name="Major Total 2 4 11 4" xfId="23846"/>
    <cellStyle name="Major Total 2 4 12" xfId="23847"/>
    <cellStyle name="Major Total 2 4 12 2" xfId="23848"/>
    <cellStyle name="Major Total 2 4 12 2 2" xfId="23849"/>
    <cellStyle name="Major Total 2 4 12 3" xfId="23850"/>
    <cellStyle name="Major Total 2 4 12 3 2" xfId="23851"/>
    <cellStyle name="Major Total 2 4 12 4" xfId="23852"/>
    <cellStyle name="Major Total 2 4 13" xfId="23853"/>
    <cellStyle name="Major Total 2 4 13 2" xfId="23854"/>
    <cellStyle name="Major Total 2 4 14" xfId="23855"/>
    <cellStyle name="Major Total 2 4 14 2" xfId="23856"/>
    <cellStyle name="Major Total 2 4 15" xfId="23857"/>
    <cellStyle name="Major Total 2 4 2" xfId="23858"/>
    <cellStyle name="Major Total 2 4 2 10" xfId="23859"/>
    <cellStyle name="Major Total 2 4 2 10 2" xfId="23860"/>
    <cellStyle name="Major Total 2 4 2 11" xfId="23861"/>
    <cellStyle name="Major Total 2 4 2 2" xfId="23862"/>
    <cellStyle name="Major Total 2 4 2 2 10" xfId="23863"/>
    <cellStyle name="Major Total 2 4 2 2 2" xfId="23864"/>
    <cellStyle name="Major Total 2 4 2 2 2 2" xfId="23865"/>
    <cellStyle name="Major Total 2 4 2 2 2 2 2" xfId="23866"/>
    <cellStyle name="Major Total 2 4 2 2 2 3" xfId="23867"/>
    <cellStyle name="Major Total 2 4 2 2 2 3 2" xfId="23868"/>
    <cellStyle name="Major Total 2 4 2 2 2 4" xfId="23869"/>
    <cellStyle name="Major Total 2 4 2 2 3" xfId="23870"/>
    <cellStyle name="Major Total 2 4 2 2 3 2" xfId="23871"/>
    <cellStyle name="Major Total 2 4 2 2 3 2 2" xfId="23872"/>
    <cellStyle name="Major Total 2 4 2 2 3 3" xfId="23873"/>
    <cellStyle name="Major Total 2 4 2 2 3 3 2" xfId="23874"/>
    <cellStyle name="Major Total 2 4 2 2 3 4" xfId="23875"/>
    <cellStyle name="Major Total 2 4 2 2 4" xfId="23876"/>
    <cellStyle name="Major Total 2 4 2 2 4 2" xfId="23877"/>
    <cellStyle name="Major Total 2 4 2 2 4 2 2" xfId="23878"/>
    <cellStyle name="Major Total 2 4 2 2 4 3" xfId="23879"/>
    <cellStyle name="Major Total 2 4 2 2 4 3 2" xfId="23880"/>
    <cellStyle name="Major Total 2 4 2 2 4 4" xfId="23881"/>
    <cellStyle name="Major Total 2 4 2 2 5" xfId="23882"/>
    <cellStyle name="Major Total 2 4 2 2 5 2" xfId="23883"/>
    <cellStyle name="Major Total 2 4 2 2 5 2 2" xfId="23884"/>
    <cellStyle name="Major Total 2 4 2 2 5 3" xfId="23885"/>
    <cellStyle name="Major Total 2 4 2 2 5 3 2" xfId="23886"/>
    <cellStyle name="Major Total 2 4 2 2 5 4" xfId="23887"/>
    <cellStyle name="Major Total 2 4 2 2 6" xfId="23888"/>
    <cellStyle name="Major Total 2 4 2 2 6 2" xfId="23889"/>
    <cellStyle name="Major Total 2 4 2 2 6 2 2" xfId="23890"/>
    <cellStyle name="Major Total 2 4 2 2 6 3" xfId="23891"/>
    <cellStyle name="Major Total 2 4 2 2 6 3 2" xfId="23892"/>
    <cellStyle name="Major Total 2 4 2 2 6 4" xfId="23893"/>
    <cellStyle name="Major Total 2 4 2 2 7" xfId="23894"/>
    <cellStyle name="Major Total 2 4 2 2 7 2" xfId="23895"/>
    <cellStyle name="Major Total 2 4 2 2 7 2 2" xfId="23896"/>
    <cellStyle name="Major Total 2 4 2 2 7 3" xfId="23897"/>
    <cellStyle name="Major Total 2 4 2 2 7 3 2" xfId="23898"/>
    <cellStyle name="Major Total 2 4 2 2 7 4" xfId="23899"/>
    <cellStyle name="Major Total 2 4 2 2 8" xfId="23900"/>
    <cellStyle name="Major Total 2 4 2 2 8 2" xfId="23901"/>
    <cellStyle name="Major Total 2 4 2 2 9" xfId="23902"/>
    <cellStyle name="Major Total 2 4 2 2 9 2" xfId="23903"/>
    <cellStyle name="Major Total 2 4 2 3" xfId="23904"/>
    <cellStyle name="Major Total 2 4 2 3 2" xfId="23905"/>
    <cellStyle name="Major Total 2 4 2 3 2 2" xfId="23906"/>
    <cellStyle name="Major Total 2 4 2 3 3" xfId="23907"/>
    <cellStyle name="Major Total 2 4 2 3 3 2" xfId="23908"/>
    <cellStyle name="Major Total 2 4 2 3 4" xfId="23909"/>
    <cellStyle name="Major Total 2 4 2 4" xfId="23910"/>
    <cellStyle name="Major Total 2 4 2 4 2" xfId="23911"/>
    <cellStyle name="Major Total 2 4 2 4 2 2" xfId="23912"/>
    <cellStyle name="Major Total 2 4 2 4 3" xfId="23913"/>
    <cellStyle name="Major Total 2 4 2 4 3 2" xfId="23914"/>
    <cellStyle name="Major Total 2 4 2 4 4" xfId="23915"/>
    <cellStyle name="Major Total 2 4 2 5" xfId="23916"/>
    <cellStyle name="Major Total 2 4 2 5 2" xfId="23917"/>
    <cellStyle name="Major Total 2 4 2 5 2 2" xfId="23918"/>
    <cellStyle name="Major Total 2 4 2 5 3" xfId="23919"/>
    <cellStyle name="Major Total 2 4 2 5 3 2" xfId="23920"/>
    <cellStyle name="Major Total 2 4 2 5 4" xfId="23921"/>
    <cellStyle name="Major Total 2 4 2 6" xfId="23922"/>
    <cellStyle name="Major Total 2 4 2 6 2" xfId="23923"/>
    <cellStyle name="Major Total 2 4 2 6 2 2" xfId="23924"/>
    <cellStyle name="Major Total 2 4 2 6 3" xfId="23925"/>
    <cellStyle name="Major Total 2 4 2 6 3 2" xfId="23926"/>
    <cellStyle name="Major Total 2 4 2 6 4" xfId="23927"/>
    <cellStyle name="Major Total 2 4 2 7" xfId="23928"/>
    <cellStyle name="Major Total 2 4 2 7 2" xfId="23929"/>
    <cellStyle name="Major Total 2 4 2 7 2 2" xfId="23930"/>
    <cellStyle name="Major Total 2 4 2 7 3" xfId="23931"/>
    <cellStyle name="Major Total 2 4 2 7 3 2" xfId="23932"/>
    <cellStyle name="Major Total 2 4 2 7 4" xfId="23933"/>
    <cellStyle name="Major Total 2 4 2 8" xfId="23934"/>
    <cellStyle name="Major Total 2 4 2 8 2" xfId="23935"/>
    <cellStyle name="Major Total 2 4 2 8 2 2" xfId="23936"/>
    <cellStyle name="Major Total 2 4 2 8 3" xfId="23937"/>
    <cellStyle name="Major Total 2 4 2 8 3 2" xfId="23938"/>
    <cellStyle name="Major Total 2 4 2 8 4" xfId="23939"/>
    <cellStyle name="Major Total 2 4 2 9" xfId="23940"/>
    <cellStyle name="Major Total 2 4 2 9 2" xfId="23941"/>
    <cellStyle name="Major Total 2 4 3" xfId="23942"/>
    <cellStyle name="Major Total 2 4 3 10" xfId="23943"/>
    <cellStyle name="Major Total 2 4 3 10 2" xfId="23944"/>
    <cellStyle name="Major Total 2 4 3 11" xfId="23945"/>
    <cellStyle name="Major Total 2 4 3 2" xfId="23946"/>
    <cellStyle name="Major Total 2 4 3 2 10" xfId="23947"/>
    <cellStyle name="Major Total 2 4 3 2 2" xfId="23948"/>
    <cellStyle name="Major Total 2 4 3 2 2 2" xfId="23949"/>
    <cellStyle name="Major Total 2 4 3 2 2 2 2" xfId="23950"/>
    <cellStyle name="Major Total 2 4 3 2 2 3" xfId="23951"/>
    <cellStyle name="Major Total 2 4 3 2 2 3 2" xfId="23952"/>
    <cellStyle name="Major Total 2 4 3 2 2 4" xfId="23953"/>
    <cellStyle name="Major Total 2 4 3 2 3" xfId="23954"/>
    <cellStyle name="Major Total 2 4 3 2 3 2" xfId="23955"/>
    <cellStyle name="Major Total 2 4 3 2 3 2 2" xfId="23956"/>
    <cellStyle name="Major Total 2 4 3 2 3 3" xfId="23957"/>
    <cellStyle name="Major Total 2 4 3 2 3 3 2" xfId="23958"/>
    <cellStyle name="Major Total 2 4 3 2 3 4" xfId="23959"/>
    <cellStyle name="Major Total 2 4 3 2 4" xfId="23960"/>
    <cellStyle name="Major Total 2 4 3 2 4 2" xfId="23961"/>
    <cellStyle name="Major Total 2 4 3 2 4 2 2" xfId="23962"/>
    <cellStyle name="Major Total 2 4 3 2 4 3" xfId="23963"/>
    <cellStyle name="Major Total 2 4 3 2 4 3 2" xfId="23964"/>
    <cellStyle name="Major Total 2 4 3 2 4 4" xfId="23965"/>
    <cellStyle name="Major Total 2 4 3 2 5" xfId="23966"/>
    <cellStyle name="Major Total 2 4 3 2 5 2" xfId="23967"/>
    <cellStyle name="Major Total 2 4 3 2 5 2 2" xfId="23968"/>
    <cellStyle name="Major Total 2 4 3 2 5 3" xfId="23969"/>
    <cellStyle name="Major Total 2 4 3 2 5 3 2" xfId="23970"/>
    <cellStyle name="Major Total 2 4 3 2 5 4" xfId="23971"/>
    <cellStyle name="Major Total 2 4 3 2 6" xfId="23972"/>
    <cellStyle name="Major Total 2 4 3 2 6 2" xfId="23973"/>
    <cellStyle name="Major Total 2 4 3 2 6 2 2" xfId="23974"/>
    <cellStyle name="Major Total 2 4 3 2 6 3" xfId="23975"/>
    <cellStyle name="Major Total 2 4 3 2 6 3 2" xfId="23976"/>
    <cellStyle name="Major Total 2 4 3 2 6 4" xfId="23977"/>
    <cellStyle name="Major Total 2 4 3 2 7" xfId="23978"/>
    <cellStyle name="Major Total 2 4 3 2 7 2" xfId="23979"/>
    <cellStyle name="Major Total 2 4 3 2 7 2 2" xfId="23980"/>
    <cellStyle name="Major Total 2 4 3 2 7 3" xfId="23981"/>
    <cellStyle name="Major Total 2 4 3 2 7 3 2" xfId="23982"/>
    <cellStyle name="Major Total 2 4 3 2 7 4" xfId="23983"/>
    <cellStyle name="Major Total 2 4 3 2 8" xfId="23984"/>
    <cellStyle name="Major Total 2 4 3 2 8 2" xfId="23985"/>
    <cellStyle name="Major Total 2 4 3 2 9" xfId="23986"/>
    <cellStyle name="Major Total 2 4 3 2 9 2" xfId="23987"/>
    <cellStyle name="Major Total 2 4 3 3" xfId="23988"/>
    <cellStyle name="Major Total 2 4 3 3 2" xfId="23989"/>
    <cellStyle name="Major Total 2 4 3 3 2 2" xfId="23990"/>
    <cellStyle name="Major Total 2 4 3 3 3" xfId="23991"/>
    <cellStyle name="Major Total 2 4 3 3 3 2" xfId="23992"/>
    <cellStyle name="Major Total 2 4 3 3 4" xfId="23993"/>
    <cellStyle name="Major Total 2 4 3 4" xfId="23994"/>
    <cellStyle name="Major Total 2 4 3 4 2" xfId="23995"/>
    <cellStyle name="Major Total 2 4 3 4 2 2" xfId="23996"/>
    <cellStyle name="Major Total 2 4 3 4 3" xfId="23997"/>
    <cellStyle name="Major Total 2 4 3 4 3 2" xfId="23998"/>
    <cellStyle name="Major Total 2 4 3 4 4" xfId="23999"/>
    <cellStyle name="Major Total 2 4 3 5" xfId="24000"/>
    <cellStyle name="Major Total 2 4 3 5 2" xfId="24001"/>
    <cellStyle name="Major Total 2 4 3 5 2 2" xfId="24002"/>
    <cellStyle name="Major Total 2 4 3 5 3" xfId="24003"/>
    <cellStyle name="Major Total 2 4 3 5 3 2" xfId="24004"/>
    <cellStyle name="Major Total 2 4 3 5 4" xfId="24005"/>
    <cellStyle name="Major Total 2 4 3 6" xfId="24006"/>
    <cellStyle name="Major Total 2 4 3 6 2" xfId="24007"/>
    <cellStyle name="Major Total 2 4 3 6 2 2" xfId="24008"/>
    <cellStyle name="Major Total 2 4 3 6 3" xfId="24009"/>
    <cellStyle name="Major Total 2 4 3 6 3 2" xfId="24010"/>
    <cellStyle name="Major Total 2 4 3 6 4" xfId="24011"/>
    <cellStyle name="Major Total 2 4 3 7" xfId="24012"/>
    <cellStyle name="Major Total 2 4 3 7 2" xfId="24013"/>
    <cellStyle name="Major Total 2 4 3 7 2 2" xfId="24014"/>
    <cellStyle name="Major Total 2 4 3 7 3" xfId="24015"/>
    <cellStyle name="Major Total 2 4 3 7 3 2" xfId="24016"/>
    <cellStyle name="Major Total 2 4 3 7 4" xfId="24017"/>
    <cellStyle name="Major Total 2 4 3 8" xfId="24018"/>
    <cellStyle name="Major Total 2 4 3 8 2" xfId="24019"/>
    <cellStyle name="Major Total 2 4 3 8 2 2" xfId="24020"/>
    <cellStyle name="Major Total 2 4 3 8 3" xfId="24021"/>
    <cellStyle name="Major Total 2 4 3 8 3 2" xfId="24022"/>
    <cellStyle name="Major Total 2 4 3 8 4" xfId="24023"/>
    <cellStyle name="Major Total 2 4 3 9" xfId="24024"/>
    <cellStyle name="Major Total 2 4 3 9 2" xfId="24025"/>
    <cellStyle name="Major Total 2 4 4" xfId="24026"/>
    <cellStyle name="Major Total 2 4 4 10" xfId="24027"/>
    <cellStyle name="Major Total 2 4 4 10 2" xfId="24028"/>
    <cellStyle name="Major Total 2 4 4 11" xfId="24029"/>
    <cellStyle name="Major Total 2 4 4 2" xfId="24030"/>
    <cellStyle name="Major Total 2 4 4 2 10" xfId="24031"/>
    <cellStyle name="Major Total 2 4 4 2 2" xfId="24032"/>
    <cellStyle name="Major Total 2 4 4 2 2 2" xfId="24033"/>
    <cellStyle name="Major Total 2 4 4 2 2 2 2" xfId="24034"/>
    <cellStyle name="Major Total 2 4 4 2 2 3" xfId="24035"/>
    <cellStyle name="Major Total 2 4 4 2 2 3 2" xfId="24036"/>
    <cellStyle name="Major Total 2 4 4 2 2 4" xfId="24037"/>
    <cellStyle name="Major Total 2 4 4 2 3" xfId="24038"/>
    <cellStyle name="Major Total 2 4 4 2 3 2" xfId="24039"/>
    <cellStyle name="Major Total 2 4 4 2 3 2 2" xfId="24040"/>
    <cellStyle name="Major Total 2 4 4 2 3 3" xfId="24041"/>
    <cellStyle name="Major Total 2 4 4 2 3 3 2" xfId="24042"/>
    <cellStyle name="Major Total 2 4 4 2 3 4" xfId="24043"/>
    <cellStyle name="Major Total 2 4 4 2 4" xfId="24044"/>
    <cellStyle name="Major Total 2 4 4 2 4 2" xfId="24045"/>
    <cellStyle name="Major Total 2 4 4 2 4 2 2" xfId="24046"/>
    <cellStyle name="Major Total 2 4 4 2 4 3" xfId="24047"/>
    <cellStyle name="Major Total 2 4 4 2 4 3 2" xfId="24048"/>
    <cellStyle name="Major Total 2 4 4 2 4 4" xfId="24049"/>
    <cellStyle name="Major Total 2 4 4 2 5" xfId="24050"/>
    <cellStyle name="Major Total 2 4 4 2 5 2" xfId="24051"/>
    <cellStyle name="Major Total 2 4 4 2 5 2 2" xfId="24052"/>
    <cellStyle name="Major Total 2 4 4 2 5 3" xfId="24053"/>
    <cellStyle name="Major Total 2 4 4 2 5 3 2" xfId="24054"/>
    <cellStyle name="Major Total 2 4 4 2 5 4" xfId="24055"/>
    <cellStyle name="Major Total 2 4 4 2 6" xfId="24056"/>
    <cellStyle name="Major Total 2 4 4 2 6 2" xfId="24057"/>
    <cellStyle name="Major Total 2 4 4 2 6 2 2" xfId="24058"/>
    <cellStyle name="Major Total 2 4 4 2 6 3" xfId="24059"/>
    <cellStyle name="Major Total 2 4 4 2 6 3 2" xfId="24060"/>
    <cellStyle name="Major Total 2 4 4 2 6 4" xfId="24061"/>
    <cellStyle name="Major Total 2 4 4 2 7" xfId="24062"/>
    <cellStyle name="Major Total 2 4 4 2 7 2" xfId="24063"/>
    <cellStyle name="Major Total 2 4 4 2 7 2 2" xfId="24064"/>
    <cellStyle name="Major Total 2 4 4 2 7 3" xfId="24065"/>
    <cellStyle name="Major Total 2 4 4 2 7 3 2" xfId="24066"/>
    <cellStyle name="Major Total 2 4 4 2 7 4" xfId="24067"/>
    <cellStyle name="Major Total 2 4 4 2 8" xfId="24068"/>
    <cellStyle name="Major Total 2 4 4 2 8 2" xfId="24069"/>
    <cellStyle name="Major Total 2 4 4 2 9" xfId="24070"/>
    <cellStyle name="Major Total 2 4 4 2 9 2" xfId="24071"/>
    <cellStyle name="Major Total 2 4 4 3" xfId="24072"/>
    <cellStyle name="Major Total 2 4 4 3 2" xfId="24073"/>
    <cellStyle name="Major Total 2 4 4 3 2 2" xfId="24074"/>
    <cellStyle name="Major Total 2 4 4 3 3" xfId="24075"/>
    <cellStyle name="Major Total 2 4 4 3 3 2" xfId="24076"/>
    <cellStyle name="Major Total 2 4 4 3 4" xfId="24077"/>
    <cellStyle name="Major Total 2 4 4 4" xfId="24078"/>
    <cellStyle name="Major Total 2 4 4 4 2" xfId="24079"/>
    <cellStyle name="Major Total 2 4 4 4 2 2" xfId="24080"/>
    <cellStyle name="Major Total 2 4 4 4 3" xfId="24081"/>
    <cellStyle name="Major Total 2 4 4 4 3 2" xfId="24082"/>
    <cellStyle name="Major Total 2 4 4 4 4" xfId="24083"/>
    <cellStyle name="Major Total 2 4 4 5" xfId="24084"/>
    <cellStyle name="Major Total 2 4 4 5 2" xfId="24085"/>
    <cellStyle name="Major Total 2 4 4 5 2 2" xfId="24086"/>
    <cellStyle name="Major Total 2 4 4 5 3" xfId="24087"/>
    <cellStyle name="Major Total 2 4 4 5 3 2" xfId="24088"/>
    <cellStyle name="Major Total 2 4 4 5 4" xfId="24089"/>
    <cellStyle name="Major Total 2 4 4 6" xfId="24090"/>
    <cellStyle name="Major Total 2 4 4 6 2" xfId="24091"/>
    <cellStyle name="Major Total 2 4 4 6 2 2" xfId="24092"/>
    <cellStyle name="Major Total 2 4 4 6 3" xfId="24093"/>
    <cellStyle name="Major Total 2 4 4 6 3 2" xfId="24094"/>
    <cellStyle name="Major Total 2 4 4 6 4" xfId="24095"/>
    <cellStyle name="Major Total 2 4 4 7" xfId="24096"/>
    <cellStyle name="Major Total 2 4 4 7 2" xfId="24097"/>
    <cellStyle name="Major Total 2 4 4 7 2 2" xfId="24098"/>
    <cellStyle name="Major Total 2 4 4 7 3" xfId="24099"/>
    <cellStyle name="Major Total 2 4 4 7 3 2" xfId="24100"/>
    <cellStyle name="Major Total 2 4 4 7 4" xfId="24101"/>
    <cellStyle name="Major Total 2 4 4 8" xfId="24102"/>
    <cellStyle name="Major Total 2 4 4 8 2" xfId="24103"/>
    <cellStyle name="Major Total 2 4 4 8 2 2" xfId="24104"/>
    <cellStyle name="Major Total 2 4 4 8 3" xfId="24105"/>
    <cellStyle name="Major Total 2 4 4 8 3 2" xfId="24106"/>
    <cellStyle name="Major Total 2 4 4 8 4" xfId="24107"/>
    <cellStyle name="Major Total 2 4 4 9" xfId="24108"/>
    <cellStyle name="Major Total 2 4 4 9 2" xfId="24109"/>
    <cellStyle name="Major Total 2 4 5" xfId="24110"/>
    <cellStyle name="Major Total 2 4 5 10" xfId="24111"/>
    <cellStyle name="Major Total 2 4 5 10 2" xfId="24112"/>
    <cellStyle name="Major Total 2 4 5 11" xfId="24113"/>
    <cellStyle name="Major Total 2 4 5 2" xfId="24114"/>
    <cellStyle name="Major Total 2 4 5 2 10" xfId="24115"/>
    <cellStyle name="Major Total 2 4 5 2 2" xfId="24116"/>
    <cellStyle name="Major Total 2 4 5 2 2 2" xfId="24117"/>
    <cellStyle name="Major Total 2 4 5 2 2 2 2" xfId="24118"/>
    <cellStyle name="Major Total 2 4 5 2 2 3" xfId="24119"/>
    <cellStyle name="Major Total 2 4 5 2 2 3 2" xfId="24120"/>
    <cellStyle name="Major Total 2 4 5 2 2 4" xfId="24121"/>
    <cellStyle name="Major Total 2 4 5 2 3" xfId="24122"/>
    <cellStyle name="Major Total 2 4 5 2 3 2" xfId="24123"/>
    <cellStyle name="Major Total 2 4 5 2 3 2 2" xfId="24124"/>
    <cellStyle name="Major Total 2 4 5 2 3 3" xfId="24125"/>
    <cellStyle name="Major Total 2 4 5 2 3 3 2" xfId="24126"/>
    <cellStyle name="Major Total 2 4 5 2 3 4" xfId="24127"/>
    <cellStyle name="Major Total 2 4 5 2 4" xfId="24128"/>
    <cellStyle name="Major Total 2 4 5 2 4 2" xfId="24129"/>
    <cellStyle name="Major Total 2 4 5 2 4 2 2" xfId="24130"/>
    <cellStyle name="Major Total 2 4 5 2 4 3" xfId="24131"/>
    <cellStyle name="Major Total 2 4 5 2 4 3 2" xfId="24132"/>
    <cellStyle name="Major Total 2 4 5 2 4 4" xfId="24133"/>
    <cellStyle name="Major Total 2 4 5 2 5" xfId="24134"/>
    <cellStyle name="Major Total 2 4 5 2 5 2" xfId="24135"/>
    <cellStyle name="Major Total 2 4 5 2 5 2 2" xfId="24136"/>
    <cellStyle name="Major Total 2 4 5 2 5 3" xfId="24137"/>
    <cellStyle name="Major Total 2 4 5 2 5 3 2" xfId="24138"/>
    <cellStyle name="Major Total 2 4 5 2 5 4" xfId="24139"/>
    <cellStyle name="Major Total 2 4 5 2 6" xfId="24140"/>
    <cellStyle name="Major Total 2 4 5 2 6 2" xfId="24141"/>
    <cellStyle name="Major Total 2 4 5 2 6 2 2" xfId="24142"/>
    <cellStyle name="Major Total 2 4 5 2 6 3" xfId="24143"/>
    <cellStyle name="Major Total 2 4 5 2 6 3 2" xfId="24144"/>
    <cellStyle name="Major Total 2 4 5 2 6 4" xfId="24145"/>
    <cellStyle name="Major Total 2 4 5 2 7" xfId="24146"/>
    <cellStyle name="Major Total 2 4 5 2 7 2" xfId="24147"/>
    <cellStyle name="Major Total 2 4 5 2 7 2 2" xfId="24148"/>
    <cellStyle name="Major Total 2 4 5 2 7 3" xfId="24149"/>
    <cellStyle name="Major Total 2 4 5 2 7 3 2" xfId="24150"/>
    <cellStyle name="Major Total 2 4 5 2 7 4" xfId="24151"/>
    <cellStyle name="Major Total 2 4 5 2 8" xfId="24152"/>
    <cellStyle name="Major Total 2 4 5 2 8 2" xfId="24153"/>
    <cellStyle name="Major Total 2 4 5 2 9" xfId="24154"/>
    <cellStyle name="Major Total 2 4 5 2 9 2" xfId="24155"/>
    <cellStyle name="Major Total 2 4 5 3" xfId="24156"/>
    <cellStyle name="Major Total 2 4 5 3 2" xfId="24157"/>
    <cellStyle name="Major Total 2 4 5 3 2 2" xfId="24158"/>
    <cellStyle name="Major Total 2 4 5 3 3" xfId="24159"/>
    <cellStyle name="Major Total 2 4 5 3 3 2" xfId="24160"/>
    <cellStyle name="Major Total 2 4 5 3 4" xfId="24161"/>
    <cellStyle name="Major Total 2 4 5 4" xfId="24162"/>
    <cellStyle name="Major Total 2 4 5 4 2" xfId="24163"/>
    <cellStyle name="Major Total 2 4 5 4 2 2" xfId="24164"/>
    <cellStyle name="Major Total 2 4 5 4 3" xfId="24165"/>
    <cellStyle name="Major Total 2 4 5 4 3 2" xfId="24166"/>
    <cellStyle name="Major Total 2 4 5 4 4" xfId="24167"/>
    <cellStyle name="Major Total 2 4 5 5" xfId="24168"/>
    <cellStyle name="Major Total 2 4 5 5 2" xfId="24169"/>
    <cellStyle name="Major Total 2 4 5 5 2 2" xfId="24170"/>
    <cellStyle name="Major Total 2 4 5 5 3" xfId="24171"/>
    <cellStyle name="Major Total 2 4 5 5 3 2" xfId="24172"/>
    <cellStyle name="Major Total 2 4 5 5 4" xfId="24173"/>
    <cellStyle name="Major Total 2 4 5 6" xfId="24174"/>
    <cellStyle name="Major Total 2 4 5 6 2" xfId="24175"/>
    <cellStyle name="Major Total 2 4 5 6 2 2" xfId="24176"/>
    <cellStyle name="Major Total 2 4 5 6 3" xfId="24177"/>
    <cellStyle name="Major Total 2 4 5 6 3 2" xfId="24178"/>
    <cellStyle name="Major Total 2 4 5 6 4" xfId="24179"/>
    <cellStyle name="Major Total 2 4 5 7" xfId="24180"/>
    <cellStyle name="Major Total 2 4 5 7 2" xfId="24181"/>
    <cellStyle name="Major Total 2 4 5 7 2 2" xfId="24182"/>
    <cellStyle name="Major Total 2 4 5 7 3" xfId="24183"/>
    <cellStyle name="Major Total 2 4 5 7 3 2" xfId="24184"/>
    <cellStyle name="Major Total 2 4 5 7 4" xfId="24185"/>
    <cellStyle name="Major Total 2 4 5 8" xfId="24186"/>
    <cellStyle name="Major Total 2 4 5 8 2" xfId="24187"/>
    <cellStyle name="Major Total 2 4 5 8 2 2" xfId="24188"/>
    <cellStyle name="Major Total 2 4 5 8 3" xfId="24189"/>
    <cellStyle name="Major Total 2 4 5 8 3 2" xfId="24190"/>
    <cellStyle name="Major Total 2 4 5 8 4" xfId="24191"/>
    <cellStyle name="Major Total 2 4 5 9" xfId="24192"/>
    <cellStyle name="Major Total 2 4 5 9 2" xfId="24193"/>
    <cellStyle name="Major Total 2 4 6" xfId="24194"/>
    <cellStyle name="Major Total 2 4 6 10" xfId="24195"/>
    <cellStyle name="Major Total 2 4 6 2" xfId="24196"/>
    <cellStyle name="Major Total 2 4 6 2 2" xfId="24197"/>
    <cellStyle name="Major Total 2 4 6 2 2 2" xfId="24198"/>
    <cellStyle name="Major Total 2 4 6 2 3" xfId="24199"/>
    <cellStyle name="Major Total 2 4 6 2 3 2" xfId="24200"/>
    <cellStyle name="Major Total 2 4 6 2 4" xfId="24201"/>
    <cellStyle name="Major Total 2 4 6 3" xfId="24202"/>
    <cellStyle name="Major Total 2 4 6 3 2" xfId="24203"/>
    <cellStyle name="Major Total 2 4 6 3 2 2" xfId="24204"/>
    <cellStyle name="Major Total 2 4 6 3 3" xfId="24205"/>
    <cellStyle name="Major Total 2 4 6 3 3 2" xfId="24206"/>
    <cellStyle name="Major Total 2 4 6 3 4" xfId="24207"/>
    <cellStyle name="Major Total 2 4 6 4" xfId="24208"/>
    <cellStyle name="Major Total 2 4 6 4 2" xfId="24209"/>
    <cellStyle name="Major Total 2 4 6 4 2 2" xfId="24210"/>
    <cellStyle name="Major Total 2 4 6 4 3" xfId="24211"/>
    <cellStyle name="Major Total 2 4 6 4 3 2" xfId="24212"/>
    <cellStyle name="Major Total 2 4 6 4 4" xfId="24213"/>
    <cellStyle name="Major Total 2 4 6 5" xfId="24214"/>
    <cellStyle name="Major Total 2 4 6 5 2" xfId="24215"/>
    <cellStyle name="Major Total 2 4 6 5 2 2" xfId="24216"/>
    <cellStyle name="Major Total 2 4 6 5 3" xfId="24217"/>
    <cellStyle name="Major Total 2 4 6 5 3 2" xfId="24218"/>
    <cellStyle name="Major Total 2 4 6 5 4" xfId="24219"/>
    <cellStyle name="Major Total 2 4 6 6" xfId="24220"/>
    <cellStyle name="Major Total 2 4 6 6 2" xfId="24221"/>
    <cellStyle name="Major Total 2 4 6 6 2 2" xfId="24222"/>
    <cellStyle name="Major Total 2 4 6 6 3" xfId="24223"/>
    <cellStyle name="Major Total 2 4 6 6 3 2" xfId="24224"/>
    <cellStyle name="Major Total 2 4 6 6 4" xfId="24225"/>
    <cellStyle name="Major Total 2 4 6 7" xfId="24226"/>
    <cellStyle name="Major Total 2 4 6 7 2" xfId="24227"/>
    <cellStyle name="Major Total 2 4 6 7 2 2" xfId="24228"/>
    <cellStyle name="Major Total 2 4 6 7 3" xfId="24229"/>
    <cellStyle name="Major Total 2 4 6 7 3 2" xfId="24230"/>
    <cellStyle name="Major Total 2 4 6 7 4" xfId="24231"/>
    <cellStyle name="Major Total 2 4 6 8" xfId="24232"/>
    <cellStyle name="Major Total 2 4 6 8 2" xfId="24233"/>
    <cellStyle name="Major Total 2 4 6 9" xfId="24234"/>
    <cellStyle name="Major Total 2 4 6 9 2" xfId="24235"/>
    <cellStyle name="Major Total 2 4 7" xfId="24236"/>
    <cellStyle name="Major Total 2 4 7 2" xfId="24237"/>
    <cellStyle name="Major Total 2 4 7 2 2" xfId="24238"/>
    <cellStyle name="Major Total 2 4 7 3" xfId="24239"/>
    <cellStyle name="Major Total 2 4 7 3 2" xfId="24240"/>
    <cellStyle name="Major Total 2 4 7 4" xfId="24241"/>
    <cellStyle name="Major Total 2 4 8" xfId="24242"/>
    <cellStyle name="Major Total 2 4 8 2" xfId="24243"/>
    <cellStyle name="Major Total 2 4 8 2 2" xfId="24244"/>
    <cellStyle name="Major Total 2 4 8 3" xfId="24245"/>
    <cellStyle name="Major Total 2 4 8 3 2" xfId="24246"/>
    <cellStyle name="Major Total 2 4 8 4" xfId="24247"/>
    <cellStyle name="Major Total 2 4 9" xfId="24248"/>
    <cellStyle name="Major Total 2 4 9 2" xfId="24249"/>
    <cellStyle name="Major Total 2 4 9 2 2" xfId="24250"/>
    <cellStyle name="Major Total 2 4 9 3" xfId="24251"/>
    <cellStyle name="Major Total 2 4 9 3 2" xfId="24252"/>
    <cellStyle name="Major Total 2 4 9 4" xfId="24253"/>
    <cellStyle name="Major Total 2 5" xfId="24254"/>
    <cellStyle name="Major Total 2 5 10" xfId="24255"/>
    <cellStyle name="Major Total 2 5 10 2" xfId="24256"/>
    <cellStyle name="Major Total 2 5 10 2 2" xfId="24257"/>
    <cellStyle name="Major Total 2 5 10 3" xfId="24258"/>
    <cellStyle name="Major Total 2 5 10 3 2" xfId="24259"/>
    <cellStyle name="Major Total 2 5 10 4" xfId="24260"/>
    <cellStyle name="Major Total 2 5 11" xfId="24261"/>
    <cellStyle name="Major Total 2 5 11 2" xfId="24262"/>
    <cellStyle name="Major Total 2 5 11 2 2" xfId="24263"/>
    <cellStyle name="Major Total 2 5 11 3" xfId="24264"/>
    <cellStyle name="Major Total 2 5 11 3 2" xfId="24265"/>
    <cellStyle name="Major Total 2 5 11 4" xfId="24266"/>
    <cellStyle name="Major Total 2 5 12" xfId="24267"/>
    <cellStyle name="Major Total 2 5 12 2" xfId="24268"/>
    <cellStyle name="Major Total 2 5 12 2 2" xfId="24269"/>
    <cellStyle name="Major Total 2 5 12 3" xfId="24270"/>
    <cellStyle name="Major Total 2 5 12 3 2" xfId="24271"/>
    <cellStyle name="Major Total 2 5 12 4" xfId="24272"/>
    <cellStyle name="Major Total 2 5 13" xfId="24273"/>
    <cellStyle name="Major Total 2 5 13 2" xfId="24274"/>
    <cellStyle name="Major Total 2 5 14" xfId="24275"/>
    <cellStyle name="Major Total 2 5 14 2" xfId="24276"/>
    <cellStyle name="Major Total 2 5 15" xfId="24277"/>
    <cellStyle name="Major Total 2 5 2" xfId="24278"/>
    <cellStyle name="Major Total 2 5 2 10" xfId="24279"/>
    <cellStyle name="Major Total 2 5 2 10 2" xfId="24280"/>
    <cellStyle name="Major Total 2 5 2 11" xfId="24281"/>
    <cellStyle name="Major Total 2 5 2 2" xfId="24282"/>
    <cellStyle name="Major Total 2 5 2 2 10" xfId="24283"/>
    <cellStyle name="Major Total 2 5 2 2 2" xfId="24284"/>
    <cellStyle name="Major Total 2 5 2 2 2 2" xfId="24285"/>
    <cellStyle name="Major Total 2 5 2 2 2 2 2" xfId="24286"/>
    <cellStyle name="Major Total 2 5 2 2 2 3" xfId="24287"/>
    <cellStyle name="Major Total 2 5 2 2 2 3 2" xfId="24288"/>
    <cellStyle name="Major Total 2 5 2 2 2 4" xfId="24289"/>
    <cellStyle name="Major Total 2 5 2 2 3" xfId="24290"/>
    <cellStyle name="Major Total 2 5 2 2 3 2" xfId="24291"/>
    <cellStyle name="Major Total 2 5 2 2 3 2 2" xfId="24292"/>
    <cellStyle name="Major Total 2 5 2 2 3 3" xfId="24293"/>
    <cellStyle name="Major Total 2 5 2 2 3 3 2" xfId="24294"/>
    <cellStyle name="Major Total 2 5 2 2 3 4" xfId="24295"/>
    <cellStyle name="Major Total 2 5 2 2 4" xfId="24296"/>
    <cellStyle name="Major Total 2 5 2 2 4 2" xfId="24297"/>
    <cellStyle name="Major Total 2 5 2 2 4 2 2" xfId="24298"/>
    <cellStyle name="Major Total 2 5 2 2 4 3" xfId="24299"/>
    <cellStyle name="Major Total 2 5 2 2 4 3 2" xfId="24300"/>
    <cellStyle name="Major Total 2 5 2 2 4 4" xfId="24301"/>
    <cellStyle name="Major Total 2 5 2 2 5" xfId="24302"/>
    <cellStyle name="Major Total 2 5 2 2 5 2" xfId="24303"/>
    <cellStyle name="Major Total 2 5 2 2 5 2 2" xfId="24304"/>
    <cellStyle name="Major Total 2 5 2 2 5 3" xfId="24305"/>
    <cellStyle name="Major Total 2 5 2 2 5 3 2" xfId="24306"/>
    <cellStyle name="Major Total 2 5 2 2 5 4" xfId="24307"/>
    <cellStyle name="Major Total 2 5 2 2 6" xfId="24308"/>
    <cellStyle name="Major Total 2 5 2 2 6 2" xfId="24309"/>
    <cellStyle name="Major Total 2 5 2 2 6 2 2" xfId="24310"/>
    <cellStyle name="Major Total 2 5 2 2 6 3" xfId="24311"/>
    <cellStyle name="Major Total 2 5 2 2 6 3 2" xfId="24312"/>
    <cellStyle name="Major Total 2 5 2 2 6 4" xfId="24313"/>
    <cellStyle name="Major Total 2 5 2 2 7" xfId="24314"/>
    <cellStyle name="Major Total 2 5 2 2 7 2" xfId="24315"/>
    <cellStyle name="Major Total 2 5 2 2 7 2 2" xfId="24316"/>
    <cellStyle name="Major Total 2 5 2 2 7 3" xfId="24317"/>
    <cellStyle name="Major Total 2 5 2 2 7 3 2" xfId="24318"/>
    <cellStyle name="Major Total 2 5 2 2 7 4" xfId="24319"/>
    <cellStyle name="Major Total 2 5 2 2 8" xfId="24320"/>
    <cellStyle name="Major Total 2 5 2 2 8 2" xfId="24321"/>
    <cellStyle name="Major Total 2 5 2 2 9" xfId="24322"/>
    <cellStyle name="Major Total 2 5 2 2 9 2" xfId="24323"/>
    <cellStyle name="Major Total 2 5 2 3" xfId="24324"/>
    <cellStyle name="Major Total 2 5 2 3 2" xfId="24325"/>
    <cellStyle name="Major Total 2 5 2 3 2 2" xfId="24326"/>
    <cellStyle name="Major Total 2 5 2 3 3" xfId="24327"/>
    <cellStyle name="Major Total 2 5 2 3 3 2" xfId="24328"/>
    <cellStyle name="Major Total 2 5 2 3 4" xfId="24329"/>
    <cellStyle name="Major Total 2 5 2 4" xfId="24330"/>
    <cellStyle name="Major Total 2 5 2 4 2" xfId="24331"/>
    <cellStyle name="Major Total 2 5 2 4 2 2" xfId="24332"/>
    <cellStyle name="Major Total 2 5 2 4 3" xfId="24333"/>
    <cellStyle name="Major Total 2 5 2 4 3 2" xfId="24334"/>
    <cellStyle name="Major Total 2 5 2 4 4" xfId="24335"/>
    <cellStyle name="Major Total 2 5 2 5" xfId="24336"/>
    <cellStyle name="Major Total 2 5 2 5 2" xfId="24337"/>
    <cellStyle name="Major Total 2 5 2 5 2 2" xfId="24338"/>
    <cellStyle name="Major Total 2 5 2 5 3" xfId="24339"/>
    <cellStyle name="Major Total 2 5 2 5 3 2" xfId="24340"/>
    <cellStyle name="Major Total 2 5 2 5 4" xfId="24341"/>
    <cellStyle name="Major Total 2 5 2 6" xfId="24342"/>
    <cellStyle name="Major Total 2 5 2 6 2" xfId="24343"/>
    <cellStyle name="Major Total 2 5 2 6 2 2" xfId="24344"/>
    <cellStyle name="Major Total 2 5 2 6 3" xfId="24345"/>
    <cellStyle name="Major Total 2 5 2 6 3 2" xfId="24346"/>
    <cellStyle name="Major Total 2 5 2 6 4" xfId="24347"/>
    <cellStyle name="Major Total 2 5 2 7" xfId="24348"/>
    <cellStyle name="Major Total 2 5 2 7 2" xfId="24349"/>
    <cellStyle name="Major Total 2 5 2 7 2 2" xfId="24350"/>
    <cellStyle name="Major Total 2 5 2 7 3" xfId="24351"/>
    <cellStyle name="Major Total 2 5 2 7 3 2" xfId="24352"/>
    <cellStyle name="Major Total 2 5 2 7 4" xfId="24353"/>
    <cellStyle name="Major Total 2 5 2 8" xfId="24354"/>
    <cellStyle name="Major Total 2 5 2 8 2" xfId="24355"/>
    <cellStyle name="Major Total 2 5 2 8 2 2" xfId="24356"/>
    <cellStyle name="Major Total 2 5 2 8 3" xfId="24357"/>
    <cellStyle name="Major Total 2 5 2 8 3 2" xfId="24358"/>
    <cellStyle name="Major Total 2 5 2 8 4" xfId="24359"/>
    <cellStyle name="Major Total 2 5 2 9" xfId="24360"/>
    <cellStyle name="Major Total 2 5 2 9 2" xfId="24361"/>
    <cellStyle name="Major Total 2 5 3" xfId="24362"/>
    <cellStyle name="Major Total 2 5 3 10" xfId="24363"/>
    <cellStyle name="Major Total 2 5 3 10 2" xfId="24364"/>
    <cellStyle name="Major Total 2 5 3 11" xfId="24365"/>
    <cellStyle name="Major Total 2 5 3 2" xfId="24366"/>
    <cellStyle name="Major Total 2 5 3 2 10" xfId="24367"/>
    <cellStyle name="Major Total 2 5 3 2 2" xfId="24368"/>
    <cellStyle name="Major Total 2 5 3 2 2 2" xfId="24369"/>
    <cellStyle name="Major Total 2 5 3 2 2 2 2" xfId="24370"/>
    <cellStyle name="Major Total 2 5 3 2 2 3" xfId="24371"/>
    <cellStyle name="Major Total 2 5 3 2 2 3 2" xfId="24372"/>
    <cellStyle name="Major Total 2 5 3 2 2 4" xfId="24373"/>
    <cellStyle name="Major Total 2 5 3 2 3" xfId="24374"/>
    <cellStyle name="Major Total 2 5 3 2 3 2" xfId="24375"/>
    <cellStyle name="Major Total 2 5 3 2 3 2 2" xfId="24376"/>
    <cellStyle name="Major Total 2 5 3 2 3 3" xfId="24377"/>
    <cellStyle name="Major Total 2 5 3 2 3 3 2" xfId="24378"/>
    <cellStyle name="Major Total 2 5 3 2 3 4" xfId="24379"/>
    <cellStyle name="Major Total 2 5 3 2 4" xfId="24380"/>
    <cellStyle name="Major Total 2 5 3 2 4 2" xfId="24381"/>
    <cellStyle name="Major Total 2 5 3 2 4 2 2" xfId="24382"/>
    <cellStyle name="Major Total 2 5 3 2 4 3" xfId="24383"/>
    <cellStyle name="Major Total 2 5 3 2 4 3 2" xfId="24384"/>
    <cellStyle name="Major Total 2 5 3 2 4 4" xfId="24385"/>
    <cellStyle name="Major Total 2 5 3 2 5" xfId="24386"/>
    <cellStyle name="Major Total 2 5 3 2 5 2" xfId="24387"/>
    <cellStyle name="Major Total 2 5 3 2 5 2 2" xfId="24388"/>
    <cellStyle name="Major Total 2 5 3 2 5 3" xfId="24389"/>
    <cellStyle name="Major Total 2 5 3 2 5 3 2" xfId="24390"/>
    <cellStyle name="Major Total 2 5 3 2 5 4" xfId="24391"/>
    <cellStyle name="Major Total 2 5 3 2 6" xfId="24392"/>
    <cellStyle name="Major Total 2 5 3 2 6 2" xfId="24393"/>
    <cellStyle name="Major Total 2 5 3 2 6 2 2" xfId="24394"/>
    <cellStyle name="Major Total 2 5 3 2 6 3" xfId="24395"/>
    <cellStyle name="Major Total 2 5 3 2 6 3 2" xfId="24396"/>
    <cellStyle name="Major Total 2 5 3 2 6 4" xfId="24397"/>
    <cellStyle name="Major Total 2 5 3 2 7" xfId="24398"/>
    <cellStyle name="Major Total 2 5 3 2 7 2" xfId="24399"/>
    <cellStyle name="Major Total 2 5 3 2 7 2 2" xfId="24400"/>
    <cellStyle name="Major Total 2 5 3 2 7 3" xfId="24401"/>
    <cellStyle name="Major Total 2 5 3 2 7 3 2" xfId="24402"/>
    <cellStyle name="Major Total 2 5 3 2 7 4" xfId="24403"/>
    <cellStyle name="Major Total 2 5 3 2 8" xfId="24404"/>
    <cellStyle name="Major Total 2 5 3 2 8 2" xfId="24405"/>
    <cellStyle name="Major Total 2 5 3 2 9" xfId="24406"/>
    <cellStyle name="Major Total 2 5 3 2 9 2" xfId="24407"/>
    <cellStyle name="Major Total 2 5 3 3" xfId="24408"/>
    <cellStyle name="Major Total 2 5 3 3 2" xfId="24409"/>
    <cellStyle name="Major Total 2 5 3 3 2 2" xfId="24410"/>
    <cellStyle name="Major Total 2 5 3 3 3" xfId="24411"/>
    <cellStyle name="Major Total 2 5 3 3 3 2" xfId="24412"/>
    <cellStyle name="Major Total 2 5 3 3 4" xfId="24413"/>
    <cellStyle name="Major Total 2 5 3 4" xfId="24414"/>
    <cellStyle name="Major Total 2 5 3 4 2" xfId="24415"/>
    <cellStyle name="Major Total 2 5 3 4 2 2" xfId="24416"/>
    <cellStyle name="Major Total 2 5 3 4 3" xfId="24417"/>
    <cellStyle name="Major Total 2 5 3 4 3 2" xfId="24418"/>
    <cellStyle name="Major Total 2 5 3 4 4" xfId="24419"/>
    <cellStyle name="Major Total 2 5 3 5" xfId="24420"/>
    <cellStyle name="Major Total 2 5 3 5 2" xfId="24421"/>
    <cellStyle name="Major Total 2 5 3 5 2 2" xfId="24422"/>
    <cellStyle name="Major Total 2 5 3 5 3" xfId="24423"/>
    <cellStyle name="Major Total 2 5 3 5 3 2" xfId="24424"/>
    <cellStyle name="Major Total 2 5 3 5 4" xfId="24425"/>
    <cellStyle name="Major Total 2 5 3 6" xfId="24426"/>
    <cellStyle name="Major Total 2 5 3 6 2" xfId="24427"/>
    <cellStyle name="Major Total 2 5 3 6 2 2" xfId="24428"/>
    <cellStyle name="Major Total 2 5 3 6 3" xfId="24429"/>
    <cellStyle name="Major Total 2 5 3 6 3 2" xfId="24430"/>
    <cellStyle name="Major Total 2 5 3 6 4" xfId="24431"/>
    <cellStyle name="Major Total 2 5 3 7" xfId="24432"/>
    <cellStyle name="Major Total 2 5 3 7 2" xfId="24433"/>
    <cellStyle name="Major Total 2 5 3 7 2 2" xfId="24434"/>
    <cellStyle name="Major Total 2 5 3 7 3" xfId="24435"/>
    <cellStyle name="Major Total 2 5 3 7 3 2" xfId="24436"/>
    <cellStyle name="Major Total 2 5 3 7 4" xfId="24437"/>
    <cellStyle name="Major Total 2 5 3 8" xfId="24438"/>
    <cellStyle name="Major Total 2 5 3 8 2" xfId="24439"/>
    <cellStyle name="Major Total 2 5 3 8 2 2" xfId="24440"/>
    <cellStyle name="Major Total 2 5 3 8 3" xfId="24441"/>
    <cellStyle name="Major Total 2 5 3 8 3 2" xfId="24442"/>
    <cellStyle name="Major Total 2 5 3 8 4" xfId="24443"/>
    <cellStyle name="Major Total 2 5 3 9" xfId="24444"/>
    <cellStyle name="Major Total 2 5 3 9 2" xfId="24445"/>
    <cellStyle name="Major Total 2 5 4" xfId="24446"/>
    <cellStyle name="Major Total 2 5 4 10" xfId="24447"/>
    <cellStyle name="Major Total 2 5 4 10 2" xfId="24448"/>
    <cellStyle name="Major Total 2 5 4 11" xfId="24449"/>
    <cellStyle name="Major Total 2 5 4 2" xfId="24450"/>
    <cellStyle name="Major Total 2 5 4 2 10" xfId="24451"/>
    <cellStyle name="Major Total 2 5 4 2 2" xfId="24452"/>
    <cellStyle name="Major Total 2 5 4 2 2 2" xfId="24453"/>
    <cellStyle name="Major Total 2 5 4 2 2 2 2" xfId="24454"/>
    <cellStyle name="Major Total 2 5 4 2 2 3" xfId="24455"/>
    <cellStyle name="Major Total 2 5 4 2 2 3 2" xfId="24456"/>
    <cellStyle name="Major Total 2 5 4 2 2 4" xfId="24457"/>
    <cellStyle name="Major Total 2 5 4 2 3" xfId="24458"/>
    <cellStyle name="Major Total 2 5 4 2 3 2" xfId="24459"/>
    <cellStyle name="Major Total 2 5 4 2 3 2 2" xfId="24460"/>
    <cellStyle name="Major Total 2 5 4 2 3 3" xfId="24461"/>
    <cellStyle name="Major Total 2 5 4 2 3 3 2" xfId="24462"/>
    <cellStyle name="Major Total 2 5 4 2 3 4" xfId="24463"/>
    <cellStyle name="Major Total 2 5 4 2 4" xfId="24464"/>
    <cellStyle name="Major Total 2 5 4 2 4 2" xfId="24465"/>
    <cellStyle name="Major Total 2 5 4 2 4 2 2" xfId="24466"/>
    <cellStyle name="Major Total 2 5 4 2 4 3" xfId="24467"/>
    <cellStyle name="Major Total 2 5 4 2 4 3 2" xfId="24468"/>
    <cellStyle name="Major Total 2 5 4 2 4 4" xfId="24469"/>
    <cellStyle name="Major Total 2 5 4 2 5" xfId="24470"/>
    <cellStyle name="Major Total 2 5 4 2 5 2" xfId="24471"/>
    <cellStyle name="Major Total 2 5 4 2 5 2 2" xfId="24472"/>
    <cellStyle name="Major Total 2 5 4 2 5 3" xfId="24473"/>
    <cellStyle name="Major Total 2 5 4 2 5 3 2" xfId="24474"/>
    <cellStyle name="Major Total 2 5 4 2 5 4" xfId="24475"/>
    <cellStyle name="Major Total 2 5 4 2 6" xfId="24476"/>
    <cellStyle name="Major Total 2 5 4 2 6 2" xfId="24477"/>
    <cellStyle name="Major Total 2 5 4 2 6 2 2" xfId="24478"/>
    <cellStyle name="Major Total 2 5 4 2 6 3" xfId="24479"/>
    <cellStyle name="Major Total 2 5 4 2 6 3 2" xfId="24480"/>
    <cellStyle name="Major Total 2 5 4 2 6 4" xfId="24481"/>
    <cellStyle name="Major Total 2 5 4 2 7" xfId="24482"/>
    <cellStyle name="Major Total 2 5 4 2 7 2" xfId="24483"/>
    <cellStyle name="Major Total 2 5 4 2 7 2 2" xfId="24484"/>
    <cellStyle name="Major Total 2 5 4 2 7 3" xfId="24485"/>
    <cellStyle name="Major Total 2 5 4 2 7 3 2" xfId="24486"/>
    <cellStyle name="Major Total 2 5 4 2 7 4" xfId="24487"/>
    <cellStyle name="Major Total 2 5 4 2 8" xfId="24488"/>
    <cellStyle name="Major Total 2 5 4 2 8 2" xfId="24489"/>
    <cellStyle name="Major Total 2 5 4 2 9" xfId="24490"/>
    <cellStyle name="Major Total 2 5 4 2 9 2" xfId="24491"/>
    <cellStyle name="Major Total 2 5 4 3" xfId="24492"/>
    <cellStyle name="Major Total 2 5 4 3 2" xfId="24493"/>
    <cellStyle name="Major Total 2 5 4 3 2 2" xfId="24494"/>
    <cellStyle name="Major Total 2 5 4 3 3" xfId="24495"/>
    <cellStyle name="Major Total 2 5 4 3 3 2" xfId="24496"/>
    <cellStyle name="Major Total 2 5 4 3 4" xfId="24497"/>
    <cellStyle name="Major Total 2 5 4 4" xfId="24498"/>
    <cellStyle name="Major Total 2 5 4 4 2" xfId="24499"/>
    <cellStyle name="Major Total 2 5 4 4 2 2" xfId="24500"/>
    <cellStyle name="Major Total 2 5 4 4 3" xfId="24501"/>
    <cellStyle name="Major Total 2 5 4 4 3 2" xfId="24502"/>
    <cellStyle name="Major Total 2 5 4 4 4" xfId="24503"/>
    <cellStyle name="Major Total 2 5 4 5" xfId="24504"/>
    <cellStyle name="Major Total 2 5 4 5 2" xfId="24505"/>
    <cellStyle name="Major Total 2 5 4 5 2 2" xfId="24506"/>
    <cellStyle name="Major Total 2 5 4 5 3" xfId="24507"/>
    <cellStyle name="Major Total 2 5 4 5 3 2" xfId="24508"/>
    <cellStyle name="Major Total 2 5 4 5 4" xfId="24509"/>
    <cellStyle name="Major Total 2 5 4 6" xfId="24510"/>
    <cellStyle name="Major Total 2 5 4 6 2" xfId="24511"/>
    <cellStyle name="Major Total 2 5 4 6 2 2" xfId="24512"/>
    <cellStyle name="Major Total 2 5 4 6 3" xfId="24513"/>
    <cellStyle name="Major Total 2 5 4 6 3 2" xfId="24514"/>
    <cellStyle name="Major Total 2 5 4 6 4" xfId="24515"/>
    <cellStyle name="Major Total 2 5 4 7" xfId="24516"/>
    <cellStyle name="Major Total 2 5 4 7 2" xfId="24517"/>
    <cellStyle name="Major Total 2 5 4 7 2 2" xfId="24518"/>
    <cellStyle name="Major Total 2 5 4 7 3" xfId="24519"/>
    <cellStyle name="Major Total 2 5 4 7 3 2" xfId="24520"/>
    <cellStyle name="Major Total 2 5 4 7 4" xfId="24521"/>
    <cellStyle name="Major Total 2 5 4 8" xfId="24522"/>
    <cellStyle name="Major Total 2 5 4 8 2" xfId="24523"/>
    <cellStyle name="Major Total 2 5 4 8 2 2" xfId="24524"/>
    <cellStyle name="Major Total 2 5 4 8 3" xfId="24525"/>
    <cellStyle name="Major Total 2 5 4 8 3 2" xfId="24526"/>
    <cellStyle name="Major Total 2 5 4 8 4" xfId="24527"/>
    <cellStyle name="Major Total 2 5 4 9" xfId="24528"/>
    <cellStyle name="Major Total 2 5 4 9 2" xfId="24529"/>
    <cellStyle name="Major Total 2 5 5" xfId="24530"/>
    <cellStyle name="Major Total 2 5 5 10" xfId="24531"/>
    <cellStyle name="Major Total 2 5 5 10 2" xfId="24532"/>
    <cellStyle name="Major Total 2 5 5 11" xfId="24533"/>
    <cellStyle name="Major Total 2 5 5 2" xfId="24534"/>
    <cellStyle name="Major Total 2 5 5 2 10" xfId="24535"/>
    <cellStyle name="Major Total 2 5 5 2 2" xfId="24536"/>
    <cellStyle name="Major Total 2 5 5 2 2 2" xfId="24537"/>
    <cellStyle name="Major Total 2 5 5 2 2 2 2" xfId="24538"/>
    <cellStyle name="Major Total 2 5 5 2 2 3" xfId="24539"/>
    <cellStyle name="Major Total 2 5 5 2 2 3 2" xfId="24540"/>
    <cellStyle name="Major Total 2 5 5 2 2 4" xfId="24541"/>
    <cellStyle name="Major Total 2 5 5 2 3" xfId="24542"/>
    <cellStyle name="Major Total 2 5 5 2 3 2" xfId="24543"/>
    <cellStyle name="Major Total 2 5 5 2 3 2 2" xfId="24544"/>
    <cellStyle name="Major Total 2 5 5 2 3 3" xfId="24545"/>
    <cellStyle name="Major Total 2 5 5 2 3 3 2" xfId="24546"/>
    <cellStyle name="Major Total 2 5 5 2 3 4" xfId="24547"/>
    <cellStyle name="Major Total 2 5 5 2 4" xfId="24548"/>
    <cellStyle name="Major Total 2 5 5 2 4 2" xfId="24549"/>
    <cellStyle name="Major Total 2 5 5 2 4 2 2" xfId="24550"/>
    <cellStyle name="Major Total 2 5 5 2 4 3" xfId="24551"/>
    <cellStyle name="Major Total 2 5 5 2 4 3 2" xfId="24552"/>
    <cellStyle name="Major Total 2 5 5 2 4 4" xfId="24553"/>
    <cellStyle name="Major Total 2 5 5 2 5" xfId="24554"/>
    <cellStyle name="Major Total 2 5 5 2 5 2" xfId="24555"/>
    <cellStyle name="Major Total 2 5 5 2 5 2 2" xfId="24556"/>
    <cellStyle name="Major Total 2 5 5 2 5 3" xfId="24557"/>
    <cellStyle name="Major Total 2 5 5 2 5 3 2" xfId="24558"/>
    <cellStyle name="Major Total 2 5 5 2 5 4" xfId="24559"/>
    <cellStyle name="Major Total 2 5 5 2 6" xfId="24560"/>
    <cellStyle name="Major Total 2 5 5 2 6 2" xfId="24561"/>
    <cellStyle name="Major Total 2 5 5 2 6 2 2" xfId="24562"/>
    <cellStyle name="Major Total 2 5 5 2 6 3" xfId="24563"/>
    <cellStyle name="Major Total 2 5 5 2 6 3 2" xfId="24564"/>
    <cellStyle name="Major Total 2 5 5 2 6 4" xfId="24565"/>
    <cellStyle name="Major Total 2 5 5 2 7" xfId="24566"/>
    <cellStyle name="Major Total 2 5 5 2 7 2" xfId="24567"/>
    <cellStyle name="Major Total 2 5 5 2 7 2 2" xfId="24568"/>
    <cellStyle name="Major Total 2 5 5 2 7 3" xfId="24569"/>
    <cellStyle name="Major Total 2 5 5 2 7 3 2" xfId="24570"/>
    <cellStyle name="Major Total 2 5 5 2 7 4" xfId="24571"/>
    <cellStyle name="Major Total 2 5 5 2 8" xfId="24572"/>
    <cellStyle name="Major Total 2 5 5 2 8 2" xfId="24573"/>
    <cellStyle name="Major Total 2 5 5 2 9" xfId="24574"/>
    <cellStyle name="Major Total 2 5 5 2 9 2" xfId="24575"/>
    <cellStyle name="Major Total 2 5 5 3" xfId="24576"/>
    <cellStyle name="Major Total 2 5 5 3 2" xfId="24577"/>
    <cellStyle name="Major Total 2 5 5 3 2 2" xfId="24578"/>
    <cellStyle name="Major Total 2 5 5 3 3" xfId="24579"/>
    <cellStyle name="Major Total 2 5 5 3 3 2" xfId="24580"/>
    <cellStyle name="Major Total 2 5 5 3 4" xfId="24581"/>
    <cellStyle name="Major Total 2 5 5 4" xfId="24582"/>
    <cellStyle name="Major Total 2 5 5 4 2" xfId="24583"/>
    <cellStyle name="Major Total 2 5 5 4 2 2" xfId="24584"/>
    <cellStyle name="Major Total 2 5 5 4 3" xfId="24585"/>
    <cellStyle name="Major Total 2 5 5 4 3 2" xfId="24586"/>
    <cellStyle name="Major Total 2 5 5 4 4" xfId="24587"/>
    <cellStyle name="Major Total 2 5 5 5" xfId="24588"/>
    <cellStyle name="Major Total 2 5 5 5 2" xfId="24589"/>
    <cellStyle name="Major Total 2 5 5 5 2 2" xfId="24590"/>
    <cellStyle name="Major Total 2 5 5 5 3" xfId="24591"/>
    <cellStyle name="Major Total 2 5 5 5 3 2" xfId="24592"/>
    <cellStyle name="Major Total 2 5 5 5 4" xfId="24593"/>
    <cellStyle name="Major Total 2 5 5 6" xfId="24594"/>
    <cellStyle name="Major Total 2 5 5 6 2" xfId="24595"/>
    <cellStyle name="Major Total 2 5 5 6 2 2" xfId="24596"/>
    <cellStyle name="Major Total 2 5 5 6 3" xfId="24597"/>
    <cellStyle name="Major Total 2 5 5 6 3 2" xfId="24598"/>
    <cellStyle name="Major Total 2 5 5 6 4" xfId="24599"/>
    <cellStyle name="Major Total 2 5 5 7" xfId="24600"/>
    <cellStyle name="Major Total 2 5 5 7 2" xfId="24601"/>
    <cellStyle name="Major Total 2 5 5 7 2 2" xfId="24602"/>
    <cellStyle name="Major Total 2 5 5 7 3" xfId="24603"/>
    <cellStyle name="Major Total 2 5 5 7 3 2" xfId="24604"/>
    <cellStyle name="Major Total 2 5 5 7 4" xfId="24605"/>
    <cellStyle name="Major Total 2 5 5 8" xfId="24606"/>
    <cellStyle name="Major Total 2 5 5 8 2" xfId="24607"/>
    <cellStyle name="Major Total 2 5 5 8 2 2" xfId="24608"/>
    <cellStyle name="Major Total 2 5 5 8 3" xfId="24609"/>
    <cellStyle name="Major Total 2 5 5 8 3 2" xfId="24610"/>
    <cellStyle name="Major Total 2 5 5 8 4" xfId="24611"/>
    <cellStyle name="Major Total 2 5 5 9" xfId="24612"/>
    <cellStyle name="Major Total 2 5 5 9 2" xfId="24613"/>
    <cellStyle name="Major Total 2 5 6" xfId="24614"/>
    <cellStyle name="Major Total 2 5 6 10" xfId="24615"/>
    <cellStyle name="Major Total 2 5 6 2" xfId="24616"/>
    <cellStyle name="Major Total 2 5 6 2 2" xfId="24617"/>
    <cellStyle name="Major Total 2 5 6 2 2 2" xfId="24618"/>
    <cellStyle name="Major Total 2 5 6 2 3" xfId="24619"/>
    <cellStyle name="Major Total 2 5 6 2 3 2" xfId="24620"/>
    <cellStyle name="Major Total 2 5 6 2 4" xfId="24621"/>
    <cellStyle name="Major Total 2 5 6 3" xfId="24622"/>
    <cellStyle name="Major Total 2 5 6 3 2" xfId="24623"/>
    <cellStyle name="Major Total 2 5 6 3 2 2" xfId="24624"/>
    <cellStyle name="Major Total 2 5 6 3 3" xfId="24625"/>
    <cellStyle name="Major Total 2 5 6 3 3 2" xfId="24626"/>
    <cellStyle name="Major Total 2 5 6 3 4" xfId="24627"/>
    <cellStyle name="Major Total 2 5 6 4" xfId="24628"/>
    <cellStyle name="Major Total 2 5 6 4 2" xfId="24629"/>
    <cellStyle name="Major Total 2 5 6 4 2 2" xfId="24630"/>
    <cellStyle name="Major Total 2 5 6 4 3" xfId="24631"/>
    <cellStyle name="Major Total 2 5 6 4 3 2" xfId="24632"/>
    <cellStyle name="Major Total 2 5 6 4 4" xfId="24633"/>
    <cellStyle name="Major Total 2 5 6 5" xfId="24634"/>
    <cellStyle name="Major Total 2 5 6 5 2" xfId="24635"/>
    <cellStyle name="Major Total 2 5 6 5 2 2" xfId="24636"/>
    <cellStyle name="Major Total 2 5 6 5 3" xfId="24637"/>
    <cellStyle name="Major Total 2 5 6 5 3 2" xfId="24638"/>
    <cellStyle name="Major Total 2 5 6 5 4" xfId="24639"/>
    <cellStyle name="Major Total 2 5 6 6" xfId="24640"/>
    <cellStyle name="Major Total 2 5 6 6 2" xfId="24641"/>
    <cellStyle name="Major Total 2 5 6 6 2 2" xfId="24642"/>
    <cellStyle name="Major Total 2 5 6 6 3" xfId="24643"/>
    <cellStyle name="Major Total 2 5 6 6 3 2" xfId="24644"/>
    <cellStyle name="Major Total 2 5 6 6 4" xfId="24645"/>
    <cellStyle name="Major Total 2 5 6 7" xfId="24646"/>
    <cellStyle name="Major Total 2 5 6 7 2" xfId="24647"/>
    <cellStyle name="Major Total 2 5 6 7 2 2" xfId="24648"/>
    <cellStyle name="Major Total 2 5 6 7 3" xfId="24649"/>
    <cellStyle name="Major Total 2 5 6 7 3 2" xfId="24650"/>
    <cellStyle name="Major Total 2 5 6 7 4" xfId="24651"/>
    <cellStyle name="Major Total 2 5 6 8" xfId="24652"/>
    <cellStyle name="Major Total 2 5 6 8 2" xfId="24653"/>
    <cellStyle name="Major Total 2 5 6 9" xfId="24654"/>
    <cellStyle name="Major Total 2 5 6 9 2" xfId="24655"/>
    <cellStyle name="Major Total 2 5 7" xfId="24656"/>
    <cellStyle name="Major Total 2 5 7 2" xfId="24657"/>
    <cellStyle name="Major Total 2 5 7 2 2" xfId="24658"/>
    <cellStyle name="Major Total 2 5 7 3" xfId="24659"/>
    <cellStyle name="Major Total 2 5 7 3 2" xfId="24660"/>
    <cellStyle name="Major Total 2 5 7 4" xfId="24661"/>
    <cellStyle name="Major Total 2 5 8" xfId="24662"/>
    <cellStyle name="Major Total 2 5 8 2" xfId="24663"/>
    <cellStyle name="Major Total 2 5 8 2 2" xfId="24664"/>
    <cellStyle name="Major Total 2 5 8 3" xfId="24665"/>
    <cellStyle name="Major Total 2 5 8 3 2" xfId="24666"/>
    <cellStyle name="Major Total 2 5 8 4" xfId="24667"/>
    <cellStyle name="Major Total 2 5 9" xfId="24668"/>
    <cellStyle name="Major Total 2 5 9 2" xfId="24669"/>
    <cellStyle name="Major Total 2 5 9 2 2" xfId="24670"/>
    <cellStyle name="Major Total 2 5 9 3" xfId="24671"/>
    <cellStyle name="Major Total 2 5 9 3 2" xfId="24672"/>
    <cellStyle name="Major Total 2 5 9 4" xfId="24673"/>
    <cellStyle name="Major Total 2 6" xfId="24674"/>
    <cellStyle name="Major Total 2 6 10" xfId="24675"/>
    <cellStyle name="Major Total 2 6 10 2" xfId="24676"/>
    <cellStyle name="Major Total 2 6 11" xfId="24677"/>
    <cellStyle name="Major Total 2 6 2" xfId="24678"/>
    <cellStyle name="Major Total 2 6 2 10" xfId="24679"/>
    <cellStyle name="Major Total 2 6 2 2" xfId="24680"/>
    <cellStyle name="Major Total 2 6 2 2 2" xfId="24681"/>
    <cellStyle name="Major Total 2 6 2 2 2 2" xfId="24682"/>
    <cellStyle name="Major Total 2 6 2 2 3" xfId="24683"/>
    <cellStyle name="Major Total 2 6 2 2 3 2" xfId="24684"/>
    <cellStyle name="Major Total 2 6 2 2 4" xfId="24685"/>
    <cellStyle name="Major Total 2 6 2 3" xfId="24686"/>
    <cellStyle name="Major Total 2 6 2 3 2" xfId="24687"/>
    <cellStyle name="Major Total 2 6 2 3 2 2" xfId="24688"/>
    <cellStyle name="Major Total 2 6 2 3 3" xfId="24689"/>
    <cellStyle name="Major Total 2 6 2 3 3 2" xfId="24690"/>
    <cellStyle name="Major Total 2 6 2 3 4" xfId="24691"/>
    <cellStyle name="Major Total 2 6 2 4" xfId="24692"/>
    <cellStyle name="Major Total 2 6 2 4 2" xfId="24693"/>
    <cellStyle name="Major Total 2 6 2 4 2 2" xfId="24694"/>
    <cellStyle name="Major Total 2 6 2 4 3" xfId="24695"/>
    <cellStyle name="Major Total 2 6 2 4 3 2" xfId="24696"/>
    <cellStyle name="Major Total 2 6 2 4 4" xfId="24697"/>
    <cellStyle name="Major Total 2 6 2 5" xfId="24698"/>
    <cellStyle name="Major Total 2 6 2 5 2" xfId="24699"/>
    <cellStyle name="Major Total 2 6 2 5 2 2" xfId="24700"/>
    <cellStyle name="Major Total 2 6 2 5 3" xfId="24701"/>
    <cellStyle name="Major Total 2 6 2 5 3 2" xfId="24702"/>
    <cellStyle name="Major Total 2 6 2 5 4" xfId="24703"/>
    <cellStyle name="Major Total 2 6 2 6" xfId="24704"/>
    <cellStyle name="Major Total 2 6 2 6 2" xfId="24705"/>
    <cellStyle name="Major Total 2 6 2 6 2 2" xfId="24706"/>
    <cellStyle name="Major Total 2 6 2 6 3" xfId="24707"/>
    <cellStyle name="Major Total 2 6 2 6 3 2" xfId="24708"/>
    <cellStyle name="Major Total 2 6 2 6 4" xfId="24709"/>
    <cellStyle name="Major Total 2 6 2 7" xfId="24710"/>
    <cellStyle name="Major Total 2 6 2 7 2" xfId="24711"/>
    <cellStyle name="Major Total 2 6 2 7 2 2" xfId="24712"/>
    <cellStyle name="Major Total 2 6 2 7 3" xfId="24713"/>
    <cellStyle name="Major Total 2 6 2 7 3 2" xfId="24714"/>
    <cellStyle name="Major Total 2 6 2 7 4" xfId="24715"/>
    <cellStyle name="Major Total 2 6 2 8" xfId="24716"/>
    <cellStyle name="Major Total 2 6 2 8 2" xfId="24717"/>
    <cellStyle name="Major Total 2 6 2 9" xfId="24718"/>
    <cellStyle name="Major Total 2 6 2 9 2" xfId="24719"/>
    <cellStyle name="Major Total 2 6 3" xfId="24720"/>
    <cellStyle name="Major Total 2 6 3 2" xfId="24721"/>
    <cellStyle name="Major Total 2 6 3 2 2" xfId="24722"/>
    <cellStyle name="Major Total 2 6 3 3" xfId="24723"/>
    <cellStyle name="Major Total 2 6 3 3 2" xfId="24724"/>
    <cellStyle name="Major Total 2 6 3 4" xfId="24725"/>
    <cellStyle name="Major Total 2 6 4" xfId="24726"/>
    <cellStyle name="Major Total 2 6 4 2" xfId="24727"/>
    <cellStyle name="Major Total 2 6 4 2 2" xfId="24728"/>
    <cellStyle name="Major Total 2 6 4 3" xfId="24729"/>
    <cellStyle name="Major Total 2 6 4 3 2" xfId="24730"/>
    <cellStyle name="Major Total 2 6 4 4" xfId="24731"/>
    <cellStyle name="Major Total 2 6 5" xfId="24732"/>
    <cellStyle name="Major Total 2 6 5 2" xfId="24733"/>
    <cellStyle name="Major Total 2 6 5 2 2" xfId="24734"/>
    <cellStyle name="Major Total 2 6 5 3" xfId="24735"/>
    <cellStyle name="Major Total 2 6 5 3 2" xfId="24736"/>
    <cellStyle name="Major Total 2 6 5 4" xfId="24737"/>
    <cellStyle name="Major Total 2 6 6" xfId="24738"/>
    <cellStyle name="Major Total 2 6 6 2" xfId="24739"/>
    <cellStyle name="Major Total 2 6 6 2 2" xfId="24740"/>
    <cellStyle name="Major Total 2 6 6 3" xfId="24741"/>
    <cellStyle name="Major Total 2 6 6 3 2" xfId="24742"/>
    <cellStyle name="Major Total 2 6 6 4" xfId="24743"/>
    <cellStyle name="Major Total 2 6 7" xfId="24744"/>
    <cellStyle name="Major Total 2 6 7 2" xfId="24745"/>
    <cellStyle name="Major Total 2 6 7 2 2" xfId="24746"/>
    <cellStyle name="Major Total 2 6 7 3" xfId="24747"/>
    <cellStyle name="Major Total 2 6 7 3 2" xfId="24748"/>
    <cellStyle name="Major Total 2 6 7 4" xfId="24749"/>
    <cellStyle name="Major Total 2 6 8" xfId="24750"/>
    <cellStyle name="Major Total 2 6 8 2" xfId="24751"/>
    <cellStyle name="Major Total 2 6 8 2 2" xfId="24752"/>
    <cellStyle name="Major Total 2 6 8 3" xfId="24753"/>
    <cellStyle name="Major Total 2 6 8 3 2" xfId="24754"/>
    <cellStyle name="Major Total 2 6 8 4" xfId="24755"/>
    <cellStyle name="Major Total 2 6 9" xfId="24756"/>
    <cellStyle name="Major Total 2 6 9 2" xfId="24757"/>
    <cellStyle name="Major Total 2 7" xfId="24758"/>
    <cellStyle name="Major Total 2 7 10" xfId="24759"/>
    <cellStyle name="Major Total 2 7 10 2" xfId="24760"/>
    <cellStyle name="Major Total 2 7 11" xfId="24761"/>
    <cellStyle name="Major Total 2 7 2" xfId="24762"/>
    <cellStyle name="Major Total 2 7 2 10" xfId="24763"/>
    <cellStyle name="Major Total 2 7 2 2" xfId="24764"/>
    <cellStyle name="Major Total 2 7 2 2 2" xfId="24765"/>
    <cellStyle name="Major Total 2 7 2 2 2 2" xfId="24766"/>
    <cellStyle name="Major Total 2 7 2 2 3" xfId="24767"/>
    <cellStyle name="Major Total 2 7 2 2 3 2" xfId="24768"/>
    <cellStyle name="Major Total 2 7 2 2 4" xfId="24769"/>
    <cellStyle name="Major Total 2 7 2 3" xfId="24770"/>
    <cellStyle name="Major Total 2 7 2 3 2" xfId="24771"/>
    <cellStyle name="Major Total 2 7 2 3 2 2" xfId="24772"/>
    <cellStyle name="Major Total 2 7 2 3 3" xfId="24773"/>
    <cellStyle name="Major Total 2 7 2 3 3 2" xfId="24774"/>
    <cellStyle name="Major Total 2 7 2 3 4" xfId="24775"/>
    <cellStyle name="Major Total 2 7 2 4" xfId="24776"/>
    <cellStyle name="Major Total 2 7 2 4 2" xfId="24777"/>
    <cellStyle name="Major Total 2 7 2 4 2 2" xfId="24778"/>
    <cellStyle name="Major Total 2 7 2 4 3" xfId="24779"/>
    <cellStyle name="Major Total 2 7 2 4 3 2" xfId="24780"/>
    <cellStyle name="Major Total 2 7 2 4 4" xfId="24781"/>
    <cellStyle name="Major Total 2 7 2 5" xfId="24782"/>
    <cellStyle name="Major Total 2 7 2 5 2" xfId="24783"/>
    <cellStyle name="Major Total 2 7 2 5 2 2" xfId="24784"/>
    <cellStyle name="Major Total 2 7 2 5 3" xfId="24785"/>
    <cellStyle name="Major Total 2 7 2 5 3 2" xfId="24786"/>
    <cellStyle name="Major Total 2 7 2 5 4" xfId="24787"/>
    <cellStyle name="Major Total 2 7 2 6" xfId="24788"/>
    <cellStyle name="Major Total 2 7 2 6 2" xfId="24789"/>
    <cellStyle name="Major Total 2 7 2 6 2 2" xfId="24790"/>
    <cellStyle name="Major Total 2 7 2 6 3" xfId="24791"/>
    <cellStyle name="Major Total 2 7 2 6 3 2" xfId="24792"/>
    <cellStyle name="Major Total 2 7 2 6 4" xfId="24793"/>
    <cellStyle name="Major Total 2 7 2 7" xfId="24794"/>
    <cellStyle name="Major Total 2 7 2 7 2" xfId="24795"/>
    <cellStyle name="Major Total 2 7 2 7 2 2" xfId="24796"/>
    <cellStyle name="Major Total 2 7 2 7 3" xfId="24797"/>
    <cellStyle name="Major Total 2 7 2 7 3 2" xfId="24798"/>
    <cellStyle name="Major Total 2 7 2 7 4" xfId="24799"/>
    <cellStyle name="Major Total 2 7 2 8" xfId="24800"/>
    <cellStyle name="Major Total 2 7 2 8 2" xfId="24801"/>
    <cellStyle name="Major Total 2 7 2 9" xfId="24802"/>
    <cellStyle name="Major Total 2 7 2 9 2" xfId="24803"/>
    <cellStyle name="Major Total 2 7 3" xfId="24804"/>
    <cellStyle name="Major Total 2 7 3 2" xfId="24805"/>
    <cellStyle name="Major Total 2 7 3 2 2" xfId="24806"/>
    <cellStyle name="Major Total 2 7 3 3" xfId="24807"/>
    <cellStyle name="Major Total 2 7 3 3 2" xfId="24808"/>
    <cellStyle name="Major Total 2 7 3 4" xfId="24809"/>
    <cellStyle name="Major Total 2 7 4" xfId="24810"/>
    <cellStyle name="Major Total 2 7 4 2" xfId="24811"/>
    <cellStyle name="Major Total 2 7 4 2 2" xfId="24812"/>
    <cellStyle name="Major Total 2 7 4 3" xfId="24813"/>
    <cellStyle name="Major Total 2 7 4 3 2" xfId="24814"/>
    <cellStyle name="Major Total 2 7 4 4" xfId="24815"/>
    <cellStyle name="Major Total 2 7 5" xfId="24816"/>
    <cellStyle name="Major Total 2 7 5 2" xfId="24817"/>
    <cellStyle name="Major Total 2 7 5 2 2" xfId="24818"/>
    <cellStyle name="Major Total 2 7 5 3" xfId="24819"/>
    <cellStyle name="Major Total 2 7 5 3 2" xfId="24820"/>
    <cellStyle name="Major Total 2 7 5 4" xfId="24821"/>
    <cellStyle name="Major Total 2 7 6" xfId="24822"/>
    <cellStyle name="Major Total 2 7 6 2" xfId="24823"/>
    <cellStyle name="Major Total 2 7 6 2 2" xfId="24824"/>
    <cellStyle name="Major Total 2 7 6 3" xfId="24825"/>
    <cellStyle name="Major Total 2 7 6 3 2" xfId="24826"/>
    <cellStyle name="Major Total 2 7 6 4" xfId="24827"/>
    <cellStyle name="Major Total 2 7 7" xfId="24828"/>
    <cellStyle name="Major Total 2 7 7 2" xfId="24829"/>
    <cellStyle name="Major Total 2 7 7 2 2" xfId="24830"/>
    <cellStyle name="Major Total 2 7 7 3" xfId="24831"/>
    <cellStyle name="Major Total 2 7 7 3 2" xfId="24832"/>
    <cellStyle name="Major Total 2 7 7 4" xfId="24833"/>
    <cellStyle name="Major Total 2 7 8" xfId="24834"/>
    <cellStyle name="Major Total 2 7 8 2" xfId="24835"/>
    <cellStyle name="Major Total 2 7 8 2 2" xfId="24836"/>
    <cellStyle name="Major Total 2 7 8 3" xfId="24837"/>
    <cellStyle name="Major Total 2 7 8 3 2" xfId="24838"/>
    <cellStyle name="Major Total 2 7 8 4" xfId="24839"/>
    <cellStyle name="Major Total 2 7 9" xfId="24840"/>
    <cellStyle name="Major Total 2 7 9 2" xfId="24841"/>
    <cellStyle name="Major Total 2 8" xfId="24842"/>
    <cellStyle name="Major Total 2 8 10" xfId="24843"/>
    <cellStyle name="Major Total 2 8 10 2" xfId="24844"/>
    <cellStyle name="Major Total 2 8 11" xfId="24845"/>
    <cellStyle name="Major Total 2 8 2" xfId="24846"/>
    <cellStyle name="Major Total 2 8 2 10" xfId="24847"/>
    <cellStyle name="Major Total 2 8 2 2" xfId="24848"/>
    <cellStyle name="Major Total 2 8 2 2 2" xfId="24849"/>
    <cellStyle name="Major Total 2 8 2 2 2 2" xfId="24850"/>
    <cellStyle name="Major Total 2 8 2 2 3" xfId="24851"/>
    <cellStyle name="Major Total 2 8 2 2 3 2" xfId="24852"/>
    <cellStyle name="Major Total 2 8 2 2 4" xfId="24853"/>
    <cellStyle name="Major Total 2 8 2 3" xfId="24854"/>
    <cellStyle name="Major Total 2 8 2 3 2" xfId="24855"/>
    <cellStyle name="Major Total 2 8 2 3 2 2" xfId="24856"/>
    <cellStyle name="Major Total 2 8 2 3 3" xfId="24857"/>
    <cellStyle name="Major Total 2 8 2 3 3 2" xfId="24858"/>
    <cellStyle name="Major Total 2 8 2 3 4" xfId="24859"/>
    <cellStyle name="Major Total 2 8 2 4" xfId="24860"/>
    <cellStyle name="Major Total 2 8 2 4 2" xfId="24861"/>
    <cellStyle name="Major Total 2 8 2 4 2 2" xfId="24862"/>
    <cellStyle name="Major Total 2 8 2 4 3" xfId="24863"/>
    <cellStyle name="Major Total 2 8 2 4 3 2" xfId="24864"/>
    <cellStyle name="Major Total 2 8 2 4 4" xfId="24865"/>
    <cellStyle name="Major Total 2 8 2 5" xfId="24866"/>
    <cellStyle name="Major Total 2 8 2 5 2" xfId="24867"/>
    <cellStyle name="Major Total 2 8 2 5 2 2" xfId="24868"/>
    <cellStyle name="Major Total 2 8 2 5 3" xfId="24869"/>
    <cellStyle name="Major Total 2 8 2 5 3 2" xfId="24870"/>
    <cellStyle name="Major Total 2 8 2 5 4" xfId="24871"/>
    <cellStyle name="Major Total 2 8 2 6" xfId="24872"/>
    <cellStyle name="Major Total 2 8 2 6 2" xfId="24873"/>
    <cellStyle name="Major Total 2 8 2 6 2 2" xfId="24874"/>
    <cellStyle name="Major Total 2 8 2 6 3" xfId="24875"/>
    <cellStyle name="Major Total 2 8 2 6 3 2" xfId="24876"/>
    <cellStyle name="Major Total 2 8 2 6 4" xfId="24877"/>
    <cellStyle name="Major Total 2 8 2 7" xfId="24878"/>
    <cellStyle name="Major Total 2 8 2 7 2" xfId="24879"/>
    <cellStyle name="Major Total 2 8 2 7 2 2" xfId="24880"/>
    <cellStyle name="Major Total 2 8 2 7 3" xfId="24881"/>
    <cellStyle name="Major Total 2 8 2 7 3 2" xfId="24882"/>
    <cellStyle name="Major Total 2 8 2 7 4" xfId="24883"/>
    <cellStyle name="Major Total 2 8 2 8" xfId="24884"/>
    <cellStyle name="Major Total 2 8 2 8 2" xfId="24885"/>
    <cellStyle name="Major Total 2 8 2 9" xfId="24886"/>
    <cellStyle name="Major Total 2 8 2 9 2" xfId="24887"/>
    <cellStyle name="Major Total 2 8 3" xfId="24888"/>
    <cellStyle name="Major Total 2 8 3 2" xfId="24889"/>
    <cellStyle name="Major Total 2 8 3 2 2" xfId="24890"/>
    <cellStyle name="Major Total 2 8 3 3" xfId="24891"/>
    <cellStyle name="Major Total 2 8 3 3 2" xfId="24892"/>
    <cellStyle name="Major Total 2 8 3 4" xfId="24893"/>
    <cellStyle name="Major Total 2 8 4" xfId="24894"/>
    <cellStyle name="Major Total 2 8 4 2" xfId="24895"/>
    <cellStyle name="Major Total 2 8 4 2 2" xfId="24896"/>
    <cellStyle name="Major Total 2 8 4 3" xfId="24897"/>
    <cellStyle name="Major Total 2 8 4 3 2" xfId="24898"/>
    <cellStyle name="Major Total 2 8 4 4" xfId="24899"/>
    <cellStyle name="Major Total 2 8 5" xfId="24900"/>
    <cellStyle name="Major Total 2 8 5 2" xfId="24901"/>
    <cellStyle name="Major Total 2 8 5 2 2" xfId="24902"/>
    <cellStyle name="Major Total 2 8 5 3" xfId="24903"/>
    <cellStyle name="Major Total 2 8 5 3 2" xfId="24904"/>
    <cellStyle name="Major Total 2 8 5 4" xfId="24905"/>
    <cellStyle name="Major Total 2 8 6" xfId="24906"/>
    <cellStyle name="Major Total 2 8 6 2" xfId="24907"/>
    <cellStyle name="Major Total 2 8 6 2 2" xfId="24908"/>
    <cellStyle name="Major Total 2 8 6 3" xfId="24909"/>
    <cellStyle name="Major Total 2 8 6 3 2" xfId="24910"/>
    <cellStyle name="Major Total 2 8 6 4" xfId="24911"/>
    <cellStyle name="Major Total 2 8 7" xfId="24912"/>
    <cellStyle name="Major Total 2 8 7 2" xfId="24913"/>
    <cellStyle name="Major Total 2 8 7 2 2" xfId="24914"/>
    <cellStyle name="Major Total 2 8 7 3" xfId="24915"/>
    <cellStyle name="Major Total 2 8 7 3 2" xfId="24916"/>
    <cellStyle name="Major Total 2 8 7 4" xfId="24917"/>
    <cellStyle name="Major Total 2 8 8" xfId="24918"/>
    <cellStyle name="Major Total 2 8 8 2" xfId="24919"/>
    <cellStyle name="Major Total 2 8 8 2 2" xfId="24920"/>
    <cellStyle name="Major Total 2 8 8 3" xfId="24921"/>
    <cellStyle name="Major Total 2 8 8 3 2" xfId="24922"/>
    <cellStyle name="Major Total 2 8 8 4" xfId="24923"/>
    <cellStyle name="Major Total 2 8 9" xfId="24924"/>
    <cellStyle name="Major Total 2 8 9 2" xfId="24925"/>
    <cellStyle name="Major Total 2 9" xfId="24926"/>
    <cellStyle name="Major Total 2 9 10" xfId="24927"/>
    <cellStyle name="Major Total 2 9 10 2" xfId="24928"/>
    <cellStyle name="Major Total 2 9 11" xfId="24929"/>
    <cellStyle name="Major Total 2 9 2" xfId="24930"/>
    <cellStyle name="Major Total 2 9 2 10" xfId="24931"/>
    <cellStyle name="Major Total 2 9 2 2" xfId="24932"/>
    <cellStyle name="Major Total 2 9 2 2 2" xfId="24933"/>
    <cellStyle name="Major Total 2 9 2 2 2 2" xfId="24934"/>
    <cellStyle name="Major Total 2 9 2 2 3" xfId="24935"/>
    <cellStyle name="Major Total 2 9 2 2 3 2" xfId="24936"/>
    <cellStyle name="Major Total 2 9 2 2 4" xfId="24937"/>
    <cellStyle name="Major Total 2 9 2 3" xfId="24938"/>
    <cellStyle name="Major Total 2 9 2 3 2" xfId="24939"/>
    <cellStyle name="Major Total 2 9 2 3 2 2" xfId="24940"/>
    <cellStyle name="Major Total 2 9 2 3 3" xfId="24941"/>
    <cellStyle name="Major Total 2 9 2 3 3 2" xfId="24942"/>
    <cellStyle name="Major Total 2 9 2 3 4" xfId="24943"/>
    <cellStyle name="Major Total 2 9 2 4" xfId="24944"/>
    <cellStyle name="Major Total 2 9 2 4 2" xfId="24945"/>
    <cellStyle name="Major Total 2 9 2 4 2 2" xfId="24946"/>
    <cellStyle name="Major Total 2 9 2 4 3" xfId="24947"/>
    <cellStyle name="Major Total 2 9 2 4 3 2" xfId="24948"/>
    <cellStyle name="Major Total 2 9 2 4 4" xfId="24949"/>
    <cellStyle name="Major Total 2 9 2 5" xfId="24950"/>
    <cellStyle name="Major Total 2 9 2 5 2" xfId="24951"/>
    <cellStyle name="Major Total 2 9 2 5 2 2" xfId="24952"/>
    <cellStyle name="Major Total 2 9 2 5 3" xfId="24953"/>
    <cellStyle name="Major Total 2 9 2 5 3 2" xfId="24954"/>
    <cellStyle name="Major Total 2 9 2 5 4" xfId="24955"/>
    <cellStyle name="Major Total 2 9 2 6" xfId="24956"/>
    <cellStyle name="Major Total 2 9 2 6 2" xfId="24957"/>
    <cellStyle name="Major Total 2 9 2 6 2 2" xfId="24958"/>
    <cellStyle name="Major Total 2 9 2 6 3" xfId="24959"/>
    <cellStyle name="Major Total 2 9 2 6 3 2" xfId="24960"/>
    <cellStyle name="Major Total 2 9 2 6 4" xfId="24961"/>
    <cellStyle name="Major Total 2 9 2 7" xfId="24962"/>
    <cellStyle name="Major Total 2 9 2 7 2" xfId="24963"/>
    <cellStyle name="Major Total 2 9 2 7 2 2" xfId="24964"/>
    <cellStyle name="Major Total 2 9 2 7 3" xfId="24965"/>
    <cellStyle name="Major Total 2 9 2 7 3 2" xfId="24966"/>
    <cellStyle name="Major Total 2 9 2 7 4" xfId="24967"/>
    <cellStyle name="Major Total 2 9 2 8" xfId="24968"/>
    <cellStyle name="Major Total 2 9 2 8 2" xfId="24969"/>
    <cellStyle name="Major Total 2 9 2 9" xfId="24970"/>
    <cellStyle name="Major Total 2 9 2 9 2" xfId="24971"/>
    <cellStyle name="Major Total 2 9 3" xfId="24972"/>
    <cellStyle name="Major Total 2 9 3 2" xfId="24973"/>
    <cellStyle name="Major Total 2 9 3 2 2" xfId="24974"/>
    <cellStyle name="Major Total 2 9 3 3" xfId="24975"/>
    <cellStyle name="Major Total 2 9 3 3 2" xfId="24976"/>
    <cellStyle name="Major Total 2 9 3 4" xfId="24977"/>
    <cellStyle name="Major Total 2 9 4" xfId="24978"/>
    <cellStyle name="Major Total 2 9 4 2" xfId="24979"/>
    <cellStyle name="Major Total 2 9 4 2 2" xfId="24980"/>
    <cellStyle name="Major Total 2 9 4 3" xfId="24981"/>
    <cellStyle name="Major Total 2 9 4 3 2" xfId="24982"/>
    <cellStyle name="Major Total 2 9 4 4" xfId="24983"/>
    <cellStyle name="Major Total 2 9 5" xfId="24984"/>
    <cellStyle name="Major Total 2 9 5 2" xfId="24985"/>
    <cellStyle name="Major Total 2 9 5 2 2" xfId="24986"/>
    <cellStyle name="Major Total 2 9 5 3" xfId="24987"/>
    <cellStyle name="Major Total 2 9 5 3 2" xfId="24988"/>
    <cellStyle name="Major Total 2 9 5 4" xfId="24989"/>
    <cellStyle name="Major Total 2 9 6" xfId="24990"/>
    <cellStyle name="Major Total 2 9 6 2" xfId="24991"/>
    <cellStyle name="Major Total 2 9 6 2 2" xfId="24992"/>
    <cellStyle name="Major Total 2 9 6 3" xfId="24993"/>
    <cellStyle name="Major Total 2 9 6 3 2" xfId="24994"/>
    <cellStyle name="Major Total 2 9 6 4" xfId="24995"/>
    <cellStyle name="Major Total 2 9 7" xfId="24996"/>
    <cellStyle name="Major Total 2 9 7 2" xfId="24997"/>
    <cellStyle name="Major Total 2 9 7 2 2" xfId="24998"/>
    <cellStyle name="Major Total 2 9 7 3" xfId="24999"/>
    <cellStyle name="Major Total 2 9 7 3 2" xfId="25000"/>
    <cellStyle name="Major Total 2 9 7 4" xfId="25001"/>
    <cellStyle name="Major Total 2 9 8" xfId="25002"/>
    <cellStyle name="Major Total 2 9 8 2" xfId="25003"/>
    <cellStyle name="Major Total 2 9 8 2 2" xfId="25004"/>
    <cellStyle name="Major Total 2 9 8 3" xfId="25005"/>
    <cellStyle name="Major Total 2 9 8 3 2" xfId="25006"/>
    <cellStyle name="Major Total 2 9 8 4" xfId="25007"/>
    <cellStyle name="Major Total 2 9 9" xfId="25008"/>
    <cellStyle name="Major Total 2 9 9 2" xfId="25009"/>
    <cellStyle name="Major Total 3" xfId="25010"/>
    <cellStyle name="Major Total 3 10" xfId="25011"/>
    <cellStyle name="Major Total 3 10 2" xfId="25012"/>
    <cellStyle name="Major Total 3 10 2 2" xfId="25013"/>
    <cellStyle name="Major Total 3 10 3" xfId="25014"/>
    <cellStyle name="Major Total 3 10 3 2" xfId="25015"/>
    <cellStyle name="Major Total 3 10 4" xfId="25016"/>
    <cellStyle name="Major Total 3 11" xfId="25017"/>
    <cellStyle name="Major Total 3 11 2" xfId="25018"/>
    <cellStyle name="Major Total 3 11 2 2" xfId="25019"/>
    <cellStyle name="Major Total 3 11 3" xfId="25020"/>
    <cellStyle name="Major Total 3 11 3 2" xfId="25021"/>
    <cellStyle name="Major Total 3 11 4" xfId="25022"/>
    <cellStyle name="Major Total 3 12" xfId="25023"/>
    <cellStyle name="Major Total 3 12 2" xfId="25024"/>
    <cellStyle name="Major Total 3 12 2 2" xfId="25025"/>
    <cellStyle name="Major Total 3 12 3" xfId="25026"/>
    <cellStyle name="Major Total 3 12 3 2" xfId="25027"/>
    <cellStyle name="Major Total 3 12 4" xfId="25028"/>
    <cellStyle name="Major Total 3 13" xfId="25029"/>
    <cellStyle name="Major Total 3 13 2" xfId="25030"/>
    <cellStyle name="Major Total 3 14" xfId="25031"/>
    <cellStyle name="Major Total 3 14 2" xfId="25032"/>
    <cellStyle name="Major Total 3 15" xfId="25033"/>
    <cellStyle name="Major Total 3 2" xfId="25034"/>
    <cellStyle name="Major Total 3 2 10" xfId="25035"/>
    <cellStyle name="Major Total 3 2 10 2" xfId="25036"/>
    <cellStyle name="Major Total 3 2 10 2 2" xfId="25037"/>
    <cellStyle name="Major Total 3 2 10 3" xfId="25038"/>
    <cellStyle name="Major Total 3 2 10 3 2" xfId="25039"/>
    <cellStyle name="Major Total 3 2 10 4" xfId="25040"/>
    <cellStyle name="Major Total 3 2 11" xfId="25041"/>
    <cellStyle name="Major Total 3 2 11 2" xfId="25042"/>
    <cellStyle name="Major Total 3 2 11 2 2" xfId="25043"/>
    <cellStyle name="Major Total 3 2 11 3" xfId="25044"/>
    <cellStyle name="Major Total 3 2 11 3 2" xfId="25045"/>
    <cellStyle name="Major Total 3 2 11 4" xfId="25046"/>
    <cellStyle name="Major Total 3 2 12" xfId="25047"/>
    <cellStyle name="Major Total 3 2 12 2" xfId="25048"/>
    <cellStyle name="Major Total 3 2 12 2 2" xfId="25049"/>
    <cellStyle name="Major Total 3 2 12 3" xfId="25050"/>
    <cellStyle name="Major Total 3 2 12 3 2" xfId="25051"/>
    <cellStyle name="Major Total 3 2 12 4" xfId="25052"/>
    <cellStyle name="Major Total 3 2 13" xfId="25053"/>
    <cellStyle name="Major Total 3 2 13 2" xfId="25054"/>
    <cellStyle name="Major Total 3 2 14" xfId="25055"/>
    <cellStyle name="Major Total 3 2 14 2" xfId="25056"/>
    <cellStyle name="Major Total 3 2 15" xfId="25057"/>
    <cellStyle name="Major Total 3 2 2" xfId="25058"/>
    <cellStyle name="Major Total 3 2 2 10" xfId="25059"/>
    <cellStyle name="Major Total 3 2 2 10 2" xfId="25060"/>
    <cellStyle name="Major Total 3 2 2 11" xfId="25061"/>
    <cellStyle name="Major Total 3 2 2 2" xfId="25062"/>
    <cellStyle name="Major Total 3 2 2 2 10" xfId="25063"/>
    <cellStyle name="Major Total 3 2 2 2 2" xfId="25064"/>
    <cellStyle name="Major Total 3 2 2 2 2 2" xfId="25065"/>
    <cellStyle name="Major Total 3 2 2 2 2 2 2" xfId="25066"/>
    <cellStyle name="Major Total 3 2 2 2 2 3" xfId="25067"/>
    <cellStyle name="Major Total 3 2 2 2 2 3 2" xfId="25068"/>
    <cellStyle name="Major Total 3 2 2 2 2 4" xfId="25069"/>
    <cellStyle name="Major Total 3 2 2 2 3" xfId="25070"/>
    <cellStyle name="Major Total 3 2 2 2 3 2" xfId="25071"/>
    <cellStyle name="Major Total 3 2 2 2 3 2 2" xfId="25072"/>
    <cellStyle name="Major Total 3 2 2 2 3 3" xfId="25073"/>
    <cellStyle name="Major Total 3 2 2 2 3 3 2" xfId="25074"/>
    <cellStyle name="Major Total 3 2 2 2 3 4" xfId="25075"/>
    <cellStyle name="Major Total 3 2 2 2 4" xfId="25076"/>
    <cellStyle name="Major Total 3 2 2 2 4 2" xfId="25077"/>
    <cellStyle name="Major Total 3 2 2 2 4 2 2" xfId="25078"/>
    <cellStyle name="Major Total 3 2 2 2 4 3" xfId="25079"/>
    <cellStyle name="Major Total 3 2 2 2 4 3 2" xfId="25080"/>
    <cellStyle name="Major Total 3 2 2 2 4 4" xfId="25081"/>
    <cellStyle name="Major Total 3 2 2 2 5" xfId="25082"/>
    <cellStyle name="Major Total 3 2 2 2 5 2" xfId="25083"/>
    <cellStyle name="Major Total 3 2 2 2 5 2 2" xfId="25084"/>
    <cellStyle name="Major Total 3 2 2 2 5 3" xfId="25085"/>
    <cellStyle name="Major Total 3 2 2 2 5 3 2" xfId="25086"/>
    <cellStyle name="Major Total 3 2 2 2 5 4" xfId="25087"/>
    <cellStyle name="Major Total 3 2 2 2 6" xfId="25088"/>
    <cellStyle name="Major Total 3 2 2 2 6 2" xfId="25089"/>
    <cellStyle name="Major Total 3 2 2 2 6 2 2" xfId="25090"/>
    <cellStyle name="Major Total 3 2 2 2 6 3" xfId="25091"/>
    <cellStyle name="Major Total 3 2 2 2 6 3 2" xfId="25092"/>
    <cellStyle name="Major Total 3 2 2 2 6 4" xfId="25093"/>
    <cellStyle name="Major Total 3 2 2 2 7" xfId="25094"/>
    <cellStyle name="Major Total 3 2 2 2 7 2" xfId="25095"/>
    <cellStyle name="Major Total 3 2 2 2 7 2 2" xfId="25096"/>
    <cellStyle name="Major Total 3 2 2 2 7 3" xfId="25097"/>
    <cellStyle name="Major Total 3 2 2 2 7 3 2" xfId="25098"/>
    <cellStyle name="Major Total 3 2 2 2 7 4" xfId="25099"/>
    <cellStyle name="Major Total 3 2 2 2 8" xfId="25100"/>
    <cellStyle name="Major Total 3 2 2 2 8 2" xfId="25101"/>
    <cellStyle name="Major Total 3 2 2 2 9" xfId="25102"/>
    <cellStyle name="Major Total 3 2 2 2 9 2" xfId="25103"/>
    <cellStyle name="Major Total 3 2 2 3" xfId="25104"/>
    <cellStyle name="Major Total 3 2 2 3 2" xfId="25105"/>
    <cellStyle name="Major Total 3 2 2 3 2 2" xfId="25106"/>
    <cellStyle name="Major Total 3 2 2 3 3" xfId="25107"/>
    <cellStyle name="Major Total 3 2 2 3 3 2" xfId="25108"/>
    <cellStyle name="Major Total 3 2 2 3 4" xfId="25109"/>
    <cellStyle name="Major Total 3 2 2 4" xfId="25110"/>
    <cellStyle name="Major Total 3 2 2 4 2" xfId="25111"/>
    <cellStyle name="Major Total 3 2 2 4 2 2" xfId="25112"/>
    <cellStyle name="Major Total 3 2 2 4 3" xfId="25113"/>
    <cellStyle name="Major Total 3 2 2 4 3 2" xfId="25114"/>
    <cellStyle name="Major Total 3 2 2 4 4" xfId="25115"/>
    <cellStyle name="Major Total 3 2 2 5" xfId="25116"/>
    <cellStyle name="Major Total 3 2 2 5 2" xfId="25117"/>
    <cellStyle name="Major Total 3 2 2 5 2 2" xfId="25118"/>
    <cellStyle name="Major Total 3 2 2 5 3" xfId="25119"/>
    <cellStyle name="Major Total 3 2 2 5 3 2" xfId="25120"/>
    <cellStyle name="Major Total 3 2 2 5 4" xfId="25121"/>
    <cellStyle name="Major Total 3 2 2 6" xfId="25122"/>
    <cellStyle name="Major Total 3 2 2 6 2" xfId="25123"/>
    <cellStyle name="Major Total 3 2 2 6 2 2" xfId="25124"/>
    <cellStyle name="Major Total 3 2 2 6 3" xfId="25125"/>
    <cellStyle name="Major Total 3 2 2 6 3 2" xfId="25126"/>
    <cellStyle name="Major Total 3 2 2 6 4" xfId="25127"/>
    <cellStyle name="Major Total 3 2 2 7" xfId="25128"/>
    <cellStyle name="Major Total 3 2 2 7 2" xfId="25129"/>
    <cellStyle name="Major Total 3 2 2 7 2 2" xfId="25130"/>
    <cellStyle name="Major Total 3 2 2 7 3" xfId="25131"/>
    <cellStyle name="Major Total 3 2 2 7 3 2" xfId="25132"/>
    <cellStyle name="Major Total 3 2 2 7 4" xfId="25133"/>
    <cellStyle name="Major Total 3 2 2 8" xfId="25134"/>
    <cellStyle name="Major Total 3 2 2 8 2" xfId="25135"/>
    <cellStyle name="Major Total 3 2 2 8 2 2" xfId="25136"/>
    <cellStyle name="Major Total 3 2 2 8 3" xfId="25137"/>
    <cellStyle name="Major Total 3 2 2 8 3 2" xfId="25138"/>
    <cellStyle name="Major Total 3 2 2 8 4" xfId="25139"/>
    <cellStyle name="Major Total 3 2 2 9" xfId="25140"/>
    <cellStyle name="Major Total 3 2 2 9 2" xfId="25141"/>
    <cellStyle name="Major Total 3 2 3" xfId="25142"/>
    <cellStyle name="Major Total 3 2 3 10" xfId="25143"/>
    <cellStyle name="Major Total 3 2 3 10 2" xfId="25144"/>
    <cellStyle name="Major Total 3 2 3 11" xfId="25145"/>
    <cellStyle name="Major Total 3 2 3 2" xfId="25146"/>
    <cellStyle name="Major Total 3 2 3 2 10" xfId="25147"/>
    <cellStyle name="Major Total 3 2 3 2 2" xfId="25148"/>
    <cellStyle name="Major Total 3 2 3 2 2 2" xfId="25149"/>
    <cellStyle name="Major Total 3 2 3 2 2 2 2" xfId="25150"/>
    <cellStyle name="Major Total 3 2 3 2 2 3" xfId="25151"/>
    <cellStyle name="Major Total 3 2 3 2 2 3 2" xfId="25152"/>
    <cellStyle name="Major Total 3 2 3 2 2 4" xfId="25153"/>
    <cellStyle name="Major Total 3 2 3 2 3" xfId="25154"/>
    <cellStyle name="Major Total 3 2 3 2 3 2" xfId="25155"/>
    <cellStyle name="Major Total 3 2 3 2 3 2 2" xfId="25156"/>
    <cellStyle name="Major Total 3 2 3 2 3 3" xfId="25157"/>
    <cellStyle name="Major Total 3 2 3 2 3 3 2" xfId="25158"/>
    <cellStyle name="Major Total 3 2 3 2 3 4" xfId="25159"/>
    <cellStyle name="Major Total 3 2 3 2 4" xfId="25160"/>
    <cellStyle name="Major Total 3 2 3 2 4 2" xfId="25161"/>
    <cellStyle name="Major Total 3 2 3 2 4 2 2" xfId="25162"/>
    <cellStyle name="Major Total 3 2 3 2 4 3" xfId="25163"/>
    <cellStyle name="Major Total 3 2 3 2 4 3 2" xfId="25164"/>
    <cellStyle name="Major Total 3 2 3 2 4 4" xfId="25165"/>
    <cellStyle name="Major Total 3 2 3 2 5" xfId="25166"/>
    <cellStyle name="Major Total 3 2 3 2 5 2" xfId="25167"/>
    <cellStyle name="Major Total 3 2 3 2 5 2 2" xfId="25168"/>
    <cellStyle name="Major Total 3 2 3 2 5 3" xfId="25169"/>
    <cellStyle name="Major Total 3 2 3 2 5 3 2" xfId="25170"/>
    <cellStyle name="Major Total 3 2 3 2 5 4" xfId="25171"/>
    <cellStyle name="Major Total 3 2 3 2 6" xfId="25172"/>
    <cellStyle name="Major Total 3 2 3 2 6 2" xfId="25173"/>
    <cellStyle name="Major Total 3 2 3 2 6 2 2" xfId="25174"/>
    <cellStyle name="Major Total 3 2 3 2 6 3" xfId="25175"/>
    <cellStyle name="Major Total 3 2 3 2 6 3 2" xfId="25176"/>
    <cellStyle name="Major Total 3 2 3 2 6 4" xfId="25177"/>
    <cellStyle name="Major Total 3 2 3 2 7" xfId="25178"/>
    <cellStyle name="Major Total 3 2 3 2 7 2" xfId="25179"/>
    <cellStyle name="Major Total 3 2 3 2 7 2 2" xfId="25180"/>
    <cellStyle name="Major Total 3 2 3 2 7 3" xfId="25181"/>
    <cellStyle name="Major Total 3 2 3 2 7 3 2" xfId="25182"/>
    <cellStyle name="Major Total 3 2 3 2 7 4" xfId="25183"/>
    <cellStyle name="Major Total 3 2 3 2 8" xfId="25184"/>
    <cellStyle name="Major Total 3 2 3 2 8 2" xfId="25185"/>
    <cellStyle name="Major Total 3 2 3 2 9" xfId="25186"/>
    <cellStyle name="Major Total 3 2 3 2 9 2" xfId="25187"/>
    <cellStyle name="Major Total 3 2 3 3" xfId="25188"/>
    <cellStyle name="Major Total 3 2 3 3 2" xfId="25189"/>
    <cellStyle name="Major Total 3 2 3 3 2 2" xfId="25190"/>
    <cellStyle name="Major Total 3 2 3 3 3" xfId="25191"/>
    <cellStyle name="Major Total 3 2 3 3 3 2" xfId="25192"/>
    <cellStyle name="Major Total 3 2 3 3 4" xfId="25193"/>
    <cellStyle name="Major Total 3 2 3 4" xfId="25194"/>
    <cellStyle name="Major Total 3 2 3 4 2" xfId="25195"/>
    <cellStyle name="Major Total 3 2 3 4 2 2" xfId="25196"/>
    <cellStyle name="Major Total 3 2 3 4 3" xfId="25197"/>
    <cellStyle name="Major Total 3 2 3 4 3 2" xfId="25198"/>
    <cellStyle name="Major Total 3 2 3 4 4" xfId="25199"/>
    <cellStyle name="Major Total 3 2 3 5" xfId="25200"/>
    <cellStyle name="Major Total 3 2 3 5 2" xfId="25201"/>
    <cellStyle name="Major Total 3 2 3 5 2 2" xfId="25202"/>
    <cellStyle name="Major Total 3 2 3 5 3" xfId="25203"/>
    <cellStyle name="Major Total 3 2 3 5 3 2" xfId="25204"/>
    <cellStyle name="Major Total 3 2 3 5 4" xfId="25205"/>
    <cellStyle name="Major Total 3 2 3 6" xfId="25206"/>
    <cellStyle name="Major Total 3 2 3 6 2" xfId="25207"/>
    <cellStyle name="Major Total 3 2 3 6 2 2" xfId="25208"/>
    <cellStyle name="Major Total 3 2 3 6 3" xfId="25209"/>
    <cellStyle name="Major Total 3 2 3 6 3 2" xfId="25210"/>
    <cellStyle name="Major Total 3 2 3 6 4" xfId="25211"/>
    <cellStyle name="Major Total 3 2 3 7" xfId="25212"/>
    <cellStyle name="Major Total 3 2 3 7 2" xfId="25213"/>
    <cellStyle name="Major Total 3 2 3 7 2 2" xfId="25214"/>
    <cellStyle name="Major Total 3 2 3 7 3" xfId="25215"/>
    <cellStyle name="Major Total 3 2 3 7 3 2" xfId="25216"/>
    <cellStyle name="Major Total 3 2 3 7 4" xfId="25217"/>
    <cellStyle name="Major Total 3 2 3 8" xfId="25218"/>
    <cellStyle name="Major Total 3 2 3 8 2" xfId="25219"/>
    <cellStyle name="Major Total 3 2 3 8 2 2" xfId="25220"/>
    <cellStyle name="Major Total 3 2 3 8 3" xfId="25221"/>
    <cellStyle name="Major Total 3 2 3 8 3 2" xfId="25222"/>
    <cellStyle name="Major Total 3 2 3 8 4" xfId="25223"/>
    <cellStyle name="Major Total 3 2 3 9" xfId="25224"/>
    <cellStyle name="Major Total 3 2 3 9 2" xfId="25225"/>
    <cellStyle name="Major Total 3 2 4" xfId="25226"/>
    <cellStyle name="Major Total 3 2 4 10" xfId="25227"/>
    <cellStyle name="Major Total 3 2 4 10 2" xfId="25228"/>
    <cellStyle name="Major Total 3 2 4 11" xfId="25229"/>
    <cellStyle name="Major Total 3 2 4 2" xfId="25230"/>
    <cellStyle name="Major Total 3 2 4 2 10" xfId="25231"/>
    <cellStyle name="Major Total 3 2 4 2 2" xfId="25232"/>
    <cellStyle name="Major Total 3 2 4 2 2 2" xfId="25233"/>
    <cellStyle name="Major Total 3 2 4 2 2 2 2" xfId="25234"/>
    <cellStyle name="Major Total 3 2 4 2 2 3" xfId="25235"/>
    <cellStyle name="Major Total 3 2 4 2 2 3 2" xfId="25236"/>
    <cellStyle name="Major Total 3 2 4 2 2 4" xfId="25237"/>
    <cellStyle name="Major Total 3 2 4 2 3" xfId="25238"/>
    <cellStyle name="Major Total 3 2 4 2 3 2" xfId="25239"/>
    <cellStyle name="Major Total 3 2 4 2 3 2 2" xfId="25240"/>
    <cellStyle name="Major Total 3 2 4 2 3 3" xfId="25241"/>
    <cellStyle name="Major Total 3 2 4 2 3 3 2" xfId="25242"/>
    <cellStyle name="Major Total 3 2 4 2 3 4" xfId="25243"/>
    <cellStyle name="Major Total 3 2 4 2 4" xfId="25244"/>
    <cellStyle name="Major Total 3 2 4 2 4 2" xfId="25245"/>
    <cellStyle name="Major Total 3 2 4 2 4 2 2" xfId="25246"/>
    <cellStyle name="Major Total 3 2 4 2 4 3" xfId="25247"/>
    <cellStyle name="Major Total 3 2 4 2 4 3 2" xfId="25248"/>
    <cellStyle name="Major Total 3 2 4 2 4 4" xfId="25249"/>
    <cellStyle name="Major Total 3 2 4 2 5" xfId="25250"/>
    <cellStyle name="Major Total 3 2 4 2 5 2" xfId="25251"/>
    <cellStyle name="Major Total 3 2 4 2 5 2 2" xfId="25252"/>
    <cellStyle name="Major Total 3 2 4 2 5 3" xfId="25253"/>
    <cellStyle name="Major Total 3 2 4 2 5 3 2" xfId="25254"/>
    <cellStyle name="Major Total 3 2 4 2 5 4" xfId="25255"/>
    <cellStyle name="Major Total 3 2 4 2 6" xfId="25256"/>
    <cellStyle name="Major Total 3 2 4 2 6 2" xfId="25257"/>
    <cellStyle name="Major Total 3 2 4 2 6 2 2" xfId="25258"/>
    <cellStyle name="Major Total 3 2 4 2 6 3" xfId="25259"/>
    <cellStyle name="Major Total 3 2 4 2 6 3 2" xfId="25260"/>
    <cellStyle name="Major Total 3 2 4 2 6 4" xfId="25261"/>
    <cellStyle name="Major Total 3 2 4 2 7" xfId="25262"/>
    <cellStyle name="Major Total 3 2 4 2 7 2" xfId="25263"/>
    <cellStyle name="Major Total 3 2 4 2 7 2 2" xfId="25264"/>
    <cellStyle name="Major Total 3 2 4 2 7 3" xfId="25265"/>
    <cellStyle name="Major Total 3 2 4 2 7 3 2" xfId="25266"/>
    <cellStyle name="Major Total 3 2 4 2 7 4" xfId="25267"/>
    <cellStyle name="Major Total 3 2 4 2 8" xfId="25268"/>
    <cellStyle name="Major Total 3 2 4 2 8 2" xfId="25269"/>
    <cellStyle name="Major Total 3 2 4 2 9" xfId="25270"/>
    <cellStyle name="Major Total 3 2 4 2 9 2" xfId="25271"/>
    <cellStyle name="Major Total 3 2 4 3" xfId="25272"/>
    <cellStyle name="Major Total 3 2 4 3 2" xfId="25273"/>
    <cellStyle name="Major Total 3 2 4 3 2 2" xfId="25274"/>
    <cellStyle name="Major Total 3 2 4 3 3" xfId="25275"/>
    <cellStyle name="Major Total 3 2 4 3 3 2" xfId="25276"/>
    <cellStyle name="Major Total 3 2 4 3 4" xfId="25277"/>
    <cellStyle name="Major Total 3 2 4 4" xfId="25278"/>
    <cellStyle name="Major Total 3 2 4 4 2" xfId="25279"/>
    <cellStyle name="Major Total 3 2 4 4 2 2" xfId="25280"/>
    <cellStyle name="Major Total 3 2 4 4 3" xfId="25281"/>
    <cellStyle name="Major Total 3 2 4 4 3 2" xfId="25282"/>
    <cellStyle name="Major Total 3 2 4 4 4" xfId="25283"/>
    <cellStyle name="Major Total 3 2 4 5" xfId="25284"/>
    <cellStyle name="Major Total 3 2 4 5 2" xfId="25285"/>
    <cellStyle name="Major Total 3 2 4 5 2 2" xfId="25286"/>
    <cellStyle name="Major Total 3 2 4 5 3" xfId="25287"/>
    <cellStyle name="Major Total 3 2 4 5 3 2" xfId="25288"/>
    <cellStyle name="Major Total 3 2 4 5 4" xfId="25289"/>
    <cellStyle name="Major Total 3 2 4 6" xfId="25290"/>
    <cellStyle name="Major Total 3 2 4 6 2" xfId="25291"/>
    <cellStyle name="Major Total 3 2 4 6 2 2" xfId="25292"/>
    <cellStyle name="Major Total 3 2 4 6 3" xfId="25293"/>
    <cellStyle name="Major Total 3 2 4 6 3 2" xfId="25294"/>
    <cellStyle name="Major Total 3 2 4 6 4" xfId="25295"/>
    <cellStyle name="Major Total 3 2 4 7" xfId="25296"/>
    <cellStyle name="Major Total 3 2 4 7 2" xfId="25297"/>
    <cellStyle name="Major Total 3 2 4 7 2 2" xfId="25298"/>
    <cellStyle name="Major Total 3 2 4 7 3" xfId="25299"/>
    <cellStyle name="Major Total 3 2 4 7 3 2" xfId="25300"/>
    <cellStyle name="Major Total 3 2 4 7 4" xfId="25301"/>
    <cellStyle name="Major Total 3 2 4 8" xfId="25302"/>
    <cellStyle name="Major Total 3 2 4 8 2" xfId="25303"/>
    <cellStyle name="Major Total 3 2 4 8 2 2" xfId="25304"/>
    <cellStyle name="Major Total 3 2 4 8 3" xfId="25305"/>
    <cellStyle name="Major Total 3 2 4 8 3 2" xfId="25306"/>
    <cellStyle name="Major Total 3 2 4 8 4" xfId="25307"/>
    <cellStyle name="Major Total 3 2 4 9" xfId="25308"/>
    <cellStyle name="Major Total 3 2 4 9 2" xfId="25309"/>
    <cellStyle name="Major Total 3 2 5" xfId="25310"/>
    <cellStyle name="Major Total 3 2 5 10" xfId="25311"/>
    <cellStyle name="Major Total 3 2 5 10 2" xfId="25312"/>
    <cellStyle name="Major Total 3 2 5 11" xfId="25313"/>
    <cellStyle name="Major Total 3 2 5 2" xfId="25314"/>
    <cellStyle name="Major Total 3 2 5 2 10" xfId="25315"/>
    <cellStyle name="Major Total 3 2 5 2 2" xfId="25316"/>
    <cellStyle name="Major Total 3 2 5 2 2 2" xfId="25317"/>
    <cellStyle name="Major Total 3 2 5 2 2 2 2" xfId="25318"/>
    <cellStyle name="Major Total 3 2 5 2 2 3" xfId="25319"/>
    <cellStyle name="Major Total 3 2 5 2 2 3 2" xfId="25320"/>
    <cellStyle name="Major Total 3 2 5 2 2 4" xfId="25321"/>
    <cellStyle name="Major Total 3 2 5 2 3" xfId="25322"/>
    <cellStyle name="Major Total 3 2 5 2 3 2" xfId="25323"/>
    <cellStyle name="Major Total 3 2 5 2 3 2 2" xfId="25324"/>
    <cellStyle name="Major Total 3 2 5 2 3 3" xfId="25325"/>
    <cellStyle name="Major Total 3 2 5 2 3 3 2" xfId="25326"/>
    <cellStyle name="Major Total 3 2 5 2 3 4" xfId="25327"/>
    <cellStyle name="Major Total 3 2 5 2 4" xfId="25328"/>
    <cellStyle name="Major Total 3 2 5 2 4 2" xfId="25329"/>
    <cellStyle name="Major Total 3 2 5 2 4 2 2" xfId="25330"/>
    <cellStyle name="Major Total 3 2 5 2 4 3" xfId="25331"/>
    <cellStyle name="Major Total 3 2 5 2 4 3 2" xfId="25332"/>
    <cellStyle name="Major Total 3 2 5 2 4 4" xfId="25333"/>
    <cellStyle name="Major Total 3 2 5 2 5" xfId="25334"/>
    <cellStyle name="Major Total 3 2 5 2 5 2" xfId="25335"/>
    <cellStyle name="Major Total 3 2 5 2 5 2 2" xfId="25336"/>
    <cellStyle name="Major Total 3 2 5 2 5 3" xfId="25337"/>
    <cellStyle name="Major Total 3 2 5 2 5 3 2" xfId="25338"/>
    <cellStyle name="Major Total 3 2 5 2 5 4" xfId="25339"/>
    <cellStyle name="Major Total 3 2 5 2 6" xfId="25340"/>
    <cellStyle name="Major Total 3 2 5 2 6 2" xfId="25341"/>
    <cellStyle name="Major Total 3 2 5 2 6 2 2" xfId="25342"/>
    <cellStyle name="Major Total 3 2 5 2 6 3" xfId="25343"/>
    <cellStyle name="Major Total 3 2 5 2 6 3 2" xfId="25344"/>
    <cellStyle name="Major Total 3 2 5 2 6 4" xfId="25345"/>
    <cellStyle name="Major Total 3 2 5 2 7" xfId="25346"/>
    <cellStyle name="Major Total 3 2 5 2 7 2" xfId="25347"/>
    <cellStyle name="Major Total 3 2 5 2 7 2 2" xfId="25348"/>
    <cellStyle name="Major Total 3 2 5 2 7 3" xfId="25349"/>
    <cellStyle name="Major Total 3 2 5 2 7 3 2" xfId="25350"/>
    <cellStyle name="Major Total 3 2 5 2 7 4" xfId="25351"/>
    <cellStyle name="Major Total 3 2 5 2 8" xfId="25352"/>
    <cellStyle name="Major Total 3 2 5 2 8 2" xfId="25353"/>
    <cellStyle name="Major Total 3 2 5 2 9" xfId="25354"/>
    <cellStyle name="Major Total 3 2 5 2 9 2" xfId="25355"/>
    <cellStyle name="Major Total 3 2 5 3" xfId="25356"/>
    <cellStyle name="Major Total 3 2 5 3 2" xfId="25357"/>
    <cellStyle name="Major Total 3 2 5 3 2 2" xfId="25358"/>
    <cellStyle name="Major Total 3 2 5 3 3" xfId="25359"/>
    <cellStyle name="Major Total 3 2 5 3 3 2" xfId="25360"/>
    <cellStyle name="Major Total 3 2 5 3 4" xfId="25361"/>
    <cellStyle name="Major Total 3 2 5 4" xfId="25362"/>
    <cellStyle name="Major Total 3 2 5 4 2" xfId="25363"/>
    <cellStyle name="Major Total 3 2 5 4 2 2" xfId="25364"/>
    <cellStyle name="Major Total 3 2 5 4 3" xfId="25365"/>
    <cellStyle name="Major Total 3 2 5 4 3 2" xfId="25366"/>
    <cellStyle name="Major Total 3 2 5 4 4" xfId="25367"/>
    <cellStyle name="Major Total 3 2 5 5" xfId="25368"/>
    <cellStyle name="Major Total 3 2 5 5 2" xfId="25369"/>
    <cellStyle name="Major Total 3 2 5 5 2 2" xfId="25370"/>
    <cellStyle name="Major Total 3 2 5 5 3" xfId="25371"/>
    <cellStyle name="Major Total 3 2 5 5 3 2" xfId="25372"/>
    <cellStyle name="Major Total 3 2 5 5 4" xfId="25373"/>
    <cellStyle name="Major Total 3 2 5 6" xfId="25374"/>
    <cellStyle name="Major Total 3 2 5 6 2" xfId="25375"/>
    <cellStyle name="Major Total 3 2 5 6 2 2" xfId="25376"/>
    <cellStyle name="Major Total 3 2 5 6 3" xfId="25377"/>
    <cellStyle name="Major Total 3 2 5 6 3 2" xfId="25378"/>
    <cellStyle name="Major Total 3 2 5 6 4" xfId="25379"/>
    <cellStyle name="Major Total 3 2 5 7" xfId="25380"/>
    <cellStyle name="Major Total 3 2 5 7 2" xfId="25381"/>
    <cellStyle name="Major Total 3 2 5 7 2 2" xfId="25382"/>
    <cellStyle name="Major Total 3 2 5 7 3" xfId="25383"/>
    <cellStyle name="Major Total 3 2 5 7 3 2" xfId="25384"/>
    <cellStyle name="Major Total 3 2 5 7 4" xfId="25385"/>
    <cellStyle name="Major Total 3 2 5 8" xfId="25386"/>
    <cellStyle name="Major Total 3 2 5 8 2" xfId="25387"/>
    <cellStyle name="Major Total 3 2 5 8 2 2" xfId="25388"/>
    <cellStyle name="Major Total 3 2 5 8 3" xfId="25389"/>
    <cellStyle name="Major Total 3 2 5 8 3 2" xfId="25390"/>
    <cellStyle name="Major Total 3 2 5 8 4" xfId="25391"/>
    <cellStyle name="Major Total 3 2 5 9" xfId="25392"/>
    <cellStyle name="Major Total 3 2 5 9 2" xfId="25393"/>
    <cellStyle name="Major Total 3 2 6" xfId="25394"/>
    <cellStyle name="Major Total 3 2 6 10" xfId="25395"/>
    <cellStyle name="Major Total 3 2 6 2" xfId="25396"/>
    <cellStyle name="Major Total 3 2 6 2 2" xfId="25397"/>
    <cellStyle name="Major Total 3 2 6 2 2 2" xfId="25398"/>
    <cellStyle name="Major Total 3 2 6 2 3" xfId="25399"/>
    <cellStyle name="Major Total 3 2 6 2 3 2" xfId="25400"/>
    <cellStyle name="Major Total 3 2 6 2 4" xfId="25401"/>
    <cellStyle name="Major Total 3 2 6 3" xfId="25402"/>
    <cellStyle name="Major Total 3 2 6 3 2" xfId="25403"/>
    <cellStyle name="Major Total 3 2 6 3 2 2" xfId="25404"/>
    <cellStyle name="Major Total 3 2 6 3 3" xfId="25405"/>
    <cellStyle name="Major Total 3 2 6 3 3 2" xfId="25406"/>
    <cellStyle name="Major Total 3 2 6 3 4" xfId="25407"/>
    <cellStyle name="Major Total 3 2 6 4" xfId="25408"/>
    <cellStyle name="Major Total 3 2 6 4 2" xfId="25409"/>
    <cellStyle name="Major Total 3 2 6 4 2 2" xfId="25410"/>
    <cellStyle name="Major Total 3 2 6 4 3" xfId="25411"/>
    <cellStyle name="Major Total 3 2 6 4 3 2" xfId="25412"/>
    <cellStyle name="Major Total 3 2 6 4 4" xfId="25413"/>
    <cellStyle name="Major Total 3 2 6 5" xfId="25414"/>
    <cellStyle name="Major Total 3 2 6 5 2" xfId="25415"/>
    <cellStyle name="Major Total 3 2 6 5 2 2" xfId="25416"/>
    <cellStyle name="Major Total 3 2 6 5 3" xfId="25417"/>
    <cellStyle name="Major Total 3 2 6 5 3 2" xfId="25418"/>
    <cellStyle name="Major Total 3 2 6 5 4" xfId="25419"/>
    <cellStyle name="Major Total 3 2 6 6" xfId="25420"/>
    <cellStyle name="Major Total 3 2 6 6 2" xfId="25421"/>
    <cellStyle name="Major Total 3 2 6 6 2 2" xfId="25422"/>
    <cellStyle name="Major Total 3 2 6 6 3" xfId="25423"/>
    <cellStyle name="Major Total 3 2 6 6 3 2" xfId="25424"/>
    <cellStyle name="Major Total 3 2 6 6 4" xfId="25425"/>
    <cellStyle name="Major Total 3 2 6 7" xfId="25426"/>
    <cellStyle name="Major Total 3 2 6 7 2" xfId="25427"/>
    <cellStyle name="Major Total 3 2 6 7 2 2" xfId="25428"/>
    <cellStyle name="Major Total 3 2 6 7 3" xfId="25429"/>
    <cellStyle name="Major Total 3 2 6 7 3 2" xfId="25430"/>
    <cellStyle name="Major Total 3 2 6 7 4" xfId="25431"/>
    <cellStyle name="Major Total 3 2 6 8" xfId="25432"/>
    <cellStyle name="Major Total 3 2 6 8 2" xfId="25433"/>
    <cellStyle name="Major Total 3 2 6 9" xfId="25434"/>
    <cellStyle name="Major Total 3 2 6 9 2" xfId="25435"/>
    <cellStyle name="Major Total 3 2 7" xfId="25436"/>
    <cellStyle name="Major Total 3 2 7 2" xfId="25437"/>
    <cellStyle name="Major Total 3 2 7 2 2" xfId="25438"/>
    <cellStyle name="Major Total 3 2 7 3" xfId="25439"/>
    <cellStyle name="Major Total 3 2 7 3 2" xfId="25440"/>
    <cellStyle name="Major Total 3 2 7 4" xfId="25441"/>
    <cellStyle name="Major Total 3 2 8" xfId="25442"/>
    <cellStyle name="Major Total 3 2 8 2" xfId="25443"/>
    <cellStyle name="Major Total 3 2 8 2 2" xfId="25444"/>
    <cellStyle name="Major Total 3 2 8 3" xfId="25445"/>
    <cellStyle name="Major Total 3 2 8 3 2" xfId="25446"/>
    <cellStyle name="Major Total 3 2 8 4" xfId="25447"/>
    <cellStyle name="Major Total 3 2 9" xfId="25448"/>
    <cellStyle name="Major Total 3 2 9 2" xfId="25449"/>
    <cellStyle name="Major Total 3 2 9 2 2" xfId="25450"/>
    <cellStyle name="Major Total 3 2 9 3" xfId="25451"/>
    <cellStyle name="Major Total 3 2 9 3 2" xfId="25452"/>
    <cellStyle name="Major Total 3 2 9 4" xfId="25453"/>
    <cellStyle name="Major Total 3 3" xfId="25454"/>
    <cellStyle name="Major Total 3 3 10" xfId="25455"/>
    <cellStyle name="Major Total 3 3 10 2" xfId="25456"/>
    <cellStyle name="Major Total 3 3 10 2 2" xfId="25457"/>
    <cellStyle name="Major Total 3 3 10 3" xfId="25458"/>
    <cellStyle name="Major Total 3 3 10 3 2" xfId="25459"/>
    <cellStyle name="Major Total 3 3 10 4" xfId="25460"/>
    <cellStyle name="Major Total 3 3 11" xfId="25461"/>
    <cellStyle name="Major Total 3 3 11 2" xfId="25462"/>
    <cellStyle name="Major Total 3 3 11 2 2" xfId="25463"/>
    <cellStyle name="Major Total 3 3 11 3" xfId="25464"/>
    <cellStyle name="Major Total 3 3 11 3 2" xfId="25465"/>
    <cellStyle name="Major Total 3 3 11 4" xfId="25466"/>
    <cellStyle name="Major Total 3 3 12" xfId="25467"/>
    <cellStyle name="Major Total 3 3 12 2" xfId="25468"/>
    <cellStyle name="Major Total 3 3 12 2 2" xfId="25469"/>
    <cellStyle name="Major Total 3 3 12 3" xfId="25470"/>
    <cellStyle name="Major Total 3 3 12 3 2" xfId="25471"/>
    <cellStyle name="Major Total 3 3 12 4" xfId="25472"/>
    <cellStyle name="Major Total 3 3 13" xfId="25473"/>
    <cellStyle name="Major Total 3 3 13 2" xfId="25474"/>
    <cellStyle name="Major Total 3 3 14" xfId="25475"/>
    <cellStyle name="Major Total 3 3 14 2" xfId="25476"/>
    <cellStyle name="Major Total 3 3 15" xfId="25477"/>
    <cellStyle name="Major Total 3 3 2" xfId="25478"/>
    <cellStyle name="Major Total 3 3 2 10" xfId="25479"/>
    <cellStyle name="Major Total 3 3 2 10 2" xfId="25480"/>
    <cellStyle name="Major Total 3 3 2 11" xfId="25481"/>
    <cellStyle name="Major Total 3 3 2 2" xfId="25482"/>
    <cellStyle name="Major Total 3 3 2 2 10" xfId="25483"/>
    <cellStyle name="Major Total 3 3 2 2 2" xfId="25484"/>
    <cellStyle name="Major Total 3 3 2 2 2 2" xfId="25485"/>
    <cellStyle name="Major Total 3 3 2 2 2 2 2" xfId="25486"/>
    <cellStyle name="Major Total 3 3 2 2 2 3" xfId="25487"/>
    <cellStyle name="Major Total 3 3 2 2 2 3 2" xfId="25488"/>
    <cellStyle name="Major Total 3 3 2 2 2 4" xfId="25489"/>
    <cellStyle name="Major Total 3 3 2 2 3" xfId="25490"/>
    <cellStyle name="Major Total 3 3 2 2 3 2" xfId="25491"/>
    <cellStyle name="Major Total 3 3 2 2 3 2 2" xfId="25492"/>
    <cellStyle name="Major Total 3 3 2 2 3 3" xfId="25493"/>
    <cellStyle name="Major Total 3 3 2 2 3 3 2" xfId="25494"/>
    <cellStyle name="Major Total 3 3 2 2 3 4" xfId="25495"/>
    <cellStyle name="Major Total 3 3 2 2 4" xfId="25496"/>
    <cellStyle name="Major Total 3 3 2 2 4 2" xfId="25497"/>
    <cellStyle name="Major Total 3 3 2 2 4 2 2" xfId="25498"/>
    <cellStyle name="Major Total 3 3 2 2 4 3" xfId="25499"/>
    <cellStyle name="Major Total 3 3 2 2 4 3 2" xfId="25500"/>
    <cellStyle name="Major Total 3 3 2 2 4 4" xfId="25501"/>
    <cellStyle name="Major Total 3 3 2 2 5" xfId="25502"/>
    <cellStyle name="Major Total 3 3 2 2 5 2" xfId="25503"/>
    <cellStyle name="Major Total 3 3 2 2 5 2 2" xfId="25504"/>
    <cellStyle name="Major Total 3 3 2 2 5 3" xfId="25505"/>
    <cellStyle name="Major Total 3 3 2 2 5 3 2" xfId="25506"/>
    <cellStyle name="Major Total 3 3 2 2 5 4" xfId="25507"/>
    <cellStyle name="Major Total 3 3 2 2 6" xfId="25508"/>
    <cellStyle name="Major Total 3 3 2 2 6 2" xfId="25509"/>
    <cellStyle name="Major Total 3 3 2 2 6 2 2" xfId="25510"/>
    <cellStyle name="Major Total 3 3 2 2 6 3" xfId="25511"/>
    <cellStyle name="Major Total 3 3 2 2 6 3 2" xfId="25512"/>
    <cellStyle name="Major Total 3 3 2 2 6 4" xfId="25513"/>
    <cellStyle name="Major Total 3 3 2 2 7" xfId="25514"/>
    <cellStyle name="Major Total 3 3 2 2 7 2" xfId="25515"/>
    <cellStyle name="Major Total 3 3 2 2 7 2 2" xfId="25516"/>
    <cellStyle name="Major Total 3 3 2 2 7 3" xfId="25517"/>
    <cellStyle name="Major Total 3 3 2 2 7 3 2" xfId="25518"/>
    <cellStyle name="Major Total 3 3 2 2 7 4" xfId="25519"/>
    <cellStyle name="Major Total 3 3 2 2 8" xfId="25520"/>
    <cellStyle name="Major Total 3 3 2 2 8 2" xfId="25521"/>
    <cellStyle name="Major Total 3 3 2 2 9" xfId="25522"/>
    <cellStyle name="Major Total 3 3 2 2 9 2" xfId="25523"/>
    <cellStyle name="Major Total 3 3 2 3" xfId="25524"/>
    <cellStyle name="Major Total 3 3 2 3 2" xfId="25525"/>
    <cellStyle name="Major Total 3 3 2 3 2 2" xfId="25526"/>
    <cellStyle name="Major Total 3 3 2 3 3" xfId="25527"/>
    <cellStyle name="Major Total 3 3 2 3 3 2" xfId="25528"/>
    <cellStyle name="Major Total 3 3 2 3 4" xfId="25529"/>
    <cellStyle name="Major Total 3 3 2 4" xfId="25530"/>
    <cellStyle name="Major Total 3 3 2 4 2" xfId="25531"/>
    <cellStyle name="Major Total 3 3 2 4 2 2" xfId="25532"/>
    <cellStyle name="Major Total 3 3 2 4 3" xfId="25533"/>
    <cellStyle name="Major Total 3 3 2 4 3 2" xfId="25534"/>
    <cellStyle name="Major Total 3 3 2 4 4" xfId="25535"/>
    <cellStyle name="Major Total 3 3 2 5" xfId="25536"/>
    <cellStyle name="Major Total 3 3 2 5 2" xfId="25537"/>
    <cellStyle name="Major Total 3 3 2 5 2 2" xfId="25538"/>
    <cellStyle name="Major Total 3 3 2 5 3" xfId="25539"/>
    <cellStyle name="Major Total 3 3 2 5 3 2" xfId="25540"/>
    <cellStyle name="Major Total 3 3 2 5 4" xfId="25541"/>
    <cellStyle name="Major Total 3 3 2 6" xfId="25542"/>
    <cellStyle name="Major Total 3 3 2 6 2" xfId="25543"/>
    <cellStyle name="Major Total 3 3 2 6 2 2" xfId="25544"/>
    <cellStyle name="Major Total 3 3 2 6 3" xfId="25545"/>
    <cellStyle name="Major Total 3 3 2 6 3 2" xfId="25546"/>
    <cellStyle name="Major Total 3 3 2 6 4" xfId="25547"/>
    <cellStyle name="Major Total 3 3 2 7" xfId="25548"/>
    <cellStyle name="Major Total 3 3 2 7 2" xfId="25549"/>
    <cellStyle name="Major Total 3 3 2 7 2 2" xfId="25550"/>
    <cellStyle name="Major Total 3 3 2 7 3" xfId="25551"/>
    <cellStyle name="Major Total 3 3 2 7 3 2" xfId="25552"/>
    <cellStyle name="Major Total 3 3 2 7 4" xfId="25553"/>
    <cellStyle name="Major Total 3 3 2 8" xfId="25554"/>
    <cellStyle name="Major Total 3 3 2 8 2" xfId="25555"/>
    <cellStyle name="Major Total 3 3 2 8 2 2" xfId="25556"/>
    <cellStyle name="Major Total 3 3 2 8 3" xfId="25557"/>
    <cellStyle name="Major Total 3 3 2 8 3 2" xfId="25558"/>
    <cellStyle name="Major Total 3 3 2 8 4" xfId="25559"/>
    <cellStyle name="Major Total 3 3 2 9" xfId="25560"/>
    <cellStyle name="Major Total 3 3 2 9 2" xfId="25561"/>
    <cellStyle name="Major Total 3 3 3" xfId="25562"/>
    <cellStyle name="Major Total 3 3 3 10" xfId="25563"/>
    <cellStyle name="Major Total 3 3 3 10 2" xfId="25564"/>
    <cellStyle name="Major Total 3 3 3 11" xfId="25565"/>
    <cellStyle name="Major Total 3 3 3 2" xfId="25566"/>
    <cellStyle name="Major Total 3 3 3 2 10" xfId="25567"/>
    <cellStyle name="Major Total 3 3 3 2 2" xfId="25568"/>
    <cellStyle name="Major Total 3 3 3 2 2 2" xfId="25569"/>
    <cellStyle name="Major Total 3 3 3 2 2 2 2" xfId="25570"/>
    <cellStyle name="Major Total 3 3 3 2 2 3" xfId="25571"/>
    <cellStyle name="Major Total 3 3 3 2 2 3 2" xfId="25572"/>
    <cellStyle name="Major Total 3 3 3 2 2 4" xfId="25573"/>
    <cellStyle name="Major Total 3 3 3 2 3" xfId="25574"/>
    <cellStyle name="Major Total 3 3 3 2 3 2" xfId="25575"/>
    <cellStyle name="Major Total 3 3 3 2 3 2 2" xfId="25576"/>
    <cellStyle name="Major Total 3 3 3 2 3 3" xfId="25577"/>
    <cellStyle name="Major Total 3 3 3 2 3 3 2" xfId="25578"/>
    <cellStyle name="Major Total 3 3 3 2 3 4" xfId="25579"/>
    <cellStyle name="Major Total 3 3 3 2 4" xfId="25580"/>
    <cellStyle name="Major Total 3 3 3 2 4 2" xfId="25581"/>
    <cellStyle name="Major Total 3 3 3 2 4 2 2" xfId="25582"/>
    <cellStyle name="Major Total 3 3 3 2 4 3" xfId="25583"/>
    <cellStyle name="Major Total 3 3 3 2 4 3 2" xfId="25584"/>
    <cellStyle name="Major Total 3 3 3 2 4 4" xfId="25585"/>
    <cellStyle name="Major Total 3 3 3 2 5" xfId="25586"/>
    <cellStyle name="Major Total 3 3 3 2 5 2" xfId="25587"/>
    <cellStyle name="Major Total 3 3 3 2 5 2 2" xfId="25588"/>
    <cellStyle name="Major Total 3 3 3 2 5 3" xfId="25589"/>
    <cellStyle name="Major Total 3 3 3 2 5 3 2" xfId="25590"/>
    <cellStyle name="Major Total 3 3 3 2 5 4" xfId="25591"/>
    <cellStyle name="Major Total 3 3 3 2 6" xfId="25592"/>
    <cellStyle name="Major Total 3 3 3 2 6 2" xfId="25593"/>
    <cellStyle name="Major Total 3 3 3 2 6 2 2" xfId="25594"/>
    <cellStyle name="Major Total 3 3 3 2 6 3" xfId="25595"/>
    <cellStyle name="Major Total 3 3 3 2 6 3 2" xfId="25596"/>
    <cellStyle name="Major Total 3 3 3 2 6 4" xfId="25597"/>
    <cellStyle name="Major Total 3 3 3 2 7" xfId="25598"/>
    <cellStyle name="Major Total 3 3 3 2 7 2" xfId="25599"/>
    <cellStyle name="Major Total 3 3 3 2 7 2 2" xfId="25600"/>
    <cellStyle name="Major Total 3 3 3 2 7 3" xfId="25601"/>
    <cellStyle name="Major Total 3 3 3 2 7 3 2" xfId="25602"/>
    <cellStyle name="Major Total 3 3 3 2 7 4" xfId="25603"/>
    <cellStyle name="Major Total 3 3 3 2 8" xfId="25604"/>
    <cellStyle name="Major Total 3 3 3 2 8 2" xfId="25605"/>
    <cellStyle name="Major Total 3 3 3 2 9" xfId="25606"/>
    <cellStyle name="Major Total 3 3 3 2 9 2" xfId="25607"/>
    <cellStyle name="Major Total 3 3 3 3" xfId="25608"/>
    <cellStyle name="Major Total 3 3 3 3 2" xfId="25609"/>
    <cellStyle name="Major Total 3 3 3 3 2 2" xfId="25610"/>
    <cellStyle name="Major Total 3 3 3 3 3" xfId="25611"/>
    <cellStyle name="Major Total 3 3 3 3 3 2" xfId="25612"/>
    <cellStyle name="Major Total 3 3 3 3 4" xfId="25613"/>
    <cellStyle name="Major Total 3 3 3 4" xfId="25614"/>
    <cellStyle name="Major Total 3 3 3 4 2" xfId="25615"/>
    <cellStyle name="Major Total 3 3 3 4 2 2" xfId="25616"/>
    <cellStyle name="Major Total 3 3 3 4 3" xfId="25617"/>
    <cellStyle name="Major Total 3 3 3 4 3 2" xfId="25618"/>
    <cellStyle name="Major Total 3 3 3 4 4" xfId="25619"/>
    <cellStyle name="Major Total 3 3 3 5" xfId="25620"/>
    <cellStyle name="Major Total 3 3 3 5 2" xfId="25621"/>
    <cellStyle name="Major Total 3 3 3 5 2 2" xfId="25622"/>
    <cellStyle name="Major Total 3 3 3 5 3" xfId="25623"/>
    <cellStyle name="Major Total 3 3 3 5 3 2" xfId="25624"/>
    <cellStyle name="Major Total 3 3 3 5 4" xfId="25625"/>
    <cellStyle name="Major Total 3 3 3 6" xfId="25626"/>
    <cellStyle name="Major Total 3 3 3 6 2" xfId="25627"/>
    <cellStyle name="Major Total 3 3 3 6 2 2" xfId="25628"/>
    <cellStyle name="Major Total 3 3 3 6 3" xfId="25629"/>
    <cellStyle name="Major Total 3 3 3 6 3 2" xfId="25630"/>
    <cellStyle name="Major Total 3 3 3 6 4" xfId="25631"/>
    <cellStyle name="Major Total 3 3 3 7" xfId="25632"/>
    <cellStyle name="Major Total 3 3 3 7 2" xfId="25633"/>
    <cellStyle name="Major Total 3 3 3 7 2 2" xfId="25634"/>
    <cellStyle name="Major Total 3 3 3 7 3" xfId="25635"/>
    <cellStyle name="Major Total 3 3 3 7 3 2" xfId="25636"/>
    <cellStyle name="Major Total 3 3 3 7 4" xfId="25637"/>
    <cellStyle name="Major Total 3 3 3 8" xfId="25638"/>
    <cellStyle name="Major Total 3 3 3 8 2" xfId="25639"/>
    <cellStyle name="Major Total 3 3 3 8 2 2" xfId="25640"/>
    <cellStyle name="Major Total 3 3 3 8 3" xfId="25641"/>
    <cellStyle name="Major Total 3 3 3 8 3 2" xfId="25642"/>
    <cellStyle name="Major Total 3 3 3 8 4" xfId="25643"/>
    <cellStyle name="Major Total 3 3 3 9" xfId="25644"/>
    <cellStyle name="Major Total 3 3 3 9 2" xfId="25645"/>
    <cellStyle name="Major Total 3 3 4" xfId="25646"/>
    <cellStyle name="Major Total 3 3 4 10" xfId="25647"/>
    <cellStyle name="Major Total 3 3 4 10 2" xfId="25648"/>
    <cellStyle name="Major Total 3 3 4 11" xfId="25649"/>
    <cellStyle name="Major Total 3 3 4 2" xfId="25650"/>
    <cellStyle name="Major Total 3 3 4 2 10" xfId="25651"/>
    <cellStyle name="Major Total 3 3 4 2 2" xfId="25652"/>
    <cellStyle name="Major Total 3 3 4 2 2 2" xfId="25653"/>
    <cellStyle name="Major Total 3 3 4 2 2 2 2" xfId="25654"/>
    <cellStyle name="Major Total 3 3 4 2 2 3" xfId="25655"/>
    <cellStyle name="Major Total 3 3 4 2 2 3 2" xfId="25656"/>
    <cellStyle name="Major Total 3 3 4 2 2 4" xfId="25657"/>
    <cellStyle name="Major Total 3 3 4 2 3" xfId="25658"/>
    <cellStyle name="Major Total 3 3 4 2 3 2" xfId="25659"/>
    <cellStyle name="Major Total 3 3 4 2 3 2 2" xfId="25660"/>
    <cellStyle name="Major Total 3 3 4 2 3 3" xfId="25661"/>
    <cellStyle name="Major Total 3 3 4 2 3 3 2" xfId="25662"/>
    <cellStyle name="Major Total 3 3 4 2 3 4" xfId="25663"/>
    <cellStyle name="Major Total 3 3 4 2 4" xfId="25664"/>
    <cellStyle name="Major Total 3 3 4 2 4 2" xfId="25665"/>
    <cellStyle name="Major Total 3 3 4 2 4 2 2" xfId="25666"/>
    <cellStyle name="Major Total 3 3 4 2 4 3" xfId="25667"/>
    <cellStyle name="Major Total 3 3 4 2 4 3 2" xfId="25668"/>
    <cellStyle name="Major Total 3 3 4 2 4 4" xfId="25669"/>
    <cellStyle name="Major Total 3 3 4 2 5" xfId="25670"/>
    <cellStyle name="Major Total 3 3 4 2 5 2" xfId="25671"/>
    <cellStyle name="Major Total 3 3 4 2 5 2 2" xfId="25672"/>
    <cellStyle name="Major Total 3 3 4 2 5 3" xfId="25673"/>
    <cellStyle name="Major Total 3 3 4 2 5 3 2" xfId="25674"/>
    <cellStyle name="Major Total 3 3 4 2 5 4" xfId="25675"/>
    <cellStyle name="Major Total 3 3 4 2 6" xfId="25676"/>
    <cellStyle name="Major Total 3 3 4 2 6 2" xfId="25677"/>
    <cellStyle name="Major Total 3 3 4 2 6 2 2" xfId="25678"/>
    <cellStyle name="Major Total 3 3 4 2 6 3" xfId="25679"/>
    <cellStyle name="Major Total 3 3 4 2 6 3 2" xfId="25680"/>
    <cellStyle name="Major Total 3 3 4 2 6 4" xfId="25681"/>
    <cellStyle name="Major Total 3 3 4 2 7" xfId="25682"/>
    <cellStyle name="Major Total 3 3 4 2 7 2" xfId="25683"/>
    <cellStyle name="Major Total 3 3 4 2 7 2 2" xfId="25684"/>
    <cellStyle name="Major Total 3 3 4 2 7 3" xfId="25685"/>
    <cellStyle name="Major Total 3 3 4 2 7 3 2" xfId="25686"/>
    <cellStyle name="Major Total 3 3 4 2 7 4" xfId="25687"/>
    <cellStyle name="Major Total 3 3 4 2 8" xfId="25688"/>
    <cellStyle name="Major Total 3 3 4 2 8 2" xfId="25689"/>
    <cellStyle name="Major Total 3 3 4 2 9" xfId="25690"/>
    <cellStyle name="Major Total 3 3 4 2 9 2" xfId="25691"/>
    <cellStyle name="Major Total 3 3 4 3" xfId="25692"/>
    <cellStyle name="Major Total 3 3 4 3 2" xfId="25693"/>
    <cellStyle name="Major Total 3 3 4 3 2 2" xfId="25694"/>
    <cellStyle name="Major Total 3 3 4 3 3" xfId="25695"/>
    <cellStyle name="Major Total 3 3 4 3 3 2" xfId="25696"/>
    <cellStyle name="Major Total 3 3 4 3 4" xfId="25697"/>
    <cellStyle name="Major Total 3 3 4 4" xfId="25698"/>
    <cellStyle name="Major Total 3 3 4 4 2" xfId="25699"/>
    <cellStyle name="Major Total 3 3 4 4 2 2" xfId="25700"/>
    <cellStyle name="Major Total 3 3 4 4 3" xfId="25701"/>
    <cellStyle name="Major Total 3 3 4 4 3 2" xfId="25702"/>
    <cellStyle name="Major Total 3 3 4 4 4" xfId="25703"/>
    <cellStyle name="Major Total 3 3 4 5" xfId="25704"/>
    <cellStyle name="Major Total 3 3 4 5 2" xfId="25705"/>
    <cellStyle name="Major Total 3 3 4 5 2 2" xfId="25706"/>
    <cellStyle name="Major Total 3 3 4 5 3" xfId="25707"/>
    <cellStyle name="Major Total 3 3 4 5 3 2" xfId="25708"/>
    <cellStyle name="Major Total 3 3 4 5 4" xfId="25709"/>
    <cellStyle name="Major Total 3 3 4 6" xfId="25710"/>
    <cellStyle name="Major Total 3 3 4 6 2" xfId="25711"/>
    <cellStyle name="Major Total 3 3 4 6 2 2" xfId="25712"/>
    <cellStyle name="Major Total 3 3 4 6 3" xfId="25713"/>
    <cellStyle name="Major Total 3 3 4 6 3 2" xfId="25714"/>
    <cellStyle name="Major Total 3 3 4 6 4" xfId="25715"/>
    <cellStyle name="Major Total 3 3 4 7" xfId="25716"/>
    <cellStyle name="Major Total 3 3 4 7 2" xfId="25717"/>
    <cellStyle name="Major Total 3 3 4 7 2 2" xfId="25718"/>
    <cellStyle name="Major Total 3 3 4 7 3" xfId="25719"/>
    <cellStyle name="Major Total 3 3 4 7 3 2" xfId="25720"/>
    <cellStyle name="Major Total 3 3 4 7 4" xfId="25721"/>
    <cellStyle name="Major Total 3 3 4 8" xfId="25722"/>
    <cellStyle name="Major Total 3 3 4 8 2" xfId="25723"/>
    <cellStyle name="Major Total 3 3 4 8 2 2" xfId="25724"/>
    <cellStyle name="Major Total 3 3 4 8 3" xfId="25725"/>
    <cellStyle name="Major Total 3 3 4 8 3 2" xfId="25726"/>
    <cellStyle name="Major Total 3 3 4 8 4" xfId="25727"/>
    <cellStyle name="Major Total 3 3 4 9" xfId="25728"/>
    <cellStyle name="Major Total 3 3 4 9 2" xfId="25729"/>
    <cellStyle name="Major Total 3 3 5" xfId="25730"/>
    <cellStyle name="Major Total 3 3 5 10" xfId="25731"/>
    <cellStyle name="Major Total 3 3 5 10 2" xfId="25732"/>
    <cellStyle name="Major Total 3 3 5 11" xfId="25733"/>
    <cellStyle name="Major Total 3 3 5 2" xfId="25734"/>
    <cellStyle name="Major Total 3 3 5 2 10" xfId="25735"/>
    <cellStyle name="Major Total 3 3 5 2 2" xfId="25736"/>
    <cellStyle name="Major Total 3 3 5 2 2 2" xfId="25737"/>
    <cellStyle name="Major Total 3 3 5 2 2 2 2" xfId="25738"/>
    <cellStyle name="Major Total 3 3 5 2 2 3" xfId="25739"/>
    <cellStyle name="Major Total 3 3 5 2 2 3 2" xfId="25740"/>
    <cellStyle name="Major Total 3 3 5 2 2 4" xfId="25741"/>
    <cellStyle name="Major Total 3 3 5 2 3" xfId="25742"/>
    <cellStyle name="Major Total 3 3 5 2 3 2" xfId="25743"/>
    <cellStyle name="Major Total 3 3 5 2 3 2 2" xfId="25744"/>
    <cellStyle name="Major Total 3 3 5 2 3 3" xfId="25745"/>
    <cellStyle name="Major Total 3 3 5 2 3 3 2" xfId="25746"/>
    <cellStyle name="Major Total 3 3 5 2 3 4" xfId="25747"/>
    <cellStyle name="Major Total 3 3 5 2 4" xfId="25748"/>
    <cellStyle name="Major Total 3 3 5 2 4 2" xfId="25749"/>
    <cellStyle name="Major Total 3 3 5 2 4 2 2" xfId="25750"/>
    <cellStyle name="Major Total 3 3 5 2 4 3" xfId="25751"/>
    <cellStyle name="Major Total 3 3 5 2 4 3 2" xfId="25752"/>
    <cellStyle name="Major Total 3 3 5 2 4 4" xfId="25753"/>
    <cellStyle name="Major Total 3 3 5 2 5" xfId="25754"/>
    <cellStyle name="Major Total 3 3 5 2 5 2" xfId="25755"/>
    <cellStyle name="Major Total 3 3 5 2 5 2 2" xfId="25756"/>
    <cellStyle name="Major Total 3 3 5 2 5 3" xfId="25757"/>
    <cellStyle name="Major Total 3 3 5 2 5 3 2" xfId="25758"/>
    <cellStyle name="Major Total 3 3 5 2 5 4" xfId="25759"/>
    <cellStyle name="Major Total 3 3 5 2 6" xfId="25760"/>
    <cellStyle name="Major Total 3 3 5 2 6 2" xfId="25761"/>
    <cellStyle name="Major Total 3 3 5 2 6 2 2" xfId="25762"/>
    <cellStyle name="Major Total 3 3 5 2 6 3" xfId="25763"/>
    <cellStyle name="Major Total 3 3 5 2 6 3 2" xfId="25764"/>
    <cellStyle name="Major Total 3 3 5 2 6 4" xfId="25765"/>
    <cellStyle name="Major Total 3 3 5 2 7" xfId="25766"/>
    <cellStyle name="Major Total 3 3 5 2 7 2" xfId="25767"/>
    <cellStyle name="Major Total 3 3 5 2 7 2 2" xfId="25768"/>
    <cellStyle name="Major Total 3 3 5 2 7 3" xfId="25769"/>
    <cellStyle name="Major Total 3 3 5 2 7 3 2" xfId="25770"/>
    <cellStyle name="Major Total 3 3 5 2 7 4" xfId="25771"/>
    <cellStyle name="Major Total 3 3 5 2 8" xfId="25772"/>
    <cellStyle name="Major Total 3 3 5 2 8 2" xfId="25773"/>
    <cellStyle name="Major Total 3 3 5 2 9" xfId="25774"/>
    <cellStyle name="Major Total 3 3 5 2 9 2" xfId="25775"/>
    <cellStyle name="Major Total 3 3 5 3" xfId="25776"/>
    <cellStyle name="Major Total 3 3 5 3 2" xfId="25777"/>
    <cellStyle name="Major Total 3 3 5 3 2 2" xfId="25778"/>
    <cellStyle name="Major Total 3 3 5 3 3" xfId="25779"/>
    <cellStyle name="Major Total 3 3 5 3 3 2" xfId="25780"/>
    <cellStyle name="Major Total 3 3 5 3 4" xfId="25781"/>
    <cellStyle name="Major Total 3 3 5 4" xfId="25782"/>
    <cellStyle name="Major Total 3 3 5 4 2" xfId="25783"/>
    <cellStyle name="Major Total 3 3 5 4 2 2" xfId="25784"/>
    <cellStyle name="Major Total 3 3 5 4 3" xfId="25785"/>
    <cellStyle name="Major Total 3 3 5 4 3 2" xfId="25786"/>
    <cellStyle name="Major Total 3 3 5 4 4" xfId="25787"/>
    <cellStyle name="Major Total 3 3 5 5" xfId="25788"/>
    <cellStyle name="Major Total 3 3 5 5 2" xfId="25789"/>
    <cellStyle name="Major Total 3 3 5 5 2 2" xfId="25790"/>
    <cellStyle name="Major Total 3 3 5 5 3" xfId="25791"/>
    <cellStyle name="Major Total 3 3 5 5 3 2" xfId="25792"/>
    <cellStyle name="Major Total 3 3 5 5 4" xfId="25793"/>
    <cellStyle name="Major Total 3 3 5 6" xfId="25794"/>
    <cellStyle name="Major Total 3 3 5 6 2" xfId="25795"/>
    <cellStyle name="Major Total 3 3 5 6 2 2" xfId="25796"/>
    <cellStyle name="Major Total 3 3 5 6 3" xfId="25797"/>
    <cellStyle name="Major Total 3 3 5 6 3 2" xfId="25798"/>
    <cellStyle name="Major Total 3 3 5 6 4" xfId="25799"/>
    <cellStyle name="Major Total 3 3 5 7" xfId="25800"/>
    <cellStyle name="Major Total 3 3 5 7 2" xfId="25801"/>
    <cellStyle name="Major Total 3 3 5 7 2 2" xfId="25802"/>
    <cellStyle name="Major Total 3 3 5 7 3" xfId="25803"/>
    <cellStyle name="Major Total 3 3 5 7 3 2" xfId="25804"/>
    <cellStyle name="Major Total 3 3 5 7 4" xfId="25805"/>
    <cellStyle name="Major Total 3 3 5 8" xfId="25806"/>
    <cellStyle name="Major Total 3 3 5 8 2" xfId="25807"/>
    <cellStyle name="Major Total 3 3 5 8 2 2" xfId="25808"/>
    <cellStyle name="Major Total 3 3 5 8 3" xfId="25809"/>
    <cellStyle name="Major Total 3 3 5 8 3 2" xfId="25810"/>
    <cellStyle name="Major Total 3 3 5 8 4" xfId="25811"/>
    <cellStyle name="Major Total 3 3 5 9" xfId="25812"/>
    <cellStyle name="Major Total 3 3 5 9 2" xfId="25813"/>
    <cellStyle name="Major Total 3 3 6" xfId="25814"/>
    <cellStyle name="Major Total 3 3 6 10" xfId="25815"/>
    <cellStyle name="Major Total 3 3 6 2" xfId="25816"/>
    <cellStyle name="Major Total 3 3 6 2 2" xfId="25817"/>
    <cellStyle name="Major Total 3 3 6 2 2 2" xfId="25818"/>
    <cellStyle name="Major Total 3 3 6 2 3" xfId="25819"/>
    <cellStyle name="Major Total 3 3 6 2 3 2" xfId="25820"/>
    <cellStyle name="Major Total 3 3 6 2 4" xfId="25821"/>
    <cellStyle name="Major Total 3 3 6 3" xfId="25822"/>
    <cellStyle name="Major Total 3 3 6 3 2" xfId="25823"/>
    <cellStyle name="Major Total 3 3 6 3 2 2" xfId="25824"/>
    <cellStyle name="Major Total 3 3 6 3 3" xfId="25825"/>
    <cellStyle name="Major Total 3 3 6 3 3 2" xfId="25826"/>
    <cellStyle name="Major Total 3 3 6 3 4" xfId="25827"/>
    <cellStyle name="Major Total 3 3 6 4" xfId="25828"/>
    <cellStyle name="Major Total 3 3 6 4 2" xfId="25829"/>
    <cellStyle name="Major Total 3 3 6 4 2 2" xfId="25830"/>
    <cellStyle name="Major Total 3 3 6 4 3" xfId="25831"/>
    <cellStyle name="Major Total 3 3 6 4 3 2" xfId="25832"/>
    <cellStyle name="Major Total 3 3 6 4 4" xfId="25833"/>
    <cellStyle name="Major Total 3 3 6 5" xfId="25834"/>
    <cellStyle name="Major Total 3 3 6 5 2" xfId="25835"/>
    <cellStyle name="Major Total 3 3 6 5 2 2" xfId="25836"/>
    <cellStyle name="Major Total 3 3 6 5 3" xfId="25837"/>
    <cellStyle name="Major Total 3 3 6 5 3 2" xfId="25838"/>
    <cellStyle name="Major Total 3 3 6 5 4" xfId="25839"/>
    <cellStyle name="Major Total 3 3 6 6" xfId="25840"/>
    <cellStyle name="Major Total 3 3 6 6 2" xfId="25841"/>
    <cellStyle name="Major Total 3 3 6 6 2 2" xfId="25842"/>
    <cellStyle name="Major Total 3 3 6 6 3" xfId="25843"/>
    <cellStyle name="Major Total 3 3 6 6 3 2" xfId="25844"/>
    <cellStyle name="Major Total 3 3 6 6 4" xfId="25845"/>
    <cellStyle name="Major Total 3 3 6 7" xfId="25846"/>
    <cellStyle name="Major Total 3 3 6 7 2" xfId="25847"/>
    <cellStyle name="Major Total 3 3 6 7 2 2" xfId="25848"/>
    <cellStyle name="Major Total 3 3 6 7 3" xfId="25849"/>
    <cellStyle name="Major Total 3 3 6 7 3 2" xfId="25850"/>
    <cellStyle name="Major Total 3 3 6 7 4" xfId="25851"/>
    <cellStyle name="Major Total 3 3 6 8" xfId="25852"/>
    <cellStyle name="Major Total 3 3 6 8 2" xfId="25853"/>
    <cellStyle name="Major Total 3 3 6 9" xfId="25854"/>
    <cellStyle name="Major Total 3 3 6 9 2" xfId="25855"/>
    <cellStyle name="Major Total 3 3 7" xfId="25856"/>
    <cellStyle name="Major Total 3 3 7 2" xfId="25857"/>
    <cellStyle name="Major Total 3 3 7 2 2" xfId="25858"/>
    <cellStyle name="Major Total 3 3 7 3" xfId="25859"/>
    <cellStyle name="Major Total 3 3 7 3 2" xfId="25860"/>
    <cellStyle name="Major Total 3 3 7 4" xfId="25861"/>
    <cellStyle name="Major Total 3 3 8" xfId="25862"/>
    <cellStyle name="Major Total 3 3 8 2" xfId="25863"/>
    <cellStyle name="Major Total 3 3 8 2 2" xfId="25864"/>
    <cellStyle name="Major Total 3 3 8 3" xfId="25865"/>
    <cellStyle name="Major Total 3 3 8 3 2" xfId="25866"/>
    <cellStyle name="Major Total 3 3 8 4" xfId="25867"/>
    <cellStyle name="Major Total 3 3 9" xfId="25868"/>
    <cellStyle name="Major Total 3 3 9 2" xfId="25869"/>
    <cellStyle name="Major Total 3 3 9 2 2" xfId="25870"/>
    <cellStyle name="Major Total 3 3 9 3" xfId="25871"/>
    <cellStyle name="Major Total 3 3 9 3 2" xfId="25872"/>
    <cellStyle name="Major Total 3 3 9 4" xfId="25873"/>
    <cellStyle name="Major Total 3 4" xfId="25874"/>
    <cellStyle name="Major Total 3 4 10" xfId="25875"/>
    <cellStyle name="Major Total 3 4 10 2" xfId="25876"/>
    <cellStyle name="Major Total 3 4 11" xfId="25877"/>
    <cellStyle name="Major Total 3 4 2" xfId="25878"/>
    <cellStyle name="Major Total 3 4 2 10" xfId="25879"/>
    <cellStyle name="Major Total 3 4 2 2" xfId="25880"/>
    <cellStyle name="Major Total 3 4 2 2 2" xfId="25881"/>
    <cellStyle name="Major Total 3 4 2 2 2 2" xfId="25882"/>
    <cellStyle name="Major Total 3 4 2 2 3" xfId="25883"/>
    <cellStyle name="Major Total 3 4 2 2 3 2" xfId="25884"/>
    <cellStyle name="Major Total 3 4 2 2 4" xfId="25885"/>
    <cellStyle name="Major Total 3 4 2 3" xfId="25886"/>
    <cellStyle name="Major Total 3 4 2 3 2" xfId="25887"/>
    <cellStyle name="Major Total 3 4 2 3 2 2" xfId="25888"/>
    <cellStyle name="Major Total 3 4 2 3 3" xfId="25889"/>
    <cellStyle name="Major Total 3 4 2 3 3 2" xfId="25890"/>
    <cellStyle name="Major Total 3 4 2 3 4" xfId="25891"/>
    <cellStyle name="Major Total 3 4 2 4" xfId="25892"/>
    <cellStyle name="Major Total 3 4 2 4 2" xfId="25893"/>
    <cellStyle name="Major Total 3 4 2 4 2 2" xfId="25894"/>
    <cellStyle name="Major Total 3 4 2 4 3" xfId="25895"/>
    <cellStyle name="Major Total 3 4 2 4 3 2" xfId="25896"/>
    <cellStyle name="Major Total 3 4 2 4 4" xfId="25897"/>
    <cellStyle name="Major Total 3 4 2 5" xfId="25898"/>
    <cellStyle name="Major Total 3 4 2 5 2" xfId="25899"/>
    <cellStyle name="Major Total 3 4 2 5 2 2" xfId="25900"/>
    <cellStyle name="Major Total 3 4 2 5 3" xfId="25901"/>
    <cellStyle name="Major Total 3 4 2 5 3 2" xfId="25902"/>
    <cellStyle name="Major Total 3 4 2 5 4" xfId="25903"/>
    <cellStyle name="Major Total 3 4 2 6" xfId="25904"/>
    <cellStyle name="Major Total 3 4 2 6 2" xfId="25905"/>
    <cellStyle name="Major Total 3 4 2 6 2 2" xfId="25906"/>
    <cellStyle name="Major Total 3 4 2 6 3" xfId="25907"/>
    <cellStyle name="Major Total 3 4 2 6 3 2" xfId="25908"/>
    <cellStyle name="Major Total 3 4 2 6 4" xfId="25909"/>
    <cellStyle name="Major Total 3 4 2 7" xfId="25910"/>
    <cellStyle name="Major Total 3 4 2 7 2" xfId="25911"/>
    <cellStyle name="Major Total 3 4 2 7 2 2" xfId="25912"/>
    <cellStyle name="Major Total 3 4 2 7 3" xfId="25913"/>
    <cellStyle name="Major Total 3 4 2 7 3 2" xfId="25914"/>
    <cellStyle name="Major Total 3 4 2 7 4" xfId="25915"/>
    <cellStyle name="Major Total 3 4 2 8" xfId="25916"/>
    <cellStyle name="Major Total 3 4 2 8 2" xfId="25917"/>
    <cellStyle name="Major Total 3 4 2 9" xfId="25918"/>
    <cellStyle name="Major Total 3 4 2 9 2" xfId="25919"/>
    <cellStyle name="Major Total 3 4 3" xfId="25920"/>
    <cellStyle name="Major Total 3 4 3 2" xfId="25921"/>
    <cellStyle name="Major Total 3 4 3 2 2" xfId="25922"/>
    <cellStyle name="Major Total 3 4 3 3" xfId="25923"/>
    <cellStyle name="Major Total 3 4 3 3 2" xfId="25924"/>
    <cellStyle name="Major Total 3 4 3 4" xfId="25925"/>
    <cellStyle name="Major Total 3 4 4" xfId="25926"/>
    <cellStyle name="Major Total 3 4 4 2" xfId="25927"/>
    <cellStyle name="Major Total 3 4 4 2 2" xfId="25928"/>
    <cellStyle name="Major Total 3 4 4 3" xfId="25929"/>
    <cellStyle name="Major Total 3 4 4 3 2" xfId="25930"/>
    <cellStyle name="Major Total 3 4 4 4" xfId="25931"/>
    <cellStyle name="Major Total 3 4 5" xfId="25932"/>
    <cellStyle name="Major Total 3 4 5 2" xfId="25933"/>
    <cellStyle name="Major Total 3 4 5 2 2" xfId="25934"/>
    <cellStyle name="Major Total 3 4 5 3" xfId="25935"/>
    <cellStyle name="Major Total 3 4 5 3 2" xfId="25936"/>
    <cellStyle name="Major Total 3 4 5 4" xfId="25937"/>
    <cellStyle name="Major Total 3 4 6" xfId="25938"/>
    <cellStyle name="Major Total 3 4 6 2" xfId="25939"/>
    <cellStyle name="Major Total 3 4 6 2 2" xfId="25940"/>
    <cellStyle name="Major Total 3 4 6 3" xfId="25941"/>
    <cellStyle name="Major Total 3 4 6 3 2" xfId="25942"/>
    <cellStyle name="Major Total 3 4 6 4" xfId="25943"/>
    <cellStyle name="Major Total 3 4 7" xfId="25944"/>
    <cellStyle name="Major Total 3 4 7 2" xfId="25945"/>
    <cellStyle name="Major Total 3 4 7 2 2" xfId="25946"/>
    <cellStyle name="Major Total 3 4 7 3" xfId="25947"/>
    <cellStyle name="Major Total 3 4 7 3 2" xfId="25948"/>
    <cellStyle name="Major Total 3 4 7 4" xfId="25949"/>
    <cellStyle name="Major Total 3 4 8" xfId="25950"/>
    <cellStyle name="Major Total 3 4 8 2" xfId="25951"/>
    <cellStyle name="Major Total 3 4 8 2 2" xfId="25952"/>
    <cellStyle name="Major Total 3 4 8 3" xfId="25953"/>
    <cellStyle name="Major Total 3 4 8 3 2" xfId="25954"/>
    <cellStyle name="Major Total 3 4 8 4" xfId="25955"/>
    <cellStyle name="Major Total 3 4 9" xfId="25956"/>
    <cellStyle name="Major Total 3 4 9 2" xfId="25957"/>
    <cellStyle name="Major Total 3 5" xfId="25958"/>
    <cellStyle name="Major Total 3 5 10" xfId="25959"/>
    <cellStyle name="Major Total 3 5 10 2" xfId="25960"/>
    <cellStyle name="Major Total 3 5 11" xfId="25961"/>
    <cellStyle name="Major Total 3 5 2" xfId="25962"/>
    <cellStyle name="Major Total 3 5 2 10" xfId="25963"/>
    <cellStyle name="Major Total 3 5 2 2" xfId="25964"/>
    <cellStyle name="Major Total 3 5 2 2 2" xfId="25965"/>
    <cellStyle name="Major Total 3 5 2 2 2 2" xfId="25966"/>
    <cellStyle name="Major Total 3 5 2 2 3" xfId="25967"/>
    <cellStyle name="Major Total 3 5 2 2 3 2" xfId="25968"/>
    <cellStyle name="Major Total 3 5 2 2 4" xfId="25969"/>
    <cellStyle name="Major Total 3 5 2 3" xfId="25970"/>
    <cellStyle name="Major Total 3 5 2 3 2" xfId="25971"/>
    <cellStyle name="Major Total 3 5 2 3 2 2" xfId="25972"/>
    <cellStyle name="Major Total 3 5 2 3 3" xfId="25973"/>
    <cellStyle name="Major Total 3 5 2 3 3 2" xfId="25974"/>
    <cellStyle name="Major Total 3 5 2 3 4" xfId="25975"/>
    <cellStyle name="Major Total 3 5 2 4" xfId="25976"/>
    <cellStyle name="Major Total 3 5 2 4 2" xfId="25977"/>
    <cellStyle name="Major Total 3 5 2 4 2 2" xfId="25978"/>
    <cellStyle name="Major Total 3 5 2 4 3" xfId="25979"/>
    <cellStyle name="Major Total 3 5 2 4 3 2" xfId="25980"/>
    <cellStyle name="Major Total 3 5 2 4 4" xfId="25981"/>
    <cellStyle name="Major Total 3 5 2 5" xfId="25982"/>
    <cellStyle name="Major Total 3 5 2 5 2" xfId="25983"/>
    <cellStyle name="Major Total 3 5 2 5 2 2" xfId="25984"/>
    <cellStyle name="Major Total 3 5 2 5 3" xfId="25985"/>
    <cellStyle name="Major Total 3 5 2 5 3 2" xfId="25986"/>
    <cellStyle name="Major Total 3 5 2 5 4" xfId="25987"/>
    <cellStyle name="Major Total 3 5 2 6" xfId="25988"/>
    <cellStyle name="Major Total 3 5 2 6 2" xfId="25989"/>
    <cellStyle name="Major Total 3 5 2 6 2 2" xfId="25990"/>
    <cellStyle name="Major Total 3 5 2 6 3" xfId="25991"/>
    <cellStyle name="Major Total 3 5 2 6 3 2" xfId="25992"/>
    <cellStyle name="Major Total 3 5 2 6 4" xfId="25993"/>
    <cellStyle name="Major Total 3 5 2 7" xfId="25994"/>
    <cellStyle name="Major Total 3 5 2 7 2" xfId="25995"/>
    <cellStyle name="Major Total 3 5 2 7 2 2" xfId="25996"/>
    <cellStyle name="Major Total 3 5 2 7 3" xfId="25997"/>
    <cellStyle name="Major Total 3 5 2 7 3 2" xfId="25998"/>
    <cellStyle name="Major Total 3 5 2 7 4" xfId="25999"/>
    <cellStyle name="Major Total 3 5 2 8" xfId="26000"/>
    <cellStyle name="Major Total 3 5 2 8 2" xfId="26001"/>
    <cellStyle name="Major Total 3 5 2 9" xfId="26002"/>
    <cellStyle name="Major Total 3 5 2 9 2" xfId="26003"/>
    <cellStyle name="Major Total 3 5 3" xfId="26004"/>
    <cellStyle name="Major Total 3 5 3 2" xfId="26005"/>
    <cellStyle name="Major Total 3 5 3 2 2" xfId="26006"/>
    <cellStyle name="Major Total 3 5 3 3" xfId="26007"/>
    <cellStyle name="Major Total 3 5 3 3 2" xfId="26008"/>
    <cellStyle name="Major Total 3 5 3 4" xfId="26009"/>
    <cellStyle name="Major Total 3 5 4" xfId="26010"/>
    <cellStyle name="Major Total 3 5 4 2" xfId="26011"/>
    <cellStyle name="Major Total 3 5 4 2 2" xfId="26012"/>
    <cellStyle name="Major Total 3 5 4 3" xfId="26013"/>
    <cellStyle name="Major Total 3 5 4 3 2" xfId="26014"/>
    <cellStyle name="Major Total 3 5 4 4" xfId="26015"/>
    <cellStyle name="Major Total 3 5 5" xfId="26016"/>
    <cellStyle name="Major Total 3 5 5 2" xfId="26017"/>
    <cellStyle name="Major Total 3 5 5 2 2" xfId="26018"/>
    <cellStyle name="Major Total 3 5 5 3" xfId="26019"/>
    <cellStyle name="Major Total 3 5 5 3 2" xfId="26020"/>
    <cellStyle name="Major Total 3 5 5 4" xfId="26021"/>
    <cellStyle name="Major Total 3 5 6" xfId="26022"/>
    <cellStyle name="Major Total 3 5 6 2" xfId="26023"/>
    <cellStyle name="Major Total 3 5 6 2 2" xfId="26024"/>
    <cellStyle name="Major Total 3 5 6 3" xfId="26025"/>
    <cellStyle name="Major Total 3 5 6 3 2" xfId="26026"/>
    <cellStyle name="Major Total 3 5 6 4" xfId="26027"/>
    <cellStyle name="Major Total 3 5 7" xfId="26028"/>
    <cellStyle name="Major Total 3 5 7 2" xfId="26029"/>
    <cellStyle name="Major Total 3 5 7 2 2" xfId="26030"/>
    <cellStyle name="Major Total 3 5 7 3" xfId="26031"/>
    <cellStyle name="Major Total 3 5 7 3 2" xfId="26032"/>
    <cellStyle name="Major Total 3 5 7 4" xfId="26033"/>
    <cellStyle name="Major Total 3 5 8" xfId="26034"/>
    <cellStyle name="Major Total 3 5 8 2" xfId="26035"/>
    <cellStyle name="Major Total 3 5 8 2 2" xfId="26036"/>
    <cellStyle name="Major Total 3 5 8 3" xfId="26037"/>
    <cellStyle name="Major Total 3 5 8 3 2" xfId="26038"/>
    <cellStyle name="Major Total 3 5 8 4" xfId="26039"/>
    <cellStyle name="Major Total 3 5 9" xfId="26040"/>
    <cellStyle name="Major Total 3 5 9 2" xfId="26041"/>
    <cellStyle name="Major Total 3 6" xfId="26042"/>
    <cellStyle name="Major Total 3 6 10" xfId="26043"/>
    <cellStyle name="Major Total 3 6 10 2" xfId="26044"/>
    <cellStyle name="Major Total 3 6 11" xfId="26045"/>
    <cellStyle name="Major Total 3 6 2" xfId="26046"/>
    <cellStyle name="Major Total 3 6 2 10" xfId="26047"/>
    <cellStyle name="Major Total 3 6 2 2" xfId="26048"/>
    <cellStyle name="Major Total 3 6 2 2 2" xfId="26049"/>
    <cellStyle name="Major Total 3 6 2 2 2 2" xfId="26050"/>
    <cellStyle name="Major Total 3 6 2 2 3" xfId="26051"/>
    <cellStyle name="Major Total 3 6 2 2 3 2" xfId="26052"/>
    <cellStyle name="Major Total 3 6 2 2 4" xfId="26053"/>
    <cellStyle name="Major Total 3 6 2 3" xfId="26054"/>
    <cellStyle name="Major Total 3 6 2 3 2" xfId="26055"/>
    <cellStyle name="Major Total 3 6 2 3 2 2" xfId="26056"/>
    <cellStyle name="Major Total 3 6 2 3 3" xfId="26057"/>
    <cellStyle name="Major Total 3 6 2 3 3 2" xfId="26058"/>
    <cellStyle name="Major Total 3 6 2 3 4" xfId="26059"/>
    <cellStyle name="Major Total 3 6 2 4" xfId="26060"/>
    <cellStyle name="Major Total 3 6 2 4 2" xfId="26061"/>
    <cellStyle name="Major Total 3 6 2 4 2 2" xfId="26062"/>
    <cellStyle name="Major Total 3 6 2 4 3" xfId="26063"/>
    <cellStyle name="Major Total 3 6 2 4 3 2" xfId="26064"/>
    <cellStyle name="Major Total 3 6 2 4 4" xfId="26065"/>
    <cellStyle name="Major Total 3 6 2 5" xfId="26066"/>
    <cellStyle name="Major Total 3 6 2 5 2" xfId="26067"/>
    <cellStyle name="Major Total 3 6 2 5 2 2" xfId="26068"/>
    <cellStyle name="Major Total 3 6 2 5 3" xfId="26069"/>
    <cellStyle name="Major Total 3 6 2 5 3 2" xfId="26070"/>
    <cellStyle name="Major Total 3 6 2 5 4" xfId="26071"/>
    <cellStyle name="Major Total 3 6 2 6" xfId="26072"/>
    <cellStyle name="Major Total 3 6 2 6 2" xfId="26073"/>
    <cellStyle name="Major Total 3 6 2 6 2 2" xfId="26074"/>
    <cellStyle name="Major Total 3 6 2 6 3" xfId="26075"/>
    <cellStyle name="Major Total 3 6 2 6 3 2" xfId="26076"/>
    <cellStyle name="Major Total 3 6 2 6 4" xfId="26077"/>
    <cellStyle name="Major Total 3 6 2 7" xfId="26078"/>
    <cellStyle name="Major Total 3 6 2 7 2" xfId="26079"/>
    <cellStyle name="Major Total 3 6 2 7 2 2" xfId="26080"/>
    <cellStyle name="Major Total 3 6 2 7 3" xfId="26081"/>
    <cellStyle name="Major Total 3 6 2 7 3 2" xfId="26082"/>
    <cellStyle name="Major Total 3 6 2 7 4" xfId="26083"/>
    <cellStyle name="Major Total 3 6 2 8" xfId="26084"/>
    <cellStyle name="Major Total 3 6 2 8 2" xfId="26085"/>
    <cellStyle name="Major Total 3 6 2 9" xfId="26086"/>
    <cellStyle name="Major Total 3 6 2 9 2" xfId="26087"/>
    <cellStyle name="Major Total 3 6 3" xfId="26088"/>
    <cellStyle name="Major Total 3 6 3 2" xfId="26089"/>
    <cellStyle name="Major Total 3 6 3 2 2" xfId="26090"/>
    <cellStyle name="Major Total 3 6 3 3" xfId="26091"/>
    <cellStyle name="Major Total 3 6 3 3 2" xfId="26092"/>
    <cellStyle name="Major Total 3 6 3 4" xfId="26093"/>
    <cellStyle name="Major Total 3 6 4" xfId="26094"/>
    <cellStyle name="Major Total 3 6 4 2" xfId="26095"/>
    <cellStyle name="Major Total 3 6 4 2 2" xfId="26096"/>
    <cellStyle name="Major Total 3 6 4 3" xfId="26097"/>
    <cellStyle name="Major Total 3 6 4 3 2" xfId="26098"/>
    <cellStyle name="Major Total 3 6 4 4" xfId="26099"/>
    <cellStyle name="Major Total 3 6 5" xfId="26100"/>
    <cellStyle name="Major Total 3 6 5 2" xfId="26101"/>
    <cellStyle name="Major Total 3 6 5 2 2" xfId="26102"/>
    <cellStyle name="Major Total 3 6 5 3" xfId="26103"/>
    <cellStyle name="Major Total 3 6 5 3 2" xfId="26104"/>
    <cellStyle name="Major Total 3 6 5 4" xfId="26105"/>
    <cellStyle name="Major Total 3 6 6" xfId="26106"/>
    <cellStyle name="Major Total 3 6 6 2" xfId="26107"/>
    <cellStyle name="Major Total 3 6 6 2 2" xfId="26108"/>
    <cellStyle name="Major Total 3 6 6 3" xfId="26109"/>
    <cellStyle name="Major Total 3 6 6 3 2" xfId="26110"/>
    <cellStyle name="Major Total 3 6 6 4" xfId="26111"/>
    <cellStyle name="Major Total 3 6 7" xfId="26112"/>
    <cellStyle name="Major Total 3 6 7 2" xfId="26113"/>
    <cellStyle name="Major Total 3 6 7 2 2" xfId="26114"/>
    <cellStyle name="Major Total 3 6 7 3" xfId="26115"/>
    <cellStyle name="Major Total 3 6 7 3 2" xfId="26116"/>
    <cellStyle name="Major Total 3 6 7 4" xfId="26117"/>
    <cellStyle name="Major Total 3 6 8" xfId="26118"/>
    <cellStyle name="Major Total 3 6 8 2" xfId="26119"/>
    <cellStyle name="Major Total 3 6 8 2 2" xfId="26120"/>
    <cellStyle name="Major Total 3 6 8 3" xfId="26121"/>
    <cellStyle name="Major Total 3 6 8 3 2" xfId="26122"/>
    <cellStyle name="Major Total 3 6 8 4" xfId="26123"/>
    <cellStyle name="Major Total 3 6 9" xfId="26124"/>
    <cellStyle name="Major Total 3 6 9 2" xfId="26125"/>
    <cellStyle name="Major Total 3 7" xfId="26126"/>
    <cellStyle name="Major Total 3 7 10" xfId="26127"/>
    <cellStyle name="Major Total 3 7 2" xfId="26128"/>
    <cellStyle name="Major Total 3 7 2 2" xfId="26129"/>
    <cellStyle name="Major Total 3 7 2 2 2" xfId="26130"/>
    <cellStyle name="Major Total 3 7 2 3" xfId="26131"/>
    <cellStyle name="Major Total 3 7 2 3 2" xfId="26132"/>
    <cellStyle name="Major Total 3 7 2 4" xfId="26133"/>
    <cellStyle name="Major Total 3 7 3" xfId="26134"/>
    <cellStyle name="Major Total 3 7 3 2" xfId="26135"/>
    <cellStyle name="Major Total 3 7 3 2 2" xfId="26136"/>
    <cellStyle name="Major Total 3 7 3 3" xfId="26137"/>
    <cellStyle name="Major Total 3 7 3 3 2" xfId="26138"/>
    <cellStyle name="Major Total 3 7 3 4" xfId="26139"/>
    <cellStyle name="Major Total 3 7 4" xfId="26140"/>
    <cellStyle name="Major Total 3 7 4 2" xfId="26141"/>
    <cellStyle name="Major Total 3 7 4 2 2" xfId="26142"/>
    <cellStyle name="Major Total 3 7 4 3" xfId="26143"/>
    <cellStyle name="Major Total 3 7 4 3 2" xfId="26144"/>
    <cellStyle name="Major Total 3 7 4 4" xfId="26145"/>
    <cellStyle name="Major Total 3 7 5" xfId="26146"/>
    <cellStyle name="Major Total 3 7 5 2" xfId="26147"/>
    <cellStyle name="Major Total 3 7 5 2 2" xfId="26148"/>
    <cellStyle name="Major Total 3 7 5 3" xfId="26149"/>
    <cellStyle name="Major Total 3 7 5 3 2" xfId="26150"/>
    <cellStyle name="Major Total 3 7 5 4" xfId="26151"/>
    <cellStyle name="Major Total 3 7 6" xfId="26152"/>
    <cellStyle name="Major Total 3 7 6 2" xfId="26153"/>
    <cellStyle name="Major Total 3 7 6 2 2" xfId="26154"/>
    <cellStyle name="Major Total 3 7 6 3" xfId="26155"/>
    <cellStyle name="Major Total 3 7 6 3 2" xfId="26156"/>
    <cellStyle name="Major Total 3 7 6 4" xfId="26157"/>
    <cellStyle name="Major Total 3 7 7" xfId="26158"/>
    <cellStyle name="Major Total 3 7 7 2" xfId="26159"/>
    <cellStyle name="Major Total 3 7 7 2 2" xfId="26160"/>
    <cellStyle name="Major Total 3 7 7 3" xfId="26161"/>
    <cellStyle name="Major Total 3 7 7 3 2" xfId="26162"/>
    <cellStyle name="Major Total 3 7 7 4" xfId="26163"/>
    <cellStyle name="Major Total 3 7 8" xfId="26164"/>
    <cellStyle name="Major Total 3 7 8 2" xfId="26165"/>
    <cellStyle name="Major Total 3 7 9" xfId="26166"/>
    <cellStyle name="Major Total 3 7 9 2" xfId="26167"/>
    <cellStyle name="Major Total 3 8" xfId="26168"/>
    <cellStyle name="Major Total 3 8 2" xfId="26169"/>
    <cellStyle name="Major Total 3 8 2 2" xfId="26170"/>
    <cellStyle name="Major Total 3 8 3" xfId="26171"/>
    <cellStyle name="Major Total 3 8 3 2" xfId="26172"/>
    <cellStyle name="Major Total 3 8 4" xfId="26173"/>
    <cellStyle name="Major Total 3 9" xfId="26174"/>
    <cellStyle name="Major Total 3 9 2" xfId="26175"/>
    <cellStyle name="Major Total 3 9 2 2" xfId="26176"/>
    <cellStyle name="Major Total 3 9 3" xfId="26177"/>
    <cellStyle name="Major Total 3 9 3 2" xfId="26178"/>
    <cellStyle name="Major Total 3 9 4" xfId="26179"/>
    <cellStyle name="Major Total 4" xfId="26180"/>
    <cellStyle name="Major Total 4 10" xfId="26181"/>
    <cellStyle name="Major Total 4 10 2" xfId="26182"/>
    <cellStyle name="Major Total 4 10 2 2" xfId="26183"/>
    <cellStyle name="Major Total 4 10 3" xfId="26184"/>
    <cellStyle name="Major Total 4 10 3 2" xfId="26185"/>
    <cellStyle name="Major Total 4 10 4" xfId="26186"/>
    <cellStyle name="Major Total 4 11" xfId="26187"/>
    <cellStyle name="Major Total 4 11 2" xfId="26188"/>
    <cellStyle name="Major Total 4 11 2 2" xfId="26189"/>
    <cellStyle name="Major Total 4 11 3" xfId="26190"/>
    <cellStyle name="Major Total 4 11 3 2" xfId="26191"/>
    <cellStyle name="Major Total 4 11 4" xfId="26192"/>
    <cellStyle name="Major Total 4 12" xfId="26193"/>
    <cellStyle name="Major Total 4 12 2" xfId="26194"/>
    <cellStyle name="Major Total 4 12 2 2" xfId="26195"/>
    <cellStyle name="Major Total 4 12 3" xfId="26196"/>
    <cellStyle name="Major Total 4 12 3 2" xfId="26197"/>
    <cellStyle name="Major Total 4 12 4" xfId="26198"/>
    <cellStyle name="Major Total 4 13" xfId="26199"/>
    <cellStyle name="Major Total 4 13 2" xfId="26200"/>
    <cellStyle name="Major Total 4 14" xfId="26201"/>
    <cellStyle name="Major Total 4 14 2" xfId="26202"/>
    <cellStyle name="Major Total 4 15" xfId="26203"/>
    <cellStyle name="Major Total 4 2" xfId="26204"/>
    <cellStyle name="Major Total 4 2 10" xfId="26205"/>
    <cellStyle name="Major Total 4 2 10 2" xfId="26206"/>
    <cellStyle name="Major Total 4 2 10 2 2" xfId="26207"/>
    <cellStyle name="Major Total 4 2 10 3" xfId="26208"/>
    <cellStyle name="Major Total 4 2 10 3 2" xfId="26209"/>
    <cellStyle name="Major Total 4 2 10 4" xfId="26210"/>
    <cellStyle name="Major Total 4 2 11" xfId="26211"/>
    <cellStyle name="Major Total 4 2 11 2" xfId="26212"/>
    <cellStyle name="Major Total 4 2 11 2 2" xfId="26213"/>
    <cellStyle name="Major Total 4 2 11 3" xfId="26214"/>
    <cellStyle name="Major Total 4 2 11 3 2" xfId="26215"/>
    <cellStyle name="Major Total 4 2 11 4" xfId="26216"/>
    <cellStyle name="Major Total 4 2 12" xfId="26217"/>
    <cellStyle name="Major Total 4 2 12 2" xfId="26218"/>
    <cellStyle name="Major Total 4 2 12 2 2" xfId="26219"/>
    <cellStyle name="Major Total 4 2 12 3" xfId="26220"/>
    <cellStyle name="Major Total 4 2 12 3 2" xfId="26221"/>
    <cellStyle name="Major Total 4 2 12 4" xfId="26222"/>
    <cellStyle name="Major Total 4 2 13" xfId="26223"/>
    <cellStyle name="Major Total 4 2 13 2" xfId="26224"/>
    <cellStyle name="Major Total 4 2 14" xfId="26225"/>
    <cellStyle name="Major Total 4 2 14 2" xfId="26226"/>
    <cellStyle name="Major Total 4 2 15" xfId="26227"/>
    <cellStyle name="Major Total 4 2 2" xfId="26228"/>
    <cellStyle name="Major Total 4 2 2 10" xfId="26229"/>
    <cellStyle name="Major Total 4 2 2 10 2" xfId="26230"/>
    <cellStyle name="Major Total 4 2 2 11" xfId="26231"/>
    <cellStyle name="Major Total 4 2 2 2" xfId="26232"/>
    <cellStyle name="Major Total 4 2 2 2 10" xfId="26233"/>
    <cellStyle name="Major Total 4 2 2 2 2" xfId="26234"/>
    <cellStyle name="Major Total 4 2 2 2 2 2" xfId="26235"/>
    <cellStyle name="Major Total 4 2 2 2 2 2 2" xfId="26236"/>
    <cellStyle name="Major Total 4 2 2 2 2 3" xfId="26237"/>
    <cellStyle name="Major Total 4 2 2 2 2 3 2" xfId="26238"/>
    <cellStyle name="Major Total 4 2 2 2 2 4" xfId="26239"/>
    <cellStyle name="Major Total 4 2 2 2 3" xfId="26240"/>
    <cellStyle name="Major Total 4 2 2 2 3 2" xfId="26241"/>
    <cellStyle name="Major Total 4 2 2 2 3 2 2" xfId="26242"/>
    <cellStyle name="Major Total 4 2 2 2 3 3" xfId="26243"/>
    <cellStyle name="Major Total 4 2 2 2 3 3 2" xfId="26244"/>
    <cellStyle name="Major Total 4 2 2 2 3 4" xfId="26245"/>
    <cellStyle name="Major Total 4 2 2 2 4" xfId="26246"/>
    <cellStyle name="Major Total 4 2 2 2 4 2" xfId="26247"/>
    <cellStyle name="Major Total 4 2 2 2 4 2 2" xfId="26248"/>
    <cellStyle name="Major Total 4 2 2 2 4 3" xfId="26249"/>
    <cellStyle name="Major Total 4 2 2 2 4 3 2" xfId="26250"/>
    <cellStyle name="Major Total 4 2 2 2 4 4" xfId="26251"/>
    <cellStyle name="Major Total 4 2 2 2 5" xfId="26252"/>
    <cellStyle name="Major Total 4 2 2 2 5 2" xfId="26253"/>
    <cellStyle name="Major Total 4 2 2 2 5 2 2" xfId="26254"/>
    <cellStyle name="Major Total 4 2 2 2 5 3" xfId="26255"/>
    <cellStyle name="Major Total 4 2 2 2 5 3 2" xfId="26256"/>
    <cellStyle name="Major Total 4 2 2 2 5 4" xfId="26257"/>
    <cellStyle name="Major Total 4 2 2 2 6" xfId="26258"/>
    <cellStyle name="Major Total 4 2 2 2 6 2" xfId="26259"/>
    <cellStyle name="Major Total 4 2 2 2 6 2 2" xfId="26260"/>
    <cellStyle name="Major Total 4 2 2 2 6 3" xfId="26261"/>
    <cellStyle name="Major Total 4 2 2 2 6 3 2" xfId="26262"/>
    <cellStyle name="Major Total 4 2 2 2 6 4" xfId="26263"/>
    <cellStyle name="Major Total 4 2 2 2 7" xfId="26264"/>
    <cellStyle name="Major Total 4 2 2 2 7 2" xfId="26265"/>
    <cellStyle name="Major Total 4 2 2 2 7 2 2" xfId="26266"/>
    <cellStyle name="Major Total 4 2 2 2 7 3" xfId="26267"/>
    <cellStyle name="Major Total 4 2 2 2 7 3 2" xfId="26268"/>
    <cellStyle name="Major Total 4 2 2 2 7 4" xfId="26269"/>
    <cellStyle name="Major Total 4 2 2 2 8" xfId="26270"/>
    <cellStyle name="Major Total 4 2 2 2 8 2" xfId="26271"/>
    <cellStyle name="Major Total 4 2 2 2 9" xfId="26272"/>
    <cellStyle name="Major Total 4 2 2 2 9 2" xfId="26273"/>
    <cellStyle name="Major Total 4 2 2 3" xfId="26274"/>
    <cellStyle name="Major Total 4 2 2 3 2" xfId="26275"/>
    <cellStyle name="Major Total 4 2 2 3 2 2" xfId="26276"/>
    <cellStyle name="Major Total 4 2 2 3 3" xfId="26277"/>
    <cellStyle name="Major Total 4 2 2 3 3 2" xfId="26278"/>
    <cellStyle name="Major Total 4 2 2 3 4" xfId="26279"/>
    <cellStyle name="Major Total 4 2 2 4" xfId="26280"/>
    <cellStyle name="Major Total 4 2 2 4 2" xfId="26281"/>
    <cellStyle name="Major Total 4 2 2 4 2 2" xfId="26282"/>
    <cellStyle name="Major Total 4 2 2 4 3" xfId="26283"/>
    <cellStyle name="Major Total 4 2 2 4 3 2" xfId="26284"/>
    <cellStyle name="Major Total 4 2 2 4 4" xfId="26285"/>
    <cellStyle name="Major Total 4 2 2 5" xfId="26286"/>
    <cellStyle name="Major Total 4 2 2 5 2" xfId="26287"/>
    <cellStyle name="Major Total 4 2 2 5 2 2" xfId="26288"/>
    <cellStyle name="Major Total 4 2 2 5 3" xfId="26289"/>
    <cellStyle name="Major Total 4 2 2 5 3 2" xfId="26290"/>
    <cellStyle name="Major Total 4 2 2 5 4" xfId="26291"/>
    <cellStyle name="Major Total 4 2 2 6" xfId="26292"/>
    <cellStyle name="Major Total 4 2 2 6 2" xfId="26293"/>
    <cellStyle name="Major Total 4 2 2 6 2 2" xfId="26294"/>
    <cellStyle name="Major Total 4 2 2 6 3" xfId="26295"/>
    <cellStyle name="Major Total 4 2 2 6 3 2" xfId="26296"/>
    <cellStyle name="Major Total 4 2 2 6 4" xfId="26297"/>
    <cellStyle name="Major Total 4 2 2 7" xfId="26298"/>
    <cellStyle name="Major Total 4 2 2 7 2" xfId="26299"/>
    <cellStyle name="Major Total 4 2 2 7 2 2" xfId="26300"/>
    <cellStyle name="Major Total 4 2 2 7 3" xfId="26301"/>
    <cellStyle name="Major Total 4 2 2 7 3 2" xfId="26302"/>
    <cellStyle name="Major Total 4 2 2 7 4" xfId="26303"/>
    <cellStyle name="Major Total 4 2 2 8" xfId="26304"/>
    <cellStyle name="Major Total 4 2 2 8 2" xfId="26305"/>
    <cellStyle name="Major Total 4 2 2 8 2 2" xfId="26306"/>
    <cellStyle name="Major Total 4 2 2 8 3" xfId="26307"/>
    <cellStyle name="Major Total 4 2 2 8 3 2" xfId="26308"/>
    <cellStyle name="Major Total 4 2 2 8 4" xfId="26309"/>
    <cellStyle name="Major Total 4 2 2 9" xfId="26310"/>
    <cellStyle name="Major Total 4 2 2 9 2" xfId="26311"/>
    <cellStyle name="Major Total 4 2 3" xfId="26312"/>
    <cellStyle name="Major Total 4 2 3 10" xfId="26313"/>
    <cellStyle name="Major Total 4 2 3 10 2" xfId="26314"/>
    <cellStyle name="Major Total 4 2 3 11" xfId="26315"/>
    <cellStyle name="Major Total 4 2 3 2" xfId="26316"/>
    <cellStyle name="Major Total 4 2 3 2 10" xfId="26317"/>
    <cellStyle name="Major Total 4 2 3 2 2" xfId="26318"/>
    <cellStyle name="Major Total 4 2 3 2 2 2" xfId="26319"/>
    <cellStyle name="Major Total 4 2 3 2 2 2 2" xfId="26320"/>
    <cellStyle name="Major Total 4 2 3 2 2 3" xfId="26321"/>
    <cellStyle name="Major Total 4 2 3 2 2 3 2" xfId="26322"/>
    <cellStyle name="Major Total 4 2 3 2 2 4" xfId="26323"/>
    <cellStyle name="Major Total 4 2 3 2 3" xfId="26324"/>
    <cellStyle name="Major Total 4 2 3 2 3 2" xfId="26325"/>
    <cellStyle name="Major Total 4 2 3 2 3 2 2" xfId="26326"/>
    <cellStyle name="Major Total 4 2 3 2 3 3" xfId="26327"/>
    <cellStyle name="Major Total 4 2 3 2 3 3 2" xfId="26328"/>
    <cellStyle name="Major Total 4 2 3 2 3 4" xfId="26329"/>
    <cellStyle name="Major Total 4 2 3 2 4" xfId="26330"/>
    <cellStyle name="Major Total 4 2 3 2 4 2" xfId="26331"/>
    <cellStyle name="Major Total 4 2 3 2 4 2 2" xfId="26332"/>
    <cellStyle name="Major Total 4 2 3 2 4 3" xfId="26333"/>
    <cellStyle name="Major Total 4 2 3 2 4 3 2" xfId="26334"/>
    <cellStyle name="Major Total 4 2 3 2 4 4" xfId="26335"/>
    <cellStyle name="Major Total 4 2 3 2 5" xfId="26336"/>
    <cellStyle name="Major Total 4 2 3 2 5 2" xfId="26337"/>
    <cellStyle name="Major Total 4 2 3 2 5 2 2" xfId="26338"/>
    <cellStyle name="Major Total 4 2 3 2 5 3" xfId="26339"/>
    <cellStyle name="Major Total 4 2 3 2 5 3 2" xfId="26340"/>
    <cellStyle name="Major Total 4 2 3 2 5 4" xfId="26341"/>
    <cellStyle name="Major Total 4 2 3 2 6" xfId="26342"/>
    <cellStyle name="Major Total 4 2 3 2 6 2" xfId="26343"/>
    <cellStyle name="Major Total 4 2 3 2 6 2 2" xfId="26344"/>
    <cellStyle name="Major Total 4 2 3 2 6 3" xfId="26345"/>
    <cellStyle name="Major Total 4 2 3 2 6 3 2" xfId="26346"/>
    <cellStyle name="Major Total 4 2 3 2 6 4" xfId="26347"/>
    <cellStyle name="Major Total 4 2 3 2 7" xfId="26348"/>
    <cellStyle name="Major Total 4 2 3 2 7 2" xfId="26349"/>
    <cellStyle name="Major Total 4 2 3 2 7 2 2" xfId="26350"/>
    <cellStyle name="Major Total 4 2 3 2 7 3" xfId="26351"/>
    <cellStyle name="Major Total 4 2 3 2 7 3 2" xfId="26352"/>
    <cellStyle name="Major Total 4 2 3 2 7 4" xfId="26353"/>
    <cellStyle name="Major Total 4 2 3 2 8" xfId="26354"/>
    <cellStyle name="Major Total 4 2 3 2 8 2" xfId="26355"/>
    <cellStyle name="Major Total 4 2 3 2 9" xfId="26356"/>
    <cellStyle name="Major Total 4 2 3 2 9 2" xfId="26357"/>
    <cellStyle name="Major Total 4 2 3 3" xfId="26358"/>
    <cellStyle name="Major Total 4 2 3 3 2" xfId="26359"/>
    <cellStyle name="Major Total 4 2 3 3 2 2" xfId="26360"/>
    <cellStyle name="Major Total 4 2 3 3 3" xfId="26361"/>
    <cellStyle name="Major Total 4 2 3 3 3 2" xfId="26362"/>
    <cellStyle name="Major Total 4 2 3 3 4" xfId="26363"/>
    <cellStyle name="Major Total 4 2 3 4" xfId="26364"/>
    <cellStyle name="Major Total 4 2 3 4 2" xfId="26365"/>
    <cellStyle name="Major Total 4 2 3 4 2 2" xfId="26366"/>
    <cellStyle name="Major Total 4 2 3 4 3" xfId="26367"/>
    <cellStyle name="Major Total 4 2 3 4 3 2" xfId="26368"/>
    <cellStyle name="Major Total 4 2 3 4 4" xfId="26369"/>
    <cellStyle name="Major Total 4 2 3 5" xfId="26370"/>
    <cellStyle name="Major Total 4 2 3 5 2" xfId="26371"/>
    <cellStyle name="Major Total 4 2 3 5 2 2" xfId="26372"/>
    <cellStyle name="Major Total 4 2 3 5 3" xfId="26373"/>
    <cellStyle name="Major Total 4 2 3 5 3 2" xfId="26374"/>
    <cellStyle name="Major Total 4 2 3 5 4" xfId="26375"/>
    <cellStyle name="Major Total 4 2 3 6" xfId="26376"/>
    <cellStyle name="Major Total 4 2 3 6 2" xfId="26377"/>
    <cellStyle name="Major Total 4 2 3 6 2 2" xfId="26378"/>
    <cellStyle name="Major Total 4 2 3 6 3" xfId="26379"/>
    <cellStyle name="Major Total 4 2 3 6 3 2" xfId="26380"/>
    <cellStyle name="Major Total 4 2 3 6 4" xfId="26381"/>
    <cellStyle name="Major Total 4 2 3 7" xfId="26382"/>
    <cellStyle name="Major Total 4 2 3 7 2" xfId="26383"/>
    <cellStyle name="Major Total 4 2 3 7 2 2" xfId="26384"/>
    <cellStyle name="Major Total 4 2 3 7 3" xfId="26385"/>
    <cellStyle name="Major Total 4 2 3 7 3 2" xfId="26386"/>
    <cellStyle name="Major Total 4 2 3 7 4" xfId="26387"/>
    <cellStyle name="Major Total 4 2 3 8" xfId="26388"/>
    <cellStyle name="Major Total 4 2 3 8 2" xfId="26389"/>
    <cellStyle name="Major Total 4 2 3 8 2 2" xfId="26390"/>
    <cellStyle name="Major Total 4 2 3 8 3" xfId="26391"/>
    <cellStyle name="Major Total 4 2 3 8 3 2" xfId="26392"/>
    <cellStyle name="Major Total 4 2 3 8 4" xfId="26393"/>
    <cellStyle name="Major Total 4 2 3 9" xfId="26394"/>
    <cellStyle name="Major Total 4 2 3 9 2" xfId="26395"/>
    <cellStyle name="Major Total 4 2 4" xfId="26396"/>
    <cellStyle name="Major Total 4 2 4 10" xfId="26397"/>
    <cellStyle name="Major Total 4 2 4 10 2" xfId="26398"/>
    <cellStyle name="Major Total 4 2 4 11" xfId="26399"/>
    <cellStyle name="Major Total 4 2 4 2" xfId="26400"/>
    <cellStyle name="Major Total 4 2 4 2 10" xfId="26401"/>
    <cellStyle name="Major Total 4 2 4 2 2" xfId="26402"/>
    <cellStyle name="Major Total 4 2 4 2 2 2" xfId="26403"/>
    <cellStyle name="Major Total 4 2 4 2 2 2 2" xfId="26404"/>
    <cellStyle name="Major Total 4 2 4 2 2 3" xfId="26405"/>
    <cellStyle name="Major Total 4 2 4 2 2 3 2" xfId="26406"/>
    <cellStyle name="Major Total 4 2 4 2 2 4" xfId="26407"/>
    <cellStyle name="Major Total 4 2 4 2 3" xfId="26408"/>
    <cellStyle name="Major Total 4 2 4 2 3 2" xfId="26409"/>
    <cellStyle name="Major Total 4 2 4 2 3 2 2" xfId="26410"/>
    <cellStyle name="Major Total 4 2 4 2 3 3" xfId="26411"/>
    <cellStyle name="Major Total 4 2 4 2 3 3 2" xfId="26412"/>
    <cellStyle name="Major Total 4 2 4 2 3 4" xfId="26413"/>
    <cellStyle name="Major Total 4 2 4 2 4" xfId="26414"/>
    <cellStyle name="Major Total 4 2 4 2 4 2" xfId="26415"/>
    <cellStyle name="Major Total 4 2 4 2 4 2 2" xfId="26416"/>
    <cellStyle name="Major Total 4 2 4 2 4 3" xfId="26417"/>
    <cellStyle name="Major Total 4 2 4 2 4 3 2" xfId="26418"/>
    <cellStyle name="Major Total 4 2 4 2 4 4" xfId="26419"/>
    <cellStyle name="Major Total 4 2 4 2 5" xfId="26420"/>
    <cellStyle name="Major Total 4 2 4 2 5 2" xfId="26421"/>
    <cellStyle name="Major Total 4 2 4 2 5 2 2" xfId="26422"/>
    <cellStyle name="Major Total 4 2 4 2 5 3" xfId="26423"/>
    <cellStyle name="Major Total 4 2 4 2 5 3 2" xfId="26424"/>
    <cellStyle name="Major Total 4 2 4 2 5 4" xfId="26425"/>
    <cellStyle name="Major Total 4 2 4 2 6" xfId="26426"/>
    <cellStyle name="Major Total 4 2 4 2 6 2" xfId="26427"/>
    <cellStyle name="Major Total 4 2 4 2 6 2 2" xfId="26428"/>
    <cellStyle name="Major Total 4 2 4 2 6 3" xfId="26429"/>
    <cellStyle name="Major Total 4 2 4 2 6 3 2" xfId="26430"/>
    <cellStyle name="Major Total 4 2 4 2 6 4" xfId="26431"/>
    <cellStyle name="Major Total 4 2 4 2 7" xfId="26432"/>
    <cellStyle name="Major Total 4 2 4 2 7 2" xfId="26433"/>
    <cellStyle name="Major Total 4 2 4 2 7 2 2" xfId="26434"/>
    <cellStyle name="Major Total 4 2 4 2 7 3" xfId="26435"/>
    <cellStyle name="Major Total 4 2 4 2 7 3 2" xfId="26436"/>
    <cellStyle name="Major Total 4 2 4 2 7 4" xfId="26437"/>
    <cellStyle name="Major Total 4 2 4 2 8" xfId="26438"/>
    <cellStyle name="Major Total 4 2 4 2 8 2" xfId="26439"/>
    <cellStyle name="Major Total 4 2 4 2 9" xfId="26440"/>
    <cellStyle name="Major Total 4 2 4 2 9 2" xfId="26441"/>
    <cellStyle name="Major Total 4 2 4 3" xfId="26442"/>
    <cellStyle name="Major Total 4 2 4 3 2" xfId="26443"/>
    <cellStyle name="Major Total 4 2 4 3 2 2" xfId="26444"/>
    <cellStyle name="Major Total 4 2 4 3 3" xfId="26445"/>
    <cellStyle name="Major Total 4 2 4 3 3 2" xfId="26446"/>
    <cellStyle name="Major Total 4 2 4 3 4" xfId="26447"/>
    <cellStyle name="Major Total 4 2 4 4" xfId="26448"/>
    <cellStyle name="Major Total 4 2 4 4 2" xfId="26449"/>
    <cellStyle name="Major Total 4 2 4 4 2 2" xfId="26450"/>
    <cellStyle name="Major Total 4 2 4 4 3" xfId="26451"/>
    <cellStyle name="Major Total 4 2 4 4 3 2" xfId="26452"/>
    <cellStyle name="Major Total 4 2 4 4 4" xfId="26453"/>
    <cellStyle name="Major Total 4 2 4 5" xfId="26454"/>
    <cellStyle name="Major Total 4 2 4 5 2" xfId="26455"/>
    <cellStyle name="Major Total 4 2 4 5 2 2" xfId="26456"/>
    <cellStyle name="Major Total 4 2 4 5 3" xfId="26457"/>
    <cellStyle name="Major Total 4 2 4 5 3 2" xfId="26458"/>
    <cellStyle name="Major Total 4 2 4 5 4" xfId="26459"/>
    <cellStyle name="Major Total 4 2 4 6" xfId="26460"/>
    <cellStyle name="Major Total 4 2 4 6 2" xfId="26461"/>
    <cellStyle name="Major Total 4 2 4 6 2 2" xfId="26462"/>
    <cellStyle name="Major Total 4 2 4 6 3" xfId="26463"/>
    <cellStyle name="Major Total 4 2 4 6 3 2" xfId="26464"/>
    <cellStyle name="Major Total 4 2 4 6 4" xfId="26465"/>
    <cellStyle name="Major Total 4 2 4 7" xfId="26466"/>
    <cellStyle name="Major Total 4 2 4 7 2" xfId="26467"/>
    <cellStyle name="Major Total 4 2 4 7 2 2" xfId="26468"/>
    <cellStyle name="Major Total 4 2 4 7 3" xfId="26469"/>
    <cellStyle name="Major Total 4 2 4 7 3 2" xfId="26470"/>
    <cellStyle name="Major Total 4 2 4 7 4" xfId="26471"/>
    <cellStyle name="Major Total 4 2 4 8" xfId="26472"/>
    <cellStyle name="Major Total 4 2 4 8 2" xfId="26473"/>
    <cellStyle name="Major Total 4 2 4 8 2 2" xfId="26474"/>
    <cellStyle name="Major Total 4 2 4 8 3" xfId="26475"/>
    <cellStyle name="Major Total 4 2 4 8 3 2" xfId="26476"/>
    <cellStyle name="Major Total 4 2 4 8 4" xfId="26477"/>
    <cellStyle name="Major Total 4 2 4 9" xfId="26478"/>
    <cellStyle name="Major Total 4 2 4 9 2" xfId="26479"/>
    <cellStyle name="Major Total 4 2 5" xfId="26480"/>
    <cellStyle name="Major Total 4 2 5 10" xfId="26481"/>
    <cellStyle name="Major Total 4 2 5 10 2" xfId="26482"/>
    <cellStyle name="Major Total 4 2 5 11" xfId="26483"/>
    <cellStyle name="Major Total 4 2 5 2" xfId="26484"/>
    <cellStyle name="Major Total 4 2 5 2 10" xfId="26485"/>
    <cellStyle name="Major Total 4 2 5 2 2" xfId="26486"/>
    <cellStyle name="Major Total 4 2 5 2 2 2" xfId="26487"/>
    <cellStyle name="Major Total 4 2 5 2 2 2 2" xfId="26488"/>
    <cellStyle name="Major Total 4 2 5 2 2 3" xfId="26489"/>
    <cellStyle name="Major Total 4 2 5 2 2 3 2" xfId="26490"/>
    <cellStyle name="Major Total 4 2 5 2 2 4" xfId="26491"/>
    <cellStyle name="Major Total 4 2 5 2 3" xfId="26492"/>
    <cellStyle name="Major Total 4 2 5 2 3 2" xfId="26493"/>
    <cellStyle name="Major Total 4 2 5 2 3 2 2" xfId="26494"/>
    <cellStyle name="Major Total 4 2 5 2 3 3" xfId="26495"/>
    <cellStyle name="Major Total 4 2 5 2 3 3 2" xfId="26496"/>
    <cellStyle name="Major Total 4 2 5 2 3 4" xfId="26497"/>
    <cellStyle name="Major Total 4 2 5 2 4" xfId="26498"/>
    <cellStyle name="Major Total 4 2 5 2 4 2" xfId="26499"/>
    <cellStyle name="Major Total 4 2 5 2 4 2 2" xfId="26500"/>
    <cellStyle name="Major Total 4 2 5 2 4 3" xfId="26501"/>
    <cellStyle name="Major Total 4 2 5 2 4 3 2" xfId="26502"/>
    <cellStyle name="Major Total 4 2 5 2 4 4" xfId="26503"/>
    <cellStyle name="Major Total 4 2 5 2 5" xfId="26504"/>
    <cellStyle name="Major Total 4 2 5 2 5 2" xfId="26505"/>
    <cellStyle name="Major Total 4 2 5 2 5 2 2" xfId="26506"/>
    <cellStyle name="Major Total 4 2 5 2 5 3" xfId="26507"/>
    <cellStyle name="Major Total 4 2 5 2 5 3 2" xfId="26508"/>
    <cellStyle name="Major Total 4 2 5 2 5 4" xfId="26509"/>
    <cellStyle name="Major Total 4 2 5 2 6" xfId="26510"/>
    <cellStyle name="Major Total 4 2 5 2 6 2" xfId="26511"/>
    <cellStyle name="Major Total 4 2 5 2 6 2 2" xfId="26512"/>
    <cellStyle name="Major Total 4 2 5 2 6 3" xfId="26513"/>
    <cellStyle name="Major Total 4 2 5 2 6 3 2" xfId="26514"/>
    <cellStyle name="Major Total 4 2 5 2 6 4" xfId="26515"/>
    <cellStyle name="Major Total 4 2 5 2 7" xfId="26516"/>
    <cellStyle name="Major Total 4 2 5 2 7 2" xfId="26517"/>
    <cellStyle name="Major Total 4 2 5 2 7 2 2" xfId="26518"/>
    <cellStyle name="Major Total 4 2 5 2 7 3" xfId="26519"/>
    <cellStyle name="Major Total 4 2 5 2 7 3 2" xfId="26520"/>
    <cellStyle name="Major Total 4 2 5 2 7 4" xfId="26521"/>
    <cellStyle name="Major Total 4 2 5 2 8" xfId="26522"/>
    <cellStyle name="Major Total 4 2 5 2 8 2" xfId="26523"/>
    <cellStyle name="Major Total 4 2 5 2 9" xfId="26524"/>
    <cellStyle name="Major Total 4 2 5 2 9 2" xfId="26525"/>
    <cellStyle name="Major Total 4 2 5 3" xfId="26526"/>
    <cellStyle name="Major Total 4 2 5 3 2" xfId="26527"/>
    <cellStyle name="Major Total 4 2 5 3 2 2" xfId="26528"/>
    <cellStyle name="Major Total 4 2 5 3 3" xfId="26529"/>
    <cellStyle name="Major Total 4 2 5 3 3 2" xfId="26530"/>
    <cellStyle name="Major Total 4 2 5 3 4" xfId="26531"/>
    <cellStyle name="Major Total 4 2 5 4" xfId="26532"/>
    <cellStyle name="Major Total 4 2 5 4 2" xfId="26533"/>
    <cellStyle name="Major Total 4 2 5 4 2 2" xfId="26534"/>
    <cellStyle name="Major Total 4 2 5 4 3" xfId="26535"/>
    <cellStyle name="Major Total 4 2 5 4 3 2" xfId="26536"/>
    <cellStyle name="Major Total 4 2 5 4 4" xfId="26537"/>
    <cellStyle name="Major Total 4 2 5 5" xfId="26538"/>
    <cellStyle name="Major Total 4 2 5 5 2" xfId="26539"/>
    <cellStyle name="Major Total 4 2 5 5 2 2" xfId="26540"/>
    <cellStyle name="Major Total 4 2 5 5 3" xfId="26541"/>
    <cellStyle name="Major Total 4 2 5 5 3 2" xfId="26542"/>
    <cellStyle name="Major Total 4 2 5 5 4" xfId="26543"/>
    <cellStyle name="Major Total 4 2 5 6" xfId="26544"/>
    <cellStyle name="Major Total 4 2 5 6 2" xfId="26545"/>
    <cellStyle name="Major Total 4 2 5 6 2 2" xfId="26546"/>
    <cellStyle name="Major Total 4 2 5 6 3" xfId="26547"/>
    <cellStyle name="Major Total 4 2 5 6 3 2" xfId="26548"/>
    <cellStyle name="Major Total 4 2 5 6 4" xfId="26549"/>
    <cellStyle name="Major Total 4 2 5 7" xfId="26550"/>
    <cellStyle name="Major Total 4 2 5 7 2" xfId="26551"/>
    <cellStyle name="Major Total 4 2 5 7 2 2" xfId="26552"/>
    <cellStyle name="Major Total 4 2 5 7 3" xfId="26553"/>
    <cellStyle name="Major Total 4 2 5 7 3 2" xfId="26554"/>
    <cellStyle name="Major Total 4 2 5 7 4" xfId="26555"/>
    <cellStyle name="Major Total 4 2 5 8" xfId="26556"/>
    <cellStyle name="Major Total 4 2 5 8 2" xfId="26557"/>
    <cellStyle name="Major Total 4 2 5 8 2 2" xfId="26558"/>
    <cellStyle name="Major Total 4 2 5 8 3" xfId="26559"/>
    <cellStyle name="Major Total 4 2 5 8 3 2" xfId="26560"/>
    <cellStyle name="Major Total 4 2 5 8 4" xfId="26561"/>
    <cellStyle name="Major Total 4 2 5 9" xfId="26562"/>
    <cellStyle name="Major Total 4 2 5 9 2" xfId="26563"/>
    <cellStyle name="Major Total 4 2 6" xfId="26564"/>
    <cellStyle name="Major Total 4 2 6 10" xfId="26565"/>
    <cellStyle name="Major Total 4 2 6 2" xfId="26566"/>
    <cellStyle name="Major Total 4 2 6 2 2" xfId="26567"/>
    <cellStyle name="Major Total 4 2 6 2 2 2" xfId="26568"/>
    <cellStyle name="Major Total 4 2 6 2 3" xfId="26569"/>
    <cellStyle name="Major Total 4 2 6 2 3 2" xfId="26570"/>
    <cellStyle name="Major Total 4 2 6 2 4" xfId="26571"/>
    <cellStyle name="Major Total 4 2 6 3" xfId="26572"/>
    <cellStyle name="Major Total 4 2 6 3 2" xfId="26573"/>
    <cellStyle name="Major Total 4 2 6 3 2 2" xfId="26574"/>
    <cellStyle name="Major Total 4 2 6 3 3" xfId="26575"/>
    <cellStyle name="Major Total 4 2 6 3 3 2" xfId="26576"/>
    <cellStyle name="Major Total 4 2 6 3 4" xfId="26577"/>
    <cellStyle name="Major Total 4 2 6 4" xfId="26578"/>
    <cellStyle name="Major Total 4 2 6 4 2" xfId="26579"/>
    <cellStyle name="Major Total 4 2 6 4 2 2" xfId="26580"/>
    <cellStyle name="Major Total 4 2 6 4 3" xfId="26581"/>
    <cellStyle name="Major Total 4 2 6 4 3 2" xfId="26582"/>
    <cellStyle name="Major Total 4 2 6 4 4" xfId="26583"/>
    <cellStyle name="Major Total 4 2 6 5" xfId="26584"/>
    <cellStyle name="Major Total 4 2 6 5 2" xfId="26585"/>
    <cellStyle name="Major Total 4 2 6 5 2 2" xfId="26586"/>
    <cellStyle name="Major Total 4 2 6 5 3" xfId="26587"/>
    <cellStyle name="Major Total 4 2 6 5 3 2" xfId="26588"/>
    <cellStyle name="Major Total 4 2 6 5 4" xfId="26589"/>
    <cellStyle name="Major Total 4 2 6 6" xfId="26590"/>
    <cellStyle name="Major Total 4 2 6 6 2" xfId="26591"/>
    <cellStyle name="Major Total 4 2 6 6 2 2" xfId="26592"/>
    <cellStyle name="Major Total 4 2 6 6 3" xfId="26593"/>
    <cellStyle name="Major Total 4 2 6 6 3 2" xfId="26594"/>
    <cellStyle name="Major Total 4 2 6 6 4" xfId="26595"/>
    <cellStyle name="Major Total 4 2 6 7" xfId="26596"/>
    <cellStyle name="Major Total 4 2 6 7 2" xfId="26597"/>
    <cellStyle name="Major Total 4 2 6 7 2 2" xfId="26598"/>
    <cellStyle name="Major Total 4 2 6 7 3" xfId="26599"/>
    <cellStyle name="Major Total 4 2 6 7 3 2" xfId="26600"/>
    <cellStyle name="Major Total 4 2 6 7 4" xfId="26601"/>
    <cellStyle name="Major Total 4 2 6 8" xfId="26602"/>
    <cellStyle name="Major Total 4 2 6 8 2" xfId="26603"/>
    <cellStyle name="Major Total 4 2 6 9" xfId="26604"/>
    <cellStyle name="Major Total 4 2 6 9 2" xfId="26605"/>
    <cellStyle name="Major Total 4 2 7" xfId="26606"/>
    <cellStyle name="Major Total 4 2 7 2" xfId="26607"/>
    <cellStyle name="Major Total 4 2 7 2 2" xfId="26608"/>
    <cellStyle name="Major Total 4 2 7 3" xfId="26609"/>
    <cellStyle name="Major Total 4 2 7 3 2" xfId="26610"/>
    <cellStyle name="Major Total 4 2 7 4" xfId="26611"/>
    <cellStyle name="Major Total 4 2 8" xfId="26612"/>
    <cellStyle name="Major Total 4 2 8 2" xfId="26613"/>
    <cellStyle name="Major Total 4 2 8 2 2" xfId="26614"/>
    <cellStyle name="Major Total 4 2 8 3" xfId="26615"/>
    <cellStyle name="Major Total 4 2 8 3 2" xfId="26616"/>
    <cellStyle name="Major Total 4 2 8 4" xfId="26617"/>
    <cellStyle name="Major Total 4 2 9" xfId="26618"/>
    <cellStyle name="Major Total 4 2 9 2" xfId="26619"/>
    <cellStyle name="Major Total 4 2 9 2 2" xfId="26620"/>
    <cellStyle name="Major Total 4 2 9 3" xfId="26621"/>
    <cellStyle name="Major Total 4 2 9 3 2" xfId="26622"/>
    <cellStyle name="Major Total 4 2 9 4" xfId="26623"/>
    <cellStyle name="Major Total 4 3" xfId="26624"/>
    <cellStyle name="Major Total 4 3 10" xfId="26625"/>
    <cellStyle name="Major Total 4 3 10 2" xfId="26626"/>
    <cellStyle name="Major Total 4 3 10 2 2" xfId="26627"/>
    <cellStyle name="Major Total 4 3 10 3" xfId="26628"/>
    <cellStyle name="Major Total 4 3 10 3 2" xfId="26629"/>
    <cellStyle name="Major Total 4 3 10 4" xfId="26630"/>
    <cellStyle name="Major Total 4 3 11" xfId="26631"/>
    <cellStyle name="Major Total 4 3 11 2" xfId="26632"/>
    <cellStyle name="Major Total 4 3 11 2 2" xfId="26633"/>
    <cellStyle name="Major Total 4 3 11 3" xfId="26634"/>
    <cellStyle name="Major Total 4 3 11 3 2" xfId="26635"/>
    <cellStyle name="Major Total 4 3 11 4" xfId="26636"/>
    <cellStyle name="Major Total 4 3 12" xfId="26637"/>
    <cellStyle name="Major Total 4 3 12 2" xfId="26638"/>
    <cellStyle name="Major Total 4 3 12 2 2" xfId="26639"/>
    <cellStyle name="Major Total 4 3 12 3" xfId="26640"/>
    <cellStyle name="Major Total 4 3 12 3 2" xfId="26641"/>
    <cellStyle name="Major Total 4 3 12 4" xfId="26642"/>
    <cellStyle name="Major Total 4 3 13" xfId="26643"/>
    <cellStyle name="Major Total 4 3 13 2" xfId="26644"/>
    <cellStyle name="Major Total 4 3 14" xfId="26645"/>
    <cellStyle name="Major Total 4 3 14 2" xfId="26646"/>
    <cellStyle name="Major Total 4 3 15" xfId="26647"/>
    <cellStyle name="Major Total 4 3 2" xfId="26648"/>
    <cellStyle name="Major Total 4 3 2 10" xfId="26649"/>
    <cellStyle name="Major Total 4 3 2 10 2" xfId="26650"/>
    <cellStyle name="Major Total 4 3 2 11" xfId="26651"/>
    <cellStyle name="Major Total 4 3 2 2" xfId="26652"/>
    <cellStyle name="Major Total 4 3 2 2 10" xfId="26653"/>
    <cellStyle name="Major Total 4 3 2 2 2" xfId="26654"/>
    <cellStyle name="Major Total 4 3 2 2 2 2" xfId="26655"/>
    <cellStyle name="Major Total 4 3 2 2 2 2 2" xfId="26656"/>
    <cellStyle name="Major Total 4 3 2 2 2 3" xfId="26657"/>
    <cellStyle name="Major Total 4 3 2 2 2 3 2" xfId="26658"/>
    <cellStyle name="Major Total 4 3 2 2 2 4" xfId="26659"/>
    <cellStyle name="Major Total 4 3 2 2 3" xfId="26660"/>
    <cellStyle name="Major Total 4 3 2 2 3 2" xfId="26661"/>
    <cellStyle name="Major Total 4 3 2 2 3 2 2" xfId="26662"/>
    <cellStyle name="Major Total 4 3 2 2 3 3" xfId="26663"/>
    <cellStyle name="Major Total 4 3 2 2 3 3 2" xfId="26664"/>
    <cellStyle name="Major Total 4 3 2 2 3 4" xfId="26665"/>
    <cellStyle name="Major Total 4 3 2 2 4" xfId="26666"/>
    <cellStyle name="Major Total 4 3 2 2 4 2" xfId="26667"/>
    <cellStyle name="Major Total 4 3 2 2 4 2 2" xfId="26668"/>
    <cellStyle name="Major Total 4 3 2 2 4 3" xfId="26669"/>
    <cellStyle name="Major Total 4 3 2 2 4 3 2" xfId="26670"/>
    <cellStyle name="Major Total 4 3 2 2 4 4" xfId="26671"/>
    <cellStyle name="Major Total 4 3 2 2 5" xfId="26672"/>
    <cellStyle name="Major Total 4 3 2 2 5 2" xfId="26673"/>
    <cellStyle name="Major Total 4 3 2 2 5 2 2" xfId="26674"/>
    <cellStyle name="Major Total 4 3 2 2 5 3" xfId="26675"/>
    <cellStyle name="Major Total 4 3 2 2 5 3 2" xfId="26676"/>
    <cellStyle name="Major Total 4 3 2 2 5 4" xfId="26677"/>
    <cellStyle name="Major Total 4 3 2 2 6" xfId="26678"/>
    <cellStyle name="Major Total 4 3 2 2 6 2" xfId="26679"/>
    <cellStyle name="Major Total 4 3 2 2 6 2 2" xfId="26680"/>
    <cellStyle name="Major Total 4 3 2 2 6 3" xfId="26681"/>
    <cellStyle name="Major Total 4 3 2 2 6 3 2" xfId="26682"/>
    <cellStyle name="Major Total 4 3 2 2 6 4" xfId="26683"/>
    <cellStyle name="Major Total 4 3 2 2 7" xfId="26684"/>
    <cellStyle name="Major Total 4 3 2 2 7 2" xfId="26685"/>
    <cellStyle name="Major Total 4 3 2 2 7 2 2" xfId="26686"/>
    <cellStyle name="Major Total 4 3 2 2 7 3" xfId="26687"/>
    <cellStyle name="Major Total 4 3 2 2 7 3 2" xfId="26688"/>
    <cellStyle name="Major Total 4 3 2 2 7 4" xfId="26689"/>
    <cellStyle name="Major Total 4 3 2 2 8" xfId="26690"/>
    <cellStyle name="Major Total 4 3 2 2 8 2" xfId="26691"/>
    <cellStyle name="Major Total 4 3 2 2 9" xfId="26692"/>
    <cellStyle name="Major Total 4 3 2 2 9 2" xfId="26693"/>
    <cellStyle name="Major Total 4 3 2 3" xfId="26694"/>
    <cellStyle name="Major Total 4 3 2 3 2" xfId="26695"/>
    <cellStyle name="Major Total 4 3 2 3 2 2" xfId="26696"/>
    <cellStyle name="Major Total 4 3 2 3 3" xfId="26697"/>
    <cellStyle name="Major Total 4 3 2 3 3 2" xfId="26698"/>
    <cellStyle name="Major Total 4 3 2 3 4" xfId="26699"/>
    <cellStyle name="Major Total 4 3 2 4" xfId="26700"/>
    <cellStyle name="Major Total 4 3 2 4 2" xfId="26701"/>
    <cellStyle name="Major Total 4 3 2 4 2 2" xfId="26702"/>
    <cellStyle name="Major Total 4 3 2 4 3" xfId="26703"/>
    <cellStyle name="Major Total 4 3 2 4 3 2" xfId="26704"/>
    <cellStyle name="Major Total 4 3 2 4 4" xfId="26705"/>
    <cellStyle name="Major Total 4 3 2 5" xfId="26706"/>
    <cellStyle name="Major Total 4 3 2 5 2" xfId="26707"/>
    <cellStyle name="Major Total 4 3 2 5 2 2" xfId="26708"/>
    <cellStyle name="Major Total 4 3 2 5 3" xfId="26709"/>
    <cellStyle name="Major Total 4 3 2 5 3 2" xfId="26710"/>
    <cellStyle name="Major Total 4 3 2 5 4" xfId="26711"/>
    <cellStyle name="Major Total 4 3 2 6" xfId="26712"/>
    <cellStyle name="Major Total 4 3 2 6 2" xfId="26713"/>
    <cellStyle name="Major Total 4 3 2 6 2 2" xfId="26714"/>
    <cellStyle name="Major Total 4 3 2 6 3" xfId="26715"/>
    <cellStyle name="Major Total 4 3 2 6 3 2" xfId="26716"/>
    <cellStyle name="Major Total 4 3 2 6 4" xfId="26717"/>
    <cellStyle name="Major Total 4 3 2 7" xfId="26718"/>
    <cellStyle name="Major Total 4 3 2 7 2" xfId="26719"/>
    <cellStyle name="Major Total 4 3 2 7 2 2" xfId="26720"/>
    <cellStyle name="Major Total 4 3 2 7 3" xfId="26721"/>
    <cellStyle name="Major Total 4 3 2 7 3 2" xfId="26722"/>
    <cellStyle name="Major Total 4 3 2 7 4" xfId="26723"/>
    <cellStyle name="Major Total 4 3 2 8" xfId="26724"/>
    <cellStyle name="Major Total 4 3 2 8 2" xfId="26725"/>
    <cellStyle name="Major Total 4 3 2 8 2 2" xfId="26726"/>
    <cellStyle name="Major Total 4 3 2 8 3" xfId="26727"/>
    <cellStyle name="Major Total 4 3 2 8 3 2" xfId="26728"/>
    <cellStyle name="Major Total 4 3 2 8 4" xfId="26729"/>
    <cellStyle name="Major Total 4 3 2 9" xfId="26730"/>
    <cellStyle name="Major Total 4 3 2 9 2" xfId="26731"/>
    <cellStyle name="Major Total 4 3 3" xfId="26732"/>
    <cellStyle name="Major Total 4 3 3 10" xfId="26733"/>
    <cellStyle name="Major Total 4 3 3 10 2" xfId="26734"/>
    <cellStyle name="Major Total 4 3 3 11" xfId="26735"/>
    <cellStyle name="Major Total 4 3 3 2" xfId="26736"/>
    <cellStyle name="Major Total 4 3 3 2 10" xfId="26737"/>
    <cellStyle name="Major Total 4 3 3 2 2" xfId="26738"/>
    <cellStyle name="Major Total 4 3 3 2 2 2" xfId="26739"/>
    <cellStyle name="Major Total 4 3 3 2 2 2 2" xfId="26740"/>
    <cellStyle name="Major Total 4 3 3 2 2 3" xfId="26741"/>
    <cellStyle name="Major Total 4 3 3 2 2 3 2" xfId="26742"/>
    <cellStyle name="Major Total 4 3 3 2 2 4" xfId="26743"/>
    <cellStyle name="Major Total 4 3 3 2 3" xfId="26744"/>
    <cellStyle name="Major Total 4 3 3 2 3 2" xfId="26745"/>
    <cellStyle name="Major Total 4 3 3 2 3 2 2" xfId="26746"/>
    <cellStyle name="Major Total 4 3 3 2 3 3" xfId="26747"/>
    <cellStyle name="Major Total 4 3 3 2 3 3 2" xfId="26748"/>
    <cellStyle name="Major Total 4 3 3 2 3 4" xfId="26749"/>
    <cellStyle name="Major Total 4 3 3 2 4" xfId="26750"/>
    <cellStyle name="Major Total 4 3 3 2 4 2" xfId="26751"/>
    <cellStyle name="Major Total 4 3 3 2 4 2 2" xfId="26752"/>
    <cellStyle name="Major Total 4 3 3 2 4 3" xfId="26753"/>
    <cellStyle name="Major Total 4 3 3 2 4 3 2" xfId="26754"/>
    <cellStyle name="Major Total 4 3 3 2 4 4" xfId="26755"/>
    <cellStyle name="Major Total 4 3 3 2 5" xfId="26756"/>
    <cellStyle name="Major Total 4 3 3 2 5 2" xfId="26757"/>
    <cellStyle name="Major Total 4 3 3 2 5 2 2" xfId="26758"/>
    <cellStyle name="Major Total 4 3 3 2 5 3" xfId="26759"/>
    <cellStyle name="Major Total 4 3 3 2 5 3 2" xfId="26760"/>
    <cellStyle name="Major Total 4 3 3 2 5 4" xfId="26761"/>
    <cellStyle name="Major Total 4 3 3 2 6" xfId="26762"/>
    <cellStyle name="Major Total 4 3 3 2 6 2" xfId="26763"/>
    <cellStyle name="Major Total 4 3 3 2 6 2 2" xfId="26764"/>
    <cellStyle name="Major Total 4 3 3 2 6 3" xfId="26765"/>
    <cellStyle name="Major Total 4 3 3 2 6 3 2" xfId="26766"/>
    <cellStyle name="Major Total 4 3 3 2 6 4" xfId="26767"/>
    <cellStyle name="Major Total 4 3 3 2 7" xfId="26768"/>
    <cellStyle name="Major Total 4 3 3 2 7 2" xfId="26769"/>
    <cellStyle name="Major Total 4 3 3 2 7 2 2" xfId="26770"/>
    <cellStyle name="Major Total 4 3 3 2 7 3" xfId="26771"/>
    <cellStyle name="Major Total 4 3 3 2 7 3 2" xfId="26772"/>
    <cellStyle name="Major Total 4 3 3 2 7 4" xfId="26773"/>
    <cellStyle name="Major Total 4 3 3 2 8" xfId="26774"/>
    <cellStyle name="Major Total 4 3 3 2 8 2" xfId="26775"/>
    <cellStyle name="Major Total 4 3 3 2 9" xfId="26776"/>
    <cellStyle name="Major Total 4 3 3 2 9 2" xfId="26777"/>
    <cellStyle name="Major Total 4 3 3 3" xfId="26778"/>
    <cellStyle name="Major Total 4 3 3 3 2" xfId="26779"/>
    <cellStyle name="Major Total 4 3 3 3 2 2" xfId="26780"/>
    <cellStyle name="Major Total 4 3 3 3 3" xfId="26781"/>
    <cellStyle name="Major Total 4 3 3 3 3 2" xfId="26782"/>
    <cellStyle name="Major Total 4 3 3 3 4" xfId="26783"/>
    <cellStyle name="Major Total 4 3 3 4" xfId="26784"/>
    <cellStyle name="Major Total 4 3 3 4 2" xfId="26785"/>
    <cellStyle name="Major Total 4 3 3 4 2 2" xfId="26786"/>
    <cellStyle name="Major Total 4 3 3 4 3" xfId="26787"/>
    <cellStyle name="Major Total 4 3 3 4 3 2" xfId="26788"/>
    <cellStyle name="Major Total 4 3 3 4 4" xfId="26789"/>
    <cellStyle name="Major Total 4 3 3 5" xfId="26790"/>
    <cellStyle name="Major Total 4 3 3 5 2" xfId="26791"/>
    <cellStyle name="Major Total 4 3 3 5 2 2" xfId="26792"/>
    <cellStyle name="Major Total 4 3 3 5 3" xfId="26793"/>
    <cellStyle name="Major Total 4 3 3 5 3 2" xfId="26794"/>
    <cellStyle name="Major Total 4 3 3 5 4" xfId="26795"/>
    <cellStyle name="Major Total 4 3 3 6" xfId="26796"/>
    <cellStyle name="Major Total 4 3 3 6 2" xfId="26797"/>
    <cellStyle name="Major Total 4 3 3 6 2 2" xfId="26798"/>
    <cellStyle name="Major Total 4 3 3 6 3" xfId="26799"/>
    <cellStyle name="Major Total 4 3 3 6 3 2" xfId="26800"/>
    <cellStyle name="Major Total 4 3 3 6 4" xfId="26801"/>
    <cellStyle name="Major Total 4 3 3 7" xfId="26802"/>
    <cellStyle name="Major Total 4 3 3 7 2" xfId="26803"/>
    <cellStyle name="Major Total 4 3 3 7 2 2" xfId="26804"/>
    <cellStyle name="Major Total 4 3 3 7 3" xfId="26805"/>
    <cellStyle name="Major Total 4 3 3 7 3 2" xfId="26806"/>
    <cellStyle name="Major Total 4 3 3 7 4" xfId="26807"/>
    <cellStyle name="Major Total 4 3 3 8" xfId="26808"/>
    <cellStyle name="Major Total 4 3 3 8 2" xfId="26809"/>
    <cellStyle name="Major Total 4 3 3 8 2 2" xfId="26810"/>
    <cellStyle name="Major Total 4 3 3 8 3" xfId="26811"/>
    <cellStyle name="Major Total 4 3 3 8 3 2" xfId="26812"/>
    <cellStyle name="Major Total 4 3 3 8 4" xfId="26813"/>
    <cellStyle name="Major Total 4 3 3 9" xfId="26814"/>
    <cellStyle name="Major Total 4 3 3 9 2" xfId="26815"/>
    <cellStyle name="Major Total 4 3 4" xfId="26816"/>
    <cellStyle name="Major Total 4 3 4 10" xfId="26817"/>
    <cellStyle name="Major Total 4 3 4 10 2" xfId="26818"/>
    <cellStyle name="Major Total 4 3 4 11" xfId="26819"/>
    <cellStyle name="Major Total 4 3 4 2" xfId="26820"/>
    <cellStyle name="Major Total 4 3 4 2 10" xfId="26821"/>
    <cellStyle name="Major Total 4 3 4 2 2" xfId="26822"/>
    <cellStyle name="Major Total 4 3 4 2 2 2" xfId="26823"/>
    <cellStyle name="Major Total 4 3 4 2 2 2 2" xfId="26824"/>
    <cellStyle name="Major Total 4 3 4 2 2 3" xfId="26825"/>
    <cellStyle name="Major Total 4 3 4 2 2 3 2" xfId="26826"/>
    <cellStyle name="Major Total 4 3 4 2 2 4" xfId="26827"/>
    <cellStyle name="Major Total 4 3 4 2 3" xfId="26828"/>
    <cellStyle name="Major Total 4 3 4 2 3 2" xfId="26829"/>
    <cellStyle name="Major Total 4 3 4 2 3 2 2" xfId="26830"/>
    <cellStyle name="Major Total 4 3 4 2 3 3" xfId="26831"/>
    <cellStyle name="Major Total 4 3 4 2 3 3 2" xfId="26832"/>
    <cellStyle name="Major Total 4 3 4 2 3 4" xfId="26833"/>
    <cellStyle name="Major Total 4 3 4 2 4" xfId="26834"/>
    <cellStyle name="Major Total 4 3 4 2 4 2" xfId="26835"/>
    <cellStyle name="Major Total 4 3 4 2 4 2 2" xfId="26836"/>
    <cellStyle name="Major Total 4 3 4 2 4 3" xfId="26837"/>
    <cellStyle name="Major Total 4 3 4 2 4 3 2" xfId="26838"/>
    <cellStyle name="Major Total 4 3 4 2 4 4" xfId="26839"/>
    <cellStyle name="Major Total 4 3 4 2 5" xfId="26840"/>
    <cellStyle name="Major Total 4 3 4 2 5 2" xfId="26841"/>
    <cellStyle name="Major Total 4 3 4 2 5 2 2" xfId="26842"/>
    <cellStyle name="Major Total 4 3 4 2 5 3" xfId="26843"/>
    <cellStyle name="Major Total 4 3 4 2 5 3 2" xfId="26844"/>
    <cellStyle name="Major Total 4 3 4 2 5 4" xfId="26845"/>
    <cellStyle name="Major Total 4 3 4 2 6" xfId="26846"/>
    <cellStyle name="Major Total 4 3 4 2 6 2" xfId="26847"/>
    <cellStyle name="Major Total 4 3 4 2 6 2 2" xfId="26848"/>
    <cellStyle name="Major Total 4 3 4 2 6 3" xfId="26849"/>
    <cellStyle name="Major Total 4 3 4 2 6 3 2" xfId="26850"/>
    <cellStyle name="Major Total 4 3 4 2 6 4" xfId="26851"/>
    <cellStyle name="Major Total 4 3 4 2 7" xfId="26852"/>
    <cellStyle name="Major Total 4 3 4 2 7 2" xfId="26853"/>
    <cellStyle name="Major Total 4 3 4 2 7 2 2" xfId="26854"/>
    <cellStyle name="Major Total 4 3 4 2 7 3" xfId="26855"/>
    <cellStyle name="Major Total 4 3 4 2 7 3 2" xfId="26856"/>
    <cellStyle name="Major Total 4 3 4 2 7 4" xfId="26857"/>
    <cellStyle name="Major Total 4 3 4 2 8" xfId="26858"/>
    <cellStyle name="Major Total 4 3 4 2 8 2" xfId="26859"/>
    <cellStyle name="Major Total 4 3 4 2 9" xfId="26860"/>
    <cellStyle name="Major Total 4 3 4 2 9 2" xfId="26861"/>
    <cellStyle name="Major Total 4 3 4 3" xfId="26862"/>
    <cellStyle name="Major Total 4 3 4 3 2" xfId="26863"/>
    <cellStyle name="Major Total 4 3 4 3 2 2" xfId="26864"/>
    <cellStyle name="Major Total 4 3 4 3 3" xfId="26865"/>
    <cellStyle name="Major Total 4 3 4 3 3 2" xfId="26866"/>
    <cellStyle name="Major Total 4 3 4 3 4" xfId="26867"/>
    <cellStyle name="Major Total 4 3 4 4" xfId="26868"/>
    <cellStyle name="Major Total 4 3 4 4 2" xfId="26869"/>
    <cellStyle name="Major Total 4 3 4 4 2 2" xfId="26870"/>
    <cellStyle name="Major Total 4 3 4 4 3" xfId="26871"/>
    <cellStyle name="Major Total 4 3 4 4 3 2" xfId="26872"/>
    <cellStyle name="Major Total 4 3 4 4 4" xfId="26873"/>
    <cellStyle name="Major Total 4 3 4 5" xfId="26874"/>
    <cellStyle name="Major Total 4 3 4 5 2" xfId="26875"/>
    <cellStyle name="Major Total 4 3 4 5 2 2" xfId="26876"/>
    <cellStyle name="Major Total 4 3 4 5 3" xfId="26877"/>
    <cellStyle name="Major Total 4 3 4 5 3 2" xfId="26878"/>
    <cellStyle name="Major Total 4 3 4 5 4" xfId="26879"/>
    <cellStyle name="Major Total 4 3 4 6" xfId="26880"/>
    <cellStyle name="Major Total 4 3 4 6 2" xfId="26881"/>
    <cellStyle name="Major Total 4 3 4 6 2 2" xfId="26882"/>
    <cellStyle name="Major Total 4 3 4 6 3" xfId="26883"/>
    <cellStyle name="Major Total 4 3 4 6 3 2" xfId="26884"/>
    <cellStyle name="Major Total 4 3 4 6 4" xfId="26885"/>
    <cellStyle name="Major Total 4 3 4 7" xfId="26886"/>
    <cellStyle name="Major Total 4 3 4 7 2" xfId="26887"/>
    <cellStyle name="Major Total 4 3 4 7 2 2" xfId="26888"/>
    <cellStyle name="Major Total 4 3 4 7 3" xfId="26889"/>
    <cellStyle name="Major Total 4 3 4 7 3 2" xfId="26890"/>
    <cellStyle name="Major Total 4 3 4 7 4" xfId="26891"/>
    <cellStyle name="Major Total 4 3 4 8" xfId="26892"/>
    <cellStyle name="Major Total 4 3 4 8 2" xfId="26893"/>
    <cellStyle name="Major Total 4 3 4 8 2 2" xfId="26894"/>
    <cellStyle name="Major Total 4 3 4 8 3" xfId="26895"/>
    <cellStyle name="Major Total 4 3 4 8 3 2" xfId="26896"/>
    <cellStyle name="Major Total 4 3 4 8 4" xfId="26897"/>
    <cellStyle name="Major Total 4 3 4 9" xfId="26898"/>
    <cellStyle name="Major Total 4 3 4 9 2" xfId="26899"/>
    <cellStyle name="Major Total 4 3 5" xfId="26900"/>
    <cellStyle name="Major Total 4 3 5 10" xfId="26901"/>
    <cellStyle name="Major Total 4 3 5 10 2" xfId="26902"/>
    <cellStyle name="Major Total 4 3 5 11" xfId="26903"/>
    <cellStyle name="Major Total 4 3 5 2" xfId="26904"/>
    <cellStyle name="Major Total 4 3 5 2 10" xfId="26905"/>
    <cellStyle name="Major Total 4 3 5 2 2" xfId="26906"/>
    <cellStyle name="Major Total 4 3 5 2 2 2" xfId="26907"/>
    <cellStyle name="Major Total 4 3 5 2 2 2 2" xfId="26908"/>
    <cellStyle name="Major Total 4 3 5 2 2 3" xfId="26909"/>
    <cellStyle name="Major Total 4 3 5 2 2 3 2" xfId="26910"/>
    <cellStyle name="Major Total 4 3 5 2 2 4" xfId="26911"/>
    <cellStyle name="Major Total 4 3 5 2 3" xfId="26912"/>
    <cellStyle name="Major Total 4 3 5 2 3 2" xfId="26913"/>
    <cellStyle name="Major Total 4 3 5 2 3 2 2" xfId="26914"/>
    <cellStyle name="Major Total 4 3 5 2 3 3" xfId="26915"/>
    <cellStyle name="Major Total 4 3 5 2 3 3 2" xfId="26916"/>
    <cellStyle name="Major Total 4 3 5 2 3 4" xfId="26917"/>
    <cellStyle name="Major Total 4 3 5 2 4" xfId="26918"/>
    <cellStyle name="Major Total 4 3 5 2 4 2" xfId="26919"/>
    <cellStyle name="Major Total 4 3 5 2 4 2 2" xfId="26920"/>
    <cellStyle name="Major Total 4 3 5 2 4 3" xfId="26921"/>
    <cellStyle name="Major Total 4 3 5 2 4 3 2" xfId="26922"/>
    <cellStyle name="Major Total 4 3 5 2 4 4" xfId="26923"/>
    <cellStyle name="Major Total 4 3 5 2 5" xfId="26924"/>
    <cellStyle name="Major Total 4 3 5 2 5 2" xfId="26925"/>
    <cellStyle name="Major Total 4 3 5 2 5 2 2" xfId="26926"/>
    <cellStyle name="Major Total 4 3 5 2 5 3" xfId="26927"/>
    <cellStyle name="Major Total 4 3 5 2 5 3 2" xfId="26928"/>
    <cellStyle name="Major Total 4 3 5 2 5 4" xfId="26929"/>
    <cellStyle name="Major Total 4 3 5 2 6" xfId="26930"/>
    <cellStyle name="Major Total 4 3 5 2 6 2" xfId="26931"/>
    <cellStyle name="Major Total 4 3 5 2 6 2 2" xfId="26932"/>
    <cellStyle name="Major Total 4 3 5 2 6 3" xfId="26933"/>
    <cellStyle name="Major Total 4 3 5 2 6 3 2" xfId="26934"/>
    <cellStyle name="Major Total 4 3 5 2 6 4" xfId="26935"/>
    <cellStyle name="Major Total 4 3 5 2 7" xfId="26936"/>
    <cellStyle name="Major Total 4 3 5 2 7 2" xfId="26937"/>
    <cellStyle name="Major Total 4 3 5 2 7 2 2" xfId="26938"/>
    <cellStyle name="Major Total 4 3 5 2 7 3" xfId="26939"/>
    <cellStyle name="Major Total 4 3 5 2 7 3 2" xfId="26940"/>
    <cellStyle name="Major Total 4 3 5 2 7 4" xfId="26941"/>
    <cellStyle name="Major Total 4 3 5 2 8" xfId="26942"/>
    <cellStyle name="Major Total 4 3 5 2 8 2" xfId="26943"/>
    <cellStyle name="Major Total 4 3 5 2 9" xfId="26944"/>
    <cellStyle name="Major Total 4 3 5 2 9 2" xfId="26945"/>
    <cellStyle name="Major Total 4 3 5 3" xfId="26946"/>
    <cellStyle name="Major Total 4 3 5 3 2" xfId="26947"/>
    <cellStyle name="Major Total 4 3 5 3 2 2" xfId="26948"/>
    <cellStyle name="Major Total 4 3 5 3 3" xfId="26949"/>
    <cellStyle name="Major Total 4 3 5 3 3 2" xfId="26950"/>
    <cellStyle name="Major Total 4 3 5 3 4" xfId="26951"/>
    <cellStyle name="Major Total 4 3 5 4" xfId="26952"/>
    <cellStyle name="Major Total 4 3 5 4 2" xfId="26953"/>
    <cellStyle name="Major Total 4 3 5 4 2 2" xfId="26954"/>
    <cellStyle name="Major Total 4 3 5 4 3" xfId="26955"/>
    <cellStyle name="Major Total 4 3 5 4 3 2" xfId="26956"/>
    <cellStyle name="Major Total 4 3 5 4 4" xfId="26957"/>
    <cellStyle name="Major Total 4 3 5 5" xfId="26958"/>
    <cellStyle name="Major Total 4 3 5 5 2" xfId="26959"/>
    <cellStyle name="Major Total 4 3 5 5 2 2" xfId="26960"/>
    <cellStyle name="Major Total 4 3 5 5 3" xfId="26961"/>
    <cellStyle name="Major Total 4 3 5 5 3 2" xfId="26962"/>
    <cellStyle name="Major Total 4 3 5 5 4" xfId="26963"/>
    <cellStyle name="Major Total 4 3 5 6" xfId="26964"/>
    <cellStyle name="Major Total 4 3 5 6 2" xfId="26965"/>
    <cellStyle name="Major Total 4 3 5 6 2 2" xfId="26966"/>
    <cellStyle name="Major Total 4 3 5 6 3" xfId="26967"/>
    <cellStyle name="Major Total 4 3 5 6 3 2" xfId="26968"/>
    <cellStyle name="Major Total 4 3 5 6 4" xfId="26969"/>
    <cellStyle name="Major Total 4 3 5 7" xfId="26970"/>
    <cellStyle name="Major Total 4 3 5 7 2" xfId="26971"/>
    <cellStyle name="Major Total 4 3 5 7 2 2" xfId="26972"/>
    <cellStyle name="Major Total 4 3 5 7 3" xfId="26973"/>
    <cellStyle name="Major Total 4 3 5 7 3 2" xfId="26974"/>
    <cellStyle name="Major Total 4 3 5 7 4" xfId="26975"/>
    <cellStyle name="Major Total 4 3 5 8" xfId="26976"/>
    <cellStyle name="Major Total 4 3 5 8 2" xfId="26977"/>
    <cellStyle name="Major Total 4 3 5 8 2 2" xfId="26978"/>
    <cellStyle name="Major Total 4 3 5 8 3" xfId="26979"/>
    <cellStyle name="Major Total 4 3 5 8 3 2" xfId="26980"/>
    <cellStyle name="Major Total 4 3 5 8 4" xfId="26981"/>
    <cellStyle name="Major Total 4 3 5 9" xfId="26982"/>
    <cellStyle name="Major Total 4 3 5 9 2" xfId="26983"/>
    <cellStyle name="Major Total 4 3 6" xfId="26984"/>
    <cellStyle name="Major Total 4 3 6 10" xfId="26985"/>
    <cellStyle name="Major Total 4 3 6 2" xfId="26986"/>
    <cellStyle name="Major Total 4 3 6 2 2" xfId="26987"/>
    <cellStyle name="Major Total 4 3 6 2 2 2" xfId="26988"/>
    <cellStyle name="Major Total 4 3 6 2 3" xfId="26989"/>
    <cellStyle name="Major Total 4 3 6 2 3 2" xfId="26990"/>
    <cellStyle name="Major Total 4 3 6 2 4" xfId="26991"/>
    <cellStyle name="Major Total 4 3 6 3" xfId="26992"/>
    <cellStyle name="Major Total 4 3 6 3 2" xfId="26993"/>
    <cellStyle name="Major Total 4 3 6 3 2 2" xfId="26994"/>
    <cellStyle name="Major Total 4 3 6 3 3" xfId="26995"/>
    <cellStyle name="Major Total 4 3 6 3 3 2" xfId="26996"/>
    <cellStyle name="Major Total 4 3 6 3 4" xfId="26997"/>
    <cellStyle name="Major Total 4 3 6 4" xfId="26998"/>
    <cellStyle name="Major Total 4 3 6 4 2" xfId="26999"/>
    <cellStyle name="Major Total 4 3 6 4 2 2" xfId="27000"/>
    <cellStyle name="Major Total 4 3 6 4 3" xfId="27001"/>
    <cellStyle name="Major Total 4 3 6 4 3 2" xfId="27002"/>
    <cellStyle name="Major Total 4 3 6 4 4" xfId="27003"/>
    <cellStyle name="Major Total 4 3 6 5" xfId="27004"/>
    <cellStyle name="Major Total 4 3 6 5 2" xfId="27005"/>
    <cellStyle name="Major Total 4 3 6 5 2 2" xfId="27006"/>
    <cellStyle name="Major Total 4 3 6 5 3" xfId="27007"/>
    <cellStyle name="Major Total 4 3 6 5 3 2" xfId="27008"/>
    <cellStyle name="Major Total 4 3 6 5 4" xfId="27009"/>
    <cellStyle name="Major Total 4 3 6 6" xfId="27010"/>
    <cellStyle name="Major Total 4 3 6 6 2" xfId="27011"/>
    <cellStyle name="Major Total 4 3 6 6 2 2" xfId="27012"/>
    <cellStyle name="Major Total 4 3 6 6 3" xfId="27013"/>
    <cellStyle name="Major Total 4 3 6 6 3 2" xfId="27014"/>
    <cellStyle name="Major Total 4 3 6 6 4" xfId="27015"/>
    <cellStyle name="Major Total 4 3 6 7" xfId="27016"/>
    <cellStyle name="Major Total 4 3 6 7 2" xfId="27017"/>
    <cellStyle name="Major Total 4 3 6 7 2 2" xfId="27018"/>
    <cellStyle name="Major Total 4 3 6 7 3" xfId="27019"/>
    <cellStyle name="Major Total 4 3 6 7 3 2" xfId="27020"/>
    <cellStyle name="Major Total 4 3 6 7 4" xfId="27021"/>
    <cellStyle name="Major Total 4 3 6 8" xfId="27022"/>
    <cellStyle name="Major Total 4 3 6 8 2" xfId="27023"/>
    <cellStyle name="Major Total 4 3 6 9" xfId="27024"/>
    <cellStyle name="Major Total 4 3 6 9 2" xfId="27025"/>
    <cellStyle name="Major Total 4 3 7" xfId="27026"/>
    <cellStyle name="Major Total 4 3 7 2" xfId="27027"/>
    <cellStyle name="Major Total 4 3 7 2 2" xfId="27028"/>
    <cellStyle name="Major Total 4 3 7 3" xfId="27029"/>
    <cellStyle name="Major Total 4 3 7 3 2" xfId="27030"/>
    <cellStyle name="Major Total 4 3 7 4" xfId="27031"/>
    <cellStyle name="Major Total 4 3 8" xfId="27032"/>
    <cellStyle name="Major Total 4 3 8 2" xfId="27033"/>
    <cellStyle name="Major Total 4 3 8 2 2" xfId="27034"/>
    <cellStyle name="Major Total 4 3 8 3" xfId="27035"/>
    <cellStyle name="Major Total 4 3 8 3 2" xfId="27036"/>
    <cellStyle name="Major Total 4 3 8 4" xfId="27037"/>
    <cellStyle name="Major Total 4 3 9" xfId="27038"/>
    <cellStyle name="Major Total 4 3 9 2" xfId="27039"/>
    <cellStyle name="Major Total 4 3 9 2 2" xfId="27040"/>
    <cellStyle name="Major Total 4 3 9 3" xfId="27041"/>
    <cellStyle name="Major Total 4 3 9 3 2" xfId="27042"/>
    <cellStyle name="Major Total 4 3 9 4" xfId="27043"/>
    <cellStyle name="Major Total 4 4" xfId="27044"/>
    <cellStyle name="Major Total 4 4 10" xfId="27045"/>
    <cellStyle name="Major Total 4 4 10 2" xfId="27046"/>
    <cellStyle name="Major Total 4 4 11" xfId="27047"/>
    <cellStyle name="Major Total 4 4 2" xfId="27048"/>
    <cellStyle name="Major Total 4 4 2 10" xfId="27049"/>
    <cellStyle name="Major Total 4 4 2 2" xfId="27050"/>
    <cellStyle name="Major Total 4 4 2 2 2" xfId="27051"/>
    <cellStyle name="Major Total 4 4 2 2 2 2" xfId="27052"/>
    <cellStyle name="Major Total 4 4 2 2 3" xfId="27053"/>
    <cellStyle name="Major Total 4 4 2 2 3 2" xfId="27054"/>
    <cellStyle name="Major Total 4 4 2 2 4" xfId="27055"/>
    <cellStyle name="Major Total 4 4 2 3" xfId="27056"/>
    <cellStyle name="Major Total 4 4 2 3 2" xfId="27057"/>
    <cellStyle name="Major Total 4 4 2 3 2 2" xfId="27058"/>
    <cellStyle name="Major Total 4 4 2 3 3" xfId="27059"/>
    <cellStyle name="Major Total 4 4 2 3 3 2" xfId="27060"/>
    <cellStyle name="Major Total 4 4 2 3 4" xfId="27061"/>
    <cellStyle name="Major Total 4 4 2 4" xfId="27062"/>
    <cellStyle name="Major Total 4 4 2 4 2" xfId="27063"/>
    <cellStyle name="Major Total 4 4 2 4 2 2" xfId="27064"/>
    <cellStyle name="Major Total 4 4 2 4 3" xfId="27065"/>
    <cellStyle name="Major Total 4 4 2 4 3 2" xfId="27066"/>
    <cellStyle name="Major Total 4 4 2 4 4" xfId="27067"/>
    <cellStyle name="Major Total 4 4 2 5" xfId="27068"/>
    <cellStyle name="Major Total 4 4 2 5 2" xfId="27069"/>
    <cellStyle name="Major Total 4 4 2 5 2 2" xfId="27070"/>
    <cellStyle name="Major Total 4 4 2 5 3" xfId="27071"/>
    <cellStyle name="Major Total 4 4 2 5 3 2" xfId="27072"/>
    <cellStyle name="Major Total 4 4 2 5 4" xfId="27073"/>
    <cellStyle name="Major Total 4 4 2 6" xfId="27074"/>
    <cellStyle name="Major Total 4 4 2 6 2" xfId="27075"/>
    <cellStyle name="Major Total 4 4 2 6 2 2" xfId="27076"/>
    <cellStyle name="Major Total 4 4 2 6 3" xfId="27077"/>
    <cellStyle name="Major Total 4 4 2 6 3 2" xfId="27078"/>
    <cellStyle name="Major Total 4 4 2 6 4" xfId="27079"/>
    <cellStyle name="Major Total 4 4 2 7" xfId="27080"/>
    <cellStyle name="Major Total 4 4 2 7 2" xfId="27081"/>
    <cellStyle name="Major Total 4 4 2 7 2 2" xfId="27082"/>
    <cellStyle name="Major Total 4 4 2 7 3" xfId="27083"/>
    <cellStyle name="Major Total 4 4 2 7 3 2" xfId="27084"/>
    <cellStyle name="Major Total 4 4 2 7 4" xfId="27085"/>
    <cellStyle name="Major Total 4 4 2 8" xfId="27086"/>
    <cellStyle name="Major Total 4 4 2 8 2" xfId="27087"/>
    <cellStyle name="Major Total 4 4 2 9" xfId="27088"/>
    <cellStyle name="Major Total 4 4 2 9 2" xfId="27089"/>
    <cellStyle name="Major Total 4 4 3" xfId="27090"/>
    <cellStyle name="Major Total 4 4 3 2" xfId="27091"/>
    <cellStyle name="Major Total 4 4 3 2 2" xfId="27092"/>
    <cellStyle name="Major Total 4 4 3 3" xfId="27093"/>
    <cellStyle name="Major Total 4 4 3 3 2" xfId="27094"/>
    <cellStyle name="Major Total 4 4 3 4" xfId="27095"/>
    <cellStyle name="Major Total 4 4 4" xfId="27096"/>
    <cellStyle name="Major Total 4 4 4 2" xfId="27097"/>
    <cellStyle name="Major Total 4 4 4 2 2" xfId="27098"/>
    <cellStyle name="Major Total 4 4 4 3" xfId="27099"/>
    <cellStyle name="Major Total 4 4 4 3 2" xfId="27100"/>
    <cellStyle name="Major Total 4 4 4 4" xfId="27101"/>
    <cellStyle name="Major Total 4 4 5" xfId="27102"/>
    <cellStyle name="Major Total 4 4 5 2" xfId="27103"/>
    <cellStyle name="Major Total 4 4 5 2 2" xfId="27104"/>
    <cellStyle name="Major Total 4 4 5 3" xfId="27105"/>
    <cellStyle name="Major Total 4 4 5 3 2" xfId="27106"/>
    <cellStyle name="Major Total 4 4 5 4" xfId="27107"/>
    <cellStyle name="Major Total 4 4 6" xfId="27108"/>
    <cellStyle name="Major Total 4 4 6 2" xfId="27109"/>
    <cellStyle name="Major Total 4 4 6 2 2" xfId="27110"/>
    <cellStyle name="Major Total 4 4 6 3" xfId="27111"/>
    <cellStyle name="Major Total 4 4 6 3 2" xfId="27112"/>
    <cellStyle name="Major Total 4 4 6 4" xfId="27113"/>
    <cellStyle name="Major Total 4 4 7" xfId="27114"/>
    <cellStyle name="Major Total 4 4 7 2" xfId="27115"/>
    <cellStyle name="Major Total 4 4 7 2 2" xfId="27116"/>
    <cellStyle name="Major Total 4 4 7 3" xfId="27117"/>
    <cellStyle name="Major Total 4 4 7 3 2" xfId="27118"/>
    <cellStyle name="Major Total 4 4 7 4" xfId="27119"/>
    <cellStyle name="Major Total 4 4 8" xfId="27120"/>
    <cellStyle name="Major Total 4 4 8 2" xfId="27121"/>
    <cellStyle name="Major Total 4 4 8 2 2" xfId="27122"/>
    <cellStyle name="Major Total 4 4 8 3" xfId="27123"/>
    <cellStyle name="Major Total 4 4 8 3 2" xfId="27124"/>
    <cellStyle name="Major Total 4 4 8 4" xfId="27125"/>
    <cellStyle name="Major Total 4 4 9" xfId="27126"/>
    <cellStyle name="Major Total 4 4 9 2" xfId="27127"/>
    <cellStyle name="Major Total 4 5" xfId="27128"/>
    <cellStyle name="Major Total 4 5 10" xfId="27129"/>
    <cellStyle name="Major Total 4 5 10 2" xfId="27130"/>
    <cellStyle name="Major Total 4 5 11" xfId="27131"/>
    <cellStyle name="Major Total 4 5 2" xfId="27132"/>
    <cellStyle name="Major Total 4 5 2 10" xfId="27133"/>
    <cellStyle name="Major Total 4 5 2 2" xfId="27134"/>
    <cellStyle name="Major Total 4 5 2 2 2" xfId="27135"/>
    <cellStyle name="Major Total 4 5 2 2 2 2" xfId="27136"/>
    <cellStyle name="Major Total 4 5 2 2 3" xfId="27137"/>
    <cellStyle name="Major Total 4 5 2 2 3 2" xfId="27138"/>
    <cellStyle name="Major Total 4 5 2 2 4" xfId="27139"/>
    <cellStyle name="Major Total 4 5 2 3" xfId="27140"/>
    <cellStyle name="Major Total 4 5 2 3 2" xfId="27141"/>
    <cellStyle name="Major Total 4 5 2 3 2 2" xfId="27142"/>
    <cellStyle name="Major Total 4 5 2 3 3" xfId="27143"/>
    <cellStyle name="Major Total 4 5 2 3 3 2" xfId="27144"/>
    <cellStyle name="Major Total 4 5 2 3 4" xfId="27145"/>
    <cellStyle name="Major Total 4 5 2 4" xfId="27146"/>
    <cellStyle name="Major Total 4 5 2 4 2" xfId="27147"/>
    <cellStyle name="Major Total 4 5 2 4 2 2" xfId="27148"/>
    <cellStyle name="Major Total 4 5 2 4 3" xfId="27149"/>
    <cellStyle name="Major Total 4 5 2 4 3 2" xfId="27150"/>
    <cellStyle name="Major Total 4 5 2 4 4" xfId="27151"/>
    <cellStyle name="Major Total 4 5 2 5" xfId="27152"/>
    <cellStyle name="Major Total 4 5 2 5 2" xfId="27153"/>
    <cellStyle name="Major Total 4 5 2 5 2 2" xfId="27154"/>
    <cellStyle name="Major Total 4 5 2 5 3" xfId="27155"/>
    <cellStyle name="Major Total 4 5 2 5 3 2" xfId="27156"/>
    <cellStyle name="Major Total 4 5 2 5 4" xfId="27157"/>
    <cellStyle name="Major Total 4 5 2 6" xfId="27158"/>
    <cellStyle name="Major Total 4 5 2 6 2" xfId="27159"/>
    <cellStyle name="Major Total 4 5 2 6 2 2" xfId="27160"/>
    <cellStyle name="Major Total 4 5 2 6 3" xfId="27161"/>
    <cellStyle name="Major Total 4 5 2 6 3 2" xfId="27162"/>
    <cellStyle name="Major Total 4 5 2 6 4" xfId="27163"/>
    <cellStyle name="Major Total 4 5 2 7" xfId="27164"/>
    <cellStyle name="Major Total 4 5 2 7 2" xfId="27165"/>
    <cellStyle name="Major Total 4 5 2 7 2 2" xfId="27166"/>
    <cellStyle name="Major Total 4 5 2 7 3" xfId="27167"/>
    <cellStyle name="Major Total 4 5 2 7 3 2" xfId="27168"/>
    <cellStyle name="Major Total 4 5 2 7 4" xfId="27169"/>
    <cellStyle name="Major Total 4 5 2 8" xfId="27170"/>
    <cellStyle name="Major Total 4 5 2 8 2" xfId="27171"/>
    <cellStyle name="Major Total 4 5 2 9" xfId="27172"/>
    <cellStyle name="Major Total 4 5 2 9 2" xfId="27173"/>
    <cellStyle name="Major Total 4 5 3" xfId="27174"/>
    <cellStyle name="Major Total 4 5 3 2" xfId="27175"/>
    <cellStyle name="Major Total 4 5 3 2 2" xfId="27176"/>
    <cellStyle name="Major Total 4 5 3 3" xfId="27177"/>
    <cellStyle name="Major Total 4 5 3 3 2" xfId="27178"/>
    <cellStyle name="Major Total 4 5 3 4" xfId="27179"/>
    <cellStyle name="Major Total 4 5 4" xfId="27180"/>
    <cellStyle name="Major Total 4 5 4 2" xfId="27181"/>
    <cellStyle name="Major Total 4 5 4 2 2" xfId="27182"/>
    <cellStyle name="Major Total 4 5 4 3" xfId="27183"/>
    <cellStyle name="Major Total 4 5 4 3 2" xfId="27184"/>
    <cellStyle name="Major Total 4 5 4 4" xfId="27185"/>
    <cellStyle name="Major Total 4 5 5" xfId="27186"/>
    <cellStyle name="Major Total 4 5 5 2" xfId="27187"/>
    <cellStyle name="Major Total 4 5 5 2 2" xfId="27188"/>
    <cellStyle name="Major Total 4 5 5 3" xfId="27189"/>
    <cellStyle name="Major Total 4 5 5 3 2" xfId="27190"/>
    <cellStyle name="Major Total 4 5 5 4" xfId="27191"/>
    <cellStyle name="Major Total 4 5 6" xfId="27192"/>
    <cellStyle name="Major Total 4 5 6 2" xfId="27193"/>
    <cellStyle name="Major Total 4 5 6 2 2" xfId="27194"/>
    <cellStyle name="Major Total 4 5 6 3" xfId="27195"/>
    <cellStyle name="Major Total 4 5 6 3 2" xfId="27196"/>
    <cellStyle name="Major Total 4 5 6 4" xfId="27197"/>
    <cellStyle name="Major Total 4 5 7" xfId="27198"/>
    <cellStyle name="Major Total 4 5 7 2" xfId="27199"/>
    <cellStyle name="Major Total 4 5 7 2 2" xfId="27200"/>
    <cellStyle name="Major Total 4 5 7 3" xfId="27201"/>
    <cellStyle name="Major Total 4 5 7 3 2" xfId="27202"/>
    <cellStyle name="Major Total 4 5 7 4" xfId="27203"/>
    <cellStyle name="Major Total 4 5 8" xfId="27204"/>
    <cellStyle name="Major Total 4 5 8 2" xfId="27205"/>
    <cellStyle name="Major Total 4 5 8 2 2" xfId="27206"/>
    <cellStyle name="Major Total 4 5 8 3" xfId="27207"/>
    <cellStyle name="Major Total 4 5 8 3 2" xfId="27208"/>
    <cellStyle name="Major Total 4 5 8 4" xfId="27209"/>
    <cellStyle name="Major Total 4 5 9" xfId="27210"/>
    <cellStyle name="Major Total 4 5 9 2" xfId="27211"/>
    <cellStyle name="Major Total 4 6" xfId="27212"/>
    <cellStyle name="Major Total 4 6 10" xfId="27213"/>
    <cellStyle name="Major Total 4 6 10 2" xfId="27214"/>
    <cellStyle name="Major Total 4 6 11" xfId="27215"/>
    <cellStyle name="Major Total 4 6 2" xfId="27216"/>
    <cellStyle name="Major Total 4 6 2 10" xfId="27217"/>
    <cellStyle name="Major Total 4 6 2 2" xfId="27218"/>
    <cellStyle name="Major Total 4 6 2 2 2" xfId="27219"/>
    <cellStyle name="Major Total 4 6 2 2 2 2" xfId="27220"/>
    <cellStyle name="Major Total 4 6 2 2 3" xfId="27221"/>
    <cellStyle name="Major Total 4 6 2 2 3 2" xfId="27222"/>
    <cellStyle name="Major Total 4 6 2 2 4" xfId="27223"/>
    <cellStyle name="Major Total 4 6 2 3" xfId="27224"/>
    <cellStyle name="Major Total 4 6 2 3 2" xfId="27225"/>
    <cellStyle name="Major Total 4 6 2 3 2 2" xfId="27226"/>
    <cellStyle name="Major Total 4 6 2 3 3" xfId="27227"/>
    <cellStyle name="Major Total 4 6 2 3 3 2" xfId="27228"/>
    <cellStyle name="Major Total 4 6 2 3 4" xfId="27229"/>
    <cellStyle name="Major Total 4 6 2 4" xfId="27230"/>
    <cellStyle name="Major Total 4 6 2 4 2" xfId="27231"/>
    <cellStyle name="Major Total 4 6 2 4 2 2" xfId="27232"/>
    <cellStyle name="Major Total 4 6 2 4 3" xfId="27233"/>
    <cellStyle name="Major Total 4 6 2 4 3 2" xfId="27234"/>
    <cellStyle name="Major Total 4 6 2 4 4" xfId="27235"/>
    <cellStyle name="Major Total 4 6 2 5" xfId="27236"/>
    <cellStyle name="Major Total 4 6 2 5 2" xfId="27237"/>
    <cellStyle name="Major Total 4 6 2 5 2 2" xfId="27238"/>
    <cellStyle name="Major Total 4 6 2 5 3" xfId="27239"/>
    <cellStyle name="Major Total 4 6 2 5 3 2" xfId="27240"/>
    <cellStyle name="Major Total 4 6 2 5 4" xfId="27241"/>
    <cellStyle name="Major Total 4 6 2 6" xfId="27242"/>
    <cellStyle name="Major Total 4 6 2 6 2" xfId="27243"/>
    <cellStyle name="Major Total 4 6 2 6 2 2" xfId="27244"/>
    <cellStyle name="Major Total 4 6 2 6 3" xfId="27245"/>
    <cellStyle name="Major Total 4 6 2 6 3 2" xfId="27246"/>
    <cellStyle name="Major Total 4 6 2 6 4" xfId="27247"/>
    <cellStyle name="Major Total 4 6 2 7" xfId="27248"/>
    <cellStyle name="Major Total 4 6 2 7 2" xfId="27249"/>
    <cellStyle name="Major Total 4 6 2 7 2 2" xfId="27250"/>
    <cellStyle name="Major Total 4 6 2 7 3" xfId="27251"/>
    <cellStyle name="Major Total 4 6 2 7 3 2" xfId="27252"/>
    <cellStyle name="Major Total 4 6 2 7 4" xfId="27253"/>
    <cellStyle name="Major Total 4 6 2 8" xfId="27254"/>
    <cellStyle name="Major Total 4 6 2 8 2" xfId="27255"/>
    <cellStyle name="Major Total 4 6 2 9" xfId="27256"/>
    <cellStyle name="Major Total 4 6 2 9 2" xfId="27257"/>
    <cellStyle name="Major Total 4 6 3" xfId="27258"/>
    <cellStyle name="Major Total 4 6 3 2" xfId="27259"/>
    <cellStyle name="Major Total 4 6 3 2 2" xfId="27260"/>
    <cellStyle name="Major Total 4 6 3 3" xfId="27261"/>
    <cellStyle name="Major Total 4 6 3 3 2" xfId="27262"/>
    <cellStyle name="Major Total 4 6 3 4" xfId="27263"/>
    <cellStyle name="Major Total 4 6 4" xfId="27264"/>
    <cellStyle name="Major Total 4 6 4 2" xfId="27265"/>
    <cellStyle name="Major Total 4 6 4 2 2" xfId="27266"/>
    <cellStyle name="Major Total 4 6 4 3" xfId="27267"/>
    <cellStyle name="Major Total 4 6 4 3 2" xfId="27268"/>
    <cellStyle name="Major Total 4 6 4 4" xfId="27269"/>
    <cellStyle name="Major Total 4 6 5" xfId="27270"/>
    <cellStyle name="Major Total 4 6 5 2" xfId="27271"/>
    <cellStyle name="Major Total 4 6 5 2 2" xfId="27272"/>
    <cellStyle name="Major Total 4 6 5 3" xfId="27273"/>
    <cellStyle name="Major Total 4 6 5 3 2" xfId="27274"/>
    <cellStyle name="Major Total 4 6 5 4" xfId="27275"/>
    <cellStyle name="Major Total 4 6 6" xfId="27276"/>
    <cellStyle name="Major Total 4 6 6 2" xfId="27277"/>
    <cellStyle name="Major Total 4 6 6 2 2" xfId="27278"/>
    <cellStyle name="Major Total 4 6 6 3" xfId="27279"/>
    <cellStyle name="Major Total 4 6 6 3 2" xfId="27280"/>
    <cellStyle name="Major Total 4 6 6 4" xfId="27281"/>
    <cellStyle name="Major Total 4 6 7" xfId="27282"/>
    <cellStyle name="Major Total 4 6 7 2" xfId="27283"/>
    <cellStyle name="Major Total 4 6 7 2 2" xfId="27284"/>
    <cellStyle name="Major Total 4 6 7 3" xfId="27285"/>
    <cellStyle name="Major Total 4 6 7 3 2" xfId="27286"/>
    <cellStyle name="Major Total 4 6 7 4" xfId="27287"/>
    <cellStyle name="Major Total 4 6 8" xfId="27288"/>
    <cellStyle name="Major Total 4 6 8 2" xfId="27289"/>
    <cellStyle name="Major Total 4 6 8 2 2" xfId="27290"/>
    <cellStyle name="Major Total 4 6 8 3" xfId="27291"/>
    <cellStyle name="Major Total 4 6 8 3 2" xfId="27292"/>
    <cellStyle name="Major Total 4 6 8 4" xfId="27293"/>
    <cellStyle name="Major Total 4 6 9" xfId="27294"/>
    <cellStyle name="Major Total 4 6 9 2" xfId="27295"/>
    <cellStyle name="Major Total 4 7" xfId="27296"/>
    <cellStyle name="Major Total 4 7 10" xfId="27297"/>
    <cellStyle name="Major Total 4 7 2" xfId="27298"/>
    <cellStyle name="Major Total 4 7 2 2" xfId="27299"/>
    <cellStyle name="Major Total 4 7 2 2 2" xfId="27300"/>
    <cellStyle name="Major Total 4 7 2 3" xfId="27301"/>
    <cellStyle name="Major Total 4 7 2 3 2" xfId="27302"/>
    <cellStyle name="Major Total 4 7 2 4" xfId="27303"/>
    <cellStyle name="Major Total 4 7 3" xfId="27304"/>
    <cellStyle name="Major Total 4 7 3 2" xfId="27305"/>
    <cellStyle name="Major Total 4 7 3 2 2" xfId="27306"/>
    <cellStyle name="Major Total 4 7 3 3" xfId="27307"/>
    <cellStyle name="Major Total 4 7 3 3 2" xfId="27308"/>
    <cellStyle name="Major Total 4 7 3 4" xfId="27309"/>
    <cellStyle name="Major Total 4 7 4" xfId="27310"/>
    <cellStyle name="Major Total 4 7 4 2" xfId="27311"/>
    <cellStyle name="Major Total 4 7 4 2 2" xfId="27312"/>
    <cellStyle name="Major Total 4 7 4 3" xfId="27313"/>
    <cellStyle name="Major Total 4 7 4 3 2" xfId="27314"/>
    <cellStyle name="Major Total 4 7 4 4" xfId="27315"/>
    <cellStyle name="Major Total 4 7 5" xfId="27316"/>
    <cellStyle name="Major Total 4 7 5 2" xfId="27317"/>
    <cellStyle name="Major Total 4 7 5 2 2" xfId="27318"/>
    <cellStyle name="Major Total 4 7 5 3" xfId="27319"/>
    <cellStyle name="Major Total 4 7 5 3 2" xfId="27320"/>
    <cellStyle name="Major Total 4 7 5 4" xfId="27321"/>
    <cellStyle name="Major Total 4 7 6" xfId="27322"/>
    <cellStyle name="Major Total 4 7 6 2" xfId="27323"/>
    <cellStyle name="Major Total 4 7 6 2 2" xfId="27324"/>
    <cellStyle name="Major Total 4 7 6 3" xfId="27325"/>
    <cellStyle name="Major Total 4 7 6 3 2" xfId="27326"/>
    <cellStyle name="Major Total 4 7 6 4" xfId="27327"/>
    <cellStyle name="Major Total 4 7 7" xfId="27328"/>
    <cellStyle name="Major Total 4 7 7 2" xfId="27329"/>
    <cellStyle name="Major Total 4 7 7 2 2" xfId="27330"/>
    <cellStyle name="Major Total 4 7 7 3" xfId="27331"/>
    <cellStyle name="Major Total 4 7 7 3 2" xfId="27332"/>
    <cellStyle name="Major Total 4 7 7 4" xfId="27333"/>
    <cellStyle name="Major Total 4 7 8" xfId="27334"/>
    <cellStyle name="Major Total 4 7 8 2" xfId="27335"/>
    <cellStyle name="Major Total 4 7 9" xfId="27336"/>
    <cellStyle name="Major Total 4 7 9 2" xfId="27337"/>
    <cellStyle name="Major Total 4 8" xfId="27338"/>
    <cellStyle name="Major Total 4 8 2" xfId="27339"/>
    <cellStyle name="Major Total 4 8 2 2" xfId="27340"/>
    <cellStyle name="Major Total 4 8 3" xfId="27341"/>
    <cellStyle name="Major Total 4 8 3 2" xfId="27342"/>
    <cellStyle name="Major Total 4 8 4" xfId="27343"/>
    <cellStyle name="Major Total 4 9" xfId="27344"/>
    <cellStyle name="Major Total 4 9 2" xfId="27345"/>
    <cellStyle name="Major Total 4 9 2 2" xfId="27346"/>
    <cellStyle name="Major Total 4 9 3" xfId="27347"/>
    <cellStyle name="Major Total 4 9 3 2" xfId="27348"/>
    <cellStyle name="Major Total 4 9 4" xfId="27349"/>
    <cellStyle name="Major Total 5" xfId="27350"/>
    <cellStyle name="Major Total 5 10" xfId="27351"/>
    <cellStyle name="Major Total 5 10 2" xfId="27352"/>
    <cellStyle name="Major Total 5 10 2 2" xfId="27353"/>
    <cellStyle name="Major Total 5 10 3" xfId="27354"/>
    <cellStyle name="Major Total 5 10 3 2" xfId="27355"/>
    <cellStyle name="Major Total 5 10 4" xfId="27356"/>
    <cellStyle name="Major Total 5 11" xfId="27357"/>
    <cellStyle name="Major Total 5 11 2" xfId="27358"/>
    <cellStyle name="Major Total 5 11 2 2" xfId="27359"/>
    <cellStyle name="Major Total 5 11 3" xfId="27360"/>
    <cellStyle name="Major Total 5 11 3 2" xfId="27361"/>
    <cellStyle name="Major Total 5 11 4" xfId="27362"/>
    <cellStyle name="Major Total 5 12" xfId="27363"/>
    <cellStyle name="Major Total 5 12 2" xfId="27364"/>
    <cellStyle name="Major Total 5 12 2 2" xfId="27365"/>
    <cellStyle name="Major Total 5 12 3" xfId="27366"/>
    <cellStyle name="Major Total 5 12 3 2" xfId="27367"/>
    <cellStyle name="Major Total 5 12 4" xfId="27368"/>
    <cellStyle name="Major Total 5 13" xfId="27369"/>
    <cellStyle name="Major Total 5 13 2" xfId="27370"/>
    <cellStyle name="Major Total 5 14" xfId="27371"/>
    <cellStyle name="Major Total 5 14 2" xfId="27372"/>
    <cellStyle name="Major Total 5 15" xfId="27373"/>
    <cellStyle name="Major Total 5 2" xfId="27374"/>
    <cellStyle name="Major Total 5 2 10" xfId="27375"/>
    <cellStyle name="Major Total 5 2 10 2" xfId="27376"/>
    <cellStyle name="Major Total 5 2 11" xfId="27377"/>
    <cellStyle name="Major Total 5 2 2" xfId="27378"/>
    <cellStyle name="Major Total 5 2 2 10" xfId="27379"/>
    <cellStyle name="Major Total 5 2 2 2" xfId="27380"/>
    <cellStyle name="Major Total 5 2 2 2 2" xfId="27381"/>
    <cellStyle name="Major Total 5 2 2 2 2 2" xfId="27382"/>
    <cellStyle name="Major Total 5 2 2 2 3" xfId="27383"/>
    <cellStyle name="Major Total 5 2 2 2 3 2" xfId="27384"/>
    <cellStyle name="Major Total 5 2 2 2 4" xfId="27385"/>
    <cellStyle name="Major Total 5 2 2 3" xfId="27386"/>
    <cellStyle name="Major Total 5 2 2 3 2" xfId="27387"/>
    <cellStyle name="Major Total 5 2 2 3 2 2" xfId="27388"/>
    <cellStyle name="Major Total 5 2 2 3 3" xfId="27389"/>
    <cellStyle name="Major Total 5 2 2 3 3 2" xfId="27390"/>
    <cellStyle name="Major Total 5 2 2 3 4" xfId="27391"/>
    <cellStyle name="Major Total 5 2 2 4" xfId="27392"/>
    <cellStyle name="Major Total 5 2 2 4 2" xfId="27393"/>
    <cellStyle name="Major Total 5 2 2 4 2 2" xfId="27394"/>
    <cellStyle name="Major Total 5 2 2 4 3" xfId="27395"/>
    <cellStyle name="Major Total 5 2 2 4 3 2" xfId="27396"/>
    <cellStyle name="Major Total 5 2 2 4 4" xfId="27397"/>
    <cellStyle name="Major Total 5 2 2 5" xfId="27398"/>
    <cellStyle name="Major Total 5 2 2 5 2" xfId="27399"/>
    <cellStyle name="Major Total 5 2 2 5 2 2" xfId="27400"/>
    <cellStyle name="Major Total 5 2 2 5 3" xfId="27401"/>
    <cellStyle name="Major Total 5 2 2 5 3 2" xfId="27402"/>
    <cellStyle name="Major Total 5 2 2 5 4" xfId="27403"/>
    <cellStyle name="Major Total 5 2 2 6" xfId="27404"/>
    <cellStyle name="Major Total 5 2 2 6 2" xfId="27405"/>
    <cellStyle name="Major Total 5 2 2 6 2 2" xfId="27406"/>
    <cellStyle name="Major Total 5 2 2 6 3" xfId="27407"/>
    <cellStyle name="Major Total 5 2 2 6 3 2" xfId="27408"/>
    <cellStyle name="Major Total 5 2 2 6 4" xfId="27409"/>
    <cellStyle name="Major Total 5 2 2 7" xfId="27410"/>
    <cellStyle name="Major Total 5 2 2 7 2" xfId="27411"/>
    <cellStyle name="Major Total 5 2 2 7 2 2" xfId="27412"/>
    <cellStyle name="Major Total 5 2 2 7 3" xfId="27413"/>
    <cellStyle name="Major Total 5 2 2 7 3 2" xfId="27414"/>
    <cellStyle name="Major Total 5 2 2 7 4" xfId="27415"/>
    <cellStyle name="Major Total 5 2 2 8" xfId="27416"/>
    <cellStyle name="Major Total 5 2 2 8 2" xfId="27417"/>
    <cellStyle name="Major Total 5 2 2 9" xfId="27418"/>
    <cellStyle name="Major Total 5 2 2 9 2" xfId="27419"/>
    <cellStyle name="Major Total 5 2 3" xfId="27420"/>
    <cellStyle name="Major Total 5 2 3 2" xfId="27421"/>
    <cellStyle name="Major Total 5 2 3 2 2" xfId="27422"/>
    <cellStyle name="Major Total 5 2 3 3" xfId="27423"/>
    <cellStyle name="Major Total 5 2 3 3 2" xfId="27424"/>
    <cellStyle name="Major Total 5 2 3 4" xfId="27425"/>
    <cellStyle name="Major Total 5 2 4" xfId="27426"/>
    <cellStyle name="Major Total 5 2 4 2" xfId="27427"/>
    <cellStyle name="Major Total 5 2 4 2 2" xfId="27428"/>
    <cellStyle name="Major Total 5 2 4 3" xfId="27429"/>
    <cellStyle name="Major Total 5 2 4 3 2" xfId="27430"/>
    <cellStyle name="Major Total 5 2 4 4" xfId="27431"/>
    <cellStyle name="Major Total 5 2 5" xfId="27432"/>
    <cellStyle name="Major Total 5 2 5 2" xfId="27433"/>
    <cellStyle name="Major Total 5 2 5 2 2" xfId="27434"/>
    <cellStyle name="Major Total 5 2 5 3" xfId="27435"/>
    <cellStyle name="Major Total 5 2 5 3 2" xfId="27436"/>
    <cellStyle name="Major Total 5 2 5 4" xfId="27437"/>
    <cellStyle name="Major Total 5 2 6" xfId="27438"/>
    <cellStyle name="Major Total 5 2 6 2" xfId="27439"/>
    <cellStyle name="Major Total 5 2 6 2 2" xfId="27440"/>
    <cellStyle name="Major Total 5 2 6 3" xfId="27441"/>
    <cellStyle name="Major Total 5 2 6 3 2" xfId="27442"/>
    <cellStyle name="Major Total 5 2 6 4" xfId="27443"/>
    <cellStyle name="Major Total 5 2 7" xfId="27444"/>
    <cellStyle name="Major Total 5 2 7 2" xfId="27445"/>
    <cellStyle name="Major Total 5 2 7 2 2" xfId="27446"/>
    <cellStyle name="Major Total 5 2 7 3" xfId="27447"/>
    <cellStyle name="Major Total 5 2 7 3 2" xfId="27448"/>
    <cellStyle name="Major Total 5 2 7 4" xfId="27449"/>
    <cellStyle name="Major Total 5 2 8" xfId="27450"/>
    <cellStyle name="Major Total 5 2 8 2" xfId="27451"/>
    <cellStyle name="Major Total 5 2 8 2 2" xfId="27452"/>
    <cellStyle name="Major Total 5 2 8 3" xfId="27453"/>
    <cellStyle name="Major Total 5 2 8 3 2" xfId="27454"/>
    <cellStyle name="Major Total 5 2 8 4" xfId="27455"/>
    <cellStyle name="Major Total 5 2 9" xfId="27456"/>
    <cellStyle name="Major Total 5 2 9 2" xfId="27457"/>
    <cellStyle name="Major Total 5 3" xfId="27458"/>
    <cellStyle name="Major Total 5 3 10" xfId="27459"/>
    <cellStyle name="Major Total 5 3 10 2" xfId="27460"/>
    <cellStyle name="Major Total 5 3 11" xfId="27461"/>
    <cellStyle name="Major Total 5 3 2" xfId="27462"/>
    <cellStyle name="Major Total 5 3 2 10" xfId="27463"/>
    <cellStyle name="Major Total 5 3 2 2" xfId="27464"/>
    <cellStyle name="Major Total 5 3 2 2 2" xfId="27465"/>
    <cellStyle name="Major Total 5 3 2 2 2 2" xfId="27466"/>
    <cellStyle name="Major Total 5 3 2 2 3" xfId="27467"/>
    <cellStyle name="Major Total 5 3 2 2 3 2" xfId="27468"/>
    <cellStyle name="Major Total 5 3 2 2 4" xfId="27469"/>
    <cellStyle name="Major Total 5 3 2 3" xfId="27470"/>
    <cellStyle name="Major Total 5 3 2 3 2" xfId="27471"/>
    <cellStyle name="Major Total 5 3 2 3 2 2" xfId="27472"/>
    <cellStyle name="Major Total 5 3 2 3 3" xfId="27473"/>
    <cellStyle name="Major Total 5 3 2 3 3 2" xfId="27474"/>
    <cellStyle name="Major Total 5 3 2 3 4" xfId="27475"/>
    <cellStyle name="Major Total 5 3 2 4" xfId="27476"/>
    <cellStyle name="Major Total 5 3 2 4 2" xfId="27477"/>
    <cellStyle name="Major Total 5 3 2 4 2 2" xfId="27478"/>
    <cellStyle name="Major Total 5 3 2 4 3" xfId="27479"/>
    <cellStyle name="Major Total 5 3 2 4 3 2" xfId="27480"/>
    <cellStyle name="Major Total 5 3 2 4 4" xfId="27481"/>
    <cellStyle name="Major Total 5 3 2 5" xfId="27482"/>
    <cellStyle name="Major Total 5 3 2 5 2" xfId="27483"/>
    <cellStyle name="Major Total 5 3 2 5 2 2" xfId="27484"/>
    <cellStyle name="Major Total 5 3 2 5 3" xfId="27485"/>
    <cellStyle name="Major Total 5 3 2 5 3 2" xfId="27486"/>
    <cellStyle name="Major Total 5 3 2 5 4" xfId="27487"/>
    <cellStyle name="Major Total 5 3 2 6" xfId="27488"/>
    <cellStyle name="Major Total 5 3 2 6 2" xfId="27489"/>
    <cellStyle name="Major Total 5 3 2 6 2 2" xfId="27490"/>
    <cellStyle name="Major Total 5 3 2 6 3" xfId="27491"/>
    <cellStyle name="Major Total 5 3 2 6 3 2" xfId="27492"/>
    <cellStyle name="Major Total 5 3 2 6 4" xfId="27493"/>
    <cellStyle name="Major Total 5 3 2 7" xfId="27494"/>
    <cellStyle name="Major Total 5 3 2 7 2" xfId="27495"/>
    <cellStyle name="Major Total 5 3 2 7 2 2" xfId="27496"/>
    <cellStyle name="Major Total 5 3 2 7 3" xfId="27497"/>
    <cellStyle name="Major Total 5 3 2 7 3 2" xfId="27498"/>
    <cellStyle name="Major Total 5 3 2 7 4" xfId="27499"/>
    <cellStyle name="Major Total 5 3 2 8" xfId="27500"/>
    <cellStyle name="Major Total 5 3 2 8 2" xfId="27501"/>
    <cellStyle name="Major Total 5 3 2 9" xfId="27502"/>
    <cellStyle name="Major Total 5 3 2 9 2" xfId="27503"/>
    <cellStyle name="Major Total 5 3 3" xfId="27504"/>
    <cellStyle name="Major Total 5 3 3 2" xfId="27505"/>
    <cellStyle name="Major Total 5 3 3 2 2" xfId="27506"/>
    <cellStyle name="Major Total 5 3 3 3" xfId="27507"/>
    <cellStyle name="Major Total 5 3 3 3 2" xfId="27508"/>
    <cellStyle name="Major Total 5 3 3 4" xfId="27509"/>
    <cellStyle name="Major Total 5 3 4" xfId="27510"/>
    <cellStyle name="Major Total 5 3 4 2" xfId="27511"/>
    <cellStyle name="Major Total 5 3 4 2 2" xfId="27512"/>
    <cellStyle name="Major Total 5 3 4 3" xfId="27513"/>
    <cellStyle name="Major Total 5 3 4 3 2" xfId="27514"/>
    <cellStyle name="Major Total 5 3 4 4" xfId="27515"/>
    <cellStyle name="Major Total 5 3 5" xfId="27516"/>
    <cellStyle name="Major Total 5 3 5 2" xfId="27517"/>
    <cellStyle name="Major Total 5 3 5 2 2" xfId="27518"/>
    <cellStyle name="Major Total 5 3 5 3" xfId="27519"/>
    <cellStyle name="Major Total 5 3 5 3 2" xfId="27520"/>
    <cellStyle name="Major Total 5 3 5 4" xfId="27521"/>
    <cellStyle name="Major Total 5 3 6" xfId="27522"/>
    <cellStyle name="Major Total 5 3 6 2" xfId="27523"/>
    <cellStyle name="Major Total 5 3 6 2 2" xfId="27524"/>
    <cellStyle name="Major Total 5 3 6 3" xfId="27525"/>
    <cellStyle name="Major Total 5 3 6 3 2" xfId="27526"/>
    <cellStyle name="Major Total 5 3 6 4" xfId="27527"/>
    <cellStyle name="Major Total 5 3 7" xfId="27528"/>
    <cellStyle name="Major Total 5 3 7 2" xfId="27529"/>
    <cellStyle name="Major Total 5 3 7 2 2" xfId="27530"/>
    <cellStyle name="Major Total 5 3 7 3" xfId="27531"/>
    <cellStyle name="Major Total 5 3 7 3 2" xfId="27532"/>
    <cellStyle name="Major Total 5 3 7 4" xfId="27533"/>
    <cellStyle name="Major Total 5 3 8" xfId="27534"/>
    <cellStyle name="Major Total 5 3 8 2" xfId="27535"/>
    <cellStyle name="Major Total 5 3 8 2 2" xfId="27536"/>
    <cellStyle name="Major Total 5 3 8 3" xfId="27537"/>
    <cellStyle name="Major Total 5 3 8 3 2" xfId="27538"/>
    <cellStyle name="Major Total 5 3 8 4" xfId="27539"/>
    <cellStyle name="Major Total 5 3 9" xfId="27540"/>
    <cellStyle name="Major Total 5 3 9 2" xfId="27541"/>
    <cellStyle name="Major Total 5 4" xfId="27542"/>
    <cellStyle name="Major Total 5 4 10" xfId="27543"/>
    <cellStyle name="Major Total 5 4 10 2" xfId="27544"/>
    <cellStyle name="Major Total 5 4 11" xfId="27545"/>
    <cellStyle name="Major Total 5 4 2" xfId="27546"/>
    <cellStyle name="Major Total 5 4 2 10" xfId="27547"/>
    <cellStyle name="Major Total 5 4 2 2" xfId="27548"/>
    <cellStyle name="Major Total 5 4 2 2 2" xfId="27549"/>
    <cellStyle name="Major Total 5 4 2 2 2 2" xfId="27550"/>
    <cellStyle name="Major Total 5 4 2 2 3" xfId="27551"/>
    <cellStyle name="Major Total 5 4 2 2 3 2" xfId="27552"/>
    <cellStyle name="Major Total 5 4 2 2 4" xfId="27553"/>
    <cellStyle name="Major Total 5 4 2 3" xfId="27554"/>
    <cellStyle name="Major Total 5 4 2 3 2" xfId="27555"/>
    <cellStyle name="Major Total 5 4 2 3 2 2" xfId="27556"/>
    <cellStyle name="Major Total 5 4 2 3 3" xfId="27557"/>
    <cellStyle name="Major Total 5 4 2 3 3 2" xfId="27558"/>
    <cellStyle name="Major Total 5 4 2 3 4" xfId="27559"/>
    <cellStyle name="Major Total 5 4 2 4" xfId="27560"/>
    <cellStyle name="Major Total 5 4 2 4 2" xfId="27561"/>
    <cellStyle name="Major Total 5 4 2 4 2 2" xfId="27562"/>
    <cellStyle name="Major Total 5 4 2 4 3" xfId="27563"/>
    <cellStyle name="Major Total 5 4 2 4 3 2" xfId="27564"/>
    <cellStyle name="Major Total 5 4 2 4 4" xfId="27565"/>
    <cellStyle name="Major Total 5 4 2 5" xfId="27566"/>
    <cellStyle name="Major Total 5 4 2 5 2" xfId="27567"/>
    <cellStyle name="Major Total 5 4 2 5 2 2" xfId="27568"/>
    <cellStyle name="Major Total 5 4 2 5 3" xfId="27569"/>
    <cellStyle name="Major Total 5 4 2 5 3 2" xfId="27570"/>
    <cellStyle name="Major Total 5 4 2 5 4" xfId="27571"/>
    <cellStyle name="Major Total 5 4 2 6" xfId="27572"/>
    <cellStyle name="Major Total 5 4 2 6 2" xfId="27573"/>
    <cellStyle name="Major Total 5 4 2 6 2 2" xfId="27574"/>
    <cellStyle name="Major Total 5 4 2 6 3" xfId="27575"/>
    <cellStyle name="Major Total 5 4 2 6 3 2" xfId="27576"/>
    <cellStyle name="Major Total 5 4 2 6 4" xfId="27577"/>
    <cellStyle name="Major Total 5 4 2 7" xfId="27578"/>
    <cellStyle name="Major Total 5 4 2 7 2" xfId="27579"/>
    <cellStyle name="Major Total 5 4 2 7 2 2" xfId="27580"/>
    <cellStyle name="Major Total 5 4 2 7 3" xfId="27581"/>
    <cellStyle name="Major Total 5 4 2 7 3 2" xfId="27582"/>
    <cellStyle name="Major Total 5 4 2 7 4" xfId="27583"/>
    <cellStyle name="Major Total 5 4 2 8" xfId="27584"/>
    <cellStyle name="Major Total 5 4 2 8 2" xfId="27585"/>
    <cellStyle name="Major Total 5 4 2 9" xfId="27586"/>
    <cellStyle name="Major Total 5 4 2 9 2" xfId="27587"/>
    <cellStyle name="Major Total 5 4 3" xfId="27588"/>
    <cellStyle name="Major Total 5 4 3 2" xfId="27589"/>
    <cellStyle name="Major Total 5 4 3 2 2" xfId="27590"/>
    <cellStyle name="Major Total 5 4 3 3" xfId="27591"/>
    <cellStyle name="Major Total 5 4 3 3 2" xfId="27592"/>
    <cellStyle name="Major Total 5 4 3 4" xfId="27593"/>
    <cellStyle name="Major Total 5 4 4" xfId="27594"/>
    <cellStyle name="Major Total 5 4 4 2" xfId="27595"/>
    <cellStyle name="Major Total 5 4 4 2 2" xfId="27596"/>
    <cellStyle name="Major Total 5 4 4 3" xfId="27597"/>
    <cellStyle name="Major Total 5 4 4 3 2" xfId="27598"/>
    <cellStyle name="Major Total 5 4 4 4" xfId="27599"/>
    <cellStyle name="Major Total 5 4 5" xfId="27600"/>
    <cellStyle name="Major Total 5 4 5 2" xfId="27601"/>
    <cellStyle name="Major Total 5 4 5 2 2" xfId="27602"/>
    <cellStyle name="Major Total 5 4 5 3" xfId="27603"/>
    <cellStyle name="Major Total 5 4 5 3 2" xfId="27604"/>
    <cellStyle name="Major Total 5 4 5 4" xfId="27605"/>
    <cellStyle name="Major Total 5 4 6" xfId="27606"/>
    <cellStyle name="Major Total 5 4 6 2" xfId="27607"/>
    <cellStyle name="Major Total 5 4 6 2 2" xfId="27608"/>
    <cellStyle name="Major Total 5 4 6 3" xfId="27609"/>
    <cellStyle name="Major Total 5 4 6 3 2" xfId="27610"/>
    <cellStyle name="Major Total 5 4 6 4" xfId="27611"/>
    <cellStyle name="Major Total 5 4 7" xfId="27612"/>
    <cellStyle name="Major Total 5 4 7 2" xfId="27613"/>
    <cellStyle name="Major Total 5 4 7 2 2" xfId="27614"/>
    <cellStyle name="Major Total 5 4 7 3" xfId="27615"/>
    <cellStyle name="Major Total 5 4 7 3 2" xfId="27616"/>
    <cellStyle name="Major Total 5 4 7 4" xfId="27617"/>
    <cellStyle name="Major Total 5 4 8" xfId="27618"/>
    <cellStyle name="Major Total 5 4 8 2" xfId="27619"/>
    <cellStyle name="Major Total 5 4 8 2 2" xfId="27620"/>
    <cellStyle name="Major Total 5 4 8 3" xfId="27621"/>
    <cellStyle name="Major Total 5 4 8 3 2" xfId="27622"/>
    <cellStyle name="Major Total 5 4 8 4" xfId="27623"/>
    <cellStyle name="Major Total 5 4 9" xfId="27624"/>
    <cellStyle name="Major Total 5 4 9 2" xfId="27625"/>
    <cellStyle name="Major Total 5 5" xfId="27626"/>
    <cellStyle name="Major Total 5 5 10" xfId="27627"/>
    <cellStyle name="Major Total 5 5 10 2" xfId="27628"/>
    <cellStyle name="Major Total 5 5 11" xfId="27629"/>
    <cellStyle name="Major Total 5 5 2" xfId="27630"/>
    <cellStyle name="Major Total 5 5 2 10" xfId="27631"/>
    <cellStyle name="Major Total 5 5 2 2" xfId="27632"/>
    <cellStyle name="Major Total 5 5 2 2 2" xfId="27633"/>
    <cellStyle name="Major Total 5 5 2 2 2 2" xfId="27634"/>
    <cellStyle name="Major Total 5 5 2 2 3" xfId="27635"/>
    <cellStyle name="Major Total 5 5 2 2 3 2" xfId="27636"/>
    <cellStyle name="Major Total 5 5 2 2 4" xfId="27637"/>
    <cellStyle name="Major Total 5 5 2 3" xfId="27638"/>
    <cellStyle name="Major Total 5 5 2 3 2" xfId="27639"/>
    <cellStyle name="Major Total 5 5 2 3 2 2" xfId="27640"/>
    <cellStyle name="Major Total 5 5 2 3 3" xfId="27641"/>
    <cellStyle name="Major Total 5 5 2 3 3 2" xfId="27642"/>
    <cellStyle name="Major Total 5 5 2 3 4" xfId="27643"/>
    <cellStyle name="Major Total 5 5 2 4" xfId="27644"/>
    <cellStyle name="Major Total 5 5 2 4 2" xfId="27645"/>
    <cellStyle name="Major Total 5 5 2 4 2 2" xfId="27646"/>
    <cellStyle name="Major Total 5 5 2 4 3" xfId="27647"/>
    <cellStyle name="Major Total 5 5 2 4 3 2" xfId="27648"/>
    <cellStyle name="Major Total 5 5 2 4 4" xfId="27649"/>
    <cellStyle name="Major Total 5 5 2 5" xfId="27650"/>
    <cellStyle name="Major Total 5 5 2 5 2" xfId="27651"/>
    <cellStyle name="Major Total 5 5 2 5 2 2" xfId="27652"/>
    <cellStyle name="Major Total 5 5 2 5 3" xfId="27653"/>
    <cellStyle name="Major Total 5 5 2 5 3 2" xfId="27654"/>
    <cellStyle name="Major Total 5 5 2 5 4" xfId="27655"/>
    <cellStyle name="Major Total 5 5 2 6" xfId="27656"/>
    <cellStyle name="Major Total 5 5 2 6 2" xfId="27657"/>
    <cellStyle name="Major Total 5 5 2 6 2 2" xfId="27658"/>
    <cellStyle name="Major Total 5 5 2 6 3" xfId="27659"/>
    <cellStyle name="Major Total 5 5 2 6 3 2" xfId="27660"/>
    <cellStyle name="Major Total 5 5 2 6 4" xfId="27661"/>
    <cellStyle name="Major Total 5 5 2 7" xfId="27662"/>
    <cellStyle name="Major Total 5 5 2 7 2" xfId="27663"/>
    <cellStyle name="Major Total 5 5 2 7 2 2" xfId="27664"/>
    <cellStyle name="Major Total 5 5 2 7 3" xfId="27665"/>
    <cellStyle name="Major Total 5 5 2 7 3 2" xfId="27666"/>
    <cellStyle name="Major Total 5 5 2 7 4" xfId="27667"/>
    <cellStyle name="Major Total 5 5 2 8" xfId="27668"/>
    <cellStyle name="Major Total 5 5 2 8 2" xfId="27669"/>
    <cellStyle name="Major Total 5 5 2 9" xfId="27670"/>
    <cellStyle name="Major Total 5 5 2 9 2" xfId="27671"/>
    <cellStyle name="Major Total 5 5 3" xfId="27672"/>
    <cellStyle name="Major Total 5 5 3 2" xfId="27673"/>
    <cellStyle name="Major Total 5 5 3 2 2" xfId="27674"/>
    <cellStyle name="Major Total 5 5 3 3" xfId="27675"/>
    <cellStyle name="Major Total 5 5 3 3 2" xfId="27676"/>
    <cellStyle name="Major Total 5 5 3 4" xfId="27677"/>
    <cellStyle name="Major Total 5 5 4" xfId="27678"/>
    <cellStyle name="Major Total 5 5 4 2" xfId="27679"/>
    <cellStyle name="Major Total 5 5 4 2 2" xfId="27680"/>
    <cellStyle name="Major Total 5 5 4 3" xfId="27681"/>
    <cellStyle name="Major Total 5 5 4 3 2" xfId="27682"/>
    <cellStyle name="Major Total 5 5 4 4" xfId="27683"/>
    <cellStyle name="Major Total 5 5 5" xfId="27684"/>
    <cellStyle name="Major Total 5 5 5 2" xfId="27685"/>
    <cellStyle name="Major Total 5 5 5 2 2" xfId="27686"/>
    <cellStyle name="Major Total 5 5 5 3" xfId="27687"/>
    <cellStyle name="Major Total 5 5 5 3 2" xfId="27688"/>
    <cellStyle name="Major Total 5 5 5 4" xfId="27689"/>
    <cellStyle name="Major Total 5 5 6" xfId="27690"/>
    <cellStyle name="Major Total 5 5 6 2" xfId="27691"/>
    <cellStyle name="Major Total 5 5 6 2 2" xfId="27692"/>
    <cellStyle name="Major Total 5 5 6 3" xfId="27693"/>
    <cellStyle name="Major Total 5 5 6 3 2" xfId="27694"/>
    <cellStyle name="Major Total 5 5 6 4" xfId="27695"/>
    <cellStyle name="Major Total 5 5 7" xfId="27696"/>
    <cellStyle name="Major Total 5 5 7 2" xfId="27697"/>
    <cellStyle name="Major Total 5 5 7 2 2" xfId="27698"/>
    <cellStyle name="Major Total 5 5 7 3" xfId="27699"/>
    <cellStyle name="Major Total 5 5 7 3 2" xfId="27700"/>
    <cellStyle name="Major Total 5 5 7 4" xfId="27701"/>
    <cellStyle name="Major Total 5 5 8" xfId="27702"/>
    <cellStyle name="Major Total 5 5 8 2" xfId="27703"/>
    <cellStyle name="Major Total 5 5 8 2 2" xfId="27704"/>
    <cellStyle name="Major Total 5 5 8 3" xfId="27705"/>
    <cellStyle name="Major Total 5 5 8 3 2" xfId="27706"/>
    <cellStyle name="Major Total 5 5 8 4" xfId="27707"/>
    <cellStyle name="Major Total 5 5 9" xfId="27708"/>
    <cellStyle name="Major Total 5 5 9 2" xfId="27709"/>
    <cellStyle name="Major Total 5 6" xfId="27710"/>
    <cellStyle name="Major Total 5 6 10" xfId="27711"/>
    <cellStyle name="Major Total 5 6 2" xfId="27712"/>
    <cellStyle name="Major Total 5 6 2 2" xfId="27713"/>
    <cellStyle name="Major Total 5 6 2 2 2" xfId="27714"/>
    <cellStyle name="Major Total 5 6 2 3" xfId="27715"/>
    <cellStyle name="Major Total 5 6 2 3 2" xfId="27716"/>
    <cellStyle name="Major Total 5 6 2 4" xfId="27717"/>
    <cellStyle name="Major Total 5 6 3" xfId="27718"/>
    <cellStyle name="Major Total 5 6 3 2" xfId="27719"/>
    <cellStyle name="Major Total 5 6 3 2 2" xfId="27720"/>
    <cellStyle name="Major Total 5 6 3 3" xfId="27721"/>
    <cellStyle name="Major Total 5 6 3 3 2" xfId="27722"/>
    <cellStyle name="Major Total 5 6 3 4" xfId="27723"/>
    <cellStyle name="Major Total 5 6 4" xfId="27724"/>
    <cellStyle name="Major Total 5 6 4 2" xfId="27725"/>
    <cellStyle name="Major Total 5 6 4 2 2" xfId="27726"/>
    <cellStyle name="Major Total 5 6 4 3" xfId="27727"/>
    <cellStyle name="Major Total 5 6 4 3 2" xfId="27728"/>
    <cellStyle name="Major Total 5 6 4 4" xfId="27729"/>
    <cellStyle name="Major Total 5 6 5" xfId="27730"/>
    <cellStyle name="Major Total 5 6 5 2" xfId="27731"/>
    <cellStyle name="Major Total 5 6 5 2 2" xfId="27732"/>
    <cellStyle name="Major Total 5 6 5 3" xfId="27733"/>
    <cellStyle name="Major Total 5 6 5 3 2" xfId="27734"/>
    <cellStyle name="Major Total 5 6 5 4" xfId="27735"/>
    <cellStyle name="Major Total 5 6 6" xfId="27736"/>
    <cellStyle name="Major Total 5 6 6 2" xfId="27737"/>
    <cellStyle name="Major Total 5 6 6 2 2" xfId="27738"/>
    <cellStyle name="Major Total 5 6 6 3" xfId="27739"/>
    <cellStyle name="Major Total 5 6 6 3 2" xfId="27740"/>
    <cellStyle name="Major Total 5 6 6 4" xfId="27741"/>
    <cellStyle name="Major Total 5 6 7" xfId="27742"/>
    <cellStyle name="Major Total 5 6 7 2" xfId="27743"/>
    <cellStyle name="Major Total 5 6 7 2 2" xfId="27744"/>
    <cellStyle name="Major Total 5 6 7 3" xfId="27745"/>
    <cellStyle name="Major Total 5 6 7 3 2" xfId="27746"/>
    <cellStyle name="Major Total 5 6 7 4" xfId="27747"/>
    <cellStyle name="Major Total 5 6 8" xfId="27748"/>
    <cellStyle name="Major Total 5 6 8 2" xfId="27749"/>
    <cellStyle name="Major Total 5 6 9" xfId="27750"/>
    <cellStyle name="Major Total 5 6 9 2" xfId="27751"/>
    <cellStyle name="Major Total 5 7" xfId="27752"/>
    <cellStyle name="Major Total 5 7 2" xfId="27753"/>
    <cellStyle name="Major Total 5 7 2 2" xfId="27754"/>
    <cellStyle name="Major Total 5 7 3" xfId="27755"/>
    <cellStyle name="Major Total 5 7 3 2" xfId="27756"/>
    <cellStyle name="Major Total 5 7 4" xfId="27757"/>
    <cellStyle name="Major Total 5 8" xfId="27758"/>
    <cellStyle name="Major Total 5 8 2" xfId="27759"/>
    <cellStyle name="Major Total 5 8 2 2" xfId="27760"/>
    <cellStyle name="Major Total 5 8 3" xfId="27761"/>
    <cellStyle name="Major Total 5 8 3 2" xfId="27762"/>
    <cellStyle name="Major Total 5 8 4" xfId="27763"/>
    <cellStyle name="Major Total 5 9" xfId="27764"/>
    <cellStyle name="Major Total 5 9 2" xfId="27765"/>
    <cellStyle name="Major Total 5 9 2 2" xfId="27766"/>
    <cellStyle name="Major Total 5 9 3" xfId="27767"/>
    <cellStyle name="Major Total 5 9 3 2" xfId="27768"/>
    <cellStyle name="Major Total 5 9 4" xfId="27769"/>
    <cellStyle name="Major Total 6" xfId="27770"/>
    <cellStyle name="Major Total 6 10" xfId="27771"/>
    <cellStyle name="Major Total 6 10 2" xfId="27772"/>
    <cellStyle name="Major Total 6 10 2 2" xfId="27773"/>
    <cellStyle name="Major Total 6 10 3" xfId="27774"/>
    <cellStyle name="Major Total 6 10 3 2" xfId="27775"/>
    <cellStyle name="Major Total 6 10 4" xfId="27776"/>
    <cellStyle name="Major Total 6 11" xfId="27777"/>
    <cellStyle name="Major Total 6 11 2" xfId="27778"/>
    <cellStyle name="Major Total 6 11 2 2" xfId="27779"/>
    <cellStyle name="Major Total 6 11 3" xfId="27780"/>
    <cellStyle name="Major Total 6 11 3 2" xfId="27781"/>
    <cellStyle name="Major Total 6 11 4" xfId="27782"/>
    <cellStyle name="Major Total 6 12" xfId="27783"/>
    <cellStyle name="Major Total 6 12 2" xfId="27784"/>
    <cellStyle name="Major Total 6 12 2 2" xfId="27785"/>
    <cellStyle name="Major Total 6 12 3" xfId="27786"/>
    <cellStyle name="Major Total 6 12 3 2" xfId="27787"/>
    <cellStyle name="Major Total 6 12 4" xfId="27788"/>
    <cellStyle name="Major Total 6 13" xfId="27789"/>
    <cellStyle name="Major Total 6 13 2" xfId="27790"/>
    <cellStyle name="Major Total 6 14" xfId="27791"/>
    <cellStyle name="Major Total 6 14 2" xfId="27792"/>
    <cellStyle name="Major Total 6 15" xfId="27793"/>
    <cellStyle name="Major Total 6 2" xfId="27794"/>
    <cellStyle name="Major Total 6 2 10" xfId="27795"/>
    <cellStyle name="Major Total 6 2 10 2" xfId="27796"/>
    <cellStyle name="Major Total 6 2 11" xfId="27797"/>
    <cellStyle name="Major Total 6 2 2" xfId="27798"/>
    <cellStyle name="Major Total 6 2 2 10" xfId="27799"/>
    <cellStyle name="Major Total 6 2 2 2" xfId="27800"/>
    <cellStyle name="Major Total 6 2 2 2 2" xfId="27801"/>
    <cellStyle name="Major Total 6 2 2 2 2 2" xfId="27802"/>
    <cellStyle name="Major Total 6 2 2 2 3" xfId="27803"/>
    <cellStyle name="Major Total 6 2 2 2 3 2" xfId="27804"/>
    <cellStyle name="Major Total 6 2 2 2 4" xfId="27805"/>
    <cellStyle name="Major Total 6 2 2 3" xfId="27806"/>
    <cellStyle name="Major Total 6 2 2 3 2" xfId="27807"/>
    <cellStyle name="Major Total 6 2 2 3 2 2" xfId="27808"/>
    <cellStyle name="Major Total 6 2 2 3 3" xfId="27809"/>
    <cellStyle name="Major Total 6 2 2 3 3 2" xfId="27810"/>
    <cellStyle name="Major Total 6 2 2 3 4" xfId="27811"/>
    <cellStyle name="Major Total 6 2 2 4" xfId="27812"/>
    <cellStyle name="Major Total 6 2 2 4 2" xfId="27813"/>
    <cellStyle name="Major Total 6 2 2 4 2 2" xfId="27814"/>
    <cellStyle name="Major Total 6 2 2 4 3" xfId="27815"/>
    <cellStyle name="Major Total 6 2 2 4 3 2" xfId="27816"/>
    <cellStyle name="Major Total 6 2 2 4 4" xfId="27817"/>
    <cellStyle name="Major Total 6 2 2 5" xfId="27818"/>
    <cellStyle name="Major Total 6 2 2 5 2" xfId="27819"/>
    <cellStyle name="Major Total 6 2 2 5 2 2" xfId="27820"/>
    <cellStyle name="Major Total 6 2 2 5 3" xfId="27821"/>
    <cellStyle name="Major Total 6 2 2 5 3 2" xfId="27822"/>
    <cellStyle name="Major Total 6 2 2 5 4" xfId="27823"/>
    <cellStyle name="Major Total 6 2 2 6" xfId="27824"/>
    <cellStyle name="Major Total 6 2 2 6 2" xfId="27825"/>
    <cellStyle name="Major Total 6 2 2 6 2 2" xfId="27826"/>
    <cellStyle name="Major Total 6 2 2 6 3" xfId="27827"/>
    <cellStyle name="Major Total 6 2 2 6 3 2" xfId="27828"/>
    <cellStyle name="Major Total 6 2 2 6 4" xfId="27829"/>
    <cellStyle name="Major Total 6 2 2 7" xfId="27830"/>
    <cellStyle name="Major Total 6 2 2 7 2" xfId="27831"/>
    <cellStyle name="Major Total 6 2 2 7 2 2" xfId="27832"/>
    <cellStyle name="Major Total 6 2 2 7 3" xfId="27833"/>
    <cellStyle name="Major Total 6 2 2 7 3 2" xfId="27834"/>
    <cellStyle name="Major Total 6 2 2 7 4" xfId="27835"/>
    <cellStyle name="Major Total 6 2 2 8" xfId="27836"/>
    <cellStyle name="Major Total 6 2 2 8 2" xfId="27837"/>
    <cellStyle name="Major Total 6 2 2 9" xfId="27838"/>
    <cellStyle name="Major Total 6 2 2 9 2" xfId="27839"/>
    <cellStyle name="Major Total 6 2 3" xfId="27840"/>
    <cellStyle name="Major Total 6 2 3 2" xfId="27841"/>
    <cellStyle name="Major Total 6 2 3 2 2" xfId="27842"/>
    <cellStyle name="Major Total 6 2 3 3" xfId="27843"/>
    <cellStyle name="Major Total 6 2 3 3 2" xfId="27844"/>
    <cellStyle name="Major Total 6 2 3 4" xfId="27845"/>
    <cellStyle name="Major Total 6 2 4" xfId="27846"/>
    <cellStyle name="Major Total 6 2 4 2" xfId="27847"/>
    <cellStyle name="Major Total 6 2 4 2 2" xfId="27848"/>
    <cellStyle name="Major Total 6 2 4 3" xfId="27849"/>
    <cellStyle name="Major Total 6 2 4 3 2" xfId="27850"/>
    <cellStyle name="Major Total 6 2 4 4" xfId="27851"/>
    <cellStyle name="Major Total 6 2 5" xfId="27852"/>
    <cellStyle name="Major Total 6 2 5 2" xfId="27853"/>
    <cellStyle name="Major Total 6 2 5 2 2" xfId="27854"/>
    <cellStyle name="Major Total 6 2 5 3" xfId="27855"/>
    <cellStyle name="Major Total 6 2 5 3 2" xfId="27856"/>
    <cellStyle name="Major Total 6 2 5 4" xfId="27857"/>
    <cellStyle name="Major Total 6 2 6" xfId="27858"/>
    <cellStyle name="Major Total 6 2 6 2" xfId="27859"/>
    <cellStyle name="Major Total 6 2 6 2 2" xfId="27860"/>
    <cellStyle name="Major Total 6 2 6 3" xfId="27861"/>
    <cellStyle name="Major Total 6 2 6 3 2" xfId="27862"/>
    <cellStyle name="Major Total 6 2 6 4" xfId="27863"/>
    <cellStyle name="Major Total 6 2 7" xfId="27864"/>
    <cellStyle name="Major Total 6 2 7 2" xfId="27865"/>
    <cellStyle name="Major Total 6 2 7 2 2" xfId="27866"/>
    <cellStyle name="Major Total 6 2 7 3" xfId="27867"/>
    <cellStyle name="Major Total 6 2 7 3 2" xfId="27868"/>
    <cellStyle name="Major Total 6 2 7 4" xfId="27869"/>
    <cellStyle name="Major Total 6 2 8" xfId="27870"/>
    <cellStyle name="Major Total 6 2 8 2" xfId="27871"/>
    <cellStyle name="Major Total 6 2 8 2 2" xfId="27872"/>
    <cellStyle name="Major Total 6 2 8 3" xfId="27873"/>
    <cellStyle name="Major Total 6 2 8 3 2" xfId="27874"/>
    <cellStyle name="Major Total 6 2 8 4" xfId="27875"/>
    <cellStyle name="Major Total 6 2 9" xfId="27876"/>
    <cellStyle name="Major Total 6 2 9 2" xfId="27877"/>
    <cellStyle name="Major Total 6 3" xfId="27878"/>
    <cellStyle name="Major Total 6 3 10" xfId="27879"/>
    <cellStyle name="Major Total 6 3 10 2" xfId="27880"/>
    <cellStyle name="Major Total 6 3 11" xfId="27881"/>
    <cellStyle name="Major Total 6 3 2" xfId="27882"/>
    <cellStyle name="Major Total 6 3 2 10" xfId="27883"/>
    <cellStyle name="Major Total 6 3 2 2" xfId="27884"/>
    <cellStyle name="Major Total 6 3 2 2 2" xfId="27885"/>
    <cellStyle name="Major Total 6 3 2 2 2 2" xfId="27886"/>
    <cellStyle name="Major Total 6 3 2 2 3" xfId="27887"/>
    <cellStyle name="Major Total 6 3 2 2 3 2" xfId="27888"/>
    <cellStyle name="Major Total 6 3 2 2 4" xfId="27889"/>
    <cellStyle name="Major Total 6 3 2 3" xfId="27890"/>
    <cellStyle name="Major Total 6 3 2 3 2" xfId="27891"/>
    <cellStyle name="Major Total 6 3 2 3 2 2" xfId="27892"/>
    <cellStyle name="Major Total 6 3 2 3 3" xfId="27893"/>
    <cellStyle name="Major Total 6 3 2 3 3 2" xfId="27894"/>
    <cellStyle name="Major Total 6 3 2 3 4" xfId="27895"/>
    <cellStyle name="Major Total 6 3 2 4" xfId="27896"/>
    <cellStyle name="Major Total 6 3 2 4 2" xfId="27897"/>
    <cellStyle name="Major Total 6 3 2 4 2 2" xfId="27898"/>
    <cellStyle name="Major Total 6 3 2 4 3" xfId="27899"/>
    <cellStyle name="Major Total 6 3 2 4 3 2" xfId="27900"/>
    <cellStyle name="Major Total 6 3 2 4 4" xfId="27901"/>
    <cellStyle name="Major Total 6 3 2 5" xfId="27902"/>
    <cellStyle name="Major Total 6 3 2 5 2" xfId="27903"/>
    <cellStyle name="Major Total 6 3 2 5 2 2" xfId="27904"/>
    <cellStyle name="Major Total 6 3 2 5 3" xfId="27905"/>
    <cellStyle name="Major Total 6 3 2 5 3 2" xfId="27906"/>
    <cellStyle name="Major Total 6 3 2 5 4" xfId="27907"/>
    <cellStyle name="Major Total 6 3 2 6" xfId="27908"/>
    <cellStyle name="Major Total 6 3 2 6 2" xfId="27909"/>
    <cellStyle name="Major Total 6 3 2 6 2 2" xfId="27910"/>
    <cellStyle name="Major Total 6 3 2 6 3" xfId="27911"/>
    <cellStyle name="Major Total 6 3 2 6 3 2" xfId="27912"/>
    <cellStyle name="Major Total 6 3 2 6 4" xfId="27913"/>
    <cellStyle name="Major Total 6 3 2 7" xfId="27914"/>
    <cellStyle name="Major Total 6 3 2 7 2" xfId="27915"/>
    <cellStyle name="Major Total 6 3 2 7 2 2" xfId="27916"/>
    <cellStyle name="Major Total 6 3 2 7 3" xfId="27917"/>
    <cellStyle name="Major Total 6 3 2 7 3 2" xfId="27918"/>
    <cellStyle name="Major Total 6 3 2 7 4" xfId="27919"/>
    <cellStyle name="Major Total 6 3 2 8" xfId="27920"/>
    <cellStyle name="Major Total 6 3 2 8 2" xfId="27921"/>
    <cellStyle name="Major Total 6 3 2 9" xfId="27922"/>
    <cellStyle name="Major Total 6 3 2 9 2" xfId="27923"/>
    <cellStyle name="Major Total 6 3 3" xfId="27924"/>
    <cellStyle name="Major Total 6 3 3 2" xfId="27925"/>
    <cellStyle name="Major Total 6 3 3 2 2" xfId="27926"/>
    <cellStyle name="Major Total 6 3 3 3" xfId="27927"/>
    <cellStyle name="Major Total 6 3 3 3 2" xfId="27928"/>
    <cellStyle name="Major Total 6 3 3 4" xfId="27929"/>
    <cellStyle name="Major Total 6 3 4" xfId="27930"/>
    <cellStyle name="Major Total 6 3 4 2" xfId="27931"/>
    <cellStyle name="Major Total 6 3 4 2 2" xfId="27932"/>
    <cellStyle name="Major Total 6 3 4 3" xfId="27933"/>
    <cellStyle name="Major Total 6 3 4 3 2" xfId="27934"/>
    <cellStyle name="Major Total 6 3 4 4" xfId="27935"/>
    <cellStyle name="Major Total 6 3 5" xfId="27936"/>
    <cellStyle name="Major Total 6 3 5 2" xfId="27937"/>
    <cellStyle name="Major Total 6 3 5 2 2" xfId="27938"/>
    <cellStyle name="Major Total 6 3 5 3" xfId="27939"/>
    <cellStyle name="Major Total 6 3 5 3 2" xfId="27940"/>
    <cellStyle name="Major Total 6 3 5 4" xfId="27941"/>
    <cellStyle name="Major Total 6 3 6" xfId="27942"/>
    <cellStyle name="Major Total 6 3 6 2" xfId="27943"/>
    <cellStyle name="Major Total 6 3 6 2 2" xfId="27944"/>
    <cellStyle name="Major Total 6 3 6 3" xfId="27945"/>
    <cellStyle name="Major Total 6 3 6 3 2" xfId="27946"/>
    <cellStyle name="Major Total 6 3 6 4" xfId="27947"/>
    <cellStyle name="Major Total 6 3 7" xfId="27948"/>
    <cellStyle name="Major Total 6 3 7 2" xfId="27949"/>
    <cellStyle name="Major Total 6 3 7 2 2" xfId="27950"/>
    <cellStyle name="Major Total 6 3 7 3" xfId="27951"/>
    <cellStyle name="Major Total 6 3 7 3 2" xfId="27952"/>
    <cellStyle name="Major Total 6 3 7 4" xfId="27953"/>
    <cellStyle name="Major Total 6 3 8" xfId="27954"/>
    <cellStyle name="Major Total 6 3 8 2" xfId="27955"/>
    <cellStyle name="Major Total 6 3 8 2 2" xfId="27956"/>
    <cellStyle name="Major Total 6 3 8 3" xfId="27957"/>
    <cellStyle name="Major Total 6 3 8 3 2" xfId="27958"/>
    <cellStyle name="Major Total 6 3 8 4" xfId="27959"/>
    <cellStyle name="Major Total 6 3 9" xfId="27960"/>
    <cellStyle name="Major Total 6 3 9 2" xfId="27961"/>
    <cellStyle name="Major Total 6 4" xfId="27962"/>
    <cellStyle name="Major Total 6 4 10" xfId="27963"/>
    <cellStyle name="Major Total 6 4 10 2" xfId="27964"/>
    <cellStyle name="Major Total 6 4 11" xfId="27965"/>
    <cellStyle name="Major Total 6 4 2" xfId="27966"/>
    <cellStyle name="Major Total 6 4 2 10" xfId="27967"/>
    <cellStyle name="Major Total 6 4 2 2" xfId="27968"/>
    <cellStyle name="Major Total 6 4 2 2 2" xfId="27969"/>
    <cellStyle name="Major Total 6 4 2 2 2 2" xfId="27970"/>
    <cellStyle name="Major Total 6 4 2 2 3" xfId="27971"/>
    <cellStyle name="Major Total 6 4 2 2 3 2" xfId="27972"/>
    <cellStyle name="Major Total 6 4 2 2 4" xfId="27973"/>
    <cellStyle name="Major Total 6 4 2 3" xfId="27974"/>
    <cellStyle name="Major Total 6 4 2 3 2" xfId="27975"/>
    <cellStyle name="Major Total 6 4 2 3 2 2" xfId="27976"/>
    <cellStyle name="Major Total 6 4 2 3 3" xfId="27977"/>
    <cellStyle name="Major Total 6 4 2 3 3 2" xfId="27978"/>
    <cellStyle name="Major Total 6 4 2 3 4" xfId="27979"/>
    <cellStyle name="Major Total 6 4 2 4" xfId="27980"/>
    <cellStyle name="Major Total 6 4 2 4 2" xfId="27981"/>
    <cellStyle name="Major Total 6 4 2 4 2 2" xfId="27982"/>
    <cellStyle name="Major Total 6 4 2 4 3" xfId="27983"/>
    <cellStyle name="Major Total 6 4 2 4 3 2" xfId="27984"/>
    <cellStyle name="Major Total 6 4 2 4 4" xfId="27985"/>
    <cellStyle name="Major Total 6 4 2 5" xfId="27986"/>
    <cellStyle name="Major Total 6 4 2 5 2" xfId="27987"/>
    <cellStyle name="Major Total 6 4 2 5 2 2" xfId="27988"/>
    <cellStyle name="Major Total 6 4 2 5 3" xfId="27989"/>
    <cellStyle name="Major Total 6 4 2 5 3 2" xfId="27990"/>
    <cellStyle name="Major Total 6 4 2 5 4" xfId="27991"/>
    <cellStyle name="Major Total 6 4 2 6" xfId="27992"/>
    <cellStyle name="Major Total 6 4 2 6 2" xfId="27993"/>
    <cellStyle name="Major Total 6 4 2 6 2 2" xfId="27994"/>
    <cellStyle name="Major Total 6 4 2 6 3" xfId="27995"/>
    <cellStyle name="Major Total 6 4 2 6 3 2" xfId="27996"/>
    <cellStyle name="Major Total 6 4 2 6 4" xfId="27997"/>
    <cellStyle name="Major Total 6 4 2 7" xfId="27998"/>
    <cellStyle name="Major Total 6 4 2 7 2" xfId="27999"/>
    <cellStyle name="Major Total 6 4 2 7 2 2" xfId="28000"/>
    <cellStyle name="Major Total 6 4 2 7 3" xfId="28001"/>
    <cellStyle name="Major Total 6 4 2 7 3 2" xfId="28002"/>
    <cellStyle name="Major Total 6 4 2 7 4" xfId="28003"/>
    <cellStyle name="Major Total 6 4 2 8" xfId="28004"/>
    <cellStyle name="Major Total 6 4 2 8 2" xfId="28005"/>
    <cellStyle name="Major Total 6 4 2 9" xfId="28006"/>
    <cellStyle name="Major Total 6 4 2 9 2" xfId="28007"/>
    <cellStyle name="Major Total 6 4 3" xfId="28008"/>
    <cellStyle name="Major Total 6 4 3 2" xfId="28009"/>
    <cellStyle name="Major Total 6 4 3 2 2" xfId="28010"/>
    <cellStyle name="Major Total 6 4 3 3" xfId="28011"/>
    <cellStyle name="Major Total 6 4 3 3 2" xfId="28012"/>
    <cellStyle name="Major Total 6 4 3 4" xfId="28013"/>
    <cellStyle name="Major Total 6 4 4" xfId="28014"/>
    <cellStyle name="Major Total 6 4 4 2" xfId="28015"/>
    <cellStyle name="Major Total 6 4 4 2 2" xfId="28016"/>
    <cellStyle name="Major Total 6 4 4 3" xfId="28017"/>
    <cellStyle name="Major Total 6 4 4 3 2" xfId="28018"/>
    <cellStyle name="Major Total 6 4 4 4" xfId="28019"/>
    <cellStyle name="Major Total 6 4 5" xfId="28020"/>
    <cellStyle name="Major Total 6 4 5 2" xfId="28021"/>
    <cellStyle name="Major Total 6 4 5 2 2" xfId="28022"/>
    <cellStyle name="Major Total 6 4 5 3" xfId="28023"/>
    <cellStyle name="Major Total 6 4 5 3 2" xfId="28024"/>
    <cellStyle name="Major Total 6 4 5 4" xfId="28025"/>
    <cellStyle name="Major Total 6 4 6" xfId="28026"/>
    <cellStyle name="Major Total 6 4 6 2" xfId="28027"/>
    <cellStyle name="Major Total 6 4 6 2 2" xfId="28028"/>
    <cellStyle name="Major Total 6 4 6 3" xfId="28029"/>
    <cellStyle name="Major Total 6 4 6 3 2" xfId="28030"/>
    <cellStyle name="Major Total 6 4 6 4" xfId="28031"/>
    <cellStyle name="Major Total 6 4 7" xfId="28032"/>
    <cellStyle name="Major Total 6 4 7 2" xfId="28033"/>
    <cellStyle name="Major Total 6 4 7 2 2" xfId="28034"/>
    <cellStyle name="Major Total 6 4 7 3" xfId="28035"/>
    <cellStyle name="Major Total 6 4 7 3 2" xfId="28036"/>
    <cellStyle name="Major Total 6 4 7 4" xfId="28037"/>
    <cellStyle name="Major Total 6 4 8" xfId="28038"/>
    <cellStyle name="Major Total 6 4 8 2" xfId="28039"/>
    <cellStyle name="Major Total 6 4 8 2 2" xfId="28040"/>
    <cellStyle name="Major Total 6 4 8 3" xfId="28041"/>
    <cellStyle name="Major Total 6 4 8 3 2" xfId="28042"/>
    <cellStyle name="Major Total 6 4 8 4" xfId="28043"/>
    <cellStyle name="Major Total 6 4 9" xfId="28044"/>
    <cellStyle name="Major Total 6 4 9 2" xfId="28045"/>
    <cellStyle name="Major Total 6 5" xfId="28046"/>
    <cellStyle name="Major Total 6 5 10" xfId="28047"/>
    <cellStyle name="Major Total 6 5 10 2" xfId="28048"/>
    <cellStyle name="Major Total 6 5 11" xfId="28049"/>
    <cellStyle name="Major Total 6 5 2" xfId="28050"/>
    <cellStyle name="Major Total 6 5 2 10" xfId="28051"/>
    <cellStyle name="Major Total 6 5 2 2" xfId="28052"/>
    <cellStyle name="Major Total 6 5 2 2 2" xfId="28053"/>
    <cellStyle name="Major Total 6 5 2 2 2 2" xfId="28054"/>
    <cellStyle name="Major Total 6 5 2 2 3" xfId="28055"/>
    <cellStyle name="Major Total 6 5 2 2 3 2" xfId="28056"/>
    <cellStyle name="Major Total 6 5 2 2 4" xfId="28057"/>
    <cellStyle name="Major Total 6 5 2 3" xfId="28058"/>
    <cellStyle name="Major Total 6 5 2 3 2" xfId="28059"/>
    <cellStyle name="Major Total 6 5 2 3 2 2" xfId="28060"/>
    <cellStyle name="Major Total 6 5 2 3 3" xfId="28061"/>
    <cellStyle name="Major Total 6 5 2 3 3 2" xfId="28062"/>
    <cellStyle name="Major Total 6 5 2 3 4" xfId="28063"/>
    <cellStyle name="Major Total 6 5 2 4" xfId="28064"/>
    <cellStyle name="Major Total 6 5 2 4 2" xfId="28065"/>
    <cellStyle name="Major Total 6 5 2 4 2 2" xfId="28066"/>
    <cellStyle name="Major Total 6 5 2 4 3" xfId="28067"/>
    <cellStyle name="Major Total 6 5 2 4 3 2" xfId="28068"/>
    <cellStyle name="Major Total 6 5 2 4 4" xfId="28069"/>
    <cellStyle name="Major Total 6 5 2 5" xfId="28070"/>
    <cellStyle name="Major Total 6 5 2 5 2" xfId="28071"/>
    <cellStyle name="Major Total 6 5 2 5 2 2" xfId="28072"/>
    <cellStyle name="Major Total 6 5 2 5 3" xfId="28073"/>
    <cellStyle name="Major Total 6 5 2 5 3 2" xfId="28074"/>
    <cellStyle name="Major Total 6 5 2 5 4" xfId="28075"/>
    <cellStyle name="Major Total 6 5 2 6" xfId="28076"/>
    <cellStyle name="Major Total 6 5 2 6 2" xfId="28077"/>
    <cellStyle name="Major Total 6 5 2 6 2 2" xfId="28078"/>
    <cellStyle name="Major Total 6 5 2 6 3" xfId="28079"/>
    <cellStyle name="Major Total 6 5 2 6 3 2" xfId="28080"/>
    <cellStyle name="Major Total 6 5 2 6 4" xfId="28081"/>
    <cellStyle name="Major Total 6 5 2 7" xfId="28082"/>
    <cellStyle name="Major Total 6 5 2 7 2" xfId="28083"/>
    <cellStyle name="Major Total 6 5 2 7 2 2" xfId="28084"/>
    <cellStyle name="Major Total 6 5 2 7 3" xfId="28085"/>
    <cellStyle name="Major Total 6 5 2 7 3 2" xfId="28086"/>
    <cellStyle name="Major Total 6 5 2 7 4" xfId="28087"/>
    <cellStyle name="Major Total 6 5 2 8" xfId="28088"/>
    <cellStyle name="Major Total 6 5 2 8 2" xfId="28089"/>
    <cellStyle name="Major Total 6 5 2 9" xfId="28090"/>
    <cellStyle name="Major Total 6 5 2 9 2" xfId="28091"/>
    <cellStyle name="Major Total 6 5 3" xfId="28092"/>
    <cellStyle name="Major Total 6 5 3 2" xfId="28093"/>
    <cellStyle name="Major Total 6 5 3 2 2" xfId="28094"/>
    <cellStyle name="Major Total 6 5 3 3" xfId="28095"/>
    <cellStyle name="Major Total 6 5 3 3 2" xfId="28096"/>
    <cellStyle name="Major Total 6 5 3 4" xfId="28097"/>
    <cellStyle name="Major Total 6 5 4" xfId="28098"/>
    <cellStyle name="Major Total 6 5 4 2" xfId="28099"/>
    <cellStyle name="Major Total 6 5 4 2 2" xfId="28100"/>
    <cellStyle name="Major Total 6 5 4 3" xfId="28101"/>
    <cellStyle name="Major Total 6 5 4 3 2" xfId="28102"/>
    <cellStyle name="Major Total 6 5 4 4" xfId="28103"/>
    <cellStyle name="Major Total 6 5 5" xfId="28104"/>
    <cellStyle name="Major Total 6 5 5 2" xfId="28105"/>
    <cellStyle name="Major Total 6 5 5 2 2" xfId="28106"/>
    <cellStyle name="Major Total 6 5 5 3" xfId="28107"/>
    <cellStyle name="Major Total 6 5 5 3 2" xfId="28108"/>
    <cellStyle name="Major Total 6 5 5 4" xfId="28109"/>
    <cellStyle name="Major Total 6 5 6" xfId="28110"/>
    <cellStyle name="Major Total 6 5 6 2" xfId="28111"/>
    <cellStyle name="Major Total 6 5 6 2 2" xfId="28112"/>
    <cellStyle name="Major Total 6 5 6 3" xfId="28113"/>
    <cellStyle name="Major Total 6 5 6 3 2" xfId="28114"/>
    <cellStyle name="Major Total 6 5 6 4" xfId="28115"/>
    <cellStyle name="Major Total 6 5 7" xfId="28116"/>
    <cellStyle name="Major Total 6 5 7 2" xfId="28117"/>
    <cellStyle name="Major Total 6 5 7 2 2" xfId="28118"/>
    <cellStyle name="Major Total 6 5 7 3" xfId="28119"/>
    <cellStyle name="Major Total 6 5 7 3 2" xfId="28120"/>
    <cellStyle name="Major Total 6 5 7 4" xfId="28121"/>
    <cellStyle name="Major Total 6 5 8" xfId="28122"/>
    <cellStyle name="Major Total 6 5 8 2" xfId="28123"/>
    <cellStyle name="Major Total 6 5 8 2 2" xfId="28124"/>
    <cellStyle name="Major Total 6 5 8 3" xfId="28125"/>
    <cellStyle name="Major Total 6 5 8 3 2" xfId="28126"/>
    <cellStyle name="Major Total 6 5 8 4" xfId="28127"/>
    <cellStyle name="Major Total 6 5 9" xfId="28128"/>
    <cellStyle name="Major Total 6 5 9 2" xfId="28129"/>
    <cellStyle name="Major Total 6 6" xfId="28130"/>
    <cellStyle name="Major Total 6 6 10" xfId="28131"/>
    <cellStyle name="Major Total 6 6 2" xfId="28132"/>
    <cellStyle name="Major Total 6 6 2 2" xfId="28133"/>
    <cellStyle name="Major Total 6 6 2 2 2" xfId="28134"/>
    <cellStyle name="Major Total 6 6 2 3" xfId="28135"/>
    <cellStyle name="Major Total 6 6 2 3 2" xfId="28136"/>
    <cellStyle name="Major Total 6 6 2 4" xfId="28137"/>
    <cellStyle name="Major Total 6 6 3" xfId="28138"/>
    <cellStyle name="Major Total 6 6 3 2" xfId="28139"/>
    <cellStyle name="Major Total 6 6 3 2 2" xfId="28140"/>
    <cellStyle name="Major Total 6 6 3 3" xfId="28141"/>
    <cellStyle name="Major Total 6 6 3 3 2" xfId="28142"/>
    <cellStyle name="Major Total 6 6 3 4" xfId="28143"/>
    <cellStyle name="Major Total 6 6 4" xfId="28144"/>
    <cellStyle name="Major Total 6 6 4 2" xfId="28145"/>
    <cellStyle name="Major Total 6 6 4 2 2" xfId="28146"/>
    <cellStyle name="Major Total 6 6 4 3" xfId="28147"/>
    <cellStyle name="Major Total 6 6 4 3 2" xfId="28148"/>
    <cellStyle name="Major Total 6 6 4 4" xfId="28149"/>
    <cellStyle name="Major Total 6 6 5" xfId="28150"/>
    <cellStyle name="Major Total 6 6 5 2" xfId="28151"/>
    <cellStyle name="Major Total 6 6 5 2 2" xfId="28152"/>
    <cellStyle name="Major Total 6 6 5 3" xfId="28153"/>
    <cellStyle name="Major Total 6 6 5 3 2" xfId="28154"/>
    <cellStyle name="Major Total 6 6 5 4" xfId="28155"/>
    <cellStyle name="Major Total 6 6 6" xfId="28156"/>
    <cellStyle name="Major Total 6 6 6 2" xfId="28157"/>
    <cellStyle name="Major Total 6 6 6 2 2" xfId="28158"/>
    <cellStyle name="Major Total 6 6 6 3" xfId="28159"/>
    <cellStyle name="Major Total 6 6 6 3 2" xfId="28160"/>
    <cellStyle name="Major Total 6 6 6 4" xfId="28161"/>
    <cellStyle name="Major Total 6 6 7" xfId="28162"/>
    <cellStyle name="Major Total 6 6 7 2" xfId="28163"/>
    <cellStyle name="Major Total 6 6 7 2 2" xfId="28164"/>
    <cellStyle name="Major Total 6 6 7 3" xfId="28165"/>
    <cellStyle name="Major Total 6 6 7 3 2" xfId="28166"/>
    <cellStyle name="Major Total 6 6 7 4" xfId="28167"/>
    <cellStyle name="Major Total 6 6 8" xfId="28168"/>
    <cellStyle name="Major Total 6 6 8 2" xfId="28169"/>
    <cellStyle name="Major Total 6 6 9" xfId="28170"/>
    <cellStyle name="Major Total 6 6 9 2" xfId="28171"/>
    <cellStyle name="Major Total 6 7" xfId="28172"/>
    <cellStyle name="Major Total 6 7 2" xfId="28173"/>
    <cellStyle name="Major Total 6 7 2 2" xfId="28174"/>
    <cellStyle name="Major Total 6 7 3" xfId="28175"/>
    <cellStyle name="Major Total 6 7 3 2" xfId="28176"/>
    <cellStyle name="Major Total 6 7 4" xfId="28177"/>
    <cellStyle name="Major Total 6 8" xfId="28178"/>
    <cellStyle name="Major Total 6 8 2" xfId="28179"/>
    <cellStyle name="Major Total 6 8 2 2" xfId="28180"/>
    <cellStyle name="Major Total 6 8 3" xfId="28181"/>
    <cellStyle name="Major Total 6 8 3 2" xfId="28182"/>
    <cellStyle name="Major Total 6 8 4" xfId="28183"/>
    <cellStyle name="Major Total 6 9" xfId="28184"/>
    <cellStyle name="Major Total 6 9 2" xfId="28185"/>
    <cellStyle name="Major Total 6 9 2 2" xfId="28186"/>
    <cellStyle name="Major Total 6 9 3" xfId="28187"/>
    <cellStyle name="Major Total 6 9 3 2" xfId="28188"/>
    <cellStyle name="Major Total 6 9 4" xfId="28189"/>
    <cellStyle name="Major Total 7" xfId="28190"/>
    <cellStyle name="Major Total 7 10" xfId="28191"/>
    <cellStyle name="Major Total 7 10 2" xfId="28192"/>
    <cellStyle name="Major Total 7 11" xfId="28193"/>
    <cellStyle name="Major Total 7 2" xfId="28194"/>
    <cellStyle name="Major Total 7 2 10" xfId="28195"/>
    <cellStyle name="Major Total 7 2 2" xfId="28196"/>
    <cellStyle name="Major Total 7 2 2 2" xfId="28197"/>
    <cellStyle name="Major Total 7 2 2 2 2" xfId="28198"/>
    <cellStyle name="Major Total 7 2 2 3" xfId="28199"/>
    <cellStyle name="Major Total 7 2 2 3 2" xfId="28200"/>
    <cellStyle name="Major Total 7 2 2 4" xfId="28201"/>
    <cellStyle name="Major Total 7 2 3" xfId="28202"/>
    <cellStyle name="Major Total 7 2 3 2" xfId="28203"/>
    <cellStyle name="Major Total 7 2 3 2 2" xfId="28204"/>
    <cellStyle name="Major Total 7 2 3 3" xfId="28205"/>
    <cellStyle name="Major Total 7 2 3 3 2" xfId="28206"/>
    <cellStyle name="Major Total 7 2 3 4" xfId="28207"/>
    <cellStyle name="Major Total 7 2 4" xfId="28208"/>
    <cellStyle name="Major Total 7 2 4 2" xfId="28209"/>
    <cellStyle name="Major Total 7 2 4 2 2" xfId="28210"/>
    <cellStyle name="Major Total 7 2 4 3" xfId="28211"/>
    <cellStyle name="Major Total 7 2 4 3 2" xfId="28212"/>
    <cellStyle name="Major Total 7 2 4 4" xfId="28213"/>
    <cellStyle name="Major Total 7 2 5" xfId="28214"/>
    <cellStyle name="Major Total 7 2 5 2" xfId="28215"/>
    <cellStyle name="Major Total 7 2 5 2 2" xfId="28216"/>
    <cellStyle name="Major Total 7 2 5 3" xfId="28217"/>
    <cellStyle name="Major Total 7 2 5 3 2" xfId="28218"/>
    <cellStyle name="Major Total 7 2 5 4" xfId="28219"/>
    <cellStyle name="Major Total 7 2 6" xfId="28220"/>
    <cellStyle name="Major Total 7 2 6 2" xfId="28221"/>
    <cellStyle name="Major Total 7 2 6 2 2" xfId="28222"/>
    <cellStyle name="Major Total 7 2 6 3" xfId="28223"/>
    <cellStyle name="Major Total 7 2 6 3 2" xfId="28224"/>
    <cellStyle name="Major Total 7 2 6 4" xfId="28225"/>
    <cellStyle name="Major Total 7 2 7" xfId="28226"/>
    <cellStyle name="Major Total 7 2 7 2" xfId="28227"/>
    <cellStyle name="Major Total 7 2 7 2 2" xfId="28228"/>
    <cellStyle name="Major Total 7 2 7 3" xfId="28229"/>
    <cellStyle name="Major Total 7 2 7 3 2" xfId="28230"/>
    <cellStyle name="Major Total 7 2 7 4" xfId="28231"/>
    <cellStyle name="Major Total 7 2 8" xfId="28232"/>
    <cellStyle name="Major Total 7 2 8 2" xfId="28233"/>
    <cellStyle name="Major Total 7 2 9" xfId="28234"/>
    <cellStyle name="Major Total 7 2 9 2" xfId="28235"/>
    <cellStyle name="Major Total 7 3" xfId="28236"/>
    <cellStyle name="Major Total 7 3 2" xfId="28237"/>
    <cellStyle name="Major Total 7 3 2 2" xfId="28238"/>
    <cellStyle name="Major Total 7 3 3" xfId="28239"/>
    <cellStyle name="Major Total 7 3 3 2" xfId="28240"/>
    <cellStyle name="Major Total 7 3 4" xfId="28241"/>
    <cellStyle name="Major Total 7 4" xfId="28242"/>
    <cellStyle name="Major Total 7 4 2" xfId="28243"/>
    <cellStyle name="Major Total 7 4 2 2" xfId="28244"/>
    <cellStyle name="Major Total 7 4 3" xfId="28245"/>
    <cellStyle name="Major Total 7 4 3 2" xfId="28246"/>
    <cellStyle name="Major Total 7 4 4" xfId="28247"/>
    <cellStyle name="Major Total 7 5" xfId="28248"/>
    <cellStyle name="Major Total 7 5 2" xfId="28249"/>
    <cellStyle name="Major Total 7 5 2 2" xfId="28250"/>
    <cellStyle name="Major Total 7 5 3" xfId="28251"/>
    <cellStyle name="Major Total 7 5 3 2" xfId="28252"/>
    <cellStyle name="Major Total 7 5 4" xfId="28253"/>
    <cellStyle name="Major Total 7 6" xfId="28254"/>
    <cellStyle name="Major Total 7 6 2" xfId="28255"/>
    <cellStyle name="Major Total 7 6 2 2" xfId="28256"/>
    <cellStyle name="Major Total 7 6 3" xfId="28257"/>
    <cellStyle name="Major Total 7 6 3 2" xfId="28258"/>
    <cellStyle name="Major Total 7 6 4" xfId="28259"/>
    <cellStyle name="Major Total 7 7" xfId="28260"/>
    <cellStyle name="Major Total 7 7 2" xfId="28261"/>
    <cellStyle name="Major Total 7 7 2 2" xfId="28262"/>
    <cellStyle name="Major Total 7 7 3" xfId="28263"/>
    <cellStyle name="Major Total 7 7 3 2" xfId="28264"/>
    <cellStyle name="Major Total 7 7 4" xfId="28265"/>
    <cellStyle name="Major Total 7 8" xfId="28266"/>
    <cellStyle name="Major Total 7 8 2" xfId="28267"/>
    <cellStyle name="Major Total 7 8 2 2" xfId="28268"/>
    <cellStyle name="Major Total 7 8 3" xfId="28269"/>
    <cellStyle name="Major Total 7 8 3 2" xfId="28270"/>
    <cellStyle name="Major Total 7 8 4" xfId="28271"/>
    <cellStyle name="Major Total 7 9" xfId="28272"/>
    <cellStyle name="Major Total 7 9 2" xfId="28273"/>
    <cellStyle name="Major Total 8" xfId="28274"/>
    <cellStyle name="Major Total 8 10" xfId="28275"/>
    <cellStyle name="Major Total 8 10 2" xfId="28276"/>
    <cellStyle name="Major Total 8 11" xfId="28277"/>
    <cellStyle name="Major Total 8 2" xfId="28278"/>
    <cellStyle name="Major Total 8 2 10" xfId="28279"/>
    <cellStyle name="Major Total 8 2 2" xfId="28280"/>
    <cellStyle name="Major Total 8 2 2 2" xfId="28281"/>
    <cellStyle name="Major Total 8 2 2 2 2" xfId="28282"/>
    <cellStyle name="Major Total 8 2 2 3" xfId="28283"/>
    <cellStyle name="Major Total 8 2 2 3 2" xfId="28284"/>
    <cellStyle name="Major Total 8 2 2 4" xfId="28285"/>
    <cellStyle name="Major Total 8 2 3" xfId="28286"/>
    <cellStyle name="Major Total 8 2 3 2" xfId="28287"/>
    <cellStyle name="Major Total 8 2 3 2 2" xfId="28288"/>
    <cellStyle name="Major Total 8 2 3 3" xfId="28289"/>
    <cellStyle name="Major Total 8 2 3 3 2" xfId="28290"/>
    <cellStyle name="Major Total 8 2 3 4" xfId="28291"/>
    <cellStyle name="Major Total 8 2 4" xfId="28292"/>
    <cellStyle name="Major Total 8 2 4 2" xfId="28293"/>
    <cellStyle name="Major Total 8 2 4 2 2" xfId="28294"/>
    <cellStyle name="Major Total 8 2 4 3" xfId="28295"/>
    <cellStyle name="Major Total 8 2 4 3 2" xfId="28296"/>
    <cellStyle name="Major Total 8 2 4 4" xfId="28297"/>
    <cellStyle name="Major Total 8 2 5" xfId="28298"/>
    <cellStyle name="Major Total 8 2 5 2" xfId="28299"/>
    <cellStyle name="Major Total 8 2 5 2 2" xfId="28300"/>
    <cellStyle name="Major Total 8 2 5 3" xfId="28301"/>
    <cellStyle name="Major Total 8 2 5 3 2" xfId="28302"/>
    <cellStyle name="Major Total 8 2 5 4" xfId="28303"/>
    <cellStyle name="Major Total 8 2 6" xfId="28304"/>
    <cellStyle name="Major Total 8 2 6 2" xfId="28305"/>
    <cellStyle name="Major Total 8 2 6 2 2" xfId="28306"/>
    <cellStyle name="Major Total 8 2 6 3" xfId="28307"/>
    <cellStyle name="Major Total 8 2 6 3 2" xfId="28308"/>
    <cellStyle name="Major Total 8 2 6 4" xfId="28309"/>
    <cellStyle name="Major Total 8 2 7" xfId="28310"/>
    <cellStyle name="Major Total 8 2 7 2" xfId="28311"/>
    <cellStyle name="Major Total 8 2 7 2 2" xfId="28312"/>
    <cellStyle name="Major Total 8 2 7 3" xfId="28313"/>
    <cellStyle name="Major Total 8 2 7 3 2" xfId="28314"/>
    <cellStyle name="Major Total 8 2 7 4" xfId="28315"/>
    <cellStyle name="Major Total 8 2 8" xfId="28316"/>
    <cellStyle name="Major Total 8 2 8 2" xfId="28317"/>
    <cellStyle name="Major Total 8 2 9" xfId="28318"/>
    <cellStyle name="Major Total 8 2 9 2" xfId="28319"/>
    <cellStyle name="Major Total 8 3" xfId="28320"/>
    <cellStyle name="Major Total 8 3 2" xfId="28321"/>
    <cellStyle name="Major Total 8 3 2 2" xfId="28322"/>
    <cellStyle name="Major Total 8 3 3" xfId="28323"/>
    <cellStyle name="Major Total 8 3 3 2" xfId="28324"/>
    <cellStyle name="Major Total 8 3 4" xfId="28325"/>
    <cellStyle name="Major Total 8 4" xfId="28326"/>
    <cellStyle name="Major Total 8 4 2" xfId="28327"/>
    <cellStyle name="Major Total 8 4 2 2" xfId="28328"/>
    <cellStyle name="Major Total 8 4 3" xfId="28329"/>
    <cellStyle name="Major Total 8 4 3 2" xfId="28330"/>
    <cellStyle name="Major Total 8 4 4" xfId="28331"/>
    <cellStyle name="Major Total 8 5" xfId="28332"/>
    <cellStyle name="Major Total 8 5 2" xfId="28333"/>
    <cellStyle name="Major Total 8 5 2 2" xfId="28334"/>
    <cellStyle name="Major Total 8 5 3" xfId="28335"/>
    <cellStyle name="Major Total 8 5 3 2" xfId="28336"/>
    <cellStyle name="Major Total 8 5 4" xfId="28337"/>
    <cellStyle name="Major Total 8 6" xfId="28338"/>
    <cellStyle name="Major Total 8 6 2" xfId="28339"/>
    <cellStyle name="Major Total 8 6 2 2" xfId="28340"/>
    <cellStyle name="Major Total 8 6 3" xfId="28341"/>
    <cellStyle name="Major Total 8 6 3 2" xfId="28342"/>
    <cellStyle name="Major Total 8 6 4" xfId="28343"/>
    <cellStyle name="Major Total 8 7" xfId="28344"/>
    <cellStyle name="Major Total 8 7 2" xfId="28345"/>
    <cellStyle name="Major Total 8 7 2 2" xfId="28346"/>
    <cellStyle name="Major Total 8 7 3" xfId="28347"/>
    <cellStyle name="Major Total 8 7 3 2" xfId="28348"/>
    <cellStyle name="Major Total 8 7 4" xfId="28349"/>
    <cellStyle name="Major Total 8 8" xfId="28350"/>
    <cellStyle name="Major Total 8 8 2" xfId="28351"/>
    <cellStyle name="Major Total 8 8 2 2" xfId="28352"/>
    <cellStyle name="Major Total 8 8 3" xfId="28353"/>
    <cellStyle name="Major Total 8 8 3 2" xfId="28354"/>
    <cellStyle name="Major Total 8 8 4" xfId="28355"/>
    <cellStyle name="Major Total 8 9" xfId="28356"/>
    <cellStyle name="Major Total 8 9 2" xfId="28357"/>
    <cellStyle name="Major Total 9" xfId="28358"/>
    <cellStyle name="Major Total 9 2" xfId="28359"/>
    <cellStyle name="Major Total 9 2 2" xfId="28360"/>
    <cellStyle name="Major Total 9 3" xfId="28361"/>
    <cellStyle name="Major Total 9 3 2" xfId="28362"/>
    <cellStyle name="Major Total 9 4" xfId="28363"/>
    <cellStyle name="Model Numbers" xfId="28364"/>
    <cellStyle name="Model Subtotal" xfId="28365"/>
    <cellStyle name="Model Subtotal 10" xfId="28366"/>
    <cellStyle name="Model Subtotal 10 2" xfId="28367"/>
    <cellStyle name="Model Subtotal 10 2 2" xfId="28368"/>
    <cellStyle name="Model Subtotal 10 3" xfId="28369"/>
    <cellStyle name="Model Subtotal 10 3 2" xfId="28370"/>
    <cellStyle name="Model Subtotal 10 4" xfId="28371"/>
    <cellStyle name="Model Subtotal 11" xfId="28372"/>
    <cellStyle name="Model Subtotal 11 2" xfId="28373"/>
    <cellStyle name="Model Subtotal 11 2 2" xfId="28374"/>
    <cellStyle name="Model Subtotal 11 3" xfId="28375"/>
    <cellStyle name="Model Subtotal 11 3 2" xfId="28376"/>
    <cellStyle name="Model Subtotal 11 4" xfId="28377"/>
    <cellStyle name="Model Subtotal 12" xfId="28378"/>
    <cellStyle name="Model Subtotal 12 2" xfId="28379"/>
    <cellStyle name="Model Subtotal 12 2 2" xfId="28380"/>
    <cellStyle name="Model Subtotal 12 3" xfId="28381"/>
    <cellStyle name="Model Subtotal 12 3 2" xfId="28382"/>
    <cellStyle name="Model Subtotal 12 4" xfId="28383"/>
    <cellStyle name="Model Subtotal 13" xfId="28384"/>
    <cellStyle name="Model Subtotal 13 2" xfId="28385"/>
    <cellStyle name="Model Subtotal 13 2 2" xfId="28386"/>
    <cellStyle name="Model Subtotal 13 3" xfId="28387"/>
    <cellStyle name="Model Subtotal 13 3 2" xfId="28388"/>
    <cellStyle name="Model Subtotal 13 4" xfId="28389"/>
    <cellStyle name="Model Subtotal 14" xfId="28390"/>
    <cellStyle name="Model Subtotal 14 2" xfId="28391"/>
    <cellStyle name="Model Subtotal 14 2 2" xfId="28392"/>
    <cellStyle name="Model Subtotal 14 3" xfId="28393"/>
    <cellStyle name="Model Subtotal 14 3 2" xfId="28394"/>
    <cellStyle name="Model Subtotal 14 4" xfId="28395"/>
    <cellStyle name="Model Subtotal 15" xfId="28396"/>
    <cellStyle name="Model Subtotal 15 2" xfId="28397"/>
    <cellStyle name="Model Subtotal 15 2 2" xfId="28398"/>
    <cellStyle name="Model Subtotal 15 3" xfId="28399"/>
    <cellStyle name="Model Subtotal 15 3 2" xfId="28400"/>
    <cellStyle name="Model Subtotal 15 4" xfId="28401"/>
    <cellStyle name="Model Subtotal 16" xfId="28402"/>
    <cellStyle name="Model Subtotal 16 2" xfId="28403"/>
    <cellStyle name="Model Subtotal 17" xfId="28404"/>
    <cellStyle name="Model Subtotal 17 2" xfId="28405"/>
    <cellStyle name="Model Subtotal 18" xfId="28406"/>
    <cellStyle name="Model Subtotal 2" xfId="28407"/>
    <cellStyle name="Model Subtotal 2 10" xfId="28408"/>
    <cellStyle name="Model Subtotal 2 10 2" xfId="28409"/>
    <cellStyle name="Model Subtotal 2 10 2 2" xfId="28410"/>
    <cellStyle name="Model Subtotal 2 10 3" xfId="28411"/>
    <cellStyle name="Model Subtotal 2 10 3 2" xfId="28412"/>
    <cellStyle name="Model Subtotal 2 10 4" xfId="28413"/>
    <cellStyle name="Model Subtotal 2 11" xfId="28414"/>
    <cellStyle name="Model Subtotal 2 11 2" xfId="28415"/>
    <cellStyle name="Model Subtotal 2 11 2 2" xfId="28416"/>
    <cellStyle name="Model Subtotal 2 11 3" xfId="28417"/>
    <cellStyle name="Model Subtotal 2 11 3 2" xfId="28418"/>
    <cellStyle name="Model Subtotal 2 11 4" xfId="28419"/>
    <cellStyle name="Model Subtotal 2 12" xfId="28420"/>
    <cellStyle name="Model Subtotal 2 12 2" xfId="28421"/>
    <cellStyle name="Model Subtotal 2 12 2 2" xfId="28422"/>
    <cellStyle name="Model Subtotal 2 12 3" xfId="28423"/>
    <cellStyle name="Model Subtotal 2 12 3 2" xfId="28424"/>
    <cellStyle name="Model Subtotal 2 12 4" xfId="28425"/>
    <cellStyle name="Model Subtotal 2 13" xfId="28426"/>
    <cellStyle name="Model Subtotal 2 13 2" xfId="28427"/>
    <cellStyle name="Model Subtotal 2 13 2 2" xfId="28428"/>
    <cellStyle name="Model Subtotal 2 13 3" xfId="28429"/>
    <cellStyle name="Model Subtotal 2 13 3 2" xfId="28430"/>
    <cellStyle name="Model Subtotal 2 13 4" xfId="28431"/>
    <cellStyle name="Model Subtotal 2 14" xfId="28432"/>
    <cellStyle name="Model Subtotal 2 14 2" xfId="28433"/>
    <cellStyle name="Model Subtotal 2 15" xfId="28434"/>
    <cellStyle name="Model Subtotal 2 15 2" xfId="28435"/>
    <cellStyle name="Model Subtotal 2 16" xfId="28436"/>
    <cellStyle name="Model Subtotal 2 2" xfId="28437"/>
    <cellStyle name="Model Subtotal 2 2 10" xfId="28438"/>
    <cellStyle name="Model Subtotal 2 2 10 2" xfId="28439"/>
    <cellStyle name="Model Subtotal 2 2 10 2 2" xfId="28440"/>
    <cellStyle name="Model Subtotal 2 2 10 3" xfId="28441"/>
    <cellStyle name="Model Subtotal 2 2 10 3 2" xfId="28442"/>
    <cellStyle name="Model Subtotal 2 2 10 4" xfId="28443"/>
    <cellStyle name="Model Subtotal 2 2 11" xfId="28444"/>
    <cellStyle name="Model Subtotal 2 2 11 2" xfId="28445"/>
    <cellStyle name="Model Subtotal 2 2 11 2 2" xfId="28446"/>
    <cellStyle name="Model Subtotal 2 2 11 3" xfId="28447"/>
    <cellStyle name="Model Subtotal 2 2 11 3 2" xfId="28448"/>
    <cellStyle name="Model Subtotal 2 2 11 4" xfId="28449"/>
    <cellStyle name="Model Subtotal 2 2 12" xfId="28450"/>
    <cellStyle name="Model Subtotal 2 2 12 2" xfId="28451"/>
    <cellStyle name="Model Subtotal 2 2 12 2 2" xfId="28452"/>
    <cellStyle name="Model Subtotal 2 2 12 3" xfId="28453"/>
    <cellStyle name="Model Subtotal 2 2 12 3 2" xfId="28454"/>
    <cellStyle name="Model Subtotal 2 2 12 4" xfId="28455"/>
    <cellStyle name="Model Subtotal 2 2 13" xfId="28456"/>
    <cellStyle name="Model Subtotal 2 2 13 2" xfId="28457"/>
    <cellStyle name="Model Subtotal 2 2 14" xfId="28458"/>
    <cellStyle name="Model Subtotal 2 2 14 2" xfId="28459"/>
    <cellStyle name="Model Subtotal 2 2 15" xfId="28460"/>
    <cellStyle name="Model Subtotal 2 2 2" xfId="28461"/>
    <cellStyle name="Model Subtotal 2 2 2 10" xfId="28462"/>
    <cellStyle name="Model Subtotal 2 2 2 10 2" xfId="28463"/>
    <cellStyle name="Model Subtotal 2 2 2 11" xfId="28464"/>
    <cellStyle name="Model Subtotal 2 2 2 2" xfId="28465"/>
    <cellStyle name="Model Subtotal 2 2 2 2 10" xfId="28466"/>
    <cellStyle name="Model Subtotal 2 2 2 2 2" xfId="28467"/>
    <cellStyle name="Model Subtotal 2 2 2 2 2 2" xfId="28468"/>
    <cellStyle name="Model Subtotal 2 2 2 2 2 2 2" xfId="28469"/>
    <cellStyle name="Model Subtotal 2 2 2 2 2 3" xfId="28470"/>
    <cellStyle name="Model Subtotal 2 2 2 2 2 3 2" xfId="28471"/>
    <cellStyle name="Model Subtotal 2 2 2 2 2 4" xfId="28472"/>
    <cellStyle name="Model Subtotal 2 2 2 2 3" xfId="28473"/>
    <cellStyle name="Model Subtotal 2 2 2 2 3 2" xfId="28474"/>
    <cellStyle name="Model Subtotal 2 2 2 2 3 2 2" xfId="28475"/>
    <cellStyle name="Model Subtotal 2 2 2 2 3 3" xfId="28476"/>
    <cellStyle name="Model Subtotal 2 2 2 2 3 3 2" xfId="28477"/>
    <cellStyle name="Model Subtotal 2 2 2 2 3 4" xfId="28478"/>
    <cellStyle name="Model Subtotal 2 2 2 2 4" xfId="28479"/>
    <cellStyle name="Model Subtotal 2 2 2 2 4 2" xfId="28480"/>
    <cellStyle name="Model Subtotal 2 2 2 2 4 2 2" xfId="28481"/>
    <cellStyle name="Model Subtotal 2 2 2 2 4 3" xfId="28482"/>
    <cellStyle name="Model Subtotal 2 2 2 2 4 3 2" xfId="28483"/>
    <cellStyle name="Model Subtotal 2 2 2 2 4 4" xfId="28484"/>
    <cellStyle name="Model Subtotal 2 2 2 2 5" xfId="28485"/>
    <cellStyle name="Model Subtotal 2 2 2 2 5 2" xfId="28486"/>
    <cellStyle name="Model Subtotal 2 2 2 2 5 2 2" xfId="28487"/>
    <cellStyle name="Model Subtotal 2 2 2 2 5 3" xfId="28488"/>
    <cellStyle name="Model Subtotal 2 2 2 2 5 3 2" xfId="28489"/>
    <cellStyle name="Model Subtotal 2 2 2 2 5 4" xfId="28490"/>
    <cellStyle name="Model Subtotal 2 2 2 2 6" xfId="28491"/>
    <cellStyle name="Model Subtotal 2 2 2 2 6 2" xfId="28492"/>
    <cellStyle name="Model Subtotal 2 2 2 2 6 2 2" xfId="28493"/>
    <cellStyle name="Model Subtotal 2 2 2 2 6 3" xfId="28494"/>
    <cellStyle name="Model Subtotal 2 2 2 2 6 3 2" xfId="28495"/>
    <cellStyle name="Model Subtotal 2 2 2 2 6 4" xfId="28496"/>
    <cellStyle name="Model Subtotal 2 2 2 2 7" xfId="28497"/>
    <cellStyle name="Model Subtotal 2 2 2 2 7 2" xfId="28498"/>
    <cellStyle name="Model Subtotal 2 2 2 2 7 2 2" xfId="28499"/>
    <cellStyle name="Model Subtotal 2 2 2 2 7 3" xfId="28500"/>
    <cellStyle name="Model Subtotal 2 2 2 2 7 3 2" xfId="28501"/>
    <cellStyle name="Model Subtotal 2 2 2 2 7 4" xfId="28502"/>
    <cellStyle name="Model Subtotal 2 2 2 2 8" xfId="28503"/>
    <cellStyle name="Model Subtotal 2 2 2 2 8 2" xfId="28504"/>
    <cellStyle name="Model Subtotal 2 2 2 2 9" xfId="28505"/>
    <cellStyle name="Model Subtotal 2 2 2 2 9 2" xfId="28506"/>
    <cellStyle name="Model Subtotal 2 2 2 3" xfId="28507"/>
    <cellStyle name="Model Subtotal 2 2 2 3 2" xfId="28508"/>
    <cellStyle name="Model Subtotal 2 2 2 3 2 2" xfId="28509"/>
    <cellStyle name="Model Subtotal 2 2 2 3 3" xfId="28510"/>
    <cellStyle name="Model Subtotal 2 2 2 3 3 2" xfId="28511"/>
    <cellStyle name="Model Subtotal 2 2 2 3 4" xfId="28512"/>
    <cellStyle name="Model Subtotal 2 2 2 4" xfId="28513"/>
    <cellStyle name="Model Subtotal 2 2 2 4 2" xfId="28514"/>
    <cellStyle name="Model Subtotal 2 2 2 4 2 2" xfId="28515"/>
    <cellStyle name="Model Subtotal 2 2 2 4 3" xfId="28516"/>
    <cellStyle name="Model Subtotal 2 2 2 4 3 2" xfId="28517"/>
    <cellStyle name="Model Subtotal 2 2 2 4 4" xfId="28518"/>
    <cellStyle name="Model Subtotal 2 2 2 5" xfId="28519"/>
    <cellStyle name="Model Subtotal 2 2 2 5 2" xfId="28520"/>
    <cellStyle name="Model Subtotal 2 2 2 5 2 2" xfId="28521"/>
    <cellStyle name="Model Subtotal 2 2 2 5 3" xfId="28522"/>
    <cellStyle name="Model Subtotal 2 2 2 5 3 2" xfId="28523"/>
    <cellStyle name="Model Subtotal 2 2 2 5 4" xfId="28524"/>
    <cellStyle name="Model Subtotal 2 2 2 6" xfId="28525"/>
    <cellStyle name="Model Subtotal 2 2 2 6 2" xfId="28526"/>
    <cellStyle name="Model Subtotal 2 2 2 6 2 2" xfId="28527"/>
    <cellStyle name="Model Subtotal 2 2 2 6 3" xfId="28528"/>
    <cellStyle name="Model Subtotal 2 2 2 6 3 2" xfId="28529"/>
    <cellStyle name="Model Subtotal 2 2 2 6 4" xfId="28530"/>
    <cellStyle name="Model Subtotal 2 2 2 7" xfId="28531"/>
    <cellStyle name="Model Subtotal 2 2 2 7 2" xfId="28532"/>
    <cellStyle name="Model Subtotal 2 2 2 7 2 2" xfId="28533"/>
    <cellStyle name="Model Subtotal 2 2 2 7 3" xfId="28534"/>
    <cellStyle name="Model Subtotal 2 2 2 7 3 2" xfId="28535"/>
    <cellStyle name="Model Subtotal 2 2 2 7 4" xfId="28536"/>
    <cellStyle name="Model Subtotal 2 2 2 8" xfId="28537"/>
    <cellStyle name="Model Subtotal 2 2 2 8 2" xfId="28538"/>
    <cellStyle name="Model Subtotal 2 2 2 8 2 2" xfId="28539"/>
    <cellStyle name="Model Subtotal 2 2 2 8 3" xfId="28540"/>
    <cellStyle name="Model Subtotal 2 2 2 8 3 2" xfId="28541"/>
    <cellStyle name="Model Subtotal 2 2 2 8 4" xfId="28542"/>
    <cellStyle name="Model Subtotal 2 2 2 9" xfId="28543"/>
    <cellStyle name="Model Subtotal 2 2 2 9 2" xfId="28544"/>
    <cellStyle name="Model Subtotal 2 2 3" xfId="28545"/>
    <cellStyle name="Model Subtotal 2 2 3 10" xfId="28546"/>
    <cellStyle name="Model Subtotal 2 2 3 10 2" xfId="28547"/>
    <cellStyle name="Model Subtotal 2 2 3 11" xfId="28548"/>
    <cellStyle name="Model Subtotal 2 2 3 2" xfId="28549"/>
    <cellStyle name="Model Subtotal 2 2 3 2 10" xfId="28550"/>
    <cellStyle name="Model Subtotal 2 2 3 2 2" xfId="28551"/>
    <cellStyle name="Model Subtotal 2 2 3 2 2 2" xfId="28552"/>
    <cellStyle name="Model Subtotal 2 2 3 2 2 2 2" xfId="28553"/>
    <cellStyle name="Model Subtotal 2 2 3 2 2 3" xfId="28554"/>
    <cellStyle name="Model Subtotal 2 2 3 2 2 3 2" xfId="28555"/>
    <cellStyle name="Model Subtotal 2 2 3 2 2 4" xfId="28556"/>
    <cellStyle name="Model Subtotal 2 2 3 2 3" xfId="28557"/>
    <cellStyle name="Model Subtotal 2 2 3 2 3 2" xfId="28558"/>
    <cellStyle name="Model Subtotal 2 2 3 2 3 2 2" xfId="28559"/>
    <cellStyle name="Model Subtotal 2 2 3 2 3 3" xfId="28560"/>
    <cellStyle name="Model Subtotal 2 2 3 2 3 3 2" xfId="28561"/>
    <cellStyle name="Model Subtotal 2 2 3 2 3 4" xfId="28562"/>
    <cellStyle name="Model Subtotal 2 2 3 2 4" xfId="28563"/>
    <cellStyle name="Model Subtotal 2 2 3 2 4 2" xfId="28564"/>
    <cellStyle name="Model Subtotal 2 2 3 2 4 2 2" xfId="28565"/>
    <cellStyle name="Model Subtotal 2 2 3 2 4 3" xfId="28566"/>
    <cellStyle name="Model Subtotal 2 2 3 2 4 3 2" xfId="28567"/>
    <cellStyle name="Model Subtotal 2 2 3 2 4 4" xfId="28568"/>
    <cellStyle name="Model Subtotal 2 2 3 2 5" xfId="28569"/>
    <cellStyle name="Model Subtotal 2 2 3 2 5 2" xfId="28570"/>
    <cellStyle name="Model Subtotal 2 2 3 2 5 2 2" xfId="28571"/>
    <cellStyle name="Model Subtotal 2 2 3 2 5 3" xfId="28572"/>
    <cellStyle name="Model Subtotal 2 2 3 2 5 3 2" xfId="28573"/>
    <cellStyle name="Model Subtotal 2 2 3 2 5 4" xfId="28574"/>
    <cellStyle name="Model Subtotal 2 2 3 2 6" xfId="28575"/>
    <cellStyle name="Model Subtotal 2 2 3 2 6 2" xfId="28576"/>
    <cellStyle name="Model Subtotal 2 2 3 2 6 2 2" xfId="28577"/>
    <cellStyle name="Model Subtotal 2 2 3 2 6 3" xfId="28578"/>
    <cellStyle name="Model Subtotal 2 2 3 2 6 3 2" xfId="28579"/>
    <cellStyle name="Model Subtotal 2 2 3 2 6 4" xfId="28580"/>
    <cellStyle name="Model Subtotal 2 2 3 2 7" xfId="28581"/>
    <cellStyle name="Model Subtotal 2 2 3 2 7 2" xfId="28582"/>
    <cellStyle name="Model Subtotal 2 2 3 2 7 2 2" xfId="28583"/>
    <cellStyle name="Model Subtotal 2 2 3 2 7 3" xfId="28584"/>
    <cellStyle name="Model Subtotal 2 2 3 2 7 3 2" xfId="28585"/>
    <cellStyle name="Model Subtotal 2 2 3 2 7 4" xfId="28586"/>
    <cellStyle name="Model Subtotal 2 2 3 2 8" xfId="28587"/>
    <cellStyle name="Model Subtotal 2 2 3 2 8 2" xfId="28588"/>
    <cellStyle name="Model Subtotal 2 2 3 2 9" xfId="28589"/>
    <cellStyle name="Model Subtotal 2 2 3 2 9 2" xfId="28590"/>
    <cellStyle name="Model Subtotal 2 2 3 3" xfId="28591"/>
    <cellStyle name="Model Subtotal 2 2 3 3 2" xfId="28592"/>
    <cellStyle name="Model Subtotal 2 2 3 3 2 2" xfId="28593"/>
    <cellStyle name="Model Subtotal 2 2 3 3 3" xfId="28594"/>
    <cellStyle name="Model Subtotal 2 2 3 3 3 2" xfId="28595"/>
    <cellStyle name="Model Subtotal 2 2 3 3 4" xfId="28596"/>
    <cellStyle name="Model Subtotal 2 2 3 4" xfId="28597"/>
    <cellStyle name="Model Subtotal 2 2 3 4 2" xfId="28598"/>
    <cellStyle name="Model Subtotal 2 2 3 4 2 2" xfId="28599"/>
    <cellStyle name="Model Subtotal 2 2 3 4 3" xfId="28600"/>
    <cellStyle name="Model Subtotal 2 2 3 4 3 2" xfId="28601"/>
    <cellStyle name="Model Subtotal 2 2 3 4 4" xfId="28602"/>
    <cellStyle name="Model Subtotal 2 2 3 5" xfId="28603"/>
    <cellStyle name="Model Subtotal 2 2 3 5 2" xfId="28604"/>
    <cellStyle name="Model Subtotal 2 2 3 5 2 2" xfId="28605"/>
    <cellStyle name="Model Subtotal 2 2 3 5 3" xfId="28606"/>
    <cellStyle name="Model Subtotal 2 2 3 5 3 2" xfId="28607"/>
    <cellStyle name="Model Subtotal 2 2 3 5 4" xfId="28608"/>
    <cellStyle name="Model Subtotal 2 2 3 6" xfId="28609"/>
    <cellStyle name="Model Subtotal 2 2 3 6 2" xfId="28610"/>
    <cellStyle name="Model Subtotal 2 2 3 6 2 2" xfId="28611"/>
    <cellStyle name="Model Subtotal 2 2 3 6 3" xfId="28612"/>
    <cellStyle name="Model Subtotal 2 2 3 6 3 2" xfId="28613"/>
    <cellStyle name="Model Subtotal 2 2 3 6 4" xfId="28614"/>
    <cellStyle name="Model Subtotal 2 2 3 7" xfId="28615"/>
    <cellStyle name="Model Subtotal 2 2 3 7 2" xfId="28616"/>
    <cellStyle name="Model Subtotal 2 2 3 7 2 2" xfId="28617"/>
    <cellStyle name="Model Subtotal 2 2 3 7 3" xfId="28618"/>
    <cellStyle name="Model Subtotal 2 2 3 7 3 2" xfId="28619"/>
    <cellStyle name="Model Subtotal 2 2 3 7 4" xfId="28620"/>
    <cellStyle name="Model Subtotal 2 2 3 8" xfId="28621"/>
    <cellStyle name="Model Subtotal 2 2 3 8 2" xfId="28622"/>
    <cellStyle name="Model Subtotal 2 2 3 8 2 2" xfId="28623"/>
    <cellStyle name="Model Subtotal 2 2 3 8 3" xfId="28624"/>
    <cellStyle name="Model Subtotal 2 2 3 8 3 2" xfId="28625"/>
    <cellStyle name="Model Subtotal 2 2 3 8 4" xfId="28626"/>
    <cellStyle name="Model Subtotal 2 2 3 9" xfId="28627"/>
    <cellStyle name="Model Subtotal 2 2 3 9 2" xfId="28628"/>
    <cellStyle name="Model Subtotal 2 2 4" xfId="28629"/>
    <cellStyle name="Model Subtotal 2 2 4 10" xfId="28630"/>
    <cellStyle name="Model Subtotal 2 2 4 10 2" xfId="28631"/>
    <cellStyle name="Model Subtotal 2 2 4 11" xfId="28632"/>
    <cellStyle name="Model Subtotal 2 2 4 2" xfId="28633"/>
    <cellStyle name="Model Subtotal 2 2 4 2 10" xfId="28634"/>
    <cellStyle name="Model Subtotal 2 2 4 2 2" xfId="28635"/>
    <cellStyle name="Model Subtotal 2 2 4 2 2 2" xfId="28636"/>
    <cellStyle name="Model Subtotal 2 2 4 2 2 2 2" xfId="28637"/>
    <cellStyle name="Model Subtotal 2 2 4 2 2 3" xfId="28638"/>
    <cellStyle name="Model Subtotal 2 2 4 2 2 3 2" xfId="28639"/>
    <cellStyle name="Model Subtotal 2 2 4 2 2 4" xfId="28640"/>
    <cellStyle name="Model Subtotal 2 2 4 2 3" xfId="28641"/>
    <cellStyle name="Model Subtotal 2 2 4 2 3 2" xfId="28642"/>
    <cellStyle name="Model Subtotal 2 2 4 2 3 2 2" xfId="28643"/>
    <cellStyle name="Model Subtotal 2 2 4 2 3 3" xfId="28644"/>
    <cellStyle name="Model Subtotal 2 2 4 2 3 3 2" xfId="28645"/>
    <cellStyle name="Model Subtotal 2 2 4 2 3 4" xfId="28646"/>
    <cellStyle name="Model Subtotal 2 2 4 2 4" xfId="28647"/>
    <cellStyle name="Model Subtotal 2 2 4 2 4 2" xfId="28648"/>
    <cellStyle name="Model Subtotal 2 2 4 2 4 2 2" xfId="28649"/>
    <cellStyle name="Model Subtotal 2 2 4 2 4 3" xfId="28650"/>
    <cellStyle name="Model Subtotal 2 2 4 2 4 3 2" xfId="28651"/>
    <cellStyle name="Model Subtotal 2 2 4 2 4 4" xfId="28652"/>
    <cellStyle name="Model Subtotal 2 2 4 2 5" xfId="28653"/>
    <cellStyle name="Model Subtotal 2 2 4 2 5 2" xfId="28654"/>
    <cellStyle name="Model Subtotal 2 2 4 2 5 2 2" xfId="28655"/>
    <cellStyle name="Model Subtotal 2 2 4 2 5 3" xfId="28656"/>
    <cellStyle name="Model Subtotal 2 2 4 2 5 3 2" xfId="28657"/>
    <cellStyle name="Model Subtotal 2 2 4 2 5 4" xfId="28658"/>
    <cellStyle name="Model Subtotal 2 2 4 2 6" xfId="28659"/>
    <cellStyle name="Model Subtotal 2 2 4 2 6 2" xfId="28660"/>
    <cellStyle name="Model Subtotal 2 2 4 2 6 2 2" xfId="28661"/>
    <cellStyle name="Model Subtotal 2 2 4 2 6 3" xfId="28662"/>
    <cellStyle name="Model Subtotal 2 2 4 2 6 3 2" xfId="28663"/>
    <cellStyle name="Model Subtotal 2 2 4 2 6 4" xfId="28664"/>
    <cellStyle name="Model Subtotal 2 2 4 2 7" xfId="28665"/>
    <cellStyle name="Model Subtotal 2 2 4 2 7 2" xfId="28666"/>
    <cellStyle name="Model Subtotal 2 2 4 2 7 2 2" xfId="28667"/>
    <cellStyle name="Model Subtotal 2 2 4 2 7 3" xfId="28668"/>
    <cellStyle name="Model Subtotal 2 2 4 2 7 3 2" xfId="28669"/>
    <cellStyle name="Model Subtotal 2 2 4 2 7 4" xfId="28670"/>
    <cellStyle name="Model Subtotal 2 2 4 2 8" xfId="28671"/>
    <cellStyle name="Model Subtotal 2 2 4 2 8 2" xfId="28672"/>
    <cellStyle name="Model Subtotal 2 2 4 2 9" xfId="28673"/>
    <cellStyle name="Model Subtotal 2 2 4 2 9 2" xfId="28674"/>
    <cellStyle name="Model Subtotal 2 2 4 3" xfId="28675"/>
    <cellStyle name="Model Subtotal 2 2 4 3 2" xfId="28676"/>
    <cellStyle name="Model Subtotal 2 2 4 3 2 2" xfId="28677"/>
    <cellStyle name="Model Subtotal 2 2 4 3 3" xfId="28678"/>
    <cellStyle name="Model Subtotal 2 2 4 3 3 2" xfId="28679"/>
    <cellStyle name="Model Subtotal 2 2 4 3 4" xfId="28680"/>
    <cellStyle name="Model Subtotal 2 2 4 4" xfId="28681"/>
    <cellStyle name="Model Subtotal 2 2 4 4 2" xfId="28682"/>
    <cellStyle name="Model Subtotal 2 2 4 4 2 2" xfId="28683"/>
    <cellStyle name="Model Subtotal 2 2 4 4 3" xfId="28684"/>
    <cellStyle name="Model Subtotal 2 2 4 4 3 2" xfId="28685"/>
    <cellStyle name="Model Subtotal 2 2 4 4 4" xfId="28686"/>
    <cellStyle name="Model Subtotal 2 2 4 5" xfId="28687"/>
    <cellStyle name="Model Subtotal 2 2 4 5 2" xfId="28688"/>
    <cellStyle name="Model Subtotal 2 2 4 5 2 2" xfId="28689"/>
    <cellStyle name="Model Subtotal 2 2 4 5 3" xfId="28690"/>
    <cellStyle name="Model Subtotal 2 2 4 5 3 2" xfId="28691"/>
    <cellStyle name="Model Subtotal 2 2 4 5 4" xfId="28692"/>
    <cellStyle name="Model Subtotal 2 2 4 6" xfId="28693"/>
    <cellStyle name="Model Subtotal 2 2 4 6 2" xfId="28694"/>
    <cellStyle name="Model Subtotal 2 2 4 6 2 2" xfId="28695"/>
    <cellStyle name="Model Subtotal 2 2 4 6 3" xfId="28696"/>
    <cellStyle name="Model Subtotal 2 2 4 6 3 2" xfId="28697"/>
    <cellStyle name="Model Subtotal 2 2 4 6 4" xfId="28698"/>
    <cellStyle name="Model Subtotal 2 2 4 7" xfId="28699"/>
    <cellStyle name="Model Subtotal 2 2 4 7 2" xfId="28700"/>
    <cellStyle name="Model Subtotal 2 2 4 7 2 2" xfId="28701"/>
    <cellStyle name="Model Subtotal 2 2 4 7 3" xfId="28702"/>
    <cellStyle name="Model Subtotal 2 2 4 7 3 2" xfId="28703"/>
    <cellStyle name="Model Subtotal 2 2 4 7 4" xfId="28704"/>
    <cellStyle name="Model Subtotal 2 2 4 8" xfId="28705"/>
    <cellStyle name="Model Subtotal 2 2 4 8 2" xfId="28706"/>
    <cellStyle name="Model Subtotal 2 2 4 8 2 2" xfId="28707"/>
    <cellStyle name="Model Subtotal 2 2 4 8 3" xfId="28708"/>
    <cellStyle name="Model Subtotal 2 2 4 8 3 2" xfId="28709"/>
    <cellStyle name="Model Subtotal 2 2 4 8 4" xfId="28710"/>
    <cellStyle name="Model Subtotal 2 2 4 9" xfId="28711"/>
    <cellStyle name="Model Subtotal 2 2 4 9 2" xfId="28712"/>
    <cellStyle name="Model Subtotal 2 2 5" xfId="28713"/>
    <cellStyle name="Model Subtotal 2 2 5 10" xfId="28714"/>
    <cellStyle name="Model Subtotal 2 2 5 10 2" xfId="28715"/>
    <cellStyle name="Model Subtotal 2 2 5 11" xfId="28716"/>
    <cellStyle name="Model Subtotal 2 2 5 2" xfId="28717"/>
    <cellStyle name="Model Subtotal 2 2 5 2 10" xfId="28718"/>
    <cellStyle name="Model Subtotal 2 2 5 2 2" xfId="28719"/>
    <cellStyle name="Model Subtotal 2 2 5 2 2 2" xfId="28720"/>
    <cellStyle name="Model Subtotal 2 2 5 2 2 2 2" xfId="28721"/>
    <cellStyle name="Model Subtotal 2 2 5 2 2 3" xfId="28722"/>
    <cellStyle name="Model Subtotal 2 2 5 2 2 3 2" xfId="28723"/>
    <cellStyle name="Model Subtotal 2 2 5 2 2 4" xfId="28724"/>
    <cellStyle name="Model Subtotal 2 2 5 2 3" xfId="28725"/>
    <cellStyle name="Model Subtotal 2 2 5 2 3 2" xfId="28726"/>
    <cellStyle name="Model Subtotal 2 2 5 2 3 2 2" xfId="28727"/>
    <cellStyle name="Model Subtotal 2 2 5 2 3 3" xfId="28728"/>
    <cellStyle name="Model Subtotal 2 2 5 2 3 3 2" xfId="28729"/>
    <cellStyle name="Model Subtotal 2 2 5 2 3 4" xfId="28730"/>
    <cellStyle name="Model Subtotal 2 2 5 2 4" xfId="28731"/>
    <cellStyle name="Model Subtotal 2 2 5 2 4 2" xfId="28732"/>
    <cellStyle name="Model Subtotal 2 2 5 2 4 2 2" xfId="28733"/>
    <cellStyle name="Model Subtotal 2 2 5 2 4 3" xfId="28734"/>
    <cellStyle name="Model Subtotal 2 2 5 2 4 3 2" xfId="28735"/>
    <cellStyle name="Model Subtotal 2 2 5 2 4 4" xfId="28736"/>
    <cellStyle name="Model Subtotal 2 2 5 2 5" xfId="28737"/>
    <cellStyle name="Model Subtotal 2 2 5 2 5 2" xfId="28738"/>
    <cellStyle name="Model Subtotal 2 2 5 2 5 2 2" xfId="28739"/>
    <cellStyle name="Model Subtotal 2 2 5 2 5 3" xfId="28740"/>
    <cellStyle name="Model Subtotal 2 2 5 2 5 3 2" xfId="28741"/>
    <cellStyle name="Model Subtotal 2 2 5 2 5 4" xfId="28742"/>
    <cellStyle name="Model Subtotal 2 2 5 2 6" xfId="28743"/>
    <cellStyle name="Model Subtotal 2 2 5 2 6 2" xfId="28744"/>
    <cellStyle name="Model Subtotal 2 2 5 2 6 2 2" xfId="28745"/>
    <cellStyle name="Model Subtotal 2 2 5 2 6 3" xfId="28746"/>
    <cellStyle name="Model Subtotal 2 2 5 2 6 3 2" xfId="28747"/>
    <cellStyle name="Model Subtotal 2 2 5 2 6 4" xfId="28748"/>
    <cellStyle name="Model Subtotal 2 2 5 2 7" xfId="28749"/>
    <cellStyle name="Model Subtotal 2 2 5 2 7 2" xfId="28750"/>
    <cellStyle name="Model Subtotal 2 2 5 2 7 2 2" xfId="28751"/>
    <cellStyle name="Model Subtotal 2 2 5 2 7 3" xfId="28752"/>
    <cellStyle name="Model Subtotal 2 2 5 2 7 3 2" xfId="28753"/>
    <cellStyle name="Model Subtotal 2 2 5 2 7 4" xfId="28754"/>
    <cellStyle name="Model Subtotal 2 2 5 2 8" xfId="28755"/>
    <cellStyle name="Model Subtotal 2 2 5 2 8 2" xfId="28756"/>
    <cellStyle name="Model Subtotal 2 2 5 2 9" xfId="28757"/>
    <cellStyle name="Model Subtotal 2 2 5 2 9 2" xfId="28758"/>
    <cellStyle name="Model Subtotal 2 2 5 3" xfId="28759"/>
    <cellStyle name="Model Subtotal 2 2 5 3 2" xfId="28760"/>
    <cellStyle name="Model Subtotal 2 2 5 3 2 2" xfId="28761"/>
    <cellStyle name="Model Subtotal 2 2 5 3 3" xfId="28762"/>
    <cellStyle name="Model Subtotal 2 2 5 3 3 2" xfId="28763"/>
    <cellStyle name="Model Subtotal 2 2 5 3 4" xfId="28764"/>
    <cellStyle name="Model Subtotal 2 2 5 4" xfId="28765"/>
    <cellStyle name="Model Subtotal 2 2 5 4 2" xfId="28766"/>
    <cellStyle name="Model Subtotal 2 2 5 4 2 2" xfId="28767"/>
    <cellStyle name="Model Subtotal 2 2 5 4 3" xfId="28768"/>
    <cellStyle name="Model Subtotal 2 2 5 4 3 2" xfId="28769"/>
    <cellStyle name="Model Subtotal 2 2 5 4 4" xfId="28770"/>
    <cellStyle name="Model Subtotal 2 2 5 5" xfId="28771"/>
    <cellStyle name="Model Subtotal 2 2 5 5 2" xfId="28772"/>
    <cellStyle name="Model Subtotal 2 2 5 5 2 2" xfId="28773"/>
    <cellStyle name="Model Subtotal 2 2 5 5 3" xfId="28774"/>
    <cellStyle name="Model Subtotal 2 2 5 5 3 2" xfId="28775"/>
    <cellStyle name="Model Subtotal 2 2 5 5 4" xfId="28776"/>
    <cellStyle name="Model Subtotal 2 2 5 6" xfId="28777"/>
    <cellStyle name="Model Subtotal 2 2 5 6 2" xfId="28778"/>
    <cellStyle name="Model Subtotal 2 2 5 6 2 2" xfId="28779"/>
    <cellStyle name="Model Subtotal 2 2 5 6 3" xfId="28780"/>
    <cellStyle name="Model Subtotal 2 2 5 6 3 2" xfId="28781"/>
    <cellStyle name="Model Subtotal 2 2 5 6 4" xfId="28782"/>
    <cellStyle name="Model Subtotal 2 2 5 7" xfId="28783"/>
    <cellStyle name="Model Subtotal 2 2 5 7 2" xfId="28784"/>
    <cellStyle name="Model Subtotal 2 2 5 7 2 2" xfId="28785"/>
    <cellStyle name="Model Subtotal 2 2 5 7 3" xfId="28786"/>
    <cellStyle name="Model Subtotal 2 2 5 7 3 2" xfId="28787"/>
    <cellStyle name="Model Subtotal 2 2 5 7 4" xfId="28788"/>
    <cellStyle name="Model Subtotal 2 2 5 8" xfId="28789"/>
    <cellStyle name="Model Subtotal 2 2 5 8 2" xfId="28790"/>
    <cellStyle name="Model Subtotal 2 2 5 8 2 2" xfId="28791"/>
    <cellStyle name="Model Subtotal 2 2 5 8 3" xfId="28792"/>
    <cellStyle name="Model Subtotal 2 2 5 8 3 2" xfId="28793"/>
    <cellStyle name="Model Subtotal 2 2 5 8 4" xfId="28794"/>
    <cellStyle name="Model Subtotal 2 2 5 9" xfId="28795"/>
    <cellStyle name="Model Subtotal 2 2 5 9 2" xfId="28796"/>
    <cellStyle name="Model Subtotal 2 2 6" xfId="28797"/>
    <cellStyle name="Model Subtotal 2 2 6 10" xfId="28798"/>
    <cellStyle name="Model Subtotal 2 2 6 2" xfId="28799"/>
    <cellStyle name="Model Subtotal 2 2 6 2 2" xfId="28800"/>
    <cellStyle name="Model Subtotal 2 2 6 2 2 2" xfId="28801"/>
    <cellStyle name="Model Subtotal 2 2 6 2 3" xfId="28802"/>
    <cellStyle name="Model Subtotal 2 2 6 2 3 2" xfId="28803"/>
    <cellStyle name="Model Subtotal 2 2 6 2 4" xfId="28804"/>
    <cellStyle name="Model Subtotal 2 2 6 3" xfId="28805"/>
    <cellStyle name="Model Subtotal 2 2 6 3 2" xfId="28806"/>
    <cellStyle name="Model Subtotal 2 2 6 3 2 2" xfId="28807"/>
    <cellStyle name="Model Subtotal 2 2 6 3 3" xfId="28808"/>
    <cellStyle name="Model Subtotal 2 2 6 3 3 2" xfId="28809"/>
    <cellStyle name="Model Subtotal 2 2 6 3 4" xfId="28810"/>
    <cellStyle name="Model Subtotal 2 2 6 4" xfId="28811"/>
    <cellStyle name="Model Subtotal 2 2 6 4 2" xfId="28812"/>
    <cellStyle name="Model Subtotal 2 2 6 4 2 2" xfId="28813"/>
    <cellStyle name="Model Subtotal 2 2 6 4 3" xfId="28814"/>
    <cellStyle name="Model Subtotal 2 2 6 4 3 2" xfId="28815"/>
    <cellStyle name="Model Subtotal 2 2 6 4 4" xfId="28816"/>
    <cellStyle name="Model Subtotal 2 2 6 5" xfId="28817"/>
    <cellStyle name="Model Subtotal 2 2 6 5 2" xfId="28818"/>
    <cellStyle name="Model Subtotal 2 2 6 5 2 2" xfId="28819"/>
    <cellStyle name="Model Subtotal 2 2 6 5 3" xfId="28820"/>
    <cellStyle name="Model Subtotal 2 2 6 5 3 2" xfId="28821"/>
    <cellStyle name="Model Subtotal 2 2 6 5 4" xfId="28822"/>
    <cellStyle name="Model Subtotal 2 2 6 6" xfId="28823"/>
    <cellStyle name="Model Subtotal 2 2 6 6 2" xfId="28824"/>
    <cellStyle name="Model Subtotal 2 2 6 6 2 2" xfId="28825"/>
    <cellStyle name="Model Subtotal 2 2 6 6 3" xfId="28826"/>
    <cellStyle name="Model Subtotal 2 2 6 6 3 2" xfId="28827"/>
    <cellStyle name="Model Subtotal 2 2 6 6 4" xfId="28828"/>
    <cellStyle name="Model Subtotal 2 2 6 7" xfId="28829"/>
    <cellStyle name="Model Subtotal 2 2 6 7 2" xfId="28830"/>
    <cellStyle name="Model Subtotal 2 2 6 7 2 2" xfId="28831"/>
    <cellStyle name="Model Subtotal 2 2 6 7 3" xfId="28832"/>
    <cellStyle name="Model Subtotal 2 2 6 7 3 2" xfId="28833"/>
    <cellStyle name="Model Subtotal 2 2 6 7 4" xfId="28834"/>
    <cellStyle name="Model Subtotal 2 2 6 8" xfId="28835"/>
    <cellStyle name="Model Subtotal 2 2 6 8 2" xfId="28836"/>
    <cellStyle name="Model Subtotal 2 2 6 9" xfId="28837"/>
    <cellStyle name="Model Subtotal 2 2 6 9 2" xfId="28838"/>
    <cellStyle name="Model Subtotal 2 2 7" xfId="28839"/>
    <cellStyle name="Model Subtotal 2 2 7 2" xfId="28840"/>
    <cellStyle name="Model Subtotal 2 2 7 2 2" xfId="28841"/>
    <cellStyle name="Model Subtotal 2 2 7 3" xfId="28842"/>
    <cellStyle name="Model Subtotal 2 2 7 3 2" xfId="28843"/>
    <cellStyle name="Model Subtotal 2 2 7 4" xfId="28844"/>
    <cellStyle name="Model Subtotal 2 2 8" xfId="28845"/>
    <cellStyle name="Model Subtotal 2 2 8 2" xfId="28846"/>
    <cellStyle name="Model Subtotal 2 2 8 2 2" xfId="28847"/>
    <cellStyle name="Model Subtotal 2 2 8 3" xfId="28848"/>
    <cellStyle name="Model Subtotal 2 2 8 3 2" xfId="28849"/>
    <cellStyle name="Model Subtotal 2 2 8 4" xfId="28850"/>
    <cellStyle name="Model Subtotal 2 2 9" xfId="28851"/>
    <cellStyle name="Model Subtotal 2 2 9 2" xfId="28852"/>
    <cellStyle name="Model Subtotal 2 2 9 2 2" xfId="28853"/>
    <cellStyle name="Model Subtotal 2 2 9 3" xfId="28854"/>
    <cellStyle name="Model Subtotal 2 2 9 3 2" xfId="28855"/>
    <cellStyle name="Model Subtotal 2 2 9 4" xfId="28856"/>
    <cellStyle name="Model Subtotal 2 3" xfId="28857"/>
    <cellStyle name="Model Subtotal 2 3 10" xfId="28858"/>
    <cellStyle name="Model Subtotal 2 3 10 2" xfId="28859"/>
    <cellStyle name="Model Subtotal 2 3 10 2 2" xfId="28860"/>
    <cellStyle name="Model Subtotal 2 3 10 3" xfId="28861"/>
    <cellStyle name="Model Subtotal 2 3 10 3 2" xfId="28862"/>
    <cellStyle name="Model Subtotal 2 3 10 4" xfId="28863"/>
    <cellStyle name="Model Subtotal 2 3 11" xfId="28864"/>
    <cellStyle name="Model Subtotal 2 3 11 2" xfId="28865"/>
    <cellStyle name="Model Subtotal 2 3 11 2 2" xfId="28866"/>
    <cellStyle name="Model Subtotal 2 3 11 3" xfId="28867"/>
    <cellStyle name="Model Subtotal 2 3 11 3 2" xfId="28868"/>
    <cellStyle name="Model Subtotal 2 3 11 4" xfId="28869"/>
    <cellStyle name="Model Subtotal 2 3 12" xfId="28870"/>
    <cellStyle name="Model Subtotal 2 3 12 2" xfId="28871"/>
    <cellStyle name="Model Subtotal 2 3 12 2 2" xfId="28872"/>
    <cellStyle name="Model Subtotal 2 3 12 3" xfId="28873"/>
    <cellStyle name="Model Subtotal 2 3 12 3 2" xfId="28874"/>
    <cellStyle name="Model Subtotal 2 3 12 4" xfId="28875"/>
    <cellStyle name="Model Subtotal 2 3 13" xfId="28876"/>
    <cellStyle name="Model Subtotal 2 3 13 2" xfId="28877"/>
    <cellStyle name="Model Subtotal 2 3 14" xfId="28878"/>
    <cellStyle name="Model Subtotal 2 3 14 2" xfId="28879"/>
    <cellStyle name="Model Subtotal 2 3 15" xfId="28880"/>
    <cellStyle name="Model Subtotal 2 3 2" xfId="28881"/>
    <cellStyle name="Model Subtotal 2 3 2 10" xfId="28882"/>
    <cellStyle name="Model Subtotal 2 3 2 10 2" xfId="28883"/>
    <cellStyle name="Model Subtotal 2 3 2 11" xfId="28884"/>
    <cellStyle name="Model Subtotal 2 3 2 2" xfId="28885"/>
    <cellStyle name="Model Subtotal 2 3 2 2 10" xfId="28886"/>
    <cellStyle name="Model Subtotal 2 3 2 2 2" xfId="28887"/>
    <cellStyle name="Model Subtotal 2 3 2 2 2 2" xfId="28888"/>
    <cellStyle name="Model Subtotal 2 3 2 2 2 2 2" xfId="28889"/>
    <cellStyle name="Model Subtotal 2 3 2 2 2 3" xfId="28890"/>
    <cellStyle name="Model Subtotal 2 3 2 2 2 3 2" xfId="28891"/>
    <cellStyle name="Model Subtotal 2 3 2 2 2 4" xfId="28892"/>
    <cellStyle name="Model Subtotal 2 3 2 2 3" xfId="28893"/>
    <cellStyle name="Model Subtotal 2 3 2 2 3 2" xfId="28894"/>
    <cellStyle name="Model Subtotal 2 3 2 2 3 2 2" xfId="28895"/>
    <cellStyle name="Model Subtotal 2 3 2 2 3 3" xfId="28896"/>
    <cellStyle name="Model Subtotal 2 3 2 2 3 3 2" xfId="28897"/>
    <cellStyle name="Model Subtotal 2 3 2 2 3 4" xfId="28898"/>
    <cellStyle name="Model Subtotal 2 3 2 2 4" xfId="28899"/>
    <cellStyle name="Model Subtotal 2 3 2 2 4 2" xfId="28900"/>
    <cellStyle name="Model Subtotal 2 3 2 2 4 2 2" xfId="28901"/>
    <cellStyle name="Model Subtotal 2 3 2 2 4 3" xfId="28902"/>
    <cellStyle name="Model Subtotal 2 3 2 2 4 3 2" xfId="28903"/>
    <cellStyle name="Model Subtotal 2 3 2 2 4 4" xfId="28904"/>
    <cellStyle name="Model Subtotal 2 3 2 2 5" xfId="28905"/>
    <cellStyle name="Model Subtotal 2 3 2 2 5 2" xfId="28906"/>
    <cellStyle name="Model Subtotal 2 3 2 2 5 2 2" xfId="28907"/>
    <cellStyle name="Model Subtotal 2 3 2 2 5 3" xfId="28908"/>
    <cellStyle name="Model Subtotal 2 3 2 2 5 3 2" xfId="28909"/>
    <cellStyle name="Model Subtotal 2 3 2 2 5 4" xfId="28910"/>
    <cellStyle name="Model Subtotal 2 3 2 2 6" xfId="28911"/>
    <cellStyle name="Model Subtotal 2 3 2 2 6 2" xfId="28912"/>
    <cellStyle name="Model Subtotal 2 3 2 2 6 2 2" xfId="28913"/>
    <cellStyle name="Model Subtotal 2 3 2 2 6 3" xfId="28914"/>
    <cellStyle name="Model Subtotal 2 3 2 2 6 3 2" xfId="28915"/>
    <cellStyle name="Model Subtotal 2 3 2 2 6 4" xfId="28916"/>
    <cellStyle name="Model Subtotal 2 3 2 2 7" xfId="28917"/>
    <cellStyle name="Model Subtotal 2 3 2 2 7 2" xfId="28918"/>
    <cellStyle name="Model Subtotal 2 3 2 2 7 2 2" xfId="28919"/>
    <cellStyle name="Model Subtotal 2 3 2 2 7 3" xfId="28920"/>
    <cellStyle name="Model Subtotal 2 3 2 2 7 3 2" xfId="28921"/>
    <cellStyle name="Model Subtotal 2 3 2 2 7 4" xfId="28922"/>
    <cellStyle name="Model Subtotal 2 3 2 2 8" xfId="28923"/>
    <cellStyle name="Model Subtotal 2 3 2 2 8 2" xfId="28924"/>
    <cellStyle name="Model Subtotal 2 3 2 2 9" xfId="28925"/>
    <cellStyle name="Model Subtotal 2 3 2 2 9 2" xfId="28926"/>
    <cellStyle name="Model Subtotal 2 3 2 3" xfId="28927"/>
    <cellStyle name="Model Subtotal 2 3 2 3 2" xfId="28928"/>
    <cellStyle name="Model Subtotal 2 3 2 3 2 2" xfId="28929"/>
    <cellStyle name="Model Subtotal 2 3 2 3 3" xfId="28930"/>
    <cellStyle name="Model Subtotal 2 3 2 3 3 2" xfId="28931"/>
    <cellStyle name="Model Subtotal 2 3 2 3 4" xfId="28932"/>
    <cellStyle name="Model Subtotal 2 3 2 4" xfId="28933"/>
    <cellStyle name="Model Subtotal 2 3 2 4 2" xfId="28934"/>
    <cellStyle name="Model Subtotal 2 3 2 4 2 2" xfId="28935"/>
    <cellStyle name="Model Subtotal 2 3 2 4 3" xfId="28936"/>
    <cellStyle name="Model Subtotal 2 3 2 4 3 2" xfId="28937"/>
    <cellStyle name="Model Subtotal 2 3 2 4 4" xfId="28938"/>
    <cellStyle name="Model Subtotal 2 3 2 5" xfId="28939"/>
    <cellStyle name="Model Subtotal 2 3 2 5 2" xfId="28940"/>
    <cellStyle name="Model Subtotal 2 3 2 5 2 2" xfId="28941"/>
    <cellStyle name="Model Subtotal 2 3 2 5 3" xfId="28942"/>
    <cellStyle name="Model Subtotal 2 3 2 5 3 2" xfId="28943"/>
    <cellStyle name="Model Subtotal 2 3 2 5 4" xfId="28944"/>
    <cellStyle name="Model Subtotal 2 3 2 6" xfId="28945"/>
    <cellStyle name="Model Subtotal 2 3 2 6 2" xfId="28946"/>
    <cellStyle name="Model Subtotal 2 3 2 6 2 2" xfId="28947"/>
    <cellStyle name="Model Subtotal 2 3 2 6 3" xfId="28948"/>
    <cellStyle name="Model Subtotal 2 3 2 6 3 2" xfId="28949"/>
    <cellStyle name="Model Subtotal 2 3 2 6 4" xfId="28950"/>
    <cellStyle name="Model Subtotal 2 3 2 7" xfId="28951"/>
    <cellStyle name="Model Subtotal 2 3 2 7 2" xfId="28952"/>
    <cellStyle name="Model Subtotal 2 3 2 7 2 2" xfId="28953"/>
    <cellStyle name="Model Subtotal 2 3 2 7 3" xfId="28954"/>
    <cellStyle name="Model Subtotal 2 3 2 7 3 2" xfId="28955"/>
    <cellStyle name="Model Subtotal 2 3 2 7 4" xfId="28956"/>
    <cellStyle name="Model Subtotal 2 3 2 8" xfId="28957"/>
    <cellStyle name="Model Subtotal 2 3 2 8 2" xfId="28958"/>
    <cellStyle name="Model Subtotal 2 3 2 8 2 2" xfId="28959"/>
    <cellStyle name="Model Subtotal 2 3 2 8 3" xfId="28960"/>
    <cellStyle name="Model Subtotal 2 3 2 8 3 2" xfId="28961"/>
    <cellStyle name="Model Subtotal 2 3 2 8 4" xfId="28962"/>
    <cellStyle name="Model Subtotal 2 3 2 9" xfId="28963"/>
    <cellStyle name="Model Subtotal 2 3 2 9 2" xfId="28964"/>
    <cellStyle name="Model Subtotal 2 3 3" xfId="28965"/>
    <cellStyle name="Model Subtotal 2 3 3 10" xfId="28966"/>
    <cellStyle name="Model Subtotal 2 3 3 10 2" xfId="28967"/>
    <cellStyle name="Model Subtotal 2 3 3 11" xfId="28968"/>
    <cellStyle name="Model Subtotal 2 3 3 2" xfId="28969"/>
    <cellStyle name="Model Subtotal 2 3 3 2 10" xfId="28970"/>
    <cellStyle name="Model Subtotal 2 3 3 2 2" xfId="28971"/>
    <cellStyle name="Model Subtotal 2 3 3 2 2 2" xfId="28972"/>
    <cellStyle name="Model Subtotal 2 3 3 2 2 2 2" xfId="28973"/>
    <cellStyle name="Model Subtotal 2 3 3 2 2 3" xfId="28974"/>
    <cellStyle name="Model Subtotal 2 3 3 2 2 3 2" xfId="28975"/>
    <cellStyle name="Model Subtotal 2 3 3 2 2 4" xfId="28976"/>
    <cellStyle name="Model Subtotal 2 3 3 2 3" xfId="28977"/>
    <cellStyle name="Model Subtotal 2 3 3 2 3 2" xfId="28978"/>
    <cellStyle name="Model Subtotal 2 3 3 2 3 2 2" xfId="28979"/>
    <cellStyle name="Model Subtotal 2 3 3 2 3 3" xfId="28980"/>
    <cellStyle name="Model Subtotal 2 3 3 2 3 3 2" xfId="28981"/>
    <cellStyle name="Model Subtotal 2 3 3 2 3 4" xfId="28982"/>
    <cellStyle name="Model Subtotal 2 3 3 2 4" xfId="28983"/>
    <cellStyle name="Model Subtotal 2 3 3 2 4 2" xfId="28984"/>
    <cellStyle name="Model Subtotal 2 3 3 2 4 2 2" xfId="28985"/>
    <cellStyle name="Model Subtotal 2 3 3 2 4 3" xfId="28986"/>
    <cellStyle name="Model Subtotal 2 3 3 2 4 3 2" xfId="28987"/>
    <cellStyle name="Model Subtotal 2 3 3 2 4 4" xfId="28988"/>
    <cellStyle name="Model Subtotal 2 3 3 2 5" xfId="28989"/>
    <cellStyle name="Model Subtotal 2 3 3 2 5 2" xfId="28990"/>
    <cellStyle name="Model Subtotal 2 3 3 2 5 2 2" xfId="28991"/>
    <cellStyle name="Model Subtotal 2 3 3 2 5 3" xfId="28992"/>
    <cellStyle name="Model Subtotal 2 3 3 2 5 3 2" xfId="28993"/>
    <cellStyle name="Model Subtotal 2 3 3 2 5 4" xfId="28994"/>
    <cellStyle name="Model Subtotal 2 3 3 2 6" xfId="28995"/>
    <cellStyle name="Model Subtotal 2 3 3 2 6 2" xfId="28996"/>
    <cellStyle name="Model Subtotal 2 3 3 2 6 2 2" xfId="28997"/>
    <cellStyle name="Model Subtotal 2 3 3 2 6 3" xfId="28998"/>
    <cellStyle name="Model Subtotal 2 3 3 2 6 3 2" xfId="28999"/>
    <cellStyle name="Model Subtotal 2 3 3 2 6 4" xfId="29000"/>
    <cellStyle name="Model Subtotal 2 3 3 2 7" xfId="29001"/>
    <cellStyle name="Model Subtotal 2 3 3 2 7 2" xfId="29002"/>
    <cellStyle name="Model Subtotal 2 3 3 2 7 2 2" xfId="29003"/>
    <cellStyle name="Model Subtotal 2 3 3 2 7 3" xfId="29004"/>
    <cellStyle name="Model Subtotal 2 3 3 2 7 3 2" xfId="29005"/>
    <cellStyle name="Model Subtotal 2 3 3 2 7 4" xfId="29006"/>
    <cellStyle name="Model Subtotal 2 3 3 2 8" xfId="29007"/>
    <cellStyle name="Model Subtotal 2 3 3 2 8 2" xfId="29008"/>
    <cellStyle name="Model Subtotal 2 3 3 2 9" xfId="29009"/>
    <cellStyle name="Model Subtotal 2 3 3 2 9 2" xfId="29010"/>
    <cellStyle name="Model Subtotal 2 3 3 3" xfId="29011"/>
    <cellStyle name="Model Subtotal 2 3 3 3 2" xfId="29012"/>
    <cellStyle name="Model Subtotal 2 3 3 3 2 2" xfId="29013"/>
    <cellStyle name="Model Subtotal 2 3 3 3 3" xfId="29014"/>
    <cellStyle name="Model Subtotal 2 3 3 3 3 2" xfId="29015"/>
    <cellStyle name="Model Subtotal 2 3 3 3 4" xfId="29016"/>
    <cellStyle name="Model Subtotal 2 3 3 4" xfId="29017"/>
    <cellStyle name="Model Subtotal 2 3 3 4 2" xfId="29018"/>
    <cellStyle name="Model Subtotal 2 3 3 4 2 2" xfId="29019"/>
    <cellStyle name="Model Subtotal 2 3 3 4 3" xfId="29020"/>
    <cellStyle name="Model Subtotal 2 3 3 4 3 2" xfId="29021"/>
    <cellStyle name="Model Subtotal 2 3 3 4 4" xfId="29022"/>
    <cellStyle name="Model Subtotal 2 3 3 5" xfId="29023"/>
    <cellStyle name="Model Subtotal 2 3 3 5 2" xfId="29024"/>
    <cellStyle name="Model Subtotal 2 3 3 5 2 2" xfId="29025"/>
    <cellStyle name="Model Subtotal 2 3 3 5 3" xfId="29026"/>
    <cellStyle name="Model Subtotal 2 3 3 5 3 2" xfId="29027"/>
    <cellStyle name="Model Subtotal 2 3 3 5 4" xfId="29028"/>
    <cellStyle name="Model Subtotal 2 3 3 6" xfId="29029"/>
    <cellStyle name="Model Subtotal 2 3 3 6 2" xfId="29030"/>
    <cellStyle name="Model Subtotal 2 3 3 6 2 2" xfId="29031"/>
    <cellStyle name="Model Subtotal 2 3 3 6 3" xfId="29032"/>
    <cellStyle name="Model Subtotal 2 3 3 6 3 2" xfId="29033"/>
    <cellStyle name="Model Subtotal 2 3 3 6 4" xfId="29034"/>
    <cellStyle name="Model Subtotal 2 3 3 7" xfId="29035"/>
    <cellStyle name="Model Subtotal 2 3 3 7 2" xfId="29036"/>
    <cellStyle name="Model Subtotal 2 3 3 7 2 2" xfId="29037"/>
    <cellStyle name="Model Subtotal 2 3 3 7 3" xfId="29038"/>
    <cellStyle name="Model Subtotal 2 3 3 7 3 2" xfId="29039"/>
    <cellStyle name="Model Subtotal 2 3 3 7 4" xfId="29040"/>
    <cellStyle name="Model Subtotal 2 3 3 8" xfId="29041"/>
    <cellStyle name="Model Subtotal 2 3 3 8 2" xfId="29042"/>
    <cellStyle name="Model Subtotal 2 3 3 8 2 2" xfId="29043"/>
    <cellStyle name="Model Subtotal 2 3 3 8 3" xfId="29044"/>
    <cellStyle name="Model Subtotal 2 3 3 8 3 2" xfId="29045"/>
    <cellStyle name="Model Subtotal 2 3 3 8 4" xfId="29046"/>
    <cellStyle name="Model Subtotal 2 3 3 9" xfId="29047"/>
    <cellStyle name="Model Subtotal 2 3 3 9 2" xfId="29048"/>
    <cellStyle name="Model Subtotal 2 3 4" xfId="29049"/>
    <cellStyle name="Model Subtotal 2 3 4 10" xfId="29050"/>
    <cellStyle name="Model Subtotal 2 3 4 10 2" xfId="29051"/>
    <cellStyle name="Model Subtotal 2 3 4 11" xfId="29052"/>
    <cellStyle name="Model Subtotal 2 3 4 2" xfId="29053"/>
    <cellStyle name="Model Subtotal 2 3 4 2 10" xfId="29054"/>
    <cellStyle name="Model Subtotal 2 3 4 2 2" xfId="29055"/>
    <cellStyle name="Model Subtotal 2 3 4 2 2 2" xfId="29056"/>
    <cellStyle name="Model Subtotal 2 3 4 2 2 2 2" xfId="29057"/>
    <cellStyle name="Model Subtotal 2 3 4 2 2 3" xfId="29058"/>
    <cellStyle name="Model Subtotal 2 3 4 2 2 3 2" xfId="29059"/>
    <cellStyle name="Model Subtotal 2 3 4 2 2 4" xfId="29060"/>
    <cellStyle name="Model Subtotal 2 3 4 2 3" xfId="29061"/>
    <cellStyle name="Model Subtotal 2 3 4 2 3 2" xfId="29062"/>
    <cellStyle name="Model Subtotal 2 3 4 2 3 2 2" xfId="29063"/>
    <cellStyle name="Model Subtotal 2 3 4 2 3 3" xfId="29064"/>
    <cellStyle name="Model Subtotal 2 3 4 2 3 3 2" xfId="29065"/>
    <cellStyle name="Model Subtotal 2 3 4 2 3 4" xfId="29066"/>
    <cellStyle name="Model Subtotal 2 3 4 2 4" xfId="29067"/>
    <cellStyle name="Model Subtotal 2 3 4 2 4 2" xfId="29068"/>
    <cellStyle name="Model Subtotal 2 3 4 2 4 2 2" xfId="29069"/>
    <cellStyle name="Model Subtotal 2 3 4 2 4 3" xfId="29070"/>
    <cellStyle name="Model Subtotal 2 3 4 2 4 3 2" xfId="29071"/>
    <cellStyle name="Model Subtotal 2 3 4 2 4 4" xfId="29072"/>
    <cellStyle name="Model Subtotal 2 3 4 2 5" xfId="29073"/>
    <cellStyle name="Model Subtotal 2 3 4 2 5 2" xfId="29074"/>
    <cellStyle name="Model Subtotal 2 3 4 2 5 2 2" xfId="29075"/>
    <cellStyle name="Model Subtotal 2 3 4 2 5 3" xfId="29076"/>
    <cellStyle name="Model Subtotal 2 3 4 2 5 3 2" xfId="29077"/>
    <cellStyle name="Model Subtotal 2 3 4 2 5 4" xfId="29078"/>
    <cellStyle name="Model Subtotal 2 3 4 2 6" xfId="29079"/>
    <cellStyle name="Model Subtotal 2 3 4 2 6 2" xfId="29080"/>
    <cellStyle name="Model Subtotal 2 3 4 2 6 2 2" xfId="29081"/>
    <cellStyle name="Model Subtotal 2 3 4 2 6 3" xfId="29082"/>
    <cellStyle name="Model Subtotal 2 3 4 2 6 3 2" xfId="29083"/>
    <cellStyle name="Model Subtotal 2 3 4 2 6 4" xfId="29084"/>
    <cellStyle name="Model Subtotal 2 3 4 2 7" xfId="29085"/>
    <cellStyle name="Model Subtotal 2 3 4 2 7 2" xfId="29086"/>
    <cellStyle name="Model Subtotal 2 3 4 2 7 2 2" xfId="29087"/>
    <cellStyle name="Model Subtotal 2 3 4 2 7 3" xfId="29088"/>
    <cellStyle name="Model Subtotal 2 3 4 2 7 3 2" xfId="29089"/>
    <cellStyle name="Model Subtotal 2 3 4 2 7 4" xfId="29090"/>
    <cellStyle name="Model Subtotal 2 3 4 2 8" xfId="29091"/>
    <cellStyle name="Model Subtotal 2 3 4 2 8 2" xfId="29092"/>
    <cellStyle name="Model Subtotal 2 3 4 2 9" xfId="29093"/>
    <cellStyle name="Model Subtotal 2 3 4 2 9 2" xfId="29094"/>
    <cellStyle name="Model Subtotal 2 3 4 3" xfId="29095"/>
    <cellStyle name="Model Subtotal 2 3 4 3 2" xfId="29096"/>
    <cellStyle name="Model Subtotal 2 3 4 3 2 2" xfId="29097"/>
    <cellStyle name="Model Subtotal 2 3 4 3 3" xfId="29098"/>
    <cellStyle name="Model Subtotal 2 3 4 3 3 2" xfId="29099"/>
    <cellStyle name="Model Subtotal 2 3 4 3 4" xfId="29100"/>
    <cellStyle name="Model Subtotal 2 3 4 4" xfId="29101"/>
    <cellStyle name="Model Subtotal 2 3 4 4 2" xfId="29102"/>
    <cellStyle name="Model Subtotal 2 3 4 4 2 2" xfId="29103"/>
    <cellStyle name="Model Subtotal 2 3 4 4 3" xfId="29104"/>
    <cellStyle name="Model Subtotal 2 3 4 4 3 2" xfId="29105"/>
    <cellStyle name="Model Subtotal 2 3 4 4 4" xfId="29106"/>
    <cellStyle name="Model Subtotal 2 3 4 5" xfId="29107"/>
    <cellStyle name="Model Subtotal 2 3 4 5 2" xfId="29108"/>
    <cellStyle name="Model Subtotal 2 3 4 5 2 2" xfId="29109"/>
    <cellStyle name="Model Subtotal 2 3 4 5 3" xfId="29110"/>
    <cellStyle name="Model Subtotal 2 3 4 5 3 2" xfId="29111"/>
    <cellStyle name="Model Subtotal 2 3 4 5 4" xfId="29112"/>
    <cellStyle name="Model Subtotal 2 3 4 6" xfId="29113"/>
    <cellStyle name="Model Subtotal 2 3 4 6 2" xfId="29114"/>
    <cellStyle name="Model Subtotal 2 3 4 6 2 2" xfId="29115"/>
    <cellStyle name="Model Subtotal 2 3 4 6 3" xfId="29116"/>
    <cellStyle name="Model Subtotal 2 3 4 6 3 2" xfId="29117"/>
    <cellStyle name="Model Subtotal 2 3 4 6 4" xfId="29118"/>
    <cellStyle name="Model Subtotal 2 3 4 7" xfId="29119"/>
    <cellStyle name="Model Subtotal 2 3 4 7 2" xfId="29120"/>
    <cellStyle name="Model Subtotal 2 3 4 7 2 2" xfId="29121"/>
    <cellStyle name="Model Subtotal 2 3 4 7 3" xfId="29122"/>
    <cellStyle name="Model Subtotal 2 3 4 7 3 2" xfId="29123"/>
    <cellStyle name="Model Subtotal 2 3 4 7 4" xfId="29124"/>
    <cellStyle name="Model Subtotal 2 3 4 8" xfId="29125"/>
    <cellStyle name="Model Subtotal 2 3 4 8 2" xfId="29126"/>
    <cellStyle name="Model Subtotal 2 3 4 8 2 2" xfId="29127"/>
    <cellStyle name="Model Subtotal 2 3 4 8 3" xfId="29128"/>
    <cellStyle name="Model Subtotal 2 3 4 8 3 2" xfId="29129"/>
    <cellStyle name="Model Subtotal 2 3 4 8 4" xfId="29130"/>
    <cellStyle name="Model Subtotal 2 3 4 9" xfId="29131"/>
    <cellStyle name="Model Subtotal 2 3 4 9 2" xfId="29132"/>
    <cellStyle name="Model Subtotal 2 3 5" xfId="29133"/>
    <cellStyle name="Model Subtotal 2 3 5 10" xfId="29134"/>
    <cellStyle name="Model Subtotal 2 3 5 10 2" xfId="29135"/>
    <cellStyle name="Model Subtotal 2 3 5 11" xfId="29136"/>
    <cellStyle name="Model Subtotal 2 3 5 2" xfId="29137"/>
    <cellStyle name="Model Subtotal 2 3 5 2 10" xfId="29138"/>
    <cellStyle name="Model Subtotal 2 3 5 2 2" xfId="29139"/>
    <cellStyle name="Model Subtotal 2 3 5 2 2 2" xfId="29140"/>
    <cellStyle name="Model Subtotal 2 3 5 2 2 2 2" xfId="29141"/>
    <cellStyle name="Model Subtotal 2 3 5 2 2 3" xfId="29142"/>
    <cellStyle name="Model Subtotal 2 3 5 2 2 3 2" xfId="29143"/>
    <cellStyle name="Model Subtotal 2 3 5 2 2 4" xfId="29144"/>
    <cellStyle name="Model Subtotal 2 3 5 2 3" xfId="29145"/>
    <cellStyle name="Model Subtotal 2 3 5 2 3 2" xfId="29146"/>
    <cellStyle name="Model Subtotal 2 3 5 2 3 2 2" xfId="29147"/>
    <cellStyle name="Model Subtotal 2 3 5 2 3 3" xfId="29148"/>
    <cellStyle name="Model Subtotal 2 3 5 2 3 3 2" xfId="29149"/>
    <cellStyle name="Model Subtotal 2 3 5 2 3 4" xfId="29150"/>
    <cellStyle name="Model Subtotal 2 3 5 2 4" xfId="29151"/>
    <cellStyle name="Model Subtotal 2 3 5 2 4 2" xfId="29152"/>
    <cellStyle name="Model Subtotal 2 3 5 2 4 2 2" xfId="29153"/>
    <cellStyle name="Model Subtotal 2 3 5 2 4 3" xfId="29154"/>
    <cellStyle name="Model Subtotal 2 3 5 2 4 3 2" xfId="29155"/>
    <cellStyle name="Model Subtotal 2 3 5 2 4 4" xfId="29156"/>
    <cellStyle name="Model Subtotal 2 3 5 2 5" xfId="29157"/>
    <cellStyle name="Model Subtotal 2 3 5 2 5 2" xfId="29158"/>
    <cellStyle name="Model Subtotal 2 3 5 2 5 2 2" xfId="29159"/>
    <cellStyle name="Model Subtotal 2 3 5 2 5 3" xfId="29160"/>
    <cellStyle name="Model Subtotal 2 3 5 2 5 3 2" xfId="29161"/>
    <cellStyle name="Model Subtotal 2 3 5 2 5 4" xfId="29162"/>
    <cellStyle name="Model Subtotal 2 3 5 2 6" xfId="29163"/>
    <cellStyle name="Model Subtotal 2 3 5 2 6 2" xfId="29164"/>
    <cellStyle name="Model Subtotal 2 3 5 2 6 2 2" xfId="29165"/>
    <cellStyle name="Model Subtotal 2 3 5 2 6 3" xfId="29166"/>
    <cellStyle name="Model Subtotal 2 3 5 2 6 3 2" xfId="29167"/>
    <cellStyle name="Model Subtotal 2 3 5 2 6 4" xfId="29168"/>
    <cellStyle name="Model Subtotal 2 3 5 2 7" xfId="29169"/>
    <cellStyle name="Model Subtotal 2 3 5 2 7 2" xfId="29170"/>
    <cellStyle name="Model Subtotal 2 3 5 2 7 2 2" xfId="29171"/>
    <cellStyle name="Model Subtotal 2 3 5 2 7 3" xfId="29172"/>
    <cellStyle name="Model Subtotal 2 3 5 2 7 3 2" xfId="29173"/>
    <cellStyle name="Model Subtotal 2 3 5 2 7 4" xfId="29174"/>
    <cellStyle name="Model Subtotal 2 3 5 2 8" xfId="29175"/>
    <cellStyle name="Model Subtotal 2 3 5 2 8 2" xfId="29176"/>
    <cellStyle name="Model Subtotal 2 3 5 2 9" xfId="29177"/>
    <cellStyle name="Model Subtotal 2 3 5 2 9 2" xfId="29178"/>
    <cellStyle name="Model Subtotal 2 3 5 3" xfId="29179"/>
    <cellStyle name="Model Subtotal 2 3 5 3 2" xfId="29180"/>
    <cellStyle name="Model Subtotal 2 3 5 3 2 2" xfId="29181"/>
    <cellStyle name="Model Subtotal 2 3 5 3 3" xfId="29182"/>
    <cellStyle name="Model Subtotal 2 3 5 3 3 2" xfId="29183"/>
    <cellStyle name="Model Subtotal 2 3 5 3 4" xfId="29184"/>
    <cellStyle name="Model Subtotal 2 3 5 4" xfId="29185"/>
    <cellStyle name="Model Subtotal 2 3 5 4 2" xfId="29186"/>
    <cellStyle name="Model Subtotal 2 3 5 4 2 2" xfId="29187"/>
    <cellStyle name="Model Subtotal 2 3 5 4 3" xfId="29188"/>
    <cellStyle name="Model Subtotal 2 3 5 4 3 2" xfId="29189"/>
    <cellStyle name="Model Subtotal 2 3 5 4 4" xfId="29190"/>
    <cellStyle name="Model Subtotal 2 3 5 5" xfId="29191"/>
    <cellStyle name="Model Subtotal 2 3 5 5 2" xfId="29192"/>
    <cellStyle name="Model Subtotal 2 3 5 5 2 2" xfId="29193"/>
    <cellStyle name="Model Subtotal 2 3 5 5 3" xfId="29194"/>
    <cellStyle name="Model Subtotal 2 3 5 5 3 2" xfId="29195"/>
    <cellStyle name="Model Subtotal 2 3 5 5 4" xfId="29196"/>
    <cellStyle name="Model Subtotal 2 3 5 6" xfId="29197"/>
    <cellStyle name="Model Subtotal 2 3 5 6 2" xfId="29198"/>
    <cellStyle name="Model Subtotal 2 3 5 6 2 2" xfId="29199"/>
    <cellStyle name="Model Subtotal 2 3 5 6 3" xfId="29200"/>
    <cellStyle name="Model Subtotal 2 3 5 6 3 2" xfId="29201"/>
    <cellStyle name="Model Subtotal 2 3 5 6 4" xfId="29202"/>
    <cellStyle name="Model Subtotal 2 3 5 7" xfId="29203"/>
    <cellStyle name="Model Subtotal 2 3 5 7 2" xfId="29204"/>
    <cellStyle name="Model Subtotal 2 3 5 7 2 2" xfId="29205"/>
    <cellStyle name="Model Subtotal 2 3 5 7 3" xfId="29206"/>
    <cellStyle name="Model Subtotal 2 3 5 7 3 2" xfId="29207"/>
    <cellStyle name="Model Subtotal 2 3 5 7 4" xfId="29208"/>
    <cellStyle name="Model Subtotal 2 3 5 8" xfId="29209"/>
    <cellStyle name="Model Subtotal 2 3 5 8 2" xfId="29210"/>
    <cellStyle name="Model Subtotal 2 3 5 8 2 2" xfId="29211"/>
    <cellStyle name="Model Subtotal 2 3 5 8 3" xfId="29212"/>
    <cellStyle name="Model Subtotal 2 3 5 8 3 2" xfId="29213"/>
    <cellStyle name="Model Subtotal 2 3 5 8 4" xfId="29214"/>
    <cellStyle name="Model Subtotal 2 3 5 9" xfId="29215"/>
    <cellStyle name="Model Subtotal 2 3 5 9 2" xfId="29216"/>
    <cellStyle name="Model Subtotal 2 3 6" xfId="29217"/>
    <cellStyle name="Model Subtotal 2 3 6 10" xfId="29218"/>
    <cellStyle name="Model Subtotal 2 3 6 2" xfId="29219"/>
    <cellStyle name="Model Subtotal 2 3 6 2 2" xfId="29220"/>
    <cellStyle name="Model Subtotal 2 3 6 2 2 2" xfId="29221"/>
    <cellStyle name="Model Subtotal 2 3 6 2 3" xfId="29222"/>
    <cellStyle name="Model Subtotal 2 3 6 2 3 2" xfId="29223"/>
    <cellStyle name="Model Subtotal 2 3 6 2 4" xfId="29224"/>
    <cellStyle name="Model Subtotal 2 3 6 3" xfId="29225"/>
    <cellStyle name="Model Subtotal 2 3 6 3 2" xfId="29226"/>
    <cellStyle name="Model Subtotal 2 3 6 3 2 2" xfId="29227"/>
    <cellStyle name="Model Subtotal 2 3 6 3 3" xfId="29228"/>
    <cellStyle name="Model Subtotal 2 3 6 3 3 2" xfId="29229"/>
    <cellStyle name="Model Subtotal 2 3 6 3 4" xfId="29230"/>
    <cellStyle name="Model Subtotal 2 3 6 4" xfId="29231"/>
    <cellStyle name="Model Subtotal 2 3 6 4 2" xfId="29232"/>
    <cellStyle name="Model Subtotal 2 3 6 4 2 2" xfId="29233"/>
    <cellStyle name="Model Subtotal 2 3 6 4 3" xfId="29234"/>
    <cellStyle name="Model Subtotal 2 3 6 4 3 2" xfId="29235"/>
    <cellStyle name="Model Subtotal 2 3 6 4 4" xfId="29236"/>
    <cellStyle name="Model Subtotal 2 3 6 5" xfId="29237"/>
    <cellStyle name="Model Subtotal 2 3 6 5 2" xfId="29238"/>
    <cellStyle name="Model Subtotal 2 3 6 5 2 2" xfId="29239"/>
    <cellStyle name="Model Subtotal 2 3 6 5 3" xfId="29240"/>
    <cellStyle name="Model Subtotal 2 3 6 5 3 2" xfId="29241"/>
    <cellStyle name="Model Subtotal 2 3 6 5 4" xfId="29242"/>
    <cellStyle name="Model Subtotal 2 3 6 6" xfId="29243"/>
    <cellStyle name="Model Subtotal 2 3 6 6 2" xfId="29244"/>
    <cellStyle name="Model Subtotal 2 3 6 6 2 2" xfId="29245"/>
    <cellStyle name="Model Subtotal 2 3 6 6 3" xfId="29246"/>
    <cellStyle name="Model Subtotal 2 3 6 6 3 2" xfId="29247"/>
    <cellStyle name="Model Subtotal 2 3 6 6 4" xfId="29248"/>
    <cellStyle name="Model Subtotal 2 3 6 7" xfId="29249"/>
    <cellStyle name="Model Subtotal 2 3 6 7 2" xfId="29250"/>
    <cellStyle name="Model Subtotal 2 3 6 7 2 2" xfId="29251"/>
    <cellStyle name="Model Subtotal 2 3 6 7 3" xfId="29252"/>
    <cellStyle name="Model Subtotal 2 3 6 7 3 2" xfId="29253"/>
    <cellStyle name="Model Subtotal 2 3 6 7 4" xfId="29254"/>
    <cellStyle name="Model Subtotal 2 3 6 8" xfId="29255"/>
    <cellStyle name="Model Subtotal 2 3 6 8 2" xfId="29256"/>
    <cellStyle name="Model Subtotal 2 3 6 9" xfId="29257"/>
    <cellStyle name="Model Subtotal 2 3 6 9 2" xfId="29258"/>
    <cellStyle name="Model Subtotal 2 3 7" xfId="29259"/>
    <cellStyle name="Model Subtotal 2 3 7 2" xfId="29260"/>
    <cellStyle name="Model Subtotal 2 3 7 2 2" xfId="29261"/>
    <cellStyle name="Model Subtotal 2 3 7 3" xfId="29262"/>
    <cellStyle name="Model Subtotal 2 3 7 3 2" xfId="29263"/>
    <cellStyle name="Model Subtotal 2 3 7 4" xfId="29264"/>
    <cellStyle name="Model Subtotal 2 3 8" xfId="29265"/>
    <cellStyle name="Model Subtotal 2 3 8 2" xfId="29266"/>
    <cellStyle name="Model Subtotal 2 3 8 2 2" xfId="29267"/>
    <cellStyle name="Model Subtotal 2 3 8 3" xfId="29268"/>
    <cellStyle name="Model Subtotal 2 3 8 3 2" xfId="29269"/>
    <cellStyle name="Model Subtotal 2 3 8 4" xfId="29270"/>
    <cellStyle name="Model Subtotal 2 3 9" xfId="29271"/>
    <cellStyle name="Model Subtotal 2 3 9 2" xfId="29272"/>
    <cellStyle name="Model Subtotal 2 3 9 2 2" xfId="29273"/>
    <cellStyle name="Model Subtotal 2 3 9 3" xfId="29274"/>
    <cellStyle name="Model Subtotal 2 3 9 3 2" xfId="29275"/>
    <cellStyle name="Model Subtotal 2 3 9 4" xfId="29276"/>
    <cellStyle name="Model Subtotal 2 4" xfId="29277"/>
    <cellStyle name="Model Subtotal 2 4 10" xfId="29278"/>
    <cellStyle name="Model Subtotal 2 4 10 2" xfId="29279"/>
    <cellStyle name="Model Subtotal 2 4 11" xfId="29280"/>
    <cellStyle name="Model Subtotal 2 4 2" xfId="29281"/>
    <cellStyle name="Model Subtotal 2 4 2 10" xfId="29282"/>
    <cellStyle name="Model Subtotal 2 4 2 2" xfId="29283"/>
    <cellStyle name="Model Subtotal 2 4 2 2 2" xfId="29284"/>
    <cellStyle name="Model Subtotal 2 4 2 2 2 2" xfId="29285"/>
    <cellStyle name="Model Subtotal 2 4 2 2 3" xfId="29286"/>
    <cellStyle name="Model Subtotal 2 4 2 2 3 2" xfId="29287"/>
    <cellStyle name="Model Subtotal 2 4 2 2 4" xfId="29288"/>
    <cellStyle name="Model Subtotal 2 4 2 3" xfId="29289"/>
    <cellStyle name="Model Subtotal 2 4 2 3 2" xfId="29290"/>
    <cellStyle name="Model Subtotal 2 4 2 3 2 2" xfId="29291"/>
    <cellStyle name="Model Subtotal 2 4 2 3 3" xfId="29292"/>
    <cellStyle name="Model Subtotal 2 4 2 3 3 2" xfId="29293"/>
    <cellStyle name="Model Subtotal 2 4 2 3 4" xfId="29294"/>
    <cellStyle name="Model Subtotal 2 4 2 4" xfId="29295"/>
    <cellStyle name="Model Subtotal 2 4 2 4 2" xfId="29296"/>
    <cellStyle name="Model Subtotal 2 4 2 4 2 2" xfId="29297"/>
    <cellStyle name="Model Subtotal 2 4 2 4 3" xfId="29298"/>
    <cellStyle name="Model Subtotal 2 4 2 4 3 2" xfId="29299"/>
    <cellStyle name="Model Subtotal 2 4 2 4 4" xfId="29300"/>
    <cellStyle name="Model Subtotal 2 4 2 5" xfId="29301"/>
    <cellStyle name="Model Subtotal 2 4 2 5 2" xfId="29302"/>
    <cellStyle name="Model Subtotal 2 4 2 5 2 2" xfId="29303"/>
    <cellStyle name="Model Subtotal 2 4 2 5 3" xfId="29304"/>
    <cellStyle name="Model Subtotal 2 4 2 5 3 2" xfId="29305"/>
    <cellStyle name="Model Subtotal 2 4 2 5 4" xfId="29306"/>
    <cellStyle name="Model Subtotal 2 4 2 6" xfId="29307"/>
    <cellStyle name="Model Subtotal 2 4 2 6 2" xfId="29308"/>
    <cellStyle name="Model Subtotal 2 4 2 6 2 2" xfId="29309"/>
    <cellStyle name="Model Subtotal 2 4 2 6 3" xfId="29310"/>
    <cellStyle name="Model Subtotal 2 4 2 6 3 2" xfId="29311"/>
    <cellStyle name="Model Subtotal 2 4 2 6 4" xfId="29312"/>
    <cellStyle name="Model Subtotal 2 4 2 7" xfId="29313"/>
    <cellStyle name="Model Subtotal 2 4 2 7 2" xfId="29314"/>
    <cellStyle name="Model Subtotal 2 4 2 7 2 2" xfId="29315"/>
    <cellStyle name="Model Subtotal 2 4 2 7 3" xfId="29316"/>
    <cellStyle name="Model Subtotal 2 4 2 7 3 2" xfId="29317"/>
    <cellStyle name="Model Subtotal 2 4 2 7 4" xfId="29318"/>
    <cellStyle name="Model Subtotal 2 4 2 8" xfId="29319"/>
    <cellStyle name="Model Subtotal 2 4 2 8 2" xfId="29320"/>
    <cellStyle name="Model Subtotal 2 4 2 9" xfId="29321"/>
    <cellStyle name="Model Subtotal 2 4 2 9 2" xfId="29322"/>
    <cellStyle name="Model Subtotal 2 4 3" xfId="29323"/>
    <cellStyle name="Model Subtotal 2 4 3 2" xfId="29324"/>
    <cellStyle name="Model Subtotal 2 4 3 2 2" xfId="29325"/>
    <cellStyle name="Model Subtotal 2 4 3 3" xfId="29326"/>
    <cellStyle name="Model Subtotal 2 4 3 3 2" xfId="29327"/>
    <cellStyle name="Model Subtotal 2 4 3 4" xfId="29328"/>
    <cellStyle name="Model Subtotal 2 4 4" xfId="29329"/>
    <cellStyle name="Model Subtotal 2 4 4 2" xfId="29330"/>
    <cellStyle name="Model Subtotal 2 4 4 2 2" xfId="29331"/>
    <cellStyle name="Model Subtotal 2 4 4 3" xfId="29332"/>
    <cellStyle name="Model Subtotal 2 4 4 3 2" xfId="29333"/>
    <cellStyle name="Model Subtotal 2 4 4 4" xfId="29334"/>
    <cellStyle name="Model Subtotal 2 4 5" xfId="29335"/>
    <cellStyle name="Model Subtotal 2 4 5 2" xfId="29336"/>
    <cellStyle name="Model Subtotal 2 4 5 2 2" xfId="29337"/>
    <cellStyle name="Model Subtotal 2 4 5 3" xfId="29338"/>
    <cellStyle name="Model Subtotal 2 4 5 3 2" xfId="29339"/>
    <cellStyle name="Model Subtotal 2 4 5 4" xfId="29340"/>
    <cellStyle name="Model Subtotal 2 4 6" xfId="29341"/>
    <cellStyle name="Model Subtotal 2 4 6 2" xfId="29342"/>
    <cellStyle name="Model Subtotal 2 4 6 2 2" xfId="29343"/>
    <cellStyle name="Model Subtotal 2 4 6 3" xfId="29344"/>
    <cellStyle name="Model Subtotal 2 4 6 3 2" xfId="29345"/>
    <cellStyle name="Model Subtotal 2 4 6 4" xfId="29346"/>
    <cellStyle name="Model Subtotal 2 4 7" xfId="29347"/>
    <cellStyle name="Model Subtotal 2 4 7 2" xfId="29348"/>
    <cellStyle name="Model Subtotal 2 4 7 2 2" xfId="29349"/>
    <cellStyle name="Model Subtotal 2 4 7 3" xfId="29350"/>
    <cellStyle name="Model Subtotal 2 4 7 3 2" xfId="29351"/>
    <cellStyle name="Model Subtotal 2 4 7 4" xfId="29352"/>
    <cellStyle name="Model Subtotal 2 4 8" xfId="29353"/>
    <cellStyle name="Model Subtotal 2 4 8 2" xfId="29354"/>
    <cellStyle name="Model Subtotal 2 4 8 2 2" xfId="29355"/>
    <cellStyle name="Model Subtotal 2 4 8 3" xfId="29356"/>
    <cellStyle name="Model Subtotal 2 4 8 3 2" xfId="29357"/>
    <cellStyle name="Model Subtotal 2 4 8 4" xfId="29358"/>
    <cellStyle name="Model Subtotal 2 4 9" xfId="29359"/>
    <cellStyle name="Model Subtotal 2 4 9 2" xfId="29360"/>
    <cellStyle name="Model Subtotal 2 5" xfId="29361"/>
    <cellStyle name="Model Subtotal 2 5 10" xfId="29362"/>
    <cellStyle name="Model Subtotal 2 5 10 2" xfId="29363"/>
    <cellStyle name="Model Subtotal 2 5 11" xfId="29364"/>
    <cellStyle name="Model Subtotal 2 5 2" xfId="29365"/>
    <cellStyle name="Model Subtotal 2 5 2 10" xfId="29366"/>
    <cellStyle name="Model Subtotal 2 5 2 2" xfId="29367"/>
    <cellStyle name="Model Subtotal 2 5 2 2 2" xfId="29368"/>
    <cellStyle name="Model Subtotal 2 5 2 2 2 2" xfId="29369"/>
    <cellStyle name="Model Subtotal 2 5 2 2 3" xfId="29370"/>
    <cellStyle name="Model Subtotal 2 5 2 2 3 2" xfId="29371"/>
    <cellStyle name="Model Subtotal 2 5 2 2 4" xfId="29372"/>
    <cellStyle name="Model Subtotal 2 5 2 3" xfId="29373"/>
    <cellStyle name="Model Subtotal 2 5 2 3 2" xfId="29374"/>
    <cellStyle name="Model Subtotal 2 5 2 3 2 2" xfId="29375"/>
    <cellStyle name="Model Subtotal 2 5 2 3 3" xfId="29376"/>
    <cellStyle name="Model Subtotal 2 5 2 3 3 2" xfId="29377"/>
    <cellStyle name="Model Subtotal 2 5 2 3 4" xfId="29378"/>
    <cellStyle name="Model Subtotal 2 5 2 4" xfId="29379"/>
    <cellStyle name="Model Subtotal 2 5 2 4 2" xfId="29380"/>
    <cellStyle name="Model Subtotal 2 5 2 4 2 2" xfId="29381"/>
    <cellStyle name="Model Subtotal 2 5 2 4 3" xfId="29382"/>
    <cellStyle name="Model Subtotal 2 5 2 4 3 2" xfId="29383"/>
    <cellStyle name="Model Subtotal 2 5 2 4 4" xfId="29384"/>
    <cellStyle name="Model Subtotal 2 5 2 5" xfId="29385"/>
    <cellStyle name="Model Subtotal 2 5 2 5 2" xfId="29386"/>
    <cellStyle name="Model Subtotal 2 5 2 5 2 2" xfId="29387"/>
    <cellStyle name="Model Subtotal 2 5 2 5 3" xfId="29388"/>
    <cellStyle name="Model Subtotal 2 5 2 5 3 2" xfId="29389"/>
    <cellStyle name="Model Subtotal 2 5 2 5 4" xfId="29390"/>
    <cellStyle name="Model Subtotal 2 5 2 6" xfId="29391"/>
    <cellStyle name="Model Subtotal 2 5 2 6 2" xfId="29392"/>
    <cellStyle name="Model Subtotal 2 5 2 6 2 2" xfId="29393"/>
    <cellStyle name="Model Subtotal 2 5 2 6 3" xfId="29394"/>
    <cellStyle name="Model Subtotal 2 5 2 6 3 2" xfId="29395"/>
    <cellStyle name="Model Subtotal 2 5 2 6 4" xfId="29396"/>
    <cellStyle name="Model Subtotal 2 5 2 7" xfId="29397"/>
    <cellStyle name="Model Subtotal 2 5 2 7 2" xfId="29398"/>
    <cellStyle name="Model Subtotal 2 5 2 7 2 2" xfId="29399"/>
    <cellStyle name="Model Subtotal 2 5 2 7 3" xfId="29400"/>
    <cellStyle name="Model Subtotal 2 5 2 7 3 2" xfId="29401"/>
    <cellStyle name="Model Subtotal 2 5 2 7 4" xfId="29402"/>
    <cellStyle name="Model Subtotal 2 5 2 8" xfId="29403"/>
    <cellStyle name="Model Subtotal 2 5 2 8 2" xfId="29404"/>
    <cellStyle name="Model Subtotal 2 5 2 9" xfId="29405"/>
    <cellStyle name="Model Subtotal 2 5 2 9 2" xfId="29406"/>
    <cellStyle name="Model Subtotal 2 5 3" xfId="29407"/>
    <cellStyle name="Model Subtotal 2 5 3 2" xfId="29408"/>
    <cellStyle name="Model Subtotal 2 5 3 2 2" xfId="29409"/>
    <cellStyle name="Model Subtotal 2 5 3 3" xfId="29410"/>
    <cellStyle name="Model Subtotal 2 5 3 3 2" xfId="29411"/>
    <cellStyle name="Model Subtotal 2 5 3 4" xfId="29412"/>
    <cellStyle name="Model Subtotal 2 5 4" xfId="29413"/>
    <cellStyle name="Model Subtotal 2 5 4 2" xfId="29414"/>
    <cellStyle name="Model Subtotal 2 5 4 2 2" xfId="29415"/>
    <cellStyle name="Model Subtotal 2 5 4 3" xfId="29416"/>
    <cellStyle name="Model Subtotal 2 5 4 3 2" xfId="29417"/>
    <cellStyle name="Model Subtotal 2 5 4 4" xfId="29418"/>
    <cellStyle name="Model Subtotal 2 5 5" xfId="29419"/>
    <cellStyle name="Model Subtotal 2 5 5 2" xfId="29420"/>
    <cellStyle name="Model Subtotal 2 5 5 2 2" xfId="29421"/>
    <cellStyle name="Model Subtotal 2 5 5 3" xfId="29422"/>
    <cellStyle name="Model Subtotal 2 5 5 3 2" xfId="29423"/>
    <cellStyle name="Model Subtotal 2 5 5 4" xfId="29424"/>
    <cellStyle name="Model Subtotal 2 5 6" xfId="29425"/>
    <cellStyle name="Model Subtotal 2 5 6 2" xfId="29426"/>
    <cellStyle name="Model Subtotal 2 5 6 2 2" xfId="29427"/>
    <cellStyle name="Model Subtotal 2 5 6 3" xfId="29428"/>
    <cellStyle name="Model Subtotal 2 5 6 3 2" xfId="29429"/>
    <cellStyle name="Model Subtotal 2 5 6 4" xfId="29430"/>
    <cellStyle name="Model Subtotal 2 5 7" xfId="29431"/>
    <cellStyle name="Model Subtotal 2 5 7 2" xfId="29432"/>
    <cellStyle name="Model Subtotal 2 5 7 2 2" xfId="29433"/>
    <cellStyle name="Model Subtotal 2 5 7 3" xfId="29434"/>
    <cellStyle name="Model Subtotal 2 5 7 3 2" xfId="29435"/>
    <cellStyle name="Model Subtotal 2 5 7 4" xfId="29436"/>
    <cellStyle name="Model Subtotal 2 5 8" xfId="29437"/>
    <cellStyle name="Model Subtotal 2 5 8 2" xfId="29438"/>
    <cellStyle name="Model Subtotal 2 5 8 2 2" xfId="29439"/>
    <cellStyle name="Model Subtotal 2 5 8 3" xfId="29440"/>
    <cellStyle name="Model Subtotal 2 5 8 3 2" xfId="29441"/>
    <cellStyle name="Model Subtotal 2 5 8 4" xfId="29442"/>
    <cellStyle name="Model Subtotal 2 5 9" xfId="29443"/>
    <cellStyle name="Model Subtotal 2 5 9 2" xfId="29444"/>
    <cellStyle name="Model Subtotal 2 6" xfId="29445"/>
    <cellStyle name="Model Subtotal 2 6 10" xfId="29446"/>
    <cellStyle name="Model Subtotal 2 6 10 2" xfId="29447"/>
    <cellStyle name="Model Subtotal 2 6 11" xfId="29448"/>
    <cellStyle name="Model Subtotal 2 6 2" xfId="29449"/>
    <cellStyle name="Model Subtotal 2 6 2 10" xfId="29450"/>
    <cellStyle name="Model Subtotal 2 6 2 2" xfId="29451"/>
    <cellStyle name="Model Subtotal 2 6 2 2 2" xfId="29452"/>
    <cellStyle name="Model Subtotal 2 6 2 2 2 2" xfId="29453"/>
    <cellStyle name="Model Subtotal 2 6 2 2 3" xfId="29454"/>
    <cellStyle name="Model Subtotal 2 6 2 2 3 2" xfId="29455"/>
    <cellStyle name="Model Subtotal 2 6 2 2 4" xfId="29456"/>
    <cellStyle name="Model Subtotal 2 6 2 3" xfId="29457"/>
    <cellStyle name="Model Subtotal 2 6 2 3 2" xfId="29458"/>
    <cellStyle name="Model Subtotal 2 6 2 3 2 2" xfId="29459"/>
    <cellStyle name="Model Subtotal 2 6 2 3 3" xfId="29460"/>
    <cellStyle name="Model Subtotal 2 6 2 3 3 2" xfId="29461"/>
    <cellStyle name="Model Subtotal 2 6 2 3 4" xfId="29462"/>
    <cellStyle name="Model Subtotal 2 6 2 4" xfId="29463"/>
    <cellStyle name="Model Subtotal 2 6 2 4 2" xfId="29464"/>
    <cellStyle name="Model Subtotal 2 6 2 4 2 2" xfId="29465"/>
    <cellStyle name="Model Subtotal 2 6 2 4 3" xfId="29466"/>
    <cellStyle name="Model Subtotal 2 6 2 4 3 2" xfId="29467"/>
    <cellStyle name="Model Subtotal 2 6 2 4 4" xfId="29468"/>
    <cellStyle name="Model Subtotal 2 6 2 5" xfId="29469"/>
    <cellStyle name="Model Subtotal 2 6 2 5 2" xfId="29470"/>
    <cellStyle name="Model Subtotal 2 6 2 5 2 2" xfId="29471"/>
    <cellStyle name="Model Subtotal 2 6 2 5 3" xfId="29472"/>
    <cellStyle name="Model Subtotal 2 6 2 5 3 2" xfId="29473"/>
    <cellStyle name="Model Subtotal 2 6 2 5 4" xfId="29474"/>
    <cellStyle name="Model Subtotal 2 6 2 6" xfId="29475"/>
    <cellStyle name="Model Subtotal 2 6 2 6 2" xfId="29476"/>
    <cellStyle name="Model Subtotal 2 6 2 6 2 2" xfId="29477"/>
    <cellStyle name="Model Subtotal 2 6 2 6 3" xfId="29478"/>
    <cellStyle name="Model Subtotal 2 6 2 6 3 2" xfId="29479"/>
    <cellStyle name="Model Subtotal 2 6 2 6 4" xfId="29480"/>
    <cellStyle name="Model Subtotal 2 6 2 7" xfId="29481"/>
    <cellStyle name="Model Subtotal 2 6 2 7 2" xfId="29482"/>
    <cellStyle name="Model Subtotal 2 6 2 7 2 2" xfId="29483"/>
    <cellStyle name="Model Subtotal 2 6 2 7 3" xfId="29484"/>
    <cellStyle name="Model Subtotal 2 6 2 7 3 2" xfId="29485"/>
    <cellStyle name="Model Subtotal 2 6 2 7 4" xfId="29486"/>
    <cellStyle name="Model Subtotal 2 6 2 8" xfId="29487"/>
    <cellStyle name="Model Subtotal 2 6 2 8 2" xfId="29488"/>
    <cellStyle name="Model Subtotal 2 6 2 9" xfId="29489"/>
    <cellStyle name="Model Subtotal 2 6 2 9 2" xfId="29490"/>
    <cellStyle name="Model Subtotal 2 6 3" xfId="29491"/>
    <cellStyle name="Model Subtotal 2 6 3 2" xfId="29492"/>
    <cellStyle name="Model Subtotal 2 6 3 2 2" xfId="29493"/>
    <cellStyle name="Model Subtotal 2 6 3 3" xfId="29494"/>
    <cellStyle name="Model Subtotal 2 6 3 3 2" xfId="29495"/>
    <cellStyle name="Model Subtotal 2 6 3 4" xfId="29496"/>
    <cellStyle name="Model Subtotal 2 6 4" xfId="29497"/>
    <cellStyle name="Model Subtotal 2 6 4 2" xfId="29498"/>
    <cellStyle name="Model Subtotal 2 6 4 2 2" xfId="29499"/>
    <cellStyle name="Model Subtotal 2 6 4 3" xfId="29500"/>
    <cellStyle name="Model Subtotal 2 6 4 3 2" xfId="29501"/>
    <cellStyle name="Model Subtotal 2 6 4 4" xfId="29502"/>
    <cellStyle name="Model Subtotal 2 6 5" xfId="29503"/>
    <cellStyle name="Model Subtotal 2 6 5 2" xfId="29504"/>
    <cellStyle name="Model Subtotal 2 6 5 2 2" xfId="29505"/>
    <cellStyle name="Model Subtotal 2 6 5 3" xfId="29506"/>
    <cellStyle name="Model Subtotal 2 6 5 3 2" xfId="29507"/>
    <cellStyle name="Model Subtotal 2 6 5 4" xfId="29508"/>
    <cellStyle name="Model Subtotal 2 6 6" xfId="29509"/>
    <cellStyle name="Model Subtotal 2 6 6 2" xfId="29510"/>
    <cellStyle name="Model Subtotal 2 6 6 2 2" xfId="29511"/>
    <cellStyle name="Model Subtotal 2 6 6 3" xfId="29512"/>
    <cellStyle name="Model Subtotal 2 6 6 3 2" xfId="29513"/>
    <cellStyle name="Model Subtotal 2 6 6 4" xfId="29514"/>
    <cellStyle name="Model Subtotal 2 6 7" xfId="29515"/>
    <cellStyle name="Model Subtotal 2 6 7 2" xfId="29516"/>
    <cellStyle name="Model Subtotal 2 6 7 2 2" xfId="29517"/>
    <cellStyle name="Model Subtotal 2 6 7 3" xfId="29518"/>
    <cellStyle name="Model Subtotal 2 6 7 3 2" xfId="29519"/>
    <cellStyle name="Model Subtotal 2 6 7 4" xfId="29520"/>
    <cellStyle name="Model Subtotal 2 6 8" xfId="29521"/>
    <cellStyle name="Model Subtotal 2 6 8 2" xfId="29522"/>
    <cellStyle name="Model Subtotal 2 6 8 2 2" xfId="29523"/>
    <cellStyle name="Model Subtotal 2 6 8 3" xfId="29524"/>
    <cellStyle name="Model Subtotal 2 6 8 3 2" xfId="29525"/>
    <cellStyle name="Model Subtotal 2 6 8 4" xfId="29526"/>
    <cellStyle name="Model Subtotal 2 6 9" xfId="29527"/>
    <cellStyle name="Model Subtotal 2 6 9 2" xfId="29528"/>
    <cellStyle name="Model Subtotal 2 7" xfId="29529"/>
    <cellStyle name="Model Subtotal 2 7 10" xfId="29530"/>
    <cellStyle name="Model Subtotal 2 7 10 2" xfId="29531"/>
    <cellStyle name="Model Subtotal 2 7 11" xfId="29532"/>
    <cellStyle name="Model Subtotal 2 7 2" xfId="29533"/>
    <cellStyle name="Model Subtotal 2 7 2 10" xfId="29534"/>
    <cellStyle name="Model Subtotal 2 7 2 2" xfId="29535"/>
    <cellStyle name="Model Subtotal 2 7 2 2 2" xfId="29536"/>
    <cellStyle name="Model Subtotal 2 7 2 2 2 2" xfId="29537"/>
    <cellStyle name="Model Subtotal 2 7 2 2 3" xfId="29538"/>
    <cellStyle name="Model Subtotal 2 7 2 2 3 2" xfId="29539"/>
    <cellStyle name="Model Subtotal 2 7 2 2 4" xfId="29540"/>
    <cellStyle name="Model Subtotal 2 7 2 3" xfId="29541"/>
    <cellStyle name="Model Subtotal 2 7 2 3 2" xfId="29542"/>
    <cellStyle name="Model Subtotal 2 7 2 3 2 2" xfId="29543"/>
    <cellStyle name="Model Subtotal 2 7 2 3 3" xfId="29544"/>
    <cellStyle name="Model Subtotal 2 7 2 3 3 2" xfId="29545"/>
    <cellStyle name="Model Subtotal 2 7 2 3 4" xfId="29546"/>
    <cellStyle name="Model Subtotal 2 7 2 4" xfId="29547"/>
    <cellStyle name="Model Subtotal 2 7 2 4 2" xfId="29548"/>
    <cellStyle name="Model Subtotal 2 7 2 4 2 2" xfId="29549"/>
    <cellStyle name="Model Subtotal 2 7 2 4 3" xfId="29550"/>
    <cellStyle name="Model Subtotal 2 7 2 4 3 2" xfId="29551"/>
    <cellStyle name="Model Subtotal 2 7 2 4 4" xfId="29552"/>
    <cellStyle name="Model Subtotal 2 7 2 5" xfId="29553"/>
    <cellStyle name="Model Subtotal 2 7 2 5 2" xfId="29554"/>
    <cellStyle name="Model Subtotal 2 7 2 5 2 2" xfId="29555"/>
    <cellStyle name="Model Subtotal 2 7 2 5 3" xfId="29556"/>
    <cellStyle name="Model Subtotal 2 7 2 5 3 2" xfId="29557"/>
    <cellStyle name="Model Subtotal 2 7 2 5 4" xfId="29558"/>
    <cellStyle name="Model Subtotal 2 7 2 6" xfId="29559"/>
    <cellStyle name="Model Subtotal 2 7 2 6 2" xfId="29560"/>
    <cellStyle name="Model Subtotal 2 7 2 6 2 2" xfId="29561"/>
    <cellStyle name="Model Subtotal 2 7 2 6 3" xfId="29562"/>
    <cellStyle name="Model Subtotal 2 7 2 6 3 2" xfId="29563"/>
    <cellStyle name="Model Subtotal 2 7 2 6 4" xfId="29564"/>
    <cellStyle name="Model Subtotal 2 7 2 7" xfId="29565"/>
    <cellStyle name="Model Subtotal 2 7 2 7 2" xfId="29566"/>
    <cellStyle name="Model Subtotal 2 7 2 7 2 2" xfId="29567"/>
    <cellStyle name="Model Subtotal 2 7 2 7 3" xfId="29568"/>
    <cellStyle name="Model Subtotal 2 7 2 7 3 2" xfId="29569"/>
    <cellStyle name="Model Subtotal 2 7 2 7 4" xfId="29570"/>
    <cellStyle name="Model Subtotal 2 7 2 8" xfId="29571"/>
    <cellStyle name="Model Subtotal 2 7 2 8 2" xfId="29572"/>
    <cellStyle name="Model Subtotal 2 7 2 9" xfId="29573"/>
    <cellStyle name="Model Subtotal 2 7 2 9 2" xfId="29574"/>
    <cellStyle name="Model Subtotal 2 7 3" xfId="29575"/>
    <cellStyle name="Model Subtotal 2 7 3 2" xfId="29576"/>
    <cellStyle name="Model Subtotal 2 7 3 2 2" xfId="29577"/>
    <cellStyle name="Model Subtotal 2 7 3 3" xfId="29578"/>
    <cellStyle name="Model Subtotal 2 7 3 3 2" xfId="29579"/>
    <cellStyle name="Model Subtotal 2 7 3 4" xfId="29580"/>
    <cellStyle name="Model Subtotal 2 7 4" xfId="29581"/>
    <cellStyle name="Model Subtotal 2 7 4 2" xfId="29582"/>
    <cellStyle name="Model Subtotal 2 7 4 2 2" xfId="29583"/>
    <cellStyle name="Model Subtotal 2 7 4 3" xfId="29584"/>
    <cellStyle name="Model Subtotal 2 7 4 3 2" xfId="29585"/>
    <cellStyle name="Model Subtotal 2 7 4 4" xfId="29586"/>
    <cellStyle name="Model Subtotal 2 7 5" xfId="29587"/>
    <cellStyle name="Model Subtotal 2 7 5 2" xfId="29588"/>
    <cellStyle name="Model Subtotal 2 7 5 2 2" xfId="29589"/>
    <cellStyle name="Model Subtotal 2 7 5 3" xfId="29590"/>
    <cellStyle name="Model Subtotal 2 7 5 3 2" xfId="29591"/>
    <cellStyle name="Model Subtotal 2 7 5 4" xfId="29592"/>
    <cellStyle name="Model Subtotal 2 7 6" xfId="29593"/>
    <cellStyle name="Model Subtotal 2 7 6 2" xfId="29594"/>
    <cellStyle name="Model Subtotal 2 7 6 2 2" xfId="29595"/>
    <cellStyle name="Model Subtotal 2 7 6 3" xfId="29596"/>
    <cellStyle name="Model Subtotal 2 7 6 3 2" xfId="29597"/>
    <cellStyle name="Model Subtotal 2 7 6 4" xfId="29598"/>
    <cellStyle name="Model Subtotal 2 7 7" xfId="29599"/>
    <cellStyle name="Model Subtotal 2 7 7 2" xfId="29600"/>
    <cellStyle name="Model Subtotal 2 7 7 2 2" xfId="29601"/>
    <cellStyle name="Model Subtotal 2 7 7 3" xfId="29602"/>
    <cellStyle name="Model Subtotal 2 7 7 3 2" xfId="29603"/>
    <cellStyle name="Model Subtotal 2 7 7 4" xfId="29604"/>
    <cellStyle name="Model Subtotal 2 7 8" xfId="29605"/>
    <cellStyle name="Model Subtotal 2 7 8 2" xfId="29606"/>
    <cellStyle name="Model Subtotal 2 7 8 2 2" xfId="29607"/>
    <cellStyle name="Model Subtotal 2 7 8 3" xfId="29608"/>
    <cellStyle name="Model Subtotal 2 7 8 3 2" xfId="29609"/>
    <cellStyle name="Model Subtotal 2 7 8 4" xfId="29610"/>
    <cellStyle name="Model Subtotal 2 7 9" xfId="29611"/>
    <cellStyle name="Model Subtotal 2 7 9 2" xfId="29612"/>
    <cellStyle name="Model Subtotal 2 8" xfId="29613"/>
    <cellStyle name="Model Subtotal 2 8 10" xfId="29614"/>
    <cellStyle name="Model Subtotal 2 8 2" xfId="29615"/>
    <cellStyle name="Model Subtotal 2 8 2 2" xfId="29616"/>
    <cellStyle name="Model Subtotal 2 8 2 2 2" xfId="29617"/>
    <cellStyle name="Model Subtotal 2 8 2 3" xfId="29618"/>
    <cellStyle name="Model Subtotal 2 8 2 3 2" xfId="29619"/>
    <cellStyle name="Model Subtotal 2 8 2 4" xfId="29620"/>
    <cellStyle name="Model Subtotal 2 8 3" xfId="29621"/>
    <cellStyle name="Model Subtotal 2 8 3 2" xfId="29622"/>
    <cellStyle name="Model Subtotal 2 8 3 2 2" xfId="29623"/>
    <cellStyle name="Model Subtotal 2 8 3 3" xfId="29624"/>
    <cellStyle name="Model Subtotal 2 8 3 3 2" xfId="29625"/>
    <cellStyle name="Model Subtotal 2 8 3 4" xfId="29626"/>
    <cellStyle name="Model Subtotal 2 8 4" xfId="29627"/>
    <cellStyle name="Model Subtotal 2 8 4 2" xfId="29628"/>
    <cellStyle name="Model Subtotal 2 8 4 2 2" xfId="29629"/>
    <cellStyle name="Model Subtotal 2 8 4 3" xfId="29630"/>
    <cellStyle name="Model Subtotal 2 8 4 3 2" xfId="29631"/>
    <cellStyle name="Model Subtotal 2 8 4 4" xfId="29632"/>
    <cellStyle name="Model Subtotal 2 8 5" xfId="29633"/>
    <cellStyle name="Model Subtotal 2 8 5 2" xfId="29634"/>
    <cellStyle name="Model Subtotal 2 8 5 2 2" xfId="29635"/>
    <cellStyle name="Model Subtotal 2 8 5 3" xfId="29636"/>
    <cellStyle name="Model Subtotal 2 8 5 3 2" xfId="29637"/>
    <cellStyle name="Model Subtotal 2 8 5 4" xfId="29638"/>
    <cellStyle name="Model Subtotal 2 8 6" xfId="29639"/>
    <cellStyle name="Model Subtotal 2 8 6 2" xfId="29640"/>
    <cellStyle name="Model Subtotal 2 8 6 2 2" xfId="29641"/>
    <cellStyle name="Model Subtotal 2 8 6 3" xfId="29642"/>
    <cellStyle name="Model Subtotal 2 8 6 3 2" xfId="29643"/>
    <cellStyle name="Model Subtotal 2 8 6 4" xfId="29644"/>
    <cellStyle name="Model Subtotal 2 8 7" xfId="29645"/>
    <cellStyle name="Model Subtotal 2 8 7 2" xfId="29646"/>
    <cellStyle name="Model Subtotal 2 8 7 2 2" xfId="29647"/>
    <cellStyle name="Model Subtotal 2 8 7 3" xfId="29648"/>
    <cellStyle name="Model Subtotal 2 8 7 3 2" xfId="29649"/>
    <cellStyle name="Model Subtotal 2 8 7 4" xfId="29650"/>
    <cellStyle name="Model Subtotal 2 8 8" xfId="29651"/>
    <cellStyle name="Model Subtotal 2 8 8 2" xfId="29652"/>
    <cellStyle name="Model Subtotal 2 8 9" xfId="29653"/>
    <cellStyle name="Model Subtotal 2 8 9 2" xfId="29654"/>
    <cellStyle name="Model Subtotal 2 9" xfId="29655"/>
    <cellStyle name="Model Subtotal 2 9 2" xfId="29656"/>
    <cellStyle name="Model Subtotal 2 9 2 2" xfId="29657"/>
    <cellStyle name="Model Subtotal 2 9 3" xfId="29658"/>
    <cellStyle name="Model Subtotal 2 9 3 2" xfId="29659"/>
    <cellStyle name="Model Subtotal 2 9 4" xfId="29660"/>
    <cellStyle name="Model Subtotal 3" xfId="29661"/>
    <cellStyle name="Model Subtotal 3 10" xfId="29662"/>
    <cellStyle name="Model Subtotal 3 10 2" xfId="29663"/>
    <cellStyle name="Model Subtotal 3 10 2 2" xfId="29664"/>
    <cellStyle name="Model Subtotal 3 10 3" xfId="29665"/>
    <cellStyle name="Model Subtotal 3 10 3 2" xfId="29666"/>
    <cellStyle name="Model Subtotal 3 10 4" xfId="29667"/>
    <cellStyle name="Model Subtotal 3 11" xfId="29668"/>
    <cellStyle name="Model Subtotal 3 11 2" xfId="29669"/>
    <cellStyle name="Model Subtotal 3 11 2 2" xfId="29670"/>
    <cellStyle name="Model Subtotal 3 11 3" xfId="29671"/>
    <cellStyle name="Model Subtotal 3 11 3 2" xfId="29672"/>
    <cellStyle name="Model Subtotal 3 11 4" xfId="29673"/>
    <cellStyle name="Model Subtotal 3 12" xfId="29674"/>
    <cellStyle name="Model Subtotal 3 12 2" xfId="29675"/>
    <cellStyle name="Model Subtotal 3 12 2 2" xfId="29676"/>
    <cellStyle name="Model Subtotal 3 12 3" xfId="29677"/>
    <cellStyle name="Model Subtotal 3 12 3 2" xfId="29678"/>
    <cellStyle name="Model Subtotal 3 12 4" xfId="29679"/>
    <cellStyle name="Model Subtotal 3 13" xfId="29680"/>
    <cellStyle name="Model Subtotal 3 13 2" xfId="29681"/>
    <cellStyle name="Model Subtotal 3 13 2 2" xfId="29682"/>
    <cellStyle name="Model Subtotal 3 13 3" xfId="29683"/>
    <cellStyle name="Model Subtotal 3 13 3 2" xfId="29684"/>
    <cellStyle name="Model Subtotal 3 13 4" xfId="29685"/>
    <cellStyle name="Model Subtotal 3 14" xfId="29686"/>
    <cellStyle name="Model Subtotal 3 14 2" xfId="29687"/>
    <cellStyle name="Model Subtotal 3 15" xfId="29688"/>
    <cellStyle name="Model Subtotal 3 15 2" xfId="29689"/>
    <cellStyle name="Model Subtotal 3 16" xfId="29690"/>
    <cellStyle name="Model Subtotal 3 2" xfId="29691"/>
    <cellStyle name="Model Subtotal 3 2 10" xfId="29692"/>
    <cellStyle name="Model Subtotal 3 2 10 2" xfId="29693"/>
    <cellStyle name="Model Subtotal 3 2 10 2 2" xfId="29694"/>
    <cellStyle name="Model Subtotal 3 2 10 3" xfId="29695"/>
    <cellStyle name="Model Subtotal 3 2 10 3 2" xfId="29696"/>
    <cellStyle name="Model Subtotal 3 2 10 4" xfId="29697"/>
    <cellStyle name="Model Subtotal 3 2 11" xfId="29698"/>
    <cellStyle name="Model Subtotal 3 2 11 2" xfId="29699"/>
    <cellStyle name="Model Subtotal 3 2 11 2 2" xfId="29700"/>
    <cellStyle name="Model Subtotal 3 2 11 3" xfId="29701"/>
    <cellStyle name="Model Subtotal 3 2 11 3 2" xfId="29702"/>
    <cellStyle name="Model Subtotal 3 2 11 4" xfId="29703"/>
    <cellStyle name="Model Subtotal 3 2 12" xfId="29704"/>
    <cellStyle name="Model Subtotal 3 2 12 2" xfId="29705"/>
    <cellStyle name="Model Subtotal 3 2 12 2 2" xfId="29706"/>
    <cellStyle name="Model Subtotal 3 2 12 3" xfId="29707"/>
    <cellStyle name="Model Subtotal 3 2 12 3 2" xfId="29708"/>
    <cellStyle name="Model Subtotal 3 2 12 4" xfId="29709"/>
    <cellStyle name="Model Subtotal 3 2 13" xfId="29710"/>
    <cellStyle name="Model Subtotal 3 2 13 2" xfId="29711"/>
    <cellStyle name="Model Subtotal 3 2 14" xfId="29712"/>
    <cellStyle name="Model Subtotal 3 2 14 2" xfId="29713"/>
    <cellStyle name="Model Subtotal 3 2 15" xfId="29714"/>
    <cellStyle name="Model Subtotal 3 2 2" xfId="29715"/>
    <cellStyle name="Model Subtotal 3 2 2 10" xfId="29716"/>
    <cellStyle name="Model Subtotal 3 2 2 10 2" xfId="29717"/>
    <cellStyle name="Model Subtotal 3 2 2 11" xfId="29718"/>
    <cellStyle name="Model Subtotal 3 2 2 2" xfId="29719"/>
    <cellStyle name="Model Subtotal 3 2 2 2 10" xfId="29720"/>
    <cellStyle name="Model Subtotal 3 2 2 2 2" xfId="29721"/>
    <cellStyle name="Model Subtotal 3 2 2 2 2 2" xfId="29722"/>
    <cellStyle name="Model Subtotal 3 2 2 2 2 2 2" xfId="29723"/>
    <cellStyle name="Model Subtotal 3 2 2 2 2 3" xfId="29724"/>
    <cellStyle name="Model Subtotal 3 2 2 2 2 3 2" xfId="29725"/>
    <cellStyle name="Model Subtotal 3 2 2 2 2 4" xfId="29726"/>
    <cellStyle name="Model Subtotal 3 2 2 2 3" xfId="29727"/>
    <cellStyle name="Model Subtotal 3 2 2 2 3 2" xfId="29728"/>
    <cellStyle name="Model Subtotal 3 2 2 2 3 2 2" xfId="29729"/>
    <cellStyle name="Model Subtotal 3 2 2 2 3 3" xfId="29730"/>
    <cellStyle name="Model Subtotal 3 2 2 2 3 3 2" xfId="29731"/>
    <cellStyle name="Model Subtotal 3 2 2 2 3 4" xfId="29732"/>
    <cellStyle name="Model Subtotal 3 2 2 2 4" xfId="29733"/>
    <cellStyle name="Model Subtotal 3 2 2 2 4 2" xfId="29734"/>
    <cellStyle name="Model Subtotal 3 2 2 2 4 2 2" xfId="29735"/>
    <cellStyle name="Model Subtotal 3 2 2 2 4 3" xfId="29736"/>
    <cellStyle name="Model Subtotal 3 2 2 2 4 3 2" xfId="29737"/>
    <cellStyle name="Model Subtotal 3 2 2 2 4 4" xfId="29738"/>
    <cellStyle name="Model Subtotal 3 2 2 2 5" xfId="29739"/>
    <cellStyle name="Model Subtotal 3 2 2 2 5 2" xfId="29740"/>
    <cellStyle name="Model Subtotal 3 2 2 2 5 2 2" xfId="29741"/>
    <cellStyle name="Model Subtotal 3 2 2 2 5 3" xfId="29742"/>
    <cellStyle name="Model Subtotal 3 2 2 2 5 3 2" xfId="29743"/>
    <cellStyle name="Model Subtotal 3 2 2 2 5 4" xfId="29744"/>
    <cellStyle name="Model Subtotal 3 2 2 2 6" xfId="29745"/>
    <cellStyle name="Model Subtotal 3 2 2 2 6 2" xfId="29746"/>
    <cellStyle name="Model Subtotal 3 2 2 2 6 2 2" xfId="29747"/>
    <cellStyle name="Model Subtotal 3 2 2 2 6 3" xfId="29748"/>
    <cellStyle name="Model Subtotal 3 2 2 2 6 3 2" xfId="29749"/>
    <cellStyle name="Model Subtotal 3 2 2 2 6 4" xfId="29750"/>
    <cellStyle name="Model Subtotal 3 2 2 2 7" xfId="29751"/>
    <cellStyle name="Model Subtotal 3 2 2 2 7 2" xfId="29752"/>
    <cellStyle name="Model Subtotal 3 2 2 2 7 2 2" xfId="29753"/>
    <cellStyle name="Model Subtotal 3 2 2 2 7 3" xfId="29754"/>
    <cellStyle name="Model Subtotal 3 2 2 2 7 3 2" xfId="29755"/>
    <cellStyle name="Model Subtotal 3 2 2 2 7 4" xfId="29756"/>
    <cellStyle name="Model Subtotal 3 2 2 2 8" xfId="29757"/>
    <cellStyle name="Model Subtotal 3 2 2 2 8 2" xfId="29758"/>
    <cellStyle name="Model Subtotal 3 2 2 2 9" xfId="29759"/>
    <cellStyle name="Model Subtotal 3 2 2 2 9 2" xfId="29760"/>
    <cellStyle name="Model Subtotal 3 2 2 3" xfId="29761"/>
    <cellStyle name="Model Subtotal 3 2 2 3 2" xfId="29762"/>
    <cellStyle name="Model Subtotal 3 2 2 3 2 2" xfId="29763"/>
    <cellStyle name="Model Subtotal 3 2 2 3 3" xfId="29764"/>
    <cellStyle name="Model Subtotal 3 2 2 3 3 2" xfId="29765"/>
    <cellStyle name="Model Subtotal 3 2 2 3 4" xfId="29766"/>
    <cellStyle name="Model Subtotal 3 2 2 4" xfId="29767"/>
    <cellStyle name="Model Subtotal 3 2 2 4 2" xfId="29768"/>
    <cellStyle name="Model Subtotal 3 2 2 4 2 2" xfId="29769"/>
    <cellStyle name="Model Subtotal 3 2 2 4 3" xfId="29770"/>
    <cellStyle name="Model Subtotal 3 2 2 4 3 2" xfId="29771"/>
    <cellStyle name="Model Subtotal 3 2 2 4 4" xfId="29772"/>
    <cellStyle name="Model Subtotal 3 2 2 5" xfId="29773"/>
    <cellStyle name="Model Subtotal 3 2 2 5 2" xfId="29774"/>
    <cellStyle name="Model Subtotal 3 2 2 5 2 2" xfId="29775"/>
    <cellStyle name="Model Subtotal 3 2 2 5 3" xfId="29776"/>
    <cellStyle name="Model Subtotal 3 2 2 5 3 2" xfId="29777"/>
    <cellStyle name="Model Subtotal 3 2 2 5 4" xfId="29778"/>
    <cellStyle name="Model Subtotal 3 2 2 6" xfId="29779"/>
    <cellStyle name="Model Subtotal 3 2 2 6 2" xfId="29780"/>
    <cellStyle name="Model Subtotal 3 2 2 6 2 2" xfId="29781"/>
    <cellStyle name="Model Subtotal 3 2 2 6 3" xfId="29782"/>
    <cellStyle name="Model Subtotal 3 2 2 6 3 2" xfId="29783"/>
    <cellStyle name="Model Subtotal 3 2 2 6 4" xfId="29784"/>
    <cellStyle name="Model Subtotal 3 2 2 7" xfId="29785"/>
    <cellStyle name="Model Subtotal 3 2 2 7 2" xfId="29786"/>
    <cellStyle name="Model Subtotal 3 2 2 7 2 2" xfId="29787"/>
    <cellStyle name="Model Subtotal 3 2 2 7 3" xfId="29788"/>
    <cellStyle name="Model Subtotal 3 2 2 7 3 2" xfId="29789"/>
    <cellStyle name="Model Subtotal 3 2 2 7 4" xfId="29790"/>
    <cellStyle name="Model Subtotal 3 2 2 8" xfId="29791"/>
    <cellStyle name="Model Subtotal 3 2 2 8 2" xfId="29792"/>
    <cellStyle name="Model Subtotal 3 2 2 8 2 2" xfId="29793"/>
    <cellStyle name="Model Subtotal 3 2 2 8 3" xfId="29794"/>
    <cellStyle name="Model Subtotal 3 2 2 8 3 2" xfId="29795"/>
    <cellStyle name="Model Subtotal 3 2 2 8 4" xfId="29796"/>
    <cellStyle name="Model Subtotal 3 2 2 9" xfId="29797"/>
    <cellStyle name="Model Subtotal 3 2 2 9 2" xfId="29798"/>
    <cellStyle name="Model Subtotal 3 2 3" xfId="29799"/>
    <cellStyle name="Model Subtotal 3 2 3 10" xfId="29800"/>
    <cellStyle name="Model Subtotal 3 2 3 10 2" xfId="29801"/>
    <cellStyle name="Model Subtotal 3 2 3 11" xfId="29802"/>
    <cellStyle name="Model Subtotal 3 2 3 2" xfId="29803"/>
    <cellStyle name="Model Subtotal 3 2 3 2 10" xfId="29804"/>
    <cellStyle name="Model Subtotal 3 2 3 2 2" xfId="29805"/>
    <cellStyle name="Model Subtotal 3 2 3 2 2 2" xfId="29806"/>
    <cellStyle name="Model Subtotal 3 2 3 2 2 2 2" xfId="29807"/>
    <cellStyle name="Model Subtotal 3 2 3 2 2 3" xfId="29808"/>
    <cellStyle name="Model Subtotal 3 2 3 2 2 3 2" xfId="29809"/>
    <cellStyle name="Model Subtotal 3 2 3 2 2 4" xfId="29810"/>
    <cellStyle name="Model Subtotal 3 2 3 2 3" xfId="29811"/>
    <cellStyle name="Model Subtotal 3 2 3 2 3 2" xfId="29812"/>
    <cellStyle name="Model Subtotal 3 2 3 2 3 2 2" xfId="29813"/>
    <cellStyle name="Model Subtotal 3 2 3 2 3 3" xfId="29814"/>
    <cellStyle name="Model Subtotal 3 2 3 2 3 3 2" xfId="29815"/>
    <cellStyle name="Model Subtotal 3 2 3 2 3 4" xfId="29816"/>
    <cellStyle name="Model Subtotal 3 2 3 2 4" xfId="29817"/>
    <cellStyle name="Model Subtotal 3 2 3 2 4 2" xfId="29818"/>
    <cellStyle name="Model Subtotal 3 2 3 2 4 2 2" xfId="29819"/>
    <cellStyle name="Model Subtotal 3 2 3 2 4 3" xfId="29820"/>
    <cellStyle name="Model Subtotal 3 2 3 2 4 3 2" xfId="29821"/>
    <cellStyle name="Model Subtotal 3 2 3 2 4 4" xfId="29822"/>
    <cellStyle name="Model Subtotal 3 2 3 2 5" xfId="29823"/>
    <cellStyle name="Model Subtotal 3 2 3 2 5 2" xfId="29824"/>
    <cellStyle name="Model Subtotal 3 2 3 2 5 2 2" xfId="29825"/>
    <cellStyle name="Model Subtotal 3 2 3 2 5 3" xfId="29826"/>
    <cellStyle name="Model Subtotal 3 2 3 2 5 3 2" xfId="29827"/>
    <cellStyle name="Model Subtotal 3 2 3 2 5 4" xfId="29828"/>
    <cellStyle name="Model Subtotal 3 2 3 2 6" xfId="29829"/>
    <cellStyle name="Model Subtotal 3 2 3 2 6 2" xfId="29830"/>
    <cellStyle name="Model Subtotal 3 2 3 2 6 2 2" xfId="29831"/>
    <cellStyle name="Model Subtotal 3 2 3 2 6 3" xfId="29832"/>
    <cellStyle name="Model Subtotal 3 2 3 2 6 3 2" xfId="29833"/>
    <cellStyle name="Model Subtotal 3 2 3 2 6 4" xfId="29834"/>
    <cellStyle name="Model Subtotal 3 2 3 2 7" xfId="29835"/>
    <cellStyle name="Model Subtotal 3 2 3 2 7 2" xfId="29836"/>
    <cellStyle name="Model Subtotal 3 2 3 2 7 2 2" xfId="29837"/>
    <cellStyle name="Model Subtotal 3 2 3 2 7 3" xfId="29838"/>
    <cellStyle name="Model Subtotal 3 2 3 2 7 3 2" xfId="29839"/>
    <cellStyle name="Model Subtotal 3 2 3 2 7 4" xfId="29840"/>
    <cellStyle name="Model Subtotal 3 2 3 2 8" xfId="29841"/>
    <cellStyle name="Model Subtotal 3 2 3 2 8 2" xfId="29842"/>
    <cellStyle name="Model Subtotal 3 2 3 2 9" xfId="29843"/>
    <cellStyle name="Model Subtotal 3 2 3 2 9 2" xfId="29844"/>
    <cellStyle name="Model Subtotal 3 2 3 3" xfId="29845"/>
    <cellStyle name="Model Subtotal 3 2 3 3 2" xfId="29846"/>
    <cellStyle name="Model Subtotal 3 2 3 3 2 2" xfId="29847"/>
    <cellStyle name="Model Subtotal 3 2 3 3 3" xfId="29848"/>
    <cellStyle name="Model Subtotal 3 2 3 3 3 2" xfId="29849"/>
    <cellStyle name="Model Subtotal 3 2 3 3 4" xfId="29850"/>
    <cellStyle name="Model Subtotal 3 2 3 4" xfId="29851"/>
    <cellStyle name="Model Subtotal 3 2 3 4 2" xfId="29852"/>
    <cellStyle name="Model Subtotal 3 2 3 4 2 2" xfId="29853"/>
    <cellStyle name="Model Subtotal 3 2 3 4 3" xfId="29854"/>
    <cellStyle name="Model Subtotal 3 2 3 4 3 2" xfId="29855"/>
    <cellStyle name="Model Subtotal 3 2 3 4 4" xfId="29856"/>
    <cellStyle name="Model Subtotal 3 2 3 5" xfId="29857"/>
    <cellStyle name="Model Subtotal 3 2 3 5 2" xfId="29858"/>
    <cellStyle name="Model Subtotal 3 2 3 5 2 2" xfId="29859"/>
    <cellStyle name="Model Subtotal 3 2 3 5 3" xfId="29860"/>
    <cellStyle name="Model Subtotal 3 2 3 5 3 2" xfId="29861"/>
    <cellStyle name="Model Subtotal 3 2 3 5 4" xfId="29862"/>
    <cellStyle name="Model Subtotal 3 2 3 6" xfId="29863"/>
    <cellStyle name="Model Subtotal 3 2 3 6 2" xfId="29864"/>
    <cellStyle name="Model Subtotal 3 2 3 6 2 2" xfId="29865"/>
    <cellStyle name="Model Subtotal 3 2 3 6 3" xfId="29866"/>
    <cellStyle name="Model Subtotal 3 2 3 6 3 2" xfId="29867"/>
    <cellStyle name="Model Subtotal 3 2 3 6 4" xfId="29868"/>
    <cellStyle name="Model Subtotal 3 2 3 7" xfId="29869"/>
    <cellStyle name="Model Subtotal 3 2 3 7 2" xfId="29870"/>
    <cellStyle name="Model Subtotal 3 2 3 7 2 2" xfId="29871"/>
    <cellStyle name="Model Subtotal 3 2 3 7 3" xfId="29872"/>
    <cellStyle name="Model Subtotal 3 2 3 7 3 2" xfId="29873"/>
    <cellStyle name="Model Subtotal 3 2 3 7 4" xfId="29874"/>
    <cellStyle name="Model Subtotal 3 2 3 8" xfId="29875"/>
    <cellStyle name="Model Subtotal 3 2 3 8 2" xfId="29876"/>
    <cellStyle name="Model Subtotal 3 2 3 8 2 2" xfId="29877"/>
    <cellStyle name="Model Subtotal 3 2 3 8 3" xfId="29878"/>
    <cellStyle name="Model Subtotal 3 2 3 8 3 2" xfId="29879"/>
    <cellStyle name="Model Subtotal 3 2 3 8 4" xfId="29880"/>
    <cellStyle name="Model Subtotal 3 2 3 9" xfId="29881"/>
    <cellStyle name="Model Subtotal 3 2 3 9 2" xfId="29882"/>
    <cellStyle name="Model Subtotal 3 2 4" xfId="29883"/>
    <cellStyle name="Model Subtotal 3 2 4 10" xfId="29884"/>
    <cellStyle name="Model Subtotal 3 2 4 10 2" xfId="29885"/>
    <cellStyle name="Model Subtotal 3 2 4 11" xfId="29886"/>
    <cellStyle name="Model Subtotal 3 2 4 2" xfId="29887"/>
    <cellStyle name="Model Subtotal 3 2 4 2 10" xfId="29888"/>
    <cellStyle name="Model Subtotal 3 2 4 2 2" xfId="29889"/>
    <cellStyle name="Model Subtotal 3 2 4 2 2 2" xfId="29890"/>
    <cellStyle name="Model Subtotal 3 2 4 2 2 2 2" xfId="29891"/>
    <cellStyle name="Model Subtotal 3 2 4 2 2 3" xfId="29892"/>
    <cellStyle name="Model Subtotal 3 2 4 2 2 3 2" xfId="29893"/>
    <cellStyle name="Model Subtotal 3 2 4 2 2 4" xfId="29894"/>
    <cellStyle name="Model Subtotal 3 2 4 2 3" xfId="29895"/>
    <cellStyle name="Model Subtotal 3 2 4 2 3 2" xfId="29896"/>
    <cellStyle name="Model Subtotal 3 2 4 2 3 2 2" xfId="29897"/>
    <cellStyle name="Model Subtotal 3 2 4 2 3 3" xfId="29898"/>
    <cellStyle name="Model Subtotal 3 2 4 2 3 3 2" xfId="29899"/>
    <cellStyle name="Model Subtotal 3 2 4 2 3 4" xfId="29900"/>
    <cellStyle name="Model Subtotal 3 2 4 2 4" xfId="29901"/>
    <cellStyle name="Model Subtotal 3 2 4 2 4 2" xfId="29902"/>
    <cellStyle name="Model Subtotal 3 2 4 2 4 2 2" xfId="29903"/>
    <cellStyle name="Model Subtotal 3 2 4 2 4 3" xfId="29904"/>
    <cellStyle name="Model Subtotal 3 2 4 2 4 3 2" xfId="29905"/>
    <cellStyle name="Model Subtotal 3 2 4 2 4 4" xfId="29906"/>
    <cellStyle name="Model Subtotal 3 2 4 2 5" xfId="29907"/>
    <cellStyle name="Model Subtotal 3 2 4 2 5 2" xfId="29908"/>
    <cellStyle name="Model Subtotal 3 2 4 2 5 2 2" xfId="29909"/>
    <cellStyle name="Model Subtotal 3 2 4 2 5 3" xfId="29910"/>
    <cellStyle name="Model Subtotal 3 2 4 2 5 3 2" xfId="29911"/>
    <cellStyle name="Model Subtotal 3 2 4 2 5 4" xfId="29912"/>
    <cellStyle name="Model Subtotal 3 2 4 2 6" xfId="29913"/>
    <cellStyle name="Model Subtotal 3 2 4 2 6 2" xfId="29914"/>
    <cellStyle name="Model Subtotal 3 2 4 2 6 2 2" xfId="29915"/>
    <cellStyle name="Model Subtotal 3 2 4 2 6 3" xfId="29916"/>
    <cellStyle name="Model Subtotal 3 2 4 2 6 3 2" xfId="29917"/>
    <cellStyle name="Model Subtotal 3 2 4 2 6 4" xfId="29918"/>
    <cellStyle name="Model Subtotal 3 2 4 2 7" xfId="29919"/>
    <cellStyle name="Model Subtotal 3 2 4 2 7 2" xfId="29920"/>
    <cellStyle name="Model Subtotal 3 2 4 2 7 2 2" xfId="29921"/>
    <cellStyle name="Model Subtotal 3 2 4 2 7 3" xfId="29922"/>
    <cellStyle name="Model Subtotal 3 2 4 2 7 3 2" xfId="29923"/>
    <cellStyle name="Model Subtotal 3 2 4 2 7 4" xfId="29924"/>
    <cellStyle name="Model Subtotal 3 2 4 2 8" xfId="29925"/>
    <cellStyle name="Model Subtotal 3 2 4 2 8 2" xfId="29926"/>
    <cellStyle name="Model Subtotal 3 2 4 2 9" xfId="29927"/>
    <cellStyle name="Model Subtotal 3 2 4 2 9 2" xfId="29928"/>
    <cellStyle name="Model Subtotal 3 2 4 3" xfId="29929"/>
    <cellStyle name="Model Subtotal 3 2 4 3 2" xfId="29930"/>
    <cellStyle name="Model Subtotal 3 2 4 3 2 2" xfId="29931"/>
    <cellStyle name="Model Subtotal 3 2 4 3 3" xfId="29932"/>
    <cellStyle name="Model Subtotal 3 2 4 3 3 2" xfId="29933"/>
    <cellStyle name="Model Subtotal 3 2 4 3 4" xfId="29934"/>
    <cellStyle name="Model Subtotal 3 2 4 4" xfId="29935"/>
    <cellStyle name="Model Subtotal 3 2 4 4 2" xfId="29936"/>
    <cellStyle name="Model Subtotal 3 2 4 4 2 2" xfId="29937"/>
    <cellStyle name="Model Subtotal 3 2 4 4 3" xfId="29938"/>
    <cellStyle name="Model Subtotal 3 2 4 4 3 2" xfId="29939"/>
    <cellStyle name="Model Subtotal 3 2 4 4 4" xfId="29940"/>
    <cellStyle name="Model Subtotal 3 2 4 5" xfId="29941"/>
    <cellStyle name="Model Subtotal 3 2 4 5 2" xfId="29942"/>
    <cellStyle name="Model Subtotal 3 2 4 5 2 2" xfId="29943"/>
    <cellStyle name="Model Subtotal 3 2 4 5 3" xfId="29944"/>
    <cellStyle name="Model Subtotal 3 2 4 5 3 2" xfId="29945"/>
    <cellStyle name="Model Subtotal 3 2 4 5 4" xfId="29946"/>
    <cellStyle name="Model Subtotal 3 2 4 6" xfId="29947"/>
    <cellStyle name="Model Subtotal 3 2 4 6 2" xfId="29948"/>
    <cellStyle name="Model Subtotal 3 2 4 6 2 2" xfId="29949"/>
    <cellStyle name="Model Subtotal 3 2 4 6 3" xfId="29950"/>
    <cellStyle name="Model Subtotal 3 2 4 6 3 2" xfId="29951"/>
    <cellStyle name="Model Subtotal 3 2 4 6 4" xfId="29952"/>
    <cellStyle name="Model Subtotal 3 2 4 7" xfId="29953"/>
    <cellStyle name="Model Subtotal 3 2 4 7 2" xfId="29954"/>
    <cellStyle name="Model Subtotal 3 2 4 7 2 2" xfId="29955"/>
    <cellStyle name="Model Subtotal 3 2 4 7 3" xfId="29956"/>
    <cellStyle name="Model Subtotal 3 2 4 7 3 2" xfId="29957"/>
    <cellStyle name="Model Subtotal 3 2 4 7 4" xfId="29958"/>
    <cellStyle name="Model Subtotal 3 2 4 8" xfId="29959"/>
    <cellStyle name="Model Subtotal 3 2 4 8 2" xfId="29960"/>
    <cellStyle name="Model Subtotal 3 2 4 8 2 2" xfId="29961"/>
    <cellStyle name="Model Subtotal 3 2 4 8 3" xfId="29962"/>
    <cellStyle name="Model Subtotal 3 2 4 8 3 2" xfId="29963"/>
    <cellStyle name="Model Subtotal 3 2 4 8 4" xfId="29964"/>
    <cellStyle name="Model Subtotal 3 2 4 9" xfId="29965"/>
    <cellStyle name="Model Subtotal 3 2 4 9 2" xfId="29966"/>
    <cellStyle name="Model Subtotal 3 2 5" xfId="29967"/>
    <cellStyle name="Model Subtotal 3 2 5 10" xfId="29968"/>
    <cellStyle name="Model Subtotal 3 2 5 10 2" xfId="29969"/>
    <cellStyle name="Model Subtotal 3 2 5 11" xfId="29970"/>
    <cellStyle name="Model Subtotal 3 2 5 2" xfId="29971"/>
    <cellStyle name="Model Subtotal 3 2 5 2 10" xfId="29972"/>
    <cellStyle name="Model Subtotal 3 2 5 2 2" xfId="29973"/>
    <cellStyle name="Model Subtotal 3 2 5 2 2 2" xfId="29974"/>
    <cellStyle name="Model Subtotal 3 2 5 2 2 2 2" xfId="29975"/>
    <cellStyle name="Model Subtotal 3 2 5 2 2 3" xfId="29976"/>
    <cellStyle name="Model Subtotal 3 2 5 2 2 3 2" xfId="29977"/>
    <cellStyle name="Model Subtotal 3 2 5 2 2 4" xfId="29978"/>
    <cellStyle name="Model Subtotal 3 2 5 2 3" xfId="29979"/>
    <cellStyle name="Model Subtotal 3 2 5 2 3 2" xfId="29980"/>
    <cellStyle name="Model Subtotal 3 2 5 2 3 2 2" xfId="29981"/>
    <cellStyle name="Model Subtotal 3 2 5 2 3 3" xfId="29982"/>
    <cellStyle name="Model Subtotal 3 2 5 2 3 3 2" xfId="29983"/>
    <cellStyle name="Model Subtotal 3 2 5 2 3 4" xfId="29984"/>
    <cellStyle name="Model Subtotal 3 2 5 2 4" xfId="29985"/>
    <cellStyle name="Model Subtotal 3 2 5 2 4 2" xfId="29986"/>
    <cellStyle name="Model Subtotal 3 2 5 2 4 2 2" xfId="29987"/>
    <cellStyle name="Model Subtotal 3 2 5 2 4 3" xfId="29988"/>
    <cellStyle name="Model Subtotal 3 2 5 2 4 3 2" xfId="29989"/>
    <cellStyle name="Model Subtotal 3 2 5 2 4 4" xfId="29990"/>
    <cellStyle name="Model Subtotal 3 2 5 2 5" xfId="29991"/>
    <cellStyle name="Model Subtotal 3 2 5 2 5 2" xfId="29992"/>
    <cellStyle name="Model Subtotal 3 2 5 2 5 2 2" xfId="29993"/>
    <cellStyle name="Model Subtotal 3 2 5 2 5 3" xfId="29994"/>
    <cellStyle name="Model Subtotal 3 2 5 2 5 3 2" xfId="29995"/>
    <cellStyle name="Model Subtotal 3 2 5 2 5 4" xfId="29996"/>
    <cellStyle name="Model Subtotal 3 2 5 2 6" xfId="29997"/>
    <cellStyle name="Model Subtotal 3 2 5 2 6 2" xfId="29998"/>
    <cellStyle name="Model Subtotal 3 2 5 2 6 2 2" xfId="29999"/>
    <cellStyle name="Model Subtotal 3 2 5 2 6 3" xfId="30000"/>
    <cellStyle name="Model Subtotal 3 2 5 2 6 3 2" xfId="30001"/>
    <cellStyle name="Model Subtotal 3 2 5 2 6 4" xfId="30002"/>
    <cellStyle name="Model Subtotal 3 2 5 2 7" xfId="30003"/>
    <cellStyle name="Model Subtotal 3 2 5 2 7 2" xfId="30004"/>
    <cellStyle name="Model Subtotal 3 2 5 2 7 2 2" xfId="30005"/>
    <cellStyle name="Model Subtotal 3 2 5 2 7 3" xfId="30006"/>
    <cellStyle name="Model Subtotal 3 2 5 2 7 3 2" xfId="30007"/>
    <cellStyle name="Model Subtotal 3 2 5 2 7 4" xfId="30008"/>
    <cellStyle name="Model Subtotal 3 2 5 2 8" xfId="30009"/>
    <cellStyle name="Model Subtotal 3 2 5 2 8 2" xfId="30010"/>
    <cellStyle name="Model Subtotal 3 2 5 2 9" xfId="30011"/>
    <cellStyle name="Model Subtotal 3 2 5 2 9 2" xfId="30012"/>
    <cellStyle name="Model Subtotal 3 2 5 3" xfId="30013"/>
    <cellStyle name="Model Subtotal 3 2 5 3 2" xfId="30014"/>
    <cellStyle name="Model Subtotal 3 2 5 3 2 2" xfId="30015"/>
    <cellStyle name="Model Subtotal 3 2 5 3 3" xfId="30016"/>
    <cellStyle name="Model Subtotal 3 2 5 3 3 2" xfId="30017"/>
    <cellStyle name="Model Subtotal 3 2 5 3 4" xfId="30018"/>
    <cellStyle name="Model Subtotal 3 2 5 4" xfId="30019"/>
    <cellStyle name="Model Subtotal 3 2 5 4 2" xfId="30020"/>
    <cellStyle name="Model Subtotal 3 2 5 4 2 2" xfId="30021"/>
    <cellStyle name="Model Subtotal 3 2 5 4 3" xfId="30022"/>
    <cellStyle name="Model Subtotal 3 2 5 4 3 2" xfId="30023"/>
    <cellStyle name="Model Subtotal 3 2 5 4 4" xfId="30024"/>
    <cellStyle name="Model Subtotal 3 2 5 5" xfId="30025"/>
    <cellStyle name="Model Subtotal 3 2 5 5 2" xfId="30026"/>
    <cellStyle name="Model Subtotal 3 2 5 5 2 2" xfId="30027"/>
    <cellStyle name="Model Subtotal 3 2 5 5 3" xfId="30028"/>
    <cellStyle name="Model Subtotal 3 2 5 5 3 2" xfId="30029"/>
    <cellStyle name="Model Subtotal 3 2 5 5 4" xfId="30030"/>
    <cellStyle name="Model Subtotal 3 2 5 6" xfId="30031"/>
    <cellStyle name="Model Subtotal 3 2 5 6 2" xfId="30032"/>
    <cellStyle name="Model Subtotal 3 2 5 6 2 2" xfId="30033"/>
    <cellStyle name="Model Subtotal 3 2 5 6 3" xfId="30034"/>
    <cellStyle name="Model Subtotal 3 2 5 6 3 2" xfId="30035"/>
    <cellStyle name="Model Subtotal 3 2 5 6 4" xfId="30036"/>
    <cellStyle name="Model Subtotal 3 2 5 7" xfId="30037"/>
    <cellStyle name="Model Subtotal 3 2 5 7 2" xfId="30038"/>
    <cellStyle name="Model Subtotal 3 2 5 7 2 2" xfId="30039"/>
    <cellStyle name="Model Subtotal 3 2 5 7 3" xfId="30040"/>
    <cellStyle name="Model Subtotal 3 2 5 7 3 2" xfId="30041"/>
    <cellStyle name="Model Subtotal 3 2 5 7 4" xfId="30042"/>
    <cellStyle name="Model Subtotal 3 2 5 8" xfId="30043"/>
    <cellStyle name="Model Subtotal 3 2 5 8 2" xfId="30044"/>
    <cellStyle name="Model Subtotal 3 2 5 8 2 2" xfId="30045"/>
    <cellStyle name="Model Subtotal 3 2 5 8 3" xfId="30046"/>
    <cellStyle name="Model Subtotal 3 2 5 8 3 2" xfId="30047"/>
    <cellStyle name="Model Subtotal 3 2 5 8 4" xfId="30048"/>
    <cellStyle name="Model Subtotal 3 2 5 9" xfId="30049"/>
    <cellStyle name="Model Subtotal 3 2 5 9 2" xfId="30050"/>
    <cellStyle name="Model Subtotal 3 2 6" xfId="30051"/>
    <cellStyle name="Model Subtotal 3 2 6 10" xfId="30052"/>
    <cellStyle name="Model Subtotal 3 2 6 2" xfId="30053"/>
    <cellStyle name="Model Subtotal 3 2 6 2 2" xfId="30054"/>
    <cellStyle name="Model Subtotal 3 2 6 2 2 2" xfId="30055"/>
    <cellStyle name="Model Subtotal 3 2 6 2 3" xfId="30056"/>
    <cellStyle name="Model Subtotal 3 2 6 2 3 2" xfId="30057"/>
    <cellStyle name="Model Subtotal 3 2 6 2 4" xfId="30058"/>
    <cellStyle name="Model Subtotal 3 2 6 3" xfId="30059"/>
    <cellStyle name="Model Subtotal 3 2 6 3 2" xfId="30060"/>
    <cellStyle name="Model Subtotal 3 2 6 3 2 2" xfId="30061"/>
    <cellStyle name="Model Subtotal 3 2 6 3 3" xfId="30062"/>
    <cellStyle name="Model Subtotal 3 2 6 3 3 2" xfId="30063"/>
    <cellStyle name="Model Subtotal 3 2 6 3 4" xfId="30064"/>
    <cellStyle name="Model Subtotal 3 2 6 4" xfId="30065"/>
    <cellStyle name="Model Subtotal 3 2 6 4 2" xfId="30066"/>
    <cellStyle name="Model Subtotal 3 2 6 4 2 2" xfId="30067"/>
    <cellStyle name="Model Subtotal 3 2 6 4 3" xfId="30068"/>
    <cellStyle name="Model Subtotal 3 2 6 4 3 2" xfId="30069"/>
    <cellStyle name="Model Subtotal 3 2 6 4 4" xfId="30070"/>
    <cellStyle name="Model Subtotal 3 2 6 5" xfId="30071"/>
    <cellStyle name="Model Subtotal 3 2 6 5 2" xfId="30072"/>
    <cellStyle name="Model Subtotal 3 2 6 5 2 2" xfId="30073"/>
    <cellStyle name="Model Subtotal 3 2 6 5 3" xfId="30074"/>
    <cellStyle name="Model Subtotal 3 2 6 5 3 2" xfId="30075"/>
    <cellStyle name="Model Subtotal 3 2 6 5 4" xfId="30076"/>
    <cellStyle name="Model Subtotal 3 2 6 6" xfId="30077"/>
    <cellStyle name="Model Subtotal 3 2 6 6 2" xfId="30078"/>
    <cellStyle name="Model Subtotal 3 2 6 6 2 2" xfId="30079"/>
    <cellStyle name="Model Subtotal 3 2 6 6 3" xfId="30080"/>
    <cellStyle name="Model Subtotal 3 2 6 6 3 2" xfId="30081"/>
    <cellStyle name="Model Subtotal 3 2 6 6 4" xfId="30082"/>
    <cellStyle name="Model Subtotal 3 2 6 7" xfId="30083"/>
    <cellStyle name="Model Subtotal 3 2 6 7 2" xfId="30084"/>
    <cellStyle name="Model Subtotal 3 2 6 7 2 2" xfId="30085"/>
    <cellStyle name="Model Subtotal 3 2 6 7 3" xfId="30086"/>
    <cellStyle name="Model Subtotal 3 2 6 7 3 2" xfId="30087"/>
    <cellStyle name="Model Subtotal 3 2 6 7 4" xfId="30088"/>
    <cellStyle name="Model Subtotal 3 2 6 8" xfId="30089"/>
    <cellStyle name="Model Subtotal 3 2 6 8 2" xfId="30090"/>
    <cellStyle name="Model Subtotal 3 2 6 9" xfId="30091"/>
    <cellStyle name="Model Subtotal 3 2 6 9 2" xfId="30092"/>
    <cellStyle name="Model Subtotal 3 2 7" xfId="30093"/>
    <cellStyle name="Model Subtotal 3 2 7 2" xfId="30094"/>
    <cellStyle name="Model Subtotal 3 2 7 2 2" xfId="30095"/>
    <cellStyle name="Model Subtotal 3 2 7 3" xfId="30096"/>
    <cellStyle name="Model Subtotal 3 2 7 3 2" xfId="30097"/>
    <cellStyle name="Model Subtotal 3 2 7 4" xfId="30098"/>
    <cellStyle name="Model Subtotal 3 2 8" xfId="30099"/>
    <cellStyle name="Model Subtotal 3 2 8 2" xfId="30100"/>
    <cellStyle name="Model Subtotal 3 2 8 2 2" xfId="30101"/>
    <cellStyle name="Model Subtotal 3 2 8 3" xfId="30102"/>
    <cellStyle name="Model Subtotal 3 2 8 3 2" xfId="30103"/>
    <cellStyle name="Model Subtotal 3 2 8 4" xfId="30104"/>
    <cellStyle name="Model Subtotal 3 2 9" xfId="30105"/>
    <cellStyle name="Model Subtotal 3 2 9 2" xfId="30106"/>
    <cellStyle name="Model Subtotal 3 2 9 2 2" xfId="30107"/>
    <cellStyle name="Model Subtotal 3 2 9 3" xfId="30108"/>
    <cellStyle name="Model Subtotal 3 2 9 3 2" xfId="30109"/>
    <cellStyle name="Model Subtotal 3 2 9 4" xfId="30110"/>
    <cellStyle name="Model Subtotal 3 3" xfId="30111"/>
    <cellStyle name="Model Subtotal 3 3 10" xfId="30112"/>
    <cellStyle name="Model Subtotal 3 3 10 2" xfId="30113"/>
    <cellStyle name="Model Subtotal 3 3 10 2 2" xfId="30114"/>
    <cellStyle name="Model Subtotal 3 3 10 3" xfId="30115"/>
    <cellStyle name="Model Subtotal 3 3 10 3 2" xfId="30116"/>
    <cellStyle name="Model Subtotal 3 3 10 4" xfId="30117"/>
    <cellStyle name="Model Subtotal 3 3 11" xfId="30118"/>
    <cellStyle name="Model Subtotal 3 3 11 2" xfId="30119"/>
    <cellStyle name="Model Subtotal 3 3 11 2 2" xfId="30120"/>
    <cellStyle name="Model Subtotal 3 3 11 3" xfId="30121"/>
    <cellStyle name="Model Subtotal 3 3 11 3 2" xfId="30122"/>
    <cellStyle name="Model Subtotal 3 3 11 4" xfId="30123"/>
    <cellStyle name="Model Subtotal 3 3 12" xfId="30124"/>
    <cellStyle name="Model Subtotal 3 3 12 2" xfId="30125"/>
    <cellStyle name="Model Subtotal 3 3 12 2 2" xfId="30126"/>
    <cellStyle name="Model Subtotal 3 3 12 3" xfId="30127"/>
    <cellStyle name="Model Subtotal 3 3 12 3 2" xfId="30128"/>
    <cellStyle name="Model Subtotal 3 3 12 4" xfId="30129"/>
    <cellStyle name="Model Subtotal 3 3 13" xfId="30130"/>
    <cellStyle name="Model Subtotal 3 3 13 2" xfId="30131"/>
    <cellStyle name="Model Subtotal 3 3 14" xfId="30132"/>
    <cellStyle name="Model Subtotal 3 3 14 2" xfId="30133"/>
    <cellStyle name="Model Subtotal 3 3 15" xfId="30134"/>
    <cellStyle name="Model Subtotal 3 3 2" xfId="30135"/>
    <cellStyle name="Model Subtotal 3 3 2 10" xfId="30136"/>
    <cellStyle name="Model Subtotal 3 3 2 10 2" xfId="30137"/>
    <cellStyle name="Model Subtotal 3 3 2 11" xfId="30138"/>
    <cellStyle name="Model Subtotal 3 3 2 2" xfId="30139"/>
    <cellStyle name="Model Subtotal 3 3 2 2 10" xfId="30140"/>
    <cellStyle name="Model Subtotal 3 3 2 2 2" xfId="30141"/>
    <cellStyle name="Model Subtotal 3 3 2 2 2 2" xfId="30142"/>
    <cellStyle name="Model Subtotal 3 3 2 2 2 2 2" xfId="30143"/>
    <cellStyle name="Model Subtotal 3 3 2 2 2 3" xfId="30144"/>
    <cellStyle name="Model Subtotal 3 3 2 2 2 3 2" xfId="30145"/>
    <cellStyle name="Model Subtotal 3 3 2 2 2 4" xfId="30146"/>
    <cellStyle name="Model Subtotal 3 3 2 2 3" xfId="30147"/>
    <cellStyle name="Model Subtotal 3 3 2 2 3 2" xfId="30148"/>
    <cellStyle name="Model Subtotal 3 3 2 2 3 2 2" xfId="30149"/>
    <cellStyle name="Model Subtotal 3 3 2 2 3 3" xfId="30150"/>
    <cellStyle name="Model Subtotal 3 3 2 2 3 3 2" xfId="30151"/>
    <cellStyle name="Model Subtotal 3 3 2 2 3 4" xfId="30152"/>
    <cellStyle name="Model Subtotal 3 3 2 2 4" xfId="30153"/>
    <cellStyle name="Model Subtotal 3 3 2 2 4 2" xfId="30154"/>
    <cellStyle name="Model Subtotal 3 3 2 2 4 2 2" xfId="30155"/>
    <cellStyle name="Model Subtotal 3 3 2 2 4 3" xfId="30156"/>
    <cellStyle name="Model Subtotal 3 3 2 2 4 3 2" xfId="30157"/>
    <cellStyle name="Model Subtotal 3 3 2 2 4 4" xfId="30158"/>
    <cellStyle name="Model Subtotal 3 3 2 2 5" xfId="30159"/>
    <cellStyle name="Model Subtotal 3 3 2 2 5 2" xfId="30160"/>
    <cellStyle name="Model Subtotal 3 3 2 2 5 2 2" xfId="30161"/>
    <cellStyle name="Model Subtotal 3 3 2 2 5 3" xfId="30162"/>
    <cellStyle name="Model Subtotal 3 3 2 2 5 3 2" xfId="30163"/>
    <cellStyle name="Model Subtotal 3 3 2 2 5 4" xfId="30164"/>
    <cellStyle name="Model Subtotal 3 3 2 2 6" xfId="30165"/>
    <cellStyle name="Model Subtotal 3 3 2 2 6 2" xfId="30166"/>
    <cellStyle name="Model Subtotal 3 3 2 2 6 2 2" xfId="30167"/>
    <cellStyle name="Model Subtotal 3 3 2 2 6 3" xfId="30168"/>
    <cellStyle name="Model Subtotal 3 3 2 2 6 3 2" xfId="30169"/>
    <cellStyle name="Model Subtotal 3 3 2 2 6 4" xfId="30170"/>
    <cellStyle name="Model Subtotal 3 3 2 2 7" xfId="30171"/>
    <cellStyle name="Model Subtotal 3 3 2 2 7 2" xfId="30172"/>
    <cellStyle name="Model Subtotal 3 3 2 2 7 2 2" xfId="30173"/>
    <cellStyle name="Model Subtotal 3 3 2 2 7 3" xfId="30174"/>
    <cellStyle name="Model Subtotal 3 3 2 2 7 3 2" xfId="30175"/>
    <cellStyle name="Model Subtotal 3 3 2 2 7 4" xfId="30176"/>
    <cellStyle name="Model Subtotal 3 3 2 2 8" xfId="30177"/>
    <cellStyle name="Model Subtotal 3 3 2 2 8 2" xfId="30178"/>
    <cellStyle name="Model Subtotal 3 3 2 2 9" xfId="30179"/>
    <cellStyle name="Model Subtotal 3 3 2 2 9 2" xfId="30180"/>
    <cellStyle name="Model Subtotal 3 3 2 3" xfId="30181"/>
    <cellStyle name="Model Subtotal 3 3 2 3 2" xfId="30182"/>
    <cellStyle name="Model Subtotal 3 3 2 3 2 2" xfId="30183"/>
    <cellStyle name="Model Subtotal 3 3 2 3 3" xfId="30184"/>
    <cellStyle name="Model Subtotal 3 3 2 3 3 2" xfId="30185"/>
    <cellStyle name="Model Subtotal 3 3 2 3 4" xfId="30186"/>
    <cellStyle name="Model Subtotal 3 3 2 4" xfId="30187"/>
    <cellStyle name="Model Subtotal 3 3 2 4 2" xfId="30188"/>
    <cellStyle name="Model Subtotal 3 3 2 4 2 2" xfId="30189"/>
    <cellStyle name="Model Subtotal 3 3 2 4 3" xfId="30190"/>
    <cellStyle name="Model Subtotal 3 3 2 4 3 2" xfId="30191"/>
    <cellStyle name="Model Subtotal 3 3 2 4 4" xfId="30192"/>
    <cellStyle name="Model Subtotal 3 3 2 5" xfId="30193"/>
    <cellStyle name="Model Subtotal 3 3 2 5 2" xfId="30194"/>
    <cellStyle name="Model Subtotal 3 3 2 5 2 2" xfId="30195"/>
    <cellStyle name="Model Subtotal 3 3 2 5 3" xfId="30196"/>
    <cellStyle name="Model Subtotal 3 3 2 5 3 2" xfId="30197"/>
    <cellStyle name="Model Subtotal 3 3 2 5 4" xfId="30198"/>
    <cellStyle name="Model Subtotal 3 3 2 6" xfId="30199"/>
    <cellStyle name="Model Subtotal 3 3 2 6 2" xfId="30200"/>
    <cellStyle name="Model Subtotal 3 3 2 6 2 2" xfId="30201"/>
    <cellStyle name="Model Subtotal 3 3 2 6 3" xfId="30202"/>
    <cellStyle name="Model Subtotal 3 3 2 6 3 2" xfId="30203"/>
    <cellStyle name="Model Subtotal 3 3 2 6 4" xfId="30204"/>
    <cellStyle name="Model Subtotal 3 3 2 7" xfId="30205"/>
    <cellStyle name="Model Subtotal 3 3 2 7 2" xfId="30206"/>
    <cellStyle name="Model Subtotal 3 3 2 7 2 2" xfId="30207"/>
    <cellStyle name="Model Subtotal 3 3 2 7 3" xfId="30208"/>
    <cellStyle name="Model Subtotal 3 3 2 7 3 2" xfId="30209"/>
    <cellStyle name="Model Subtotal 3 3 2 7 4" xfId="30210"/>
    <cellStyle name="Model Subtotal 3 3 2 8" xfId="30211"/>
    <cellStyle name="Model Subtotal 3 3 2 8 2" xfId="30212"/>
    <cellStyle name="Model Subtotal 3 3 2 8 2 2" xfId="30213"/>
    <cellStyle name="Model Subtotal 3 3 2 8 3" xfId="30214"/>
    <cellStyle name="Model Subtotal 3 3 2 8 3 2" xfId="30215"/>
    <cellStyle name="Model Subtotal 3 3 2 8 4" xfId="30216"/>
    <cellStyle name="Model Subtotal 3 3 2 9" xfId="30217"/>
    <cellStyle name="Model Subtotal 3 3 2 9 2" xfId="30218"/>
    <cellStyle name="Model Subtotal 3 3 3" xfId="30219"/>
    <cellStyle name="Model Subtotal 3 3 3 10" xfId="30220"/>
    <cellStyle name="Model Subtotal 3 3 3 10 2" xfId="30221"/>
    <cellStyle name="Model Subtotal 3 3 3 11" xfId="30222"/>
    <cellStyle name="Model Subtotal 3 3 3 2" xfId="30223"/>
    <cellStyle name="Model Subtotal 3 3 3 2 10" xfId="30224"/>
    <cellStyle name="Model Subtotal 3 3 3 2 2" xfId="30225"/>
    <cellStyle name="Model Subtotal 3 3 3 2 2 2" xfId="30226"/>
    <cellStyle name="Model Subtotal 3 3 3 2 2 2 2" xfId="30227"/>
    <cellStyle name="Model Subtotal 3 3 3 2 2 3" xfId="30228"/>
    <cellStyle name="Model Subtotal 3 3 3 2 2 3 2" xfId="30229"/>
    <cellStyle name="Model Subtotal 3 3 3 2 2 4" xfId="30230"/>
    <cellStyle name="Model Subtotal 3 3 3 2 3" xfId="30231"/>
    <cellStyle name="Model Subtotal 3 3 3 2 3 2" xfId="30232"/>
    <cellStyle name="Model Subtotal 3 3 3 2 3 2 2" xfId="30233"/>
    <cellStyle name="Model Subtotal 3 3 3 2 3 3" xfId="30234"/>
    <cellStyle name="Model Subtotal 3 3 3 2 3 3 2" xfId="30235"/>
    <cellStyle name="Model Subtotal 3 3 3 2 3 4" xfId="30236"/>
    <cellStyle name="Model Subtotal 3 3 3 2 4" xfId="30237"/>
    <cellStyle name="Model Subtotal 3 3 3 2 4 2" xfId="30238"/>
    <cellStyle name="Model Subtotal 3 3 3 2 4 2 2" xfId="30239"/>
    <cellStyle name="Model Subtotal 3 3 3 2 4 3" xfId="30240"/>
    <cellStyle name="Model Subtotal 3 3 3 2 4 3 2" xfId="30241"/>
    <cellStyle name="Model Subtotal 3 3 3 2 4 4" xfId="30242"/>
    <cellStyle name="Model Subtotal 3 3 3 2 5" xfId="30243"/>
    <cellStyle name="Model Subtotal 3 3 3 2 5 2" xfId="30244"/>
    <cellStyle name="Model Subtotal 3 3 3 2 5 2 2" xfId="30245"/>
    <cellStyle name="Model Subtotal 3 3 3 2 5 3" xfId="30246"/>
    <cellStyle name="Model Subtotal 3 3 3 2 5 3 2" xfId="30247"/>
    <cellStyle name="Model Subtotal 3 3 3 2 5 4" xfId="30248"/>
    <cellStyle name="Model Subtotal 3 3 3 2 6" xfId="30249"/>
    <cellStyle name="Model Subtotal 3 3 3 2 6 2" xfId="30250"/>
    <cellStyle name="Model Subtotal 3 3 3 2 6 2 2" xfId="30251"/>
    <cellStyle name="Model Subtotal 3 3 3 2 6 3" xfId="30252"/>
    <cellStyle name="Model Subtotal 3 3 3 2 6 3 2" xfId="30253"/>
    <cellStyle name="Model Subtotal 3 3 3 2 6 4" xfId="30254"/>
    <cellStyle name="Model Subtotal 3 3 3 2 7" xfId="30255"/>
    <cellStyle name="Model Subtotal 3 3 3 2 7 2" xfId="30256"/>
    <cellStyle name="Model Subtotal 3 3 3 2 7 2 2" xfId="30257"/>
    <cellStyle name="Model Subtotal 3 3 3 2 7 3" xfId="30258"/>
    <cellStyle name="Model Subtotal 3 3 3 2 7 3 2" xfId="30259"/>
    <cellStyle name="Model Subtotal 3 3 3 2 7 4" xfId="30260"/>
    <cellStyle name="Model Subtotal 3 3 3 2 8" xfId="30261"/>
    <cellStyle name="Model Subtotal 3 3 3 2 8 2" xfId="30262"/>
    <cellStyle name="Model Subtotal 3 3 3 2 9" xfId="30263"/>
    <cellStyle name="Model Subtotal 3 3 3 2 9 2" xfId="30264"/>
    <cellStyle name="Model Subtotal 3 3 3 3" xfId="30265"/>
    <cellStyle name="Model Subtotal 3 3 3 3 2" xfId="30266"/>
    <cellStyle name="Model Subtotal 3 3 3 3 2 2" xfId="30267"/>
    <cellStyle name="Model Subtotal 3 3 3 3 3" xfId="30268"/>
    <cellStyle name="Model Subtotal 3 3 3 3 3 2" xfId="30269"/>
    <cellStyle name="Model Subtotal 3 3 3 3 4" xfId="30270"/>
    <cellStyle name="Model Subtotal 3 3 3 4" xfId="30271"/>
    <cellStyle name="Model Subtotal 3 3 3 4 2" xfId="30272"/>
    <cellStyle name="Model Subtotal 3 3 3 4 2 2" xfId="30273"/>
    <cellStyle name="Model Subtotal 3 3 3 4 3" xfId="30274"/>
    <cellStyle name="Model Subtotal 3 3 3 4 3 2" xfId="30275"/>
    <cellStyle name="Model Subtotal 3 3 3 4 4" xfId="30276"/>
    <cellStyle name="Model Subtotal 3 3 3 5" xfId="30277"/>
    <cellStyle name="Model Subtotal 3 3 3 5 2" xfId="30278"/>
    <cellStyle name="Model Subtotal 3 3 3 5 2 2" xfId="30279"/>
    <cellStyle name="Model Subtotal 3 3 3 5 3" xfId="30280"/>
    <cellStyle name="Model Subtotal 3 3 3 5 3 2" xfId="30281"/>
    <cellStyle name="Model Subtotal 3 3 3 5 4" xfId="30282"/>
    <cellStyle name="Model Subtotal 3 3 3 6" xfId="30283"/>
    <cellStyle name="Model Subtotal 3 3 3 6 2" xfId="30284"/>
    <cellStyle name="Model Subtotal 3 3 3 6 2 2" xfId="30285"/>
    <cellStyle name="Model Subtotal 3 3 3 6 3" xfId="30286"/>
    <cellStyle name="Model Subtotal 3 3 3 6 3 2" xfId="30287"/>
    <cellStyle name="Model Subtotal 3 3 3 6 4" xfId="30288"/>
    <cellStyle name="Model Subtotal 3 3 3 7" xfId="30289"/>
    <cellStyle name="Model Subtotal 3 3 3 7 2" xfId="30290"/>
    <cellStyle name="Model Subtotal 3 3 3 7 2 2" xfId="30291"/>
    <cellStyle name="Model Subtotal 3 3 3 7 3" xfId="30292"/>
    <cellStyle name="Model Subtotal 3 3 3 7 3 2" xfId="30293"/>
    <cellStyle name="Model Subtotal 3 3 3 7 4" xfId="30294"/>
    <cellStyle name="Model Subtotal 3 3 3 8" xfId="30295"/>
    <cellStyle name="Model Subtotal 3 3 3 8 2" xfId="30296"/>
    <cellStyle name="Model Subtotal 3 3 3 8 2 2" xfId="30297"/>
    <cellStyle name="Model Subtotal 3 3 3 8 3" xfId="30298"/>
    <cellStyle name="Model Subtotal 3 3 3 8 3 2" xfId="30299"/>
    <cellStyle name="Model Subtotal 3 3 3 8 4" xfId="30300"/>
    <cellStyle name="Model Subtotal 3 3 3 9" xfId="30301"/>
    <cellStyle name="Model Subtotal 3 3 3 9 2" xfId="30302"/>
    <cellStyle name="Model Subtotal 3 3 4" xfId="30303"/>
    <cellStyle name="Model Subtotal 3 3 4 10" xfId="30304"/>
    <cellStyle name="Model Subtotal 3 3 4 10 2" xfId="30305"/>
    <cellStyle name="Model Subtotal 3 3 4 11" xfId="30306"/>
    <cellStyle name="Model Subtotal 3 3 4 2" xfId="30307"/>
    <cellStyle name="Model Subtotal 3 3 4 2 10" xfId="30308"/>
    <cellStyle name="Model Subtotal 3 3 4 2 2" xfId="30309"/>
    <cellStyle name="Model Subtotal 3 3 4 2 2 2" xfId="30310"/>
    <cellStyle name="Model Subtotal 3 3 4 2 2 2 2" xfId="30311"/>
    <cellStyle name="Model Subtotal 3 3 4 2 2 3" xfId="30312"/>
    <cellStyle name="Model Subtotal 3 3 4 2 2 3 2" xfId="30313"/>
    <cellStyle name="Model Subtotal 3 3 4 2 2 4" xfId="30314"/>
    <cellStyle name="Model Subtotal 3 3 4 2 3" xfId="30315"/>
    <cellStyle name="Model Subtotal 3 3 4 2 3 2" xfId="30316"/>
    <cellStyle name="Model Subtotal 3 3 4 2 3 2 2" xfId="30317"/>
    <cellStyle name="Model Subtotal 3 3 4 2 3 3" xfId="30318"/>
    <cellStyle name="Model Subtotal 3 3 4 2 3 3 2" xfId="30319"/>
    <cellStyle name="Model Subtotal 3 3 4 2 3 4" xfId="30320"/>
    <cellStyle name="Model Subtotal 3 3 4 2 4" xfId="30321"/>
    <cellStyle name="Model Subtotal 3 3 4 2 4 2" xfId="30322"/>
    <cellStyle name="Model Subtotal 3 3 4 2 4 2 2" xfId="30323"/>
    <cellStyle name="Model Subtotal 3 3 4 2 4 3" xfId="30324"/>
    <cellStyle name="Model Subtotal 3 3 4 2 4 3 2" xfId="30325"/>
    <cellStyle name="Model Subtotal 3 3 4 2 4 4" xfId="30326"/>
    <cellStyle name="Model Subtotal 3 3 4 2 5" xfId="30327"/>
    <cellStyle name="Model Subtotal 3 3 4 2 5 2" xfId="30328"/>
    <cellStyle name="Model Subtotal 3 3 4 2 5 2 2" xfId="30329"/>
    <cellStyle name="Model Subtotal 3 3 4 2 5 3" xfId="30330"/>
    <cellStyle name="Model Subtotal 3 3 4 2 5 3 2" xfId="30331"/>
    <cellStyle name="Model Subtotal 3 3 4 2 5 4" xfId="30332"/>
    <cellStyle name="Model Subtotal 3 3 4 2 6" xfId="30333"/>
    <cellStyle name="Model Subtotal 3 3 4 2 6 2" xfId="30334"/>
    <cellStyle name="Model Subtotal 3 3 4 2 6 2 2" xfId="30335"/>
    <cellStyle name="Model Subtotal 3 3 4 2 6 3" xfId="30336"/>
    <cellStyle name="Model Subtotal 3 3 4 2 6 3 2" xfId="30337"/>
    <cellStyle name="Model Subtotal 3 3 4 2 6 4" xfId="30338"/>
    <cellStyle name="Model Subtotal 3 3 4 2 7" xfId="30339"/>
    <cellStyle name="Model Subtotal 3 3 4 2 7 2" xfId="30340"/>
    <cellStyle name="Model Subtotal 3 3 4 2 7 2 2" xfId="30341"/>
    <cellStyle name="Model Subtotal 3 3 4 2 7 3" xfId="30342"/>
    <cellStyle name="Model Subtotal 3 3 4 2 7 3 2" xfId="30343"/>
    <cellStyle name="Model Subtotal 3 3 4 2 7 4" xfId="30344"/>
    <cellStyle name="Model Subtotal 3 3 4 2 8" xfId="30345"/>
    <cellStyle name="Model Subtotal 3 3 4 2 8 2" xfId="30346"/>
    <cellStyle name="Model Subtotal 3 3 4 2 9" xfId="30347"/>
    <cellStyle name="Model Subtotal 3 3 4 2 9 2" xfId="30348"/>
    <cellStyle name="Model Subtotal 3 3 4 3" xfId="30349"/>
    <cellStyle name="Model Subtotal 3 3 4 3 2" xfId="30350"/>
    <cellStyle name="Model Subtotal 3 3 4 3 2 2" xfId="30351"/>
    <cellStyle name="Model Subtotal 3 3 4 3 3" xfId="30352"/>
    <cellStyle name="Model Subtotal 3 3 4 3 3 2" xfId="30353"/>
    <cellStyle name="Model Subtotal 3 3 4 3 4" xfId="30354"/>
    <cellStyle name="Model Subtotal 3 3 4 4" xfId="30355"/>
    <cellStyle name="Model Subtotal 3 3 4 4 2" xfId="30356"/>
    <cellStyle name="Model Subtotal 3 3 4 4 2 2" xfId="30357"/>
    <cellStyle name="Model Subtotal 3 3 4 4 3" xfId="30358"/>
    <cellStyle name="Model Subtotal 3 3 4 4 3 2" xfId="30359"/>
    <cellStyle name="Model Subtotal 3 3 4 4 4" xfId="30360"/>
    <cellStyle name="Model Subtotal 3 3 4 5" xfId="30361"/>
    <cellStyle name="Model Subtotal 3 3 4 5 2" xfId="30362"/>
    <cellStyle name="Model Subtotal 3 3 4 5 2 2" xfId="30363"/>
    <cellStyle name="Model Subtotal 3 3 4 5 3" xfId="30364"/>
    <cellStyle name="Model Subtotal 3 3 4 5 3 2" xfId="30365"/>
    <cellStyle name="Model Subtotal 3 3 4 5 4" xfId="30366"/>
    <cellStyle name="Model Subtotal 3 3 4 6" xfId="30367"/>
    <cellStyle name="Model Subtotal 3 3 4 6 2" xfId="30368"/>
    <cellStyle name="Model Subtotal 3 3 4 6 2 2" xfId="30369"/>
    <cellStyle name="Model Subtotal 3 3 4 6 3" xfId="30370"/>
    <cellStyle name="Model Subtotal 3 3 4 6 3 2" xfId="30371"/>
    <cellStyle name="Model Subtotal 3 3 4 6 4" xfId="30372"/>
    <cellStyle name="Model Subtotal 3 3 4 7" xfId="30373"/>
    <cellStyle name="Model Subtotal 3 3 4 7 2" xfId="30374"/>
    <cellStyle name="Model Subtotal 3 3 4 7 2 2" xfId="30375"/>
    <cellStyle name="Model Subtotal 3 3 4 7 3" xfId="30376"/>
    <cellStyle name="Model Subtotal 3 3 4 7 3 2" xfId="30377"/>
    <cellStyle name="Model Subtotal 3 3 4 7 4" xfId="30378"/>
    <cellStyle name="Model Subtotal 3 3 4 8" xfId="30379"/>
    <cellStyle name="Model Subtotal 3 3 4 8 2" xfId="30380"/>
    <cellStyle name="Model Subtotal 3 3 4 8 2 2" xfId="30381"/>
    <cellStyle name="Model Subtotal 3 3 4 8 3" xfId="30382"/>
    <cellStyle name="Model Subtotal 3 3 4 8 3 2" xfId="30383"/>
    <cellStyle name="Model Subtotal 3 3 4 8 4" xfId="30384"/>
    <cellStyle name="Model Subtotal 3 3 4 9" xfId="30385"/>
    <cellStyle name="Model Subtotal 3 3 4 9 2" xfId="30386"/>
    <cellStyle name="Model Subtotal 3 3 5" xfId="30387"/>
    <cellStyle name="Model Subtotal 3 3 5 10" xfId="30388"/>
    <cellStyle name="Model Subtotal 3 3 5 10 2" xfId="30389"/>
    <cellStyle name="Model Subtotal 3 3 5 11" xfId="30390"/>
    <cellStyle name="Model Subtotal 3 3 5 2" xfId="30391"/>
    <cellStyle name="Model Subtotal 3 3 5 2 10" xfId="30392"/>
    <cellStyle name="Model Subtotal 3 3 5 2 2" xfId="30393"/>
    <cellStyle name="Model Subtotal 3 3 5 2 2 2" xfId="30394"/>
    <cellStyle name="Model Subtotal 3 3 5 2 2 2 2" xfId="30395"/>
    <cellStyle name="Model Subtotal 3 3 5 2 2 3" xfId="30396"/>
    <cellStyle name="Model Subtotal 3 3 5 2 2 3 2" xfId="30397"/>
    <cellStyle name="Model Subtotal 3 3 5 2 2 4" xfId="30398"/>
    <cellStyle name="Model Subtotal 3 3 5 2 3" xfId="30399"/>
    <cellStyle name="Model Subtotal 3 3 5 2 3 2" xfId="30400"/>
    <cellStyle name="Model Subtotal 3 3 5 2 3 2 2" xfId="30401"/>
    <cellStyle name="Model Subtotal 3 3 5 2 3 3" xfId="30402"/>
    <cellStyle name="Model Subtotal 3 3 5 2 3 3 2" xfId="30403"/>
    <cellStyle name="Model Subtotal 3 3 5 2 3 4" xfId="30404"/>
    <cellStyle name="Model Subtotal 3 3 5 2 4" xfId="30405"/>
    <cellStyle name="Model Subtotal 3 3 5 2 4 2" xfId="30406"/>
    <cellStyle name="Model Subtotal 3 3 5 2 4 2 2" xfId="30407"/>
    <cellStyle name="Model Subtotal 3 3 5 2 4 3" xfId="30408"/>
    <cellStyle name="Model Subtotal 3 3 5 2 4 3 2" xfId="30409"/>
    <cellStyle name="Model Subtotal 3 3 5 2 4 4" xfId="30410"/>
    <cellStyle name="Model Subtotal 3 3 5 2 5" xfId="30411"/>
    <cellStyle name="Model Subtotal 3 3 5 2 5 2" xfId="30412"/>
    <cellStyle name="Model Subtotal 3 3 5 2 5 2 2" xfId="30413"/>
    <cellStyle name="Model Subtotal 3 3 5 2 5 3" xfId="30414"/>
    <cellStyle name="Model Subtotal 3 3 5 2 5 3 2" xfId="30415"/>
    <cellStyle name="Model Subtotal 3 3 5 2 5 4" xfId="30416"/>
    <cellStyle name="Model Subtotal 3 3 5 2 6" xfId="30417"/>
    <cellStyle name="Model Subtotal 3 3 5 2 6 2" xfId="30418"/>
    <cellStyle name="Model Subtotal 3 3 5 2 6 2 2" xfId="30419"/>
    <cellStyle name="Model Subtotal 3 3 5 2 6 3" xfId="30420"/>
    <cellStyle name="Model Subtotal 3 3 5 2 6 3 2" xfId="30421"/>
    <cellStyle name="Model Subtotal 3 3 5 2 6 4" xfId="30422"/>
    <cellStyle name="Model Subtotal 3 3 5 2 7" xfId="30423"/>
    <cellStyle name="Model Subtotal 3 3 5 2 7 2" xfId="30424"/>
    <cellStyle name="Model Subtotal 3 3 5 2 7 2 2" xfId="30425"/>
    <cellStyle name="Model Subtotal 3 3 5 2 7 3" xfId="30426"/>
    <cellStyle name="Model Subtotal 3 3 5 2 7 3 2" xfId="30427"/>
    <cellStyle name="Model Subtotal 3 3 5 2 7 4" xfId="30428"/>
    <cellStyle name="Model Subtotal 3 3 5 2 8" xfId="30429"/>
    <cellStyle name="Model Subtotal 3 3 5 2 8 2" xfId="30430"/>
    <cellStyle name="Model Subtotal 3 3 5 2 9" xfId="30431"/>
    <cellStyle name="Model Subtotal 3 3 5 2 9 2" xfId="30432"/>
    <cellStyle name="Model Subtotal 3 3 5 3" xfId="30433"/>
    <cellStyle name="Model Subtotal 3 3 5 3 2" xfId="30434"/>
    <cellStyle name="Model Subtotal 3 3 5 3 2 2" xfId="30435"/>
    <cellStyle name="Model Subtotal 3 3 5 3 3" xfId="30436"/>
    <cellStyle name="Model Subtotal 3 3 5 3 3 2" xfId="30437"/>
    <cellStyle name="Model Subtotal 3 3 5 3 4" xfId="30438"/>
    <cellStyle name="Model Subtotal 3 3 5 4" xfId="30439"/>
    <cellStyle name="Model Subtotal 3 3 5 4 2" xfId="30440"/>
    <cellStyle name="Model Subtotal 3 3 5 4 2 2" xfId="30441"/>
    <cellStyle name="Model Subtotal 3 3 5 4 3" xfId="30442"/>
    <cellStyle name="Model Subtotal 3 3 5 4 3 2" xfId="30443"/>
    <cellStyle name="Model Subtotal 3 3 5 4 4" xfId="30444"/>
    <cellStyle name="Model Subtotal 3 3 5 5" xfId="30445"/>
    <cellStyle name="Model Subtotal 3 3 5 5 2" xfId="30446"/>
    <cellStyle name="Model Subtotal 3 3 5 5 2 2" xfId="30447"/>
    <cellStyle name="Model Subtotal 3 3 5 5 3" xfId="30448"/>
    <cellStyle name="Model Subtotal 3 3 5 5 3 2" xfId="30449"/>
    <cellStyle name="Model Subtotal 3 3 5 5 4" xfId="30450"/>
    <cellStyle name="Model Subtotal 3 3 5 6" xfId="30451"/>
    <cellStyle name="Model Subtotal 3 3 5 6 2" xfId="30452"/>
    <cellStyle name="Model Subtotal 3 3 5 6 2 2" xfId="30453"/>
    <cellStyle name="Model Subtotal 3 3 5 6 3" xfId="30454"/>
    <cellStyle name="Model Subtotal 3 3 5 6 3 2" xfId="30455"/>
    <cellStyle name="Model Subtotal 3 3 5 6 4" xfId="30456"/>
    <cellStyle name="Model Subtotal 3 3 5 7" xfId="30457"/>
    <cellStyle name="Model Subtotal 3 3 5 7 2" xfId="30458"/>
    <cellStyle name="Model Subtotal 3 3 5 7 2 2" xfId="30459"/>
    <cellStyle name="Model Subtotal 3 3 5 7 3" xfId="30460"/>
    <cellStyle name="Model Subtotal 3 3 5 7 3 2" xfId="30461"/>
    <cellStyle name="Model Subtotal 3 3 5 7 4" xfId="30462"/>
    <cellStyle name="Model Subtotal 3 3 5 8" xfId="30463"/>
    <cellStyle name="Model Subtotal 3 3 5 8 2" xfId="30464"/>
    <cellStyle name="Model Subtotal 3 3 5 8 2 2" xfId="30465"/>
    <cellStyle name="Model Subtotal 3 3 5 8 3" xfId="30466"/>
    <cellStyle name="Model Subtotal 3 3 5 8 3 2" xfId="30467"/>
    <cellStyle name="Model Subtotal 3 3 5 8 4" xfId="30468"/>
    <cellStyle name="Model Subtotal 3 3 5 9" xfId="30469"/>
    <cellStyle name="Model Subtotal 3 3 5 9 2" xfId="30470"/>
    <cellStyle name="Model Subtotal 3 3 6" xfId="30471"/>
    <cellStyle name="Model Subtotal 3 3 6 10" xfId="30472"/>
    <cellStyle name="Model Subtotal 3 3 6 2" xfId="30473"/>
    <cellStyle name="Model Subtotal 3 3 6 2 2" xfId="30474"/>
    <cellStyle name="Model Subtotal 3 3 6 2 2 2" xfId="30475"/>
    <cellStyle name="Model Subtotal 3 3 6 2 3" xfId="30476"/>
    <cellStyle name="Model Subtotal 3 3 6 2 3 2" xfId="30477"/>
    <cellStyle name="Model Subtotal 3 3 6 2 4" xfId="30478"/>
    <cellStyle name="Model Subtotal 3 3 6 3" xfId="30479"/>
    <cellStyle name="Model Subtotal 3 3 6 3 2" xfId="30480"/>
    <cellStyle name="Model Subtotal 3 3 6 3 2 2" xfId="30481"/>
    <cellStyle name="Model Subtotal 3 3 6 3 3" xfId="30482"/>
    <cellStyle name="Model Subtotal 3 3 6 3 3 2" xfId="30483"/>
    <cellStyle name="Model Subtotal 3 3 6 3 4" xfId="30484"/>
    <cellStyle name="Model Subtotal 3 3 6 4" xfId="30485"/>
    <cellStyle name="Model Subtotal 3 3 6 4 2" xfId="30486"/>
    <cellStyle name="Model Subtotal 3 3 6 4 2 2" xfId="30487"/>
    <cellStyle name="Model Subtotal 3 3 6 4 3" xfId="30488"/>
    <cellStyle name="Model Subtotal 3 3 6 4 3 2" xfId="30489"/>
    <cellStyle name="Model Subtotal 3 3 6 4 4" xfId="30490"/>
    <cellStyle name="Model Subtotal 3 3 6 5" xfId="30491"/>
    <cellStyle name="Model Subtotal 3 3 6 5 2" xfId="30492"/>
    <cellStyle name="Model Subtotal 3 3 6 5 2 2" xfId="30493"/>
    <cellStyle name="Model Subtotal 3 3 6 5 3" xfId="30494"/>
    <cellStyle name="Model Subtotal 3 3 6 5 3 2" xfId="30495"/>
    <cellStyle name="Model Subtotal 3 3 6 5 4" xfId="30496"/>
    <cellStyle name="Model Subtotal 3 3 6 6" xfId="30497"/>
    <cellStyle name="Model Subtotal 3 3 6 6 2" xfId="30498"/>
    <cellStyle name="Model Subtotal 3 3 6 6 2 2" xfId="30499"/>
    <cellStyle name="Model Subtotal 3 3 6 6 3" xfId="30500"/>
    <cellStyle name="Model Subtotal 3 3 6 6 3 2" xfId="30501"/>
    <cellStyle name="Model Subtotal 3 3 6 6 4" xfId="30502"/>
    <cellStyle name="Model Subtotal 3 3 6 7" xfId="30503"/>
    <cellStyle name="Model Subtotal 3 3 6 7 2" xfId="30504"/>
    <cellStyle name="Model Subtotal 3 3 6 7 2 2" xfId="30505"/>
    <cellStyle name="Model Subtotal 3 3 6 7 3" xfId="30506"/>
    <cellStyle name="Model Subtotal 3 3 6 7 3 2" xfId="30507"/>
    <cellStyle name="Model Subtotal 3 3 6 7 4" xfId="30508"/>
    <cellStyle name="Model Subtotal 3 3 6 8" xfId="30509"/>
    <cellStyle name="Model Subtotal 3 3 6 8 2" xfId="30510"/>
    <cellStyle name="Model Subtotal 3 3 6 9" xfId="30511"/>
    <cellStyle name="Model Subtotal 3 3 6 9 2" xfId="30512"/>
    <cellStyle name="Model Subtotal 3 3 7" xfId="30513"/>
    <cellStyle name="Model Subtotal 3 3 7 2" xfId="30514"/>
    <cellStyle name="Model Subtotal 3 3 7 2 2" xfId="30515"/>
    <cellStyle name="Model Subtotal 3 3 7 3" xfId="30516"/>
    <cellStyle name="Model Subtotal 3 3 7 3 2" xfId="30517"/>
    <cellStyle name="Model Subtotal 3 3 7 4" xfId="30518"/>
    <cellStyle name="Model Subtotal 3 3 8" xfId="30519"/>
    <cellStyle name="Model Subtotal 3 3 8 2" xfId="30520"/>
    <cellStyle name="Model Subtotal 3 3 8 2 2" xfId="30521"/>
    <cellStyle name="Model Subtotal 3 3 8 3" xfId="30522"/>
    <cellStyle name="Model Subtotal 3 3 8 3 2" xfId="30523"/>
    <cellStyle name="Model Subtotal 3 3 8 4" xfId="30524"/>
    <cellStyle name="Model Subtotal 3 3 9" xfId="30525"/>
    <cellStyle name="Model Subtotal 3 3 9 2" xfId="30526"/>
    <cellStyle name="Model Subtotal 3 3 9 2 2" xfId="30527"/>
    <cellStyle name="Model Subtotal 3 3 9 3" xfId="30528"/>
    <cellStyle name="Model Subtotal 3 3 9 3 2" xfId="30529"/>
    <cellStyle name="Model Subtotal 3 3 9 4" xfId="30530"/>
    <cellStyle name="Model Subtotal 3 4" xfId="30531"/>
    <cellStyle name="Model Subtotal 3 4 10" xfId="30532"/>
    <cellStyle name="Model Subtotal 3 4 10 2" xfId="30533"/>
    <cellStyle name="Model Subtotal 3 4 11" xfId="30534"/>
    <cellStyle name="Model Subtotal 3 4 2" xfId="30535"/>
    <cellStyle name="Model Subtotal 3 4 2 10" xfId="30536"/>
    <cellStyle name="Model Subtotal 3 4 2 2" xfId="30537"/>
    <cellStyle name="Model Subtotal 3 4 2 2 2" xfId="30538"/>
    <cellStyle name="Model Subtotal 3 4 2 2 2 2" xfId="30539"/>
    <cellStyle name="Model Subtotal 3 4 2 2 3" xfId="30540"/>
    <cellStyle name="Model Subtotal 3 4 2 2 3 2" xfId="30541"/>
    <cellStyle name="Model Subtotal 3 4 2 2 4" xfId="30542"/>
    <cellStyle name="Model Subtotal 3 4 2 3" xfId="30543"/>
    <cellStyle name="Model Subtotal 3 4 2 3 2" xfId="30544"/>
    <cellStyle name="Model Subtotal 3 4 2 3 2 2" xfId="30545"/>
    <cellStyle name="Model Subtotal 3 4 2 3 3" xfId="30546"/>
    <cellStyle name="Model Subtotal 3 4 2 3 3 2" xfId="30547"/>
    <cellStyle name="Model Subtotal 3 4 2 3 4" xfId="30548"/>
    <cellStyle name="Model Subtotal 3 4 2 4" xfId="30549"/>
    <cellStyle name="Model Subtotal 3 4 2 4 2" xfId="30550"/>
    <cellStyle name="Model Subtotal 3 4 2 4 2 2" xfId="30551"/>
    <cellStyle name="Model Subtotal 3 4 2 4 3" xfId="30552"/>
    <cellStyle name="Model Subtotal 3 4 2 4 3 2" xfId="30553"/>
    <cellStyle name="Model Subtotal 3 4 2 4 4" xfId="30554"/>
    <cellStyle name="Model Subtotal 3 4 2 5" xfId="30555"/>
    <cellStyle name="Model Subtotal 3 4 2 5 2" xfId="30556"/>
    <cellStyle name="Model Subtotal 3 4 2 5 2 2" xfId="30557"/>
    <cellStyle name="Model Subtotal 3 4 2 5 3" xfId="30558"/>
    <cellStyle name="Model Subtotal 3 4 2 5 3 2" xfId="30559"/>
    <cellStyle name="Model Subtotal 3 4 2 5 4" xfId="30560"/>
    <cellStyle name="Model Subtotal 3 4 2 6" xfId="30561"/>
    <cellStyle name="Model Subtotal 3 4 2 6 2" xfId="30562"/>
    <cellStyle name="Model Subtotal 3 4 2 6 2 2" xfId="30563"/>
    <cellStyle name="Model Subtotal 3 4 2 6 3" xfId="30564"/>
    <cellStyle name="Model Subtotal 3 4 2 6 3 2" xfId="30565"/>
    <cellStyle name="Model Subtotal 3 4 2 6 4" xfId="30566"/>
    <cellStyle name="Model Subtotal 3 4 2 7" xfId="30567"/>
    <cellStyle name="Model Subtotal 3 4 2 7 2" xfId="30568"/>
    <cellStyle name="Model Subtotal 3 4 2 7 2 2" xfId="30569"/>
    <cellStyle name="Model Subtotal 3 4 2 7 3" xfId="30570"/>
    <cellStyle name="Model Subtotal 3 4 2 7 3 2" xfId="30571"/>
    <cellStyle name="Model Subtotal 3 4 2 7 4" xfId="30572"/>
    <cellStyle name="Model Subtotal 3 4 2 8" xfId="30573"/>
    <cellStyle name="Model Subtotal 3 4 2 8 2" xfId="30574"/>
    <cellStyle name="Model Subtotal 3 4 2 9" xfId="30575"/>
    <cellStyle name="Model Subtotal 3 4 2 9 2" xfId="30576"/>
    <cellStyle name="Model Subtotal 3 4 3" xfId="30577"/>
    <cellStyle name="Model Subtotal 3 4 3 2" xfId="30578"/>
    <cellStyle name="Model Subtotal 3 4 3 2 2" xfId="30579"/>
    <cellStyle name="Model Subtotal 3 4 3 3" xfId="30580"/>
    <cellStyle name="Model Subtotal 3 4 3 3 2" xfId="30581"/>
    <cellStyle name="Model Subtotal 3 4 3 4" xfId="30582"/>
    <cellStyle name="Model Subtotal 3 4 4" xfId="30583"/>
    <cellStyle name="Model Subtotal 3 4 4 2" xfId="30584"/>
    <cellStyle name="Model Subtotal 3 4 4 2 2" xfId="30585"/>
    <cellStyle name="Model Subtotal 3 4 4 3" xfId="30586"/>
    <cellStyle name="Model Subtotal 3 4 4 3 2" xfId="30587"/>
    <cellStyle name="Model Subtotal 3 4 4 4" xfId="30588"/>
    <cellStyle name="Model Subtotal 3 4 5" xfId="30589"/>
    <cellStyle name="Model Subtotal 3 4 5 2" xfId="30590"/>
    <cellStyle name="Model Subtotal 3 4 5 2 2" xfId="30591"/>
    <cellStyle name="Model Subtotal 3 4 5 3" xfId="30592"/>
    <cellStyle name="Model Subtotal 3 4 5 3 2" xfId="30593"/>
    <cellStyle name="Model Subtotal 3 4 5 4" xfId="30594"/>
    <cellStyle name="Model Subtotal 3 4 6" xfId="30595"/>
    <cellStyle name="Model Subtotal 3 4 6 2" xfId="30596"/>
    <cellStyle name="Model Subtotal 3 4 6 2 2" xfId="30597"/>
    <cellStyle name="Model Subtotal 3 4 6 3" xfId="30598"/>
    <cellStyle name="Model Subtotal 3 4 6 3 2" xfId="30599"/>
    <cellStyle name="Model Subtotal 3 4 6 4" xfId="30600"/>
    <cellStyle name="Model Subtotal 3 4 7" xfId="30601"/>
    <cellStyle name="Model Subtotal 3 4 7 2" xfId="30602"/>
    <cellStyle name="Model Subtotal 3 4 7 2 2" xfId="30603"/>
    <cellStyle name="Model Subtotal 3 4 7 3" xfId="30604"/>
    <cellStyle name="Model Subtotal 3 4 7 3 2" xfId="30605"/>
    <cellStyle name="Model Subtotal 3 4 7 4" xfId="30606"/>
    <cellStyle name="Model Subtotal 3 4 8" xfId="30607"/>
    <cellStyle name="Model Subtotal 3 4 8 2" xfId="30608"/>
    <cellStyle name="Model Subtotal 3 4 8 2 2" xfId="30609"/>
    <cellStyle name="Model Subtotal 3 4 8 3" xfId="30610"/>
    <cellStyle name="Model Subtotal 3 4 8 3 2" xfId="30611"/>
    <cellStyle name="Model Subtotal 3 4 8 4" xfId="30612"/>
    <cellStyle name="Model Subtotal 3 4 9" xfId="30613"/>
    <cellStyle name="Model Subtotal 3 4 9 2" xfId="30614"/>
    <cellStyle name="Model Subtotal 3 5" xfId="30615"/>
    <cellStyle name="Model Subtotal 3 5 10" xfId="30616"/>
    <cellStyle name="Model Subtotal 3 5 10 2" xfId="30617"/>
    <cellStyle name="Model Subtotal 3 5 11" xfId="30618"/>
    <cellStyle name="Model Subtotal 3 5 2" xfId="30619"/>
    <cellStyle name="Model Subtotal 3 5 2 10" xfId="30620"/>
    <cellStyle name="Model Subtotal 3 5 2 2" xfId="30621"/>
    <cellStyle name="Model Subtotal 3 5 2 2 2" xfId="30622"/>
    <cellStyle name="Model Subtotal 3 5 2 2 2 2" xfId="30623"/>
    <cellStyle name="Model Subtotal 3 5 2 2 3" xfId="30624"/>
    <cellStyle name="Model Subtotal 3 5 2 2 3 2" xfId="30625"/>
    <cellStyle name="Model Subtotal 3 5 2 2 4" xfId="30626"/>
    <cellStyle name="Model Subtotal 3 5 2 3" xfId="30627"/>
    <cellStyle name="Model Subtotal 3 5 2 3 2" xfId="30628"/>
    <cellStyle name="Model Subtotal 3 5 2 3 2 2" xfId="30629"/>
    <cellStyle name="Model Subtotal 3 5 2 3 3" xfId="30630"/>
    <cellStyle name="Model Subtotal 3 5 2 3 3 2" xfId="30631"/>
    <cellStyle name="Model Subtotal 3 5 2 3 4" xfId="30632"/>
    <cellStyle name="Model Subtotal 3 5 2 4" xfId="30633"/>
    <cellStyle name="Model Subtotal 3 5 2 4 2" xfId="30634"/>
    <cellStyle name="Model Subtotal 3 5 2 4 2 2" xfId="30635"/>
    <cellStyle name="Model Subtotal 3 5 2 4 3" xfId="30636"/>
    <cellStyle name="Model Subtotal 3 5 2 4 3 2" xfId="30637"/>
    <cellStyle name="Model Subtotal 3 5 2 4 4" xfId="30638"/>
    <cellStyle name="Model Subtotal 3 5 2 5" xfId="30639"/>
    <cellStyle name="Model Subtotal 3 5 2 5 2" xfId="30640"/>
    <cellStyle name="Model Subtotal 3 5 2 5 2 2" xfId="30641"/>
    <cellStyle name="Model Subtotal 3 5 2 5 3" xfId="30642"/>
    <cellStyle name="Model Subtotal 3 5 2 5 3 2" xfId="30643"/>
    <cellStyle name="Model Subtotal 3 5 2 5 4" xfId="30644"/>
    <cellStyle name="Model Subtotal 3 5 2 6" xfId="30645"/>
    <cellStyle name="Model Subtotal 3 5 2 6 2" xfId="30646"/>
    <cellStyle name="Model Subtotal 3 5 2 6 2 2" xfId="30647"/>
    <cellStyle name="Model Subtotal 3 5 2 6 3" xfId="30648"/>
    <cellStyle name="Model Subtotal 3 5 2 6 3 2" xfId="30649"/>
    <cellStyle name="Model Subtotal 3 5 2 6 4" xfId="30650"/>
    <cellStyle name="Model Subtotal 3 5 2 7" xfId="30651"/>
    <cellStyle name="Model Subtotal 3 5 2 7 2" xfId="30652"/>
    <cellStyle name="Model Subtotal 3 5 2 7 2 2" xfId="30653"/>
    <cellStyle name="Model Subtotal 3 5 2 7 3" xfId="30654"/>
    <cellStyle name="Model Subtotal 3 5 2 7 3 2" xfId="30655"/>
    <cellStyle name="Model Subtotal 3 5 2 7 4" xfId="30656"/>
    <cellStyle name="Model Subtotal 3 5 2 8" xfId="30657"/>
    <cellStyle name="Model Subtotal 3 5 2 8 2" xfId="30658"/>
    <cellStyle name="Model Subtotal 3 5 2 9" xfId="30659"/>
    <cellStyle name="Model Subtotal 3 5 2 9 2" xfId="30660"/>
    <cellStyle name="Model Subtotal 3 5 3" xfId="30661"/>
    <cellStyle name="Model Subtotal 3 5 3 2" xfId="30662"/>
    <cellStyle name="Model Subtotal 3 5 3 2 2" xfId="30663"/>
    <cellStyle name="Model Subtotal 3 5 3 3" xfId="30664"/>
    <cellStyle name="Model Subtotal 3 5 3 3 2" xfId="30665"/>
    <cellStyle name="Model Subtotal 3 5 3 4" xfId="30666"/>
    <cellStyle name="Model Subtotal 3 5 4" xfId="30667"/>
    <cellStyle name="Model Subtotal 3 5 4 2" xfId="30668"/>
    <cellStyle name="Model Subtotal 3 5 4 2 2" xfId="30669"/>
    <cellStyle name="Model Subtotal 3 5 4 3" xfId="30670"/>
    <cellStyle name="Model Subtotal 3 5 4 3 2" xfId="30671"/>
    <cellStyle name="Model Subtotal 3 5 4 4" xfId="30672"/>
    <cellStyle name="Model Subtotal 3 5 5" xfId="30673"/>
    <cellStyle name="Model Subtotal 3 5 5 2" xfId="30674"/>
    <cellStyle name="Model Subtotal 3 5 5 2 2" xfId="30675"/>
    <cellStyle name="Model Subtotal 3 5 5 3" xfId="30676"/>
    <cellStyle name="Model Subtotal 3 5 5 3 2" xfId="30677"/>
    <cellStyle name="Model Subtotal 3 5 5 4" xfId="30678"/>
    <cellStyle name="Model Subtotal 3 5 6" xfId="30679"/>
    <cellStyle name="Model Subtotal 3 5 6 2" xfId="30680"/>
    <cellStyle name="Model Subtotal 3 5 6 2 2" xfId="30681"/>
    <cellStyle name="Model Subtotal 3 5 6 3" xfId="30682"/>
    <cellStyle name="Model Subtotal 3 5 6 3 2" xfId="30683"/>
    <cellStyle name="Model Subtotal 3 5 6 4" xfId="30684"/>
    <cellStyle name="Model Subtotal 3 5 7" xfId="30685"/>
    <cellStyle name="Model Subtotal 3 5 7 2" xfId="30686"/>
    <cellStyle name="Model Subtotal 3 5 7 2 2" xfId="30687"/>
    <cellStyle name="Model Subtotal 3 5 7 3" xfId="30688"/>
    <cellStyle name="Model Subtotal 3 5 7 3 2" xfId="30689"/>
    <cellStyle name="Model Subtotal 3 5 7 4" xfId="30690"/>
    <cellStyle name="Model Subtotal 3 5 8" xfId="30691"/>
    <cellStyle name="Model Subtotal 3 5 8 2" xfId="30692"/>
    <cellStyle name="Model Subtotal 3 5 8 2 2" xfId="30693"/>
    <cellStyle name="Model Subtotal 3 5 8 3" xfId="30694"/>
    <cellStyle name="Model Subtotal 3 5 8 3 2" xfId="30695"/>
    <cellStyle name="Model Subtotal 3 5 8 4" xfId="30696"/>
    <cellStyle name="Model Subtotal 3 5 9" xfId="30697"/>
    <cellStyle name="Model Subtotal 3 5 9 2" xfId="30698"/>
    <cellStyle name="Model Subtotal 3 6" xfId="30699"/>
    <cellStyle name="Model Subtotal 3 6 10" xfId="30700"/>
    <cellStyle name="Model Subtotal 3 6 10 2" xfId="30701"/>
    <cellStyle name="Model Subtotal 3 6 11" xfId="30702"/>
    <cellStyle name="Model Subtotal 3 6 2" xfId="30703"/>
    <cellStyle name="Model Subtotal 3 6 2 10" xfId="30704"/>
    <cellStyle name="Model Subtotal 3 6 2 2" xfId="30705"/>
    <cellStyle name="Model Subtotal 3 6 2 2 2" xfId="30706"/>
    <cellStyle name="Model Subtotal 3 6 2 2 2 2" xfId="30707"/>
    <cellStyle name="Model Subtotal 3 6 2 2 3" xfId="30708"/>
    <cellStyle name="Model Subtotal 3 6 2 2 3 2" xfId="30709"/>
    <cellStyle name="Model Subtotal 3 6 2 2 4" xfId="30710"/>
    <cellStyle name="Model Subtotal 3 6 2 3" xfId="30711"/>
    <cellStyle name="Model Subtotal 3 6 2 3 2" xfId="30712"/>
    <cellStyle name="Model Subtotal 3 6 2 3 2 2" xfId="30713"/>
    <cellStyle name="Model Subtotal 3 6 2 3 3" xfId="30714"/>
    <cellStyle name="Model Subtotal 3 6 2 3 3 2" xfId="30715"/>
    <cellStyle name="Model Subtotal 3 6 2 3 4" xfId="30716"/>
    <cellStyle name="Model Subtotal 3 6 2 4" xfId="30717"/>
    <cellStyle name="Model Subtotal 3 6 2 4 2" xfId="30718"/>
    <cellStyle name="Model Subtotal 3 6 2 4 2 2" xfId="30719"/>
    <cellStyle name="Model Subtotal 3 6 2 4 3" xfId="30720"/>
    <cellStyle name="Model Subtotal 3 6 2 4 3 2" xfId="30721"/>
    <cellStyle name="Model Subtotal 3 6 2 4 4" xfId="30722"/>
    <cellStyle name="Model Subtotal 3 6 2 5" xfId="30723"/>
    <cellStyle name="Model Subtotal 3 6 2 5 2" xfId="30724"/>
    <cellStyle name="Model Subtotal 3 6 2 5 2 2" xfId="30725"/>
    <cellStyle name="Model Subtotal 3 6 2 5 3" xfId="30726"/>
    <cellStyle name="Model Subtotal 3 6 2 5 3 2" xfId="30727"/>
    <cellStyle name="Model Subtotal 3 6 2 5 4" xfId="30728"/>
    <cellStyle name="Model Subtotal 3 6 2 6" xfId="30729"/>
    <cellStyle name="Model Subtotal 3 6 2 6 2" xfId="30730"/>
    <cellStyle name="Model Subtotal 3 6 2 6 2 2" xfId="30731"/>
    <cellStyle name="Model Subtotal 3 6 2 6 3" xfId="30732"/>
    <cellStyle name="Model Subtotal 3 6 2 6 3 2" xfId="30733"/>
    <cellStyle name="Model Subtotal 3 6 2 6 4" xfId="30734"/>
    <cellStyle name="Model Subtotal 3 6 2 7" xfId="30735"/>
    <cellStyle name="Model Subtotal 3 6 2 7 2" xfId="30736"/>
    <cellStyle name="Model Subtotal 3 6 2 7 2 2" xfId="30737"/>
    <cellStyle name="Model Subtotal 3 6 2 7 3" xfId="30738"/>
    <cellStyle name="Model Subtotal 3 6 2 7 3 2" xfId="30739"/>
    <cellStyle name="Model Subtotal 3 6 2 7 4" xfId="30740"/>
    <cellStyle name="Model Subtotal 3 6 2 8" xfId="30741"/>
    <cellStyle name="Model Subtotal 3 6 2 8 2" xfId="30742"/>
    <cellStyle name="Model Subtotal 3 6 2 9" xfId="30743"/>
    <cellStyle name="Model Subtotal 3 6 2 9 2" xfId="30744"/>
    <cellStyle name="Model Subtotal 3 6 3" xfId="30745"/>
    <cellStyle name="Model Subtotal 3 6 3 2" xfId="30746"/>
    <cellStyle name="Model Subtotal 3 6 3 2 2" xfId="30747"/>
    <cellStyle name="Model Subtotal 3 6 3 3" xfId="30748"/>
    <cellStyle name="Model Subtotal 3 6 3 3 2" xfId="30749"/>
    <cellStyle name="Model Subtotal 3 6 3 4" xfId="30750"/>
    <cellStyle name="Model Subtotal 3 6 4" xfId="30751"/>
    <cellStyle name="Model Subtotal 3 6 4 2" xfId="30752"/>
    <cellStyle name="Model Subtotal 3 6 4 2 2" xfId="30753"/>
    <cellStyle name="Model Subtotal 3 6 4 3" xfId="30754"/>
    <cellStyle name="Model Subtotal 3 6 4 3 2" xfId="30755"/>
    <cellStyle name="Model Subtotal 3 6 4 4" xfId="30756"/>
    <cellStyle name="Model Subtotal 3 6 5" xfId="30757"/>
    <cellStyle name="Model Subtotal 3 6 5 2" xfId="30758"/>
    <cellStyle name="Model Subtotal 3 6 5 2 2" xfId="30759"/>
    <cellStyle name="Model Subtotal 3 6 5 3" xfId="30760"/>
    <cellStyle name="Model Subtotal 3 6 5 3 2" xfId="30761"/>
    <cellStyle name="Model Subtotal 3 6 5 4" xfId="30762"/>
    <cellStyle name="Model Subtotal 3 6 6" xfId="30763"/>
    <cellStyle name="Model Subtotal 3 6 6 2" xfId="30764"/>
    <cellStyle name="Model Subtotal 3 6 6 2 2" xfId="30765"/>
    <cellStyle name="Model Subtotal 3 6 6 3" xfId="30766"/>
    <cellStyle name="Model Subtotal 3 6 6 3 2" xfId="30767"/>
    <cellStyle name="Model Subtotal 3 6 6 4" xfId="30768"/>
    <cellStyle name="Model Subtotal 3 6 7" xfId="30769"/>
    <cellStyle name="Model Subtotal 3 6 7 2" xfId="30770"/>
    <cellStyle name="Model Subtotal 3 6 7 2 2" xfId="30771"/>
    <cellStyle name="Model Subtotal 3 6 7 3" xfId="30772"/>
    <cellStyle name="Model Subtotal 3 6 7 3 2" xfId="30773"/>
    <cellStyle name="Model Subtotal 3 6 7 4" xfId="30774"/>
    <cellStyle name="Model Subtotal 3 6 8" xfId="30775"/>
    <cellStyle name="Model Subtotal 3 6 8 2" xfId="30776"/>
    <cellStyle name="Model Subtotal 3 6 8 2 2" xfId="30777"/>
    <cellStyle name="Model Subtotal 3 6 8 3" xfId="30778"/>
    <cellStyle name="Model Subtotal 3 6 8 3 2" xfId="30779"/>
    <cellStyle name="Model Subtotal 3 6 8 4" xfId="30780"/>
    <cellStyle name="Model Subtotal 3 6 9" xfId="30781"/>
    <cellStyle name="Model Subtotal 3 6 9 2" xfId="30782"/>
    <cellStyle name="Model Subtotal 3 7" xfId="30783"/>
    <cellStyle name="Model Subtotal 3 7 10" xfId="30784"/>
    <cellStyle name="Model Subtotal 3 7 10 2" xfId="30785"/>
    <cellStyle name="Model Subtotal 3 7 11" xfId="30786"/>
    <cellStyle name="Model Subtotal 3 7 2" xfId="30787"/>
    <cellStyle name="Model Subtotal 3 7 2 10" xfId="30788"/>
    <cellStyle name="Model Subtotal 3 7 2 2" xfId="30789"/>
    <cellStyle name="Model Subtotal 3 7 2 2 2" xfId="30790"/>
    <cellStyle name="Model Subtotal 3 7 2 2 2 2" xfId="30791"/>
    <cellStyle name="Model Subtotal 3 7 2 2 3" xfId="30792"/>
    <cellStyle name="Model Subtotal 3 7 2 2 3 2" xfId="30793"/>
    <cellStyle name="Model Subtotal 3 7 2 2 4" xfId="30794"/>
    <cellStyle name="Model Subtotal 3 7 2 3" xfId="30795"/>
    <cellStyle name="Model Subtotal 3 7 2 3 2" xfId="30796"/>
    <cellStyle name="Model Subtotal 3 7 2 3 2 2" xfId="30797"/>
    <cellStyle name="Model Subtotal 3 7 2 3 3" xfId="30798"/>
    <cellStyle name="Model Subtotal 3 7 2 3 3 2" xfId="30799"/>
    <cellStyle name="Model Subtotal 3 7 2 3 4" xfId="30800"/>
    <cellStyle name="Model Subtotal 3 7 2 4" xfId="30801"/>
    <cellStyle name="Model Subtotal 3 7 2 4 2" xfId="30802"/>
    <cellStyle name="Model Subtotal 3 7 2 4 2 2" xfId="30803"/>
    <cellStyle name="Model Subtotal 3 7 2 4 3" xfId="30804"/>
    <cellStyle name="Model Subtotal 3 7 2 4 3 2" xfId="30805"/>
    <cellStyle name="Model Subtotal 3 7 2 4 4" xfId="30806"/>
    <cellStyle name="Model Subtotal 3 7 2 5" xfId="30807"/>
    <cellStyle name="Model Subtotal 3 7 2 5 2" xfId="30808"/>
    <cellStyle name="Model Subtotal 3 7 2 5 2 2" xfId="30809"/>
    <cellStyle name="Model Subtotal 3 7 2 5 3" xfId="30810"/>
    <cellStyle name="Model Subtotal 3 7 2 5 3 2" xfId="30811"/>
    <cellStyle name="Model Subtotal 3 7 2 5 4" xfId="30812"/>
    <cellStyle name="Model Subtotal 3 7 2 6" xfId="30813"/>
    <cellStyle name="Model Subtotal 3 7 2 6 2" xfId="30814"/>
    <cellStyle name="Model Subtotal 3 7 2 6 2 2" xfId="30815"/>
    <cellStyle name="Model Subtotal 3 7 2 6 3" xfId="30816"/>
    <cellStyle name="Model Subtotal 3 7 2 6 3 2" xfId="30817"/>
    <cellStyle name="Model Subtotal 3 7 2 6 4" xfId="30818"/>
    <cellStyle name="Model Subtotal 3 7 2 7" xfId="30819"/>
    <cellStyle name="Model Subtotal 3 7 2 7 2" xfId="30820"/>
    <cellStyle name="Model Subtotal 3 7 2 7 2 2" xfId="30821"/>
    <cellStyle name="Model Subtotal 3 7 2 7 3" xfId="30822"/>
    <cellStyle name="Model Subtotal 3 7 2 7 3 2" xfId="30823"/>
    <cellStyle name="Model Subtotal 3 7 2 7 4" xfId="30824"/>
    <cellStyle name="Model Subtotal 3 7 2 8" xfId="30825"/>
    <cellStyle name="Model Subtotal 3 7 2 8 2" xfId="30826"/>
    <cellStyle name="Model Subtotal 3 7 2 9" xfId="30827"/>
    <cellStyle name="Model Subtotal 3 7 2 9 2" xfId="30828"/>
    <cellStyle name="Model Subtotal 3 7 3" xfId="30829"/>
    <cellStyle name="Model Subtotal 3 7 3 2" xfId="30830"/>
    <cellStyle name="Model Subtotal 3 7 3 2 2" xfId="30831"/>
    <cellStyle name="Model Subtotal 3 7 3 3" xfId="30832"/>
    <cellStyle name="Model Subtotal 3 7 3 3 2" xfId="30833"/>
    <cellStyle name="Model Subtotal 3 7 3 4" xfId="30834"/>
    <cellStyle name="Model Subtotal 3 7 4" xfId="30835"/>
    <cellStyle name="Model Subtotal 3 7 4 2" xfId="30836"/>
    <cellStyle name="Model Subtotal 3 7 4 2 2" xfId="30837"/>
    <cellStyle name="Model Subtotal 3 7 4 3" xfId="30838"/>
    <cellStyle name="Model Subtotal 3 7 4 3 2" xfId="30839"/>
    <cellStyle name="Model Subtotal 3 7 4 4" xfId="30840"/>
    <cellStyle name="Model Subtotal 3 7 5" xfId="30841"/>
    <cellStyle name="Model Subtotal 3 7 5 2" xfId="30842"/>
    <cellStyle name="Model Subtotal 3 7 5 2 2" xfId="30843"/>
    <cellStyle name="Model Subtotal 3 7 5 3" xfId="30844"/>
    <cellStyle name="Model Subtotal 3 7 5 3 2" xfId="30845"/>
    <cellStyle name="Model Subtotal 3 7 5 4" xfId="30846"/>
    <cellStyle name="Model Subtotal 3 7 6" xfId="30847"/>
    <cellStyle name="Model Subtotal 3 7 6 2" xfId="30848"/>
    <cellStyle name="Model Subtotal 3 7 6 2 2" xfId="30849"/>
    <cellStyle name="Model Subtotal 3 7 6 3" xfId="30850"/>
    <cellStyle name="Model Subtotal 3 7 6 3 2" xfId="30851"/>
    <cellStyle name="Model Subtotal 3 7 6 4" xfId="30852"/>
    <cellStyle name="Model Subtotal 3 7 7" xfId="30853"/>
    <cellStyle name="Model Subtotal 3 7 7 2" xfId="30854"/>
    <cellStyle name="Model Subtotal 3 7 7 2 2" xfId="30855"/>
    <cellStyle name="Model Subtotal 3 7 7 3" xfId="30856"/>
    <cellStyle name="Model Subtotal 3 7 7 3 2" xfId="30857"/>
    <cellStyle name="Model Subtotal 3 7 7 4" xfId="30858"/>
    <cellStyle name="Model Subtotal 3 7 8" xfId="30859"/>
    <cellStyle name="Model Subtotal 3 7 8 2" xfId="30860"/>
    <cellStyle name="Model Subtotal 3 7 8 2 2" xfId="30861"/>
    <cellStyle name="Model Subtotal 3 7 8 3" xfId="30862"/>
    <cellStyle name="Model Subtotal 3 7 8 3 2" xfId="30863"/>
    <cellStyle name="Model Subtotal 3 7 8 4" xfId="30864"/>
    <cellStyle name="Model Subtotal 3 7 9" xfId="30865"/>
    <cellStyle name="Model Subtotal 3 7 9 2" xfId="30866"/>
    <cellStyle name="Model Subtotal 3 8" xfId="30867"/>
    <cellStyle name="Model Subtotal 3 8 10" xfId="30868"/>
    <cellStyle name="Model Subtotal 3 8 2" xfId="30869"/>
    <cellStyle name="Model Subtotal 3 8 2 2" xfId="30870"/>
    <cellStyle name="Model Subtotal 3 8 2 2 2" xfId="30871"/>
    <cellStyle name="Model Subtotal 3 8 2 3" xfId="30872"/>
    <cellStyle name="Model Subtotal 3 8 2 3 2" xfId="30873"/>
    <cellStyle name="Model Subtotal 3 8 2 4" xfId="30874"/>
    <cellStyle name="Model Subtotal 3 8 3" xfId="30875"/>
    <cellStyle name="Model Subtotal 3 8 3 2" xfId="30876"/>
    <cellStyle name="Model Subtotal 3 8 3 2 2" xfId="30877"/>
    <cellStyle name="Model Subtotal 3 8 3 3" xfId="30878"/>
    <cellStyle name="Model Subtotal 3 8 3 3 2" xfId="30879"/>
    <cellStyle name="Model Subtotal 3 8 3 4" xfId="30880"/>
    <cellStyle name="Model Subtotal 3 8 4" xfId="30881"/>
    <cellStyle name="Model Subtotal 3 8 4 2" xfId="30882"/>
    <cellStyle name="Model Subtotal 3 8 4 2 2" xfId="30883"/>
    <cellStyle name="Model Subtotal 3 8 4 3" xfId="30884"/>
    <cellStyle name="Model Subtotal 3 8 4 3 2" xfId="30885"/>
    <cellStyle name="Model Subtotal 3 8 4 4" xfId="30886"/>
    <cellStyle name="Model Subtotal 3 8 5" xfId="30887"/>
    <cellStyle name="Model Subtotal 3 8 5 2" xfId="30888"/>
    <cellStyle name="Model Subtotal 3 8 5 2 2" xfId="30889"/>
    <cellStyle name="Model Subtotal 3 8 5 3" xfId="30890"/>
    <cellStyle name="Model Subtotal 3 8 5 3 2" xfId="30891"/>
    <cellStyle name="Model Subtotal 3 8 5 4" xfId="30892"/>
    <cellStyle name="Model Subtotal 3 8 6" xfId="30893"/>
    <cellStyle name="Model Subtotal 3 8 6 2" xfId="30894"/>
    <cellStyle name="Model Subtotal 3 8 6 2 2" xfId="30895"/>
    <cellStyle name="Model Subtotal 3 8 6 3" xfId="30896"/>
    <cellStyle name="Model Subtotal 3 8 6 3 2" xfId="30897"/>
    <cellStyle name="Model Subtotal 3 8 6 4" xfId="30898"/>
    <cellStyle name="Model Subtotal 3 8 7" xfId="30899"/>
    <cellStyle name="Model Subtotal 3 8 7 2" xfId="30900"/>
    <cellStyle name="Model Subtotal 3 8 7 2 2" xfId="30901"/>
    <cellStyle name="Model Subtotal 3 8 7 3" xfId="30902"/>
    <cellStyle name="Model Subtotal 3 8 7 3 2" xfId="30903"/>
    <cellStyle name="Model Subtotal 3 8 7 4" xfId="30904"/>
    <cellStyle name="Model Subtotal 3 8 8" xfId="30905"/>
    <cellStyle name="Model Subtotal 3 8 8 2" xfId="30906"/>
    <cellStyle name="Model Subtotal 3 8 9" xfId="30907"/>
    <cellStyle name="Model Subtotal 3 8 9 2" xfId="30908"/>
    <cellStyle name="Model Subtotal 3 9" xfId="30909"/>
    <cellStyle name="Model Subtotal 3 9 2" xfId="30910"/>
    <cellStyle name="Model Subtotal 3 9 2 2" xfId="30911"/>
    <cellStyle name="Model Subtotal 3 9 3" xfId="30912"/>
    <cellStyle name="Model Subtotal 3 9 3 2" xfId="30913"/>
    <cellStyle name="Model Subtotal 3 9 4" xfId="30914"/>
    <cellStyle name="Model Subtotal 4" xfId="30915"/>
    <cellStyle name="Model Subtotal 4 10" xfId="30916"/>
    <cellStyle name="Model Subtotal 4 10 2" xfId="30917"/>
    <cellStyle name="Model Subtotal 4 10 2 2" xfId="30918"/>
    <cellStyle name="Model Subtotal 4 10 3" xfId="30919"/>
    <cellStyle name="Model Subtotal 4 10 3 2" xfId="30920"/>
    <cellStyle name="Model Subtotal 4 10 4" xfId="30921"/>
    <cellStyle name="Model Subtotal 4 11" xfId="30922"/>
    <cellStyle name="Model Subtotal 4 11 2" xfId="30923"/>
    <cellStyle name="Model Subtotal 4 11 2 2" xfId="30924"/>
    <cellStyle name="Model Subtotal 4 11 3" xfId="30925"/>
    <cellStyle name="Model Subtotal 4 11 3 2" xfId="30926"/>
    <cellStyle name="Model Subtotal 4 11 4" xfId="30927"/>
    <cellStyle name="Model Subtotal 4 12" xfId="30928"/>
    <cellStyle name="Model Subtotal 4 12 2" xfId="30929"/>
    <cellStyle name="Model Subtotal 4 12 2 2" xfId="30930"/>
    <cellStyle name="Model Subtotal 4 12 3" xfId="30931"/>
    <cellStyle name="Model Subtotal 4 12 3 2" xfId="30932"/>
    <cellStyle name="Model Subtotal 4 12 4" xfId="30933"/>
    <cellStyle name="Model Subtotal 4 13" xfId="30934"/>
    <cellStyle name="Model Subtotal 4 13 2" xfId="30935"/>
    <cellStyle name="Model Subtotal 4 14" xfId="30936"/>
    <cellStyle name="Model Subtotal 4 14 2" xfId="30937"/>
    <cellStyle name="Model Subtotal 4 15" xfId="30938"/>
    <cellStyle name="Model Subtotal 4 2" xfId="30939"/>
    <cellStyle name="Model Subtotal 4 2 10" xfId="30940"/>
    <cellStyle name="Model Subtotal 4 2 10 2" xfId="30941"/>
    <cellStyle name="Model Subtotal 4 2 11" xfId="30942"/>
    <cellStyle name="Model Subtotal 4 2 2" xfId="30943"/>
    <cellStyle name="Model Subtotal 4 2 2 10" xfId="30944"/>
    <cellStyle name="Model Subtotal 4 2 2 2" xfId="30945"/>
    <cellStyle name="Model Subtotal 4 2 2 2 2" xfId="30946"/>
    <cellStyle name="Model Subtotal 4 2 2 2 2 2" xfId="30947"/>
    <cellStyle name="Model Subtotal 4 2 2 2 3" xfId="30948"/>
    <cellStyle name="Model Subtotal 4 2 2 2 3 2" xfId="30949"/>
    <cellStyle name="Model Subtotal 4 2 2 2 4" xfId="30950"/>
    <cellStyle name="Model Subtotal 4 2 2 3" xfId="30951"/>
    <cellStyle name="Model Subtotal 4 2 2 3 2" xfId="30952"/>
    <cellStyle name="Model Subtotal 4 2 2 3 2 2" xfId="30953"/>
    <cellStyle name="Model Subtotal 4 2 2 3 3" xfId="30954"/>
    <cellStyle name="Model Subtotal 4 2 2 3 3 2" xfId="30955"/>
    <cellStyle name="Model Subtotal 4 2 2 3 4" xfId="30956"/>
    <cellStyle name="Model Subtotal 4 2 2 4" xfId="30957"/>
    <cellStyle name="Model Subtotal 4 2 2 4 2" xfId="30958"/>
    <cellStyle name="Model Subtotal 4 2 2 4 2 2" xfId="30959"/>
    <cellStyle name="Model Subtotal 4 2 2 4 3" xfId="30960"/>
    <cellStyle name="Model Subtotal 4 2 2 4 3 2" xfId="30961"/>
    <cellStyle name="Model Subtotal 4 2 2 4 4" xfId="30962"/>
    <cellStyle name="Model Subtotal 4 2 2 5" xfId="30963"/>
    <cellStyle name="Model Subtotal 4 2 2 5 2" xfId="30964"/>
    <cellStyle name="Model Subtotal 4 2 2 5 2 2" xfId="30965"/>
    <cellStyle name="Model Subtotal 4 2 2 5 3" xfId="30966"/>
    <cellStyle name="Model Subtotal 4 2 2 5 3 2" xfId="30967"/>
    <cellStyle name="Model Subtotal 4 2 2 5 4" xfId="30968"/>
    <cellStyle name="Model Subtotal 4 2 2 6" xfId="30969"/>
    <cellStyle name="Model Subtotal 4 2 2 6 2" xfId="30970"/>
    <cellStyle name="Model Subtotal 4 2 2 6 2 2" xfId="30971"/>
    <cellStyle name="Model Subtotal 4 2 2 6 3" xfId="30972"/>
    <cellStyle name="Model Subtotal 4 2 2 6 3 2" xfId="30973"/>
    <cellStyle name="Model Subtotal 4 2 2 6 4" xfId="30974"/>
    <cellStyle name="Model Subtotal 4 2 2 7" xfId="30975"/>
    <cellStyle name="Model Subtotal 4 2 2 7 2" xfId="30976"/>
    <cellStyle name="Model Subtotal 4 2 2 7 2 2" xfId="30977"/>
    <cellStyle name="Model Subtotal 4 2 2 7 3" xfId="30978"/>
    <cellStyle name="Model Subtotal 4 2 2 7 3 2" xfId="30979"/>
    <cellStyle name="Model Subtotal 4 2 2 7 4" xfId="30980"/>
    <cellStyle name="Model Subtotal 4 2 2 8" xfId="30981"/>
    <cellStyle name="Model Subtotal 4 2 2 8 2" xfId="30982"/>
    <cellStyle name="Model Subtotal 4 2 2 9" xfId="30983"/>
    <cellStyle name="Model Subtotal 4 2 2 9 2" xfId="30984"/>
    <cellStyle name="Model Subtotal 4 2 3" xfId="30985"/>
    <cellStyle name="Model Subtotal 4 2 3 2" xfId="30986"/>
    <cellStyle name="Model Subtotal 4 2 3 2 2" xfId="30987"/>
    <cellStyle name="Model Subtotal 4 2 3 3" xfId="30988"/>
    <cellStyle name="Model Subtotal 4 2 3 3 2" xfId="30989"/>
    <cellStyle name="Model Subtotal 4 2 3 4" xfId="30990"/>
    <cellStyle name="Model Subtotal 4 2 4" xfId="30991"/>
    <cellStyle name="Model Subtotal 4 2 4 2" xfId="30992"/>
    <cellStyle name="Model Subtotal 4 2 4 2 2" xfId="30993"/>
    <cellStyle name="Model Subtotal 4 2 4 3" xfId="30994"/>
    <cellStyle name="Model Subtotal 4 2 4 3 2" xfId="30995"/>
    <cellStyle name="Model Subtotal 4 2 4 4" xfId="30996"/>
    <cellStyle name="Model Subtotal 4 2 5" xfId="30997"/>
    <cellStyle name="Model Subtotal 4 2 5 2" xfId="30998"/>
    <cellStyle name="Model Subtotal 4 2 5 2 2" xfId="30999"/>
    <cellStyle name="Model Subtotal 4 2 5 3" xfId="31000"/>
    <cellStyle name="Model Subtotal 4 2 5 3 2" xfId="31001"/>
    <cellStyle name="Model Subtotal 4 2 5 4" xfId="31002"/>
    <cellStyle name="Model Subtotal 4 2 6" xfId="31003"/>
    <cellStyle name="Model Subtotal 4 2 6 2" xfId="31004"/>
    <cellStyle name="Model Subtotal 4 2 6 2 2" xfId="31005"/>
    <cellStyle name="Model Subtotal 4 2 6 3" xfId="31006"/>
    <cellStyle name="Model Subtotal 4 2 6 3 2" xfId="31007"/>
    <cellStyle name="Model Subtotal 4 2 6 4" xfId="31008"/>
    <cellStyle name="Model Subtotal 4 2 7" xfId="31009"/>
    <cellStyle name="Model Subtotal 4 2 7 2" xfId="31010"/>
    <cellStyle name="Model Subtotal 4 2 7 2 2" xfId="31011"/>
    <cellStyle name="Model Subtotal 4 2 7 3" xfId="31012"/>
    <cellStyle name="Model Subtotal 4 2 7 3 2" xfId="31013"/>
    <cellStyle name="Model Subtotal 4 2 7 4" xfId="31014"/>
    <cellStyle name="Model Subtotal 4 2 8" xfId="31015"/>
    <cellStyle name="Model Subtotal 4 2 8 2" xfId="31016"/>
    <cellStyle name="Model Subtotal 4 2 8 2 2" xfId="31017"/>
    <cellStyle name="Model Subtotal 4 2 8 3" xfId="31018"/>
    <cellStyle name="Model Subtotal 4 2 8 3 2" xfId="31019"/>
    <cellStyle name="Model Subtotal 4 2 8 4" xfId="31020"/>
    <cellStyle name="Model Subtotal 4 2 9" xfId="31021"/>
    <cellStyle name="Model Subtotal 4 2 9 2" xfId="31022"/>
    <cellStyle name="Model Subtotal 4 3" xfId="31023"/>
    <cellStyle name="Model Subtotal 4 3 10" xfId="31024"/>
    <cellStyle name="Model Subtotal 4 3 10 2" xfId="31025"/>
    <cellStyle name="Model Subtotal 4 3 11" xfId="31026"/>
    <cellStyle name="Model Subtotal 4 3 2" xfId="31027"/>
    <cellStyle name="Model Subtotal 4 3 2 10" xfId="31028"/>
    <cellStyle name="Model Subtotal 4 3 2 2" xfId="31029"/>
    <cellStyle name="Model Subtotal 4 3 2 2 2" xfId="31030"/>
    <cellStyle name="Model Subtotal 4 3 2 2 2 2" xfId="31031"/>
    <cellStyle name="Model Subtotal 4 3 2 2 3" xfId="31032"/>
    <cellStyle name="Model Subtotal 4 3 2 2 3 2" xfId="31033"/>
    <cellStyle name="Model Subtotal 4 3 2 2 4" xfId="31034"/>
    <cellStyle name="Model Subtotal 4 3 2 3" xfId="31035"/>
    <cellStyle name="Model Subtotal 4 3 2 3 2" xfId="31036"/>
    <cellStyle name="Model Subtotal 4 3 2 3 2 2" xfId="31037"/>
    <cellStyle name="Model Subtotal 4 3 2 3 3" xfId="31038"/>
    <cellStyle name="Model Subtotal 4 3 2 3 3 2" xfId="31039"/>
    <cellStyle name="Model Subtotal 4 3 2 3 4" xfId="31040"/>
    <cellStyle name="Model Subtotal 4 3 2 4" xfId="31041"/>
    <cellStyle name="Model Subtotal 4 3 2 4 2" xfId="31042"/>
    <cellStyle name="Model Subtotal 4 3 2 4 2 2" xfId="31043"/>
    <cellStyle name="Model Subtotal 4 3 2 4 3" xfId="31044"/>
    <cellStyle name="Model Subtotal 4 3 2 4 3 2" xfId="31045"/>
    <cellStyle name="Model Subtotal 4 3 2 4 4" xfId="31046"/>
    <cellStyle name="Model Subtotal 4 3 2 5" xfId="31047"/>
    <cellStyle name="Model Subtotal 4 3 2 5 2" xfId="31048"/>
    <cellStyle name="Model Subtotal 4 3 2 5 2 2" xfId="31049"/>
    <cellStyle name="Model Subtotal 4 3 2 5 3" xfId="31050"/>
    <cellStyle name="Model Subtotal 4 3 2 5 3 2" xfId="31051"/>
    <cellStyle name="Model Subtotal 4 3 2 5 4" xfId="31052"/>
    <cellStyle name="Model Subtotal 4 3 2 6" xfId="31053"/>
    <cellStyle name="Model Subtotal 4 3 2 6 2" xfId="31054"/>
    <cellStyle name="Model Subtotal 4 3 2 6 2 2" xfId="31055"/>
    <cellStyle name="Model Subtotal 4 3 2 6 3" xfId="31056"/>
    <cellStyle name="Model Subtotal 4 3 2 6 3 2" xfId="31057"/>
    <cellStyle name="Model Subtotal 4 3 2 6 4" xfId="31058"/>
    <cellStyle name="Model Subtotal 4 3 2 7" xfId="31059"/>
    <cellStyle name="Model Subtotal 4 3 2 7 2" xfId="31060"/>
    <cellStyle name="Model Subtotal 4 3 2 7 2 2" xfId="31061"/>
    <cellStyle name="Model Subtotal 4 3 2 7 3" xfId="31062"/>
    <cellStyle name="Model Subtotal 4 3 2 7 3 2" xfId="31063"/>
    <cellStyle name="Model Subtotal 4 3 2 7 4" xfId="31064"/>
    <cellStyle name="Model Subtotal 4 3 2 8" xfId="31065"/>
    <cellStyle name="Model Subtotal 4 3 2 8 2" xfId="31066"/>
    <cellStyle name="Model Subtotal 4 3 2 9" xfId="31067"/>
    <cellStyle name="Model Subtotal 4 3 2 9 2" xfId="31068"/>
    <cellStyle name="Model Subtotal 4 3 3" xfId="31069"/>
    <cellStyle name="Model Subtotal 4 3 3 2" xfId="31070"/>
    <cellStyle name="Model Subtotal 4 3 3 2 2" xfId="31071"/>
    <cellStyle name="Model Subtotal 4 3 3 3" xfId="31072"/>
    <cellStyle name="Model Subtotal 4 3 3 3 2" xfId="31073"/>
    <cellStyle name="Model Subtotal 4 3 3 4" xfId="31074"/>
    <cellStyle name="Model Subtotal 4 3 4" xfId="31075"/>
    <cellStyle name="Model Subtotal 4 3 4 2" xfId="31076"/>
    <cellStyle name="Model Subtotal 4 3 4 2 2" xfId="31077"/>
    <cellStyle name="Model Subtotal 4 3 4 3" xfId="31078"/>
    <cellStyle name="Model Subtotal 4 3 4 3 2" xfId="31079"/>
    <cellStyle name="Model Subtotal 4 3 4 4" xfId="31080"/>
    <cellStyle name="Model Subtotal 4 3 5" xfId="31081"/>
    <cellStyle name="Model Subtotal 4 3 5 2" xfId="31082"/>
    <cellStyle name="Model Subtotal 4 3 5 2 2" xfId="31083"/>
    <cellStyle name="Model Subtotal 4 3 5 3" xfId="31084"/>
    <cellStyle name="Model Subtotal 4 3 5 3 2" xfId="31085"/>
    <cellStyle name="Model Subtotal 4 3 5 4" xfId="31086"/>
    <cellStyle name="Model Subtotal 4 3 6" xfId="31087"/>
    <cellStyle name="Model Subtotal 4 3 6 2" xfId="31088"/>
    <cellStyle name="Model Subtotal 4 3 6 2 2" xfId="31089"/>
    <cellStyle name="Model Subtotal 4 3 6 3" xfId="31090"/>
    <cellStyle name="Model Subtotal 4 3 6 3 2" xfId="31091"/>
    <cellStyle name="Model Subtotal 4 3 6 4" xfId="31092"/>
    <cellStyle name="Model Subtotal 4 3 7" xfId="31093"/>
    <cellStyle name="Model Subtotal 4 3 7 2" xfId="31094"/>
    <cellStyle name="Model Subtotal 4 3 7 2 2" xfId="31095"/>
    <cellStyle name="Model Subtotal 4 3 7 3" xfId="31096"/>
    <cellStyle name="Model Subtotal 4 3 7 3 2" xfId="31097"/>
    <cellStyle name="Model Subtotal 4 3 7 4" xfId="31098"/>
    <cellStyle name="Model Subtotal 4 3 8" xfId="31099"/>
    <cellStyle name="Model Subtotal 4 3 8 2" xfId="31100"/>
    <cellStyle name="Model Subtotal 4 3 8 2 2" xfId="31101"/>
    <cellStyle name="Model Subtotal 4 3 8 3" xfId="31102"/>
    <cellStyle name="Model Subtotal 4 3 8 3 2" xfId="31103"/>
    <cellStyle name="Model Subtotal 4 3 8 4" xfId="31104"/>
    <cellStyle name="Model Subtotal 4 3 9" xfId="31105"/>
    <cellStyle name="Model Subtotal 4 3 9 2" xfId="31106"/>
    <cellStyle name="Model Subtotal 4 4" xfId="31107"/>
    <cellStyle name="Model Subtotal 4 4 10" xfId="31108"/>
    <cellStyle name="Model Subtotal 4 4 10 2" xfId="31109"/>
    <cellStyle name="Model Subtotal 4 4 11" xfId="31110"/>
    <cellStyle name="Model Subtotal 4 4 2" xfId="31111"/>
    <cellStyle name="Model Subtotal 4 4 2 10" xfId="31112"/>
    <cellStyle name="Model Subtotal 4 4 2 2" xfId="31113"/>
    <cellStyle name="Model Subtotal 4 4 2 2 2" xfId="31114"/>
    <cellStyle name="Model Subtotal 4 4 2 2 2 2" xfId="31115"/>
    <cellStyle name="Model Subtotal 4 4 2 2 3" xfId="31116"/>
    <cellStyle name="Model Subtotal 4 4 2 2 3 2" xfId="31117"/>
    <cellStyle name="Model Subtotal 4 4 2 2 4" xfId="31118"/>
    <cellStyle name="Model Subtotal 4 4 2 3" xfId="31119"/>
    <cellStyle name="Model Subtotal 4 4 2 3 2" xfId="31120"/>
    <cellStyle name="Model Subtotal 4 4 2 3 2 2" xfId="31121"/>
    <cellStyle name="Model Subtotal 4 4 2 3 3" xfId="31122"/>
    <cellStyle name="Model Subtotal 4 4 2 3 3 2" xfId="31123"/>
    <cellStyle name="Model Subtotal 4 4 2 3 4" xfId="31124"/>
    <cellStyle name="Model Subtotal 4 4 2 4" xfId="31125"/>
    <cellStyle name="Model Subtotal 4 4 2 4 2" xfId="31126"/>
    <cellStyle name="Model Subtotal 4 4 2 4 2 2" xfId="31127"/>
    <cellStyle name="Model Subtotal 4 4 2 4 3" xfId="31128"/>
    <cellStyle name="Model Subtotal 4 4 2 4 3 2" xfId="31129"/>
    <cellStyle name="Model Subtotal 4 4 2 4 4" xfId="31130"/>
    <cellStyle name="Model Subtotal 4 4 2 5" xfId="31131"/>
    <cellStyle name="Model Subtotal 4 4 2 5 2" xfId="31132"/>
    <cellStyle name="Model Subtotal 4 4 2 5 2 2" xfId="31133"/>
    <cellStyle name="Model Subtotal 4 4 2 5 3" xfId="31134"/>
    <cellStyle name="Model Subtotal 4 4 2 5 3 2" xfId="31135"/>
    <cellStyle name="Model Subtotal 4 4 2 5 4" xfId="31136"/>
    <cellStyle name="Model Subtotal 4 4 2 6" xfId="31137"/>
    <cellStyle name="Model Subtotal 4 4 2 6 2" xfId="31138"/>
    <cellStyle name="Model Subtotal 4 4 2 6 2 2" xfId="31139"/>
    <cellStyle name="Model Subtotal 4 4 2 6 3" xfId="31140"/>
    <cellStyle name="Model Subtotal 4 4 2 6 3 2" xfId="31141"/>
    <cellStyle name="Model Subtotal 4 4 2 6 4" xfId="31142"/>
    <cellStyle name="Model Subtotal 4 4 2 7" xfId="31143"/>
    <cellStyle name="Model Subtotal 4 4 2 7 2" xfId="31144"/>
    <cellStyle name="Model Subtotal 4 4 2 7 2 2" xfId="31145"/>
    <cellStyle name="Model Subtotal 4 4 2 7 3" xfId="31146"/>
    <cellStyle name="Model Subtotal 4 4 2 7 3 2" xfId="31147"/>
    <cellStyle name="Model Subtotal 4 4 2 7 4" xfId="31148"/>
    <cellStyle name="Model Subtotal 4 4 2 8" xfId="31149"/>
    <cellStyle name="Model Subtotal 4 4 2 8 2" xfId="31150"/>
    <cellStyle name="Model Subtotal 4 4 2 9" xfId="31151"/>
    <cellStyle name="Model Subtotal 4 4 2 9 2" xfId="31152"/>
    <cellStyle name="Model Subtotal 4 4 3" xfId="31153"/>
    <cellStyle name="Model Subtotal 4 4 3 2" xfId="31154"/>
    <cellStyle name="Model Subtotal 4 4 3 2 2" xfId="31155"/>
    <cellStyle name="Model Subtotal 4 4 3 3" xfId="31156"/>
    <cellStyle name="Model Subtotal 4 4 3 3 2" xfId="31157"/>
    <cellStyle name="Model Subtotal 4 4 3 4" xfId="31158"/>
    <cellStyle name="Model Subtotal 4 4 4" xfId="31159"/>
    <cellStyle name="Model Subtotal 4 4 4 2" xfId="31160"/>
    <cellStyle name="Model Subtotal 4 4 4 2 2" xfId="31161"/>
    <cellStyle name="Model Subtotal 4 4 4 3" xfId="31162"/>
    <cellStyle name="Model Subtotal 4 4 4 3 2" xfId="31163"/>
    <cellStyle name="Model Subtotal 4 4 4 4" xfId="31164"/>
    <cellStyle name="Model Subtotal 4 4 5" xfId="31165"/>
    <cellStyle name="Model Subtotal 4 4 5 2" xfId="31166"/>
    <cellStyle name="Model Subtotal 4 4 5 2 2" xfId="31167"/>
    <cellStyle name="Model Subtotal 4 4 5 3" xfId="31168"/>
    <cellStyle name="Model Subtotal 4 4 5 3 2" xfId="31169"/>
    <cellStyle name="Model Subtotal 4 4 5 4" xfId="31170"/>
    <cellStyle name="Model Subtotal 4 4 6" xfId="31171"/>
    <cellStyle name="Model Subtotal 4 4 6 2" xfId="31172"/>
    <cellStyle name="Model Subtotal 4 4 6 2 2" xfId="31173"/>
    <cellStyle name="Model Subtotal 4 4 6 3" xfId="31174"/>
    <cellStyle name="Model Subtotal 4 4 6 3 2" xfId="31175"/>
    <cellStyle name="Model Subtotal 4 4 6 4" xfId="31176"/>
    <cellStyle name="Model Subtotal 4 4 7" xfId="31177"/>
    <cellStyle name="Model Subtotal 4 4 7 2" xfId="31178"/>
    <cellStyle name="Model Subtotal 4 4 7 2 2" xfId="31179"/>
    <cellStyle name="Model Subtotal 4 4 7 3" xfId="31180"/>
    <cellStyle name="Model Subtotal 4 4 7 3 2" xfId="31181"/>
    <cellStyle name="Model Subtotal 4 4 7 4" xfId="31182"/>
    <cellStyle name="Model Subtotal 4 4 8" xfId="31183"/>
    <cellStyle name="Model Subtotal 4 4 8 2" xfId="31184"/>
    <cellStyle name="Model Subtotal 4 4 8 2 2" xfId="31185"/>
    <cellStyle name="Model Subtotal 4 4 8 3" xfId="31186"/>
    <cellStyle name="Model Subtotal 4 4 8 3 2" xfId="31187"/>
    <cellStyle name="Model Subtotal 4 4 8 4" xfId="31188"/>
    <cellStyle name="Model Subtotal 4 4 9" xfId="31189"/>
    <cellStyle name="Model Subtotal 4 4 9 2" xfId="31190"/>
    <cellStyle name="Model Subtotal 4 5" xfId="31191"/>
    <cellStyle name="Model Subtotal 4 5 10" xfId="31192"/>
    <cellStyle name="Model Subtotal 4 5 10 2" xfId="31193"/>
    <cellStyle name="Model Subtotal 4 5 11" xfId="31194"/>
    <cellStyle name="Model Subtotal 4 5 2" xfId="31195"/>
    <cellStyle name="Model Subtotal 4 5 2 10" xfId="31196"/>
    <cellStyle name="Model Subtotal 4 5 2 2" xfId="31197"/>
    <cellStyle name="Model Subtotal 4 5 2 2 2" xfId="31198"/>
    <cellStyle name="Model Subtotal 4 5 2 2 2 2" xfId="31199"/>
    <cellStyle name="Model Subtotal 4 5 2 2 3" xfId="31200"/>
    <cellStyle name="Model Subtotal 4 5 2 2 3 2" xfId="31201"/>
    <cellStyle name="Model Subtotal 4 5 2 2 4" xfId="31202"/>
    <cellStyle name="Model Subtotal 4 5 2 3" xfId="31203"/>
    <cellStyle name="Model Subtotal 4 5 2 3 2" xfId="31204"/>
    <cellStyle name="Model Subtotal 4 5 2 3 2 2" xfId="31205"/>
    <cellStyle name="Model Subtotal 4 5 2 3 3" xfId="31206"/>
    <cellStyle name="Model Subtotal 4 5 2 3 3 2" xfId="31207"/>
    <cellStyle name="Model Subtotal 4 5 2 3 4" xfId="31208"/>
    <cellStyle name="Model Subtotal 4 5 2 4" xfId="31209"/>
    <cellStyle name="Model Subtotal 4 5 2 4 2" xfId="31210"/>
    <cellStyle name="Model Subtotal 4 5 2 4 2 2" xfId="31211"/>
    <cellStyle name="Model Subtotal 4 5 2 4 3" xfId="31212"/>
    <cellStyle name="Model Subtotal 4 5 2 4 3 2" xfId="31213"/>
    <cellStyle name="Model Subtotal 4 5 2 4 4" xfId="31214"/>
    <cellStyle name="Model Subtotal 4 5 2 5" xfId="31215"/>
    <cellStyle name="Model Subtotal 4 5 2 5 2" xfId="31216"/>
    <cellStyle name="Model Subtotal 4 5 2 5 2 2" xfId="31217"/>
    <cellStyle name="Model Subtotal 4 5 2 5 3" xfId="31218"/>
    <cellStyle name="Model Subtotal 4 5 2 5 3 2" xfId="31219"/>
    <cellStyle name="Model Subtotal 4 5 2 5 4" xfId="31220"/>
    <cellStyle name="Model Subtotal 4 5 2 6" xfId="31221"/>
    <cellStyle name="Model Subtotal 4 5 2 6 2" xfId="31222"/>
    <cellStyle name="Model Subtotal 4 5 2 6 2 2" xfId="31223"/>
    <cellStyle name="Model Subtotal 4 5 2 6 3" xfId="31224"/>
    <cellStyle name="Model Subtotal 4 5 2 6 3 2" xfId="31225"/>
    <cellStyle name="Model Subtotal 4 5 2 6 4" xfId="31226"/>
    <cellStyle name="Model Subtotal 4 5 2 7" xfId="31227"/>
    <cellStyle name="Model Subtotal 4 5 2 7 2" xfId="31228"/>
    <cellStyle name="Model Subtotal 4 5 2 7 2 2" xfId="31229"/>
    <cellStyle name="Model Subtotal 4 5 2 7 3" xfId="31230"/>
    <cellStyle name="Model Subtotal 4 5 2 7 3 2" xfId="31231"/>
    <cellStyle name="Model Subtotal 4 5 2 7 4" xfId="31232"/>
    <cellStyle name="Model Subtotal 4 5 2 8" xfId="31233"/>
    <cellStyle name="Model Subtotal 4 5 2 8 2" xfId="31234"/>
    <cellStyle name="Model Subtotal 4 5 2 9" xfId="31235"/>
    <cellStyle name="Model Subtotal 4 5 2 9 2" xfId="31236"/>
    <cellStyle name="Model Subtotal 4 5 3" xfId="31237"/>
    <cellStyle name="Model Subtotal 4 5 3 2" xfId="31238"/>
    <cellStyle name="Model Subtotal 4 5 3 2 2" xfId="31239"/>
    <cellStyle name="Model Subtotal 4 5 3 3" xfId="31240"/>
    <cellStyle name="Model Subtotal 4 5 3 3 2" xfId="31241"/>
    <cellStyle name="Model Subtotal 4 5 3 4" xfId="31242"/>
    <cellStyle name="Model Subtotal 4 5 4" xfId="31243"/>
    <cellStyle name="Model Subtotal 4 5 4 2" xfId="31244"/>
    <cellStyle name="Model Subtotal 4 5 4 2 2" xfId="31245"/>
    <cellStyle name="Model Subtotal 4 5 4 3" xfId="31246"/>
    <cellStyle name="Model Subtotal 4 5 4 3 2" xfId="31247"/>
    <cellStyle name="Model Subtotal 4 5 4 4" xfId="31248"/>
    <cellStyle name="Model Subtotal 4 5 5" xfId="31249"/>
    <cellStyle name="Model Subtotal 4 5 5 2" xfId="31250"/>
    <cellStyle name="Model Subtotal 4 5 5 2 2" xfId="31251"/>
    <cellStyle name="Model Subtotal 4 5 5 3" xfId="31252"/>
    <cellStyle name="Model Subtotal 4 5 5 3 2" xfId="31253"/>
    <cellStyle name="Model Subtotal 4 5 5 4" xfId="31254"/>
    <cellStyle name="Model Subtotal 4 5 6" xfId="31255"/>
    <cellStyle name="Model Subtotal 4 5 6 2" xfId="31256"/>
    <cellStyle name="Model Subtotal 4 5 6 2 2" xfId="31257"/>
    <cellStyle name="Model Subtotal 4 5 6 3" xfId="31258"/>
    <cellStyle name="Model Subtotal 4 5 6 3 2" xfId="31259"/>
    <cellStyle name="Model Subtotal 4 5 6 4" xfId="31260"/>
    <cellStyle name="Model Subtotal 4 5 7" xfId="31261"/>
    <cellStyle name="Model Subtotal 4 5 7 2" xfId="31262"/>
    <cellStyle name="Model Subtotal 4 5 7 2 2" xfId="31263"/>
    <cellStyle name="Model Subtotal 4 5 7 3" xfId="31264"/>
    <cellStyle name="Model Subtotal 4 5 7 3 2" xfId="31265"/>
    <cellStyle name="Model Subtotal 4 5 7 4" xfId="31266"/>
    <cellStyle name="Model Subtotal 4 5 8" xfId="31267"/>
    <cellStyle name="Model Subtotal 4 5 8 2" xfId="31268"/>
    <cellStyle name="Model Subtotal 4 5 8 2 2" xfId="31269"/>
    <cellStyle name="Model Subtotal 4 5 8 3" xfId="31270"/>
    <cellStyle name="Model Subtotal 4 5 8 3 2" xfId="31271"/>
    <cellStyle name="Model Subtotal 4 5 8 4" xfId="31272"/>
    <cellStyle name="Model Subtotal 4 5 9" xfId="31273"/>
    <cellStyle name="Model Subtotal 4 5 9 2" xfId="31274"/>
    <cellStyle name="Model Subtotal 4 6" xfId="31275"/>
    <cellStyle name="Model Subtotal 4 6 10" xfId="31276"/>
    <cellStyle name="Model Subtotal 4 6 2" xfId="31277"/>
    <cellStyle name="Model Subtotal 4 6 2 2" xfId="31278"/>
    <cellStyle name="Model Subtotal 4 6 2 2 2" xfId="31279"/>
    <cellStyle name="Model Subtotal 4 6 2 3" xfId="31280"/>
    <cellStyle name="Model Subtotal 4 6 2 3 2" xfId="31281"/>
    <cellStyle name="Model Subtotal 4 6 2 4" xfId="31282"/>
    <cellStyle name="Model Subtotal 4 6 3" xfId="31283"/>
    <cellStyle name="Model Subtotal 4 6 3 2" xfId="31284"/>
    <cellStyle name="Model Subtotal 4 6 3 2 2" xfId="31285"/>
    <cellStyle name="Model Subtotal 4 6 3 3" xfId="31286"/>
    <cellStyle name="Model Subtotal 4 6 3 3 2" xfId="31287"/>
    <cellStyle name="Model Subtotal 4 6 3 4" xfId="31288"/>
    <cellStyle name="Model Subtotal 4 6 4" xfId="31289"/>
    <cellStyle name="Model Subtotal 4 6 4 2" xfId="31290"/>
    <cellStyle name="Model Subtotal 4 6 4 2 2" xfId="31291"/>
    <cellStyle name="Model Subtotal 4 6 4 3" xfId="31292"/>
    <cellStyle name="Model Subtotal 4 6 4 3 2" xfId="31293"/>
    <cellStyle name="Model Subtotal 4 6 4 4" xfId="31294"/>
    <cellStyle name="Model Subtotal 4 6 5" xfId="31295"/>
    <cellStyle name="Model Subtotal 4 6 5 2" xfId="31296"/>
    <cellStyle name="Model Subtotal 4 6 5 2 2" xfId="31297"/>
    <cellStyle name="Model Subtotal 4 6 5 3" xfId="31298"/>
    <cellStyle name="Model Subtotal 4 6 5 3 2" xfId="31299"/>
    <cellStyle name="Model Subtotal 4 6 5 4" xfId="31300"/>
    <cellStyle name="Model Subtotal 4 6 6" xfId="31301"/>
    <cellStyle name="Model Subtotal 4 6 6 2" xfId="31302"/>
    <cellStyle name="Model Subtotal 4 6 6 2 2" xfId="31303"/>
    <cellStyle name="Model Subtotal 4 6 6 3" xfId="31304"/>
    <cellStyle name="Model Subtotal 4 6 6 3 2" xfId="31305"/>
    <cellStyle name="Model Subtotal 4 6 6 4" xfId="31306"/>
    <cellStyle name="Model Subtotal 4 6 7" xfId="31307"/>
    <cellStyle name="Model Subtotal 4 6 7 2" xfId="31308"/>
    <cellStyle name="Model Subtotal 4 6 7 2 2" xfId="31309"/>
    <cellStyle name="Model Subtotal 4 6 7 3" xfId="31310"/>
    <cellStyle name="Model Subtotal 4 6 7 3 2" xfId="31311"/>
    <cellStyle name="Model Subtotal 4 6 7 4" xfId="31312"/>
    <cellStyle name="Model Subtotal 4 6 8" xfId="31313"/>
    <cellStyle name="Model Subtotal 4 6 8 2" xfId="31314"/>
    <cellStyle name="Model Subtotal 4 6 9" xfId="31315"/>
    <cellStyle name="Model Subtotal 4 6 9 2" xfId="31316"/>
    <cellStyle name="Model Subtotal 4 7" xfId="31317"/>
    <cellStyle name="Model Subtotal 4 7 2" xfId="31318"/>
    <cellStyle name="Model Subtotal 4 7 2 2" xfId="31319"/>
    <cellStyle name="Model Subtotal 4 7 3" xfId="31320"/>
    <cellStyle name="Model Subtotal 4 7 3 2" xfId="31321"/>
    <cellStyle name="Model Subtotal 4 7 4" xfId="31322"/>
    <cellStyle name="Model Subtotal 4 8" xfId="31323"/>
    <cellStyle name="Model Subtotal 4 8 2" xfId="31324"/>
    <cellStyle name="Model Subtotal 4 8 2 2" xfId="31325"/>
    <cellStyle name="Model Subtotal 4 8 3" xfId="31326"/>
    <cellStyle name="Model Subtotal 4 8 3 2" xfId="31327"/>
    <cellStyle name="Model Subtotal 4 8 4" xfId="31328"/>
    <cellStyle name="Model Subtotal 4 9" xfId="31329"/>
    <cellStyle name="Model Subtotal 4 9 2" xfId="31330"/>
    <cellStyle name="Model Subtotal 4 9 2 2" xfId="31331"/>
    <cellStyle name="Model Subtotal 4 9 3" xfId="31332"/>
    <cellStyle name="Model Subtotal 4 9 3 2" xfId="31333"/>
    <cellStyle name="Model Subtotal 4 9 4" xfId="31334"/>
    <cellStyle name="Model Subtotal 5" xfId="31335"/>
    <cellStyle name="Model Subtotal 5 10" xfId="31336"/>
    <cellStyle name="Model Subtotal 5 10 2" xfId="31337"/>
    <cellStyle name="Model Subtotal 5 10 2 2" xfId="31338"/>
    <cellStyle name="Model Subtotal 5 10 3" xfId="31339"/>
    <cellStyle name="Model Subtotal 5 10 3 2" xfId="31340"/>
    <cellStyle name="Model Subtotal 5 10 4" xfId="31341"/>
    <cellStyle name="Model Subtotal 5 11" xfId="31342"/>
    <cellStyle name="Model Subtotal 5 11 2" xfId="31343"/>
    <cellStyle name="Model Subtotal 5 11 2 2" xfId="31344"/>
    <cellStyle name="Model Subtotal 5 11 3" xfId="31345"/>
    <cellStyle name="Model Subtotal 5 11 3 2" xfId="31346"/>
    <cellStyle name="Model Subtotal 5 11 4" xfId="31347"/>
    <cellStyle name="Model Subtotal 5 12" xfId="31348"/>
    <cellStyle name="Model Subtotal 5 12 2" xfId="31349"/>
    <cellStyle name="Model Subtotal 5 12 2 2" xfId="31350"/>
    <cellStyle name="Model Subtotal 5 12 3" xfId="31351"/>
    <cellStyle name="Model Subtotal 5 12 3 2" xfId="31352"/>
    <cellStyle name="Model Subtotal 5 12 4" xfId="31353"/>
    <cellStyle name="Model Subtotal 5 13" xfId="31354"/>
    <cellStyle name="Model Subtotal 5 13 2" xfId="31355"/>
    <cellStyle name="Model Subtotal 5 14" xfId="31356"/>
    <cellStyle name="Model Subtotal 5 14 2" xfId="31357"/>
    <cellStyle name="Model Subtotal 5 15" xfId="31358"/>
    <cellStyle name="Model Subtotal 5 2" xfId="31359"/>
    <cellStyle name="Model Subtotal 5 2 10" xfId="31360"/>
    <cellStyle name="Model Subtotal 5 2 10 2" xfId="31361"/>
    <cellStyle name="Model Subtotal 5 2 11" xfId="31362"/>
    <cellStyle name="Model Subtotal 5 2 2" xfId="31363"/>
    <cellStyle name="Model Subtotal 5 2 2 10" xfId="31364"/>
    <cellStyle name="Model Subtotal 5 2 2 2" xfId="31365"/>
    <cellStyle name="Model Subtotal 5 2 2 2 2" xfId="31366"/>
    <cellStyle name="Model Subtotal 5 2 2 2 2 2" xfId="31367"/>
    <cellStyle name="Model Subtotal 5 2 2 2 3" xfId="31368"/>
    <cellStyle name="Model Subtotal 5 2 2 2 3 2" xfId="31369"/>
    <cellStyle name="Model Subtotal 5 2 2 2 4" xfId="31370"/>
    <cellStyle name="Model Subtotal 5 2 2 3" xfId="31371"/>
    <cellStyle name="Model Subtotal 5 2 2 3 2" xfId="31372"/>
    <cellStyle name="Model Subtotal 5 2 2 3 2 2" xfId="31373"/>
    <cellStyle name="Model Subtotal 5 2 2 3 3" xfId="31374"/>
    <cellStyle name="Model Subtotal 5 2 2 3 3 2" xfId="31375"/>
    <cellStyle name="Model Subtotal 5 2 2 3 4" xfId="31376"/>
    <cellStyle name="Model Subtotal 5 2 2 4" xfId="31377"/>
    <cellStyle name="Model Subtotal 5 2 2 4 2" xfId="31378"/>
    <cellStyle name="Model Subtotal 5 2 2 4 2 2" xfId="31379"/>
    <cellStyle name="Model Subtotal 5 2 2 4 3" xfId="31380"/>
    <cellStyle name="Model Subtotal 5 2 2 4 3 2" xfId="31381"/>
    <cellStyle name="Model Subtotal 5 2 2 4 4" xfId="31382"/>
    <cellStyle name="Model Subtotal 5 2 2 5" xfId="31383"/>
    <cellStyle name="Model Subtotal 5 2 2 5 2" xfId="31384"/>
    <cellStyle name="Model Subtotal 5 2 2 5 2 2" xfId="31385"/>
    <cellStyle name="Model Subtotal 5 2 2 5 3" xfId="31386"/>
    <cellStyle name="Model Subtotal 5 2 2 5 3 2" xfId="31387"/>
    <cellStyle name="Model Subtotal 5 2 2 5 4" xfId="31388"/>
    <cellStyle name="Model Subtotal 5 2 2 6" xfId="31389"/>
    <cellStyle name="Model Subtotal 5 2 2 6 2" xfId="31390"/>
    <cellStyle name="Model Subtotal 5 2 2 6 2 2" xfId="31391"/>
    <cellStyle name="Model Subtotal 5 2 2 6 3" xfId="31392"/>
    <cellStyle name="Model Subtotal 5 2 2 6 3 2" xfId="31393"/>
    <cellStyle name="Model Subtotal 5 2 2 6 4" xfId="31394"/>
    <cellStyle name="Model Subtotal 5 2 2 7" xfId="31395"/>
    <cellStyle name="Model Subtotal 5 2 2 7 2" xfId="31396"/>
    <cellStyle name="Model Subtotal 5 2 2 7 2 2" xfId="31397"/>
    <cellStyle name="Model Subtotal 5 2 2 7 3" xfId="31398"/>
    <cellStyle name="Model Subtotal 5 2 2 7 3 2" xfId="31399"/>
    <cellStyle name="Model Subtotal 5 2 2 7 4" xfId="31400"/>
    <cellStyle name="Model Subtotal 5 2 2 8" xfId="31401"/>
    <cellStyle name="Model Subtotal 5 2 2 8 2" xfId="31402"/>
    <cellStyle name="Model Subtotal 5 2 2 9" xfId="31403"/>
    <cellStyle name="Model Subtotal 5 2 2 9 2" xfId="31404"/>
    <cellStyle name="Model Subtotal 5 2 3" xfId="31405"/>
    <cellStyle name="Model Subtotal 5 2 3 2" xfId="31406"/>
    <cellStyle name="Model Subtotal 5 2 3 2 2" xfId="31407"/>
    <cellStyle name="Model Subtotal 5 2 3 3" xfId="31408"/>
    <cellStyle name="Model Subtotal 5 2 3 3 2" xfId="31409"/>
    <cellStyle name="Model Subtotal 5 2 3 4" xfId="31410"/>
    <cellStyle name="Model Subtotal 5 2 4" xfId="31411"/>
    <cellStyle name="Model Subtotal 5 2 4 2" xfId="31412"/>
    <cellStyle name="Model Subtotal 5 2 4 2 2" xfId="31413"/>
    <cellStyle name="Model Subtotal 5 2 4 3" xfId="31414"/>
    <cellStyle name="Model Subtotal 5 2 4 3 2" xfId="31415"/>
    <cellStyle name="Model Subtotal 5 2 4 4" xfId="31416"/>
    <cellStyle name="Model Subtotal 5 2 5" xfId="31417"/>
    <cellStyle name="Model Subtotal 5 2 5 2" xfId="31418"/>
    <cellStyle name="Model Subtotal 5 2 5 2 2" xfId="31419"/>
    <cellStyle name="Model Subtotal 5 2 5 3" xfId="31420"/>
    <cellStyle name="Model Subtotal 5 2 5 3 2" xfId="31421"/>
    <cellStyle name="Model Subtotal 5 2 5 4" xfId="31422"/>
    <cellStyle name="Model Subtotal 5 2 6" xfId="31423"/>
    <cellStyle name="Model Subtotal 5 2 6 2" xfId="31424"/>
    <cellStyle name="Model Subtotal 5 2 6 2 2" xfId="31425"/>
    <cellStyle name="Model Subtotal 5 2 6 3" xfId="31426"/>
    <cellStyle name="Model Subtotal 5 2 6 3 2" xfId="31427"/>
    <cellStyle name="Model Subtotal 5 2 6 4" xfId="31428"/>
    <cellStyle name="Model Subtotal 5 2 7" xfId="31429"/>
    <cellStyle name="Model Subtotal 5 2 7 2" xfId="31430"/>
    <cellStyle name="Model Subtotal 5 2 7 2 2" xfId="31431"/>
    <cellStyle name="Model Subtotal 5 2 7 3" xfId="31432"/>
    <cellStyle name="Model Subtotal 5 2 7 3 2" xfId="31433"/>
    <cellStyle name="Model Subtotal 5 2 7 4" xfId="31434"/>
    <cellStyle name="Model Subtotal 5 2 8" xfId="31435"/>
    <cellStyle name="Model Subtotal 5 2 8 2" xfId="31436"/>
    <cellStyle name="Model Subtotal 5 2 8 2 2" xfId="31437"/>
    <cellStyle name="Model Subtotal 5 2 8 3" xfId="31438"/>
    <cellStyle name="Model Subtotal 5 2 8 3 2" xfId="31439"/>
    <cellStyle name="Model Subtotal 5 2 8 4" xfId="31440"/>
    <cellStyle name="Model Subtotal 5 2 9" xfId="31441"/>
    <cellStyle name="Model Subtotal 5 2 9 2" xfId="31442"/>
    <cellStyle name="Model Subtotal 5 3" xfId="31443"/>
    <cellStyle name="Model Subtotal 5 3 10" xfId="31444"/>
    <cellStyle name="Model Subtotal 5 3 10 2" xfId="31445"/>
    <cellStyle name="Model Subtotal 5 3 11" xfId="31446"/>
    <cellStyle name="Model Subtotal 5 3 2" xfId="31447"/>
    <cellStyle name="Model Subtotal 5 3 2 10" xfId="31448"/>
    <cellStyle name="Model Subtotal 5 3 2 2" xfId="31449"/>
    <cellStyle name="Model Subtotal 5 3 2 2 2" xfId="31450"/>
    <cellStyle name="Model Subtotal 5 3 2 2 2 2" xfId="31451"/>
    <cellStyle name="Model Subtotal 5 3 2 2 3" xfId="31452"/>
    <cellStyle name="Model Subtotal 5 3 2 2 3 2" xfId="31453"/>
    <cellStyle name="Model Subtotal 5 3 2 2 4" xfId="31454"/>
    <cellStyle name="Model Subtotal 5 3 2 3" xfId="31455"/>
    <cellStyle name="Model Subtotal 5 3 2 3 2" xfId="31456"/>
    <cellStyle name="Model Subtotal 5 3 2 3 2 2" xfId="31457"/>
    <cellStyle name="Model Subtotal 5 3 2 3 3" xfId="31458"/>
    <cellStyle name="Model Subtotal 5 3 2 3 3 2" xfId="31459"/>
    <cellStyle name="Model Subtotal 5 3 2 3 4" xfId="31460"/>
    <cellStyle name="Model Subtotal 5 3 2 4" xfId="31461"/>
    <cellStyle name="Model Subtotal 5 3 2 4 2" xfId="31462"/>
    <cellStyle name="Model Subtotal 5 3 2 4 2 2" xfId="31463"/>
    <cellStyle name="Model Subtotal 5 3 2 4 3" xfId="31464"/>
    <cellStyle name="Model Subtotal 5 3 2 4 3 2" xfId="31465"/>
    <cellStyle name="Model Subtotal 5 3 2 4 4" xfId="31466"/>
    <cellStyle name="Model Subtotal 5 3 2 5" xfId="31467"/>
    <cellStyle name="Model Subtotal 5 3 2 5 2" xfId="31468"/>
    <cellStyle name="Model Subtotal 5 3 2 5 2 2" xfId="31469"/>
    <cellStyle name="Model Subtotal 5 3 2 5 3" xfId="31470"/>
    <cellStyle name="Model Subtotal 5 3 2 5 3 2" xfId="31471"/>
    <cellStyle name="Model Subtotal 5 3 2 5 4" xfId="31472"/>
    <cellStyle name="Model Subtotal 5 3 2 6" xfId="31473"/>
    <cellStyle name="Model Subtotal 5 3 2 6 2" xfId="31474"/>
    <cellStyle name="Model Subtotal 5 3 2 6 2 2" xfId="31475"/>
    <cellStyle name="Model Subtotal 5 3 2 6 3" xfId="31476"/>
    <cellStyle name="Model Subtotal 5 3 2 6 3 2" xfId="31477"/>
    <cellStyle name="Model Subtotal 5 3 2 6 4" xfId="31478"/>
    <cellStyle name="Model Subtotal 5 3 2 7" xfId="31479"/>
    <cellStyle name="Model Subtotal 5 3 2 7 2" xfId="31480"/>
    <cellStyle name="Model Subtotal 5 3 2 7 2 2" xfId="31481"/>
    <cellStyle name="Model Subtotal 5 3 2 7 3" xfId="31482"/>
    <cellStyle name="Model Subtotal 5 3 2 7 3 2" xfId="31483"/>
    <cellStyle name="Model Subtotal 5 3 2 7 4" xfId="31484"/>
    <cellStyle name="Model Subtotal 5 3 2 8" xfId="31485"/>
    <cellStyle name="Model Subtotal 5 3 2 8 2" xfId="31486"/>
    <cellStyle name="Model Subtotal 5 3 2 9" xfId="31487"/>
    <cellStyle name="Model Subtotal 5 3 2 9 2" xfId="31488"/>
    <cellStyle name="Model Subtotal 5 3 3" xfId="31489"/>
    <cellStyle name="Model Subtotal 5 3 3 2" xfId="31490"/>
    <cellStyle name="Model Subtotal 5 3 3 2 2" xfId="31491"/>
    <cellStyle name="Model Subtotal 5 3 3 3" xfId="31492"/>
    <cellStyle name="Model Subtotal 5 3 3 3 2" xfId="31493"/>
    <cellStyle name="Model Subtotal 5 3 3 4" xfId="31494"/>
    <cellStyle name="Model Subtotal 5 3 4" xfId="31495"/>
    <cellStyle name="Model Subtotal 5 3 4 2" xfId="31496"/>
    <cellStyle name="Model Subtotal 5 3 4 2 2" xfId="31497"/>
    <cellStyle name="Model Subtotal 5 3 4 3" xfId="31498"/>
    <cellStyle name="Model Subtotal 5 3 4 3 2" xfId="31499"/>
    <cellStyle name="Model Subtotal 5 3 4 4" xfId="31500"/>
    <cellStyle name="Model Subtotal 5 3 5" xfId="31501"/>
    <cellStyle name="Model Subtotal 5 3 5 2" xfId="31502"/>
    <cellStyle name="Model Subtotal 5 3 5 2 2" xfId="31503"/>
    <cellStyle name="Model Subtotal 5 3 5 3" xfId="31504"/>
    <cellStyle name="Model Subtotal 5 3 5 3 2" xfId="31505"/>
    <cellStyle name="Model Subtotal 5 3 5 4" xfId="31506"/>
    <cellStyle name="Model Subtotal 5 3 6" xfId="31507"/>
    <cellStyle name="Model Subtotal 5 3 6 2" xfId="31508"/>
    <cellStyle name="Model Subtotal 5 3 6 2 2" xfId="31509"/>
    <cellStyle name="Model Subtotal 5 3 6 3" xfId="31510"/>
    <cellStyle name="Model Subtotal 5 3 6 3 2" xfId="31511"/>
    <cellStyle name="Model Subtotal 5 3 6 4" xfId="31512"/>
    <cellStyle name="Model Subtotal 5 3 7" xfId="31513"/>
    <cellStyle name="Model Subtotal 5 3 7 2" xfId="31514"/>
    <cellStyle name="Model Subtotal 5 3 7 2 2" xfId="31515"/>
    <cellStyle name="Model Subtotal 5 3 7 3" xfId="31516"/>
    <cellStyle name="Model Subtotal 5 3 7 3 2" xfId="31517"/>
    <cellStyle name="Model Subtotal 5 3 7 4" xfId="31518"/>
    <cellStyle name="Model Subtotal 5 3 8" xfId="31519"/>
    <cellStyle name="Model Subtotal 5 3 8 2" xfId="31520"/>
    <cellStyle name="Model Subtotal 5 3 8 2 2" xfId="31521"/>
    <cellStyle name="Model Subtotal 5 3 8 3" xfId="31522"/>
    <cellStyle name="Model Subtotal 5 3 8 3 2" xfId="31523"/>
    <cellStyle name="Model Subtotal 5 3 8 4" xfId="31524"/>
    <cellStyle name="Model Subtotal 5 3 9" xfId="31525"/>
    <cellStyle name="Model Subtotal 5 3 9 2" xfId="31526"/>
    <cellStyle name="Model Subtotal 5 4" xfId="31527"/>
    <cellStyle name="Model Subtotal 5 4 10" xfId="31528"/>
    <cellStyle name="Model Subtotal 5 4 10 2" xfId="31529"/>
    <cellStyle name="Model Subtotal 5 4 11" xfId="31530"/>
    <cellStyle name="Model Subtotal 5 4 2" xfId="31531"/>
    <cellStyle name="Model Subtotal 5 4 2 10" xfId="31532"/>
    <cellStyle name="Model Subtotal 5 4 2 2" xfId="31533"/>
    <cellStyle name="Model Subtotal 5 4 2 2 2" xfId="31534"/>
    <cellStyle name="Model Subtotal 5 4 2 2 2 2" xfId="31535"/>
    <cellStyle name="Model Subtotal 5 4 2 2 3" xfId="31536"/>
    <cellStyle name="Model Subtotal 5 4 2 2 3 2" xfId="31537"/>
    <cellStyle name="Model Subtotal 5 4 2 2 4" xfId="31538"/>
    <cellStyle name="Model Subtotal 5 4 2 3" xfId="31539"/>
    <cellStyle name="Model Subtotal 5 4 2 3 2" xfId="31540"/>
    <cellStyle name="Model Subtotal 5 4 2 3 2 2" xfId="31541"/>
    <cellStyle name="Model Subtotal 5 4 2 3 3" xfId="31542"/>
    <cellStyle name="Model Subtotal 5 4 2 3 3 2" xfId="31543"/>
    <cellStyle name="Model Subtotal 5 4 2 3 4" xfId="31544"/>
    <cellStyle name="Model Subtotal 5 4 2 4" xfId="31545"/>
    <cellStyle name="Model Subtotal 5 4 2 4 2" xfId="31546"/>
    <cellStyle name="Model Subtotal 5 4 2 4 2 2" xfId="31547"/>
    <cellStyle name="Model Subtotal 5 4 2 4 3" xfId="31548"/>
    <cellStyle name="Model Subtotal 5 4 2 4 3 2" xfId="31549"/>
    <cellStyle name="Model Subtotal 5 4 2 4 4" xfId="31550"/>
    <cellStyle name="Model Subtotal 5 4 2 5" xfId="31551"/>
    <cellStyle name="Model Subtotal 5 4 2 5 2" xfId="31552"/>
    <cellStyle name="Model Subtotal 5 4 2 5 2 2" xfId="31553"/>
    <cellStyle name="Model Subtotal 5 4 2 5 3" xfId="31554"/>
    <cellStyle name="Model Subtotal 5 4 2 5 3 2" xfId="31555"/>
    <cellStyle name="Model Subtotal 5 4 2 5 4" xfId="31556"/>
    <cellStyle name="Model Subtotal 5 4 2 6" xfId="31557"/>
    <cellStyle name="Model Subtotal 5 4 2 6 2" xfId="31558"/>
    <cellStyle name="Model Subtotal 5 4 2 6 2 2" xfId="31559"/>
    <cellStyle name="Model Subtotal 5 4 2 6 3" xfId="31560"/>
    <cellStyle name="Model Subtotal 5 4 2 6 3 2" xfId="31561"/>
    <cellStyle name="Model Subtotal 5 4 2 6 4" xfId="31562"/>
    <cellStyle name="Model Subtotal 5 4 2 7" xfId="31563"/>
    <cellStyle name="Model Subtotal 5 4 2 7 2" xfId="31564"/>
    <cellStyle name="Model Subtotal 5 4 2 7 2 2" xfId="31565"/>
    <cellStyle name="Model Subtotal 5 4 2 7 3" xfId="31566"/>
    <cellStyle name="Model Subtotal 5 4 2 7 3 2" xfId="31567"/>
    <cellStyle name="Model Subtotal 5 4 2 7 4" xfId="31568"/>
    <cellStyle name="Model Subtotal 5 4 2 8" xfId="31569"/>
    <cellStyle name="Model Subtotal 5 4 2 8 2" xfId="31570"/>
    <cellStyle name="Model Subtotal 5 4 2 9" xfId="31571"/>
    <cellStyle name="Model Subtotal 5 4 2 9 2" xfId="31572"/>
    <cellStyle name="Model Subtotal 5 4 3" xfId="31573"/>
    <cellStyle name="Model Subtotal 5 4 3 2" xfId="31574"/>
    <cellStyle name="Model Subtotal 5 4 3 2 2" xfId="31575"/>
    <cellStyle name="Model Subtotal 5 4 3 3" xfId="31576"/>
    <cellStyle name="Model Subtotal 5 4 3 3 2" xfId="31577"/>
    <cellStyle name="Model Subtotal 5 4 3 4" xfId="31578"/>
    <cellStyle name="Model Subtotal 5 4 4" xfId="31579"/>
    <cellStyle name="Model Subtotal 5 4 4 2" xfId="31580"/>
    <cellStyle name="Model Subtotal 5 4 4 2 2" xfId="31581"/>
    <cellStyle name="Model Subtotal 5 4 4 3" xfId="31582"/>
    <cellStyle name="Model Subtotal 5 4 4 3 2" xfId="31583"/>
    <cellStyle name="Model Subtotal 5 4 4 4" xfId="31584"/>
    <cellStyle name="Model Subtotal 5 4 5" xfId="31585"/>
    <cellStyle name="Model Subtotal 5 4 5 2" xfId="31586"/>
    <cellStyle name="Model Subtotal 5 4 5 2 2" xfId="31587"/>
    <cellStyle name="Model Subtotal 5 4 5 3" xfId="31588"/>
    <cellStyle name="Model Subtotal 5 4 5 3 2" xfId="31589"/>
    <cellStyle name="Model Subtotal 5 4 5 4" xfId="31590"/>
    <cellStyle name="Model Subtotal 5 4 6" xfId="31591"/>
    <cellStyle name="Model Subtotal 5 4 6 2" xfId="31592"/>
    <cellStyle name="Model Subtotal 5 4 6 2 2" xfId="31593"/>
    <cellStyle name="Model Subtotal 5 4 6 3" xfId="31594"/>
    <cellStyle name="Model Subtotal 5 4 6 3 2" xfId="31595"/>
    <cellStyle name="Model Subtotal 5 4 6 4" xfId="31596"/>
    <cellStyle name="Model Subtotal 5 4 7" xfId="31597"/>
    <cellStyle name="Model Subtotal 5 4 7 2" xfId="31598"/>
    <cellStyle name="Model Subtotal 5 4 7 2 2" xfId="31599"/>
    <cellStyle name="Model Subtotal 5 4 7 3" xfId="31600"/>
    <cellStyle name="Model Subtotal 5 4 7 3 2" xfId="31601"/>
    <cellStyle name="Model Subtotal 5 4 7 4" xfId="31602"/>
    <cellStyle name="Model Subtotal 5 4 8" xfId="31603"/>
    <cellStyle name="Model Subtotal 5 4 8 2" xfId="31604"/>
    <cellStyle name="Model Subtotal 5 4 8 2 2" xfId="31605"/>
    <cellStyle name="Model Subtotal 5 4 8 3" xfId="31606"/>
    <cellStyle name="Model Subtotal 5 4 8 3 2" xfId="31607"/>
    <cellStyle name="Model Subtotal 5 4 8 4" xfId="31608"/>
    <cellStyle name="Model Subtotal 5 4 9" xfId="31609"/>
    <cellStyle name="Model Subtotal 5 4 9 2" xfId="31610"/>
    <cellStyle name="Model Subtotal 5 5" xfId="31611"/>
    <cellStyle name="Model Subtotal 5 5 10" xfId="31612"/>
    <cellStyle name="Model Subtotal 5 5 10 2" xfId="31613"/>
    <cellStyle name="Model Subtotal 5 5 11" xfId="31614"/>
    <cellStyle name="Model Subtotal 5 5 2" xfId="31615"/>
    <cellStyle name="Model Subtotal 5 5 2 10" xfId="31616"/>
    <cellStyle name="Model Subtotal 5 5 2 2" xfId="31617"/>
    <cellStyle name="Model Subtotal 5 5 2 2 2" xfId="31618"/>
    <cellStyle name="Model Subtotal 5 5 2 2 2 2" xfId="31619"/>
    <cellStyle name="Model Subtotal 5 5 2 2 3" xfId="31620"/>
    <cellStyle name="Model Subtotal 5 5 2 2 3 2" xfId="31621"/>
    <cellStyle name="Model Subtotal 5 5 2 2 4" xfId="31622"/>
    <cellStyle name="Model Subtotal 5 5 2 3" xfId="31623"/>
    <cellStyle name="Model Subtotal 5 5 2 3 2" xfId="31624"/>
    <cellStyle name="Model Subtotal 5 5 2 3 2 2" xfId="31625"/>
    <cellStyle name="Model Subtotal 5 5 2 3 3" xfId="31626"/>
    <cellStyle name="Model Subtotal 5 5 2 3 3 2" xfId="31627"/>
    <cellStyle name="Model Subtotal 5 5 2 3 4" xfId="31628"/>
    <cellStyle name="Model Subtotal 5 5 2 4" xfId="31629"/>
    <cellStyle name="Model Subtotal 5 5 2 4 2" xfId="31630"/>
    <cellStyle name="Model Subtotal 5 5 2 4 2 2" xfId="31631"/>
    <cellStyle name="Model Subtotal 5 5 2 4 3" xfId="31632"/>
    <cellStyle name="Model Subtotal 5 5 2 4 3 2" xfId="31633"/>
    <cellStyle name="Model Subtotal 5 5 2 4 4" xfId="31634"/>
    <cellStyle name="Model Subtotal 5 5 2 5" xfId="31635"/>
    <cellStyle name="Model Subtotal 5 5 2 5 2" xfId="31636"/>
    <cellStyle name="Model Subtotal 5 5 2 5 2 2" xfId="31637"/>
    <cellStyle name="Model Subtotal 5 5 2 5 3" xfId="31638"/>
    <cellStyle name="Model Subtotal 5 5 2 5 3 2" xfId="31639"/>
    <cellStyle name="Model Subtotal 5 5 2 5 4" xfId="31640"/>
    <cellStyle name="Model Subtotal 5 5 2 6" xfId="31641"/>
    <cellStyle name="Model Subtotal 5 5 2 6 2" xfId="31642"/>
    <cellStyle name="Model Subtotal 5 5 2 6 2 2" xfId="31643"/>
    <cellStyle name="Model Subtotal 5 5 2 6 3" xfId="31644"/>
    <cellStyle name="Model Subtotal 5 5 2 6 3 2" xfId="31645"/>
    <cellStyle name="Model Subtotal 5 5 2 6 4" xfId="31646"/>
    <cellStyle name="Model Subtotal 5 5 2 7" xfId="31647"/>
    <cellStyle name="Model Subtotal 5 5 2 7 2" xfId="31648"/>
    <cellStyle name="Model Subtotal 5 5 2 7 2 2" xfId="31649"/>
    <cellStyle name="Model Subtotal 5 5 2 7 3" xfId="31650"/>
    <cellStyle name="Model Subtotal 5 5 2 7 3 2" xfId="31651"/>
    <cellStyle name="Model Subtotal 5 5 2 7 4" xfId="31652"/>
    <cellStyle name="Model Subtotal 5 5 2 8" xfId="31653"/>
    <cellStyle name="Model Subtotal 5 5 2 8 2" xfId="31654"/>
    <cellStyle name="Model Subtotal 5 5 2 9" xfId="31655"/>
    <cellStyle name="Model Subtotal 5 5 2 9 2" xfId="31656"/>
    <cellStyle name="Model Subtotal 5 5 3" xfId="31657"/>
    <cellStyle name="Model Subtotal 5 5 3 2" xfId="31658"/>
    <cellStyle name="Model Subtotal 5 5 3 2 2" xfId="31659"/>
    <cellStyle name="Model Subtotal 5 5 3 3" xfId="31660"/>
    <cellStyle name="Model Subtotal 5 5 3 3 2" xfId="31661"/>
    <cellStyle name="Model Subtotal 5 5 3 4" xfId="31662"/>
    <cellStyle name="Model Subtotal 5 5 4" xfId="31663"/>
    <cellStyle name="Model Subtotal 5 5 4 2" xfId="31664"/>
    <cellStyle name="Model Subtotal 5 5 4 2 2" xfId="31665"/>
    <cellStyle name="Model Subtotal 5 5 4 3" xfId="31666"/>
    <cellStyle name="Model Subtotal 5 5 4 3 2" xfId="31667"/>
    <cellStyle name="Model Subtotal 5 5 4 4" xfId="31668"/>
    <cellStyle name="Model Subtotal 5 5 5" xfId="31669"/>
    <cellStyle name="Model Subtotal 5 5 5 2" xfId="31670"/>
    <cellStyle name="Model Subtotal 5 5 5 2 2" xfId="31671"/>
    <cellStyle name="Model Subtotal 5 5 5 3" xfId="31672"/>
    <cellStyle name="Model Subtotal 5 5 5 3 2" xfId="31673"/>
    <cellStyle name="Model Subtotal 5 5 5 4" xfId="31674"/>
    <cellStyle name="Model Subtotal 5 5 6" xfId="31675"/>
    <cellStyle name="Model Subtotal 5 5 6 2" xfId="31676"/>
    <cellStyle name="Model Subtotal 5 5 6 2 2" xfId="31677"/>
    <cellStyle name="Model Subtotal 5 5 6 3" xfId="31678"/>
    <cellStyle name="Model Subtotal 5 5 6 3 2" xfId="31679"/>
    <cellStyle name="Model Subtotal 5 5 6 4" xfId="31680"/>
    <cellStyle name="Model Subtotal 5 5 7" xfId="31681"/>
    <cellStyle name="Model Subtotal 5 5 7 2" xfId="31682"/>
    <cellStyle name="Model Subtotal 5 5 7 2 2" xfId="31683"/>
    <cellStyle name="Model Subtotal 5 5 7 3" xfId="31684"/>
    <cellStyle name="Model Subtotal 5 5 7 3 2" xfId="31685"/>
    <cellStyle name="Model Subtotal 5 5 7 4" xfId="31686"/>
    <cellStyle name="Model Subtotal 5 5 8" xfId="31687"/>
    <cellStyle name="Model Subtotal 5 5 8 2" xfId="31688"/>
    <cellStyle name="Model Subtotal 5 5 8 2 2" xfId="31689"/>
    <cellStyle name="Model Subtotal 5 5 8 3" xfId="31690"/>
    <cellStyle name="Model Subtotal 5 5 8 3 2" xfId="31691"/>
    <cellStyle name="Model Subtotal 5 5 8 4" xfId="31692"/>
    <cellStyle name="Model Subtotal 5 5 9" xfId="31693"/>
    <cellStyle name="Model Subtotal 5 5 9 2" xfId="31694"/>
    <cellStyle name="Model Subtotal 5 6" xfId="31695"/>
    <cellStyle name="Model Subtotal 5 6 10" xfId="31696"/>
    <cellStyle name="Model Subtotal 5 6 2" xfId="31697"/>
    <cellStyle name="Model Subtotal 5 6 2 2" xfId="31698"/>
    <cellStyle name="Model Subtotal 5 6 2 2 2" xfId="31699"/>
    <cellStyle name="Model Subtotal 5 6 2 3" xfId="31700"/>
    <cellStyle name="Model Subtotal 5 6 2 3 2" xfId="31701"/>
    <cellStyle name="Model Subtotal 5 6 2 4" xfId="31702"/>
    <cellStyle name="Model Subtotal 5 6 3" xfId="31703"/>
    <cellStyle name="Model Subtotal 5 6 3 2" xfId="31704"/>
    <cellStyle name="Model Subtotal 5 6 3 2 2" xfId="31705"/>
    <cellStyle name="Model Subtotal 5 6 3 3" xfId="31706"/>
    <cellStyle name="Model Subtotal 5 6 3 3 2" xfId="31707"/>
    <cellStyle name="Model Subtotal 5 6 3 4" xfId="31708"/>
    <cellStyle name="Model Subtotal 5 6 4" xfId="31709"/>
    <cellStyle name="Model Subtotal 5 6 4 2" xfId="31710"/>
    <cellStyle name="Model Subtotal 5 6 4 2 2" xfId="31711"/>
    <cellStyle name="Model Subtotal 5 6 4 3" xfId="31712"/>
    <cellStyle name="Model Subtotal 5 6 4 3 2" xfId="31713"/>
    <cellStyle name="Model Subtotal 5 6 4 4" xfId="31714"/>
    <cellStyle name="Model Subtotal 5 6 5" xfId="31715"/>
    <cellStyle name="Model Subtotal 5 6 5 2" xfId="31716"/>
    <cellStyle name="Model Subtotal 5 6 5 2 2" xfId="31717"/>
    <cellStyle name="Model Subtotal 5 6 5 3" xfId="31718"/>
    <cellStyle name="Model Subtotal 5 6 5 3 2" xfId="31719"/>
    <cellStyle name="Model Subtotal 5 6 5 4" xfId="31720"/>
    <cellStyle name="Model Subtotal 5 6 6" xfId="31721"/>
    <cellStyle name="Model Subtotal 5 6 6 2" xfId="31722"/>
    <cellStyle name="Model Subtotal 5 6 6 2 2" xfId="31723"/>
    <cellStyle name="Model Subtotal 5 6 6 3" xfId="31724"/>
    <cellStyle name="Model Subtotal 5 6 6 3 2" xfId="31725"/>
    <cellStyle name="Model Subtotal 5 6 6 4" xfId="31726"/>
    <cellStyle name="Model Subtotal 5 6 7" xfId="31727"/>
    <cellStyle name="Model Subtotal 5 6 7 2" xfId="31728"/>
    <cellStyle name="Model Subtotal 5 6 7 2 2" xfId="31729"/>
    <cellStyle name="Model Subtotal 5 6 7 3" xfId="31730"/>
    <cellStyle name="Model Subtotal 5 6 7 3 2" xfId="31731"/>
    <cellStyle name="Model Subtotal 5 6 7 4" xfId="31732"/>
    <cellStyle name="Model Subtotal 5 6 8" xfId="31733"/>
    <cellStyle name="Model Subtotal 5 6 8 2" xfId="31734"/>
    <cellStyle name="Model Subtotal 5 6 9" xfId="31735"/>
    <cellStyle name="Model Subtotal 5 6 9 2" xfId="31736"/>
    <cellStyle name="Model Subtotal 5 7" xfId="31737"/>
    <cellStyle name="Model Subtotal 5 7 2" xfId="31738"/>
    <cellStyle name="Model Subtotal 5 7 2 2" xfId="31739"/>
    <cellStyle name="Model Subtotal 5 7 3" xfId="31740"/>
    <cellStyle name="Model Subtotal 5 7 3 2" xfId="31741"/>
    <cellStyle name="Model Subtotal 5 7 4" xfId="31742"/>
    <cellStyle name="Model Subtotal 5 8" xfId="31743"/>
    <cellStyle name="Model Subtotal 5 8 2" xfId="31744"/>
    <cellStyle name="Model Subtotal 5 8 2 2" xfId="31745"/>
    <cellStyle name="Model Subtotal 5 8 3" xfId="31746"/>
    <cellStyle name="Model Subtotal 5 8 3 2" xfId="31747"/>
    <cellStyle name="Model Subtotal 5 8 4" xfId="31748"/>
    <cellStyle name="Model Subtotal 5 9" xfId="31749"/>
    <cellStyle name="Model Subtotal 5 9 2" xfId="31750"/>
    <cellStyle name="Model Subtotal 5 9 2 2" xfId="31751"/>
    <cellStyle name="Model Subtotal 5 9 3" xfId="31752"/>
    <cellStyle name="Model Subtotal 5 9 3 2" xfId="31753"/>
    <cellStyle name="Model Subtotal 5 9 4" xfId="31754"/>
    <cellStyle name="Model Subtotal 6" xfId="31755"/>
    <cellStyle name="Model Subtotal 6 10" xfId="31756"/>
    <cellStyle name="Model Subtotal 6 10 2" xfId="31757"/>
    <cellStyle name="Model Subtotal 6 11" xfId="31758"/>
    <cellStyle name="Model Subtotal 6 2" xfId="31759"/>
    <cellStyle name="Model Subtotal 6 2 10" xfId="31760"/>
    <cellStyle name="Model Subtotal 6 2 2" xfId="31761"/>
    <cellStyle name="Model Subtotal 6 2 2 2" xfId="31762"/>
    <cellStyle name="Model Subtotal 6 2 2 2 2" xfId="31763"/>
    <cellStyle name="Model Subtotal 6 2 2 3" xfId="31764"/>
    <cellStyle name="Model Subtotal 6 2 2 3 2" xfId="31765"/>
    <cellStyle name="Model Subtotal 6 2 2 4" xfId="31766"/>
    <cellStyle name="Model Subtotal 6 2 3" xfId="31767"/>
    <cellStyle name="Model Subtotal 6 2 3 2" xfId="31768"/>
    <cellStyle name="Model Subtotal 6 2 3 2 2" xfId="31769"/>
    <cellStyle name="Model Subtotal 6 2 3 3" xfId="31770"/>
    <cellStyle name="Model Subtotal 6 2 3 3 2" xfId="31771"/>
    <cellStyle name="Model Subtotal 6 2 3 4" xfId="31772"/>
    <cellStyle name="Model Subtotal 6 2 4" xfId="31773"/>
    <cellStyle name="Model Subtotal 6 2 4 2" xfId="31774"/>
    <cellStyle name="Model Subtotal 6 2 4 2 2" xfId="31775"/>
    <cellStyle name="Model Subtotal 6 2 4 3" xfId="31776"/>
    <cellStyle name="Model Subtotal 6 2 4 3 2" xfId="31777"/>
    <cellStyle name="Model Subtotal 6 2 4 4" xfId="31778"/>
    <cellStyle name="Model Subtotal 6 2 5" xfId="31779"/>
    <cellStyle name="Model Subtotal 6 2 5 2" xfId="31780"/>
    <cellStyle name="Model Subtotal 6 2 5 2 2" xfId="31781"/>
    <cellStyle name="Model Subtotal 6 2 5 3" xfId="31782"/>
    <cellStyle name="Model Subtotal 6 2 5 3 2" xfId="31783"/>
    <cellStyle name="Model Subtotal 6 2 5 4" xfId="31784"/>
    <cellStyle name="Model Subtotal 6 2 6" xfId="31785"/>
    <cellStyle name="Model Subtotal 6 2 6 2" xfId="31786"/>
    <cellStyle name="Model Subtotal 6 2 6 2 2" xfId="31787"/>
    <cellStyle name="Model Subtotal 6 2 6 3" xfId="31788"/>
    <cellStyle name="Model Subtotal 6 2 6 3 2" xfId="31789"/>
    <cellStyle name="Model Subtotal 6 2 6 4" xfId="31790"/>
    <cellStyle name="Model Subtotal 6 2 7" xfId="31791"/>
    <cellStyle name="Model Subtotal 6 2 7 2" xfId="31792"/>
    <cellStyle name="Model Subtotal 6 2 7 2 2" xfId="31793"/>
    <cellStyle name="Model Subtotal 6 2 7 3" xfId="31794"/>
    <cellStyle name="Model Subtotal 6 2 7 3 2" xfId="31795"/>
    <cellStyle name="Model Subtotal 6 2 7 4" xfId="31796"/>
    <cellStyle name="Model Subtotal 6 2 8" xfId="31797"/>
    <cellStyle name="Model Subtotal 6 2 8 2" xfId="31798"/>
    <cellStyle name="Model Subtotal 6 2 9" xfId="31799"/>
    <cellStyle name="Model Subtotal 6 2 9 2" xfId="31800"/>
    <cellStyle name="Model Subtotal 6 3" xfId="31801"/>
    <cellStyle name="Model Subtotal 6 3 2" xfId="31802"/>
    <cellStyle name="Model Subtotal 6 3 2 2" xfId="31803"/>
    <cellStyle name="Model Subtotal 6 3 3" xfId="31804"/>
    <cellStyle name="Model Subtotal 6 3 3 2" xfId="31805"/>
    <cellStyle name="Model Subtotal 6 3 4" xfId="31806"/>
    <cellStyle name="Model Subtotal 6 4" xfId="31807"/>
    <cellStyle name="Model Subtotal 6 4 2" xfId="31808"/>
    <cellStyle name="Model Subtotal 6 4 2 2" xfId="31809"/>
    <cellStyle name="Model Subtotal 6 4 3" xfId="31810"/>
    <cellStyle name="Model Subtotal 6 4 3 2" xfId="31811"/>
    <cellStyle name="Model Subtotal 6 4 4" xfId="31812"/>
    <cellStyle name="Model Subtotal 6 5" xfId="31813"/>
    <cellStyle name="Model Subtotal 6 5 2" xfId="31814"/>
    <cellStyle name="Model Subtotal 6 5 2 2" xfId="31815"/>
    <cellStyle name="Model Subtotal 6 5 3" xfId="31816"/>
    <cellStyle name="Model Subtotal 6 5 3 2" xfId="31817"/>
    <cellStyle name="Model Subtotal 6 5 4" xfId="31818"/>
    <cellStyle name="Model Subtotal 6 6" xfId="31819"/>
    <cellStyle name="Model Subtotal 6 6 2" xfId="31820"/>
    <cellStyle name="Model Subtotal 6 6 2 2" xfId="31821"/>
    <cellStyle name="Model Subtotal 6 6 3" xfId="31822"/>
    <cellStyle name="Model Subtotal 6 6 3 2" xfId="31823"/>
    <cellStyle name="Model Subtotal 6 6 4" xfId="31824"/>
    <cellStyle name="Model Subtotal 6 7" xfId="31825"/>
    <cellStyle name="Model Subtotal 6 7 2" xfId="31826"/>
    <cellStyle name="Model Subtotal 6 7 2 2" xfId="31827"/>
    <cellStyle name="Model Subtotal 6 7 3" xfId="31828"/>
    <cellStyle name="Model Subtotal 6 7 3 2" xfId="31829"/>
    <cellStyle name="Model Subtotal 6 7 4" xfId="31830"/>
    <cellStyle name="Model Subtotal 6 8" xfId="31831"/>
    <cellStyle name="Model Subtotal 6 8 2" xfId="31832"/>
    <cellStyle name="Model Subtotal 6 8 2 2" xfId="31833"/>
    <cellStyle name="Model Subtotal 6 8 3" xfId="31834"/>
    <cellStyle name="Model Subtotal 6 8 3 2" xfId="31835"/>
    <cellStyle name="Model Subtotal 6 8 4" xfId="31836"/>
    <cellStyle name="Model Subtotal 6 9" xfId="31837"/>
    <cellStyle name="Model Subtotal 6 9 2" xfId="31838"/>
    <cellStyle name="Model Subtotal 7" xfId="31839"/>
    <cellStyle name="Model Subtotal 7 10" xfId="31840"/>
    <cellStyle name="Model Subtotal 7 10 2" xfId="31841"/>
    <cellStyle name="Model Subtotal 7 11" xfId="31842"/>
    <cellStyle name="Model Subtotal 7 2" xfId="31843"/>
    <cellStyle name="Model Subtotal 7 2 10" xfId="31844"/>
    <cellStyle name="Model Subtotal 7 2 2" xfId="31845"/>
    <cellStyle name="Model Subtotal 7 2 2 2" xfId="31846"/>
    <cellStyle name="Model Subtotal 7 2 2 2 2" xfId="31847"/>
    <cellStyle name="Model Subtotal 7 2 2 3" xfId="31848"/>
    <cellStyle name="Model Subtotal 7 2 2 3 2" xfId="31849"/>
    <cellStyle name="Model Subtotal 7 2 2 4" xfId="31850"/>
    <cellStyle name="Model Subtotal 7 2 3" xfId="31851"/>
    <cellStyle name="Model Subtotal 7 2 3 2" xfId="31852"/>
    <cellStyle name="Model Subtotal 7 2 3 2 2" xfId="31853"/>
    <cellStyle name="Model Subtotal 7 2 3 3" xfId="31854"/>
    <cellStyle name="Model Subtotal 7 2 3 3 2" xfId="31855"/>
    <cellStyle name="Model Subtotal 7 2 3 4" xfId="31856"/>
    <cellStyle name="Model Subtotal 7 2 4" xfId="31857"/>
    <cellStyle name="Model Subtotal 7 2 4 2" xfId="31858"/>
    <cellStyle name="Model Subtotal 7 2 4 2 2" xfId="31859"/>
    <cellStyle name="Model Subtotal 7 2 4 3" xfId="31860"/>
    <cellStyle name="Model Subtotal 7 2 4 3 2" xfId="31861"/>
    <cellStyle name="Model Subtotal 7 2 4 4" xfId="31862"/>
    <cellStyle name="Model Subtotal 7 2 5" xfId="31863"/>
    <cellStyle name="Model Subtotal 7 2 5 2" xfId="31864"/>
    <cellStyle name="Model Subtotal 7 2 5 2 2" xfId="31865"/>
    <cellStyle name="Model Subtotal 7 2 5 3" xfId="31866"/>
    <cellStyle name="Model Subtotal 7 2 5 3 2" xfId="31867"/>
    <cellStyle name="Model Subtotal 7 2 5 4" xfId="31868"/>
    <cellStyle name="Model Subtotal 7 2 6" xfId="31869"/>
    <cellStyle name="Model Subtotal 7 2 6 2" xfId="31870"/>
    <cellStyle name="Model Subtotal 7 2 6 2 2" xfId="31871"/>
    <cellStyle name="Model Subtotal 7 2 6 3" xfId="31872"/>
    <cellStyle name="Model Subtotal 7 2 6 3 2" xfId="31873"/>
    <cellStyle name="Model Subtotal 7 2 6 4" xfId="31874"/>
    <cellStyle name="Model Subtotal 7 2 7" xfId="31875"/>
    <cellStyle name="Model Subtotal 7 2 7 2" xfId="31876"/>
    <cellStyle name="Model Subtotal 7 2 7 2 2" xfId="31877"/>
    <cellStyle name="Model Subtotal 7 2 7 3" xfId="31878"/>
    <cellStyle name="Model Subtotal 7 2 7 3 2" xfId="31879"/>
    <cellStyle name="Model Subtotal 7 2 7 4" xfId="31880"/>
    <cellStyle name="Model Subtotal 7 2 8" xfId="31881"/>
    <cellStyle name="Model Subtotal 7 2 8 2" xfId="31882"/>
    <cellStyle name="Model Subtotal 7 2 9" xfId="31883"/>
    <cellStyle name="Model Subtotal 7 2 9 2" xfId="31884"/>
    <cellStyle name="Model Subtotal 7 3" xfId="31885"/>
    <cellStyle name="Model Subtotal 7 3 2" xfId="31886"/>
    <cellStyle name="Model Subtotal 7 3 2 2" xfId="31887"/>
    <cellStyle name="Model Subtotal 7 3 3" xfId="31888"/>
    <cellStyle name="Model Subtotal 7 3 3 2" xfId="31889"/>
    <cellStyle name="Model Subtotal 7 3 4" xfId="31890"/>
    <cellStyle name="Model Subtotal 7 4" xfId="31891"/>
    <cellStyle name="Model Subtotal 7 4 2" xfId="31892"/>
    <cellStyle name="Model Subtotal 7 4 2 2" xfId="31893"/>
    <cellStyle name="Model Subtotal 7 4 3" xfId="31894"/>
    <cellStyle name="Model Subtotal 7 4 3 2" xfId="31895"/>
    <cellStyle name="Model Subtotal 7 4 4" xfId="31896"/>
    <cellStyle name="Model Subtotal 7 5" xfId="31897"/>
    <cellStyle name="Model Subtotal 7 5 2" xfId="31898"/>
    <cellStyle name="Model Subtotal 7 5 2 2" xfId="31899"/>
    <cellStyle name="Model Subtotal 7 5 3" xfId="31900"/>
    <cellStyle name="Model Subtotal 7 5 3 2" xfId="31901"/>
    <cellStyle name="Model Subtotal 7 5 4" xfId="31902"/>
    <cellStyle name="Model Subtotal 7 6" xfId="31903"/>
    <cellStyle name="Model Subtotal 7 6 2" xfId="31904"/>
    <cellStyle name="Model Subtotal 7 6 2 2" xfId="31905"/>
    <cellStyle name="Model Subtotal 7 6 3" xfId="31906"/>
    <cellStyle name="Model Subtotal 7 6 3 2" xfId="31907"/>
    <cellStyle name="Model Subtotal 7 6 4" xfId="31908"/>
    <cellStyle name="Model Subtotal 7 7" xfId="31909"/>
    <cellStyle name="Model Subtotal 7 7 2" xfId="31910"/>
    <cellStyle name="Model Subtotal 7 7 2 2" xfId="31911"/>
    <cellStyle name="Model Subtotal 7 7 3" xfId="31912"/>
    <cellStyle name="Model Subtotal 7 7 3 2" xfId="31913"/>
    <cellStyle name="Model Subtotal 7 7 4" xfId="31914"/>
    <cellStyle name="Model Subtotal 7 8" xfId="31915"/>
    <cellStyle name="Model Subtotal 7 8 2" xfId="31916"/>
    <cellStyle name="Model Subtotal 7 8 2 2" xfId="31917"/>
    <cellStyle name="Model Subtotal 7 8 3" xfId="31918"/>
    <cellStyle name="Model Subtotal 7 8 3 2" xfId="31919"/>
    <cellStyle name="Model Subtotal 7 8 4" xfId="31920"/>
    <cellStyle name="Model Subtotal 7 9" xfId="31921"/>
    <cellStyle name="Model Subtotal 7 9 2" xfId="31922"/>
    <cellStyle name="Model Subtotal 8" xfId="31923"/>
    <cellStyle name="Model Subtotal 8 10" xfId="31924"/>
    <cellStyle name="Model Subtotal 8 10 2" xfId="31925"/>
    <cellStyle name="Model Subtotal 8 11" xfId="31926"/>
    <cellStyle name="Model Subtotal 8 2" xfId="31927"/>
    <cellStyle name="Model Subtotal 8 2 10" xfId="31928"/>
    <cellStyle name="Model Subtotal 8 2 2" xfId="31929"/>
    <cellStyle name="Model Subtotal 8 2 2 2" xfId="31930"/>
    <cellStyle name="Model Subtotal 8 2 2 2 2" xfId="31931"/>
    <cellStyle name="Model Subtotal 8 2 2 3" xfId="31932"/>
    <cellStyle name="Model Subtotal 8 2 2 3 2" xfId="31933"/>
    <cellStyle name="Model Subtotal 8 2 2 4" xfId="31934"/>
    <cellStyle name="Model Subtotal 8 2 3" xfId="31935"/>
    <cellStyle name="Model Subtotal 8 2 3 2" xfId="31936"/>
    <cellStyle name="Model Subtotal 8 2 3 2 2" xfId="31937"/>
    <cellStyle name="Model Subtotal 8 2 3 3" xfId="31938"/>
    <cellStyle name="Model Subtotal 8 2 3 3 2" xfId="31939"/>
    <cellStyle name="Model Subtotal 8 2 3 4" xfId="31940"/>
    <cellStyle name="Model Subtotal 8 2 4" xfId="31941"/>
    <cellStyle name="Model Subtotal 8 2 4 2" xfId="31942"/>
    <cellStyle name="Model Subtotal 8 2 4 2 2" xfId="31943"/>
    <cellStyle name="Model Subtotal 8 2 4 3" xfId="31944"/>
    <cellStyle name="Model Subtotal 8 2 4 3 2" xfId="31945"/>
    <cellStyle name="Model Subtotal 8 2 4 4" xfId="31946"/>
    <cellStyle name="Model Subtotal 8 2 5" xfId="31947"/>
    <cellStyle name="Model Subtotal 8 2 5 2" xfId="31948"/>
    <cellStyle name="Model Subtotal 8 2 5 2 2" xfId="31949"/>
    <cellStyle name="Model Subtotal 8 2 5 3" xfId="31950"/>
    <cellStyle name="Model Subtotal 8 2 5 3 2" xfId="31951"/>
    <cellStyle name="Model Subtotal 8 2 5 4" xfId="31952"/>
    <cellStyle name="Model Subtotal 8 2 6" xfId="31953"/>
    <cellStyle name="Model Subtotal 8 2 6 2" xfId="31954"/>
    <cellStyle name="Model Subtotal 8 2 6 2 2" xfId="31955"/>
    <cellStyle name="Model Subtotal 8 2 6 3" xfId="31956"/>
    <cellStyle name="Model Subtotal 8 2 6 3 2" xfId="31957"/>
    <cellStyle name="Model Subtotal 8 2 6 4" xfId="31958"/>
    <cellStyle name="Model Subtotal 8 2 7" xfId="31959"/>
    <cellStyle name="Model Subtotal 8 2 7 2" xfId="31960"/>
    <cellStyle name="Model Subtotal 8 2 7 2 2" xfId="31961"/>
    <cellStyle name="Model Subtotal 8 2 7 3" xfId="31962"/>
    <cellStyle name="Model Subtotal 8 2 7 3 2" xfId="31963"/>
    <cellStyle name="Model Subtotal 8 2 7 4" xfId="31964"/>
    <cellStyle name="Model Subtotal 8 2 8" xfId="31965"/>
    <cellStyle name="Model Subtotal 8 2 8 2" xfId="31966"/>
    <cellStyle name="Model Subtotal 8 2 9" xfId="31967"/>
    <cellStyle name="Model Subtotal 8 2 9 2" xfId="31968"/>
    <cellStyle name="Model Subtotal 8 3" xfId="31969"/>
    <cellStyle name="Model Subtotal 8 3 2" xfId="31970"/>
    <cellStyle name="Model Subtotal 8 3 2 2" xfId="31971"/>
    <cellStyle name="Model Subtotal 8 3 3" xfId="31972"/>
    <cellStyle name="Model Subtotal 8 3 3 2" xfId="31973"/>
    <cellStyle name="Model Subtotal 8 3 4" xfId="31974"/>
    <cellStyle name="Model Subtotal 8 4" xfId="31975"/>
    <cellStyle name="Model Subtotal 8 4 2" xfId="31976"/>
    <cellStyle name="Model Subtotal 8 4 2 2" xfId="31977"/>
    <cellStyle name="Model Subtotal 8 4 3" xfId="31978"/>
    <cellStyle name="Model Subtotal 8 4 3 2" xfId="31979"/>
    <cellStyle name="Model Subtotal 8 4 4" xfId="31980"/>
    <cellStyle name="Model Subtotal 8 5" xfId="31981"/>
    <cellStyle name="Model Subtotal 8 5 2" xfId="31982"/>
    <cellStyle name="Model Subtotal 8 5 2 2" xfId="31983"/>
    <cellStyle name="Model Subtotal 8 5 3" xfId="31984"/>
    <cellStyle name="Model Subtotal 8 5 3 2" xfId="31985"/>
    <cellStyle name="Model Subtotal 8 5 4" xfId="31986"/>
    <cellStyle name="Model Subtotal 8 6" xfId="31987"/>
    <cellStyle name="Model Subtotal 8 6 2" xfId="31988"/>
    <cellStyle name="Model Subtotal 8 6 2 2" xfId="31989"/>
    <cellStyle name="Model Subtotal 8 6 3" xfId="31990"/>
    <cellStyle name="Model Subtotal 8 6 3 2" xfId="31991"/>
    <cellStyle name="Model Subtotal 8 6 4" xfId="31992"/>
    <cellStyle name="Model Subtotal 8 7" xfId="31993"/>
    <cellStyle name="Model Subtotal 8 7 2" xfId="31994"/>
    <cellStyle name="Model Subtotal 8 7 2 2" xfId="31995"/>
    <cellStyle name="Model Subtotal 8 7 3" xfId="31996"/>
    <cellStyle name="Model Subtotal 8 7 3 2" xfId="31997"/>
    <cellStyle name="Model Subtotal 8 7 4" xfId="31998"/>
    <cellStyle name="Model Subtotal 8 8" xfId="31999"/>
    <cellStyle name="Model Subtotal 8 8 2" xfId="32000"/>
    <cellStyle name="Model Subtotal 8 8 2 2" xfId="32001"/>
    <cellStyle name="Model Subtotal 8 8 3" xfId="32002"/>
    <cellStyle name="Model Subtotal 8 8 3 2" xfId="32003"/>
    <cellStyle name="Model Subtotal 8 8 4" xfId="32004"/>
    <cellStyle name="Model Subtotal 8 9" xfId="32005"/>
    <cellStyle name="Model Subtotal 8 9 2" xfId="32006"/>
    <cellStyle name="Model Subtotal 9" xfId="32007"/>
    <cellStyle name="Model Subtotal 9 10" xfId="32008"/>
    <cellStyle name="Model Subtotal 9 2" xfId="32009"/>
    <cellStyle name="Model Subtotal 9 2 2" xfId="32010"/>
    <cellStyle name="Model Subtotal 9 2 2 2" xfId="32011"/>
    <cellStyle name="Model Subtotal 9 2 3" xfId="32012"/>
    <cellStyle name="Model Subtotal 9 2 3 2" xfId="32013"/>
    <cellStyle name="Model Subtotal 9 2 4" xfId="32014"/>
    <cellStyle name="Model Subtotal 9 3" xfId="32015"/>
    <cellStyle name="Model Subtotal 9 3 2" xfId="32016"/>
    <cellStyle name="Model Subtotal 9 3 2 2" xfId="32017"/>
    <cellStyle name="Model Subtotal 9 3 3" xfId="32018"/>
    <cellStyle name="Model Subtotal 9 3 3 2" xfId="32019"/>
    <cellStyle name="Model Subtotal 9 3 4" xfId="32020"/>
    <cellStyle name="Model Subtotal 9 4" xfId="32021"/>
    <cellStyle name="Model Subtotal 9 4 2" xfId="32022"/>
    <cellStyle name="Model Subtotal 9 4 2 2" xfId="32023"/>
    <cellStyle name="Model Subtotal 9 4 3" xfId="32024"/>
    <cellStyle name="Model Subtotal 9 4 3 2" xfId="32025"/>
    <cellStyle name="Model Subtotal 9 4 4" xfId="32026"/>
    <cellStyle name="Model Subtotal 9 5" xfId="32027"/>
    <cellStyle name="Model Subtotal 9 5 2" xfId="32028"/>
    <cellStyle name="Model Subtotal 9 5 2 2" xfId="32029"/>
    <cellStyle name="Model Subtotal 9 5 3" xfId="32030"/>
    <cellStyle name="Model Subtotal 9 5 3 2" xfId="32031"/>
    <cellStyle name="Model Subtotal 9 5 4" xfId="32032"/>
    <cellStyle name="Model Subtotal 9 6" xfId="32033"/>
    <cellStyle name="Model Subtotal 9 6 2" xfId="32034"/>
    <cellStyle name="Model Subtotal 9 6 2 2" xfId="32035"/>
    <cellStyle name="Model Subtotal 9 6 3" xfId="32036"/>
    <cellStyle name="Model Subtotal 9 6 3 2" xfId="32037"/>
    <cellStyle name="Model Subtotal 9 6 4" xfId="32038"/>
    <cellStyle name="Model Subtotal 9 7" xfId="32039"/>
    <cellStyle name="Model Subtotal 9 7 2" xfId="32040"/>
    <cellStyle name="Model Subtotal 9 7 2 2" xfId="32041"/>
    <cellStyle name="Model Subtotal 9 7 3" xfId="32042"/>
    <cellStyle name="Model Subtotal 9 7 3 2" xfId="32043"/>
    <cellStyle name="Model Subtotal 9 7 4" xfId="32044"/>
    <cellStyle name="Model Subtotal 9 8" xfId="32045"/>
    <cellStyle name="Model Subtotal 9 8 2" xfId="32046"/>
    <cellStyle name="Model Subtotal 9 9" xfId="32047"/>
    <cellStyle name="Model Subtotal 9 9 2" xfId="32048"/>
    <cellStyle name="Model Totals" xfId="32049"/>
    <cellStyle name="Neutral 2" xfId="32050"/>
    <cellStyle name="NonPrint_TemTitle" xfId="32051"/>
    <cellStyle name="Normal" xfId="0" builtinId="0"/>
    <cellStyle name="Normal 10" xfId="32052"/>
    <cellStyle name="Normal 10 2" xfId="32053"/>
    <cellStyle name="Normal 11" xfId="32054"/>
    <cellStyle name="Normal 11 2" xfId="32055"/>
    <cellStyle name="Normal 11 3" xfId="32056"/>
    <cellStyle name="Normal 12" xfId="32057"/>
    <cellStyle name="Normal 12 2" xfId="32058"/>
    <cellStyle name="Normal 13" xfId="32059"/>
    <cellStyle name="Normal 13 2" xfId="32060"/>
    <cellStyle name="Normal 14" xfId="41594"/>
    <cellStyle name="Normal 2" xfId="4"/>
    <cellStyle name="Normal 2 2" xfId="32061"/>
    <cellStyle name="Normal 2 2 2" xfId="32062"/>
    <cellStyle name="Normal 2 2 2 2" xfId="32063"/>
    <cellStyle name="Normal 2 2 3" xfId="32064"/>
    <cellStyle name="Normal 2 3" xfId="32065"/>
    <cellStyle name="Normal 2 3 2" xfId="32066"/>
    <cellStyle name="Normal 2 4" xfId="32067"/>
    <cellStyle name="Normal 2 4 2" xfId="32068"/>
    <cellStyle name="Normal 2 5" xfId="32069"/>
    <cellStyle name="Normal 2 6" xfId="32070"/>
    <cellStyle name="Normal 2 7" xfId="32071"/>
    <cellStyle name="Normal 2_CalPlanning_Model_Crosswalk_2" xfId="32072"/>
    <cellStyle name="Normal 3" xfId="32073"/>
    <cellStyle name="Normal 3 2" xfId="32074"/>
    <cellStyle name="Normal 3 2 2" xfId="32075"/>
    <cellStyle name="Normal 3 3" xfId="32076"/>
    <cellStyle name="Normal 3 4" xfId="32077"/>
    <cellStyle name="Normal 4" xfId="32078"/>
    <cellStyle name="Normal 4 2" xfId="32079"/>
    <cellStyle name="Normal 5" xfId="32080"/>
    <cellStyle name="Normal 5 2" xfId="32081"/>
    <cellStyle name="Normal 5 3" xfId="32082"/>
    <cellStyle name="Normal 5 3 2" xfId="32083"/>
    <cellStyle name="Normal 5 3 3" xfId="32084"/>
    <cellStyle name="Normal 6" xfId="32085"/>
    <cellStyle name="Normal 6 2" xfId="32086"/>
    <cellStyle name="Normal 7" xfId="32087"/>
    <cellStyle name="Normal 7 2" xfId="32088"/>
    <cellStyle name="Normal 8" xfId="32089"/>
    <cellStyle name="Normal 8 2" xfId="32090"/>
    <cellStyle name="Normal 8 2 2" xfId="32091"/>
    <cellStyle name="Normal 8 2 2 2" xfId="32092"/>
    <cellStyle name="Normal 8 2 2 2 2" xfId="32093"/>
    <cellStyle name="Normal 8 2 2 3" xfId="32094"/>
    <cellStyle name="Normal 8 2 3" xfId="32095"/>
    <cellStyle name="Normal 8 2 4" xfId="32096"/>
    <cellStyle name="Normal 8 2 4 2" xfId="32097"/>
    <cellStyle name="Normal 8 2 4 2 2" xfId="32098"/>
    <cellStyle name="Normal 8 2 4 3" xfId="32099"/>
    <cellStyle name="Normal 8 2 5" xfId="32100"/>
    <cellStyle name="Normal 8 2 5 2" xfId="32101"/>
    <cellStyle name="Normal 8 2 6" xfId="32102"/>
    <cellStyle name="Normal 8 2 7" xfId="32103"/>
    <cellStyle name="Normal 8 3" xfId="32104"/>
    <cellStyle name="Normal 8 3 2" xfId="32105"/>
    <cellStyle name="Normal 8 3 2 2" xfId="32106"/>
    <cellStyle name="Normal 8 3 3" xfId="32107"/>
    <cellStyle name="Normal 8 3 3 2" xfId="32108"/>
    <cellStyle name="Normal 8 3 4" xfId="32109"/>
    <cellStyle name="Normal 8 3 5" xfId="32110"/>
    <cellStyle name="Normal 8 4" xfId="32111"/>
    <cellStyle name="Normal 8 4 2" xfId="32112"/>
    <cellStyle name="Normal 8 4 2 2" xfId="32113"/>
    <cellStyle name="Normal 8 4 2 2 2" xfId="32114"/>
    <cellStyle name="Normal 8 4 3" xfId="32115"/>
    <cellStyle name="Normal 8 4 3 2" xfId="32116"/>
    <cellStyle name="Normal 8 4 4" xfId="32117"/>
    <cellStyle name="Normal 8 4 4 2" xfId="32118"/>
    <cellStyle name="Normal 8 4 4 2 2" xfId="32119"/>
    <cellStyle name="Normal 8 4 4 3" xfId="32120"/>
    <cellStyle name="Normal 8 4 5" xfId="32121"/>
    <cellStyle name="Normal 8 4 5 2" xfId="32122"/>
    <cellStyle name="Normal 8 4 6" xfId="32123"/>
    <cellStyle name="Normal 8 5" xfId="32124"/>
    <cellStyle name="Normal 8 6" xfId="32125"/>
    <cellStyle name="Normal 8 6 2" xfId="32126"/>
    <cellStyle name="Normal 8 6 3" xfId="32127"/>
    <cellStyle name="Normal 8 7" xfId="32128"/>
    <cellStyle name="Normal 8 7 2" xfId="32129"/>
    <cellStyle name="Normal 8 7 3" xfId="32130"/>
    <cellStyle name="Normal 8 7 3 2" xfId="32131"/>
    <cellStyle name="Normal 8 7 4" xfId="32132"/>
    <cellStyle name="Normal 8 7 4 2" xfId="32133"/>
    <cellStyle name="Normal 8 7 5" xfId="32134"/>
    <cellStyle name="Normal 8 8" xfId="32135"/>
    <cellStyle name="Normal 9" xfId="32136"/>
    <cellStyle name="Normal 9 2" xfId="32137"/>
    <cellStyle name="Normal_Sheet1" xfId="41597"/>
    <cellStyle name="Normal_Sheet2 2" xfId="41596"/>
    <cellStyle name="NormalRed" xfId="32138"/>
    <cellStyle name="Note 2" xfId="32139"/>
    <cellStyle name="Note 2 10" xfId="32140"/>
    <cellStyle name="Note 2 10 2" xfId="32141"/>
    <cellStyle name="Note 2 10 2 2" xfId="32142"/>
    <cellStyle name="Note 2 10 2 3" xfId="32143"/>
    <cellStyle name="Note 2 10 3" xfId="32144"/>
    <cellStyle name="Note 2 10 3 2" xfId="32145"/>
    <cellStyle name="Note 2 10 3 3" xfId="32146"/>
    <cellStyle name="Note 2 10 4" xfId="32147"/>
    <cellStyle name="Note 2 10 4 2" xfId="32148"/>
    <cellStyle name="Note 2 10 4 3" xfId="32149"/>
    <cellStyle name="Note 2 10 5" xfId="32150"/>
    <cellStyle name="Note 2 10 5 2" xfId="32151"/>
    <cellStyle name="Note 2 10 5 3" xfId="32152"/>
    <cellStyle name="Note 2 10 6" xfId="32153"/>
    <cellStyle name="Note 2 10 6 2" xfId="32154"/>
    <cellStyle name="Note 2 10 6 3" xfId="32155"/>
    <cellStyle name="Note 2 10 7" xfId="32156"/>
    <cellStyle name="Note 2 10 7 2" xfId="32157"/>
    <cellStyle name="Note 2 10 7 3" xfId="32158"/>
    <cellStyle name="Note 2 10 8" xfId="32159"/>
    <cellStyle name="Note 2 10 9" xfId="32160"/>
    <cellStyle name="Note 2 11" xfId="32161"/>
    <cellStyle name="Note 2 11 2" xfId="32162"/>
    <cellStyle name="Note 2 11 3" xfId="32163"/>
    <cellStyle name="Note 2 12" xfId="32164"/>
    <cellStyle name="Note 2 12 2" xfId="32165"/>
    <cellStyle name="Note 2 12 3" xfId="32166"/>
    <cellStyle name="Note 2 13" xfId="32167"/>
    <cellStyle name="Note 2 13 2" xfId="32168"/>
    <cellStyle name="Note 2 13 3" xfId="32169"/>
    <cellStyle name="Note 2 14" xfId="32170"/>
    <cellStyle name="Note 2 14 2" xfId="32171"/>
    <cellStyle name="Note 2 14 3" xfId="32172"/>
    <cellStyle name="Note 2 15" xfId="32173"/>
    <cellStyle name="Note 2 15 2" xfId="32174"/>
    <cellStyle name="Note 2 15 3" xfId="32175"/>
    <cellStyle name="Note 2 16" xfId="32176"/>
    <cellStyle name="Note 2 16 2" xfId="32177"/>
    <cellStyle name="Note 2 16 3" xfId="32178"/>
    <cellStyle name="Note 2 17" xfId="32179"/>
    <cellStyle name="Note 2 18" xfId="32180"/>
    <cellStyle name="Note 2 2" xfId="32181"/>
    <cellStyle name="Note 2 2 10" xfId="32182"/>
    <cellStyle name="Note 2 2 10 2" xfId="32183"/>
    <cellStyle name="Note 2 2 10 3" xfId="32184"/>
    <cellStyle name="Note 2 2 11" xfId="32185"/>
    <cellStyle name="Note 2 2 11 2" xfId="32186"/>
    <cellStyle name="Note 2 2 11 3" xfId="32187"/>
    <cellStyle name="Note 2 2 12" xfId="32188"/>
    <cellStyle name="Note 2 2 12 2" xfId="32189"/>
    <cellStyle name="Note 2 2 12 3" xfId="32190"/>
    <cellStyle name="Note 2 2 13" xfId="32191"/>
    <cellStyle name="Note 2 2 13 2" xfId="32192"/>
    <cellStyle name="Note 2 2 13 3" xfId="32193"/>
    <cellStyle name="Note 2 2 14" xfId="32194"/>
    <cellStyle name="Note 2 2 14 2" xfId="32195"/>
    <cellStyle name="Note 2 2 14 3" xfId="32196"/>
    <cellStyle name="Note 2 2 15" xfId="32197"/>
    <cellStyle name="Note 2 2 16" xfId="32198"/>
    <cellStyle name="Note 2 2 2" xfId="32199"/>
    <cellStyle name="Note 2 2 2 10" xfId="32200"/>
    <cellStyle name="Note 2 2 2 10 2" xfId="32201"/>
    <cellStyle name="Note 2 2 2 10 3" xfId="32202"/>
    <cellStyle name="Note 2 2 2 11" xfId="32203"/>
    <cellStyle name="Note 2 2 2 11 2" xfId="32204"/>
    <cellStyle name="Note 2 2 2 11 3" xfId="32205"/>
    <cellStyle name="Note 2 2 2 12" xfId="32206"/>
    <cellStyle name="Note 2 2 2 12 2" xfId="32207"/>
    <cellStyle name="Note 2 2 2 12 3" xfId="32208"/>
    <cellStyle name="Note 2 2 2 13" xfId="32209"/>
    <cellStyle name="Note 2 2 2 14" xfId="32210"/>
    <cellStyle name="Note 2 2 2 2" xfId="32211"/>
    <cellStyle name="Note 2 2 2 2 10" xfId="32212"/>
    <cellStyle name="Note 2 2 2 2 2" xfId="32213"/>
    <cellStyle name="Note 2 2 2 2 2 2" xfId="32214"/>
    <cellStyle name="Note 2 2 2 2 2 2 2" xfId="32215"/>
    <cellStyle name="Note 2 2 2 2 2 2 3" xfId="32216"/>
    <cellStyle name="Note 2 2 2 2 2 3" xfId="32217"/>
    <cellStyle name="Note 2 2 2 2 2 3 2" xfId="32218"/>
    <cellStyle name="Note 2 2 2 2 2 3 3" xfId="32219"/>
    <cellStyle name="Note 2 2 2 2 2 4" xfId="32220"/>
    <cellStyle name="Note 2 2 2 2 2 4 2" xfId="32221"/>
    <cellStyle name="Note 2 2 2 2 2 4 3" xfId="32222"/>
    <cellStyle name="Note 2 2 2 2 2 5" xfId="32223"/>
    <cellStyle name="Note 2 2 2 2 2 5 2" xfId="32224"/>
    <cellStyle name="Note 2 2 2 2 2 5 3" xfId="32225"/>
    <cellStyle name="Note 2 2 2 2 2 6" xfId="32226"/>
    <cellStyle name="Note 2 2 2 2 2 6 2" xfId="32227"/>
    <cellStyle name="Note 2 2 2 2 2 6 3" xfId="32228"/>
    <cellStyle name="Note 2 2 2 2 2 7" xfId="32229"/>
    <cellStyle name="Note 2 2 2 2 2 7 2" xfId="32230"/>
    <cellStyle name="Note 2 2 2 2 2 7 3" xfId="32231"/>
    <cellStyle name="Note 2 2 2 2 2 8" xfId="32232"/>
    <cellStyle name="Note 2 2 2 2 2 9" xfId="32233"/>
    <cellStyle name="Note 2 2 2 2 3" xfId="32234"/>
    <cellStyle name="Note 2 2 2 2 3 2" xfId="32235"/>
    <cellStyle name="Note 2 2 2 2 3 3" xfId="32236"/>
    <cellStyle name="Note 2 2 2 2 4" xfId="32237"/>
    <cellStyle name="Note 2 2 2 2 4 2" xfId="32238"/>
    <cellStyle name="Note 2 2 2 2 4 3" xfId="32239"/>
    <cellStyle name="Note 2 2 2 2 5" xfId="32240"/>
    <cellStyle name="Note 2 2 2 2 5 2" xfId="32241"/>
    <cellStyle name="Note 2 2 2 2 5 3" xfId="32242"/>
    <cellStyle name="Note 2 2 2 2 6" xfId="32243"/>
    <cellStyle name="Note 2 2 2 2 6 2" xfId="32244"/>
    <cellStyle name="Note 2 2 2 2 6 3" xfId="32245"/>
    <cellStyle name="Note 2 2 2 2 7" xfId="32246"/>
    <cellStyle name="Note 2 2 2 2 7 2" xfId="32247"/>
    <cellStyle name="Note 2 2 2 2 7 3" xfId="32248"/>
    <cellStyle name="Note 2 2 2 2 8" xfId="32249"/>
    <cellStyle name="Note 2 2 2 2 8 2" xfId="32250"/>
    <cellStyle name="Note 2 2 2 2 8 3" xfId="32251"/>
    <cellStyle name="Note 2 2 2 2 9" xfId="32252"/>
    <cellStyle name="Note 2 2 2 3" xfId="32253"/>
    <cellStyle name="Note 2 2 2 3 10" xfId="32254"/>
    <cellStyle name="Note 2 2 2 3 2" xfId="32255"/>
    <cellStyle name="Note 2 2 2 3 2 2" xfId="32256"/>
    <cellStyle name="Note 2 2 2 3 2 2 2" xfId="32257"/>
    <cellStyle name="Note 2 2 2 3 2 2 3" xfId="32258"/>
    <cellStyle name="Note 2 2 2 3 2 3" xfId="32259"/>
    <cellStyle name="Note 2 2 2 3 2 3 2" xfId="32260"/>
    <cellStyle name="Note 2 2 2 3 2 3 3" xfId="32261"/>
    <cellStyle name="Note 2 2 2 3 2 4" xfId="32262"/>
    <cellStyle name="Note 2 2 2 3 2 4 2" xfId="32263"/>
    <cellStyle name="Note 2 2 2 3 2 4 3" xfId="32264"/>
    <cellStyle name="Note 2 2 2 3 2 5" xfId="32265"/>
    <cellStyle name="Note 2 2 2 3 2 5 2" xfId="32266"/>
    <cellStyle name="Note 2 2 2 3 2 5 3" xfId="32267"/>
    <cellStyle name="Note 2 2 2 3 2 6" xfId="32268"/>
    <cellStyle name="Note 2 2 2 3 2 6 2" xfId="32269"/>
    <cellStyle name="Note 2 2 2 3 2 6 3" xfId="32270"/>
    <cellStyle name="Note 2 2 2 3 2 7" xfId="32271"/>
    <cellStyle name="Note 2 2 2 3 2 7 2" xfId="32272"/>
    <cellStyle name="Note 2 2 2 3 2 7 3" xfId="32273"/>
    <cellStyle name="Note 2 2 2 3 2 8" xfId="32274"/>
    <cellStyle name="Note 2 2 2 3 2 9" xfId="32275"/>
    <cellStyle name="Note 2 2 2 3 3" xfId="32276"/>
    <cellStyle name="Note 2 2 2 3 3 2" xfId="32277"/>
    <cellStyle name="Note 2 2 2 3 3 3" xfId="32278"/>
    <cellStyle name="Note 2 2 2 3 4" xfId="32279"/>
    <cellStyle name="Note 2 2 2 3 4 2" xfId="32280"/>
    <cellStyle name="Note 2 2 2 3 4 3" xfId="32281"/>
    <cellStyle name="Note 2 2 2 3 5" xfId="32282"/>
    <cellStyle name="Note 2 2 2 3 5 2" xfId="32283"/>
    <cellStyle name="Note 2 2 2 3 5 3" xfId="32284"/>
    <cellStyle name="Note 2 2 2 3 6" xfId="32285"/>
    <cellStyle name="Note 2 2 2 3 6 2" xfId="32286"/>
    <cellStyle name="Note 2 2 2 3 6 3" xfId="32287"/>
    <cellStyle name="Note 2 2 2 3 7" xfId="32288"/>
    <cellStyle name="Note 2 2 2 3 7 2" xfId="32289"/>
    <cellStyle name="Note 2 2 2 3 7 3" xfId="32290"/>
    <cellStyle name="Note 2 2 2 3 8" xfId="32291"/>
    <cellStyle name="Note 2 2 2 3 8 2" xfId="32292"/>
    <cellStyle name="Note 2 2 2 3 8 3" xfId="32293"/>
    <cellStyle name="Note 2 2 2 3 9" xfId="32294"/>
    <cellStyle name="Note 2 2 2 4" xfId="32295"/>
    <cellStyle name="Note 2 2 2 4 10" xfId="32296"/>
    <cellStyle name="Note 2 2 2 4 2" xfId="32297"/>
    <cellStyle name="Note 2 2 2 4 2 2" xfId="32298"/>
    <cellStyle name="Note 2 2 2 4 2 2 2" xfId="32299"/>
    <cellStyle name="Note 2 2 2 4 2 2 3" xfId="32300"/>
    <cellStyle name="Note 2 2 2 4 2 3" xfId="32301"/>
    <cellStyle name="Note 2 2 2 4 2 3 2" xfId="32302"/>
    <cellStyle name="Note 2 2 2 4 2 3 3" xfId="32303"/>
    <cellStyle name="Note 2 2 2 4 2 4" xfId="32304"/>
    <cellStyle name="Note 2 2 2 4 2 4 2" xfId="32305"/>
    <cellStyle name="Note 2 2 2 4 2 4 3" xfId="32306"/>
    <cellStyle name="Note 2 2 2 4 2 5" xfId="32307"/>
    <cellStyle name="Note 2 2 2 4 2 5 2" xfId="32308"/>
    <cellStyle name="Note 2 2 2 4 2 5 3" xfId="32309"/>
    <cellStyle name="Note 2 2 2 4 2 6" xfId="32310"/>
    <cellStyle name="Note 2 2 2 4 2 6 2" xfId="32311"/>
    <cellStyle name="Note 2 2 2 4 2 6 3" xfId="32312"/>
    <cellStyle name="Note 2 2 2 4 2 7" xfId="32313"/>
    <cellStyle name="Note 2 2 2 4 2 7 2" xfId="32314"/>
    <cellStyle name="Note 2 2 2 4 2 7 3" xfId="32315"/>
    <cellStyle name="Note 2 2 2 4 2 8" xfId="32316"/>
    <cellStyle name="Note 2 2 2 4 2 9" xfId="32317"/>
    <cellStyle name="Note 2 2 2 4 3" xfId="32318"/>
    <cellStyle name="Note 2 2 2 4 3 2" xfId="32319"/>
    <cellStyle name="Note 2 2 2 4 3 3" xfId="32320"/>
    <cellStyle name="Note 2 2 2 4 4" xfId="32321"/>
    <cellStyle name="Note 2 2 2 4 4 2" xfId="32322"/>
    <cellStyle name="Note 2 2 2 4 4 3" xfId="32323"/>
    <cellStyle name="Note 2 2 2 4 5" xfId="32324"/>
    <cellStyle name="Note 2 2 2 4 5 2" xfId="32325"/>
    <cellStyle name="Note 2 2 2 4 5 3" xfId="32326"/>
    <cellStyle name="Note 2 2 2 4 6" xfId="32327"/>
    <cellStyle name="Note 2 2 2 4 6 2" xfId="32328"/>
    <cellStyle name="Note 2 2 2 4 6 3" xfId="32329"/>
    <cellStyle name="Note 2 2 2 4 7" xfId="32330"/>
    <cellStyle name="Note 2 2 2 4 7 2" xfId="32331"/>
    <cellStyle name="Note 2 2 2 4 7 3" xfId="32332"/>
    <cellStyle name="Note 2 2 2 4 8" xfId="32333"/>
    <cellStyle name="Note 2 2 2 4 8 2" xfId="32334"/>
    <cellStyle name="Note 2 2 2 4 8 3" xfId="32335"/>
    <cellStyle name="Note 2 2 2 4 9" xfId="32336"/>
    <cellStyle name="Note 2 2 2 5" xfId="32337"/>
    <cellStyle name="Note 2 2 2 5 10" xfId="32338"/>
    <cellStyle name="Note 2 2 2 5 2" xfId="32339"/>
    <cellStyle name="Note 2 2 2 5 2 2" xfId="32340"/>
    <cellStyle name="Note 2 2 2 5 2 2 2" xfId="32341"/>
    <cellStyle name="Note 2 2 2 5 2 2 3" xfId="32342"/>
    <cellStyle name="Note 2 2 2 5 2 3" xfId="32343"/>
    <cellStyle name="Note 2 2 2 5 2 3 2" xfId="32344"/>
    <cellStyle name="Note 2 2 2 5 2 3 3" xfId="32345"/>
    <cellStyle name="Note 2 2 2 5 2 4" xfId="32346"/>
    <cellStyle name="Note 2 2 2 5 2 4 2" xfId="32347"/>
    <cellStyle name="Note 2 2 2 5 2 4 3" xfId="32348"/>
    <cellStyle name="Note 2 2 2 5 2 5" xfId="32349"/>
    <cellStyle name="Note 2 2 2 5 2 5 2" xfId="32350"/>
    <cellStyle name="Note 2 2 2 5 2 5 3" xfId="32351"/>
    <cellStyle name="Note 2 2 2 5 2 6" xfId="32352"/>
    <cellStyle name="Note 2 2 2 5 2 6 2" xfId="32353"/>
    <cellStyle name="Note 2 2 2 5 2 6 3" xfId="32354"/>
    <cellStyle name="Note 2 2 2 5 2 7" xfId="32355"/>
    <cellStyle name="Note 2 2 2 5 2 7 2" xfId="32356"/>
    <cellStyle name="Note 2 2 2 5 2 7 3" xfId="32357"/>
    <cellStyle name="Note 2 2 2 5 2 8" xfId="32358"/>
    <cellStyle name="Note 2 2 2 5 2 9" xfId="32359"/>
    <cellStyle name="Note 2 2 2 5 3" xfId="32360"/>
    <cellStyle name="Note 2 2 2 5 3 2" xfId="32361"/>
    <cellStyle name="Note 2 2 2 5 3 3" xfId="32362"/>
    <cellStyle name="Note 2 2 2 5 4" xfId="32363"/>
    <cellStyle name="Note 2 2 2 5 4 2" xfId="32364"/>
    <cellStyle name="Note 2 2 2 5 4 3" xfId="32365"/>
    <cellStyle name="Note 2 2 2 5 5" xfId="32366"/>
    <cellStyle name="Note 2 2 2 5 5 2" xfId="32367"/>
    <cellStyle name="Note 2 2 2 5 5 3" xfId="32368"/>
    <cellStyle name="Note 2 2 2 5 6" xfId="32369"/>
    <cellStyle name="Note 2 2 2 5 6 2" xfId="32370"/>
    <cellStyle name="Note 2 2 2 5 6 3" xfId="32371"/>
    <cellStyle name="Note 2 2 2 5 7" xfId="32372"/>
    <cellStyle name="Note 2 2 2 5 7 2" xfId="32373"/>
    <cellStyle name="Note 2 2 2 5 7 3" xfId="32374"/>
    <cellStyle name="Note 2 2 2 5 8" xfId="32375"/>
    <cellStyle name="Note 2 2 2 5 8 2" xfId="32376"/>
    <cellStyle name="Note 2 2 2 5 8 3" xfId="32377"/>
    <cellStyle name="Note 2 2 2 5 9" xfId="32378"/>
    <cellStyle name="Note 2 2 2 6" xfId="32379"/>
    <cellStyle name="Note 2 2 2 6 2" xfId="32380"/>
    <cellStyle name="Note 2 2 2 6 2 2" xfId="32381"/>
    <cellStyle name="Note 2 2 2 6 2 3" xfId="32382"/>
    <cellStyle name="Note 2 2 2 6 3" xfId="32383"/>
    <cellStyle name="Note 2 2 2 6 3 2" xfId="32384"/>
    <cellStyle name="Note 2 2 2 6 3 3" xfId="32385"/>
    <cellStyle name="Note 2 2 2 6 4" xfId="32386"/>
    <cellStyle name="Note 2 2 2 6 4 2" xfId="32387"/>
    <cellStyle name="Note 2 2 2 6 4 3" xfId="32388"/>
    <cellStyle name="Note 2 2 2 6 5" xfId="32389"/>
    <cellStyle name="Note 2 2 2 6 5 2" xfId="32390"/>
    <cellStyle name="Note 2 2 2 6 5 3" xfId="32391"/>
    <cellStyle name="Note 2 2 2 6 6" xfId="32392"/>
    <cellStyle name="Note 2 2 2 6 6 2" xfId="32393"/>
    <cellStyle name="Note 2 2 2 6 6 3" xfId="32394"/>
    <cellStyle name="Note 2 2 2 6 7" xfId="32395"/>
    <cellStyle name="Note 2 2 2 6 7 2" xfId="32396"/>
    <cellStyle name="Note 2 2 2 6 7 3" xfId="32397"/>
    <cellStyle name="Note 2 2 2 6 8" xfId="32398"/>
    <cellStyle name="Note 2 2 2 6 9" xfId="32399"/>
    <cellStyle name="Note 2 2 2 7" xfId="32400"/>
    <cellStyle name="Note 2 2 2 7 2" xfId="32401"/>
    <cellStyle name="Note 2 2 2 7 3" xfId="32402"/>
    <cellStyle name="Note 2 2 2 8" xfId="32403"/>
    <cellStyle name="Note 2 2 2 8 2" xfId="32404"/>
    <cellStyle name="Note 2 2 2 8 3" xfId="32405"/>
    <cellStyle name="Note 2 2 2 9" xfId="32406"/>
    <cellStyle name="Note 2 2 2 9 2" xfId="32407"/>
    <cellStyle name="Note 2 2 2 9 3" xfId="32408"/>
    <cellStyle name="Note 2 2 3" xfId="32409"/>
    <cellStyle name="Note 2 2 3 10" xfId="32410"/>
    <cellStyle name="Note 2 2 3 10 2" xfId="32411"/>
    <cellStyle name="Note 2 2 3 10 3" xfId="32412"/>
    <cellStyle name="Note 2 2 3 11" xfId="32413"/>
    <cellStyle name="Note 2 2 3 11 2" xfId="32414"/>
    <cellStyle name="Note 2 2 3 11 3" xfId="32415"/>
    <cellStyle name="Note 2 2 3 12" xfId="32416"/>
    <cellStyle name="Note 2 2 3 12 2" xfId="32417"/>
    <cellStyle name="Note 2 2 3 12 3" xfId="32418"/>
    <cellStyle name="Note 2 2 3 13" xfId="32419"/>
    <cellStyle name="Note 2 2 3 14" xfId="32420"/>
    <cellStyle name="Note 2 2 3 2" xfId="32421"/>
    <cellStyle name="Note 2 2 3 2 10" xfId="32422"/>
    <cellStyle name="Note 2 2 3 2 2" xfId="32423"/>
    <cellStyle name="Note 2 2 3 2 2 2" xfId="32424"/>
    <cellStyle name="Note 2 2 3 2 2 2 2" xfId="32425"/>
    <cellStyle name="Note 2 2 3 2 2 2 3" xfId="32426"/>
    <cellStyle name="Note 2 2 3 2 2 3" xfId="32427"/>
    <cellStyle name="Note 2 2 3 2 2 3 2" xfId="32428"/>
    <cellStyle name="Note 2 2 3 2 2 3 3" xfId="32429"/>
    <cellStyle name="Note 2 2 3 2 2 4" xfId="32430"/>
    <cellStyle name="Note 2 2 3 2 2 4 2" xfId="32431"/>
    <cellStyle name="Note 2 2 3 2 2 4 3" xfId="32432"/>
    <cellStyle name="Note 2 2 3 2 2 5" xfId="32433"/>
    <cellStyle name="Note 2 2 3 2 2 5 2" xfId="32434"/>
    <cellStyle name="Note 2 2 3 2 2 5 3" xfId="32435"/>
    <cellStyle name="Note 2 2 3 2 2 6" xfId="32436"/>
    <cellStyle name="Note 2 2 3 2 2 6 2" xfId="32437"/>
    <cellStyle name="Note 2 2 3 2 2 6 3" xfId="32438"/>
    <cellStyle name="Note 2 2 3 2 2 7" xfId="32439"/>
    <cellStyle name="Note 2 2 3 2 2 7 2" xfId="32440"/>
    <cellStyle name="Note 2 2 3 2 2 7 3" xfId="32441"/>
    <cellStyle name="Note 2 2 3 2 2 8" xfId="32442"/>
    <cellStyle name="Note 2 2 3 2 2 9" xfId="32443"/>
    <cellStyle name="Note 2 2 3 2 3" xfId="32444"/>
    <cellStyle name="Note 2 2 3 2 3 2" xfId="32445"/>
    <cellStyle name="Note 2 2 3 2 3 3" xfId="32446"/>
    <cellStyle name="Note 2 2 3 2 4" xfId="32447"/>
    <cellStyle name="Note 2 2 3 2 4 2" xfId="32448"/>
    <cellStyle name="Note 2 2 3 2 4 3" xfId="32449"/>
    <cellStyle name="Note 2 2 3 2 5" xfId="32450"/>
    <cellStyle name="Note 2 2 3 2 5 2" xfId="32451"/>
    <cellStyle name="Note 2 2 3 2 5 3" xfId="32452"/>
    <cellStyle name="Note 2 2 3 2 6" xfId="32453"/>
    <cellStyle name="Note 2 2 3 2 6 2" xfId="32454"/>
    <cellStyle name="Note 2 2 3 2 6 3" xfId="32455"/>
    <cellStyle name="Note 2 2 3 2 7" xfId="32456"/>
    <cellStyle name="Note 2 2 3 2 7 2" xfId="32457"/>
    <cellStyle name="Note 2 2 3 2 7 3" xfId="32458"/>
    <cellStyle name="Note 2 2 3 2 8" xfId="32459"/>
    <cellStyle name="Note 2 2 3 2 8 2" xfId="32460"/>
    <cellStyle name="Note 2 2 3 2 8 3" xfId="32461"/>
    <cellStyle name="Note 2 2 3 2 9" xfId="32462"/>
    <cellStyle name="Note 2 2 3 3" xfId="32463"/>
    <cellStyle name="Note 2 2 3 3 10" xfId="32464"/>
    <cellStyle name="Note 2 2 3 3 2" xfId="32465"/>
    <cellStyle name="Note 2 2 3 3 2 2" xfId="32466"/>
    <cellStyle name="Note 2 2 3 3 2 2 2" xfId="32467"/>
    <cellStyle name="Note 2 2 3 3 2 2 3" xfId="32468"/>
    <cellStyle name="Note 2 2 3 3 2 3" xfId="32469"/>
    <cellStyle name="Note 2 2 3 3 2 3 2" xfId="32470"/>
    <cellStyle name="Note 2 2 3 3 2 3 3" xfId="32471"/>
    <cellStyle name="Note 2 2 3 3 2 4" xfId="32472"/>
    <cellStyle name="Note 2 2 3 3 2 4 2" xfId="32473"/>
    <cellStyle name="Note 2 2 3 3 2 4 3" xfId="32474"/>
    <cellStyle name="Note 2 2 3 3 2 5" xfId="32475"/>
    <cellStyle name="Note 2 2 3 3 2 5 2" xfId="32476"/>
    <cellStyle name="Note 2 2 3 3 2 5 3" xfId="32477"/>
    <cellStyle name="Note 2 2 3 3 2 6" xfId="32478"/>
    <cellStyle name="Note 2 2 3 3 2 6 2" xfId="32479"/>
    <cellStyle name="Note 2 2 3 3 2 6 3" xfId="32480"/>
    <cellStyle name="Note 2 2 3 3 2 7" xfId="32481"/>
    <cellStyle name="Note 2 2 3 3 2 7 2" xfId="32482"/>
    <cellStyle name="Note 2 2 3 3 2 7 3" xfId="32483"/>
    <cellStyle name="Note 2 2 3 3 2 8" xfId="32484"/>
    <cellStyle name="Note 2 2 3 3 2 9" xfId="32485"/>
    <cellStyle name="Note 2 2 3 3 3" xfId="32486"/>
    <cellStyle name="Note 2 2 3 3 3 2" xfId="32487"/>
    <cellStyle name="Note 2 2 3 3 3 3" xfId="32488"/>
    <cellStyle name="Note 2 2 3 3 4" xfId="32489"/>
    <cellStyle name="Note 2 2 3 3 4 2" xfId="32490"/>
    <cellStyle name="Note 2 2 3 3 4 3" xfId="32491"/>
    <cellStyle name="Note 2 2 3 3 5" xfId="32492"/>
    <cellStyle name="Note 2 2 3 3 5 2" xfId="32493"/>
    <cellStyle name="Note 2 2 3 3 5 3" xfId="32494"/>
    <cellStyle name="Note 2 2 3 3 6" xfId="32495"/>
    <cellStyle name="Note 2 2 3 3 6 2" xfId="32496"/>
    <cellStyle name="Note 2 2 3 3 6 3" xfId="32497"/>
    <cellStyle name="Note 2 2 3 3 7" xfId="32498"/>
    <cellStyle name="Note 2 2 3 3 7 2" xfId="32499"/>
    <cellStyle name="Note 2 2 3 3 7 3" xfId="32500"/>
    <cellStyle name="Note 2 2 3 3 8" xfId="32501"/>
    <cellStyle name="Note 2 2 3 3 8 2" xfId="32502"/>
    <cellStyle name="Note 2 2 3 3 8 3" xfId="32503"/>
    <cellStyle name="Note 2 2 3 3 9" xfId="32504"/>
    <cellStyle name="Note 2 2 3 4" xfId="32505"/>
    <cellStyle name="Note 2 2 3 4 10" xfId="32506"/>
    <cellStyle name="Note 2 2 3 4 2" xfId="32507"/>
    <cellStyle name="Note 2 2 3 4 2 2" xfId="32508"/>
    <cellStyle name="Note 2 2 3 4 2 2 2" xfId="32509"/>
    <cellStyle name="Note 2 2 3 4 2 2 3" xfId="32510"/>
    <cellStyle name="Note 2 2 3 4 2 3" xfId="32511"/>
    <cellStyle name="Note 2 2 3 4 2 3 2" xfId="32512"/>
    <cellStyle name="Note 2 2 3 4 2 3 3" xfId="32513"/>
    <cellStyle name="Note 2 2 3 4 2 4" xfId="32514"/>
    <cellStyle name="Note 2 2 3 4 2 4 2" xfId="32515"/>
    <cellStyle name="Note 2 2 3 4 2 4 3" xfId="32516"/>
    <cellStyle name="Note 2 2 3 4 2 5" xfId="32517"/>
    <cellStyle name="Note 2 2 3 4 2 5 2" xfId="32518"/>
    <cellStyle name="Note 2 2 3 4 2 5 3" xfId="32519"/>
    <cellStyle name="Note 2 2 3 4 2 6" xfId="32520"/>
    <cellStyle name="Note 2 2 3 4 2 6 2" xfId="32521"/>
    <cellStyle name="Note 2 2 3 4 2 6 3" xfId="32522"/>
    <cellStyle name="Note 2 2 3 4 2 7" xfId="32523"/>
    <cellStyle name="Note 2 2 3 4 2 7 2" xfId="32524"/>
    <cellStyle name="Note 2 2 3 4 2 7 3" xfId="32525"/>
    <cellStyle name="Note 2 2 3 4 2 8" xfId="32526"/>
    <cellStyle name="Note 2 2 3 4 2 9" xfId="32527"/>
    <cellStyle name="Note 2 2 3 4 3" xfId="32528"/>
    <cellStyle name="Note 2 2 3 4 3 2" xfId="32529"/>
    <cellStyle name="Note 2 2 3 4 3 3" xfId="32530"/>
    <cellStyle name="Note 2 2 3 4 4" xfId="32531"/>
    <cellStyle name="Note 2 2 3 4 4 2" xfId="32532"/>
    <cellStyle name="Note 2 2 3 4 4 3" xfId="32533"/>
    <cellStyle name="Note 2 2 3 4 5" xfId="32534"/>
    <cellStyle name="Note 2 2 3 4 5 2" xfId="32535"/>
    <cellStyle name="Note 2 2 3 4 5 3" xfId="32536"/>
    <cellStyle name="Note 2 2 3 4 6" xfId="32537"/>
    <cellStyle name="Note 2 2 3 4 6 2" xfId="32538"/>
    <cellStyle name="Note 2 2 3 4 6 3" xfId="32539"/>
    <cellStyle name="Note 2 2 3 4 7" xfId="32540"/>
    <cellStyle name="Note 2 2 3 4 7 2" xfId="32541"/>
    <cellStyle name="Note 2 2 3 4 7 3" xfId="32542"/>
    <cellStyle name="Note 2 2 3 4 8" xfId="32543"/>
    <cellStyle name="Note 2 2 3 4 8 2" xfId="32544"/>
    <cellStyle name="Note 2 2 3 4 8 3" xfId="32545"/>
    <cellStyle name="Note 2 2 3 4 9" xfId="32546"/>
    <cellStyle name="Note 2 2 3 5" xfId="32547"/>
    <cellStyle name="Note 2 2 3 5 10" xfId="32548"/>
    <cellStyle name="Note 2 2 3 5 2" xfId="32549"/>
    <cellStyle name="Note 2 2 3 5 2 2" xfId="32550"/>
    <cellStyle name="Note 2 2 3 5 2 2 2" xfId="32551"/>
    <cellStyle name="Note 2 2 3 5 2 2 3" xfId="32552"/>
    <cellStyle name="Note 2 2 3 5 2 3" xfId="32553"/>
    <cellStyle name="Note 2 2 3 5 2 3 2" xfId="32554"/>
    <cellStyle name="Note 2 2 3 5 2 3 3" xfId="32555"/>
    <cellStyle name="Note 2 2 3 5 2 4" xfId="32556"/>
    <cellStyle name="Note 2 2 3 5 2 4 2" xfId="32557"/>
    <cellStyle name="Note 2 2 3 5 2 4 3" xfId="32558"/>
    <cellStyle name="Note 2 2 3 5 2 5" xfId="32559"/>
    <cellStyle name="Note 2 2 3 5 2 5 2" xfId="32560"/>
    <cellStyle name="Note 2 2 3 5 2 5 3" xfId="32561"/>
    <cellStyle name="Note 2 2 3 5 2 6" xfId="32562"/>
    <cellStyle name="Note 2 2 3 5 2 6 2" xfId="32563"/>
    <cellStyle name="Note 2 2 3 5 2 6 3" xfId="32564"/>
    <cellStyle name="Note 2 2 3 5 2 7" xfId="32565"/>
    <cellStyle name="Note 2 2 3 5 2 7 2" xfId="32566"/>
    <cellStyle name="Note 2 2 3 5 2 7 3" xfId="32567"/>
    <cellStyle name="Note 2 2 3 5 2 8" xfId="32568"/>
    <cellStyle name="Note 2 2 3 5 2 9" xfId="32569"/>
    <cellStyle name="Note 2 2 3 5 3" xfId="32570"/>
    <cellStyle name="Note 2 2 3 5 3 2" xfId="32571"/>
    <cellStyle name="Note 2 2 3 5 3 3" xfId="32572"/>
    <cellStyle name="Note 2 2 3 5 4" xfId="32573"/>
    <cellStyle name="Note 2 2 3 5 4 2" xfId="32574"/>
    <cellStyle name="Note 2 2 3 5 4 3" xfId="32575"/>
    <cellStyle name="Note 2 2 3 5 5" xfId="32576"/>
    <cellStyle name="Note 2 2 3 5 5 2" xfId="32577"/>
    <cellStyle name="Note 2 2 3 5 5 3" xfId="32578"/>
    <cellStyle name="Note 2 2 3 5 6" xfId="32579"/>
    <cellStyle name="Note 2 2 3 5 6 2" xfId="32580"/>
    <cellStyle name="Note 2 2 3 5 6 3" xfId="32581"/>
    <cellStyle name="Note 2 2 3 5 7" xfId="32582"/>
    <cellStyle name="Note 2 2 3 5 7 2" xfId="32583"/>
    <cellStyle name="Note 2 2 3 5 7 3" xfId="32584"/>
    <cellStyle name="Note 2 2 3 5 8" xfId="32585"/>
    <cellStyle name="Note 2 2 3 5 8 2" xfId="32586"/>
    <cellStyle name="Note 2 2 3 5 8 3" xfId="32587"/>
    <cellStyle name="Note 2 2 3 5 9" xfId="32588"/>
    <cellStyle name="Note 2 2 3 6" xfId="32589"/>
    <cellStyle name="Note 2 2 3 6 2" xfId="32590"/>
    <cellStyle name="Note 2 2 3 6 2 2" xfId="32591"/>
    <cellStyle name="Note 2 2 3 6 2 3" xfId="32592"/>
    <cellStyle name="Note 2 2 3 6 3" xfId="32593"/>
    <cellStyle name="Note 2 2 3 6 3 2" xfId="32594"/>
    <cellStyle name="Note 2 2 3 6 3 3" xfId="32595"/>
    <cellStyle name="Note 2 2 3 6 4" xfId="32596"/>
    <cellStyle name="Note 2 2 3 6 4 2" xfId="32597"/>
    <cellStyle name="Note 2 2 3 6 4 3" xfId="32598"/>
    <cellStyle name="Note 2 2 3 6 5" xfId="32599"/>
    <cellStyle name="Note 2 2 3 6 5 2" xfId="32600"/>
    <cellStyle name="Note 2 2 3 6 5 3" xfId="32601"/>
    <cellStyle name="Note 2 2 3 6 6" xfId="32602"/>
    <cellStyle name="Note 2 2 3 6 6 2" xfId="32603"/>
    <cellStyle name="Note 2 2 3 6 6 3" xfId="32604"/>
    <cellStyle name="Note 2 2 3 6 7" xfId="32605"/>
    <cellStyle name="Note 2 2 3 6 7 2" xfId="32606"/>
    <cellStyle name="Note 2 2 3 6 7 3" xfId="32607"/>
    <cellStyle name="Note 2 2 3 6 8" xfId="32608"/>
    <cellStyle name="Note 2 2 3 6 9" xfId="32609"/>
    <cellStyle name="Note 2 2 3 7" xfId="32610"/>
    <cellStyle name="Note 2 2 3 7 2" xfId="32611"/>
    <cellStyle name="Note 2 2 3 7 3" xfId="32612"/>
    <cellStyle name="Note 2 2 3 8" xfId="32613"/>
    <cellStyle name="Note 2 2 3 8 2" xfId="32614"/>
    <cellStyle name="Note 2 2 3 8 3" xfId="32615"/>
    <cellStyle name="Note 2 2 3 9" xfId="32616"/>
    <cellStyle name="Note 2 2 3 9 2" xfId="32617"/>
    <cellStyle name="Note 2 2 3 9 3" xfId="32618"/>
    <cellStyle name="Note 2 2 4" xfId="32619"/>
    <cellStyle name="Note 2 2 4 10" xfId="32620"/>
    <cellStyle name="Note 2 2 4 2" xfId="32621"/>
    <cellStyle name="Note 2 2 4 2 2" xfId="32622"/>
    <cellStyle name="Note 2 2 4 2 2 2" xfId="32623"/>
    <cellStyle name="Note 2 2 4 2 2 3" xfId="32624"/>
    <cellStyle name="Note 2 2 4 2 3" xfId="32625"/>
    <cellStyle name="Note 2 2 4 2 3 2" xfId="32626"/>
    <cellStyle name="Note 2 2 4 2 3 3" xfId="32627"/>
    <cellStyle name="Note 2 2 4 2 4" xfId="32628"/>
    <cellStyle name="Note 2 2 4 2 4 2" xfId="32629"/>
    <cellStyle name="Note 2 2 4 2 4 3" xfId="32630"/>
    <cellStyle name="Note 2 2 4 2 5" xfId="32631"/>
    <cellStyle name="Note 2 2 4 2 5 2" xfId="32632"/>
    <cellStyle name="Note 2 2 4 2 5 3" xfId="32633"/>
    <cellStyle name="Note 2 2 4 2 6" xfId="32634"/>
    <cellStyle name="Note 2 2 4 2 6 2" xfId="32635"/>
    <cellStyle name="Note 2 2 4 2 6 3" xfId="32636"/>
    <cellStyle name="Note 2 2 4 2 7" xfId="32637"/>
    <cellStyle name="Note 2 2 4 2 7 2" xfId="32638"/>
    <cellStyle name="Note 2 2 4 2 7 3" xfId="32639"/>
    <cellStyle name="Note 2 2 4 2 8" xfId="32640"/>
    <cellStyle name="Note 2 2 4 2 9" xfId="32641"/>
    <cellStyle name="Note 2 2 4 3" xfId="32642"/>
    <cellStyle name="Note 2 2 4 3 2" xfId="32643"/>
    <cellStyle name="Note 2 2 4 3 3" xfId="32644"/>
    <cellStyle name="Note 2 2 4 4" xfId="32645"/>
    <cellStyle name="Note 2 2 4 4 2" xfId="32646"/>
    <cellStyle name="Note 2 2 4 4 3" xfId="32647"/>
    <cellStyle name="Note 2 2 4 5" xfId="32648"/>
    <cellStyle name="Note 2 2 4 5 2" xfId="32649"/>
    <cellStyle name="Note 2 2 4 5 3" xfId="32650"/>
    <cellStyle name="Note 2 2 4 6" xfId="32651"/>
    <cellStyle name="Note 2 2 4 6 2" xfId="32652"/>
    <cellStyle name="Note 2 2 4 6 3" xfId="32653"/>
    <cellStyle name="Note 2 2 4 7" xfId="32654"/>
    <cellStyle name="Note 2 2 4 7 2" xfId="32655"/>
    <cellStyle name="Note 2 2 4 7 3" xfId="32656"/>
    <cellStyle name="Note 2 2 4 8" xfId="32657"/>
    <cellStyle name="Note 2 2 4 8 2" xfId="32658"/>
    <cellStyle name="Note 2 2 4 8 3" xfId="32659"/>
    <cellStyle name="Note 2 2 4 9" xfId="32660"/>
    <cellStyle name="Note 2 2 5" xfId="32661"/>
    <cellStyle name="Note 2 2 5 10" xfId="32662"/>
    <cellStyle name="Note 2 2 5 2" xfId="32663"/>
    <cellStyle name="Note 2 2 5 2 2" xfId="32664"/>
    <cellStyle name="Note 2 2 5 2 2 2" xfId="32665"/>
    <cellStyle name="Note 2 2 5 2 2 3" xfId="32666"/>
    <cellStyle name="Note 2 2 5 2 3" xfId="32667"/>
    <cellStyle name="Note 2 2 5 2 3 2" xfId="32668"/>
    <cellStyle name="Note 2 2 5 2 3 3" xfId="32669"/>
    <cellStyle name="Note 2 2 5 2 4" xfId="32670"/>
    <cellStyle name="Note 2 2 5 2 4 2" xfId="32671"/>
    <cellStyle name="Note 2 2 5 2 4 3" xfId="32672"/>
    <cellStyle name="Note 2 2 5 2 5" xfId="32673"/>
    <cellStyle name="Note 2 2 5 2 5 2" xfId="32674"/>
    <cellStyle name="Note 2 2 5 2 5 3" xfId="32675"/>
    <cellStyle name="Note 2 2 5 2 6" xfId="32676"/>
    <cellStyle name="Note 2 2 5 2 6 2" xfId="32677"/>
    <cellStyle name="Note 2 2 5 2 6 3" xfId="32678"/>
    <cellStyle name="Note 2 2 5 2 7" xfId="32679"/>
    <cellStyle name="Note 2 2 5 2 7 2" xfId="32680"/>
    <cellStyle name="Note 2 2 5 2 7 3" xfId="32681"/>
    <cellStyle name="Note 2 2 5 2 8" xfId="32682"/>
    <cellStyle name="Note 2 2 5 2 9" xfId="32683"/>
    <cellStyle name="Note 2 2 5 3" xfId="32684"/>
    <cellStyle name="Note 2 2 5 3 2" xfId="32685"/>
    <cellStyle name="Note 2 2 5 3 3" xfId="32686"/>
    <cellStyle name="Note 2 2 5 4" xfId="32687"/>
    <cellStyle name="Note 2 2 5 4 2" xfId="32688"/>
    <cellStyle name="Note 2 2 5 4 3" xfId="32689"/>
    <cellStyle name="Note 2 2 5 5" xfId="32690"/>
    <cellStyle name="Note 2 2 5 5 2" xfId="32691"/>
    <cellStyle name="Note 2 2 5 5 3" xfId="32692"/>
    <cellStyle name="Note 2 2 5 6" xfId="32693"/>
    <cellStyle name="Note 2 2 5 6 2" xfId="32694"/>
    <cellStyle name="Note 2 2 5 6 3" xfId="32695"/>
    <cellStyle name="Note 2 2 5 7" xfId="32696"/>
    <cellStyle name="Note 2 2 5 7 2" xfId="32697"/>
    <cellStyle name="Note 2 2 5 7 3" xfId="32698"/>
    <cellStyle name="Note 2 2 5 8" xfId="32699"/>
    <cellStyle name="Note 2 2 5 8 2" xfId="32700"/>
    <cellStyle name="Note 2 2 5 8 3" xfId="32701"/>
    <cellStyle name="Note 2 2 5 9" xfId="32702"/>
    <cellStyle name="Note 2 2 6" xfId="32703"/>
    <cellStyle name="Note 2 2 6 10" xfId="32704"/>
    <cellStyle name="Note 2 2 6 2" xfId="32705"/>
    <cellStyle name="Note 2 2 6 2 2" xfId="32706"/>
    <cellStyle name="Note 2 2 6 2 2 2" xfId="32707"/>
    <cellStyle name="Note 2 2 6 2 2 3" xfId="32708"/>
    <cellStyle name="Note 2 2 6 2 3" xfId="32709"/>
    <cellStyle name="Note 2 2 6 2 3 2" xfId="32710"/>
    <cellStyle name="Note 2 2 6 2 3 3" xfId="32711"/>
    <cellStyle name="Note 2 2 6 2 4" xfId="32712"/>
    <cellStyle name="Note 2 2 6 2 4 2" xfId="32713"/>
    <cellStyle name="Note 2 2 6 2 4 3" xfId="32714"/>
    <cellStyle name="Note 2 2 6 2 5" xfId="32715"/>
    <cellStyle name="Note 2 2 6 2 5 2" xfId="32716"/>
    <cellStyle name="Note 2 2 6 2 5 3" xfId="32717"/>
    <cellStyle name="Note 2 2 6 2 6" xfId="32718"/>
    <cellStyle name="Note 2 2 6 2 6 2" xfId="32719"/>
    <cellStyle name="Note 2 2 6 2 6 3" xfId="32720"/>
    <cellStyle name="Note 2 2 6 2 7" xfId="32721"/>
    <cellStyle name="Note 2 2 6 2 7 2" xfId="32722"/>
    <cellStyle name="Note 2 2 6 2 7 3" xfId="32723"/>
    <cellStyle name="Note 2 2 6 2 8" xfId="32724"/>
    <cellStyle name="Note 2 2 6 2 9" xfId="32725"/>
    <cellStyle name="Note 2 2 6 3" xfId="32726"/>
    <cellStyle name="Note 2 2 6 3 2" xfId="32727"/>
    <cellStyle name="Note 2 2 6 3 3" xfId="32728"/>
    <cellStyle name="Note 2 2 6 4" xfId="32729"/>
    <cellStyle name="Note 2 2 6 4 2" xfId="32730"/>
    <cellStyle name="Note 2 2 6 4 3" xfId="32731"/>
    <cellStyle name="Note 2 2 6 5" xfId="32732"/>
    <cellStyle name="Note 2 2 6 5 2" xfId="32733"/>
    <cellStyle name="Note 2 2 6 5 3" xfId="32734"/>
    <cellStyle name="Note 2 2 6 6" xfId="32735"/>
    <cellStyle name="Note 2 2 6 6 2" xfId="32736"/>
    <cellStyle name="Note 2 2 6 6 3" xfId="32737"/>
    <cellStyle name="Note 2 2 6 7" xfId="32738"/>
    <cellStyle name="Note 2 2 6 7 2" xfId="32739"/>
    <cellStyle name="Note 2 2 6 7 3" xfId="32740"/>
    <cellStyle name="Note 2 2 6 8" xfId="32741"/>
    <cellStyle name="Note 2 2 6 8 2" xfId="32742"/>
    <cellStyle name="Note 2 2 6 8 3" xfId="32743"/>
    <cellStyle name="Note 2 2 6 9" xfId="32744"/>
    <cellStyle name="Note 2 2 7" xfId="32745"/>
    <cellStyle name="Note 2 2 7 10" xfId="32746"/>
    <cellStyle name="Note 2 2 7 2" xfId="32747"/>
    <cellStyle name="Note 2 2 7 2 2" xfId="32748"/>
    <cellStyle name="Note 2 2 7 2 2 2" xfId="32749"/>
    <cellStyle name="Note 2 2 7 2 2 3" xfId="32750"/>
    <cellStyle name="Note 2 2 7 2 3" xfId="32751"/>
    <cellStyle name="Note 2 2 7 2 3 2" xfId="32752"/>
    <cellStyle name="Note 2 2 7 2 3 3" xfId="32753"/>
    <cellStyle name="Note 2 2 7 2 4" xfId="32754"/>
    <cellStyle name="Note 2 2 7 2 4 2" xfId="32755"/>
    <cellStyle name="Note 2 2 7 2 4 3" xfId="32756"/>
    <cellStyle name="Note 2 2 7 2 5" xfId="32757"/>
    <cellStyle name="Note 2 2 7 2 5 2" xfId="32758"/>
    <cellStyle name="Note 2 2 7 2 5 3" xfId="32759"/>
    <cellStyle name="Note 2 2 7 2 6" xfId="32760"/>
    <cellStyle name="Note 2 2 7 2 6 2" xfId="32761"/>
    <cellStyle name="Note 2 2 7 2 6 3" xfId="32762"/>
    <cellStyle name="Note 2 2 7 2 7" xfId="32763"/>
    <cellStyle name="Note 2 2 7 2 7 2" xfId="32764"/>
    <cellStyle name="Note 2 2 7 2 7 3" xfId="32765"/>
    <cellStyle name="Note 2 2 7 2 8" xfId="32766"/>
    <cellStyle name="Note 2 2 7 2 9" xfId="32767"/>
    <cellStyle name="Note 2 2 7 3" xfId="32768"/>
    <cellStyle name="Note 2 2 7 3 2" xfId="32769"/>
    <cellStyle name="Note 2 2 7 3 3" xfId="32770"/>
    <cellStyle name="Note 2 2 7 4" xfId="32771"/>
    <cellStyle name="Note 2 2 7 4 2" xfId="32772"/>
    <cellStyle name="Note 2 2 7 4 3" xfId="32773"/>
    <cellStyle name="Note 2 2 7 5" xfId="32774"/>
    <cellStyle name="Note 2 2 7 5 2" xfId="32775"/>
    <cellStyle name="Note 2 2 7 5 3" xfId="32776"/>
    <cellStyle name="Note 2 2 7 6" xfId="32777"/>
    <cellStyle name="Note 2 2 7 6 2" xfId="32778"/>
    <cellStyle name="Note 2 2 7 6 3" xfId="32779"/>
    <cellStyle name="Note 2 2 7 7" xfId="32780"/>
    <cellStyle name="Note 2 2 7 7 2" xfId="32781"/>
    <cellStyle name="Note 2 2 7 7 3" xfId="32782"/>
    <cellStyle name="Note 2 2 7 8" xfId="32783"/>
    <cellStyle name="Note 2 2 7 8 2" xfId="32784"/>
    <cellStyle name="Note 2 2 7 8 3" xfId="32785"/>
    <cellStyle name="Note 2 2 7 9" xfId="32786"/>
    <cellStyle name="Note 2 2 8" xfId="32787"/>
    <cellStyle name="Note 2 2 8 2" xfId="32788"/>
    <cellStyle name="Note 2 2 8 2 2" xfId="32789"/>
    <cellStyle name="Note 2 2 8 2 3" xfId="32790"/>
    <cellStyle name="Note 2 2 8 3" xfId="32791"/>
    <cellStyle name="Note 2 2 8 3 2" xfId="32792"/>
    <cellStyle name="Note 2 2 8 3 3" xfId="32793"/>
    <cellStyle name="Note 2 2 8 4" xfId="32794"/>
    <cellStyle name="Note 2 2 8 4 2" xfId="32795"/>
    <cellStyle name="Note 2 2 8 4 3" xfId="32796"/>
    <cellStyle name="Note 2 2 8 5" xfId="32797"/>
    <cellStyle name="Note 2 2 8 5 2" xfId="32798"/>
    <cellStyle name="Note 2 2 8 5 3" xfId="32799"/>
    <cellStyle name="Note 2 2 8 6" xfId="32800"/>
    <cellStyle name="Note 2 2 8 6 2" xfId="32801"/>
    <cellStyle name="Note 2 2 8 6 3" xfId="32802"/>
    <cellStyle name="Note 2 2 8 7" xfId="32803"/>
    <cellStyle name="Note 2 2 8 7 2" xfId="32804"/>
    <cellStyle name="Note 2 2 8 7 3" xfId="32805"/>
    <cellStyle name="Note 2 2 8 8" xfId="32806"/>
    <cellStyle name="Note 2 2 8 9" xfId="32807"/>
    <cellStyle name="Note 2 2 9" xfId="32808"/>
    <cellStyle name="Note 2 2 9 2" xfId="32809"/>
    <cellStyle name="Note 2 2 9 3" xfId="32810"/>
    <cellStyle name="Note 2 3" xfId="32811"/>
    <cellStyle name="Note 2 3 10" xfId="32812"/>
    <cellStyle name="Note 2 3 10 2" xfId="32813"/>
    <cellStyle name="Note 2 3 10 3" xfId="32814"/>
    <cellStyle name="Note 2 3 11" xfId="32815"/>
    <cellStyle name="Note 2 3 11 2" xfId="32816"/>
    <cellStyle name="Note 2 3 11 3" xfId="32817"/>
    <cellStyle name="Note 2 3 12" xfId="32818"/>
    <cellStyle name="Note 2 3 12 2" xfId="32819"/>
    <cellStyle name="Note 2 3 12 3" xfId="32820"/>
    <cellStyle name="Note 2 3 13" xfId="32821"/>
    <cellStyle name="Note 2 3 13 2" xfId="32822"/>
    <cellStyle name="Note 2 3 13 3" xfId="32823"/>
    <cellStyle name="Note 2 3 14" xfId="32824"/>
    <cellStyle name="Note 2 3 15" xfId="32825"/>
    <cellStyle name="Note 2 3 2" xfId="32826"/>
    <cellStyle name="Note 2 3 2 10" xfId="32827"/>
    <cellStyle name="Note 2 3 2 10 2" xfId="32828"/>
    <cellStyle name="Note 2 3 2 10 3" xfId="32829"/>
    <cellStyle name="Note 2 3 2 11" xfId="32830"/>
    <cellStyle name="Note 2 3 2 11 2" xfId="32831"/>
    <cellStyle name="Note 2 3 2 11 3" xfId="32832"/>
    <cellStyle name="Note 2 3 2 12" xfId="32833"/>
    <cellStyle name="Note 2 3 2 12 2" xfId="32834"/>
    <cellStyle name="Note 2 3 2 12 3" xfId="32835"/>
    <cellStyle name="Note 2 3 2 13" xfId="32836"/>
    <cellStyle name="Note 2 3 2 14" xfId="32837"/>
    <cellStyle name="Note 2 3 2 2" xfId="32838"/>
    <cellStyle name="Note 2 3 2 2 10" xfId="32839"/>
    <cellStyle name="Note 2 3 2 2 2" xfId="32840"/>
    <cellStyle name="Note 2 3 2 2 2 2" xfId="32841"/>
    <cellStyle name="Note 2 3 2 2 2 2 2" xfId="32842"/>
    <cellStyle name="Note 2 3 2 2 2 2 3" xfId="32843"/>
    <cellStyle name="Note 2 3 2 2 2 3" xfId="32844"/>
    <cellStyle name="Note 2 3 2 2 2 3 2" xfId="32845"/>
    <cellStyle name="Note 2 3 2 2 2 3 3" xfId="32846"/>
    <cellStyle name="Note 2 3 2 2 2 4" xfId="32847"/>
    <cellStyle name="Note 2 3 2 2 2 4 2" xfId="32848"/>
    <cellStyle name="Note 2 3 2 2 2 4 3" xfId="32849"/>
    <cellStyle name="Note 2 3 2 2 2 5" xfId="32850"/>
    <cellStyle name="Note 2 3 2 2 2 5 2" xfId="32851"/>
    <cellStyle name="Note 2 3 2 2 2 5 3" xfId="32852"/>
    <cellStyle name="Note 2 3 2 2 2 6" xfId="32853"/>
    <cellStyle name="Note 2 3 2 2 2 6 2" xfId="32854"/>
    <cellStyle name="Note 2 3 2 2 2 6 3" xfId="32855"/>
    <cellStyle name="Note 2 3 2 2 2 7" xfId="32856"/>
    <cellStyle name="Note 2 3 2 2 2 7 2" xfId="32857"/>
    <cellStyle name="Note 2 3 2 2 2 7 3" xfId="32858"/>
    <cellStyle name="Note 2 3 2 2 2 8" xfId="32859"/>
    <cellStyle name="Note 2 3 2 2 2 9" xfId="32860"/>
    <cellStyle name="Note 2 3 2 2 3" xfId="32861"/>
    <cellStyle name="Note 2 3 2 2 3 2" xfId="32862"/>
    <cellStyle name="Note 2 3 2 2 3 3" xfId="32863"/>
    <cellStyle name="Note 2 3 2 2 4" xfId="32864"/>
    <cellStyle name="Note 2 3 2 2 4 2" xfId="32865"/>
    <cellStyle name="Note 2 3 2 2 4 3" xfId="32866"/>
    <cellStyle name="Note 2 3 2 2 5" xfId="32867"/>
    <cellStyle name="Note 2 3 2 2 5 2" xfId="32868"/>
    <cellStyle name="Note 2 3 2 2 5 3" xfId="32869"/>
    <cellStyle name="Note 2 3 2 2 6" xfId="32870"/>
    <cellStyle name="Note 2 3 2 2 6 2" xfId="32871"/>
    <cellStyle name="Note 2 3 2 2 6 3" xfId="32872"/>
    <cellStyle name="Note 2 3 2 2 7" xfId="32873"/>
    <cellStyle name="Note 2 3 2 2 7 2" xfId="32874"/>
    <cellStyle name="Note 2 3 2 2 7 3" xfId="32875"/>
    <cellStyle name="Note 2 3 2 2 8" xfId="32876"/>
    <cellStyle name="Note 2 3 2 2 8 2" xfId="32877"/>
    <cellStyle name="Note 2 3 2 2 8 3" xfId="32878"/>
    <cellStyle name="Note 2 3 2 2 9" xfId="32879"/>
    <cellStyle name="Note 2 3 2 3" xfId="32880"/>
    <cellStyle name="Note 2 3 2 3 10" xfId="32881"/>
    <cellStyle name="Note 2 3 2 3 2" xfId="32882"/>
    <cellStyle name="Note 2 3 2 3 2 2" xfId="32883"/>
    <cellStyle name="Note 2 3 2 3 2 2 2" xfId="32884"/>
    <cellStyle name="Note 2 3 2 3 2 2 3" xfId="32885"/>
    <cellStyle name="Note 2 3 2 3 2 3" xfId="32886"/>
    <cellStyle name="Note 2 3 2 3 2 3 2" xfId="32887"/>
    <cellStyle name="Note 2 3 2 3 2 3 3" xfId="32888"/>
    <cellStyle name="Note 2 3 2 3 2 4" xfId="32889"/>
    <cellStyle name="Note 2 3 2 3 2 4 2" xfId="32890"/>
    <cellStyle name="Note 2 3 2 3 2 4 3" xfId="32891"/>
    <cellStyle name="Note 2 3 2 3 2 5" xfId="32892"/>
    <cellStyle name="Note 2 3 2 3 2 5 2" xfId="32893"/>
    <cellStyle name="Note 2 3 2 3 2 5 3" xfId="32894"/>
    <cellStyle name="Note 2 3 2 3 2 6" xfId="32895"/>
    <cellStyle name="Note 2 3 2 3 2 6 2" xfId="32896"/>
    <cellStyle name="Note 2 3 2 3 2 6 3" xfId="32897"/>
    <cellStyle name="Note 2 3 2 3 2 7" xfId="32898"/>
    <cellStyle name="Note 2 3 2 3 2 7 2" xfId="32899"/>
    <cellStyle name="Note 2 3 2 3 2 7 3" xfId="32900"/>
    <cellStyle name="Note 2 3 2 3 2 8" xfId="32901"/>
    <cellStyle name="Note 2 3 2 3 2 9" xfId="32902"/>
    <cellStyle name="Note 2 3 2 3 3" xfId="32903"/>
    <cellStyle name="Note 2 3 2 3 3 2" xfId="32904"/>
    <cellStyle name="Note 2 3 2 3 3 3" xfId="32905"/>
    <cellStyle name="Note 2 3 2 3 4" xfId="32906"/>
    <cellStyle name="Note 2 3 2 3 4 2" xfId="32907"/>
    <cellStyle name="Note 2 3 2 3 4 3" xfId="32908"/>
    <cellStyle name="Note 2 3 2 3 5" xfId="32909"/>
    <cellStyle name="Note 2 3 2 3 5 2" xfId="32910"/>
    <cellStyle name="Note 2 3 2 3 5 3" xfId="32911"/>
    <cellStyle name="Note 2 3 2 3 6" xfId="32912"/>
    <cellStyle name="Note 2 3 2 3 6 2" xfId="32913"/>
    <cellStyle name="Note 2 3 2 3 6 3" xfId="32914"/>
    <cellStyle name="Note 2 3 2 3 7" xfId="32915"/>
    <cellStyle name="Note 2 3 2 3 7 2" xfId="32916"/>
    <cellStyle name="Note 2 3 2 3 7 3" xfId="32917"/>
    <cellStyle name="Note 2 3 2 3 8" xfId="32918"/>
    <cellStyle name="Note 2 3 2 3 8 2" xfId="32919"/>
    <cellStyle name="Note 2 3 2 3 8 3" xfId="32920"/>
    <cellStyle name="Note 2 3 2 3 9" xfId="32921"/>
    <cellStyle name="Note 2 3 2 4" xfId="32922"/>
    <cellStyle name="Note 2 3 2 4 10" xfId="32923"/>
    <cellStyle name="Note 2 3 2 4 2" xfId="32924"/>
    <cellStyle name="Note 2 3 2 4 2 2" xfId="32925"/>
    <cellStyle name="Note 2 3 2 4 2 2 2" xfId="32926"/>
    <cellStyle name="Note 2 3 2 4 2 2 3" xfId="32927"/>
    <cellStyle name="Note 2 3 2 4 2 3" xfId="32928"/>
    <cellStyle name="Note 2 3 2 4 2 3 2" xfId="32929"/>
    <cellStyle name="Note 2 3 2 4 2 3 3" xfId="32930"/>
    <cellStyle name="Note 2 3 2 4 2 4" xfId="32931"/>
    <cellStyle name="Note 2 3 2 4 2 4 2" xfId="32932"/>
    <cellStyle name="Note 2 3 2 4 2 4 3" xfId="32933"/>
    <cellStyle name="Note 2 3 2 4 2 5" xfId="32934"/>
    <cellStyle name="Note 2 3 2 4 2 5 2" xfId="32935"/>
    <cellStyle name="Note 2 3 2 4 2 5 3" xfId="32936"/>
    <cellStyle name="Note 2 3 2 4 2 6" xfId="32937"/>
    <cellStyle name="Note 2 3 2 4 2 6 2" xfId="32938"/>
    <cellStyle name="Note 2 3 2 4 2 6 3" xfId="32939"/>
    <cellStyle name="Note 2 3 2 4 2 7" xfId="32940"/>
    <cellStyle name="Note 2 3 2 4 2 7 2" xfId="32941"/>
    <cellStyle name="Note 2 3 2 4 2 7 3" xfId="32942"/>
    <cellStyle name="Note 2 3 2 4 2 8" xfId="32943"/>
    <cellStyle name="Note 2 3 2 4 2 9" xfId="32944"/>
    <cellStyle name="Note 2 3 2 4 3" xfId="32945"/>
    <cellStyle name="Note 2 3 2 4 3 2" xfId="32946"/>
    <cellStyle name="Note 2 3 2 4 3 3" xfId="32947"/>
    <cellStyle name="Note 2 3 2 4 4" xfId="32948"/>
    <cellStyle name="Note 2 3 2 4 4 2" xfId="32949"/>
    <cellStyle name="Note 2 3 2 4 4 3" xfId="32950"/>
    <cellStyle name="Note 2 3 2 4 5" xfId="32951"/>
    <cellStyle name="Note 2 3 2 4 5 2" xfId="32952"/>
    <cellStyle name="Note 2 3 2 4 5 3" xfId="32953"/>
    <cellStyle name="Note 2 3 2 4 6" xfId="32954"/>
    <cellStyle name="Note 2 3 2 4 6 2" xfId="32955"/>
    <cellStyle name="Note 2 3 2 4 6 3" xfId="32956"/>
    <cellStyle name="Note 2 3 2 4 7" xfId="32957"/>
    <cellStyle name="Note 2 3 2 4 7 2" xfId="32958"/>
    <cellStyle name="Note 2 3 2 4 7 3" xfId="32959"/>
    <cellStyle name="Note 2 3 2 4 8" xfId="32960"/>
    <cellStyle name="Note 2 3 2 4 8 2" xfId="32961"/>
    <cellStyle name="Note 2 3 2 4 8 3" xfId="32962"/>
    <cellStyle name="Note 2 3 2 4 9" xfId="32963"/>
    <cellStyle name="Note 2 3 2 5" xfId="32964"/>
    <cellStyle name="Note 2 3 2 5 10" xfId="32965"/>
    <cellStyle name="Note 2 3 2 5 2" xfId="32966"/>
    <cellStyle name="Note 2 3 2 5 2 2" xfId="32967"/>
    <cellStyle name="Note 2 3 2 5 2 2 2" xfId="32968"/>
    <cellStyle name="Note 2 3 2 5 2 2 3" xfId="32969"/>
    <cellStyle name="Note 2 3 2 5 2 3" xfId="32970"/>
    <cellStyle name="Note 2 3 2 5 2 3 2" xfId="32971"/>
    <cellStyle name="Note 2 3 2 5 2 3 3" xfId="32972"/>
    <cellStyle name="Note 2 3 2 5 2 4" xfId="32973"/>
    <cellStyle name="Note 2 3 2 5 2 4 2" xfId="32974"/>
    <cellStyle name="Note 2 3 2 5 2 4 3" xfId="32975"/>
    <cellStyle name="Note 2 3 2 5 2 5" xfId="32976"/>
    <cellStyle name="Note 2 3 2 5 2 5 2" xfId="32977"/>
    <cellStyle name="Note 2 3 2 5 2 5 3" xfId="32978"/>
    <cellStyle name="Note 2 3 2 5 2 6" xfId="32979"/>
    <cellStyle name="Note 2 3 2 5 2 6 2" xfId="32980"/>
    <cellStyle name="Note 2 3 2 5 2 6 3" xfId="32981"/>
    <cellStyle name="Note 2 3 2 5 2 7" xfId="32982"/>
    <cellStyle name="Note 2 3 2 5 2 7 2" xfId="32983"/>
    <cellStyle name="Note 2 3 2 5 2 7 3" xfId="32984"/>
    <cellStyle name="Note 2 3 2 5 2 8" xfId="32985"/>
    <cellStyle name="Note 2 3 2 5 2 9" xfId="32986"/>
    <cellStyle name="Note 2 3 2 5 3" xfId="32987"/>
    <cellStyle name="Note 2 3 2 5 3 2" xfId="32988"/>
    <cellStyle name="Note 2 3 2 5 3 3" xfId="32989"/>
    <cellStyle name="Note 2 3 2 5 4" xfId="32990"/>
    <cellStyle name="Note 2 3 2 5 4 2" xfId="32991"/>
    <cellStyle name="Note 2 3 2 5 4 3" xfId="32992"/>
    <cellStyle name="Note 2 3 2 5 5" xfId="32993"/>
    <cellStyle name="Note 2 3 2 5 5 2" xfId="32994"/>
    <cellStyle name="Note 2 3 2 5 5 3" xfId="32995"/>
    <cellStyle name="Note 2 3 2 5 6" xfId="32996"/>
    <cellStyle name="Note 2 3 2 5 6 2" xfId="32997"/>
    <cellStyle name="Note 2 3 2 5 6 3" xfId="32998"/>
    <cellStyle name="Note 2 3 2 5 7" xfId="32999"/>
    <cellStyle name="Note 2 3 2 5 7 2" xfId="33000"/>
    <cellStyle name="Note 2 3 2 5 7 3" xfId="33001"/>
    <cellStyle name="Note 2 3 2 5 8" xfId="33002"/>
    <cellStyle name="Note 2 3 2 5 8 2" xfId="33003"/>
    <cellStyle name="Note 2 3 2 5 8 3" xfId="33004"/>
    <cellStyle name="Note 2 3 2 5 9" xfId="33005"/>
    <cellStyle name="Note 2 3 2 6" xfId="33006"/>
    <cellStyle name="Note 2 3 2 6 2" xfId="33007"/>
    <cellStyle name="Note 2 3 2 6 2 2" xfId="33008"/>
    <cellStyle name="Note 2 3 2 6 2 3" xfId="33009"/>
    <cellStyle name="Note 2 3 2 6 3" xfId="33010"/>
    <cellStyle name="Note 2 3 2 6 3 2" xfId="33011"/>
    <cellStyle name="Note 2 3 2 6 3 3" xfId="33012"/>
    <cellStyle name="Note 2 3 2 6 4" xfId="33013"/>
    <cellStyle name="Note 2 3 2 6 4 2" xfId="33014"/>
    <cellStyle name="Note 2 3 2 6 4 3" xfId="33015"/>
    <cellStyle name="Note 2 3 2 6 5" xfId="33016"/>
    <cellStyle name="Note 2 3 2 6 5 2" xfId="33017"/>
    <cellStyle name="Note 2 3 2 6 5 3" xfId="33018"/>
    <cellStyle name="Note 2 3 2 6 6" xfId="33019"/>
    <cellStyle name="Note 2 3 2 6 6 2" xfId="33020"/>
    <cellStyle name="Note 2 3 2 6 6 3" xfId="33021"/>
    <cellStyle name="Note 2 3 2 6 7" xfId="33022"/>
    <cellStyle name="Note 2 3 2 6 7 2" xfId="33023"/>
    <cellStyle name="Note 2 3 2 6 7 3" xfId="33024"/>
    <cellStyle name="Note 2 3 2 6 8" xfId="33025"/>
    <cellStyle name="Note 2 3 2 6 9" xfId="33026"/>
    <cellStyle name="Note 2 3 2 7" xfId="33027"/>
    <cellStyle name="Note 2 3 2 7 2" xfId="33028"/>
    <cellStyle name="Note 2 3 2 7 3" xfId="33029"/>
    <cellStyle name="Note 2 3 2 8" xfId="33030"/>
    <cellStyle name="Note 2 3 2 8 2" xfId="33031"/>
    <cellStyle name="Note 2 3 2 8 3" xfId="33032"/>
    <cellStyle name="Note 2 3 2 9" xfId="33033"/>
    <cellStyle name="Note 2 3 2 9 2" xfId="33034"/>
    <cellStyle name="Note 2 3 2 9 3" xfId="33035"/>
    <cellStyle name="Note 2 3 3" xfId="33036"/>
    <cellStyle name="Note 2 3 3 10" xfId="33037"/>
    <cellStyle name="Note 2 3 3 10 2" xfId="33038"/>
    <cellStyle name="Note 2 3 3 10 3" xfId="33039"/>
    <cellStyle name="Note 2 3 3 11" xfId="33040"/>
    <cellStyle name="Note 2 3 3 11 2" xfId="33041"/>
    <cellStyle name="Note 2 3 3 11 3" xfId="33042"/>
    <cellStyle name="Note 2 3 3 12" xfId="33043"/>
    <cellStyle name="Note 2 3 3 12 2" xfId="33044"/>
    <cellStyle name="Note 2 3 3 12 3" xfId="33045"/>
    <cellStyle name="Note 2 3 3 13" xfId="33046"/>
    <cellStyle name="Note 2 3 3 14" xfId="33047"/>
    <cellStyle name="Note 2 3 3 2" xfId="33048"/>
    <cellStyle name="Note 2 3 3 2 10" xfId="33049"/>
    <cellStyle name="Note 2 3 3 2 2" xfId="33050"/>
    <cellStyle name="Note 2 3 3 2 2 2" xfId="33051"/>
    <cellStyle name="Note 2 3 3 2 2 2 2" xfId="33052"/>
    <cellStyle name="Note 2 3 3 2 2 2 3" xfId="33053"/>
    <cellStyle name="Note 2 3 3 2 2 3" xfId="33054"/>
    <cellStyle name="Note 2 3 3 2 2 3 2" xfId="33055"/>
    <cellStyle name="Note 2 3 3 2 2 3 3" xfId="33056"/>
    <cellStyle name="Note 2 3 3 2 2 4" xfId="33057"/>
    <cellStyle name="Note 2 3 3 2 2 4 2" xfId="33058"/>
    <cellStyle name="Note 2 3 3 2 2 4 3" xfId="33059"/>
    <cellStyle name="Note 2 3 3 2 2 5" xfId="33060"/>
    <cellStyle name="Note 2 3 3 2 2 5 2" xfId="33061"/>
    <cellStyle name="Note 2 3 3 2 2 5 3" xfId="33062"/>
    <cellStyle name="Note 2 3 3 2 2 6" xfId="33063"/>
    <cellStyle name="Note 2 3 3 2 2 6 2" xfId="33064"/>
    <cellStyle name="Note 2 3 3 2 2 6 3" xfId="33065"/>
    <cellStyle name="Note 2 3 3 2 2 7" xfId="33066"/>
    <cellStyle name="Note 2 3 3 2 2 7 2" xfId="33067"/>
    <cellStyle name="Note 2 3 3 2 2 7 3" xfId="33068"/>
    <cellStyle name="Note 2 3 3 2 2 8" xfId="33069"/>
    <cellStyle name="Note 2 3 3 2 2 9" xfId="33070"/>
    <cellStyle name="Note 2 3 3 2 3" xfId="33071"/>
    <cellStyle name="Note 2 3 3 2 3 2" xfId="33072"/>
    <cellStyle name="Note 2 3 3 2 3 3" xfId="33073"/>
    <cellStyle name="Note 2 3 3 2 4" xfId="33074"/>
    <cellStyle name="Note 2 3 3 2 4 2" xfId="33075"/>
    <cellStyle name="Note 2 3 3 2 4 3" xfId="33076"/>
    <cellStyle name="Note 2 3 3 2 5" xfId="33077"/>
    <cellStyle name="Note 2 3 3 2 5 2" xfId="33078"/>
    <cellStyle name="Note 2 3 3 2 5 3" xfId="33079"/>
    <cellStyle name="Note 2 3 3 2 6" xfId="33080"/>
    <cellStyle name="Note 2 3 3 2 6 2" xfId="33081"/>
    <cellStyle name="Note 2 3 3 2 6 3" xfId="33082"/>
    <cellStyle name="Note 2 3 3 2 7" xfId="33083"/>
    <cellStyle name="Note 2 3 3 2 7 2" xfId="33084"/>
    <cellStyle name="Note 2 3 3 2 7 3" xfId="33085"/>
    <cellStyle name="Note 2 3 3 2 8" xfId="33086"/>
    <cellStyle name="Note 2 3 3 2 8 2" xfId="33087"/>
    <cellStyle name="Note 2 3 3 2 8 3" xfId="33088"/>
    <cellStyle name="Note 2 3 3 2 9" xfId="33089"/>
    <cellStyle name="Note 2 3 3 3" xfId="33090"/>
    <cellStyle name="Note 2 3 3 3 10" xfId="33091"/>
    <cellStyle name="Note 2 3 3 3 2" xfId="33092"/>
    <cellStyle name="Note 2 3 3 3 2 2" xfId="33093"/>
    <cellStyle name="Note 2 3 3 3 2 2 2" xfId="33094"/>
    <cellStyle name="Note 2 3 3 3 2 2 3" xfId="33095"/>
    <cellStyle name="Note 2 3 3 3 2 3" xfId="33096"/>
    <cellStyle name="Note 2 3 3 3 2 3 2" xfId="33097"/>
    <cellStyle name="Note 2 3 3 3 2 3 3" xfId="33098"/>
    <cellStyle name="Note 2 3 3 3 2 4" xfId="33099"/>
    <cellStyle name="Note 2 3 3 3 2 4 2" xfId="33100"/>
    <cellStyle name="Note 2 3 3 3 2 4 3" xfId="33101"/>
    <cellStyle name="Note 2 3 3 3 2 5" xfId="33102"/>
    <cellStyle name="Note 2 3 3 3 2 5 2" xfId="33103"/>
    <cellStyle name="Note 2 3 3 3 2 5 3" xfId="33104"/>
    <cellStyle name="Note 2 3 3 3 2 6" xfId="33105"/>
    <cellStyle name="Note 2 3 3 3 2 6 2" xfId="33106"/>
    <cellStyle name="Note 2 3 3 3 2 6 3" xfId="33107"/>
    <cellStyle name="Note 2 3 3 3 2 7" xfId="33108"/>
    <cellStyle name="Note 2 3 3 3 2 7 2" xfId="33109"/>
    <cellStyle name="Note 2 3 3 3 2 7 3" xfId="33110"/>
    <cellStyle name="Note 2 3 3 3 2 8" xfId="33111"/>
    <cellStyle name="Note 2 3 3 3 2 9" xfId="33112"/>
    <cellStyle name="Note 2 3 3 3 3" xfId="33113"/>
    <cellStyle name="Note 2 3 3 3 3 2" xfId="33114"/>
    <cellStyle name="Note 2 3 3 3 3 3" xfId="33115"/>
    <cellStyle name="Note 2 3 3 3 4" xfId="33116"/>
    <cellStyle name="Note 2 3 3 3 4 2" xfId="33117"/>
    <cellStyle name="Note 2 3 3 3 4 3" xfId="33118"/>
    <cellStyle name="Note 2 3 3 3 5" xfId="33119"/>
    <cellStyle name="Note 2 3 3 3 5 2" xfId="33120"/>
    <cellStyle name="Note 2 3 3 3 5 3" xfId="33121"/>
    <cellStyle name="Note 2 3 3 3 6" xfId="33122"/>
    <cellStyle name="Note 2 3 3 3 6 2" xfId="33123"/>
    <cellStyle name="Note 2 3 3 3 6 3" xfId="33124"/>
    <cellStyle name="Note 2 3 3 3 7" xfId="33125"/>
    <cellStyle name="Note 2 3 3 3 7 2" xfId="33126"/>
    <cellStyle name="Note 2 3 3 3 7 3" xfId="33127"/>
    <cellStyle name="Note 2 3 3 3 8" xfId="33128"/>
    <cellStyle name="Note 2 3 3 3 8 2" xfId="33129"/>
    <cellStyle name="Note 2 3 3 3 8 3" xfId="33130"/>
    <cellStyle name="Note 2 3 3 3 9" xfId="33131"/>
    <cellStyle name="Note 2 3 3 4" xfId="33132"/>
    <cellStyle name="Note 2 3 3 4 10" xfId="33133"/>
    <cellStyle name="Note 2 3 3 4 2" xfId="33134"/>
    <cellStyle name="Note 2 3 3 4 2 2" xfId="33135"/>
    <cellStyle name="Note 2 3 3 4 2 2 2" xfId="33136"/>
    <cellStyle name="Note 2 3 3 4 2 2 3" xfId="33137"/>
    <cellStyle name="Note 2 3 3 4 2 3" xfId="33138"/>
    <cellStyle name="Note 2 3 3 4 2 3 2" xfId="33139"/>
    <cellStyle name="Note 2 3 3 4 2 3 3" xfId="33140"/>
    <cellStyle name="Note 2 3 3 4 2 4" xfId="33141"/>
    <cellStyle name="Note 2 3 3 4 2 4 2" xfId="33142"/>
    <cellStyle name="Note 2 3 3 4 2 4 3" xfId="33143"/>
    <cellStyle name="Note 2 3 3 4 2 5" xfId="33144"/>
    <cellStyle name="Note 2 3 3 4 2 5 2" xfId="33145"/>
    <cellStyle name="Note 2 3 3 4 2 5 3" xfId="33146"/>
    <cellStyle name="Note 2 3 3 4 2 6" xfId="33147"/>
    <cellStyle name="Note 2 3 3 4 2 6 2" xfId="33148"/>
    <cellStyle name="Note 2 3 3 4 2 6 3" xfId="33149"/>
    <cellStyle name="Note 2 3 3 4 2 7" xfId="33150"/>
    <cellStyle name="Note 2 3 3 4 2 7 2" xfId="33151"/>
    <cellStyle name="Note 2 3 3 4 2 7 3" xfId="33152"/>
    <cellStyle name="Note 2 3 3 4 2 8" xfId="33153"/>
    <cellStyle name="Note 2 3 3 4 2 9" xfId="33154"/>
    <cellStyle name="Note 2 3 3 4 3" xfId="33155"/>
    <cellStyle name="Note 2 3 3 4 3 2" xfId="33156"/>
    <cellStyle name="Note 2 3 3 4 3 3" xfId="33157"/>
    <cellStyle name="Note 2 3 3 4 4" xfId="33158"/>
    <cellStyle name="Note 2 3 3 4 4 2" xfId="33159"/>
    <cellStyle name="Note 2 3 3 4 4 3" xfId="33160"/>
    <cellStyle name="Note 2 3 3 4 5" xfId="33161"/>
    <cellStyle name="Note 2 3 3 4 5 2" xfId="33162"/>
    <cellStyle name="Note 2 3 3 4 5 3" xfId="33163"/>
    <cellStyle name="Note 2 3 3 4 6" xfId="33164"/>
    <cellStyle name="Note 2 3 3 4 6 2" xfId="33165"/>
    <cellStyle name="Note 2 3 3 4 6 3" xfId="33166"/>
    <cellStyle name="Note 2 3 3 4 7" xfId="33167"/>
    <cellStyle name="Note 2 3 3 4 7 2" xfId="33168"/>
    <cellStyle name="Note 2 3 3 4 7 3" xfId="33169"/>
    <cellStyle name="Note 2 3 3 4 8" xfId="33170"/>
    <cellStyle name="Note 2 3 3 4 8 2" xfId="33171"/>
    <cellStyle name="Note 2 3 3 4 8 3" xfId="33172"/>
    <cellStyle name="Note 2 3 3 4 9" xfId="33173"/>
    <cellStyle name="Note 2 3 3 5" xfId="33174"/>
    <cellStyle name="Note 2 3 3 5 10" xfId="33175"/>
    <cellStyle name="Note 2 3 3 5 2" xfId="33176"/>
    <cellStyle name="Note 2 3 3 5 2 2" xfId="33177"/>
    <cellStyle name="Note 2 3 3 5 2 2 2" xfId="33178"/>
    <cellStyle name="Note 2 3 3 5 2 2 3" xfId="33179"/>
    <cellStyle name="Note 2 3 3 5 2 3" xfId="33180"/>
    <cellStyle name="Note 2 3 3 5 2 3 2" xfId="33181"/>
    <cellStyle name="Note 2 3 3 5 2 3 3" xfId="33182"/>
    <cellStyle name="Note 2 3 3 5 2 4" xfId="33183"/>
    <cellStyle name="Note 2 3 3 5 2 4 2" xfId="33184"/>
    <cellStyle name="Note 2 3 3 5 2 4 3" xfId="33185"/>
    <cellStyle name="Note 2 3 3 5 2 5" xfId="33186"/>
    <cellStyle name="Note 2 3 3 5 2 5 2" xfId="33187"/>
    <cellStyle name="Note 2 3 3 5 2 5 3" xfId="33188"/>
    <cellStyle name="Note 2 3 3 5 2 6" xfId="33189"/>
    <cellStyle name="Note 2 3 3 5 2 6 2" xfId="33190"/>
    <cellStyle name="Note 2 3 3 5 2 6 3" xfId="33191"/>
    <cellStyle name="Note 2 3 3 5 2 7" xfId="33192"/>
    <cellStyle name="Note 2 3 3 5 2 7 2" xfId="33193"/>
    <cellStyle name="Note 2 3 3 5 2 7 3" xfId="33194"/>
    <cellStyle name="Note 2 3 3 5 2 8" xfId="33195"/>
    <cellStyle name="Note 2 3 3 5 2 9" xfId="33196"/>
    <cellStyle name="Note 2 3 3 5 3" xfId="33197"/>
    <cellStyle name="Note 2 3 3 5 3 2" xfId="33198"/>
    <cellStyle name="Note 2 3 3 5 3 3" xfId="33199"/>
    <cellStyle name="Note 2 3 3 5 4" xfId="33200"/>
    <cellStyle name="Note 2 3 3 5 4 2" xfId="33201"/>
    <cellStyle name="Note 2 3 3 5 4 3" xfId="33202"/>
    <cellStyle name="Note 2 3 3 5 5" xfId="33203"/>
    <cellStyle name="Note 2 3 3 5 5 2" xfId="33204"/>
    <cellStyle name="Note 2 3 3 5 5 3" xfId="33205"/>
    <cellStyle name="Note 2 3 3 5 6" xfId="33206"/>
    <cellStyle name="Note 2 3 3 5 6 2" xfId="33207"/>
    <cellStyle name="Note 2 3 3 5 6 3" xfId="33208"/>
    <cellStyle name="Note 2 3 3 5 7" xfId="33209"/>
    <cellStyle name="Note 2 3 3 5 7 2" xfId="33210"/>
    <cellStyle name="Note 2 3 3 5 7 3" xfId="33211"/>
    <cellStyle name="Note 2 3 3 5 8" xfId="33212"/>
    <cellStyle name="Note 2 3 3 5 8 2" xfId="33213"/>
    <cellStyle name="Note 2 3 3 5 8 3" xfId="33214"/>
    <cellStyle name="Note 2 3 3 5 9" xfId="33215"/>
    <cellStyle name="Note 2 3 3 6" xfId="33216"/>
    <cellStyle name="Note 2 3 3 6 2" xfId="33217"/>
    <cellStyle name="Note 2 3 3 6 2 2" xfId="33218"/>
    <cellStyle name="Note 2 3 3 6 2 3" xfId="33219"/>
    <cellStyle name="Note 2 3 3 6 3" xfId="33220"/>
    <cellStyle name="Note 2 3 3 6 3 2" xfId="33221"/>
    <cellStyle name="Note 2 3 3 6 3 3" xfId="33222"/>
    <cellStyle name="Note 2 3 3 6 4" xfId="33223"/>
    <cellStyle name="Note 2 3 3 6 4 2" xfId="33224"/>
    <cellStyle name="Note 2 3 3 6 4 3" xfId="33225"/>
    <cellStyle name="Note 2 3 3 6 5" xfId="33226"/>
    <cellStyle name="Note 2 3 3 6 5 2" xfId="33227"/>
    <cellStyle name="Note 2 3 3 6 5 3" xfId="33228"/>
    <cellStyle name="Note 2 3 3 6 6" xfId="33229"/>
    <cellStyle name="Note 2 3 3 6 6 2" xfId="33230"/>
    <cellStyle name="Note 2 3 3 6 6 3" xfId="33231"/>
    <cellStyle name="Note 2 3 3 6 7" xfId="33232"/>
    <cellStyle name="Note 2 3 3 6 7 2" xfId="33233"/>
    <cellStyle name="Note 2 3 3 6 7 3" xfId="33234"/>
    <cellStyle name="Note 2 3 3 6 8" xfId="33235"/>
    <cellStyle name="Note 2 3 3 6 9" xfId="33236"/>
    <cellStyle name="Note 2 3 3 7" xfId="33237"/>
    <cellStyle name="Note 2 3 3 7 2" xfId="33238"/>
    <cellStyle name="Note 2 3 3 7 3" xfId="33239"/>
    <cellStyle name="Note 2 3 3 8" xfId="33240"/>
    <cellStyle name="Note 2 3 3 8 2" xfId="33241"/>
    <cellStyle name="Note 2 3 3 8 3" xfId="33242"/>
    <cellStyle name="Note 2 3 3 9" xfId="33243"/>
    <cellStyle name="Note 2 3 3 9 2" xfId="33244"/>
    <cellStyle name="Note 2 3 3 9 3" xfId="33245"/>
    <cellStyle name="Note 2 3 4" xfId="33246"/>
    <cellStyle name="Note 2 3 4 10" xfId="33247"/>
    <cellStyle name="Note 2 3 4 2" xfId="33248"/>
    <cellStyle name="Note 2 3 4 2 2" xfId="33249"/>
    <cellStyle name="Note 2 3 4 2 2 2" xfId="33250"/>
    <cellStyle name="Note 2 3 4 2 2 3" xfId="33251"/>
    <cellStyle name="Note 2 3 4 2 3" xfId="33252"/>
    <cellStyle name="Note 2 3 4 2 3 2" xfId="33253"/>
    <cellStyle name="Note 2 3 4 2 3 3" xfId="33254"/>
    <cellStyle name="Note 2 3 4 2 4" xfId="33255"/>
    <cellStyle name="Note 2 3 4 2 4 2" xfId="33256"/>
    <cellStyle name="Note 2 3 4 2 4 3" xfId="33257"/>
    <cellStyle name="Note 2 3 4 2 5" xfId="33258"/>
    <cellStyle name="Note 2 3 4 2 5 2" xfId="33259"/>
    <cellStyle name="Note 2 3 4 2 5 3" xfId="33260"/>
    <cellStyle name="Note 2 3 4 2 6" xfId="33261"/>
    <cellStyle name="Note 2 3 4 2 6 2" xfId="33262"/>
    <cellStyle name="Note 2 3 4 2 6 3" xfId="33263"/>
    <cellStyle name="Note 2 3 4 2 7" xfId="33264"/>
    <cellStyle name="Note 2 3 4 2 7 2" xfId="33265"/>
    <cellStyle name="Note 2 3 4 2 7 3" xfId="33266"/>
    <cellStyle name="Note 2 3 4 2 8" xfId="33267"/>
    <cellStyle name="Note 2 3 4 2 9" xfId="33268"/>
    <cellStyle name="Note 2 3 4 3" xfId="33269"/>
    <cellStyle name="Note 2 3 4 3 2" xfId="33270"/>
    <cellStyle name="Note 2 3 4 3 3" xfId="33271"/>
    <cellStyle name="Note 2 3 4 4" xfId="33272"/>
    <cellStyle name="Note 2 3 4 4 2" xfId="33273"/>
    <cellStyle name="Note 2 3 4 4 3" xfId="33274"/>
    <cellStyle name="Note 2 3 4 5" xfId="33275"/>
    <cellStyle name="Note 2 3 4 5 2" xfId="33276"/>
    <cellStyle name="Note 2 3 4 5 3" xfId="33277"/>
    <cellStyle name="Note 2 3 4 6" xfId="33278"/>
    <cellStyle name="Note 2 3 4 6 2" xfId="33279"/>
    <cellStyle name="Note 2 3 4 6 3" xfId="33280"/>
    <cellStyle name="Note 2 3 4 7" xfId="33281"/>
    <cellStyle name="Note 2 3 4 7 2" xfId="33282"/>
    <cellStyle name="Note 2 3 4 7 3" xfId="33283"/>
    <cellStyle name="Note 2 3 4 8" xfId="33284"/>
    <cellStyle name="Note 2 3 4 8 2" xfId="33285"/>
    <cellStyle name="Note 2 3 4 8 3" xfId="33286"/>
    <cellStyle name="Note 2 3 4 9" xfId="33287"/>
    <cellStyle name="Note 2 3 5" xfId="33288"/>
    <cellStyle name="Note 2 3 5 10" xfId="33289"/>
    <cellStyle name="Note 2 3 5 2" xfId="33290"/>
    <cellStyle name="Note 2 3 5 2 2" xfId="33291"/>
    <cellStyle name="Note 2 3 5 2 2 2" xfId="33292"/>
    <cellStyle name="Note 2 3 5 2 2 3" xfId="33293"/>
    <cellStyle name="Note 2 3 5 2 3" xfId="33294"/>
    <cellStyle name="Note 2 3 5 2 3 2" xfId="33295"/>
    <cellStyle name="Note 2 3 5 2 3 3" xfId="33296"/>
    <cellStyle name="Note 2 3 5 2 4" xfId="33297"/>
    <cellStyle name="Note 2 3 5 2 4 2" xfId="33298"/>
    <cellStyle name="Note 2 3 5 2 4 3" xfId="33299"/>
    <cellStyle name="Note 2 3 5 2 5" xfId="33300"/>
    <cellStyle name="Note 2 3 5 2 5 2" xfId="33301"/>
    <cellStyle name="Note 2 3 5 2 5 3" xfId="33302"/>
    <cellStyle name="Note 2 3 5 2 6" xfId="33303"/>
    <cellStyle name="Note 2 3 5 2 6 2" xfId="33304"/>
    <cellStyle name="Note 2 3 5 2 6 3" xfId="33305"/>
    <cellStyle name="Note 2 3 5 2 7" xfId="33306"/>
    <cellStyle name="Note 2 3 5 2 7 2" xfId="33307"/>
    <cellStyle name="Note 2 3 5 2 7 3" xfId="33308"/>
    <cellStyle name="Note 2 3 5 2 8" xfId="33309"/>
    <cellStyle name="Note 2 3 5 2 9" xfId="33310"/>
    <cellStyle name="Note 2 3 5 3" xfId="33311"/>
    <cellStyle name="Note 2 3 5 3 2" xfId="33312"/>
    <cellStyle name="Note 2 3 5 3 3" xfId="33313"/>
    <cellStyle name="Note 2 3 5 4" xfId="33314"/>
    <cellStyle name="Note 2 3 5 4 2" xfId="33315"/>
    <cellStyle name="Note 2 3 5 4 3" xfId="33316"/>
    <cellStyle name="Note 2 3 5 5" xfId="33317"/>
    <cellStyle name="Note 2 3 5 5 2" xfId="33318"/>
    <cellStyle name="Note 2 3 5 5 3" xfId="33319"/>
    <cellStyle name="Note 2 3 5 6" xfId="33320"/>
    <cellStyle name="Note 2 3 5 6 2" xfId="33321"/>
    <cellStyle name="Note 2 3 5 6 3" xfId="33322"/>
    <cellStyle name="Note 2 3 5 7" xfId="33323"/>
    <cellStyle name="Note 2 3 5 7 2" xfId="33324"/>
    <cellStyle name="Note 2 3 5 7 3" xfId="33325"/>
    <cellStyle name="Note 2 3 5 8" xfId="33326"/>
    <cellStyle name="Note 2 3 5 8 2" xfId="33327"/>
    <cellStyle name="Note 2 3 5 8 3" xfId="33328"/>
    <cellStyle name="Note 2 3 5 9" xfId="33329"/>
    <cellStyle name="Note 2 3 6" xfId="33330"/>
    <cellStyle name="Note 2 3 6 10" xfId="33331"/>
    <cellStyle name="Note 2 3 6 2" xfId="33332"/>
    <cellStyle name="Note 2 3 6 2 2" xfId="33333"/>
    <cellStyle name="Note 2 3 6 2 2 2" xfId="33334"/>
    <cellStyle name="Note 2 3 6 2 2 3" xfId="33335"/>
    <cellStyle name="Note 2 3 6 2 3" xfId="33336"/>
    <cellStyle name="Note 2 3 6 2 3 2" xfId="33337"/>
    <cellStyle name="Note 2 3 6 2 3 3" xfId="33338"/>
    <cellStyle name="Note 2 3 6 2 4" xfId="33339"/>
    <cellStyle name="Note 2 3 6 2 4 2" xfId="33340"/>
    <cellStyle name="Note 2 3 6 2 4 3" xfId="33341"/>
    <cellStyle name="Note 2 3 6 2 5" xfId="33342"/>
    <cellStyle name="Note 2 3 6 2 5 2" xfId="33343"/>
    <cellStyle name="Note 2 3 6 2 5 3" xfId="33344"/>
    <cellStyle name="Note 2 3 6 2 6" xfId="33345"/>
    <cellStyle name="Note 2 3 6 2 6 2" xfId="33346"/>
    <cellStyle name="Note 2 3 6 2 6 3" xfId="33347"/>
    <cellStyle name="Note 2 3 6 2 7" xfId="33348"/>
    <cellStyle name="Note 2 3 6 2 7 2" xfId="33349"/>
    <cellStyle name="Note 2 3 6 2 7 3" xfId="33350"/>
    <cellStyle name="Note 2 3 6 2 8" xfId="33351"/>
    <cellStyle name="Note 2 3 6 2 9" xfId="33352"/>
    <cellStyle name="Note 2 3 6 3" xfId="33353"/>
    <cellStyle name="Note 2 3 6 3 2" xfId="33354"/>
    <cellStyle name="Note 2 3 6 3 3" xfId="33355"/>
    <cellStyle name="Note 2 3 6 4" xfId="33356"/>
    <cellStyle name="Note 2 3 6 4 2" xfId="33357"/>
    <cellStyle name="Note 2 3 6 4 3" xfId="33358"/>
    <cellStyle name="Note 2 3 6 5" xfId="33359"/>
    <cellStyle name="Note 2 3 6 5 2" xfId="33360"/>
    <cellStyle name="Note 2 3 6 5 3" xfId="33361"/>
    <cellStyle name="Note 2 3 6 6" xfId="33362"/>
    <cellStyle name="Note 2 3 6 6 2" xfId="33363"/>
    <cellStyle name="Note 2 3 6 6 3" xfId="33364"/>
    <cellStyle name="Note 2 3 6 7" xfId="33365"/>
    <cellStyle name="Note 2 3 6 7 2" xfId="33366"/>
    <cellStyle name="Note 2 3 6 7 3" xfId="33367"/>
    <cellStyle name="Note 2 3 6 8" xfId="33368"/>
    <cellStyle name="Note 2 3 6 8 2" xfId="33369"/>
    <cellStyle name="Note 2 3 6 8 3" xfId="33370"/>
    <cellStyle name="Note 2 3 6 9" xfId="33371"/>
    <cellStyle name="Note 2 3 7" xfId="33372"/>
    <cellStyle name="Note 2 3 7 10" xfId="33373"/>
    <cellStyle name="Note 2 3 7 2" xfId="33374"/>
    <cellStyle name="Note 2 3 7 2 2" xfId="33375"/>
    <cellStyle name="Note 2 3 7 2 2 2" xfId="33376"/>
    <cellStyle name="Note 2 3 7 2 2 3" xfId="33377"/>
    <cellStyle name="Note 2 3 7 2 3" xfId="33378"/>
    <cellStyle name="Note 2 3 7 2 3 2" xfId="33379"/>
    <cellStyle name="Note 2 3 7 2 3 3" xfId="33380"/>
    <cellStyle name="Note 2 3 7 2 4" xfId="33381"/>
    <cellStyle name="Note 2 3 7 2 4 2" xfId="33382"/>
    <cellStyle name="Note 2 3 7 2 4 3" xfId="33383"/>
    <cellStyle name="Note 2 3 7 2 5" xfId="33384"/>
    <cellStyle name="Note 2 3 7 2 5 2" xfId="33385"/>
    <cellStyle name="Note 2 3 7 2 5 3" xfId="33386"/>
    <cellStyle name="Note 2 3 7 2 6" xfId="33387"/>
    <cellStyle name="Note 2 3 7 2 6 2" xfId="33388"/>
    <cellStyle name="Note 2 3 7 2 6 3" xfId="33389"/>
    <cellStyle name="Note 2 3 7 2 7" xfId="33390"/>
    <cellStyle name="Note 2 3 7 2 7 2" xfId="33391"/>
    <cellStyle name="Note 2 3 7 2 7 3" xfId="33392"/>
    <cellStyle name="Note 2 3 7 2 8" xfId="33393"/>
    <cellStyle name="Note 2 3 7 2 9" xfId="33394"/>
    <cellStyle name="Note 2 3 7 3" xfId="33395"/>
    <cellStyle name="Note 2 3 7 3 2" xfId="33396"/>
    <cellStyle name="Note 2 3 7 3 3" xfId="33397"/>
    <cellStyle name="Note 2 3 7 4" xfId="33398"/>
    <cellStyle name="Note 2 3 7 4 2" xfId="33399"/>
    <cellStyle name="Note 2 3 7 4 3" xfId="33400"/>
    <cellStyle name="Note 2 3 7 5" xfId="33401"/>
    <cellStyle name="Note 2 3 7 5 2" xfId="33402"/>
    <cellStyle name="Note 2 3 7 5 3" xfId="33403"/>
    <cellStyle name="Note 2 3 7 6" xfId="33404"/>
    <cellStyle name="Note 2 3 7 6 2" xfId="33405"/>
    <cellStyle name="Note 2 3 7 6 3" xfId="33406"/>
    <cellStyle name="Note 2 3 7 7" xfId="33407"/>
    <cellStyle name="Note 2 3 7 7 2" xfId="33408"/>
    <cellStyle name="Note 2 3 7 7 3" xfId="33409"/>
    <cellStyle name="Note 2 3 7 8" xfId="33410"/>
    <cellStyle name="Note 2 3 7 8 2" xfId="33411"/>
    <cellStyle name="Note 2 3 7 8 3" xfId="33412"/>
    <cellStyle name="Note 2 3 7 9" xfId="33413"/>
    <cellStyle name="Note 2 3 8" xfId="33414"/>
    <cellStyle name="Note 2 3 8 2" xfId="33415"/>
    <cellStyle name="Note 2 3 8 2 2" xfId="33416"/>
    <cellStyle name="Note 2 3 8 2 3" xfId="33417"/>
    <cellStyle name="Note 2 3 8 3" xfId="33418"/>
    <cellStyle name="Note 2 3 8 3 2" xfId="33419"/>
    <cellStyle name="Note 2 3 8 3 3" xfId="33420"/>
    <cellStyle name="Note 2 3 8 4" xfId="33421"/>
    <cellStyle name="Note 2 3 8 4 2" xfId="33422"/>
    <cellStyle name="Note 2 3 8 4 3" xfId="33423"/>
    <cellStyle name="Note 2 3 8 5" xfId="33424"/>
    <cellStyle name="Note 2 3 8 5 2" xfId="33425"/>
    <cellStyle name="Note 2 3 8 5 3" xfId="33426"/>
    <cellStyle name="Note 2 3 8 6" xfId="33427"/>
    <cellStyle name="Note 2 3 8 6 2" xfId="33428"/>
    <cellStyle name="Note 2 3 8 6 3" xfId="33429"/>
    <cellStyle name="Note 2 3 8 7" xfId="33430"/>
    <cellStyle name="Note 2 3 8 7 2" xfId="33431"/>
    <cellStyle name="Note 2 3 8 7 3" xfId="33432"/>
    <cellStyle name="Note 2 3 8 8" xfId="33433"/>
    <cellStyle name="Note 2 3 8 9" xfId="33434"/>
    <cellStyle name="Note 2 3 9" xfId="33435"/>
    <cellStyle name="Note 2 3 9 2" xfId="33436"/>
    <cellStyle name="Note 2 3 9 3" xfId="33437"/>
    <cellStyle name="Note 2 4" xfId="33438"/>
    <cellStyle name="Note 2 4 10" xfId="33439"/>
    <cellStyle name="Note 2 4 10 2" xfId="33440"/>
    <cellStyle name="Note 2 4 10 3" xfId="33441"/>
    <cellStyle name="Note 2 4 11" xfId="33442"/>
    <cellStyle name="Note 2 4 11 2" xfId="33443"/>
    <cellStyle name="Note 2 4 11 3" xfId="33444"/>
    <cellStyle name="Note 2 4 12" xfId="33445"/>
    <cellStyle name="Note 2 4 12 2" xfId="33446"/>
    <cellStyle name="Note 2 4 12 3" xfId="33447"/>
    <cellStyle name="Note 2 4 13" xfId="33448"/>
    <cellStyle name="Note 2 4 14" xfId="33449"/>
    <cellStyle name="Note 2 4 2" xfId="33450"/>
    <cellStyle name="Note 2 4 2 10" xfId="33451"/>
    <cellStyle name="Note 2 4 2 2" xfId="33452"/>
    <cellStyle name="Note 2 4 2 2 2" xfId="33453"/>
    <cellStyle name="Note 2 4 2 2 2 2" xfId="33454"/>
    <cellStyle name="Note 2 4 2 2 2 3" xfId="33455"/>
    <cellStyle name="Note 2 4 2 2 3" xfId="33456"/>
    <cellStyle name="Note 2 4 2 2 3 2" xfId="33457"/>
    <cellStyle name="Note 2 4 2 2 3 3" xfId="33458"/>
    <cellStyle name="Note 2 4 2 2 4" xfId="33459"/>
    <cellStyle name="Note 2 4 2 2 4 2" xfId="33460"/>
    <cellStyle name="Note 2 4 2 2 4 3" xfId="33461"/>
    <cellStyle name="Note 2 4 2 2 5" xfId="33462"/>
    <cellStyle name="Note 2 4 2 2 5 2" xfId="33463"/>
    <cellStyle name="Note 2 4 2 2 5 3" xfId="33464"/>
    <cellStyle name="Note 2 4 2 2 6" xfId="33465"/>
    <cellStyle name="Note 2 4 2 2 6 2" xfId="33466"/>
    <cellStyle name="Note 2 4 2 2 6 3" xfId="33467"/>
    <cellStyle name="Note 2 4 2 2 7" xfId="33468"/>
    <cellStyle name="Note 2 4 2 2 7 2" xfId="33469"/>
    <cellStyle name="Note 2 4 2 2 7 3" xfId="33470"/>
    <cellStyle name="Note 2 4 2 2 8" xfId="33471"/>
    <cellStyle name="Note 2 4 2 2 9" xfId="33472"/>
    <cellStyle name="Note 2 4 2 3" xfId="33473"/>
    <cellStyle name="Note 2 4 2 3 2" xfId="33474"/>
    <cellStyle name="Note 2 4 2 3 3" xfId="33475"/>
    <cellStyle name="Note 2 4 2 4" xfId="33476"/>
    <cellStyle name="Note 2 4 2 4 2" xfId="33477"/>
    <cellStyle name="Note 2 4 2 4 3" xfId="33478"/>
    <cellStyle name="Note 2 4 2 5" xfId="33479"/>
    <cellStyle name="Note 2 4 2 5 2" xfId="33480"/>
    <cellStyle name="Note 2 4 2 5 3" xfId="33481"/>
    <cellStyle name="Note 2 4 2 6" xfId="33482"/>
    <cellStyle name="Note 2 4 2 6 2" xfId="33483"/>
    <cellStyle name="Note 2 4 2 6 3" xfId="33484"/>
    <cellStyle name="Note 2 4 2 7" xfId="33485"/>
    <cellStyle name="Note 2 4 2 7 2" xfId="33486"/>
    <cellStyle name="Note 2 4 2 7 3" xfId="33487"/>
    <cellStyle name="Note 2 4 2 8" xfId="33488"/>
    <cellStyle name="Note 2 4 2 8 2" xfId="33489"/>
    <cellStyle name="Note 2 4 2 8 3" xfId="33490"/>
    <cellStyle name="Note 2 4 2 9" xfId="33491"/>
    <cellStyle name="Note 2 4 3" xfId="33492"/>
    <cellStyle name="Note 2 4 3 10" xfId="33493"/>
    <cellStyle name="Note 2 4 3 2" xfId="33494"/>
    <cellStyle name="Note 2 4 3 2 2" xfId="33495"/>
    <cellStyle name="Note 2 4 3 2 2 2" xfId="33496"/>
    <cellStyle name="Note 2 4 3 2 2 3" xfId="33497"/>
    <cellStyle name="Note 2 4 3 2 3" xfId="33498"/>
    <cellStyle name="Note 2 4 3 2 3 2" xfId="33499"/>
    <cellStyle name="Note 2 4 3 2 3 3" xfId="33500"/>
    <cellStyle name="Note 2 4 3 2 4" xfId="33501"/>
    <cellStyle name="Note 2 4 3 2 4 2" xfId="33502"/>
    <cellStyle name="Note 2 4 3 2 4 3" xfId="33503"/>
    <cellStyle name="Note 2 4 3 2 5" xfId="33504"/>
    <cellStyle name="Note 2 4 3 2 5 2" xfId="33505"/>
    <cellStyle name="Note 2 4 3 2 5 3" xfId="33506"/>
    <cellStyle name="Note 2 4 3 2 6" xfId="33507"/>
    <cellStyle name="Note 2 4 3 2 6 2" xfId="33508"/>
    <cellStyle name="Note 2 4 3 2 6 3" xfId="33509"/>
    <cellStyle name="Note 2 4 3 2 7" xfId="33510"/>
    <cellStyle name="Note 2 4 3 2 7 2" xfId="33511"/>
    <cellStyle name="Note 2 4 3 2 7 3" xfId="33512"/>
    <cellStyle name="Note 2 4 3 2 8" xfId="33513"/>
    <cellStyle name="Note 2 4 3 2 9" xfId="33514"/>
    <cellStyle name="Note 2 4 3 3" xfId="33515"/>
    <cellStyle name="Note 2 4 3 3 2" xfId="33516"/>
    <cellStyle name="Note 2 4 3 3 3" xfId="33517"/>
    <cellStyle name="Note 2 4 3 4" xfId="33518"/>
    <cellStyle name="Note 2 4 3 4 2" xfId="33519"/>
    <cellStyle name="Note 2 4 3 4 3" xfId="33520"/>
    <cellStyle name="Note 2 4 3 5" xfId="33521"/>
    <cellStyle name="Note 2 4 3 5 2" xfId="33522"/>
    <cellStyle name="Note 2 4 3 5 3" xfId="33523"/>
    <cellStyle name="Note 2 4 3 6" xfId="33524"/>
    <cellStyle name="Note 2 4 3 6 2" xfId="33525"/>
    <cellStyle name="Note 2 4 3 6 3" xfId="33526"/>
    <cellStyle name="Note 2 4 3 7" xfId="33527"/>
    <cellStyle name="Note 2 4 3 7 2" xfId="33528"/>
    <cellStyle name="Note 2 4 3 7 3" xfId="33529"/>
    <cellStyle name="Note 2 4 3 8" xfId="33530"/>
    <cellStyle name="Note 2 4 3 8 2" xfId="33531"/>
    <cellStyle name="Note 2 4 3 8 3" xfId="33532"/>
    <cellStyle name="Note 2 4 3 9" xfId="33533"/>
    <cellStyle name="Note 2 4 4" xfId="33534"/>
    <cellStyle name="Note 2 4 4 10" xfId="33535"/>
    <cellStyle name="Note 2 4 4 2" xfId="33536"/>
    <cellStyle name="Note 2 4 4 2 2" xfId="33537"/>
    <cellStyle name="Note 2 4 4 2 2 2" xfId="33538"/>
    <cellStyle name="Note 2 4 4 2 2 3" xfId="33539"/>
    <cellStyle name="Note 2 4 4 2 3" xfId="33540"/>
    <cellStyle name="Note 2 4 4 2 3 2" xfId="33541"/>
    <cellStyle name="Note 2 4 4 2 3 3" xfId="33542"/>
    <cellStyle name="Note 2 4 4 2 4" xfId="33543"/>
    <cellStyle name="Note 2 4 4 2 4 2" xfId="33544"/>
    <cellStyle name="Note 2 4 4 2 4 3" xfId="33545"/>
    <cellStyle name="Note 2 4 4 2 5" xfId="33546"/>
    <cellStyle name="Note 2 4 4 2 5 2" xfId="33547"/>
    <cellStyle name="Note 2 4 4 2 5 3" xfId="33548"/>
    <cellStyle name="Note 2 4 4 2 6" xfId="33549"/>
    <cellStyle name="Note 2 4 4 2 6 2" xfId="33550"/>
    <cellStyle name="Note 2 4 4 2 6 3" xfId="33551"/>
    <cellStyle name="Note 2 4 4 2 7" xfId="33552"/>
    <cellStyle name="Note 2 4 4 2 7 2" xfId="33553"/>
    <cellStyle name="Note 2 4 4 2 7 3" xfId="33554"/>
    <cellStyle name="Note 2 4 4 2 8" xfId="33555"/>
    <cellStyle name="Note 2 4 4 2 9" xfId="33556"/>
    <cellStyle name="Note 2 4 4 3" xfId="33557"/>
    <cellStyle name="Note 2 4 4 3 2" xfId="33558"/>
    <cellStyle name="Note 2 4 4 3 3" xfId="33559"/>
    <cellStyle name="Note 2 4 4 4" xfId="33560"/>
    <cellStyle name="Note 2 4 4 4 2" xfId="33561"/>
    <cellStyle name="Note 2 4 4 4 3" xfId="33562"/>
    <cellStyle name="Note 2 4 4 5" xfId="33563"/>
    <cellStyle name="Note 2 4 4 5 2" xfId="33564"/>
    <cellStyle name="Note 2 4 4 5 3" xfId="33565"/>
    <cellStyle name="Note 2 4 4 6" xfId="33566"/>
    <cellStyle name="Note 2 4 4 6 2" xfId="33567"/>
    <cellStyle name="Note 2 4 4 6 3" xfId="33568"/>
    <cellStyle name="Note 2 4 4 7" xfId="33569"/>
    <cellStyle name="Note 2 4 4 7 2" xfId="33570"/>
    <cellStyle name="Note 2 4 4 7 3" xfId="33571"/>
    <cellStyle name="Note 2 4 4 8" xfId="33572"/>
    <cellStyle name="Note 2 4 4 8 2" xfId="33573"/>
    <cellStyle name="Note 2 4 4 8 3" xfId="33574"/>
    <cellStyle name="Note 2 4 4 9" xfId="33575"/>
    <cellStyle name="Note 2 4 5" xfId="33576"/>
    <cellStyle name="Note 2 4 5 10" xfId="33577"/>
    <cellStyle name="Note 2 4 5 2" xfId="33578"/>
    <cellStyle name="Note 2 4 5 2 2" xfId="33579"/>
    <cellStyle name="Note 2 4 5 2 2 2" xfId="33580"/>
    <cellStyle name="Note 2 4 5 2 2 3" xfId="33581"/>
    <cellStyle name="Note 2 4 5 2 3" xfId="33582"/>
    <cellStyle name="Note 2 4 5 2 3 2" xfId="33583"/>
    <cellStyle name="Note 2 4 5 2 3 3" xfId="33584"/>
    <cellStyle name="Note 2 4 5 2 4" xfId="33585"/>
    <cellStyle name="Note 2 4 5 2 4 2" xfId="33586"/>
    <cellStyle name="Note 2 4 5 2 4 3" xfId="33587"/>
    <cellStyle name="Note 2 4 5 2 5" xfId="33588"/>
    <cellStyle name="Note 2 4 5 2 5 2" xfId="33589"/>
    <cellStyle name="Note 2 4 5 2 5 3" xfId="33590"/>
    <cellStyle name="Note 2 4 5 2 6" xfId="33591"/>
    <cellStyle name="Note 2 4 5 2 6 2" xfId="33592"/>
    <cellStyle name="Note 2 4 5 2 6 3" xfId="33593"/>
    <cellStyle name="Note 2 4 5 2 7" xfId="33594"/>
    <cellStyle name="Note 2 4 5 2 7 2" xfId="33595"/>
    <cellStyle name="Note 2 4 5 2 7 3" xfId="33596"/>
    <cellStyle name="Note 2 4 5 2 8" xfId="33597"/>
    <cellStyle name="Note 2 4 5 2 9" xfId="33598"/>
    <cellStyle name="Note 2 4 5 3" xfId="33599"/>
    <cellStyle name="Note 2 4 5 3 2" xfId="33600"/>
    <cellStyle name="Note 2 4 5 3 3" xfId="33601"/>
    <cellStyle name="Note 2 4 5 4" xfId="33602"/>
    <cellStyle name="Note 2 4 5 4 2" xfId="33603"/>
    <cellStyle name="Note 2 4 5 4 3" xfId="33604"/>
    <cellStyle name="Note 2 4 5 5" xfId="33605"/>
    <cellStyle name="Note 2 4 5 5 2" xfId="33606"/>
    <cellStyle name="Note 2 4 5 5 3" xfId="33607"/>
    <cellStyle name="Note 2 4 5 6" xfId="33608"/>
    <cellStyle name="Note 2 4 5 6 2" xfId="33609"/>
    <cellStyle name="Note 2 4 5 6 3" xfId="33610"/>
    <cellStyle name="Note 2 4 5 7" xfId="33611"/>
    <cellStyle name="Note 2 4 5 7 2" xfId="33612"/>
    <cellStyle name="Note 2 4 5 7 3" xfId="33613"/>
    <cellStyle name="Note 2 4 5 8" xfId="33614"/>
    <cellStyle name="Note 2 4 5 8 2" xfId="33615"/>
    <cellStyle name="Note 2 4 5 8 3" xfId="33616"/>
    <cellStyle name="Note 2 4 5 9" xfId="33617"/>
    <cellStyle name="Note 2 4 6" xfId="33618"/>
    <cellStyle name="Note 2 4 6 2" xfId="33619"/>
    <cellStyle name="Note 2 4 6 2 2" xfId="33620"/>
    <cellStyle name="Note 2 4 6 2 3" xfId="33621"/>
    <cellStyle name="Note 2 4 6 3" xfId="33622"/>
    <cellStyle name="Note 2 4 6 3 2" xfId="33623"/>
    <cellStyle name="Note 2 4 6 3 3" xfId="33624"/>
    <cellStyle name="Note 2 4 6 4" xfId="33625"/>
    <cellStyle name="Note 2 4 6 4 2" xfId="33626"/>
    <cellStyle name="Note 2 4 6 4 3" xfId="33627"/>
    <cellStyle name="Note 2 4 6 5" xfId="33628"/>
    <cellStyle name="Note 2 4 6 5 2" xfId="33629"/>
    <cellStyle name="Note 2 4 6 5 3" xfId="33630"/>
    <cellStyle name="Note 2 4 6 6" xfId="33631"/>
    <cellStyle name="Note 2 4 6 6 2" xfId="33632"/>
    <cellStyle name="Note 2 4 6 6 3" xfId="33633"/>
    <cellStyle name="Note 2 4 6 7" xfId="33634"/>
    <cellStyle name="Note 2 4 6 7 2" xfId="33635"/>
    <cellStyle name="Note 2 4 6 7 3" xfId="33636"/>
    <cellStyle name="Note 2 4 6 8" xfId="33637"/>
    <cellStyle name="Note 2 4 6 9" xfId="33638"/>
    <cellStyle name="Note 2 4 7" xfId="33639"/>
    <cellStyle name="Note 2 4 7 2" xfId="33640"/>
    <cellStyle name="Note 2 4 7 3" xfId="33641"/>
    <cellStyle name="Note 2 4 8" xfId="33642"/>
    <cellStyle name="Note 2 4 8 2" xfId="33643"/>
    <cellStyle name="Note 2 4 8 3" xfId="33644"/>
    <cellStyle name="Note 2 4 9" xfId="33645"/>
    <cellStyle name="Note 2 4 9 2" xfId="33646"/>
    <cellStyle name="Note 2 4 9 3" xfId="33647"/>
    <cellStyle name="Note 2 5" xfId="33648"/>
    <cellStyle name="Note 2 5 10" xfId="33649"/>
    <cellStyle name="Note 2 5 10 2" xfId="33650"/>
    <cellStyle name="Note 2 5 10 3" xfId="33651"/>
    <cellStyle name="Note 2 5 11" xfId="33652"/>
    <cellStyle name="Note 2 5 11 2" xfId="33653"/>
    <cellStyle name="Note 2 5 11 3" xfId="33654"/>
    <cellStyle name="Note 2 5 12" xfId="33655"/>
    <cellStyle name="Note 2 5 12 2" xfId="33656"/>
    <cellStyle name="Note 2 5 12 3" xfId="33657"/>
    <cellStyle name="Note 2 5 13" xfId="33658"/>
    <cellStyle name="Note 2 5 14" xfId="33659"/>
    <cellStyle name="Note 2 5 2" xfId="33660"/>
    <cellStyle name="Note 2 5 2 10" xfId="33661"/>
    <cellStyle name="Note 2 5 2 2" xfId="33662"/>
    <cellStyle name="Note 2 5 2 2 2" xfId="33663"/>
    <cellStyle name="Note 2 5 2 2 2 2" xfId="33664"/>
    <cellStyle name="Note 2 5 2 2 2 3" xfId="33665"/>
    <cellStyle name="Note 2 5 2 2 3" xfId="33666"/>
    <cellStyle name="Note 2 5 2 2 3 2" xfId="33667"/>
    <cellStyle name="Note 2 5 2 2 3 3" xfId="33668"/>
    <cellStyle name="Note 2 5 2 2 4" xfId="33669"/>
    <cellStyle name="Note 2 5 2 2 4 2" xfId="33670"/>
    <cellStyle name="Note 2 5 2 2 4 3" xfId="33671"/>
    <cellStyle name="Note 2 5 2 2 5" xfId="33672"/>
    <cellStyle name="Note 2 5 2 2 5 2" xfId="33673"/>
    <cellStyle name="Note 2 5 2 2 5 3" xfId="33674"/>
    <cellStyle name="Note 2 5 2 2 6" xfId="33675"/>
    <cellStyle name="Note 2 5 2 2 6 2" xfId="33676"/>
    <cellStyle name="Note 2 5 2 2 6 3" xfId="33677"/>
    <cellStyle name="Note 2 5 2 2 7" xfId="33678"/>
    <cellStyle name="Note 2 5 2 2 7 2" xfId="33679"/>
    <cellStyle name="Note 2 5 2 2 7 3" xfId="33680"/>
    <cellStyle name="Note 2 5 2 2 8" xfId="33681"/>
    <cellStyle name="Note 2 5 2 2 9" xfId="33682"/>
    <cellStyle name="Note 2 5 2 3" xfId="33683"/>
    <cellStyle name="Note 2 5 2 3 2" xfId="33684"/>
    <cellStyle name="Note 2 5 2 3 3" xfId="33685"/>
    <cellStyle name="Note 2 5 2 4" xfId="33686"/>
    <cellStyle name="Note 2 5 2 4 2" xfId="33687"/>
    <cellStyle name="Note 2 5 2 4 3" xfId="33688"/>
    <cellStyle name="Note 2 5 2 5" xfId="33689"/>
    <cellStyle name="Note 2 5 2 5 2" xfId="33690"/>
    <cellStyle name="Note 2 5 2 5 3" xfId="33691"/>
    <cellStyle name="Note 2 5 2 6" xfId="33692"/>
    <cellStyle name="Note 2 5 2 6 2" xfId="33693"/>
    <cellStyle name="Note 2 5 2 6 3" xfId="33694"/>
    <cellStyle name="Note 2 5 2 7" xfId="33695"/>
    <cellStyle name="Note 2 5 2 7 2" xfId="33696"/>
    <cellStyle name="Note 2 5 2 7 3" xfId="33697"/>
    <cellStyle name="Note 2 5 2 8" xfId="33698"/>
    <cellStyle name="Note 2 5 2 8 2" xfId="33699"/>
    <cellStyle name="Note 2 5 2 8 3" xfId="33700"/>
    <cellStyle name="Note 2 5 2 9" xfId="33701"/>
    <cellStyle name="Note 2 5 3" xfId="33702"/>
    <cellStyle name="Note 2 5 3 10" xfId="33703"/>
    <cellStyle name="Note 2 5 3 2" xfId="33704"/>
    <cellStyle name="Note 2 5 3 2 2" xfId="33705"/>
    <cellStyle name="Note 2 5 3 2 2 2" xfId="33706"/>
    <cellStyle name="Note 2 5 3 2 2 3" xfId="33707"/>
    <cellStyle name="Note 2 5 3 2 3" xfId="33708"/>
    <cellStyle name="Note 2 5 3 2 3 2" xfId="33709"/>
    <cellStyle name="Note 2 5 3 2 3 3" xfId="33710"/>
    <cellStyle name="Note 2 5 3 2 4" xfId="33711"/>
    <cellStyle name="Note 2 5 3 2 4 2" xfId="33712"/>
    <cellStyle name="Note 2 5 3 2 4 3" xfId="33713"/>
    <cellStyle name="Note 2 5 3 2 5" xfId="33714"/>
    <cellStyle name="Note 2 5 3 2 5 2" xfId="33715"/>
    <cellStyle name="Note 2 5 3 2 5 3" xfId="33716"/>
    <cellStyle name="Note 2 5 3 2 6" xfId="33717"/>
    <cellStyle name="Note 2 5 3 2 6 2" xfId="33718"/>
    <cellStyle name="Note 2 5 3 2 6 3" xfId="33719"/>
    <cellStyle name="Note 2 5 3 2 7" xfId="33720"/>
    <cellStyle name="Note 2 5 3 2 7 2" xfId="33721"/>
    <cellStyle name="Note 2 5 3 2 7 3" xfId="33722"/>
    <cellStyle name="Note 2 5 3 2 8" xfId="33723"/>
    <cellStyle name="Note 2 5 3 2 9" xfId="33724"/>
    <cellStyle name="Note 2 5 3 3" xfId="33725"/>
    <cellStyle name="Note 2 5 3 3 2" xfId="33726"/>
    <cellStyle name="Note 2 5 3 3 3" xfId="33727"/>
    <cellStyle name="Note 2 5 3 4" xfId="33728"/>
    <cellStyle name="Note 2 5 3 4 2" xfId="33729"/>
    <cellStyle name="Note 2 5 3 4 3" xfId="33730"/>
    <cellStyle name="Note 2 5 3 5" xfId="33731"/>
    <cellStyle name="Note 2 5 3 5 2" xfId="33732"/>
    <cellStyle name="Note 2 5 3 5 3" xfId="33733"/>
    <cellStyle name="Note 2 5 3 6" xfId="33734"/>
    <cellStyle name="Note 2 5 3 6 2" xfId="33735"/>
    <cellStyle name="Note 2 5 3 6 3" xfId="33736"/>
    <cellStyle name="Note 2 5 3 7" xfId="33737"/>
    <cellStyle name="Note 2 5 3 7 2" xfId="33738"/>
    <cellStyle name="Note 2 5 3 7 3" xfId="33739"/>
    <cellStyle name="Note 2 5 3 8" xfId="33740"/>
    <cellStyle name="Note 2 5 3 8 2" xfId="33741"/>
    <cellStyle name="Note 2 5 3 8 3" xfId="33742"/>
    <cellStyle name="Note 2 5 3 9" xfId="33743"/>
    <cellStyle name="Note 2 5 4" xfId="33744"/>
    <cellStyle name="Note 2 5 4 10" xfId="33745"/>
    <cellStyle name="Note 2 5 4 2" xfId="33746"/>
    <cellStyle name="Note 2 5 4 2 2" xfId="33747"/>
    <cellStyle name="Note 2 5 4 2 2 2" xfId="33748"/>
    <cellStyle name="Note 2 5 4 2 2 3" xfId="33749"/>
    <cellStyle name="Note 2 5 4 2 3" xfId="33750"/>
    <cellStyle name="Note 2 5 4 2 3 2" xfId="33751"/>
    <cellStyle name="Note 2 5 4 2 3 3" xfId="33752"/>
    <cellStyle name="Note 2 5 4 2 4" xfId="33753"/>
    <cellStyle name="Note 2 5 4 2 4 2" xfId="33754"/>
    <cellStyle name="Note 2 5 4 2 4 3" xfId="33755"/>
    <cellStyle name="Note 2 5 4 2 5" xfId="33756"/>
    <cellStyle name="Note 2 5 4 2 5 2" xfId="33757"/>
    <cellStyle name="Note 2 5 4 2 5 3" xfId="33758"/>
    <cellStyle name="Note 2 5 4 2 6" xfId="33759"/>
    <cellStyle name="Note 2 5 4 2 6 2" xfId="33760"/>
    <cellStyle name="Note 2 5 4 2 6 3" xfId="33761"/>
    <cellStyle name="Note 2 5 4 2 7" xfId="33762"/>
    <cellStyle name="Note 2 5 4 2 7 2" xfId="33763"/>
    <cellStyle name="Note 2 5 4 2 7 3" xfId="33764"/>
    <cellStyle name="Note 2 5 4 2 8" xfId="33765"/>
    <cellStyle name="Note 2 5 4 2 9" xfId="33766"/>
    <cellStyle name="Note 2 5 4 3" xfId="33767"/>
    <cellStyle name="Note 2 5 4 3 2" xfId="33768"/>
    <cellStyle name="Note 2 5 4 3 3" xfId="33769"/>
    <cellStyle name="Note 2 5 4 4" xfId="33770"/>
    <cellStyle name="Note 2 5 4 4 2" xfId="33771"/>
    <cellStyle name="Note 2 5 4 4 3" xfId="33772"/>
    <cellStyle name="Note 2 5 4 5" xfId="33773"/>
    <cellStyle name="Note 2 5 4 5 2" xfId="33774"/>
    <cellStyle name="Note 2 5 4 5 3" xfId="33775"/>
    <cellStyle name="Note 2 5 4 6" xfId="33776"/>
    <cellStyle name="Note 2 5 4 6 2" xfId="33777"/>
    <cellStyle name="Note 2 5 4 6 3" xfId="33778"/>
    <cellStyle name="Note 2 5 4 7" xfId="33779"/>
    <cellStyle name="Note 2 5 4 7 2" xfId="33780"/>
    <cellStyle name="Note 2 5 4 7 3" xfId="33781"/>
    <cellStyle name="Note 2 5 4 8" xfId="33782"/>
    <cellStyle name="Note 2 5 4 8 2" xfId="33783"/>
    <cellStyle name="Note 2 5 4 8 3" xfId="33784"/>
    <cellStyle name="Note 2 5 4 9" xfId="33785"/>
    <cellStyle name="Note 2 5 5" xfId="33786"/>
    <cellStyle name="Note 2 5 5 10" xfId="33787"/>
    <cellStyle name="Note 2 5 5 2" xfId="33788"/>
    <cellStyle name="Note 2 5 5 2 2" xfId="33789"/>
    <cellStyle name="Note 2 5 5 2 2 2" xfId="33790"/>
    <cellStyle name="Note 2 5 5 2 2 3" xfId="33791"/>
    <cellStyle name="Note 2 5 5 2 3" xfId="33792"/>
    <cellStyle name="Note 2 5 5 2 3 2" xfId="33793"/>
    <cellStyle name="Note 2 5 5 2 3 3" xfId="33794"/>
    <cellStyle name="Note 2 5 5 2 4" xfId="33795"/>
    <cellStyle name="Note 2 5 5 2 4 2" xfId="33796"/>
    <cellStyle name="Note 2 5 5 2 4 3" xfId="33797"/>
    <cellStyle name="Note 2 5 5 2 5" xfId="33798"/>
    <cellStyle name="Note 2 5 5 2 5 2" xfId="33799"/>
    <cellStyle name="Note 2 5 5 2 5 3" xfId="33800"/>
    <cellStyle name="Note 2 5 5 2 6" xfId="33801"/>
    <cellStyle name="Note 2 5 5 2 6 2" xfId="33802"/>
    <cellStyle name="Note 2 5 5 2 6 3" xfId="33803"/>
    <cellStyle name="Note 2 5 5 2 7" xfId="33804"/>
    <cellStyle name="Note 2 5 5 2 7 2" xfId="33805"/>
    <cellStyle name="Note 2 5 5 2 7 3" xfId="33806"/>
    <cellStyle name="Note 2 5 5 2 8" xfId="33807"/>
    <cellStyle name="Note 2 5 5 2 9" xfId="33808"/>
    <cellStyle name="Note 2 5 5 3" xfId="33809"/>
    <cellStyle name="Note 2 5 5 3 2" xfId="33810"/>
    <cellStyle name="Note 2 5 5 3 3" xfId="33811"/>
    <cellStyle name="Note 2 5 5 4" xfId="33812"/>
    <cellStyle name="Note 2 5 5 4 2" xfId="33813"/>
    <cellStyle name="Note 2 5 5 4 3" xfId="33814"/>
    <cellStyle name="Note 2 5 5 5" xfId="33815"/>
    <cellStyle name="Note 2 5 5 5 2" xfId="33816"/>
    <cellStyle name="Note 2 5 5 5 3" xfId="33817"/>
    <cellStyle name="Note 2 5 5 6" xfId="33818"/>
    <cellStyle name="Note 2 5 5 6 2" xfId="33819"/>
    <cellStyle name="Note 2 5 5 6 3" xfId="33820"/>
    <cellStyle name="Note 2 5 5 7" xfId="33821"/>
    <cellStyle name="Note 2 5 5 7 2" xfId="33822"/>
    <cellStyle name="Note 2 5 5 7 3" xfId="33823"/>
    <cellStyle name="Note 2 5 5 8" xfId="33824"/>
    <cellStyle name="Note 2 5 5 8 2" xfId="33825"/>
    <cellStyle name="Note 2 5 5 8 3" xfId="33826"/>
    <cellStyle name="Note 2 5 5 9" xfId="33827"/>
    <cellStyle name="Note 2 5 6" xfId="33828"/>
    <cellStyle name="Note 2 5 6 2" xfId="33829"/>
    <cellStyle name="Note 2 5 6 2 2" xfId="33830"/>
    <cellStyle name="Note 2 5 6 2 3" xfId="33831"/>
    <cellStyle name="Note 2 5 6 3" xfId="33832"/>
    <cellStyle name="Note 2 5 6 3 2" xfId="33833"/>
    <cellStyle name="Note 2 5 6 3 3" xfId="33834"/>
    <cellStyle name="Note 2 5 6 4" xfId="33835"/>
    <cellStyle name="Note 2 5 6 4 2" xfId="33836"/>
    <cellStyle name="Note 2 5 6 4 3" xfId="33837"/>
    <cellStyle name="Note 2 5 6 5" xfId="33838"/>
    <cellStyle name="Note 2 5 6 5 2" xfId="33839"/>
    <cellStyle name="Note 2 5 6 5 3" xfId="33840"/>
    <cellStyle name="Note 2 5 6 6" xfId="33841"/>
    <cellStyle name="Note 2 5 6 6 2" xfId="33842"/>
    <cellStyle name="Note 2 5 6 6 3" xfId="33843"/>
    <cellStyle name="Note 2 5 6 7" xfId="33844"/>
    <cellStyle name="Note 2 5 6 7 2" xfId="33845"/>
    <cellStyle name="Note 2 5 6 7 3" xfId="33846"/>
    <cellStyle name="Note 2 5 6 8" xfId="33847"/>
    <cellStyle name="Note 2 5 6 9" xfId="33848"/>
    <cellStyle name="Note 2 5 7" xfId="33849"/>
    <cellStyle name="Note 2 5 7 2" xfId="33850"/>
    <cellStyle name="Note 2 5 7 3" xfId="33851"/>
    <cellStyle name="Note 2 5 8" xfId="33852"/>
    <cellStyle name="Note 2 5 8 2" xfId="33853"/>
    <cellStyle name="Note 2 5 8 3" xfId="33854"/>
    <cellStyle name="Note 2 5 9" xfId="33855"/>
    <cellStyle name="Note 2 5 9 2" xfId="33856"/>
    <cellStyle name="Note 2 5 9 3" xfId="33857"/>
    <cellStyle name="Note 2 6" xfId="33858"/>
    <cellStyle name="Note 2 6 10" xfId="33859"/>
    <cellStyle name="Note 2 6 2" xfId="33860"/>
    <cellStyle name="Note 2 6 2 2" xfId="33861"/>
    <cellStyle name="Note 2 6 2 2 2" xfId="33862"/>
    <cellStyle name="Note 2 6 2 2 3" xfId="33863"/>
    <cellStyle name="Note 2 6 2 3" xfId="33864"/>
    <cellStyle name="Note 2 6 2 3 2" xfId="33865"/>
    <cellStyle name="Note 2 6 2 3 3" xfId="33866"/>
    <cellStyle name="Note 2 6 2 4" xfId="33867"/>
    <cellStyle name="Note 2 6 2 4 2" xfId="33868"/>
    <cellStyle name="Note 2 6 2 4 3" xfId="33869"/>
    <cellStyle name="Note 2 6 2 5" xfId="33870"/>
    <cellStyle name="Note 2 6 2 5 2" xfId="33871"/>
    <cellStyle name="Note 2 6 2 5 3" xfId="33872"/>
    <cellStyle name="Note 2 6 2 6" xfId="33873"/>
    <cellStyle name="Note 2 6 2 6 2" xfId="33874"/>
    <cellStyle name="Note 2 6 2 6 3" xfId="33875"/>
    <cellStyle name="Note 2 6 2 7" xfId="33876"/>
    <cellStyle name="Note 2 6 2 7 2" xfId="33877"/>
    <cellStyle name="Note 2 6 2 7 3" xfId="33878"/>
    <cellStyle name="Note 2 6 2 8" xfId="33879"/>
    <cellStyle name="Note 2 6 2 9" xfId="33880"/>
    <cellStyle name="Note 2 6 3" xfId="33881"/>
    <cellStyle name="Note 2 6 3 2" xfId="33882"/>
    <cellStyle name="Note 2 6 3 3" xfId="33883"/>
    <cellStyle name="Note 2 6 4" xfId="33884"/>
    <cellStyle name="Note 2 6 4 2" xfId="33885"/>
    <cellStyle name="Note 2 6 4 3" xfId="33886"/>
    <cellStyle name="Note 2 6 5" xfId="33887"/>
    <cellStyle name="Note 2 6 5 2" xfId="33888"/>
    <cellStyle name="Note 2 6 5 3" xfId="33889"/>
    <cellStyle name="Note 2 6 6" xfId="33890"/>
    <cellStyle name="Note 2 6 6 2" xfId="33891"/>
    <cellStyle name="Note 2 6 6 3" xfId="33892"/>
    <cellStyle name="Note 2 6 7" xfId="33893"/>
    <cellStyle name="Note 2 6 7 2" xfId="33894"/>
    <cellStyle name="Note 2 6 7 3" xfId="33895"/>
    <cellStyle name="Note 2 6 8" xfId="33896"/>
    <cellStyle name="Note 2 6 8 2" xfId="33897"/>
    <cellStyle name="Note 2 6 8 3" xfId="33898"/>
    <cellStyle name="Note 2 6 9" xfId="33899"/>
    <cellStyle name="Note 2 7" xfId="33900"/>
    <cellStyle name="Note 2 7 10" xfId="33901"/>
    <cellStyle name="Note 2 7 2" xfId="33902"/>
    <cellStyle name="Note 2 7 2 2" xfId="33903"/>
    <cellStyle name="Note 2 7 2 2 2" xfId="33904"/>
    <cellStyle name="Note 2 7 2 2 3" xfId="33905"/>
    <cellStyle name="Note 2 7 2 3" xfId="33906"/>
    <cellStyle name="Note 2 7 2 3 2" xfId="33907"/>
    <cellStyle name="Note 2 7 2 3 3" xfId="33908"/>
    <cellStyle name="Note 2 7 2 4" xfId="33909"/>
    <cellStyle name="Note 2 7 2 4 2" xfId="33910"/>
    <cellStyle name="Note 2 7 2 4 3" xfId="33911"/>
    <cellStyle name="Note 2 7 2 5" xfId="33912"/>
    <cellStyle name="Note 2 7 2 5 2" xfId="33913"/>
    <cellStyle name="Note 2 7 2 5 3" xfId="33914"/>
    <cellStyle name="Note 2 7 2 6" xfId="33915"/>
    <cellStyle name="Note 2 7 2 6 2" xfId="33916"/>
    <cellStyle name="Note 2 7 2 6 3" xfId="33917"/>
    <cellStyle name="Note 2 7 2 7" xfId="33918"/>
    <cellStyle name="Note 2 7 2 7 2" xfId="33919"/>
    <cellStyle name="Note 2 7 2 7 3" xfId="33920"/>
    <cellStyle name="Note 2 7 2 8" xfId="33921"/>
    <cellStyle name="Note 2 7 2 9" xfId="33922"/>
    <cellStyle name="Note 2 7 3" xfId="33923"/>
    <cellStyle name="Note 2 7 3 2" xfId="33924"/>
    <cellStyle name="Note 2 7 3 3" xfId="33925"/>
    <cellStyle name="Note 2 7 4" xfId="33926"/>
    <cellStyle name="Note 2 7 4 2" xfId="33927"/>
    <cellStyle name="Note 2 7 4 3" xfId="33928"/>
    <cellStyle name="Note 2 7 5" xfId="33929"/>
    <cellStyle name="Note 2 7 5 2" xfId="33930"/>
    <cellStyle name="Note 2 7 5 3" xfId="33931"/>
    <cellStyle name="Note 2 7 6" xfId="33932"/>
    <cellStyle name="Note 2 7 6 2" xfId="33933"/>
    <cellStyle name="Note 2 7 6 3" xfId="33934"/>
    <cellStyle name="Note 2 7 7" xfId="33935"/>
    <cellStyle name="Note 2 7 7 2" xfId="33936"/>
    <cellStyle name="Note 2 7 7 3" xfId="33937"/>
    <cellStyle name="Note 2 7 8" xfId="33938"/>
    <cellStyle name="Note 2 7 8 2" xfId="33939"/>
    <cellStyle name="Note 2 7 8 3" xfId="33940"/>
    <cellStyle name="Note 2 7 9" xfId="33941"/>
    <cellStyle name="Note 2 8" xfId="33942"/>
    <cellStyle name="Note 2 8 10" xfId="33943"/>
    <cellStyle name="Note 2 8 2" xfId="33944"/>
    <cellStyle name="Note 2 8 2 2" xfId="33945"/>
    <cellStyle name="Note 2 8 2 2 2" xfId="33946"/>
    <cellStyle name="Note 2 8 2 2 3" xfId="33947"/>
    <cellStyle name="Note 2 8 2 3" xfId="33948"/>
    <cellStyle name="Note 2 8 2 3 2" xfId="33949"/>
    <cellStyle name="Note 2 8 2 3 3" xfId="33950"/>
    <cellStyle name="Note 2 8 2 4" xfId="33951"/>
    <cellStyle name="Note 2 8 2 4 2" xfId="33952"/>
    <cellStyle name="Note 2 8 2 4 3" xfId="33953"/>
    <cellStyle name="Note 2 8 2 5" xfId="33954"/>
    <cellStyle name="Note 2 8 2 5 2" xfId="33955"/>
    <cellStyle name="Note 2 8 2 5 3" xfId="33956"/>
    <cellStyle name="Note 2 8 2 6" xfId="33957"/>
    <cellStyle name="Note 2 8 2 6 2" xfId="33958"/>
    <cellStyle name="Note 2 8 2 6 3" xfId="33959"/>
    <cellStyle name="Note 2 8 2 7" xfId="33960"/>
    <cellStyle name="Note 2 8 2 7 2" xfId="33961"/>
    <cellStyle name="Note 2 8 2 7 3" xfId="33962"/>
    <cellStyle name="Note 2 8 2 8" xfId="33963"/>
    <cellStyle name="Note 2 8 2 9" xfId="33964"/>
    <cellStyle name="Note 2 8 3" xfId="33965"/>
    <cellStyle name="Note 2 8 3 2" xfId="33966"/>
    <cellStyle name="Note 2 8 3 3" xfId="33967"/>
    <cellStyle name="Note 2 8 4" xfId="33968"/>
    <cellStyle name="Note 2 8 4 2" xfId="33969"/>
    <cellStyle name="Note 2 8 4 3" xfId="33970"/>
    <cellStyle name="Note 2 8 5" xfId="33971"/>
    <cellStyle name="Note 2 8 5 2" xfId="33972"/>
    <cellStyle name="Note 2 8 5 3" xfId="33973"/>
    <cellStyle name="Note 2 8 6" xfId="33974"/>
    <cellStyle name="Note 2 8 6 2" xfId="33975"/>
    <cellStyle name="Note 2 8 6 3" xfId="33976"/>
    <cellStyle name="Note 2 8 7" xfId="33977"/>
    <cellStyle name="Note 2 8 7 2" xfId="33978"/>
    <cellStyle name="Note 2 8 7 3" xfId="33979"/>
    <cellStyle name="Note 2 8 8" xfId="33980"/>
    <cellStyle name="Note 2 8 8 2" xfId="33981"/>
    <cellStyle name="Note 2 8 8 3" xfId="33982"/>
    <cellStyle name="Note 2 8 9" xfId="33983"/>
    <cellStyle name="Note 2 9" xfId="33984"/>
    <cellStyle name="Note 2 9 10" xfId="33985"/>
    <cellStyle name="Note 2 9 2" xfId="33986"/>
    <cellStyle name="Note 2 9 2 2" xfId="33987"/>
    <cellStyle name="Note 2 9 2 2 2" xfId="33988"/>
    <cellStyle name="Note 2 9 2 2 3" xfId="33989"/>
    <cellStyle name="Note 2 9 2 3" xfId="33990"/>
    <cellStyle name="Note 2 9 2 3 2" xfId="33991"/>
    <cellStyle name="Note 2 9 2 3 3" xfId="33992"/>
    <cellStyle name="Note 2 9 2 4" xfId="33993"/>
    <cellStyle name="Note 2 9 2 4 2" xfId="33994"/>
    <cellStyle name="Note 2 9 2 4 3" xfId="33995"/>
    <cellStyle name="Note 2 9 2 5" xfId="33996"/>
    <cellStyle name="Note 2 9 2 5 2" xfId="33997"/>
    <cellStyle name="Note 2 9 2 5 3" xfId="33998"/>
    <cellStyle name="Note 2 9 2 6" xfId="33999"/>
    <cellStyle name="Note 2 9 2 6 2" xfId="34000"/>
    <cellStyle name="Note 2 9 2 6 3" xfId="34001"/>
    <cellStyle name="Note 2 9 2 7" xfId="34002"/>
    <cellStyle name="Note 2 9 2 7 2" xfId="34003"/>
    <cellStyle name="Note 2 9 2 7 3" xfId="34004"/>
    <cellStyle name="Note 2 9 2 8" xfId="34005"/>
    <cellStyle name="Note 2 9 2 9" xfId="34006"/>
    <cellStyle name="Note 2 9 3" xfId="34007"/>
    <cellStyle name="Note 2 9 3 2" xfId="34008"/>
    <cellStyle name="Note 2 9 3 3" xfId="34009"/>
    <cellStyle name="Note 2 9 4" xfId="34010"/>
    <cellStyle name="Note 2 9 4 2" xfId="34011"/>
    <cellStyle name="Note 2 9 4 3" xfId="34012"/>
    <cellStyle name="Note 2 9 5" xfId="34013"/>
    <cellStyle name="Note 2 9 5 2" xfId="34014"/>
    <cellStyle name="Note 2 9 5 3" xfId="34015"/>
    <cellStyle name="Note 2 9 6" xfId="34016"/>
    <cellStyle name="Note 2 9 6 2" xfId="34017"/>
    <cellStyle name="Note 2 9 6 3" xfId="34018"/>
    <cellStyle name="Note 2 9 7" xfId="34019"/>
    <cellStyle name="Note 2 9 7 2" xfId="34020"/>
    <cellStyle name="Note 2 9 7 3" xfId="34021"/>
    <cellStyle name="Note 2 9 8" xfId="34022"/>
    <cellStyle name="Note 2 9 8 2" xfId="34023"/>
    <cellStyle name="Note 2 9 8 3" xfId="34024"/>
    <cellStyle name="Note 2 9 9" xfId="34025"/>
    <cellStyle name="Output 2" xfId="34026"/>
    <cellStyle name="Output 2 10" xfId="34027"/>
    <cellStyle name="Output 2 10 2" xfId="34028"/>
    <cellStyle name="Output 2 10 2 2" xfId="34029"/>
    <cellStyle name="Output 2 10 2 3" xfId="34030"/>
    <cellStyle name="Output 2 10 3" xfId="34031"/>
    <cellStyle name="Output 2 10 3 2" xfId="34032"/>
    <cellStyle name="Output 2 10 3 3" xfId="34033"/>
    <cellStyle name="Output 2 10 4" xfId="34034"/>
    <cellStyle name="Output 2 10 4 2" xfId="34035"/>
    <cellStyle name="Output 2 10 4 3" xfId="34036"/>
    <cellStyle name="Output 2 10 5" xfId="34037"/>
    <cellStyle name="Output 2 10 5 2" xfId="34038"/>
    <cellStyle name="Output 2 10 5 3" xfId="34039"/>
    <cellStyle name="Output 2 10 6" xfId="34040"/>
    <cellStyle name="Output 2 10 6 2" xfId="34041"/>
    <cellStyle name="Output 2 10 6 3" xfId="34042"/>
    <cellStyle name="Output 2 10 7" xfId="34043"/>
    <cellStyle name="Output 2 10 7 2" xfId="34044"/>
    <cellStyle name="Output 2 10 7 3" xfId="34045"/>
    <cellStyle name="Output 2 10 8" xfId="34046"/>
    <cellStyle name="Output 2 10 9" xfId="34047"/>
    <cellStyle name="Output 2 11" xfId="34048"/>
    <cellStyle name="Output 2 11 2" xfId="34049"/>
    <cellStyle name="Output 2 11 3" xfId="34050"/>
    <cellStyle name="Output 2 12" xfId="34051"/>
    <cellStyle name="Output 2 12 2" xfId="34052"/>
    <cellStyle name="Output 2 12 3" xfId="34053"/>
    <cellStyle name="Output 2 13" xfId="34054"/>
    <cellStyle name="Output 2 13 2" xfId="34055"/>
    <cellStyle name="Output 2 13 3" xfId="34056"/>
    <cellStyle name="Output 2 14" xfId="34057"/>
    <cellStyle name="Output 2 14 2" xfId="34058"/>
    <cellStyle name="Output 2 14 3" xfId="34059"/>
    <cellStyle name="Output 2 15" xfId="34060"/>
    <cellStyle name="Output 2 15 2" xfId="34061"/>
    <cellStyle name="Output 2 15 3" xfId="34062"/>
    <cellStyle name="Output 2 16" xfId="34063"/>
    <cellStyle name="Output 2 16 2" xfId="34064"/>
    <cellStyle name="Output 2 16 3" xfId="34065"/>
    <cellStyle name="Output 2 17" xfId="34066"/>
    <cellStyle name="Output 2 18" xfId="34067"/>
    <cellStyle name="Output 2 2" xfId="34068"/>
    <cellStyle name="Output 2 2 10" xfId="34069"/>
    <cellStyle name="Output 2 2 10 2" xfId="34070"/>
    <cellStyle name="Output 2 2 10 3" xfId="34071"/>
    <cellStyle name="Output 2 2 11" xfId="34072"/>
    <cellStyle name="Output 2 2 11 2" xfId="34073"/>
    <cellStyle name="Output 2 2 11 3" xfId="34074"/>
    <cellStyle name="Output 2 2 12" xfId="34075"/>
    <cellStyle name="Output 2 2 12 2" xfId="34076"/>
    <cellStyle name="Output 2 2 12 3" xfId="34077"/>
    <cellStyle name="Output 2 2 13" xfId="34078"/>
    <cellStyle name="Output 2 2 13 2" xfId="34079"/>
    <cellStyle name="Output 2 2 13 3" xfId="34080"/>
    <cellStyle name="Output 2 2 14" xfId="34081"/>
    <cellStyle name="Output 2 2 14 2" xfId="34082"/>
    <cellStyle name="Output 2 2 14 3" xfId="34083"/>
    <cellStyle name="Output 2 2 15" xfId="34084"/>
    <cellStyle name="Output 2 2 16" xfId="34085"/>
    <cellStyle name="Output 2 2 2" xfId="34086"/>
    <cellStyle name="Output 2 2 2 10" xfId="34087"/>
    <cellStyle name="Output 2 2 2 10 2" xfId="34088"/>
    <cellStyle name="Output 2 2 2 10 3" xfId="34089"/>
    <cellStyle name="Output 2 2 2 11" xfId="34090"/>
    <cellStyle name="Output 2 2 2 11 2" xfId="34091"/>
    <cellStyle name="Output 2 2 2 11 3" xfId="34092"/>
    <cellStyle name="Output 2 2 2 12" xfId="34093"/>
    <cellStyle name="Output 2 2 2 12 2" xfId="34094"/>
    <cellStyle name="Output 2 2 2 12 3" xfId="34095"/>
    <cellStyle name="Output 2 2 2 13" xfId="34096"/>
    <cellStyle name="Output 2 2 2 14" xfId="34097"/>
    <cellStyle name="Output 2 2 2 2" xfId="34098"/>
    <cellStyle name="Output 2 2 2 2 10" xfId="34099"/>
    <cellStyle name="Output 2 2 2 2 2" xfId="34100"/>
    <cellStyle name="Output 2 2 2 2 2 2" xfId="34101"/>
    <cellStyle name="Output 2 2 2 2 2 2 2" xfId="34102"/>
    <cellStyle name="Output 2 2 2 2 2 2 3" xfId="34103"/>
    <cellStyle name="Output 2 2 2 2 2 3" xfId="34104"/>
    <cellStyle name="Output 2 2 2 2 2 3 2" xfId="34105"/>
    <cellStyle name="Output 2 2 2 2 2 3 3" xfId="34106"/>
    <cellStyle name="Output 2 2 2 2 2 4" xfId="34107"/>
    <cellStyle name="Output 2 2 2 2 2 4 2" xfId="34108"/>
    <cellStyle name="Output 2 2 2 2 2 4 3" xfId="34109"/>
    <cellStyle name="Output 2 2 2 2 2 5" xfId="34110"/>
    <cellStyle name="Output 2 2 2 2 2 5 2" xfId="34111"/>
    <cellStyle name="Output 2 2 2 2 2 5 3" xfId="34112"/>
    <cellStyle name="Output 2 2 2 2 2 6" xfId="34113"/>
    <cellStyle name="Output 2 2 2 2 2 6 2" xfId="34114"/>
    <cellStyle name="Output 2 2 2 2 2 6 3" xfId="34115"/>
    <cellStyle name="Output 2 2 2 2 2 7" xfId="34116"/>
    <cellStyle name="Output 2 2 2 2 2 7 2" xfId="34117"/>
    <cellStyle name="Output 2 2 2 2 2 7 3" xfId="34118"/>
    <cellStyle name="Output 2 2 2 2 2 8" xfId="34119"/>
    <cellStyle name="Output 2 2 2 2 2 9" xfId="34120"/>
    <cellStyle name="Output 2 2 2 2 3" xfId="34121"/>
    <cellStyle name="Output 2 2 2 2 3 2" xfId="34122"/>
    <cellStyle name="Output 2 2 2 2 3 3" xfId="34123"/>
    <cellStyle name="Output 2 2 2 2 4" xfId="34124"/>
    <cellStyle name="Output 2 2 2 2 4 2" xfId="34125"/>
    <cellStyle name="Output 2 2 2 2 4 3" xfId="34126"/>
    <cellStyle name="Output 2 2 2 2 5" xfId="34127"/>
    <cellStyle name="Output 2 2 2 2 5 2" xfId="34128"/>
    <cellStyle name="Output 2 2 2 2 5 3" xfId="34129"/>
    <cellStyle name="Output 2 2 2 2 6" xfId="34130"/>
    <cellStyle name="Output 2 2 2 2 6 2" xfId="34131"/>
    <cellStyle name="Output 2 2 2 2 6 3" xfId="34132"/>
    <cellStyle name="Output 2 2 2 2 7" xfId="34133"/>
    <cellStyle name="Output 2 2 2 2 7 2" xfId="34134"/>
    <cellStyle name="Output 2 2 2 2 7 3" xfId="34135"/>
    <cellStyle name="Output 2 2 2 2 8" xfId="34136"/>
    <cellStyle name="Output 2 2 2 2 8 2" xfId="34137"/>
    <cellStyle name="Output 2 2 2 2 8 3" xfId="34138"/>
    <cellStyle name="Output 2 2 2 2 9" xfId="34139"/>
    <cellStyle name="Output 2 2 2 3" xfId="34140"/>
    <cellStyle name="Output 2 2 2 3 10" xfId="34141"/>
    <cellStyle name="Output 2 2 2 3 2" xfId="34142"/>
    <cellStyle name="Output 2 2 2 3 2 2" xfId="34143"/>
    <cellStyle name="Output 2 2 2 3 2 2 2" xfId="34144"/>
    <cellStyle name="Output 2 2 2 3 2 2 3" xfId="34145"/>
    <cellStyle name="Output 2 2 2 3 2 3" xfId="34146"/>
    <cellStyle name="Output 2 2 2 3 2 3 2" xfId="34147"/>
    <cellStyle name="Output 2 2 2 3 2 3 3" xfId="34148"/>
    <cellStyle name="Output 2 2 2 3 2 4" xfId="34149"/>
    <cellStyle name="Output 2 2 2 3 2 4 2" xfId="34150"/>
    <cellStyle name="Output 2 2 2 3 2 4 3" xfId="34151"/>
    <cellStyle name="Output 2 2 2 3 2 5" xfId="34152"/>
    <cellStyle name="Output 2 2 2 3 2 5 2" xfId="34153"/>
    <cellStyle name="Output 2 2 2 3 2 5 3" xfId="34154"/>
    <cellStyle name="Output 2 2 2 3 2 6" xfId="34155"/>
    <cellStyle name="Output 2 2 2 3 2 6 2" xfId="34156"/>
    <cellStyle name="Output 2 2 2 3 2 6 3" xfId="34157"/>
    <cellStyle name="Output 2 2 2 3 2 7" xfId="34158"/>
    <cellStyle name="Output 2 2 2 3 2 7 2" xfId="34159"/>
    <cellStyle name="Output 2 2 2 3 2 7 3" xfId="34160"/>
    <cellStyle name="Output 2 2 2 3 2 8" xfId="34161"/>
    <cellStyle name="Output 2 2 2 3 2 9" xfId="34162"/>
    <cellStyle name="Output 2 2 2 3 3" xfId="34163"/>
    <cellStyle name="Output 2 2 2 3 3 2" xfId="34164"/>
    <cellStyle name="Output 2 2 2 3 3 3" xfId="34165"/>
    <cellStyle name="Output 2 2 2 3 4" xfId="34166"/>
    <cellStyle name="Output 2 2 2 3 4 2" xfId="34167"/>
    <cellStyle name="Output 2 2 2 3 4 3" xfId="34168"/>
    <cellStyle name="Output 2 2 2 3 5" xfId="34169"/>
    <cellStyle name="Output 2 2 2 3 5 2" xfId="34170"/>
    <cellStyle name="Output 2 2 2 3 5 3" xfId="34171"/>
    <cellStyle name="Output 2 2 2 3 6" xfId="34172"/>
    <cellStyle name="Output 2 2 2 3 6 2" xfId="34173"/>
    <cellStyle name="Output 2 2 2 3 6 3" xfId="34174"/>
    <cellStyle name="Output 2 2 2 3 7" xfId="34175"/>
    <cellStyle name="Output 2 2 2 3 7 2" xfId="34176"/>
    <cellStyle name="Output 2 2 2 3 7 3" xfId="34177"/>
    <cellStyle name="Output 2 2 2 3 8" xfId="34178"/>
    <cellStyle name="Output 2 2 2 3 8 2" xfId="34179"/>
    <cellStyle name="Output 2 2 2 3 8 3" xfId="34180"/>
    <cellStyle name="Output 2 2 2 3 9" xfId="34181"/>
    <cellStyle name="Output 2 2 2 4" xfId="34182"/>
    <cellStyle name="Output 2 2 2 4 10" xfId="34183"/>
    <cellStyle name="Output 2 2 2 4 2" xfId="34184"/>
    <cellStyle name="Output 2 2 2 4 2 2" xfId="34185"/>
    <cellStyle name="Output 2 2 2 4 2 2 2" xfId="34186"/>
    <cellStyle name="Output 2 2 2 4 2 2 3" xfId="34187"/>
    <cellStyle name="Output 2 2 2 4 2 3" xfId="34188"/>
    <cellStyle name="Output 2 2 2 4 2 3 2" xfId="34189"/>
    <cellStyle name="Output 2 2 2 4 2 3 3" xfId="34190"/>
    <cellStyle name="Output 2 2 2 4 2 4" xfId="34191"/>
    <cellStyle name="Output 2 2 2 4 2 4 2" xfId="34192"/>
    <cellStyle name="Output 2 2 2 4 2 4 3" xfId="34193"/>
    <cellStyle name="Output 2 2 2 4 2 5" xfId="34194"/>
    <cellStyle name="Output 2 2 2 4 2 5 2" xfId="34195"/>
    <cellStyle name="Output 2 2 2 4 2 5 3" xfId="34196"/>
    <cellStyle name="Output 2 2 2 4 2 6" xfId="34197"/>
    <cellStyle name="Output 2 2 2 4 2 6 2" xfId="34198"/>
    <cellStyle name="Output 2 2 2 4 2 6 3" xfId="34199"/>
    <cellStyle name="Output 2 2 2 4 2 7" xfId="34200"/>
    <cellStyle name="Output 2 2 2 4 2 7 2" xfId="34201"/>
    <cellStyle name="Output 2 2 2 4 2 7 3" xfId="34202"/>
    <cellStyle name="Output 2 2 2 4 2 8" xfId="34203"/>
    <cellStyle name="Output 2 2 2 4 2 9" xfId="34204"/>
    <cellStyle name="Output 2 2 2 4 3" xfId="34205"/>
    <cellStyle name="Output 2 2 2 4 3 2" xfId="34206"/>
    <cellStyle name="Output 2 2 2 4 3 3" xfId="34207"/>
    <cellStyle name="Output 2 2 2 4 4" xfId="34208"/>
    <cellStyle name="Output 2 2 2 4 4 2" xfId="34209"/>
    <cellStyle name="Output 2 2 2 4 4 3" xfId="34210"/>
    <cellStyle name="Output 2 2 2 4 5" xfId="34211"/>
    <cellStyle name="Output 2 2 2 4 5 2" xfId="34212"/>
    <cellStyle name="Output 2 2 2 4 5 3" xfId="34213"/>
    <cellStyle name="Output 2 2 2 4 6" xfId="34214"/>
    <cellStyle name="Output 2 2 2 4 6 2" xfId="34215"/>
    <cellStyle name="Output 2 2 2 4 6 3" xfId="34216"/>
    <cellStyle name="Output 2 2 2 4 7" xfId="34217"/>
    <cellStyle name="Output 2 2 2 4 7 2" xfId="34218"/>
    <cellStyle name="Output 2 2 2 4 7 3" xfId="34219"/>
    <cellStyle name="Output 2 2 2 4 8" xfId="34220"/>
    <cellStyle name="Output 2 2 2 4 8 2" xfId="34221"/>
    <cellStyle name="Output 2 2 2 4 8 3" xfId="34222"/>
    <cellStyle name="Output 2 2 2 4 9" xfId="34223"/>
    <cellStyle name="Output 2 2 2 5" xfId="34224"/>
    <cellStyle name="Output 2 2 2 5 10" xfId="34225"/>
    <cellStyle name="Output 2 2 2 5 2" xfId="34226"/>
    <cellStyle name="Output 2 2 2 5 2 2" xfId="34227"/>
    <cellStyle name="Output 2 2 2 5 2 2 2" xfId="34228"/>
    <cellStyle name="Output 2 2 2 5 2 2 3" xfId="34229"/>
    <cellStyle name="Output 2 2 2 5 2 3" xfId="34230"/>
    <cellStyle name="Output 2 2 2 5 2 3 2" xfId="34231"/>
    <cellStyle name="Output 2 2 2 5 2 3 3" xfId="34232"/>
    <cellStyle name="Output 2 2 2 5 2 4" xfId="34233"/>
    <cellStyle name="Output 2 2 2 5 2 4 2" xfId="34234"/>
    <cellStyle name="Output 2 2 2 5 2 4 3" xfId="34235"/>
    <cellStyle name="Output 2 2 2 5 2 5" xfId="34236"/>
    <cellStyle name="Output 2 2 2 5 2 5 2" xfId="34237"/>
    <cellStyle name="Output 2 2 2 5 2 5 3" xfId="34238"/>
    <cellStyle name="Output 2 2 2 5 2 6" xfId="34239"/>
    <cellStyle name="Output 2 2 2 5 2 6 2" xfId="34240"/>
    <cellStyle name="Output 2 2 2 5 2 6 3" xfId="34241"/>
    <cellStyle name="Output 2 2 2 5 2 7" xfId="34242"/>
    <cellStyle name="Output 2 2 2 5 2 7 2" xfId="34243"/>
    <cellStyle name="Output 2 2 2 5 2 7 3" xfId="34244"/>
    <cellStyle name="Output 2 2 2 5 2 8" xfId="34245"/>
    <cellStyle name="Output 2 2 2 5 2 9" xfId="34246"/>
    <cellStyle name="Output 2 2 2 5 3" xfId="34247"/>
    <cellStyle name="Output 2 2 2 5 3 2" xfId="34248"/>
    <cellStyle name="Output 2 2 2 5 3 3" xfId="34249"/>
    <cellStyle name="Output 2 2 2 5 4" xfId="34250"/>
    <cellStyle name="Output 2 2 2 5 4 2" xfId="34251"/>
    <cellStyle name="Output 2 2 2 5 4 3" xfId="34252"/>
    <cellStyle name="Output 2 2 2 5 5" xfId="34253"/>
    <cellStyle name="Output 2 2 2 5 5 2" xfId="34254"/>
    <cellStyle name="Output 2 2 2 5 5 3" xfId="34255"/>
    <cellStyle name="Output 2 2 2 5 6" xfId="34256"/>
    <cellStyle name="Output 2 2 2 5 6 2" xfId="34257"/>
    <cellStyle name="Output 2 2 2 5 6 3" xfId="34258"/>
    <cellStyle name="Output 2 2 2 5 7" xfId="34259"/>
    <cellStyle name="Output 2 2 2 5 7 2" xfId="34260"/>
    <cellStyle name="Output 2 2 2 5 7 3" xfId="34261"/>
    <cellStyle name="Output 2 2 2 5 8" xfId="34262"/>
    <cellStyle name="Output 2 2 2 5 8 2" xfId="34263"/>
    <cellStyle name="Output 2 2 2 5 8 3" xfId="34264"/>
    <cellStyle name="Output 2 2 2 5 9" xfId="34265"/>
    <cellStyle name="Output 2 2 2 6" xfId="34266"/>
    <cellStyle name="Output 2 2 2 6 2" xfId="34267"/>
    <cellStyle name="Output 2 2 2 6 2 2" xfId="34268"/>
    <cellStyle name="Output 2 2 2 6 2 3" xfId="34269"/>
    <cellStyle name="Output 2 2 2 6 3" xfId="34270"/>
    <cellStyle name="Output 2 2 2 6 3 2" xfId="34271"/>
    <cellStyle name="Output 2 2 2 6 3 3" xfId="34272"/>
    <cellStyle name="Output 2 2 2 6 4" xfId="34273"/>
    <cellStyle name="Output 2 2 2 6 4 2" xfId="34274"/>
    <cellStyle name="Output 2 2 2 6 4 3" xfId="34275"/>
    <cellStyle name="Output 2 2 2 6 5" xfId="34276"/>
    <cellStyle name="Output 2 2 2 6 5 2" xfId="34277"/>
    <cellStyle name="Output 2 2 2 6 5 3" xfId="34278"/>
    <cellStyle name="Output 2 2 2 6 6" xfId="34279"/>
    <cellStyle name="Output 2 2 2 6 6 2" xfId="34280"/>
    <cellStyle name="Output 2 2 2 6 6 3" xfId="34281"/>
    <cellStyle name="Output 2 2 2 6 7" xfId="34282"/>
    <cellStyle name="Output 2 2 2 6 7 2" xfId="34283"/>
    <cellStyle name="Output 2 2 2 6 7 3" xfId="34284"/>
    <cellStyle name="Output 2 2 2 6 8" xfId="34285"/>
    <cellStyle name="Output 2 2 2 6 9" xfId="34286"/>
    <cellStyle name="Output 2 2 2 7" xfId="34287"/>
    <cellStyle name="Output 2 2 2 7 2" xfId="34288"/>
    <cellStyle name="Output 2 2 2 7 3" xfId="34289"/>
    <cellStyle name="Output 2 2 2 8" xfId="34290"/>
    <cellStyle name="Output 2 2 2 8 2" xfId="34291"/>
    <cellStyle name="Output 2 2 2 8 3" xfId="34292"/>
    <cellStyle name="Output 2 2 2 9" xfId="34293"/>
    <cellStyle name="Output 2 2 2 9 2" xfId="34294"/>
    <cellStyle name="Output 2 2 2 9 3" xfId="34295"/>
    <cellStyle name="Output 2 2 3" xfId="34296"/>
    <cellStyle name="Output 2 2 3 10" xfId="34297"/>
    <cellStyle name="Output 2 2 3 10 2" xfId="34298"/>
    <cellStyle name="Output 2 2 3 10 3" xfId="34299"/>
    <cellStyle name="Output 2 2 3 11" xfId="34300"/>
    <cellStyle name="Output 2 2 3 11 2" xfId="34301"/>
    <cellStyle name="Output 2 2 3 11 3" xfId="34302"/>
    <cellStyle name="Output 2 2 3 12" xfId="34303"/>
    <cellStyle name="Output 2 2 3 12 2" xfId="34304"/>
    <cellStyle name="Output 2 2 3 12 3" xfId="34305"/>
    <cellStyle name="Output 2 2 3 13" xfId="34306"/>
    <cellStyle name="Output 2 2 3 14" xfId="34307"/>
    <cellStyle name="Output 2 2 3 2" xfId="34308"/>
    <cellStyle name="Output 2 2 3 2 10" xfId="34309"/>
    <cellStyle name="Output 2 2 3 2 2" xfId="34310"/>
    <cellStyle name="Output 2 2 3 2 2 2" xfId="34311"/>
    <cellStyle name="Output 2 2 3 2 2 2 2" xfId="34312"/>
    <cellStyle name="Output 2 2 3 2 2 2 3" xfId="34313"/>
    <cellStyle name="Output 2 2 3 2 2 3" xfId="34314"/>
    <cellStyle name="Output 2 2 3 2 2 3 2" xfId="34315"/>
    <cellStyle name="Output 2 2 3 2 2 3 3" xfId="34316"/>
    <cellStyle name="Output 2 2 3 2 2 4" xfId="34317"/>
    <cellStyle name="Output 2 2 3 2 2 4 2" xfId="34318"/>
    <cellStyle name="Output 2 2 3 2 2 4 3" xfId="34319"/>
    <cellStyle name="Output 2 2 3 2 2 5" xfId="34320"/>
    <cellStyle name="Output 2 2 3 2 2 5 2" xfId="34321"/>
    <cellStyle name="Output 2 2 3 2 2 5 3" xfId="34322"/>
    <cellStyle name="Output 2 2 3 2 2 6" xfId="34323"/>
    <cellStyle name="Output 2 2 3 2 2 6 2" xfId="34324"/>
    <cellStyle name="Output 2 2 3 2 2 6 3" xfId="34325"/>
    <cellStyle name="Output 2 2 3 2 2 7" xfId="34326"/>
    <cellStyle name="Output 2 2 3 2 2 7 2" xfId="34327"/>
    <cellStyle name="Output 2 2 3 2 2 7 3" xfId="34328"/>
    <cellStyle name="Output 2 2 3 2 2 8" xfId="34329"/>
    <cellStyle name="Output 2 2 3 2 2 9" xfId="34330"/>
    <cellStyle name="Output 2 2 3 2 3" xfId="34331"/>
    <cellStyle name="Output 2 2 3 2 3 2" xfId="34332"/>
    <cellStyle name="Output 2 2 3 2 3 3" xfId="34333"/>
    <cellStyle name="Output 2 2 3 2 4" xfId="34334"/>
    <cellStyle name="Output 2 2 3 2 4 2" xfId="34335"/>
    <cellStyle name="Output 2 2 3 2 4 3" xfId="34336"/>
    <cellStyle name="Output 2 2 3 2 5" xfId="34337"/>
    <cellStyle name="Output 2 2 3 2 5 2" xfId="34338"/>
    <cellStyle name="Output 2 2 3 2 5 3" xfId="34339"/>
    <cellStyle name="Output 2 2 3 2 6" xfId="34340"/>
    <cellStyle name="Output 2 2 3 2 6 2" xfId="34341"/>
    <cellStyle name="Output 2 2 3 2 6 3" xfId="34342"/>
    <cellStyle name="Output 2 2 3 2 7" xfId="34343"/>
    <cellStyle name="Output 2 2 3 2 7 2" xfId="34344"/>
    <cellStyle name="Output 2 2 3 2 7 3" xfId="34345"/>
    <cellStyle name="Output 2 2 3 2 8" xfId="34346"/>
    <cellStyle name="Output 2 2 3 2 8 2" xfId="34347"/>
    <cellStyle name="Output 2 2 3 2 8 3" xfId="34348"/>
    <cellStyle name="Output 2 2 3 2 9" xfId="34349"/>
    <cellStyle name="Output 2 2 3 3" xfId="34350"/>
    <cellStyle name="Output 2 2 3 3 10" xfId="34351"/>
    <cellStyle name="Output 2 2 3 3 2" xfId="34352"/>
    <cellStyle name="Output 2 2 3 3 2 2" xfId="34353"/>
    <cellStyle name="Output 2 2 3 3 2 2 2" xfId="34354"/>
    <cellStyle name="Output 2 2 3 3 2 2 3" xfId="34355"/>
    <cellStyle name="Output 2 2 3 3 2 3" xfId="34356"/>
    <cellStyle name="Output 2 2 3 3 2 3 2" xfId="34357"/>
    <cellStyle name="Output 2 2 3 3 2 3 3" xfId="34358"/>
    <cellStyle name="Output 2 2 3 3 2 4" xfId="34359"/>
    <cellStyle name="Output 2 2 3 3 2 4 2" xfId="34360"/>
    <cellStyle name="Output 2 2 3 3 2 4 3" xfId="34361"/>
    <cellStyle name="Output 2 2 3 3 2 5" xfId="34362"/>
    <cellStyle name="Output 2 2 3 3 2 5 2" xfId="34363"/>
    <cellStyle name="Output 2 2 3 3 2 5 3" xfId="34364"/>
    <cellStyle name="Output 2 2 3 3 2 6" xfId="34365"/>
    <cellStyle name="Output 2 2 3 3 2 6 2" xfId="34366"/>
    <cellStyle name="Output 2 2 3 3 2 6 3" xfId="34367"/>
    <cellStyle name="Output 2 2 3 3 2 7" xfId="34368"/>
    <cellStyle name="Output 2 2 3 3 2 7 2" xfId="34369"/>
    <cellStyle name="Output 2 2 3 3 2 7 3" xfId="34370"/>
    <cellStyle name="Output 2 2 3 3 2 8" xfId="34371"/>
    <cellStyle name="Output 2 2 3 3 2 9" xfId="34372"/>
    <cellStyle name="Output 2 2 3 3 3" xfId="34373"/>
    <cellStyle name="Output 2 2 3 3 3 2" xfId="34374"/>
    <cellStyle name="Output 2 2 3 3 3 3" xfId="34375"/>
    <cellStyle name="Output 2 2 3 3 4" xfId="34376"/>
    <cellStyle name="Output 2 2 3 3 4 2" xfId="34377"/>
    <cellStyle name="Output 2 2 3 3 4 3" xfId="34378"/>
    <cellStyle name="Output 2 2 3 3 5" xfId="34379"/>
    <cellStyle name="Output 2 2 3 3 5 2" xfId="34380"/>
    <cellStyle name="Output 2 2 3 3 5 3" xfId="34381"/>
    <cellStyle name="Output 2 2 3 3 6" xfId="34382"/>
    <cellStyle name="Output 2 2 3 3 6 2" xfId="34383"/>
    <cellStyle name="Output 2 2 3 3 6 3" xfId="34384"/>
    <cellStyle name="Output 2 2 3 3 7" xfId="34385"/>
    <cellStyle name="Output 2 2 3 3 7 2" xfId="34386"/>
    <cellStyle name="Output 2 2 3 3 7 3" xfId="34387"/>
    <cellStyle name="Output 2 2 3 3 8" xfId="34388"/>
    <cellStyle name="Output 2 2 3 3 8 2" xfId="34389"/>
    <cellStyle name="Output 2 2 3 3 8 3" xfId="34390"/>
    <cellStyle name="Output 2 2 3 3 9" xfId="34391"/>
    <cellStyle name="Output 2 2 3 4" xfId="34392"/>
    <cellStyle name="Output 2 2 3 4 10" xfId="34393"/>
    <cellStyle name="Output 2 2 3 4 2" xfId="34394"/>
    <cellStyle name="Output 2 2 3 4 2 2" xfId="34395"/>
    <cellStyle name="Output 2 2 3 4 2 2 2" xfId="34396"/>
    <cellStyle name="Output 2 2 3 4 2 2 3" xfId="34397"/>
    <cellStyle name="Output 2 2 3 4 2 3" xfId="34398"/>
    <cellStyle name="Output 2 2 3 4 2 3 2" xfId="34399"/>
    <cellStyle name="Output 2 2 3 4 2 3 3" xfId="34400"/>
    <cellStyle name="Output 2 2 3 4 2 4" xfId="34401"/>
    <cellStyle name="Output 2 2 3 4 2 4 2" xfId="34402"/>
    <cellStyle name="Output 2 2 3 4 2 4 3" xfId="34403"/>
    <cellStyle name="Output 2 2 3 4 2 5" xfId="34404"/>
    <cellStyle name="Output 2 2 3 4 2 5 2" xfId="34405"/>
    <cellStyle name="Output 2 2 3 4 2 5 3" xfId="34406"/>
    <cellStyle name="Output 2 2 3 4 2 6" xfId="34407"/>
    <cellStyle name="Output 2 2 3 4 2 6 2" xfId="34408"/>
    <cellStyle name="Output 2 2 3 4 2 6 3" xfId="34409"/>
    <cellStyle name="Output 2 2 3 4 2 7" xfId="34410"/>
    <cellStyle name="Output 2 2 3 4 2 7 2" xfId="34411"/>
    <cellStyle name="Output 2 2 3 4 2 7 3" xfId="34412"/>
    <cellStyle name="Output 2 2 3 4 2 8" xfId="34413"/>
    <cellStyle name="Output 2 2 3 4 2 9" xfId="34414"/>
    <cellStyle name="Output 2 2 3 4 3" xfId="34415"/>
    <cellStyle name="Output 2 2 3 4 3 2" xfId="34416"/>
    <cellStyle name="Output 2 2 3 4 3 3" xfId="34417"/>
    <cellStyle name="Output 2 2 3 4 4" xfId="34418"/>
    <cellStyle name="Output 2 2 3 4 4 2" xfId="34419"/>
    <cellStyle name="Output 2 2 3 4 4 3" xfId="34420"/>
    <cellStyle name="Output 2 2 3 4 5" xfId="34421"/>
    <cellStyle name="Output 2 2 3 4 5 2" xfId="34422"/>
    <cellStyle name="Output 2 2 3 4 5 3" xfId="34423"/>
    <cellStyle name="Output 2 2 3 4 6" xfId="34424"/>
    <cellStyle name="Output 2 2 3 4 6 2" xfId="34425"/>
    <cellStyle name="Output 2 2 3 4 6 3" xfId="34426"/>
    <cellStyle name="Output 2 2 3 4 7" xfId="34427"/>
    <cellStyle name="Output 2 2 3 4 7 2" xfId="34428"/>
    <cellStyle name="Output 2 2 3 4 7 3" xfId="34429"/>
    <cellStyle name="Output 2 2 3 4 8" xfId="34430"/>
    <cellStyle name="Output 2 2 3 4 8 2" xfId="34431"/>
    <cellStyle name="Output 2 2 3 4 8 3" xfId="34432"/>
    <cellStyle name="Output 2 2 3 4 9" xfId="34433"/>
    <cellStyle name="Output 2 2 3 5" xfId="34434"/>
    <cellStyle name="Output 2 2 3 5 10" xfId="34435"/>
    <cellStyle name="Output 2 2 3 5 2" xfId="34436"/>
    <cellStyle name="Output 2 2 3 5 2 2" xfId="34437"/>
    <cellStyle name="Output 2 2 3 5 2 2 2" xfId="34438"/>
    <cellStyle name="Output 2 2 3 5 2 2 3" xfId="34439"/>
    <cellStyle name="Output 2 2 3 5 2 3" xfId="34440"/>
    <cellStyle name="Output 2 2 3 5 2 3 2" xfId="34441"/>
    <cellStyle name="Output 2 2 3 5 2 3 3" xfId="34442"/>
    <cellStyle name="Output 2 2 3 5 2 4" xfId="34443"/>
    <cellStyle name="Output 2 2 3 5 2 4 2" xfId="34444"/>
    <cellStyle name="Output 2 2 3 5 2 4 3" xfId="34445"/>
    <cellStyle name="Output 2 2 3 5 2 5" xfId="34446"/>
    <cellStyle name="Output 2 2 3 5 2 5 2" xfId="34447"/>
    <cellStyle name="Output 2 2 3 5 2 5 3" xfId="34448"/>
    <cellStyle name="Output 2 2 3 5 2 6" xfId="34449"/>
    <cellStyle name="Output 2 2 3 5 2 6 2" xfId="34450"/>
    <cellStyle name="Output 2 2 3 5 2 6 3" xfId="34451"/>
    <cellStyle name="Output 2 2 3 5 2 7" xfId="34452"/>
    <cellStyle name="Output 2 2 3 5 2 7 2" xfId="34453"/>
    <cellStyle name="Output 2 2 3 5 2 7 3" xfId="34454"/>
    <cellStyle name="Output 2 2 3 5 2 8" xfId="34455"/>
    <cellStyle name="Output 2 2 3 5 2 9" xfId="34456"/>
    <cellStyle name="Output 2 2 3 5 3" xfId="34457"/>
    <cellStyle name="Output 2 2 3 5 3 2" xfId="34458"/>
    <cellStyle name="Output 2 2 3 5 3 3" xfId="34459"/>
    <cellStyle name="Output 2 2 3 5 4" xfId="34460"/>
    <cellStyle name="Output 2 2 3 5 4 2" xfId="34461"/>
    <cellStyle name="Output 2 2 3 5 4 3" xfId="34462"/>
    <cellStyle name="Output 2 2 3 5 5" xfId="34463"/>
    <cellStyle name="Output 2 2 3 5 5 2" xfId="34464"/>
    <cellStyle name="Output 2 2 3 5 5 3" xfId="34465"/>
    <cellStyle name="Output 2 2 3 5 6" xfId="34466"/>
    <cellStyle name="Output 2 2 3 5 6 2" xfId="34467"/>
    <cellStyle name="Output 2 2 3 5 6 3" xfId="34468"/>
    <cellStyle name="Output 2 2 3 5 7" xfId="34469"/>
    <cellStyle name="Output 2 2 3 5 7 2" xfId="34470"/>
    <cellStyle name="Output 2 2 3 5 7 3" xfId="34471"/>
    <cellStyle name="Output 2 2 3 5 8" xfId="34472"/>
    <cellStyle name="Output 2 2 3 5 8 2" xfId="34473"/>
    <cellStyle name="Output 2 2 3 5 8 3" xfId="34474"/>
    <cellStyle name="Output 2 2 3 5 9" xfId="34475"/>
    <cellStyle name="Output 2 2 3 6" xfId="34476"/>
    <cellStyle name="Output 2 2 3 6 2" xfId="34477"/>
    <cellStyle name="Output 2 2 3 6 2 2" xfId="34478"/>
    <cellStyle name="Output 2 2 3 6 2 3" xfId="34479"/>
    <cellStyle name="Output 2 2 3 6 3" xfId="34480"/>
    <cellStyle name="Output 2 2 3 6 3 2" xfId="34481"/>
    <cellStyle name="Output 2 2 3 6 3 3" xfId="34482"/>
    <cellStyle name="Output 2 2 3 6 4" xfId="34483"/>
    <cellStyle name="Output 2 2 3 6 4 2" xfId="34484"/>
    <cellStyle name="Output 2 2 3 6 4 3" xfId="34485"/>
    <cellStyle name="Output 2 2 3 6 5" xfId="34486"/>
    <cellStyle name="Output 2 2 3 6 5 2" xfId="34487"/>
    <cellStyle name="Output 2 2 3 6 5 3" xfId="34488"/>
    <cellStyle name="Output 2 2 3 6 6" xfId="34489"/>
    <cellStyle name="Output 2 2 3 6 6 2" xfId="34490"/>
    <cellStyle name="Output 2 2 3 6 6 3" xfId="34491"/>
    <cellStyle name="Output 2 2 3 6 7" xfId="34492"/>
    <cellStyle name="Output 2 2 3 6 7 2" xfId="34493"/>
    <cellStyle name="Output 2 2 3 6 7 3" xfId="34494"/>
    <cellStyle name="Output 2 2 3 6 8" xfId="34495"/>
    <cellStyle name="Output 2 2 3 6 9" xfId="34496"/>
    <cellStyle name="Output 2 2 3 7" xfId="34497"/>
    <cellStyle name="Output 2 2 3 7 2" xfId="34498"/>
    <cellStyle name="Output 2 2 3 7 3" xfId="34499"/>
    <cellStyle name="Output 2 2 3 8" xfId="34500"/>
    <cellStyle name="Output 2 2 3 8 2" xfId="34501"/>
    <cellStyle name="Output 2 2 3 8 3" xfId="34502"/>
    <cellStyle name="Output 2 2 3 9" xfId="34503"/>
    <cellStyle name="Output 2 2 3 9 2" xfId="34504"/>
    <cellStyle name="Output 2 2 3 9 3" xfId="34505"/>
    <cellStyle name="Output 2 2 4" xfId="34506"/>
    <cellStyle name="Output 2 2 4 10" xfId="34507"/>
    <cellStyle name="Output 2 2 4 2" xfId="34508"/>
    <cellStyle name="Output 2 2 4 2 2" xfId="34509"/>
    <cellStyle name="Output 2 2 4 2 2 2" xfId="34510"/>
    <cellStyle name="Output 2 2 4 2 2 3" xfId="34511"/>
    <cellStyle name="Output 2 2 4 2 3" xfId="34512"/>
    <cellStyle name="Output 2 2 4 2 3 2" xfId="34513"/>
    <cellStyle name="Output 2 2 4 2 3 3" xfId="34514"/>
    <cellStyle name="Output 2 2 4 2 4" xfId="34515"/>
    <cellStyle name="Output 2 2 4 2 4 2" xfId="34516"/>
    <cellStyle name="Output 2 2 4 2 4 3" xfId="34517"/>
    <cellStyle name="Output 2 2 4 2 5" xfId="34518"/>
    <cellStyle name="Output 2 2 4 2 5 2" xfId="34519"/>
    <cellStyle name="Output 2 2 4 2 5 3" xfId="34520"/>
    <cellStyle name="Output 2 2 4 2 6" xfId="34521"/>
    <cellStyle name="Output 2 2 4 2 6 2" xfId="34522"/>
    <cellStyle name="Output 2 2 4 2 6 3" xfId="34523"/>
    <cellStyle name="Output 2 2 4 2 7" xfId="34524"/>
    <cellStyle name="Output 2 2 4 2 7 2" xfId="34525"/>
    <cellStyle name="Output 2 2 4 2 7 3" xfId="34526"/>
    <cellStyle name="Output 2 2 4 2 8" xfId="34527"/>
    <cellStyle name="Output 2 2 4 2 9" xfId="34528"/>
    <cellStyle name="Output 2 2 4 3" xfId="34529"/>
    <cellStyle name="Output 2 2 4 3 2" xfId="34530"/>
    <cellStyle name="Output 2 2 4 3 3" xfId="34531"/>
    <cellStyle name="Output 2 2 4 4" xfId="34532"/>
    <cellStyle name="Output 2 2 4 4 2" xfId="34533"/>
    <cellStyle name="Output 2 2 4 4 3" xfId="34534"/>
    <cellStyle name="Output 2 2 4 5" xfId="34535"/>
    <cellStyle name="Output 2 2 4 5 2" xfId="34536"/>
    <cellStyle name="Output 2 2 4 5 3" xfId="34537"/>
    <cellStyle name="Output 2 2 4 6" xfId="34538"/>
    <cellStyle name="Output 2 2 4 6 2" xfId="34539"/>
    <cellStyle name="Output 2 2 4 6 3" xfId="34540"/>
    <cellStyle name="Output 2 2 4 7" xfId="34541"/>
    <cellStyle name="Output 2 2 4 7 2" xfId="34542"/>
    <cellStyle name="Output 2 2 4 7 3" xfId="34543"/>
    <cellStyle name="Output 2 2 4 8" xfId="34544"/>
    <cellStyle name="Output 2 2 4 8 2" xfId="34545"/>
    <cellStyle name="Output 2 2 4 8 3" xfId="34546"/>
    <cellStyle name="Output 2 2 4 9" xfId="34547"/>
    <cellStyle name="Output 2 2 5" xfId="34548"/>
    <cellStyle name="Output 2 2 5 10" xfId="34549"/>
    <cellStyle name="Output 2 2 5 2" xfId="34550"/>
    <cellStyle name="Output 2 2 5 2 2" xfId="34551"/>
    <cellStyle name="Output 2 2 5 2 2 2" xfId="34552"/>
    <cellStyle name="Output 2 2 5 2 2 3" xfId="34553"/>
    <cellStyle name="Output 2 2 5 2 3" xfId="34554"/>
    <cellStyle name="Output 2 2 5 2 3 2" xfId="34555"/>
    <cellStyle name="Output 2 2 5 2 3 3" xfId="34556"/>
    <cellStyle name="Output 2 2 5 2 4" xfId="34557"/>
    <cellStyle name="Output 2 2 5 2 4 2" xfId="34558"/>
    <cellStyle name="Output 2 2 5 2 4 3" xfId="34559"/>
    <cellStyle name="Output 2 2 5 2 5" xfId="34560"/>
    <cellStyle name="Output 2 2 5 2 5 2" xfId="34561"/>
    <cellStyle name="Output 2 2 5 2 5 3" xfId="34562"/>
    <cellStyle name="Output 2 2 5 2 6" xfId="34563"/>
    <cellStyle name="Output 2 2 5 2 6 2" xfId="34564"/>
    <cellStyle name="Output 2 2 5 2 6 3" xfId="34565"/>
    <cellStyle name="Output 2 2 5 2 7" xfId="34566"/>
    <cellStyle name="Output 2 2 5 2 7 2" xfId="34567"/>
    <cellStyle name="Output 2 2 5 2 7 3" xfId="34568"/>
    <cellStyle name="Output 2 2 5 2 8" xfId="34569"/>
    <cellStyle name="Output 2 2 5 2 9" xfId="34570"/>
    <cellStyle name="Output 2 2 5 3" xfId="34571"/>
    <cellStyle name="Output 2 2 5 3 2" xfId="34572"/>
    <cellStyle name="Output 2 2 5 3 3" xfId="34573"/>
    <cellStyle name="Output 2 2 5 4" xfId="34574"/>
    <cellStyle name="Output 2 2 5 4 2" xfId="34575"/>
    <cellStyle name="Output 2 2 5 4 3" xfId="34576"/>
    <cellStyle name="Output 2 2 5 5" xfId="34577"/>
    <cellStyle name="Output 2 2 5 5 2" xfId="34578"/>
    <cellStyle name="Output 2 2 5 5 3" xfId="34579"/>
    <cellStyle name="Output 2 2 5 6" xfId="34580"/>
    <cellStyle name="Output 2 2 5 6 2" xfId="34581"/>
    <cellStyle name="Output 2 2 5 6 3" xfId="34582"/>
    <cellStyle name="Output 2 2 5 7" xfId="34583"/>
    <cellStyle name="Output 2 2 5 7 2" xfId="34584"/>
    <cellStyle name="Output 2 2 5 7 3" xfId="34585"/>
    <cellStyle name="Output 2 2 5 8" xfId="34586"/>
    <cellStyle name="Output 2 2 5 8 2" xfId="34587"/>
    <cellStyle name="Output 2 2 5 8 3" xfId="34588"/>
    <cellStyle name="Output 2 2 5 9" xfId="34589"/>
    <cellStyle name="Output 2 2 6" xfId="34590"/>
    <cellStyle name="Output 2 2 6 10" xfId="34591"/>
    <cellStyle name="Output 2 2 6 2" xfId="34592"/>
    <cellStyle name="Output 2 2 6 2 2" xfId="34593"/>
    <cellStyle name="Output 2 2 6 2 2 2" xfId="34594"/>
    <cellStyle name="Output 2 2 6 2 2 3" xfId="34595"/>
    <cellStyle name="Output 2 2 6 2 3" xfId="34596"/>
    <cellStyle name="Output 2 2 6 2 3 2" xfId="34597"/>
    <cellStyle name="Output 2 2 6 2 3 3" xfId="34598"/>
    <cellStyle name="Output 2 2 6 2 4" xfId="34599"/>
    <cellStyle name="Output 2 2 6 2 4 2" xfId="34600"/>
    <cellStyle name="Output 2 2 6 2 4 3" xfId="34601"/>
    <cellStyle name="Output 2 2 6 2 5" xfId="34602"/>
    <cellStyle name="Output 2 2 6 2 5 2" xfId="34603"/>
    <cellStyle name="Output 2 2 6 2 5 3" xfId="34604"/>
    <cellStyle name="Output 2 2 6 2 6" xfId="34605"/>
    <cellStyle name="Output 2 2 6 2 6 2" xfId="34606"/>
    <cellStyle name="Output 2 2 6 2 6 3" xfId="34607"/>
    <cellStyle name="Output 2 2 6 2 7" xfId="34608"/>
    <cellStyle name="Output 2 2 6 2 7 2" xfId="34609"/>
    <cellStyle name="Output 2 2 6 2 7 3" xfId="34610"/>
    <cellStyle name="Output 2 2 6 2 8" xfId="34611"/>
    <cellStyle name="Output 2 2 6 2 9" xfId="34612"/>
    <cellStyle name="Output 2 2 6 3" xfId="34613"/>
    <cellStyle name="Output 2 2 6 3 2" xfId="34614"/>
    <cellStyle name="Output 2 2 6 3 3" xfId="34615"/>
    <cellStyle name="Output 2 2 6 4" xfId="34616"/>
    <cellStyle name="Output 2 2 6 4 2" xfId="34617"/>
    <cellStyle name="Output 2 2 6 4 3" xfId="34618"/>
    <cellStyle name="Output 2 2 6 5" xfId="34619"/>
    <cellStyle name="Output 2 2 6 5 2" xfId="34620"/>
    <cellStyle name="Output 2 2 6 5 3" xfId="34621"/>
    <cellStyle name="Output 2 2 6 6" xfId="34622"/>
    <cellStyle name="Output 2 2 6 6 2" xfId="34623"/>
    <cellStyle name="Output 2 2 6 6 3" xfId="34624"/>
    <cellStyle name="Output 2 2 6 7" xfId="34625"/>
    <cellStyle name="Output 2 2 6 7 2" xfId="34626"/>
    <cellStyle name="Output 2 2 6 7 3" xfId="34627"/>
    <cellStyle name="Output 2 2 6 8" xfId="34628"/>
    <cellStyle name="Output 2 2 6 8 2" xfId="34629"/>
    <cellStyle name="Output 2 2 6 8 3" xfId="34630"/>
    <cellStyle name="Output 2 2 6 9" xfId="34631"/>
    <cellStyle name="Output 2 2 7" xfId="34632"/>
    <cellStyle name="Output 2 2 7 10" xfId="34633"/>
    <cellStyle name="Output 2 2 7 2" xfId="34634"/>
    <cellStyle name="Output 2 2 7 2 2" xfId="34635"/>
    <cellStyle name="Output 2 2 7 2 2 2" xfId="34636"/>
    <cellStyle name="Output 2 2 7 2 2 3" xfId="34637"/>
    <cellStyle name="Output 2 2 7 2 3" xfId="34638"/>
    <cellStyle name="Output 2 2 7 2 3 2" xfId="34639"/>
    <cellStyle name="Output 2 2 7 2 3 3" xfId="34640"/>
    <cellStyle name="Output 2 2 7 2 4" xfId="34641"/>
    <cellStyle name="Output 2 2 7 2 4 2" xfId="34642"/>
    <cellStyle name="Output 2 2 7 2 4 3" xfId="34643"/>
    <cellStyle name="Output 2 2 7 2 5" xfId="34644"/>
    <cellStyle name="Output 2 2 7 2 5 2" xfId="34645"/>
    <cellStyle name="Output 2 2 7 2 5 3" xfId="34646"/>
    <cellStyle name="Output 2 2 7 2 6" xfId="34647"/>
    <cellStyle name="Output 2 2 7 2 6 2" xfId="34648"/>
    <cellStyle name="Output 2 2 7 2 6 3" xfId="34649"/>
    <cellStyle name="Output 2 2 7 2 7" xfId="34650"/>
    <cellStyle name="Output 2 2 7 2 7 2" xfId="34651"/>
    <cellStyle name="Output 2 2 7 2 7 3" xfId="34652"/>
    <cellStyle name="Output 2 2 7 2 8" xfId="34653"/>
    <cellStyle name="Output 2 2 7 2 9" xfId="34654"/>
    <cellStyle name="Output 2 2 7 3" xfId="34655"/>
    <cellStyle name="Output 2 2 7 3 2" xfId="34656"/>
    <cellStyle name="Output 2 2 7 3 3" xfId="34657"/>
    <cellStyle name="Output 2 2 7 4" xfId="34658"/>
    <cellStyle name="Output 2 2 7 4 2" xfId="34659"/>
    <cellStyle name="Output 2 2 7 4 3" xfId="34660"/>
    <cellStyle name="Output 2 2 7 5" xfId="34661"/>
    <cellStyle name="Output 2 2 7 5 2" xfId="34662"/>
    <cellStyle name="Output 2 2 7 5 3" xfId="34663"/>
    <cellStyle name="Output 2 2 7 6" xfId="34664"/>
    <cellStyle name="Output 2 2 7 6 2" xfId="34665"/>
    <cellStyle name="Output 2 2 7 6 3" xfId="34666"/>
    <cellStyle name="Output 2 2 7 7" xfId="34667"/>
    <cellStyle name="Output 2 2 7 7 2" xfId="34668"/>
    <cellStyle name="Output 2 2 7 7 3" xfId="34669"/>
    <cellStyle name="Output 2 2 7 8" xfId="34670"/>
    <cellStyle name="Output 2 2 7 8 2" xfId="34671"/>
    <cellStyle name="Output 2 2 7 8 3" xfId="34672"/>
    <cellStyle name="Output 2 2 7 9" xfId="34673"/>
    <cellStyle name="Output 2 2 8" xfId="34674"/>
    <cellStyle name="Output 2 2 8 2" xfId="34675"/>
    <cellStyle name="Output 2 2 8 2 2" xfId="34676"/>
    <cellStyle name="Output 2 2 8 2 3" xfId="34677"/>
    <cellStyle name="Output 2 2 8 3" xfId="34678"/>
    <cellStyle name="Output 2 2 8 3 2" xfId="34679"/>
    <cellStyle name="Output 2 2 8 3 3" xfId="34680"/>
    <cellStyle name="Output 2 2 8 4" xfId="34681"/>
    <cellStyle name="Output 2 2 8 4 2" xfId="34682"/>
    <cellStyle name="Output 2 2 8 4 3" xfId="34683"/>
    <cellStyle name="Output 2 2 8 5" xfId="34684"/>
    <cellStyle name="Output 2 2 8 5 2" xfId="34685"/>
    <cellStyle name="Output 2 2 8 5 3" xfId="34686"/>
    <cellStyle name="Output 2 2 8 6" xfId="34687"/>
    <cellStyle name="Output 2 2 8 6 2" xfId="34688"/>
    <cellStyle name="Output 2 2 8 6 3" xfId="34689"/>
    <cellStyle name="Output 2 2 8 7" xfId="34690"/>
    <cellStyle name="Output 2 2 8 7 2" xfId="34691"/>
    <cellStyle name="Output 2 2 8 7 3" xfId="34692"/>
    <cellStyle name="Output 2 2 8 8" xfId="34693"/>
    <cellStyle name="Output 2 2 8 9" xfId="34694"/>
    <cellStyle name="Output 2 2 9" xfId="34695"/>
    <cellStyle name="Output 2 2 9 2" xfId="34696"/>
    <cellStyle name="Output 2 2 9 3" xfId="34697"/>
    <cellStyle name="Output 2 3" xfId="34698"/>
    <cellStyle name="Output 2 3 10" xfId="34699"/>
    <cellStyle name="Output 2 3 10 2" xfId="34700"/>
    <cellStyle name="Output 2 3 10 3" xfId="34701"/>
    <cellStyle name="Output 2 3 11" xfId="34702"/>
    <cellStyle name="Output 2 3 11 2" xfId="34703"/>
    <cellStyle name="Output 2 3 11 3" xfId="34704"/>
    <cellStyle name="Output 2 3 12" xfId="34705"/>
    <cellStyle name="Output 2 3 12 2" xfId="34706"/>
    <cellStyle name="Output 2 3 12 3" xfId="34707"/>
    <cellStyle name="Output 2 3 13" xfId="34708"/>
    <cellStyle name="Output 2 3 13 2" xfId="34709"/>
    <cellStyle name="Output 2 3 13 3" xfId="34710"/>
    <cellStyle name="Output 2 3 14" xfId="34711"/>
    <cellStyle name="Output 2 3 15" xfId="34712"/>
    <cellStyle name="Output 2 3 2" xfId="34713"/>
    <cellStyle name="Output 2 3 2 10" xfId="34714"/>
    <cellStyle name="Output 2 3 2 10 2" xfId="34715"/>
    <cellStyle name="Output 2 3 2 10 3" xfId="34716"/>
    <cellStyle name="Output 2 3 2 11" xfId="34717"/>
    <cellStyle name="Output 2 3 2 11 2" xfId="34718"/>
    <cellStyle name="Output 2 3 2 11 3" xfId="34719"/>
    <cellStyle name="Output 2 3 2 12" xfId="34720"/>
    <cellStyle name="Output 2 3 2 12 2" xfId="34721"/>
    <cellStyle name="Output 2 3 2 12 3" xfId="34722"/>
    <cellStyle name="Output 2 3 2 13" xfId="34723"/>
    <cellStyle name="Output 2 3 2 14" xfId="34724"/>
    <cellStyle name="Output 2 3 2 2" xfId="34725"/>
    <cellStyle name="Output 2 3 2 2 10" xfId="34726"/>
    <cellStyle name="Output 2 3 2 2 2" xfId="34727"/>
    <cellStyle name="Output 2 3 2 2 2 2" xfId="34728"/>
    <cellStyle name="Output 2 3 2 2 2 2 2" xfId="34729"/>
    <cellStyle name="Output 2 3 2 2 2 2 3" xfId="34730"/>
    <cellStyle name="Output 2 3 2 2 2 3" xfId="34731"/>
    <cellStyle name="Output 2 3 2 2 2 3 2" xfId="34732"/>
    <cellStyle name="Output 2 3 2 2 2 3 3" xfId="34733"/>
    <cellStyle name="Output 2 3 2 2 2 4" xfId="34734"/>
    <cellStyle name="Output 2 3 2 2 2 4 2" xfId="34735"/>
    <cellStyle name="Output 2 3 2 2 2 4 3" xfId="34736"/>
    <cellStyle name="Output 2 3 2 2 2 5" xfId="34737"/>
    <cellStyle name="Output 2 3 2 2 2 5 2" xfId="34738"/>
    <cellStyle name="Output 2 3 2 2 2 5 3" xfId="34739"/>
    <cellStyle name="Output 2 3 2 2 2 6" xfId="34740"/>
    <cellStyle name="Output 2 3 2 2 2 6 2" xfId="34741"/>
    <cellStyle name="Output 2 3 2 2 2 6 3" xfId="34742"/>
    <cellStyle name="Output 2 3 2 2 2 7" xfId="34743"/>
    <cellStyle name="Output 2 3 2 2 2 7 2" xfId="34744"/>
    <cellStyle name="Output 2 3 2 2 2 7 3" xfId="34745"/>
    <cellStyle name="Output 2 3 2 2 2 8" xfId="34746"/>
    <cellStyle name="Output 2 3 2 2 2 9" xfId="34747"/>
    <cellStyle name="Output 2 3 2 2 3" xfId="34748"/>
    <cellStyle name="Output 2 3 2 2 3 2" xfId="34749"/>
    <cellStyle name="Output 2 3 2 2 3 3" xfId="34750"/>
    <cellStyle name="Output 2 3 2 2 4" xfId="34751"/>
    <cellStyle name="Output 2 3 2 2 4 2" xfId="34752"/>
    <cellStyle name="Output 2 3 2 2 4 3" xfId="34753"/>
    <cellStyle name="Output 2 3 2 2 5" xfId="34754"/>
    <cellStyle name="Output 2 3 2 2 5 2" xfId="34755"/>
    <cellStyle name="Output 2 3 2 2 5 3" xfId="34756"/>
    <cellStyle name="Output 2 3 2 2 6" xfId="34757"/>
    <cellStyle name="Output 2 3 2 2 6 2" xfId="34758"/>
    <cellStyle name="Output 2 3 2 2 6 3" xfId="34759"/>
    <cellStyle name="Output 2 3 2 2 7" xfId="34760"/>
    <cellStyle name="Output 2 3 2 2 7 2" xfId="34761"/>
    <cellStyle name="Output 2 3 2 2 7 3" xfId="34762"/>
    <cellStyle name="Output 2 3 2 2 8" xfId="34763"/>
    <cellStyle name="Output 2 3 2 2 8 2" xfId="34764"/>
    <cellStyle name="Output 2 3 2 2 8 3" xfId="34765"/>
    <cellStyle name="Output 2 3 2 2 9" xfId="34766"/>
    <cellStyle name="Output 2 3 2 3" xfId="34767"/>
    <cellStyle name="Output 2 3 2 3 10" xfId="34768"/>
    <cellStyle name="Output 2 3 2 3 2" xfId="34769"/>
    <cellStyle name="Output 2 3 2 3 2 2" xfId="34770"/>
    <cellStyle name="Output 2 3 2 3 2 2 2" xfId="34771"/>
    <cellStyle name="Output 2 3 2 3 2 2 3" xfId="34772"/>
    <cellStyle name="Output 2 3 2 3 2 3" xfId="34773"/>
    <cellStyle name="Output 2 3 2 3 2 3 2" xfId="34774"/>
    <cellStyle name="Output 2 3 2 3 2 3 3" xfId="34775"/>
    <cellStyle name="Output 2 3 2 3 2 4" xfId="34776"/>
    <cellStyle name="Output 2 3 2 3 2 4 2" xfId="34777"/>
    <cellStyle name="Output 2 3 2 3 2 4 3" xfId="34778"/>
    <cellStyle name="Output 2 3 2 3 2 5" xfId="34779"/>
    <cellStyle name="Output 2 3 2 3 2 5 2" xfId="34780"/>
    <cellStyle name="Output 2 3 2 3 2 5 3" xfId="34781"/>
    <cellStyle name="Output 2 3 2 3 2 6" xfId="34782"/>
    <cellStyle name="Output 2 3 2 3 2 6 2" xfId="34783"/>
    <cellStyle name="Output 2 3 2 3 2 6 3" xfId="34784"/>
    <cellStyle name="Output 2 3 2 3 2 7" xfId="34785"/>
    <cellStyle name="Output 2 3 2 3 2 7 2" xfId="34786"/>
    <cellStyle name="Output 2 3 2 3 2 7 3" xfId="34787"/>
    <cellStyle name="Output 2 3 2 3 2 8" xfId="34788"/>
    <cellStyle name="Output 2 3 2 3 2 9" xfId="34789"/>
    <cellStyle name="Output 2 3 2 3 3" xfId="34790"/>
    <cellStyle name="Output 2 3 2 3 3 2" xfId="34791"/>
    <cellStyle name="Output 2 3 2 3 3 3" xfId="34792"/>
    <cellStyle name="Output 2 3 2 3 4" xfId="34793"/>
    <cellStyle name="Output 2 3 2 3 4 2" xfId="34794"/>
    <cellStyle name="Output 2 3 2 3 4 3" xfId="34795"/>
    <cellStyle name="Output 2 3 2 3 5" xfId="34796"/>
    <cellStyle name="Output 2 3 2 3 5 2" xfId="34797"/>
    <cellStyle name="Output 2 3 2 3 5 3" xfId="34798"/>
    <cellStyle name="Output 2 3 2 3 6" xfId="34799"/>
    <cellStyle name="Output 2 3 2 3 6 2" xfId="34800"/>
    <cellStyle name="Output 2 3 2 3 6 3" xfId="34801"/>
    <cellStyle name="Output 2 3 2 3 7" xfId="34802"/>
    <cellStyle name="Output 2 3 2 3 7 2" xfId="34803"/>
    <cellStyle name="Output 2 3 2 3 7 3" xfId="34804"/>
    <cellStyle name="Output 2 3 2 3 8" xfId="34805"/>
    <cellStyle name="Output 2 3 2 3 8 2" xfId="34806"/>
    <cellStyle name="Output 2 3 2 3 8 3" xfId="34807"/>
    <cellStyle name="Output 2 3 2 3 9" xfId="34808"/>
    <cellStyle name="Output 2 3 2 4" xfId="34809"/>
    <cellStyle name="Output 2 3 2 4 10" xfId="34810"/>
    <cellStyle name="Output 2 3 2 4 2" xfId="34811"/>
    <cellStyle name="Output 2 3 2 4 2 2" xfId="34812"/>
    <cellStyle name="Output 2 3 2 4 2 2 2" xfId="34813"/>
    <cellStyle name="Output 2 3 2 4 2 2 3" xfId="34814"/>
    <cellStyle name="Output 2 3 2 4 2 3" xfId="34815"/>
    <cellStyle name="Output 2 3 2 4 2 3 2" xfId="34816"/>
    <cellStyle name="Output 2 3 2 4 2 3 3" xfId="34817"/>
    <cellStyle name="Output 2 3 2 4 2 4" xfId="34818"/>
    <cellStyle name="Output 2 3 2 4 2 4 2" xfId="34819"/>
    <cellStyle name="Output 2 3 2 4 2 4 3" xfId="34820"/>
    <cellStyle name="Output 2 3 2 4 2 5" xfId="34821"/>
    <cellStyle name="Output 2 3 2 4 2 5 2" xfId="34822"/>
    <cellStyle name="Output 2 3 2 4 2 5 3" xfId="34823"/>
    <cellStyle name="Output 2 3 2 4 2 6" xfId="34824"/>
    <cellStyle name="Output 2 3 2 4 2 6 2" xfId="34825"/>
    <cellStyle name="Output 2 3 2 4 2 6 3" xfId="34826"/>
    <cellStyle name="Output 2 3 2 4 2 7" xfId="34827"/>
    <cellStyle name="Output 2 3 2 4 2 7 2" xfId="34828"/>
    <cellStyle name="Output 2 3 2 4 2 7 3" xfId="34829"/>
    <cellStyle name="Output 2 3 2 4 2 8" xfId="34830"/>
    <cellStyle name="Output 2 3 2 4 2 9" xfId="34831"/>
    <cellStyle name="Output 2 3 2 4 3" xfId="34832"/>
    <cellStyle name="Output 2 3 2 4 3 2" xfId="34833"/>
    <cellStyle name="Output 2 3 2 4 3 3" xfId="34834"/>
    <cellStyle name="Output 2 3 2 4 4" xfId="34835"/>
    <cellStyle name="Output 2 3 2 4 4 2" xfId="34836"/>
    <cellStyle name="Output 2 3 2 4 4 3" xfId="34837"/>
    <cellStyle name="Output 2 3 2 4 5" xfId="34838"/>
    <cellStyle name="Output 2 3 2 4 5 2" xfId="34839"/>
    <cellStyle name="Output 2 3 2 4 5 3" xfId="34840"/>
    <cellStyle name="Output 2 3 2 4 6" xfId="34841"/>
    <cellStyle name="Output 2 3 2 4 6 2" xfId="34842"/>
    <cellStyle name="Output 2 3 2 4 6 3" xfId="34843"/>
    <cellStyle name="Output 2 3 2 4 7" xfId="34844"/>
    <cellStyle name="Output 2 3 2 4 7 2" xfId="34845"/>
    <cellStyle name="Output 2 3 2 4 7 3" xfId="34846"/>
    <cellStyle name="Output 2 3 2 4 8" xfId="34847"/>
    <cellStyle name="Output 2 3 2 4 8 2" xfId="34848"/>
    <cellStyle name="Output 2 3 2 4 8 3" xfId="34849"/>
    <cellStyle name="Output 2 3 2 4 9" xfId="34850"/>
    <cellStyle name="Output 2 3 2 5" xfId="34851"/>
    <cellStyle name="Output 2 3 2 5 10" xfId="34852"/>
    <cellStyle name="Output 2 3 2 5 2" xfId="34853"/>
    <cellStyle name="Output 2 3 2 5 2 2" xfId="34854"/>
    <cellStyle name="Output 2 3 2 5 2 2 2" xfId="34855"/>
    <cellStyle name="Output 2 3 2 5 2 2 3" xfId="34856"/>
    <cellStyle name="Output 2 3 2 5 2 3" xfId="34857"/>
    <cellStyle name="Output 2 3 2 5 2 3 2" xfId="34858"/>
    <cellStyle name="Output 2 3 2 5 2 3 3" xfId="34859"/>
    <cellStyle name="Output 2 3 2 5 2 4" xfId="34860"/>
    <cellStyle name="Output 2 3 2 5 2 4 2" xfId="34861"/>
    <cellStyle name="Output 2 3 2 5 2 4 3" xfId="34862"/>
    <cellStyle name="Output 2 3 2 5 2 5" xfId="34863"/>
    <cellStyle name="Output 2 3 2 5 2 5 2" xfId="34864"/>
    <cellStyle name="Output 2 3 2 5 2 5 3" xfId="34865"/>
    <cellStyle name="Output 2 3 2 5 2 6" xfId="34866"/>
    <cellStyle name="Output 2 3 2 5 2 6 2" xfId="34867"/>
    <cellStyle name="Output 2 3 2 5 2 6 3" xfId="34868"/>
    <cellStyle name="Output 2 3 2 5 2 7" xfId="34869"/>
    <cellStyle name="Output 2 3 2 5 2 7 2" xfId="34870"/>
    <cellStyle name="Output 2 3 2 5 2 7 3" xfId="34871"/>
    <cellStyle name="Output 2 3 2 5 2 8" xfId="34872"/>
    <cellStyle name="Output 2 3 2 5 2 9" xfId="34873"/>
    <cellStyle name="Output 2 3 2 5 3" xfId="34874"/>
    <cellStyle name="Output 2 3 2 5 3 2" xfId="34875"/>
    <cellStyle name="Output 2 3 2 5 3 3" xfId="34876"/>
    <cellStyle name="Output 2 3 2 5 4" xfId="34877"/>
    <cellStyle name="Output 2 3 2 5 4 2" xfId="34878"/>
    <cellStyle name="Output 2 3 2 5 4 3" xfId="34879"/>
    <cellStyle name="Output 2 3 2 5 5" xfId="34880"/>
    <cellStyle name="Output 2 3 2 5 5 2" xfId="34881"/>
    <cellStyle name="Output 2 3 2 5 5 3" xfId="34882"/>
    <cellStyle name="Output 2 3 2 5 6" xfId="34883"/>
    <cellStyle name="Output 2 3 2 5 6 2" xfId="34884"/>
    <cellStyle name="Output 2 3 2 5 6 3" xfId="34885"/>
    <cellStyle name="Output 2 3 2 5 7" xfId="34886"/>
    <cellStyle name="Output 2 3 2 5 7 2" xfId="34887"/>
    <cellStyle name="Output 2 3 2 5 7 3" xfId="34888"/>
    <cellStyle name="Output 2 3 2 5 8" xfId="34889"/>
    <cellStyle name="Output 2 3 2 5 8 2" xfId="34890"/>
    <cellStyle name="Output 2 3 2 5 8 3" xfId="34891"/>
    <cellStyle name="Output 2 3 2 5 9" xfId="34892"/>
    <cellStyle name="Output 2 3 2 6" xfId="34893"/>
    <cellStyle name="Output 2 3 2 6 2" xfId="34894"/>
    <cellStyle name="Output 2 3 2 6 2 2" xfId="34895"/>
    <cellStyle name="Output 2 3 2 6 2 3" xfId="34896"/>
    <cellStyle name="Output 2 3 2 6 3" xfId="34897"/>
    <cellStyle name="Output 2 3 2 6 3 2" xfId="34898"/>
    <cellStyle name="Output 2 3 2 6 3 3" xfId="34899"/>
    <cellStyle name="Output 2 3 2 6 4" xfId="34900"/>
    <cellStyle name="Output 2 3 2 6 4 2" xfId="34901"/>
    <cellStyle name="Output 2 3 2 6 4 3" xfId="34902"/>
    <cellStyle name="Output 2 3 2 6 5" xfId="34903"/>
    <cellStyle name="Output 2 3 2 6 5 2" xfId="34904"/>
    <cellStyle name="Output 2 3 2 6 5 3" xfId="34905"/>
    <cellStyle name="Output 2 3 2 6 6" xfId="34906"/>
    <cellStyle name="Output 2 3 2 6 6 2" xfId="34907"/>
    <cellStyle name="Output 2 3 2 6 6 3" xfId="34908"/>
    <cellStyle name="Output 2 3 2 6 7" xfId="34909"/>
    <cellStyle name="Output 2 3 2 6 7 2" xfId="34910"/>
    <cellStyle name="Output 2 3 2 6 7 3" xfId="34911"/>
    <cellStyle name="Output 2 3 2 6 8" xfId="34912"/>
    <cellStyle name="Output 2 3 2 6 9" xfId="34913"/>
    <cellStyle name="Output 2 3 2 7" xfId="34914"/>
    <cellStyle name="Output 2 3 2 7 2" xfId="34915"/>
    <cellStyle name="Output 2 3 2 7 3" xfId="34916"/>
    <cellStyle name="Output 2 3 2 8" xfId="34917"/>
    <cellStyle name="Output 2 3 2 8 2" xfId="34918"/>
    <cellStyle name="Output 2 3 2 8 3" xfId="34919"/>
    <cellStyle name="Output 2 3 2 9" xfId="34920"/>
    <cellStyle name="Output 2 3 2 9 2" xfId="34921"/>
    <cellStyle name="Output 2 3 2 9 3" xfId="34922"/>
    <cellStyle name="Output 2 3 3" xfId="34923"/>
    <cellStyle name="Output 2 3 3 10" xfId="34924"/>
    <cellStyle name="Output 2 3 3 10 2" xfId="34925"/>
    <cellStyle name="Output 2 3 3 10 3" xfId="34926"/>
    <cellStyle name="Output 2 3 3 11" xfId="34927"/>
    <cellStyle name="Output 2 3 3 11 2" xfId="34928"/>
    <cellStyle name="Output 2 3 3 11 3" xfId="34929"/>
    <cellStyle name="Output 2 3 3 12" xfId="34930"/>
    <cellStyle name="Output 2 3 3 12 2" xfId="34931"/>
    <cellStyle name="Output 2 3 3 12 3" xfId="34932"/>
    <cellStyle name="Output 2 3 3 13" xfId="34933"/>
    <cellStyle name="Output 2 3 3 14" xfId="34934"/>
    <cellStyle name="Output 2 3 3 2" xfId="34935"/>
    <cellStyle name="Output 2 3 3 2 10" xfId="34936"/>
    <cellStyle name="Output 2 3 3 2 2" xfId="34937"/>
    <cellStyle name="Output 2 3 3 2 2 2" xfId="34938"/>
    <cellStyle name="Output 2 3 3 2 2 2 2" xfId="34939"/>
    <cellStyle name="Output 2 3 3 2 2 2 3" xfId="34940"/>
    <cellStyle name="Output 2 3 3 2 2 3" xfId="34941"/>
    <cellStyle name="Output 2 3 3 2 2 3 2" xfId="34942"/>
    <cellStyle name="Output 2 3 3 2 2 3 3" xfId="34943"/>
    <cellStyle name="Output 2 3 3 2 2 4" xfId="34944"/>
    <cellStyle name="Output 2 3 3 2 2 4 2" xfId="34945"/>
    <cellStyle name="Output 2 3 3 2 2 4 3" xfId="34946"/>
    <cellStyle name="Output 2 3 3 2 2 5" xfId="34947"/>
    <cellStyle name="Output 2 3 3 2 2 5 2" xfId="34948"/>
    <cellStyle name="Output 2 3 3 2 2 5 3" xfId="34949"/>
    <cellStyle name="Output 2 3 3 2 2 6" xfId="34950"/>
    <cellStyle name="Output 2 3 3 2 2 6 2" xfId="34951"/>
    <cellStyle name="Output 2 3 3 2 2 6 3" xfId="34952"/>
    <cellStyle name="Output 2 3 3 2 2 7" xfId="34953"/>
    <cellStyle name="Output 2 3 3 2 2 7 2" xfId="34954"/>
    <cellStyle name="Output 2 3 3 2 2 7 3" xfId="34955"/>
    <cellStyle name="Output 2 3 3 2 2 8" xfId="34956"/>
    <cellStyle name="Output 2 3 3 2 2 9" xfId="34957"/>
    <cellStyle name="Output 2 3 3 2 3" xfId="34958"/>
    <cellStyle name="Output 2 3 3 2 3 2" xfId="34959"/>
    <cellStyle name="Output 2 3 3 2 3 3" xfId="34960"/>
    <cellStyle name="Output 2 3 3 2 4" xfId="34961"/>
    <cellStyle name="Output 2 3 3 2 4 2" xfId="34962"/>
    <cellStyle name="Output 2 3 3 2 4 3" xfId="34963"/>
    <cellStyle name="Output 2 3 3 2 5" xfId="34964"/>
    <cellStyle name="Output 2 3 3 2 5 2" xfId="34965"/>
    <cellStyle name="Output 2 3 3 2 5 3" xfId="34966"/>
    <cellStyle name="Output 2 3 3 2 6" xfId="34967"/>
    <cellStyle name="Output 2 3 3 2 6 2" xfId="34968"/>
    <cellStyle name="Output 2 3 3 2 6 3" xfId="34969"/>
    <cellStyle name="Output 2 3 3 2 7" xfId="34970"/>
    <cellStyle name="Output 2 3 3 2 7 2" xfId="34971"/>
    <cellStyle name="Output 2 3 3 2 7 3" xfId="34972"/>
    <cellStyle name="Output 2 3 3 2 8" xfId="34973"/>
    <cellStyle name="Output 2 3 3 2 8 2" xfId="34974"/>
    <cellStyle name="Output 2 3 3 2 8 3" xfId="34975"/>
    <cellStyle name="Output 2 3 3 2 9" xfId="34976"/>
    <cellStyle name="Output 2 3 3 3" xfId="34977"/>
    <cellStyle name="Output 2 3 3 3 10" xfId="34978"/>
    <cellStyle name="Output 2 3 3 3 2" xfId="34979"/>
    <cellStyle name="Output 2 3 3 3 2 2" xfId="34980"/>
    <cellStyle name="Output 2 3 3 3 2 2 2" xfId="34981"/>
    <cellStyle name="Output 2 3 3 3 2 2 3" xfId="34982"/>
    <cellStyle name="Output 2 3 3 3 2 3" xfId="34983"/>
    <cellStyle name="Output 2 3 3 3 2 3 2" xfId="34984"/>
    <cellStyle name="Output 2 3 3 3 2 3 3" xfId="34985"/>
    <cellStyle name="Output 2 3 3 3 2 4" xfId="34986"/>
    <cellStyle name="Output 2 3 3 3 2 4 2" xfId="34987"/>
    <cellStyle name="Output 2 3 3 3 2 4 3" xfId="34988"/>
    <cellStyle name="Output 2 3 3 3 2 5" xfId="34989"/>
    <cellStyle name="Output 2 3 3 3 2 5 2" xfId="34990"/>
    <cellStyle name="Output 2 3 3 3 2 5 3" xfId="34991"/>
    <cellStyle name="Output 2 3 3 3 2 6" xfId="34992"/>
    <cellStyle name="Output 2 3 3 3 2 6 2" xfId="34993"/>
    <cellStyle name="Output 2 3 3 3 2 6 3" xfId="34994"/>
    <cellStyle name="Output 2 3 3 3 2 7" xfId="34995"/>
    <cellStyle name="Output 2 3 3 3 2 7 2" xfId="34996"/>
    <cellStyle name="Output 2 3 3 3 2 7 3" xfId="34997"/>
    <cellStyle name="Output 2 3 3 3 2 8" xfId="34998"/>
    <cellStyle name="Output 2 3 3 3 2 9" xfId="34999"/>
    <cellStyle name="Output 2 3 3 3 3" xfId="35000"/>
    <cellStyle name="Output 2 3 3 3 3 2" xfId="35001"/>
    <cellStyle name="Output 2 3 3 3 3 3" xfId="35002"/>
    <cellStyle name="Output 2 3 3 3 4" xfId="35003"/>
    <cellStyle name="Output 2 3 3 3 4 2" xfId="35004"/>
    <cellStyle name="Output 2 3 3 3 4 3" xfId="35005"/>
    <cellStyle name="Output 2 3 3 3 5" xfId="35006"/>
    <cellStyle name="Output 2 3 3 3 5 2" xfId="35007"/>
    <cellStyle name="Output 2 3 3 3 5 3" xfId="35008"/>
    <cellStyle name="Output 2 3 3 3 6" xfId="35009"/>
    <cellStyle name="Output 2 3 3 3 6 2" xfId="35010"/>
    <cellStyle name="Output 2 3 3 3 6 3" xfId="35011"/>
    <cellStyle name="Output 2 3 3 3 7" xfId="35012"/>
    <cellStyle name="Output 2 3 3 3 7 2" xfId="35013"/>
    <cellStyle name="Output 2 3 3 3 7 3" xfId="35014"/>
    <cellStyle name="Output 2 3 3 3 8" xfId="35015"/>
    <cellStyle name="Output 2 3 3 3 8 2" xfId="35016"/>
    <cellStyle name="Output 2 3 3 3 8 3" xfId="35017"/>
    <cellStyle name="Output 2 3 3 3 9" xfId="35018"/>
    <cellStyle name="Output 2 3 3 4" xfId="35019"/>
    <cellStyle name="Output 2 3 3 4 10" xfId="35020"/>
    <cellStyle name="Output 2 3 3 4 2" xfId="35021"/>
    <cellStyle name="Output 2 3 3 4 2 2" xfId="35022"/>
    <cellStyle name="Output 2 3 3 4 2 2 2" xfId="35023"/>
    <cellStyle name="Output 2 3 3 4 2 2 3" xfId="35024"/>
    <cellStyle name="Output 2 3 3 4 2 3" xfId="35025"/>
    <cellStyle name="Output 2 3 3 4 2 3 2" xfId="35026"/>
    <cellStyle name="Output 2 3 3 4 2 3 3" xfId="35027"/>
    <cellStyle name="Output 2 3 3 4 2 4" xfId="35028"/>
    <cellStyle name="Output 2 3 3 4 2 4 2" xfId="35029"/>
    <cellStyle name="Output 2 3 3 4 2 4 3" xfId="35030"/>
    <cellStyle name="Output 2 3 3 4 2 5" xfId="35031"/>
    <cellStyle name="Output 2 3 3 4 2 5 2" xfId="35032"/>
    <cellStyle name="Output 2 3 3 4 2 5 3" xfId="35033"/>
    <cellStyle name="Output 2 3 3 4 2 6" xfId="35034"/>
    <cellStyle name="Output 2 3 3 4 2 6 2" xfId="35035"/>
    <cellStyle name="Output 2 3 3 4 2 6 3" xfId="35036"/>
    <cellStyle name="Output 2 3 3 4 2 7" xfId="35037"/>
    <cellStyle name="Output 2 3 3 4 2 7 2" xfId="35038"/>
    <cellStyle name="Output 2 3 3 4 2 7 3" xfId="35039"/>
    <cellStyle name="Output 2 3 3 4 2 8" xfId="35040"/>
    <cellStyle name="Output 2 3 3 4 2 9" xfId="35041"/>
    <cellStyle name="Output 2 3 3 4 3" xfId="35042"/>
    <cellStyle name="Output 2 3 3 4 3 2" xfId="35043"/>
    <cellStyle name="Output 2 3 3 4 3 3" xfId="35044"/>
    <cellStyle name="Output 2 3 3 4 4" xfId="35045"/>
    <cellStyle name="Output 2 3 3 4 4 2" xfId="35046"/>
    <cellStyle name="Output 2 3 3 4 4 3" xfId="35047"/>
    <cellStyle name="Output 2 3 3 4 5" xfId="35048"/>
    <cellStyle name="Output 2 3 3 4 5 2" xfId="35049"/>
    <cellStyle name="Output 2 3 3 4 5 3" xfId="35050"/>
    <cellStyle name="Output 2 3 3 4 6" xfId="35051"/>
    <cellStyle name="Output 2 3 3 4 6 2" xfId="35052"/>
    <cellStyle name="Output 2 3 3 4 6 3" xfId="35053"/>
    <cellStyle name="Output 2 3 3 4 7" xfId="35054"/>
    <cellStyle name="Output 2 3 3 4 7 2" xfId="35055"/>
    <cellStyle name="Output 2 3 3 4 7 3" xfId="35056"/>
    <cellStyle name="Output 2 3 3 4 8" xfId="35057"/>
    <cellStyle name="Output 2 3 3 4 8 2" xfId="35058"/>
    <cellStyle name="Output 2 3 3 4 8 3" xfId="35059"/>
    <cellStyle name="Output 2 3 3 4 9" xfId="35060"/>
    <cellStyle name="Output 2 3 3 5" xfId="35061"/>
    <cellStyle name="Output 2 3 3 5 10" xfId="35062"/>
    <cellStyle name="Output 2 3 3 5 2" xfId="35063"/>
    <cellStyle name="Output 2 3 3 5 2 2" xfId="35064"/>
    <cellStyle name="Output 2 3 3 5 2 2 2" xfId="35065"/>
    <cellStyle name="Output 2 3 3 5 2 2 3" xfId="35066"/>
    <cellStyle name="Output 2 3 3 5 2 3" xfId="35067"/>
    <cellStyle name="Output 2 3 3 5 2 3 2" xfId="35068"/>
    <cellStyle name="Output 2 3 3 5 2 3 3" xfId="35069"/>
    <cellStyle name="Output 2 3 3 5 2 4" xfId="35070"/>
    <cellStyle name="Output 2 3 3 5 2 4 2" xfId="35071"/>
    <cellStyle name="Output 2 3 3 5 2 4 3" xfId="35072"/>
    <cellStyle name="Output 2 3 3 5 2 5" xfId="35073"/>
    <cellStyle name="Output 2 3 3 5 2 5 2" xfId="35074"/>
    <cellStyle name="Output 2 3 3 5 2 5 3" xfId="35075"/>
    <cellStyle name="Output 2 3 3 5 2 6" xfId="35076"/>
    <cellStyle name="Output 2 3 3 5 2 6 2" xfId="35077"/>
    <cellStyle name="Output 2 3 3 5 2 6 3" xfId="35078"/>
    <cellStyle name="Output 2 3 3 5 2 7" xfId="35079"/>
    <cellStyle name="Output 2 3 3 5 2 7 2" xfId="35080"/>
    <cellStyle name="Output 2 3 3 5 2 7 3" xfId="35081"/>
    <cellStyle name="Output 2 3 3 5 2 8" xfId="35082"/>
    <cellStyle name="Output 2 3 3 5 2 9" xfId="35083"/>
    <cellStyle name="Output 2 3 3 5 3" xfId="35084"/>
    <cellStyle name="Output 2 3 3 5 3 2" xfId="35085"/>
    <cellStyle name="Output 2 3 3 5 3 3" xfId="35086"/>
    <cellStyle name="Output 2 3 3 5 4" xfId="35087"/>
    <cellStyle name="Output 2 3 3 5 4 2" xfId="35088"/>
    <cellStyle name="Output 2 3 3 5 4 3" xfId="35089"/>
    <cellStyle name="Output 2 3 3 5 5" xfId="35090"/>
    <cellStyle name="Output 2 3 3 5 5 2" xfId="35091"/>
    <cellStyle name="Output 2 3 3 5 5 3" xfId="35092"/>
    <cellStyle name="Output 2 3 3 5 6" xfId="35093"/>
    <cellStyle name="Output 2 3 3 5 6 2" xfId="35094"/>
    <cellStyle name="Output 2 3 3 5 6 3" xfId="35095"/>
    <cellStyle name="Output 2 3 3 5 7" xfId="35096"/>
    <cellStyle name="Output 2 3 3 5 7 2" xfId="35097"/>
    <cellStyle name="Output 2 3 3 5 7 3" xfId="35098"/>
    <cellStyle name="Output 2 3 3 5 8" xfId="35099"/>
    <cellStyle name="Output 2 3 3 5 8 2" xfId="35100"/>
    <cellStyle name="Output 2 3 3 5 8 3" xfId="35101"/>
    <cellStyle name="Output 2 3 3 5 9" xfId="35102"/>
    <cellStyle name="Output 2 3 3 6" xfId="35103"/>
    <cellStyle name="Output 2 3 3 6 2" xfId="35104"/>
    <cellStyle name="Output 2 3 3 6 2 2" xfId="35105"/>
    <cellStyle name="Output 2 3 3 6 2 3" xfId="35106"/>
    <cellStyle name="Output 2 3 3 6 3" xfId="35107"/>
    <cellStyle name="Output 2 3 3 6 3 2" xfId="35108"/>
    <cellStyle name="Output 2 3 3 6 3 3" xfId="35109"/>
    <cellStyle name="Output 2 3 3 6 4" xfId="35110"/>
    <cellStyle name="Output 2 3 3 6 4 2" xfId="35111"/>
    <cellStyle name="Output 2 3 3 6 4 3" xfId="35112"/>
    <cellStyle name="Output 2 3 3 6 5" xfId="35113"/>
    <cellStyle name="Output 2 3 3 6 5 2" xfId="35114"/>
    <cellStyle name="Output 2 3 3 6 5 3" xfId="35115"/>
    <cellStyle name="Output 2 3 3 6 6" xfId="35116"/>
    <cellStyle name="Output 2 3 3 6 6 2" xfId="35117"/>
    <cellStyle name="Output 2 3 3 6 6 3" xfId="35118"/>
    <cellStyle name="Output 2 3 3 6 7" xfId="35119"/>
    <cellStyle name="Output 2 3 3 6 7 2" xfId="35120"/>
    <cellStyle name="Output 2 3 3 6 7 3" xfId="35121"/>
    <cellStyle name="Output 2 3 3 6 8" xfId="35122"/>
    <cellStyle name="Output 2 3 3 6 9" xfId="35123"/>
    <cellStyle name="Output 2 3 3 7" xfId="35124"/>
    <cellStyle name="Output 2 3 3 7 2" xfId="35125"/>
    <cellStyle name="Output 2 3 3 7 3" xfId="35126"/>
    <cellStyle name="Output 2 3 3 8" xfId="35127"/>
    <cellStyle name="Output 2 3 3 8 2" xfId="35128"/>
    <cellStyle name="Output 2 3 3 8 3" xfId="35129"/>
    <cellStyle name="Output 2 3 3 9" xfId="35130"/>
    <cellStyle name="Output 2 3 3 9 2" xfId="35131"/>
    <cellStyle name="Output 2 3 3 9 3" xfId="35132"/>
    <cellStyle name="Output 2 3 4" xfId="35133"/>
    <cellStyle name="Output 2 3 4 10" xfId="35134"/>
    <cellStyle name="Output 2 3 4 2" xfId="35135"/>
    <cellStyle name="Output 2 3 4 2 2" xfId="35136"/>
    <cellStyle name="Output 2 3 4 2 2 2" xfId="35137"/>
    <cellStyle name="Output 2 3 4 2 2 3" xfId="35138"/>
    <cellStyle name="Output 2 3 4 2 3" xfId="35139"/>
    <cellStyle name="Output 2 3 4 2 3 2" xfId="35140"/>
    <cellStyle name="Output 2 3 4 2 3 3" xfId="35141"/>
    <cellStyle name="Output 2 3 4 2 4" xfId="35142"/>
    <cellStyle name="Output 2 3 4 2 4 2" xfId="35143"/>
    <cellStyle name="Output 2 3 4 2 4 3" xfId="35144"/>
    <cellStyle name="Output 2 3 4 2 5" xfId="35145"/>
    <cellStyle name="Output 2 3 4 2 5 2" xfId="35146"/>
    <cellStyle name="Output 2 3 4 2 5 3" xfId="35147"/>
    <cellStyle name="Output 2 3 4 2 6" xfId="35148"/>
    <cellStyle name="Output 2 3 4 2 6 2" xfId="35149"/>
    <cellStyle name="Output 2 3 4 2 6 3" xfId="35150"/>
    <cellStyle name="Output 2 3 4 2 7" xfId="35151"/>
    <cellStyle name="Output 2 3 4 2 7 2" xfId="35152"/>
    <cellStyle name="Output 2 3 4 2 7 3" xfId="35153"/>
    <cellStyle name="Output 2 3 4 2 8" xfId="35154"/>
    <cellStyle name="Output 2 3 4 2 9" xfId="35155"/>
    <cellStyle name="Output 2 3 4 3" xfId="35156"/>
    <cellStyle name="Output 2 3 4 3 2" xfId="35157"/>
    <cellStyle name="Output 2 3 4 3 3" xfId="35158"/>
    <cellStyle name="Output 2 3 4 4" xfId="35159"/>
    <cellStyle name="Output 2 3 4 4 2" xfId="35160"/>
    <cellStyle name="Output 2 3 4 4 3" xfId="35161"/>
    <cellStyle name="Output 2 3 4 5" xfId="35162"/>
    <cellStyle name="Output 2 3 4 5 2" xfId="35163"/>
    <cellStyle name="Output 2 3 4 5 3" xfId="35164"/>
    <cellStyle name="Output 2 3 4 6" xfId="35165"/>
    <cellStyle name="Output 2 3 4 6 2" xfId="35166"/>
    <cellStyle name="Output 2 3 4 6 3" xfId="35167"/>
    <cellStyle name="Output 2 3 4 7" xfId="35168"/>
    <cellStyle name="Output 2 3 4 7 2" xfId="35169"/>
    <cellStyle name="Output 2 3 4 7 3" xfId="35170"/>
    <cellStyle name="Output 2 3 4 8" xfId="35171"/>
    <cellStyle name="Output 2 3 4 8 2" xfId="35172"/>
    <cellStyle name="Output 2 3 4 8 3" xfId="35173"/>
    <cellStyle name="Output 2 3 4 9" xfId="35174"/>
    <cellStyle name="Output 2 3 5" xfId="35175"/>
    <cellStyle name="Output 2 3 5 10" xfId="35176"/>
    <cellStyle name="Output 2 3 5 2" xfId="35177"/>
    <cellStyle name="Output 2 3 5 2 2" xfId="35178"/>
    <cellStyle name="Output 2 3 5 2 2 2" xfId="35179"/>
    <cellStyle name="Output 2 3 5 2 2 3" xfId="35180"/>
    <cellStyle name="Output 2 3 5 2 3" xfId="35181"/>
    <cellStyle name="Output 2 3 5 2 3 2" xfId="35182"/>
    <cellStyle name="Output 2 3 5 2 3 3" xfId="35183"/>
    <cellStyle name="Output 2 3 5 2 4" xfId="35184"/>
    <cellStyle name="Output 2 3 5 2 4 2" xfId="35185"/>
    <cellStyle name="Output 2 3 5 2 4 3" xfId="35186"/>
    <cellStyle name="Output 2 3 5 2 5" xfId="35187"/>
    <cellStyle name="Output 2 3 5 2 5 2" xfId="35188"/>
    <cellStyle name="Output 2 3 5 2 5 3" xfId="35189"/>
    <cellStyle name="Output 2 3 5 2 6" xfId="35190"/>
    <cellStyle name="Output 2 3 5 2 6 2" xfId="35191"/>
    <cellStyle name="Output 2 3 5 2 6 3" xfId="35192"/>
    <cellStyle name="Output 2 3 5 2 7" xfId="35193"/>
    <cellStyle name="Output 2 3 5 2 7 2" xfId="35194"/>
    <cellStyle name="Output 2 3 5 2 7 3" xfId="35195"/>
    <cellStyle name="Output 2 3 5 2 8" xfId="35196"/>
    <cellStyle name="Output 2 3 5 2 9" xfId="35197"/>
    <cellStyle name="Output 2 3 5 3" xfId="35198"/>
    <cellStyle name="Output 2 3 5 3 2" xfId="35199"/>
    <cellStyle name="Output 2 3 5 3 3" xfId="35200"/>
    <cellStyle name="Output 2 3 5 4" xfId="35201"/>
    <cellStyle name="Output 2 3 5 4 2" xfId="35202"/>
    <cellStyle name="Output 2 3 5 4 3" xfId="35203"/>
    <cellStyle name="Output 2 3 5 5" xfId="35204"/>
    <cellStyle name="Output 2 3 5 5 2" xfId="35205"/>
    <cellStyle name="Output 2 3 5 5 3" xfId="35206"/>
    <cellStyle name="Output 2 3 5 6" xfId="35207"/>
    <cellStyle name="Output 2 3 5 6 2" xfId="35208"/>
    <cellStyle name="Output 2 3 5 6 3" xfId="35209"/>
    <cellStyle name="Output 2 3 5 7" xfId="35210"/>
    <cellStyle name="Output 2 3 5 7 2" xfId="35211"/>
    <cellStyle name="Output 2 3 5 7 3" xfId="35212"/>
    <cellStyle name="Output 2 3 5 8" xfId="35213"/>
    <cellStyle name="Output 2 3 5 8 2" xfId="35214"/>
    <cellStyle name="Output 2 3 5 8 3" xfId="35215"/>
    <cellStyle name="Output 2 3 5 9" xfId="35216"/>
    <cellStyle name="Output 2 3 6" xfId="35217"/>
    <cellStyle name="Output 2 3 6 10" xfId="35218"/>
    <cellStyle name="Output 2 3 6 2" xfId="35219"/>
    <cellStyle name="Output 2 3 6 2 2" xfId="35220"/>
    <cellStyle name="Output 2 3 6 2 2 2" xfId="35221"/>
    <cellStyle name="Output 2 3 6 2 2 3" xfId="35222"/>
    <cellStyle name="Output 2 3 6 2 3" xfId="35223"/>
    <cellStyle name="Output 2 3 6 2 3 2" xfId="35224"/>
    <cellStyle name="Output 2 3 6 2 3 3" xfId="35225"/>
    <cellStyle name="Output 2 3 6 2 4" xfId="35226"/>
    <cellStyle name="Output 2 3 6 2 4 2" xfId="35227"/>
    <cellStyle name="Output 2 3 6 2 4 3" xfId="35228"/>
    <cellStyle name="Output 2 3 6 2 5" xfId="35229"/>
    <cellStyle name="Output 2 3 6 2 5 2" xfId="35230"/>
    <cellStyle name="Output 2 3 6 2 5 3" xfId="35231"/>
    <cellStyle name="Output 2 3 6 2 6" xfId="35232"/>
    <cellStyle name="Output 2 3 6 2 6 2" xfId="35233"/>
    <cellStyle name="Output 2 3 6 2 6 3" xfId="35234"/>
    <cellStyle name="Output 2 3 6 2 7" xfId="35235"/>
    <cellStyle name="Output 2 3 6 2 7 2" xfId="35236"/>
    <cellStyle name="Output 2 3 6 2 7 3" xfId="35237"/>
    <cellStyle name="Output 2 3 6 2 8" xfId="35238"/>
    <cellStyle name="Output 2 3 6 2 9" xfId="35239"/>
    <cellStyle name="Output 2 3 6 3" xfId="35240"/>
    <cellStyle name="Output 2 3 6 3 2" xfId="35241"/>
    <cellStyle name="Output 2 3 6 3 3" xfId="35242"/>
    <cellStyle name="Output 2 3 6 4" xfId="35243"/>
    <cellStyle name="Output 2 3 6 4 2" xfId="35244"/>
    <cellStyle name="Output 2 3 6 4 3" xfId="35245"/>
    <cellStyle name="Output 2 3 6 5" xfId="35246"/>
    <cellStyle name="Output 2 3 6 5 2" xfId="35247"/>
    <cellStyle name="Output 2 3 6 5 3" xfId="35248"/>
    <cellStyle name="Output 2 3 6 6" xfId="35249"/>
    <cellStyle name="Output 2 3 6 6 2" xfId="35250"/>
    <cellStyle name="Output 2 3 6 6 3" xfId="35251"/>
    <cellStyle name="Output 2 3 6 7" xfId="35252"/>
    <cellStyle name="Output 2 3 6 7 2" xfId="35253"/>
    <cellStyle name="Output 2 3 6 7 3" xfId="35254"/>
    <cellStyle name="Output 2 3 6 8" xfId="35255"/>
    <cellStyle name="Output 2 3 6 8 2" xfId="35256"/>
    <cellStyle name="Output 2 3 6 8 3" xfId="35257"/>
    <cellStyle name="Output 2 3 6 9" xfId="35258"/>
    <cellStyle name="Output 2 3 7" xfId="35259"/>
    <cellStyle name="Output 2 3 7 10" xfId="35260"/>
    <cellStyle name="Output 2 3 7 2" xfId="35261"/>
    <cellStyle name="Output 2 3 7 2 2" xfId="35262"/>
    <cellStyle name="Output 2 3 7 2 2 2" xfId="35263"/>
    <cellStyle name="Output 2 3 7 2 2 3" xfId="35264"/>
    <cellStyle name="Output 2 3 7 2 3" xfId="35265"/>
    <cellStyle name="Output 2 3 7 2 3 2" xfId="35266"/>
    <cellStyle name="Output 2 3 7 2 3 3" xfId="35267"/>
    <cellStyle name="Output 2 3 7 2 4" xfId="35268"/>
    <cellStyle name="Output 2 3 7 2 4 2" xfId="35269"/>
    <cellStyle name="Output 2 3 7 2 4 3" xfId="35270"/>
    <cellStyle name="Output 2 3 7 2 5" xfId="35271"/>
    <cellStyle name="Output 2 3 7 2 5 2" xfId="35272"/>
    <cellStyle name="Output 2 3 7 2 5 3" xfId="35273"/>
    <cellStyle name="Output 2 3 7 2 6" xfId="35274"/>
    <cellStyle name="Output 2 3 7 2 6 2" xfId="35275"/>
    <cellStyle name="Output 2 3 7 2 6 3" xfId="35276"/>
    <cellStyle name="Output 2 3 7 2 7" xfId="35277"/>
    <cellStyle name="Output 2 3 7 2 7 2" xfId="35278"/>
    <cellStyle name="Output 2 3 7 2 7 3" xfId="35279"/>
    <cellStyle name="Output 2 3 7 2 8" xfId="35280"/>
    <cellStyle name="Output 2 3 7 2 9" xfId="35281"/>
    <cellStyle name="Output 2 3 7 3" xfId="35282"/>
    <cellStyle name="Output 2 3 7 3 2" xfId="35283"/>
    <cellStyle name="Output 2 3 7 3 3" xfId="35284"/>
    <cellStyle name="Output 2 3 7 4" xfId="35285"/>
    <cellStyle name="Output 2 3 7 4 2" xfId="35286"/>
    <cellStyle name="Output 2 3 7 4 3" xfId="35287"/>
    <cellStyle name="Output 2 3 7 5" xfId="35288"/>
    <cellStyle name="Output 2 3 7 5 2" xfId="35289"/>
    <cellStyle name="Output 2 3 7 5 3" xfId="35290"/>
    <cellStyle name="Output 2 3 7 6" xfId="35291"/>
    <cellStyle name="Output 2 3 7 6 2" xfId="35292"/>
    <cellStyle name="Output 2 3 7 6 3" xfId="35293"/>
    <cellStyle name="Output 2 3 7 7" xfId="35294"/>
    <cellStyle name="Output 2 3 7 7 2" xfId="35295"/>
    <cellStyle name="Output 2 3 7 7 3" xfId="35296"/>
    <cellStyle name="Output 2 3 7 8" xfId="35297"/>
    <cellStyle name="Output 2 3 7 8 2" xfId="35298"/>
    <cellStyle name="Output 2 3 7 8 3" xfId="35299"/>
    <cellStyle name="Output 2 3 7 9" xfId="35300"/>
    <cellStyle name="Output 2 3 8" xfId="35301"/>
    <cellStyle name="Output 2 3 8 2" xfId="35302"/>
    <cellStyle name="Output 2 3 8 2 2" xfId="35303"/>
    <cellStyle name="Output 2 3 8 2 3" xfId="35304"/>
    <cellStyle name="Output 2 3 8 3" xfId="35305"/>
    <cellStyle name="Output 2 3 8 3 2" xfId="35306"/>
    <cellStyle name="Output 2 3 8 3 3" xfId="35307"/>
    <cellStyle name="Output 2 3 8 4" xfId="35308"/>
    <cellStyle name="Output 2 3 8 4 2" xfId="35309"/>
    <cellStyle name="Output 2 3 8 4 3" xfId="35310"/>
    <cellStyle name="Output 2 3 8 5" xfId="35311"/>
    <cellStyle name="Output 2 3 8 5 2" xfId="35312"/>
    <cellStyle name="Output 2 3 8 5 3" xfId="35313"/>
    <cellStyle name="Output 2 3 8 6" xfId="35314"/>
    <cellStyle name="Output 2 3 8 6 2" xfId="35315"/>
    <cellStyle name="Output 2 3 8 6 3" xfId="35316"/>
    <cellStyle name="Output 2 3 8 7" xfId="35317"/>
    <cellStyle name="Output 2 3 8 7 2" xfId="35318"/>
    <cellStyle name="Output 2 3 8 7 3" xfId="35319"/>
    <cellStyle name="Output 2 3 8 8" xfId="35320"/>
    <cellStyle name="Output 2 3 8 9" xfId="35321"/>
    <cellStyle name="Output 2 3 9" xfId="35322"/>
    <cellStyle name="Output 2 3 9 2" xfId="35323"/>
    <cellStyle name="Output 2 3 9 3" xfId="35324"/>
    <cellStyle name="Output 2 4" xfId="35325"/>
    <cellStyle name="Output 2 4 10" xfId="35326"/>
    <cellStyle name="Output 2 4 10 2" xfId="35327"/>
    <cellStyle name="Output 2 4 10 3" xfId="35328"/>
    <cellStyle name="Output 2 4 11" xfId="35329"/>
    <cellStyle name="Output 2 4 11 2" xfId="35330"/>
    <cellStyle name="Output 2 4 11 3" xfId="35331"/>
    <cellStyle name="Output 2 4 12" xfId="35332"/>
    <cellStyle name="Output 2 4 12 2" xfId="35333"/>
    <cellStyle name="Output 2 4 12 3" xfId="35334"/>
    <cellStyle name="Output 2 4 13" xfId="35335"/>
    <cellStyle name="Output 2 4 14" xfId="35336"/>
    <cellStyle name="Output 2 4 2" xfId="35337"/>
    <cellStyle name="Output 2 4 2 10" xfId="35338"/>
    <cellStyle name="Output 2 4 2 2" xfId="35339"/>
    <cellStyle name="Output 2 4 2 2 2" xfId="35340"/>
    <cellStyle name="Output 2 4 2 2 2 2" xfId="35341"/>
    <cellStyle name="Output 2 4 2 2 2 3" xfId="35342"/>
    <cellStyle name="Output 2 4 2 2 3" xfId="35343"/>
    <cellStyle name="Output 2 4 2 2 3 2" xfId="35344"/>
    <cellStyle name="Output 2 4 2 2 3 3" xfId="35345"/>
    <cellStyle name="Output 2 4 2 2 4" xfId="35346"/>
    <cellStyle name="Output 2 4 2 2 4 2" xfId="35347"/>
    <cellStyle name="Output 2 4 2 2 4 3" xfId="35348"/>
    <cellStyle name="Output 2 4 2 2 5" xfId="35349"/>
    <cellStyle name="Output 2 4 2 2 5 2" xfId="35350"/>
    <cellStyle name="Output 2 4 2 2 5 3" xfId="35351"/>
    <cellStyle name="Output 2 4 2 2 6" xfId="35352"/>
    <cellStyle name="Output 2 4 2 2 6 2" xfId="35353"/>
    <cellStyle name="Output 2 4 2 2 6 3" xfId="35354"/>
    <cellStyle name="Output 2 4 2 2 7" xfId="35355"/>
    <cellStyle name="Output 2 4 2 2 7 2" xfId="35356"/>
    <cellStyle name="Output 2 4 2 2 7 3" xfId="35357"/>
    <cellStyle name="Output 2 4 2 2 8" xfId="35358"/>
    <cellStyle name="Output 2 4 2 2 9" xfId="35359"/>
    <cellStyle name="Output 2 4 2 3" xfId="35360"/>
    <cellStyle name="Output 2 4 2 3 2" xfId="35361"/>
    <cellStyle name="Output 2 4 2 3 3" xfId="35362"/>
    <cellStyle name="Output 2 4 2 4" xfId="35363"/>
    <cellStyle name="Output 2 4 2 4 2" xfId="35364"/>
    <cellStyle name="Output 2 4 2 4 3" xfId="35365"/>
    <cellStyle name="Output 2 4 2 5" xfId="35366"/>
    <cellStyle name="Output 2 4 2 5 2" xfId="35367"/>
    <cellStyle name="Output 2 4 2 5 3" xfId="35368"/>
    <cellStyle name="Output 2 4 2 6" xfId="35369"/>
    <cellStyle name="Output 2 4 2 6 2" xfId="35370"/>
    <cellStyle name="Output 2 4 2 6 3" xfId="35371"/>
    <cellStyle name="Output 2 4 2 7" xfId="35372"/>
    <cellStyle name="Output 2 4 2 7 2" xfId="35373"/>
    <cellStyle name="Output 2 4 2 7 3" xfId="35374"/>
    <cellStyle name="Output 2 4 2 8" xfId="35375"/>
    <cellStyle name="Output 2 4 2 8 2" xfId="35376"/>
    <cellStyle name="Output 2 4 2 8 3" xfId="35377"/>
    <cellStyle name="Output 2 4 2 9" xfId="35378"/>
    <cellStyle name="Output 2 4 3" xfId="35379"/>
    <cellStyle name="Output 2 4 3 10" xfId="35380"/>
    <cellStyle name="Output 2 4 3 2" xfId="35381"/>
    <cellStyle name="Output 2 4 3 2 2" xfId="35382"/>
    <cellStyle name="Output 2 4 3 2 2 2" xfId="35383"/>
    <cellStyle name="Output 2 4 3 2 2 3" xfId="35384"/>
    <cellStyle name="Output 2 4 3 2 3" xfId="35385"/>
    <cellStyle name="Output 2 4 3 2 3 2" xfId="35386"/>
    <cellStyle name="Output 2 4 3 2 3 3" xfId="35387"/>
    <cellStyle name="Output 2 4 3 2 4" xfId="35388"/>
    <cellStyle name="Output 2 4 3 2 4 2" xfId="35389"/>
    <cellStyle name="Output 2 4 3 2 4 3" xfId="35390"/>
    <cellStyle name="Output 2 4 3 2 5" xfId="35391"/>
    <cellStyle name="Output 2 4 3 2 5 2" xfId="35392"/>
    <cellStyle name="Output 2 4 3 2 5 3" xfId="35393"/>
    <cellStyle name="Output 2 4 3 2 6" xfId="35394"/>
    <cellStyle name="Output 2 4 3 2 6 2" xfId="35395"/>
    <cellStyle name="Output 2 4 3 2 6 3" xfId="35396"/>
    <cellStyle name="Output 2 4 3 2 7" xfId="35397"/>
    <cellStyle name="Output 2 4 3 2 7 2" xfId="35398"/>
    <cellStyle name="Output 2 4 3 2 7 3" xfId="35399"/>
    <cellStyle name="Output 2 4 3 2 8" xfId="35400"/>
    <cellStyle name="Output 2 4 3 2 9" xfId="35401"/>
    <cellStyle name="Output 2 4 3 3" xfId="35402"/>
    <cellStyle name="Output 2 4 3 3 2" xfId="35403"/>
    <cellStyle name="Output 2 4 3 3 3" xfId="35404"/>
    <cellStyle name="Output 2 4 3 4" xfId="35405"/>
    <cellStyle name="Output 2 4 3 4 2" xfId="35406"/>
    <cellStyle name="Output 2 4 3 4 3" xfId="35407"/>
    <cellStyle name="Output 2 4 3 5" xfId="35408"/>
    <cellStyle name="Output 2 4 3 5 2" xfId="35409"/>
    <cellStyle name="Output 2 4 3 5 3" xfId="35410"/>
    <cellStyle name="Output 2 4 3 6" xfId="35411"/>
    <cellStyle name="Output 2 4 3 6 2" xfId="35412"/>
    <cellStyle name="Output 2 4 3 6 3" xfId="35413"/>
    <cellStyle name="Output 2 4 3 7" xfId="35414"/>
    <cellStyle name="Output 2 4 3 7 2" xfId="35415"/>
    <cellStyle name="Output 2 4 3 7 3" xfId="35416"/>
    <cellStyle name="Output 2 4 3 8" xfId="35417"/>
    <cellStyle name="Output 2 4 3 8 2" xfId="35418"/>
    <cellStyle name="Output 2 4 3 8 3" xfId="35419"/>
    <cellStyle name="Output 2 4 3 9" xfId="35420"/>
    <cellStyle name="Output 2 4 4" xfId="35421"/>
    <cellStyle name="Output 2 4 4 10" xfId="35422"/>
    <cellStyle name="Output 2 4 4 2" xfId="35423"/>
    <cellStyle name="Output 2 4 4 2 2" xfId="35424"/>
    <cellStyle name="Output 2 4 4 2 2 2" xfId="35425"/>
    <cellStyle name="Output 2 4 4 2 2 3" xfId="35426"/>
    <cellStyle name="Output 2 4 4 2 3" xfId="35427"/>
    <cellStyle name="Output 2 4 4 2 3 2" xfId="35428"/>
    <cellStyle name="Output 2 4 4 2 3 3" xfId="35429"/>
    <cellStyle name="Output 2 4 4 2 4" xfId="35430"/>
    <cellStyle name="Output 2 4 4 2 4 2" xfId="35431"/>
    <cellStyle name="Output 2 4 4 2 4 3" xfId="35432"/>
    <cellStyle name="Output 2 4 4 2 5" xfId="35433"/>
    <cellStyle name="Output 2 4 4 2 5 2" xfId="35434"/>
    <cellStyle name="Output 2 4 4 2 5 3" xfId="35435"/>
    <cellStyle name="Output 2 4 4 2 6" xfId="35436"/>
    <cellStyle name="Output 2 4 4 2 6 2" xfId="35437"/>
    <cellStyle name="Output 2 4 4 2 6 3" xfId="35438"/>
    <cellStyle name="Output 2 4 4 2 7" xfId="35439"/>
    <cellStyle name="Output 2 4 4 2 7 2" xfId="35440"/>
    <cellStyle name="Output 2 4 4 2 7 3" xfId="35441"/>
    <cellStyle name="Output 2 4 4 2 8" xfId="35442"/>
    <cellStyle name="Output 2 4 4 2 9" xfId="35443"/>
    <cellStyle name="Output 2 4 4 3" xfId="35444"/>
    <cellStyle name="Output 2 4 4 3 2" xfId="35445"/>
    <cellStyle name="Output 2 4 4 3 3" xfId="35446"/>
    <cellStyle name="Output 2 4 4 4" xfId="35447"/>
    <cellStyle name="Output 2 4 4 4 2" xfId="35448"/>
    <cellStyle name="Output 2 4 4 4 3" xfId="35449"/>
    <cellStyle name="Output 2 4 4 5" xfId="35450"/>
    <cellStyle name="Output 2 4 4 5 2" xfId="35451"/>
    <cellStyle name="Output 2 4 4 5 3" xfId="35452"/>
    <cellStyle name="Output 2 4 4 6" xfId="35453"/>
    <cellStyle name="Output 2 4 4 6 2" xfId="35454"/>
    <cellStyle name="Output 2 4 4 6 3" xfId="35455"/>
    <cellStyle name="Output 2 4 4 7" xfId="35456"/>
    <cellStyle name="Output 2 4 4 7 2" xfId="35457"/>
    <cellStyle name="Output 2 4 4 7 3" xfId="35458"/>
    <cellStyle name="Output 2 4 4 8" xfId="35459"/>
    <cellStyle name="Output 2 4 4 8 2" xfId="35460"/>
    <cellStyle name="Output 2 4 4 8 3" xfId="35461"/>
    <cellStyle name="Output 2 4 4 9" xfId="35462"/>
    <cellStyle name="Output 2 4 5" xfId="35463"/>
    <cellStyle name="Output 2 4 5 10" xfId="35464"/>
    <cellStyle name="Output 2 4 5 2" xfId="35465"/>
    <cellStyle name="Output 2 4 5 2 2" xfId="35466"/>
    <cellStyle name="Output 2 4 5 2 2 2" xfId="35467"/>
    <cellStyle name="Output 2 4 5 2 2 3" xfId="35468"/>
    <cellStyle name="Output 2 4 5 2 3" xfId="35469"/>
    <cellStyle name="Output 2 4 5 2 3 2" xfId="35470"/>
    <cellStyle name="Output 2 4 5 2 3 3" xfId="35471"/>
    <cellStyle name="Output 2 4 5 2 4" xfId="35472"/>
    <cellStyle name="Output 2 4 5 2 4 2" xfId="35473"/>
    <cellStyle name="Output 2 4 5 2 4 3" xfId="35474"/>
    <cellStyle name="Output 2 4 5 2 5" xfId="35475"/>
    <cellStyle name="Output 2 4 5 2 5 2" xfId="35476"/>
    <cellStyle name="Output 2 4 5 2 5 3" xfId="35477"/>
    <cellStyle name="Output 2 4 5 2 6" xfId="35478"/>
    <cellStyle name="Output 2 4 5 2 6 2" xfId="35479"/>
    <cellStyle name="Output 2 4 5 2 6 3" xfId="35480"/>
    <cellStyle name="Output 2 4 5 2 7" xfId="35481"/>
    <cellStyle name="Output 2 4 5 2 7 2" xfId="35482"/>
    <cellStyle name="Output 2 4 5 2 7 3" xfId="35483"/>
    <cellStyle name="Output 2 4 5 2 8" xfId="35484"/>
    <cellStyle name="Output 2 4 5 2 9" xfId="35485"/>
    <cellStyle name="Output 2 4 5 3" xfId="35486"/>
    <cellStyle name="Output 2 4 5 3 2" xfId="35487"/>
    <cellStyle name="Output 2 4 5 3 3" xfId="35488"/>
    <cellStyle name="Output 2 4 5 4" xfId="35489"/>
    <cellStyle name="Output 2 4 5 4 2" xfId="35490"/>
    <cellStyle name="Output 2 4 5 4 3" xfId="35491"/>
    <cellStyle name="Output 2 4 5 5" xfId="35492"/>
    <cellStyle name="Output 2 4 5 5 2" xfId="35493"/>
    <cellStyle name="Output 2 4 5 5 3" xfId="35494"/>
    <cellStyle name="Output 2 4 5 6" xfId="35495"/>
    <cellStyle name="Output 2 4 5 6 2" xfId="35496"/>
    <cellStyle name="Output 2 4 5 6 3" xfId="35497"/>
    <cellStyle name="Output 2 4 5 7" xfId="35498"/>
    <cellStyle name="Output 2 4 5 7 2" xfId="35499"/>
    <cellStyle name="Output 2 4 5 7 3" xfId="35500"/>
    <cellStyle name="Output 2 4 5 8" xfId="35501"/>
    <cellStyle name="Output 2 4 5 8 2" xfId="35502"/>
    <cellStyle name="Output 2 4 5 8 3" xfId="35503"/>
    <cellStyle name="Output 2 4 5 9" xfId="35504"/>
    <cellStyle name="Output 2 4 6" xfId="35505"/>
    <cellStyle name="Output 2 4 6 2" xfId="35506"/>
    <cellStyle name="Output 2 4 6 2 2" xfId="35507"/>
    <cellStyle name="Output 2 4 6 2 3" xfId="35508"/>
    <cellStyle name="Output 2 4 6 3" xfId="35509"/>
    <cellStyle name="Output 2 4 6 3 2" xfId="35510"/>
    <cellStyle name="Output 2 4 6 3 3" xfId="35511"/>
    <cellStyle name="Output 2 4 6 4" xfId="35512"/>
    <cellStyle name="Output 2 4 6 4 2" xfId="35513"/>
    <cellStyle name="Output 2 4 6 4 3" xfId="35514"/>
    <cellStyle name="Output 2 4 6 5" xfId="35515"/>
    <cellStyle name="Output 2 4 6 5 2" xfId="35516"/>
    <cellStyle name="Output 2 4 6 5 3" xfId="35517"/>
    <cellStyle name="Output 2 4 6 6" xfId="35518"/>
    <cellStyle name="Output 2 4 6 6 2" xfId="35519"/>
    <cellStyle name="Output 2 4 6 6 3" xfId="35520"/>
    <cellStyle name="Output 2 4 6 7" xfId="35521"/>
    <cellStyle name="Output 2 4 6 7 2" xfId="35522"/>
    <cellStyle name="Output 2 4 6 7 3" xfId="35523"/>
    <cellStyle name="Output 2 4 6 8" xfId="35524"/>
    <cellStyle name="Output 2 4 6 9" xfId="35525"/>
    <cellStyle name="Output 2 4 7" xfId="35526"/>
    <cellStyle name="Output 2 4 7 2" xfId="35527"/>
    <cellStyle name="Output 2 4 7 3" xfId="35528"/>
    <cellStyle name="Output 2 4 8" xfId="35529"/>
    <cellStyle name="Output 2 4 8 2" xfId="35530"/>
    <cellStyle name="Output 2 4 8 3" xfId="35531"/>
    <cellStyle name="Output 2 4 9" xfId="35532"/>
    <cellStyle name="Output 2 4 9 2" xfId="35533"/>
    <cellStyle name="Output 2 4 9 3" xfId="35534"/>
    <cellStyle name="Output 2 5" xfId="35535"/>
    <cellStyle name="Output 2 5 10" xfId="35536"/>
    <cellStyle name="Output 2 5 10 2" xfId="35537"/>
    <cellStyle name="Output 2 5 10 3" xfId="35538"/>
    <cellStyle name="Output 2 5 11" xfId="35539"/>
    <cellStyle name="Output 2 5 11 2" xfId="35540"/>
    <cellStyle name="Output 2 5 11 3" xfId="35541"/>
    <cellStyle name="Output 2 5 12" xfId="35542"/>
    <cellStyle name="Output 2 5 12 2" xfId="35543"/>
    <cellStyle name="Output 2 5 12 3" xfId="35544"/>
    <cellStyle name="Output 2 5 13" xfId="35545"/>
    <cellStyle name="Output 2 5 14" xfId="35546"/>
    <cellStyle name="Output 2 5 2" xfId="35547"/>
    <cellStyle name="Output 2 5 2 10" xfId="35548"/>
    <cellStyle name="Output 2 5 2 2" xfId="35549"/>
    <cellStyle name="Output 2 5 2 2 2" xfId="35550"/>
    <cellStyle name="Output 2 5 2 2 2 2" xfId="35551"/>
    <cellStyle name="Output 2 5 2 2 2 3" xfId="35552"/>
    <cellStyle name="Output 2 5 2 2 3" xfId="35553"/>
    <cellStyle name="Output 2 5 2 2 3 2" xfId="35554"/>
    <cellStyle name="Output 2 5 2 2 3 3" xfId="35555"/>
    <cellStyle name="Output 2 5 2 2 4" xfId="35556"/>
    <cellStyle name="Output 2 5 2 2 4 2" xfId="35557"/>
    <cellStyle name="Output 2 5 2 2 4 3" xfId="35558"/>
    <cellStyle name="Output 2 5 2 2 5" xfId="35559"/>
    <cellStyle name="Output 2 5 2 2 5 2" xfId="35560"/>
    <cellStyle name="Output 2 5 2 2 5 3" xfId="35561"/>
    <cellStyle name="Output 2 5 2 2 6" xfId="35562"/>
    <cellStyle name="Output 2 5 2 2 6 2" xfId="35563"/>
    <cellStyle name="Output 2 5 2 2 6 3" xfId="35564"/>
    <cellStyle name="Output 2 5 2 2 7" xfId="35565"/>
    <cellStyle name="Output 2 5 2 2 7 2" xfId="35566"/>
    <cellStyle name="Output 2 5 2 2 7 3" xfId="35567"/>
    <cellStyle name="Output 2 5 2 2 8" xfId="35568"/>
    <cellStyle name="Output 2 5 2 2 9" xfId="35569"/>
    <cellStyle name="Output 2 5 2 3" xfId="35570"/>
    <cellStyle name="Output 2 5 2 3 2" xfId="35571"/>
    <cellStyle name="Output 2 5 2 3 3" xfId="35572"/>
    <cellStyle name="Output 2 5 2 4" xfId="35573"/>
    <cellStyle name="Output 2 5 2 4 2" xfId="35574"/>
    <cellStyle name="Output 2 5 2 4 3" xfId="35575"/>
    <cellStyle name="Output 2 5 2 5" xfId="35576"/>
    <cellStyle name="Output 2 5 2 5 2" xfId="35577"/>
    <cellStyle name="Output 2 5 2 5 3" xfId="35578"/>
    <cellStyle name="Output 2 5 2 6" xfId="35579"/>
    <cellStyle name="Output 2 5 2 6 2" xfId="35580"/>
    <cellStyle name="Output 2 5 2 6 3" xfId="35581"/>
    <cellStyle name="Output 2 5 2 7" xfId="35582"/>
    <cellStyle name="Output 2 5 2 7 2" xfId="35583"/>
    <cellStyle name="Output 2 5 2 7 3" xfId="35584"/>
    <cellStyle name="Output 2 5 2 8" xfId="35585"/>
    <cellStyle name="Output 2 5 2 8 2" xfId="35586"/>
    <cellStyle name="Output 2 5 2 8 3" xfId="35587"/>
    <cellStyle name="Output 2 5 2 9" xfId="35588"/>
    <cellStyle name="Output 2 5 3" xfId="35589"/>
    <cellStyle name="Output 2 5 3 10" xfId="35590"/>
    <cellStyle name="Output 2 5 3 2" xfId="35591"/>
    <cellStyle name="Output 2 5 3 2 2" xfId="35592"/>
    <cellStyle name="Output 2 5 3 2 2 2" xfId="35593"/>
    <cellStyle name="Output 2 5 3 2 2 3" xfId="35594"/>
    <cellStyle name="Output 2 5 3 2 3" xfId="35595"/>
    <cellStyle name="Output 2 5 3 2 3 2" xfId="35596"/>
    <cellStyle name="Output 2 5 3 2 3 3" xfId="35597"/>
    <cellStyle name="Output 2 5 3 2 4" xfId="35598"/>
    <cellStyle name="Output 2 5 3 2 4 2" xfId="35599"/>
    <cellStyle name="Output 2 5 3 2 4 3" xfId="35600"/>
    <cellStyle name="Output 2 5 3 2 5" xfId="35601"/>
    <cellStyle name="Output 2 5 3 2 5 2" xfId="35602"/>
    <cellStyle name="Output 2 5 3 2 5 3" xfId="35603"/>
    <cellStyle name="Output 2 5 3 2 6" xfId="35604"/>
    <cellStyle name="Output 2 5 3 2 6 2" xfId="35605"/>
    <cellStyle name="Output 2 5 3 2 6 3" xfId="35606"/>
    <cellStyle name="Output 2 5 3 2 7" xfId="35607"/>
    <cellStyle name="Output 2 5 3 2 7 2" xfId="35608"/>
    <cellStyle name="Output 2 5 3 2 7 3" xfId="35609"/>
    <cellStyle name="Output 2 5 3 2 8" xfId="35610"/>
    <cellStyle name="Output 2 5 3 2 9" xfId="35611"/>
    <cellStyle name="Output 2 5 3 3" xfId="35612"/>
    <cellStyle name="Output 2 5 3 3 2" xfId="35613"/>
    <cellStyle name="Output 2 5 3 3 3" xfId="35614"/>
    <cellStyle name="Output 2 5 3 4" xfId="35615"/>
    <cellStyle name="Output 2 5 3 4 2" xfId="35616"/>
    <cellStyle name="Output 2 5 3 4 3" xfId="35617"/>
    <cellStyle name="Output 2 5 3 5" xfId="35618"/>
    <cellStyle name="Output 2 5 3 5 2" xfId="35619"/>
    <cellStyle name="Output 2 5 3 5 3" xfId="35620"/>
    <cellStyle name="Output 2 5 3 6" xfId="35621"/>
    <cellStyle name="Output 2 5 3 6 2" xfId="35622"/>
    <cellStyle name="Output 2 5 3 6 3" xfId="35623"/>
    <cellStyle name="Output 2 5 3 7" xfId="35624"/>
    <cellStyle name="Output 2 5 3 7 2" xfId="35625"/>
    <cellStyle name="Output 2 5 3 7 3" xfId="35626"/>
    <cellStyle name="Output 2 5 3 8" xfId="35627"/>
    <cellStyle name="Output 2 5 3 8 2" xfId="35628"/>
    <cellStyle name="Output 2 5 3 8 3" xfId="35629"/>
    <cellStyle name="Output 2 5 3 9" xfId="35630"/>
    <cellStyle name="Output 2 5 4" xfId="35631"/>
    <cellStyle name="Output 2 5 4 10" xfId="35632"/>
    <cellStyle name="Output 2 5 4 2" xfId="35633"/>
    <cellStyle name="Output 2 5 4 2 2" xfId="35634"/>
    <cellStyle name="Output 2 5 4 2 2 2" xfId="35635"/>
    <cellStyle name="Output 2 5 4 2 2 3" xfId="35636"/>
    <cellStyle name="Output 2 5 4 2 3" xfId="35637"/>
    <cellStyle name="Output 2 5 4 2 3 2" xfId="35638"/>
    <cellStyle name="Output 2 5 4 2 3 3" xfId="35639"/>
    <cellStyle name="Output 2 5 4 2 4" xfId="35640"/>
    <cellStyle name="Output 2 5 4 2 4 2" xfId="35641"/>
    <cellStyle name="Output 2 5 4 2 4 3" xfId="35642"/>
    <cellStyle name="Output 2 5 4 2 5" xfId="35643"/>
    <cellStyle name="Output 2 5 4 2 5 2" xfId="35644"/>
    <cellStyle name="Output 2 5 4 2 5 3" xfId="35645"/>
    <cellStyle name="Output 2 5 4 2 6" xfId="35646"/>
    <cellStyle name="Output 2 5 4 2 6 2" xfId="35647"/>
    <cellStyle name="Output 2 5 4 2 6 3" xfId="35648"/>
    <cellStyle name="Output 2 5 4 2 7" xfId="35649"/>
    <cellStyle name="Output 2 5 4 2 7 2" xfId="35650"/>
    <cellStyle name="Output 2 5 4 2 7 3" xfId="35651"/>
    <cellStyle name="Output 2 5 4 2 8" xfId="35652"/>
    <cellStyle name="Output 2 5 4 2 9" xfId="35653"/>
    <cellStyle name="Output 2 5 4 3" xfId="35654"/>
    <cellStyle name="Output 2 5 4 3 2" xfId="35655"/>
    <cellStyle name="Output 2 5 4 3 3" xfId="35656"/>
    <cellStyle name="Output 2 5 4 4" xfId="35657"/>
    <cellStyle name="Output 2 5 4 4 2" xfId="35658"/>
    <cellStyle name="Output 2 5 4 4 3" xfId="35659"/>
    <cellStyle name="Output 2 5 4 5" xfId="35660"/>
    <cellStyle name="Output 2 5 4 5 2" xfId="35661"/>
    <cellStyle name="Output 2 5 4 5 3" xfId="35662"/>
    <cellStyle name="Output 2 5 4 6" xfId="35663"/>
    <cellStyle name="Output 2 5 4 6 2" xfId="35664"/>
    <cellStyle name="Output 2 5 4 6 3" xfId="35665"/>
    <cellStyle name="Output 2 5 4 7" xfId="35666"/>
    <cellStyle name="Output 2 5 4 7 2" xfId="35667"/>
    <cellStyle name="Output 2 5 4 7 3" xfId="35668"/>
    <cellStyle name="Output 2 5 4 8" xfId="35669"/>
    <cellStyle name="Output 2 5 4 8 2" xfId="35670"/>
    <cellStyle name="Output 2 5 4 8 3" xfId="35671"/>
    <cellStyle name="Output 2 5 4 9" xfId="35672"/>
    <cellStyle name="Output 2 5 5" xfId="35673"/>
    <cellStyle name="Output 2 5 5 10" xfId="35674"/>
    <cellStyle name="Output 2 5 5 2" xfId="35675"/>
    <cellStyle name="Output 2 5 5 2 2" xfId="35676"/>
    <cellStyle name="Output 2 5 5 2 2 2" xfId="35677"/>
    <cellStyle name="Output 2 5 5 2 2 3" xfId="35678"/>
    <cellStyle name="Output 2 5 5 2 3" xfId="35679"/>
    <cellStyle name="Output 2 5 5 2 3 2" xfId="35680"/>
    <cellStyle name="Output 2 5 5 2 3 3" xfId="35681"/>
    <cellStyle name="Output 2 5 5 2 4" xfId="35682"/>
    <cellStyle name="Output 2 5 5 2 4 2" xfId="35683"/>
    <cellStyle name="Output 2 5 5 2 4 3" xfId="35684"/>
    <cellStyle name="Output 2 5 5 2 5" xfId="35685"/>
    <cellStyle name="Output 2 5 5 2 5 2" xfId="35686"/>
    <cellStyle name="Output 2 5 5 2 5 3" xfId="35687"/>
    <cellStyle name="Output 2 5 5 2 6" xfId="35688"/>
    <cellStyle name="Output 2 5 5 2 6 2" xfId="35689"/>
    <cellStyle name="Output 2 5 5 2 6 3" xfId="35690"/>
    <cellStyle name="Output 2 5 5 2 7" xfId="35691"/>
    <cellStyle name="Output 2 5 5 2 7 2" xfId="35692"/>
    <cellStyle name="Output 2 5 5 2 7 3" xfId="35693"/>
    <cellStyle name="Output 2 5 5 2 8" xfId="35694"/>
    <cellStyle name="Output 2 5 5 2 9" xfId="35695"/>
    <cellStyle name="Output 2 5 5 3" xfId="35696"/>
    <cellStyle name="Output 2 5 5 3 2" xfId="35697"/>
    <cellStyle name="Output 2 5 5 3 3" xfId="35698"/>
    <cellStyle name="Output 2 5 5 4" xfId="35699"/>
    <cellStyle name="Output 2 5 5 4 2" xfId="35700"/>
    <cellStyle name="Output 2 5 5 4 3" xfId="35701"/>
    <cellStyle name="Output 2 5 5 5" xfId="35702"/>
    <cellStyle name="Output 2 5 5 5 2" xfId="35703"/>
    <cellStyle name="Output 2 5 5 5 3" xfId="35704"/>
    <cellStyle name="Output 2 5 5 6" xfId="35705"/>
    <cellStyle name="Output 2 5 5 6 2" xfId="35706"/>
    <cellStyle name="Output 2 5 5 6 3" xfId="35707"/>
    <cellStyle name="Output 2 5 5 7" xfId="35708"/>
    <cellStyle name="Output 2 5 5 7 2" xfId="35709"/>
    <cellStyle name="Output 2 5 5 7 3" xfId="35710"/>
    <cellStyle name="Output 2 5 5 8" xfId="35711"/>
    <cellStyle name="Output 2 5 5 8 2" xfId="35712"/>
    <cellStyle name="Output 2 5 5 8 3" xfId="35713"/>
    <cellStyle name="Output 2 5 5 9" xfId="35714"/>
    <cellStyle name="Output 2 5 6" xfId="35715"/>
    <cellStyle name="Output 2 5 6 2" xfId="35716"/>
    <cellStyle name="Output 2 5 6 2 2" xfId="35717"/>
    <cellStyle name="Output 2 5 6 2 3" xfId="35718"/>
    <cellStyle name="Output 2 5 6 3" xfId="35719"/>
    <cellStyle name="Output 2 5 6 3 2" xfId="35720"/>
    <cellStyle name="Output 2 5 6 3 3" xfId="35721"/>
    <cellStyle name="Output 2 5 6 4" xfId="35722"/>
    <cellStyle name="Output 2 5 6 4 2" xfId="35723"/>
    <cellStyle name="Output 2 5 6 4 3" xfId="35724"/>
    <cellStyle name="Output 2 5 6 5" xfId="35725"/>
    <cellStyle name="Output 2 5 6 5 2" xfId="35726"/>
    <cellStyle name="Output 2 5 6 5 3" xfId="35727"/>
    <cellStyle name="Output 2 5 6 6" xfId="35728"/>
    <cellStyle name="Output 2 5 6 6 2" xfId="35729"/>
    <cellStyle name="Output 2 5 6 6 3" xfId="35730"/>
    <cellStyle name="Output 2 5 6 7" xfId="35731"/>
    <cellStyle name="Output 2 5 6 7 2" xfId="35732"/>
    <cellStyle name="Output 2 5 6 7 3" xfId="35733"/>
    <cellStyle name="Output 2 5 6 8" xfId="35734"/>
    <cellStyle name="Output 2 5 6 9" xfId="35735"/>
    <cellStyle name="Output 2 5 7" xfId="35736"/>
    <cellStyle name="Output 2 5 7 2" xfId="35737"/>
    <cellStyle name="Output 2 5 7 3" xfId="35738"/>
    <cellStyle name="Output 2 5 8" xfId="35739"/>
    <cellStyle name="Output 2 5 8 2" xfId="35740"/>
    <cellStyle name="Output 2 5 8 3" xfId="35741"/>
    <cellStyle name="Output 2 5 9" xfId="35742"/>
    <cellStyle name="Output 2 5 9 2" xfId="35743"/>
    <cellStyle name="Output 2 5 9 3" xfId="35744"/>
    <cellStyle name="Output 2 6" xfId="35745"/>
    <cellStyle name="Output 2 6 10" xfId="35746"/>
    <cellStyle name="Output 2 6 2" xfId="35747"/>
    <cellStyle name="Output 2 6 2 2" xfId="35748"/>
    <cellStyle name="Output 2 6 2 2 2" xfId="35749"/>
    <cellStyle name="Output 2 6 2 2 3" xfId="35750"/>
    <cellStyle name="Output 2 6 2 3" xfId="35751"/>
    <cellStyle name="Output 2 6 2 3 2" xfId="35752"/>
    <cellStyle name="Output 2 6 2 3 3" xfId="35753"/>
    <cellStyle name="Output 2 6 2 4" xfId="35754"/>
    <cellStyle name="Output 2 6 2 4 2" xfId="35755"/>
    <cellStyle name="Output 2 6 2 4 3" xfId="35756"/>
    <cellStyle name="Output 2 6 2 5" xfId="35757"/>
    <cellStyle name="Output 2 6 2 5 2" xfId="35758"/>
    <cellStyle name="Output 2 6 2 5 3" xfId="35759"/>
    <cellStyle name="Output 2 6 2 6" xfId="35760"/>
    <cellStyle name="Output 2 6 2 6 2" xfId="35761"/>
    <cellStyle name="Output 2 6 2 6 3" xfId="35762"/>
    <cellStyle name="Output 2 6 2 7" xfId="35763"/>
    <cellStyle name="Output 2 6 2 7 2" xfId="35764"/>
    <cellStyle name="Output 2 6 2 7 3" xfId="35765"/>
    <cellStyle name="Output 2 6 2 8" xfId="35766"/>
    <cellStyle name="Output 2 6 2 9" xfId="35767"/>
    <cellStyle name="Output 2 6 3" xfId="35768"/>
    <cellStyle name="Output 2 6 3 2" xfId="35769"/>
    <cellStyle name="Output 2 6 3 3" xfId="35770"/>
    <cellStyle name="Output 2 6 4" xfId="35771"/>
    <cellStyle name="Output 2 6 4 2" xfId="35772"/>
    <cellStyle name="Output 2 6 4 3" xfId="35773"/>
    <cellStyle name="Output 2 6 5" xfId="35774"/>
    <cellStyle name="Output 2 6 5 2" xfId="35775"/>
    <cellStyle name="Output 2 6 5 3" xfId="35776"/>
    <cellStyle name="Output 2 6 6" xfId="35777"/>
    <cellStyle name="Output 2 6 6 2" xfId="35778"/>
    <cellStyle name="Output 2 6 6 3" xfId="35779"/>
    <cellStyle name="Output 2 6 7" xfId="35780"/>
    <cellStyle name="Output 2 6 7 2" xfId="35781"/>
    <cellStyle name="Output 2 6 7 3" xfId="35782"/>
    <cellStyle name="Output 2 6 8" xfId="35783"/>
    <cellStyle name="Output 2 6 8 2" xfId="35784"/>
    <cellStyle name="Output 2 6 8 3" xfId="35785"/>
    <cellStyle name="Output 2 6 9" xfId="35786"/>
    <cellStyle name="Output 2 7" xfId="35787"/>
    <cellStyle name="Output 2 7 10" xfId="35788"/>
    <cellStyle name="Output 2 7 2" xfId="35789"/>
    <cellStyle name="Output 2 7 2 2" xfId="35790"/>
    <cellStyle name="Output 2 7 2 2 2" xfId="35791"/>
    <cellStyle name="Output 2 7 2 2 3" xfId="35792"/>
    <cellStyle name="Output 2 7 2 3" xfId="35793"/>
    <cellStyle name="Output 2 7 2 3 2" xfId="35794"/>
    <cellStyle name="Output 2 7 2 3 3" xfId="35795"/>
    <cellStyle name="Output 2 7 2 4" xfId="35796"/>
    <cellStyle name="Output 2 7 2 4 2" xfId="35797"/>
    <cellStyle name="Output 2 7 2 4 3" xfId="35798"/>
    <cellStyle name="Output 2 7 2 5" xfId="35799"/>
    <cellStyle name="Output 2 7 2 5 2" xfId="35800"/>
    <cellStyle name="Output 2 7 2 5 3" xfId="35801"/>
    <cellStyle name="Output 2 7 2 6" xfId="35802"/>
    <cellStyle name="Output 2 7 2 6 2" xfId="35803"/>
    <cellStyle name="Output 2 7 2 6 3" xfId="35804"/>
    <cellStyle name="Output 2 7 2 7" xfId="35805"/>
    <cellStyle name="Output 2 7 2 7 2" xfId="35806"/>
    <cellStyle name="Output 2 7 2 7 3" xfId="35807"/>
    <cellStyle name="Output 2 7 2 8" xfId="35808"/>
    <cellStyle name="Output 2 7 2 9" xfId="35809"/>
    <cellStyle name="Output 2 7 3" xfId="35810"/>
    <cellStyle name="Output 2 7 3 2" xfId="35811"/>
    <cellStyle name="Output 2 7 3 3" xfId="35812"/>
    <cellStyle name="Output 2 7 4" xfId="35813"/>
    <cellStyle name="Output 2 7 4 2" xfId="35814"/>
    <cellStyle name="Output 2 7 4 3" xfId="35815"/>
    <cellStyle name="Output 2 7 5" xfId="35816"/>
    <cellStyle name="Output 2 7 5 2" xfId="35817"/>
    <cellStyle name="Output 2 7 5 3" xfId="35818"/>
    <cellStyle name="Output 2 7 6" xfId="35819"/>
    <cellStyle name="Output 2 7 6 2" xfId="35820"/>
    <cellStyle name="Output 2 7 6 3" xfId="35821"/>
    <cellStyle name="Output 2 7 7" xfId="35822"/>
    <cellStyle name="Output 2 7 7 2" xfId="35823"/>
    <cellStyle name="Output 2 7 7 3" xfId="35824"/>
    <cellStyle name="Output 2 7 8" xfId="35825"/>
    <cellStyle name="Output 2 7 8 2" xfId="35826"/>
    <cellStyle name="Output 2 7 8 3" xfId="35827"/>
    <cellStyle name="Output 2 7 9" xfId="35828"/>
    <cellStyle name="Output 2 8" xfId="35829"/>
    <cellStyle name="Output 2 8 10" xfId="35830"/>
    <cellStyle name="Output 2 8 2" xfId="35831"/>
    <cellStyle name="Output 2 8 2 2" xfId="35832"/>
    <cellStyle name="Output 2 8 2 2 2" xfId="35833"/>
    <cellStyle name="Output 2 8 2 2 3" xfId="35834"/>
    <cellStyle name="Output 2 8 2 3" xfId="35835"/>
    <cellStyle name="Output 2 8 2 3 2" xfId="35836"/>
    <cellStyle name="Output 2 8 2 3 3" xfId="35837"/>
    <cellStyle name="Output 2 8 2 4" xfId="35838"/>
    <cellStyle name="Output 2 8 2 4 2" xfId="35839"/>
    <cellStyle name="Output 2 8 2 4 3" xfId="35840"/>
    <cellStyle name="Output 2 8 2 5" xfId="35841"/>
    <cellStyle name="Output 2 8 2 5 2" xfId="35842"/>
    <cellStyle name="Output 2 8 2 5 3" xfId="35843"/>
    <cellStyle name="Output 2 8 2 6" xfId="35844"/>
    <cellStyle name="Output 2 8 2 6 2" xfId="35845"/>
    <cellStyle name="Output 2 8 2 6 3" xfId="35846"/>
    <cellStyle name="Output 2 8 2 7" xfId="35847"/>
    <cellStyle name="Output 2 8 2 7 2" xfId="35848"/>
    <cellStyle name="Output 2 8 2 7 3" xfId="35849"/>
    <cellStyle name="Output 2 8 2 8" xfId="35850"/>
    <cellStyle name="Output 2 8 2 9" xfId="35851"/>
    <cellStyle name="Output 2 8 3" xfId="35852"/>
    <cellStyle name="Output 2 8 3 2" xfId="35853"/>
    <cellStyle name="Output 2 8 3 3" xfId="35854"/>
    <cellStyle name="Output 2 8 4" xfId="35855"/>
    <cellStyle name="Output 2 8 4 2" xfId="35856"/>
    <cellStyle name="Output 2 8 4 3" xfId="35857"/>
    <cellStyle name="Output 2 8 5" xfId="35858"/>
    <cellStyle name="Output 2 8 5 2" xfId="35859"/>
    <cellStyle name="Output 2 8 5 3" xfId="35860"/>
    <cellStyle name="Output 2 8 6" xfId="35861"/>
    <cellStyle name="Output 2 8 6 2" xfId="35862"/>
    <cellStyle name="Output 2 8 6 3" xfId="35863"/>
    <cellStyle name="Output 2 8 7" xfId="35864"/>
    <cellStyle name="Output 2 8 7 2" xfId="35865"/>
    <cellStyle name="Output 2 8 7 3" xfId="35866"/>
    <cellStyle name="Output 2 8 8" xfId="35867"/>
    <cellStyle name="Output 2 8 8 2" xfId="35868"/>
    <cellStyle name="Output 2 8 8 3" xfId="35869"/>
    <cellStyle name="Output 2 8 9" xfId="35870"/>
    <cellStyle name="Output 2 9" xfId="35871"/>
    <cellStyle name="Output 2 9 10" xfId="35872"/>
    <cellStyle name="Output 2 9 2" xfId="35873"/>
    <cellStyle name="Output 2 9 2 2" xfId="35874"/>
    <cellStyle name="Output 2 9 2 2 2" xfId="35875"/>
    <cellStyle name="Output 2 9 2 2 3" xfId="35876"/>
    <cellStyle name="Output 2 9 2 3" xfId="35877"/>
    <cellStyle name="Output 2 9 2 3 2" xfId="35878"/>
    <cellStyle name="Output 2 9 2 3 3" xfId="35879"/>
    <cellStyle name="Output 2 9 2 4" xfId="35880"/>
    <cellStyle name="Output 2 9 2 4 2" xfId="35881"/>
    <cellStyle name="Output 2 9 2 4 3" xfId="35882"/>
    <cellStyle name="Output 2 9 2 5" xfId="35883"/>
    <cellStyle name="Output 2 9 2 5 2" xfId="35884"/>
    <cellStyle name="Output 2 9 2 5 3" xfId="35885"/>
    <cellStyle name="Output 2 9 2 6" xfId="35886"/>
    <cellStyle name="Output 2 9 2 6 2" xfId="35887"/>
    <cellStyle name="Output 2 9 2 6 3" xfId="35888"/>
    <cellStyle name="Output 2 9 2 7" xfId="35889"/>
    <cellStyle name="Output 2 9 2 7 2" xfId="35890"/>
    <cellStyle name="Output 2 9 2 7 3" xfId="35891"/>
    <cellStyle name="Output 2 9 2 8" xfId="35892"/>
    <cellStyle name="Output 2 9 2 9" xfId="35893"/>
    <cellStyle name="Output 2 9 3" xfId="35894"/>
    <cellStyle name="Output 2 9 3 2" xfId="35895"/>
    <cellStyle name="Output 2 9 3 3" xfId="35896"/>
    <cellStyle name="Output 2 9 4" xfId="35897"/>
    <cellStyle name="Output 2 9 4 2" xfId="35898"/>
    <cellStyle name="Output 2 9 4 3" xfId="35899"/>
    <cellStyle name="Output 2 9 5" xfId="35900"/>
    <cellStyle name="Output 2 9 5 2" xfId="35901"/>
    <cellStyle name="Output 2 9 5 3" xfId="35902"/>
    <cellStyle name="Output 2 9 6" xfId="35903"/>
    <cellStyle name="Output 2 9 6 2" xfId="35904"/>
    <cellStyle name="Output 2 9 6 3" xfId="35905"/>
    <cellStyle name="Output 2 9 7" xfId="35906"/>
    <cellStyle name="Output 2 9 7 2" xfId="35907"/>
    <cellStyle name="Output 2 9 7 3" xfId="35908"/>
    <cellStyle name="Output 2 9 8" xfId="35909"/>
    <cellStyle name="Output 2 9 8 2" xfId="35910"/>
    <cellStyle name="Output 2 9 8 3" xfId="35911"/>
    <cellStyle name="Output 2 9 9" xfId="35912"/>
    <cellStyle name="Percent" xfId="2" builtinId="5"/>
    <cellStyle name="Percent 2" xfId="35913"/>
    <cellStyle name="Percent 2 2" xfId="35914"/>
    <cellStyle name="Percent 3" xfId="35915"/>
    <cellStyle name="Percent 3 2" xfId="35916"/>
    <cellStyle name="Percent.0" xfId="35917"/>
    <cellStyle name="Percent.0 10" xfId="35918"/>
    <cellStyle name="Percent.0 10 2" xfId="35919"/>
    <cellStyle name="Percent.0 10 2 2" xfId="35920"/>
    <cellStyle name="Percent.0 10 2 3" xfId="35921"/>
    <cellStyle name="Percent.0 10 3" xfId="35922"/>
    <cellStyle name="Percent.0 10 3 2" xfId="35923"/>
    <cellStyle name="Percent.0 10 3 3" xfId="35924"/>
    <cellStyle name="Percent.0 10 4" xfId="35925"/>
    <cellStyle name="Percent.0 10 4 2" xfId="35926"/>
    <cellStyle name="Percent.0 10 4 3" xfId="35927"/>
    <cellStyle name="Percent.0 10 5" xfId="35928"/>
    <cellStyle name="Percent.0 10 5 2" xfId="35929"/>
    <cellStyle name="Percent.0 10 5 3" xfId="35930"/>
    <cellStyle name="Percent.0 10 6" xfId="35931"/>
    <cellStyle name="Percent.0 10 6 2" xfId="35932"/>
    <cellStyle name="Percent.0 10 6 3" xfId="35933"/>
    <cellStyle name="Percent.0 10 7" xfId="35934"/>
    <cellStyle name="Percent.0 10 7 2" xfId="35935"/>
    <cellStyle name="Percent.0 10 7 3" xfId="35936"/>
    <cellStyle name="Percent.0 10 8" xfId="35937"/>
    <cellStyle name="Percent.0 10 9" xfId="35938"/>
    <cellStyle name="Percent.0 11" xfId="35939"/>
    <cellStyle name="Percent.0 11 2" xfId="35940"/>
    <cellStyle name="Percent.0 11 3" xfId="35941"/>
    <cellStyle name="Percent.0 12" xfId="35942"/>
    <cellStyle name="Percent.0 12 2" xfId="35943"/>
    <cellStyle name="Percent.0 12 3" xfId="35944"/>
    <cellStyle name="Percent.0 13" xfId="35945"/>
    <cellStyle name="Percent.0 13 2" xfId="35946"/>
    <cellStyle name="Percent.0 13 3" xfId="35947"/>
    <cellStyle name="Percent.0 14" xfId="35948"/>
    <cellStyle name="Percent.0 14 2" xfId="35949"/>
    <cellStyle name="Percent.0 14 3" xfId="35950"/>
    <cellStyle name="Percent.0 15" xfId="35951"/>
    <cellStyle name="Percent.0 15 2" xfId="35952"/>
    <cellStyle name="Percent.0 15 3" xfId="35953"/>
    <cellStyle name="Percent.0 16" xfId="35954"/>
    <cellStyle name="Percent.0 16 2" xfId="35955"/>
    <cellStyle name="Percent.0 16 3" xfId="35956"/>
    <cellStyle name="Percent.0 17" xfId="35957"/>
    <cellStyle name="Percent.0 18" xfId="35958"/>
    <cellStyle name="Percent.0 2" xfId="35959"/>
    <cellStyle name="Percent.0 2 10" xfId="35960"/>
    <cellStyle name="Percent.0 2 10 2" xfId="35961"/>
    <cellStyle name="Percent.0 2 10 3" xfId="35962"/>
    <cellStyle name="Percent.0 2 11" xfId="35963"/>
    <cellStyle name="Percent.0 2 11 2" xfId="35964"/>
    <cellStyle name="Percent.0 2 11 3" xfId="35965"/>
    <cellStyle name="Percent.0 2 12" xfId="35966"/>
    <cellStyle name="Percent.0 2 12 2" xfId="35967"/>
    <cellStyle name="Percent.0 2 12 3" xfId="35968"/>
    <cellStyle name="Percent.0 2 13" xfId="35969"/>
    <cellStyle name="Percent.0 2 13 2" xfId="35970"/>
    <cellStyle name="Percent.0 2 13 3" xfId="35971"/>
    <cellStyle name="Percent.0 2 14" xfId="35972"/>
    <cellStyle name="Percent.0 2 14 2" xfId="35973"/>
    <cellStyle name="Percent.0 2 14 3" xfId="35974"/>
    <cellStyle name="Percent.0 2 15" xfId="35975"/>
    <cellStyle name="Percent.0 2 16" xfId="35976"/>
    <cellStyle name="Percent.0 2 2" xfId="35977"/>
    <cellStyle name="Percent.0 2 2 10" xfId="35978"/>
    <cellStyle name="Percent.0 2 2 10 2" xfId="35979"/>
    <cellStyle name="Percent.0 2 2 10 3" xfId="35980"/>
    <cellStyle name="Percent.0 2 2 11" xfId="35981"/>
    <cellStyle name="Percent.0 2 2 11 2" xfId="35982"/>
    <cellStyle name="Percent.0 2 2 11 3" xfId="35983"/>
    <cellStyle name="Percent.0 2 2 12" xfId="35984"/>
    <cellStyle name="Percent.0 2 2 12 2" xfId="35985"/>
    <cellStyle name="Percent.0 2 2 12 3" xfId="35986"/>
    <cellStyle name="Percent.0 2 2 13" xfId="35987"/>
    <cellStyle name="Percent.0 2 2 14" xfId="35988"/>
    <cellStyle name="Percent.0 2 2 2" xfId="35989"/>
    <cellStyle name="Percent.0 2 2 2 10" xfId="35990"/>
    <cellStyle name="Percent.0 2 2 2 2" xfId="35991"/>
    <cellStyle name="Percent.0 2 2 2 2 2" xfId="35992"/>
    <cellStyle name="Percent.0 2 2 2 2 2 2" xfId="35993"/>
    <cellStyle name="Percent.0 2 2 2 2 2 3" xfId="35994"/>
    <cellStyle name="Percent.0 2 2 2 2 3" xfId="35995"/>
    <cellStyle name="Percent.0 2 2 2 2 3 2" xfId="35996"/>
    <cellStyle name="Percent.0 2 2 2 2 3 3" xfId="35997"/>
    <cellStyle name="Percent.0 2 2 2 2 4" xfId="35998"/>
    <cellStyle name="Percent.0 2 2 2 2 4 2" xfId="35999"/>
    <cellStyle name="Percent.0 2 2 2 2 4 3" xfId="36000"/>
    <cellStyle name="Percent.0 2 2 2 2 5" xfId="36001"/>
    <cellStyle name="Percent.0 2 2 2 2 5 2" xfId="36002"/>
    <cellStyle name="Percent.0 2 2 2 2 5 3" xfId="36003"/>
    <cellStyle name="Percent.0 2 2 2 2 6" xfId="36004"/>
    <cellStyle name="Percent.0 2 2 2 2 6 2" xfId="36005"/>
    <cellStyle name="Percent.0 2 2 2 2 6 3" xfId="36006"/>
    <cellStyle name="Percent.0 2 2 2 2 7" xfId="36007"/>
    <cellStyle name="Percent.0 2 2 2 2 7 2" xfId="36008"/>
    <cellStyle name="Percent.0 2 2 2 2 7 3" xfId="36009"/>
    <cellStyle name="Percent.0 2 2 2 2 8" xfId="36010"/>
    <cellStyle name="Percent.0 2 2 2 2 9" xfId="36011"/>
    <cellStyle name="Percent.0 2 2 2 3" xfId="36012"/>
    <cellStyle name="Percent.0 2 2 2 3 2" xfId="36013"/>
    <cellStyle name="Percent.0 2 2 2 3 3" xfId="36014"/>
    <cellStyle name="Percent.0 2 2 2 4" xfId="36015"/>
    <cellStyle name="Percent.0 2 2 2 4 2" xfId="36016"/>
    <cellStyle name="Percent.0 2 2 2 4 3" xfId="36017"/>
    <cellStyle name="Percent.0 2 2 2 5" xfId="36018"/>
    <cellStyle name="Percent.0 2 2 2 5 2" xfId="36019"/>
    <cellStyle name="Percent.0 2 2 2 5 3" xfId="36020"/>
    <cellStyle name="Percent.0 2 2 2 6" xfId="36021"/>
    <cellStyle name="Percent.0 2 2 2 6 2" xfId="36022"/>
    <cellStyle name="Percent.0 2 2 2 6 3" xfId="36023"/>
    <cellStyle name="Percent.0 2 2 2 7" xfId="36024"/>
    <cellStyle name="Percent.0 2 2 2 7 2" xfId="36025"/>
    <cellStyle name="Percent.0 2 2 2 7 3" xfId="36026"/>
    <cellStyle name="Percent.0 2 2 2 8" xfId="36027"/>
    <cellStyle name="Percent.0 2 2 2 8 2" xfId="36028"/>
    <cellStyle name="Percent.0 2 2 2 8 3" xfId="36029"/>
    <cellStyle name="Percent.0 2 2 2 9" xfId="36030"/>
    <cellStyle name="Percent.0 2 2 3" xfId="36031"/>
    <cellStyle name="Percent.0 2 2 3 10" xfId="36032"/>
    <cellStyle name="Percent.0 2 2 3 2" xfId="36033"/>
    <cellStyle name="Percent.0 2 2 3 2 2" xfId="36034"/>
    <cellStyle name="Percent.0 2 2 3 2 2 2" xfId="36035"/>
    <cellStyle name="Percent.0 2 2 3 2 2 3" xfId="36036"/>
    <cellStyle name="Percent.0 2 2 3 2 3" xfId="36037"/>
    <cellStyle name="Percent.0 2 2 3 2 3 2" xfId="36038"/>
    <cellStyle name="Percent.0 2 2 3 2 3 3" xfId="36039"/>
    <cellStyle name="Percent.0 2 2 3 2 4" xfId="36040"/>
    <cellStyle name="Percent.0 2 2 3 2 4 2" xfId="36041"/>
    <cellStyle name="Percent.0 2 2 3 2 4 3" xfId="36042"/>
    <cellStyle name="Percent.0 2 2 3 2 5" xfId="36043"/>
    <cellStyle name="Percent.0 2 2 3 2 5 2" xfId="36044"/>
    <cellStyle name="Percent.0 2 2 3 2 5 3" xfId="36045"/>
    <cellStyle name="Percent.0 2 2 3 2 6" xfId="36046"/>
    <cellStyle name="Percent.0 2 2 3 2 6 2" xfId="36047"/>
    <cellStyle name="Percent.0 2 2 3 2 6 3" xfId="36048"/>
    <cellStyle name="Percent.0 2 2 3 2 7" xfId="36049"/>
    <cellStyle name="Percent.0 2 2 3 2 7 2" xfId="36050"/>
    <cellStyle name="Percent.0 2 2 3 2 7 3" xfId="36051"/>
    <cellStyle name="Percent.0 2 2 3 2 8" xfId="36052"/>
    <cellStyle name="Percent.0 2 2 3 2 9" xfId="36053"/>
    <cellStyle name="Percent.0 2 2 3 3" xfId="36054"/>
    <cellStyle name="Percent.0 2 2 3 3 2" xfId="36055"/>
    <cellStyle name="Percent.0 2 2 3 3 3" xfId="36056"/>
    <cellStyle name="Percent.0 2 2 3 4" xfId="36057"/>
    <cellStyle name="Percent.0 2 2 3 4 2" xfId="36058"/>
    <cellStyle name="Percent.0 2 2 3 4 3" xfId="36059"/>
    <cellStyle name="Percent.0 2 2 3 5" xfId="36060"/>
    <cellStyle name="Percent.0 2 2 3 5 2" xfId="36061"/>
    <cellStyle name="Percent.0 2 2 3 5 3" xfId="36062"/>
    <cellStyle name="Percent.0 2 2 3 6" xfId="36063"/>
    <cellStyle name="Percent.0 2 2 3 6 2" xfId="36064"/>
    <cellStyle name="Percent.0 2 2 3 6 3" xfId="36065"/>
    <cellStyle name="Percent.0 2 2 3 7" xfId="36066"/>
    <cellStyle name="Percent.0 2 2 3 7 2" xfId="36067"/>
    <cellStyle name="Percent.0 2 2 3 7 3" xfId="36068"/>
    <cellStyle name="Percent.0 2 2 3 8" xfId="36069"/>
    <cellStyle name="Percent.0 2 2 3 8 2" xfId="36070"/>
    <cellStyle name="Percent.0 2 2 3 8 3" xfId="36071"/>
    <cellStyle name="Percent.0 2 2 3 9" xfId="36072"/>
    <cellStyle name="Percent.0 2 2 4" xfId="36073"/>
    <cellStyle name="Percent.0 2 2 4 10" xfId="36074"/>
    <cellStyle name="Percent.0 2 2 4 2" xfId="36075"/>
    <cellStyle name="Percent.0 2 2 4 2 2" xfId="36076"/>
    <cellStyle name="Percent.0 2 2 4 2 2 2" xfId="36077"/>
    <cellStyle name="Percent.0 2 2 4 2 2 3" xfId="36078"/>
    <cellStyle name="Percent.0 2 2 4 2 3" xfId="36079"/>
    <cellStyle name="Percent.0 2 2 4 2 3 2" xfId="36080"/>
    <cellStyle name="Percent.0 2 2 4 2 3 3" xfId="36081"/>
    <cellStyle name="Percent.0 2 2 4 2 4" xfId="36082"/>
    <cellStyle name="Percent.0 2 2 4 2 4 2" xfId="36083"/>
    <cellStyle name="Percent.0 2 2 4 2 4 3" xfId="36084"/>
    <cellStyle name="Percent.0 2 2 4 2 5" xfId="36085"/>
    <cellStyle name="Percent.0 2 2 4 2 5 2" xfId="36086"/>
    <cellStyle name="Percent.0 2 2 4 2 5 3" xfId="36087"/>
    <cellStyle name="Percent.0 2 2 4 2 6" xfId="36088"/>
    <cellStyle name="Percent.0 2 2 4 2 6 2" xfId="36089"/>
    <cellStyle name="Percent.0 2 2 4 2 6 3" xfId="36090"/>
    <cellStyle name="Percent.0 2 2 4 2 7" xfId="36091"/>
    <cellStyle name="Percent.0 2 2 4 2 7 2" xfId="36092"/>
    <cellStyle name="Percent.0 2 2 4 2 7 3" xfId="36093"/>
    <cellStyle name="Percent.0 2 2 4 2 8" xfId="36094"/>
    <cellStyle name="Percent.0 2 2 4 2 9" xfId="36095"/>
    <cellStyle name="Percent.0 2 2 4 3" xfId="36096"/>
    <cellStyle name="Percent.0 2 2 4 3 2" xfId="36097"/>
    <cellStyle name="Percent.0 2 2 4 3 3" xfId="36098"/>
    <cellStyle name="Percent.0 2 2 4 4" xfId="36099"/>
    <cellStyle name="Percent.0 2 2 4 4 2" xfId="36100"/>
    <cellStyle name="Percent.0 2 2 4 4 3" xfId="36101"/>
    <cellStyle name="Percent.0 2 2 4 5" xfId="36102"/>
    <cellStyle name="Percent.0 2 2 4 5 2" xfId="36103"/>
    <cellStyle name="Percent.0 2 2 4 5 3" xfId="36104"/>
    <cellStyle name="Percent.0 2 2 4 6" xfId="36105"/>
    <cellStyle name="Percent.0 2 2 4 6 2" xfId="36106"/>
    <cellStyle name="Percent.0 2 2 4 6 3" xfId="36107"/>
    <cellStyle name="Percent.0 2 2 4 7" xfId="36108"/>
    <cellStyle name="Percent.0 2 2 4 7 2" xfId="36109"/>
    <cellStyle name="Percent.0 2 2 4 7 3" xfId="36110"/>
    <cellStyle name="Percent.0 2 2 4 8" xfId="36111"/>
    <cellStyle name="Percent.0 2 2 4 8 2" xfId="36112"/>
    <cellStyle name="Percent.0 2 2 4 8 3" xfId="36113"/>
    <cellStyle name="Percent.0 2 2 4 9" xfId="36114"/>
    <cellStyle name="Percent.0 2 2 5" xfId="36115"/>
    <cellStyle name="Percent.0 2 2 5 10" xfId="36116"/>
    <cellStyle name="Percent.0 2 2 5 2" xfId="36117"/>
    <cellStyle name="Percent.0 2 2 5 2 2" xfId="36118"/>
    <cellStyle name="Percent.0 2 2 5 2 2 2" xfId="36119"/>
    <cellStyle name="Percent.0 2 2 5 2 2 3" xfId="36120"/>
    <cellStyle name="Percent.0 2 2 5 2 3" xfId="36121"/>
    <cellStyle name="Percent.0 2 2 5 2 3 2" xfId="36122"/>
    <cellStyle name="Percent.0 2 2 5 2 3 3" xfId="36123"/>
    <cellStyle name="Percent.0 2 2 5 2 4" xfId="36124"/>
    <cellStyle name="Percent.0 2 2 5 2 4 2" xfId="36125"/>
    <cellStyle name="Percent.0 2 2 5 2 4 3" xfId="36126"/>
    <cellStyle name="Percent.0 2 2 5 2 5" xfId="36127"/>
    <cellStyle name="Percent.0 2 2 5 2 5 2" xfId="36128"/>
    <cellStyle name="Percent.0 2 2 5 2 5 3" xfId="36129"/>
    <cellStyle name="Percent.0 2 2 5 2 6" xfId="36130"/>
    <cellStyle name="Percent.0 2 2 5 2 6 2" xfId="36131"/>
    <cellStyle name="Percent.0 2 2 5 2 6 3" xfId="36132"/>
    <cellStyle name="Percent.0 2 2 5 2 7" xfId="36133"/>
    <cellStyle name="Percent.0 2 2 5 2 7 2" xfId="36134"/>
    <cellStyle name="Percent.0 2 2 5 2 7 3" xfId="36135"/>
    <cellStyle name="Percent.0 2 2 5 2 8" xfId="36136"/>
    <cellStyle name="Percent.0 2 2 5 2 9" xfId="36137"/>
    <cellStyle name="Percent.0 2 2 5 3" xfId="36138"/>
    <cellStyle name="Percent.0 2 2 5 3 2" xfId="36139"/>
    <cellStyle name="Percent.0 2 2 5 3 3" xfId="36140"/>
    <cellStyle name="Percent.0 2 2 5 4" xfId="36141"/>
    <cellStyle name="Percent.0 2 2 5 4 2" xfId="36142"/>
    <cellStyle name="Percent.0 2 2 5 4 3" xfId="36143"/>
    <cellStyle name="Percent.0 2 2 5 5" xfId="36144"/>
    <cellStyle name="Percent.0 2 2 5 5 2" xfId="36145"/>
    <cellStyle name="Percent.0 2 2 5 5 3" xfId="36146"/>
    <cellStyle name="Percent.0 2 2 5 6" xfId="36147"/>
    <cellStyle name="Percent.0 2 2 5 6 2" xfId="36148"/>
    <cellStyle name="Percent.0 2 2 5 6 3" xfId="36149"/>
    <cellStyle name="Percent.0 2 2 5 7" xfId="36150"/>
    <cellStyle name="Percent.0 2 2 5 7 2" xfId="36151"/>
    <cellStyle name="Percent.0 2 2 5 7 3" xfId="36152"/>
    <cellStyle name="Percent.0 2 2 5 8" xfId="36153"/>
    <cellStyle name="Percent.0 2 2 5 8 2" xfId="36154"/>
    <cellStyle name="Percent.0 2 2 5 8 3" xfId="36155"/>
    <cellStyle name="Percent.0 2 2 5 9" xfId="36156"/>
    <cellStyle name="Percent.0 2 2 6" xfId="36157"/>
    <cellStyle name="Percent.0 2 2 6 2" xfId="36158"/>
    <cellStyle name="Percent.0 2 2 6 2 2" xfId="36159"/>
    <cellStyle name="Percent.0 2 2 6 2 3" xfId="36160"/>
    <cellStyle name="Percent.0 2 2 6 3" xfId="36161"/>
    <cellStyle name="Percent.0 2 2 6 3 2" xfId="36162"/>
    <cellStyle name="Percent.0 2 2 6 3 3" xfId="36163"/>
    <cellStyle name="Percent.0 2 2 6 4" xfId="36164"/>
    <cellStyle name="Percent.0 2 2 6 4 2" xfId="36165"/>
    <cellStyle name="Percent.0 2 2 6 4 3" xfId="36166"/>
    <cellStyle name="Percent.0 2 2 6 5" xfId="36167"/>
    <cellStyle name="Percent.0 2 2 6 5 2" xfId="36168"/>
    <cellStyle name="Percent.0 2 2 6 5 3" xfId="36169"/>
    <cellStyle name="Percent.0 2 2 6 6" xfId="36170"/>
    <cellStyle name="Percent.0 2 2 6 6 2" xfId="36171"/>
    <cellStyle name="Percent.0 2 2 6 6 3" xfId="36172"/>
    <cellStyle name="Percent.0 2 2 6 7" xfId="36173"/>
    <cellStyle name="Percent.0 2 2 6 7 2" xfId="36174"/>
    <cellStyle name="Percent.0 2 2 6 7 3" xfId="36175"/>
    <cellStyle name="Percent.0 2 2 6 8" xfId="36176"/>
    <cellStyle name="Percent.0 2 2 6 9" xfId="36177"/>
    <cellStyle name="Percent.0 2 2 7" xfId="36178"/>
    <cellStyle name="Percent.0 2 2 7 2" xfId="36179"/>
    <cellStyle name="Percent.0 2 2 7 3" xfId="36180"/>
    <cellStyle name="Percent.0 2 2 8" xfId="36181"/>
    <cellStyle name="Percent.0 2 2 8 2" xfId="36182"/>
    <cellStyle name="Percent.0 2 2 8 3" xfId="36183"/>
    <cellStyle name="Percent.0 2 2 9" xfId="36184"/>
    <cellStyle name="Percent.0 2 2 9 2" xfId="36185"/>
    <cellStyle name="Percent.0 2 2 9 3" xfId="36186"/>
    <cellStyle name="Percent.0 2 3" xfId="36187"/>
    <cellStyle name="Percent.0 2 3 10" xfId="36188"/>
    <cellStyle name="Percent.0 2 3 10 2" xfId="36189"/>
    <cellStyle name="Percent.0 2 3 10 3" xfId="36190"/>
    <cellStyle name="Percent.0 2 3 11" xfId="36191"/>
    <cellStyle name="Percent.0 2 3 11 2" xfId="36192"/>
    <cellStyle name="Percent.0 2 3 11 3" xfId="36193"/>
    <cellStyle name="Percent.0 2 3 12" xfId="36194"/>
    <cellStyle name="Percent.0 2 3 12 2" xfId="36195"/>
    <cellStyle name="Percent.0 2 3 12 3" xfId="36196"/>
    <cellStyle name="Percent.0 2 3 13" xfId="36197"/>
    <cellStyle name="Percent.0 2 3 14" xfId="36198"/>
    <cellStyle name="Percent.0 2 3 2" xfId="36199"/>
    <cellStyle name="Percent.0 2 3 2 10" xfId="36200"/>
    <cellStyle name="Percent.0 2 3 2 2" xfId="36201"/>
    <cellStyle name="Percent.0 2 3 2 2 2" xfId="36202"/>
    <cellStyle name="Percent.0 2 3 2 2 2 2" xfId="36203"/>
    <cellStyle name="Percent.0 2 3 2 2 2 3" xfId="36204"/>
    <cellStyle name="Percent.0 2 3 2 2 3" xfId="36205"/>
    <cellStyle name="Percent.0 2 3 2 2 3 2" xfId="36206"/>
    <cellStyle name="Percent.0 2 3 2 2 3 3" xfId="36207"/>
    <cellStyle name="Percent.0 2 3 2 2 4" xfId="36208"/>
    <cellStyle name="Percent.0 2 3 2 2 4 2" xfId="36209"/>
    <cellStyle name="Percent.0 2 3 2 2 4 3" xfId="36210"/>
    <cellStyle name="Percent.0 2 3 2 2 5" xfId="36211"/>
    <cellStyle name="Percent.0 2 3 2 2 5 2" xfId="36212"/>
    <cellStyle name="Percent.0 2 3 2 2 5 3" xfId="36213"/>
    <cellStyle name="Percent.0 2 3 2 2 6" xfId="36214"/>
    <cellStyle name="Percent.0 2 3 2 2 6 2" xfId="36215"/>
    <cellStyle name="Percent.0 2 3 2 2 6 3" xfId="36216"/>
    <cellStyle name="Percent.0 2 3 2 2 7" xfId="36217"/>
    <cellStyle name="Percent.0 2 3 2 2 7 2" xfId="36218"/>
    <cellStyle name="Percent.0 2 3 2 2 7 3" xfId="36219"/>
    <cellStyle name="Percent.0 2 3 2 2 8" xfId="36220"/>
    <cellStyle name="Percent.0 2 3 2 2 9" xfId="36221"/>
    <cellStyle name="Percent.0 2 3 2 3" xfId="36222"/>
    <cellStyle name="Percent.0 2 3 2 3 2" xfId="36223"/>
    <cellStyle name="Percent.0 2 3 2 3 3" xfId="36224"/>
    <cellStyle name="Percent.0 2 3 2 4" xfId="36225"/>
    <cellStyle name="Percent.0 2 3 2 4 2" xfId="36226"/>
    <cellStyle name="Percent.0 2 3 2 4 3" xfId="36227"/>
    <cellStyle name="Percent.0 2 3 2 5" xfId="36228"/>
    <cellStyle name="Percent.0 2 3 2 5 2" xfId="36229"/>
    <cellStyle name="Percent.0 2 3 2 5 3" xfId="36230"/>
    <cellStyle name="Percent.0 2 3 2 6" xfId="36231"/>
    <cellStyle name="Percent.0 2 3 2 6 2" xfId="36232"/>
    <cellStyle name="Percent.0 2 3 2 6 3" xfId="36233"/>
    <cellStyle name="Percent.0 2 3 2 7" xfId="36234"/>
    <cellStyle name="Percent.0 2 3 2 7 2" xfId="36235"/>
    <cellStyle name="Percent.0 2 3 2 7 3" xfId="36236"/>
    <cellStyle name="Percent.0 2 3 2 8" xfId="36237"/>
    <cellStyle name="Percent.0 2 3 2 8 2" xfId="36238"/>
    <cellStyle name="Percent.0 2 3 2 8 3" xfId="36239"/>
    <cellStyle name="Percent.0 2 3 2 9" xfId="36240"/>
    <cellStyle name="Percent.0 2 3 3" xfId="36241"/>
    <cellStyle name="Percent.0 2 3 3 10" xfId="36242"/>
    <cellStyle name="Percent.0 2 3 3 2" xfId="36243"/>
    <cellStyle name="Percent.0 2 3 3 2 2" xfId="36244"/>
    <cellStyle name="Percent.0 2 3 3 2 2 2" xfId="36245"/>
    <cellStyle name="Percent.0 2 3 3 2 2 3" xfId="36246"/>
    <cellStyle name="Percent.0 2 3 3 2 3" xfId="36247"/>
    <cellStyle name="Percent.0 2 3 3 2 3 2" xfId="36248"/>
    <cellStyle name="Percent.0 2 3 3 2 3 3" xfId="36249"/>
    <cellStyle name="Percent.0 2 3 3 2 4" xfId="36250"/>
    <cellStyle name="Percent.0 2 3 3 2 4 2" xfId="36251"/>
    <cellStyle name="Percent.0 2 3 3 2 4 3" xfId="36252"/>
    <cellStyle name="Percent.0 2 3 3 2 5" xfId="36253"/>
    <cellStyle name="Percent.0 2 3 3 2 5 2" xfId="36254"/>
    <cellStyle name="Percent.0 2 3 3 2 5 3" xfId="36255"/>
    <cellStyle name="Percent.0 2 3 3 2 6" xfId="36256"/>
    <cellStyle name="Percent.0 2 3 3 2 6 2" xfId="36257"/>
    <cellStyle name="Percent.0 2 3 3 2 6 3" xfId="36258"/>
    <cellStyle name="Percent.0 2 3 3 2 7" xfId="36259"/>
    <cellStyle name="Percent.0 2 3 3 2 7 2" xfId="36260"/>
    <cellStyle name="Percent.0 2 3 3 2 7 3" xfId="36261"/>
    <cellStyle name="Percent.0 2 3 3 2 8" xfId="36262"/>
    <cellStyle name="Percent.0 2 3 3 2 9" xfId="36263"/>
    <cellStyle name="Percent.0 2 3 3 3" xfId="36264"/>
    <cellStyle name="Percent.0 2 3 3 3 2" xfId="36265"/>
    <cellStyle name="Percent.0 2 3 3 3 3" xfId="36266"/>
    <cellStyle name="Percent.0 2 3 3 4" xfId="36267"/>
    <cellStyle name="Percent.0 2 3 3 4 2" xfId="36268"/>
    <cellStyle name="Percent.0 2 3 3 4 3" xfId="36269"/>
    <cellStyle name="Percent.0 2 3 3 5" xfId="36270"/>
    <cellStyle name="Percent.0 2 3 3 5 2" xfId="36271"/>
    <cellStyle name="Percent.0 2 3 3 5 3" xfId="36272"/>
    <cellStyle name="Percent.0 2 3 3 6" xfId="36273"/>
    <cellStyle name="Percent.0 2 3 3 6 2" xfId="36274"/>
    <cellStyle name="Percent.0 2 3 3 6 3" xfId="36275"/>
    <cellStyle name="Percent.0 2 3 3 7" xfId="36276"/>
    <cellStyle name="Percent.0 2 3 3 7 2" xfId="36277"/>
    <cellStyle name="Percent.0 2 3 3 7 3" xfId="36278"/>
    <cellStyle name="Percent.0 2 3 3 8" xfId="36279"/>
    <cellStyle name="Percent.0 2 3 3 8 2" xfId="36280"/>
    <cellStyle name="Percent.0 2 3 3 8 3" xfId="36281"/>
    <cellStyle name="Percent.0 2 3 3 9" xfId="36282"/>
    <cellStyle name="Percent.0 2 3 4" xfId="36283"/>
    <cellStyle name="Percent.0 2 3 4 10" xfId="36284"/>
    <cellStyle name="Percent.0 2 3 4 2" xfId="36285"/>
    <cellStyle name="Percent.0 2 3 4 2 2" xfId="36286"/>
    <cellStyle name="Percent.0 2 3 4 2 2 2" xfId="36287"/>
    <cellStyle name="Percent.0 2 3 4 2 2 3" xfId="36288"/>
    <cellStyle name="Percent.0 2 3 4 2 3" xfId="36289"/>
    <cellStyle name="Percent.0 2 3 4 2 3 2" xfId="36290"/>
    <cellStyle name="Percent.0 2 3 4 2 3 3" xfId="36291"/>
    <cellStyle name="Percent.0 2 3 4 2 4" xfId="36292"/>
    <cellStyle name="Percent.0 2 3 4 2 4 2" xfId="36293"/>
    <cellStyle name="Percent.0 2 3 4 2 4 3" xfId="36294"/>
    <cellStyle name="Percent.0 2 3 4 2 5" xfId="36295"/>
    <cellStyle name="Percent.0 2 3 4 2 5 2" xfId="36296"/>
    <cellStyle name="Percent.0 2 3 4 2 5 3" xfId="36297"/>
    <cellStyle name="Percent.0 2 3 4 2 6" xfId="36298"/>
    <cellStyle name="Percent.0 2 3 4 2 6 2" xfId="36299"/>
    <cellStyle name="Percent.0 2 3 4 2 6 3" xfId="36300"/>
    <cellStyle name="Percent.0 2 3 4 2 7" xfId="36301"/>
    <cellStyle name="Percent.0 2 3 4 2 7 2" xfId="36302"/>
    <cellStyle name="Percent.0 2 3 4 2 7 3" xfId="36303"/>
    <cellStyle name="Percent.0 2 3 4 2 8" xfId="36304"/>
    <cellStyle name="Percent.0 2 3 4 2 9" xfId="36305"/>
    <cellStyle name="Percent.0 2 3 4 3" xfId="36306"/>
    <cellStyle name="Percent.0 2 3 4 3 2" xfId="36307"/>
    <cellStyle name="Percent.0 2 3 4 3 3" xfId="36308"/>
    <cellStyle name="Percent.0 2 3 4 4" xfId="36309"/>
    <cellStyle name="Percent.0 2 3 4 4 2" xfId="36310"/>
    <cellStyle name="Percent.0 2 3 4 4 3" xfId="36311"/>
    <cellStyle name="Percent.0 2 3 4 5" xfId="36312"/>
    <cellStyle name="Percent.0 2 3 4 5 2" xfId="36313"/>
    <cellStyle name="Percent.0 2 3 4 5 3" xfId="36314"/>
    <cellStyle name="Percent.0 2 3 4 6" xfId="36315"/>
    <cellStyle name="Percent.0 2 3 4 6 2" xfId="36316"/>
    <cellStyle name="Percent.0 2 3 4 6 3" xfId="36317"/>
    <cellStyle name="Percent.0 2 3 4 7" xfId="36318"/>
    <cellStyle name="Percent.0 2 3 4 7 2" xfId="36319"/>
    <cellStyle name="Percent.0 2 3 4 7 3" xfId="36320"/>
    <cellStyle name="Percent.0 2 3 4 8" xfId="36321"/>
    <cellStyle name="Percent.0 2 3 4 8 2" xfId="36322"/>
    <cellStyle name="Percent.0 2 3 4 8 3" xfId="36323"/>
    <cellStyle name="Percent.0 2 3 4 9" xfId="36324"/>
    <cellStyle name="Percent.0 2 3 5" xfId="36325"/>
    <cellStyle name="Percent.0 2 3 5 10" xfId="36326"/>
    <cellStyle name="Percent.0 2 3 5 2" xfId="36327"/>
    <cellStyle name="Percent.0 2 3 5 2 2" xfId="36328"/>
    <cellStyle name="Percent.0 2 3 5 2 2 2" xfId="36329"/>
    <cellStyle name="Percent.0 2 3 5 2 2 3" xfId="36330"/>
    <cellStyle name="Percent.0 2 3 5 2 3" xfId="36331"/>
    <cellStyle name="Percent.0 2 3 5 2 3 2" xfId="36332"/>
    <cellStyle name="Percent.0 2 3 5 2 3 3" xfId="36333"/>
    <cellStyle name="Percent.0 2 3 5 2 4" xfId="36334"/>
    <cellStyle name="Percent.0 2 3 5 2 4 2" xfId="36335"/>
    <cellStyle name="Percent.0 2 3 5 2 4 3" xfId="36336"/>
    <cellStyle name="Percent.0 2 3 5 2 5" xfId="36337"/>
    <cellStyle name="Percent.0 2 3 5 2 5 2" xfId="36338"/>
    <cellStyle name="Percent.0 2 3 5 2 5 3" xfId="36339"/>
    <cellStyle name="Percent.0 2 3 5 2 6" xfId="36340"/>
    <cellStyle name="Percent.0 2 3 5 2 6 2" xfId="36341"/>
    <cellStyle name="Percent.0 2 3 5 2 6 3" xfId="36342"/>
    <cellStyle name="Percent.0 2 3 5 2 7" xfId="36343"/>
    <cellStyle name="Percent.0 2 3 5 2 7 2" xfId="36344"/>
    <cellStyle name="Percent.0 2 3 5 2 7 3" xfId="36345"/>
    <cellStyle name="Percent.0 2 3 5 2 8" xfId="36346"/>
    <cellStyle name="Percent.0 2 3 5 2 9" xfId="36347"/>
    <cellStyle name="Percent.0 2 3 5 3" xfId="36348"/>
    <cellStyle name="Percent.0 2 3 5 3 2" xfId="36349"/>
    <cellStyle name="Percent.0 2 3 5 3 3" xfId="36350"/>
    <cellStyle name="Percent.0 2 3 5 4" xfId="36351"/>
    <cellStyle name="Percent.0 2 3 5 4 2" xfId="36352"/>
    <cellStyle name="Percent.0 2 3 5 4 3" xfId="36353"/>
    <cellStyle name="Percent.0 2 3 5 5" xfId="36354"/>
    <cellStyle name="Percent.0 2 3 5 5 2" xfId="36355"/>
    <cellStyle name="Percent.0 2 3 5 5 3" xfId="36356"/>
    <cellStyle name="Percent.0 2 3 5 6" xfId="36357"/>
    <cellStyle name="Percent.0 2 3 5 6 2" xfId="36358"/>
    <cellStyle name="Percent.0 2 3 5 6 3" xfId="36359"/>
    <cellStyle name="Percent.0 2 3 5 7" xfId="36360"/>
    <cellStyle name="Percent.0 2 3 5 7 2" xfId="36361"/>
    <cellStyle name="Percent.0 2 3 5 7 3" xfId="36362"/>
    <cellStyle name="Percent.0 2 3 5 8" xfId="36363"/>
    <cellStyle name="Percent.0 2 3 5 8 2" xfId="36364"/>
    <cellStyle name="Percent.0 2 3 5 8 3" xfId="36365"/>
    <cellStyle name="Percent.0 2 3 5 9" xfId="36366"/>
    <cellStyle name="Percent.0 2 3 6" xfId="36367"/>
    <cellStyle name="Percent.0 2 3 6 2" xfId="36368"/>
    <cellStyle name="Percent.0 2 3 6 2 2" xfId="36369"/>
    <cellStyle name="Percent.0 2 3 6 2 3" xfId="36370"/>
    <cellStyle name="Percent.0 2 3 6 3" xfId="36371"/>
    <cellStyle name="Percent.0 2 3 6 3 2" xfId="36372"/>
    <cellStyle name="Percent.0 2 3 6 3 3" xfId="36373"/>
    <cellStyle name="Percent.0 2 3 6 4" xfId="36374"/>
    <cellStyle name="Percent.0 2 3 6 4 2" xfId="36375"/>
    <cellStyle name="Percent.0 2 3 6 4 3" xfId="36376"/>
    <cellStyle name="Percent.0 2 3 6 5" xfId="36377"/>
    <cellStyle name="Percent.0 2 3 6 5 2" xfId="36378"/>
    <cellStyle name="Percent.0 2 3 6 5 3" xfId="36379"/>
    <cellStyle name="Percent.0 2 3 6 6" xfId="36380"/>
    <cellStyle name="Percent.0 2 3 6 6 2" xfId="36381"/>
    <cellStyle name="Percent.0 2 3 6 6 3" xfId="36382"/>
    <cellStyle name="Percent.0 2 3 6 7" xfId="36383"/>
    <cellStyle name="Percent.0 2 3 6 7 2" xfId="36384"/>
    <cellStyle name="Percent.0 2 3 6 7 3" xfId="36385"/>
    <cellStyle name="Percent.0 2 3 6 8" xfId="36386"/>
    <cellStyle name="Percent.0 2 3 6 9" xfId="36387"/>
    <cellStyle name="Percent.0 2 3 7" xfId="36388"/>
    <cellStyle name="Percent.0 2 3 7 2" xfId="36389"/>
    <cellStyle name="Percent.0 2 3 7 3" xfId="36390"/>
    <cellStyle name="Percent.0 2 3 8" xfId="36391"/>
    <cellStyle name="Percent.0 2 3 8 2" xfId="36392"/>
    <cellStyle name="Percent.0 2 3 8 3" xfId="36393"/>
    <cellStyle name="Percent.0 2 3 9" xfId="36394"/>
    <cellStyle name="Percent.0 2 3 9 2" xfId="36395"/>
    <cellStyle name="Percent.0 2 3 9 3" xfId="36396"/>
    <cellStyle name="Percent.0 2 4" xfId="36397"/>
    <cellStyle name="Percent.0 2 4 10" xfId="36398"/>
    <cellStyle name="Percent.0 2 4 2" xfId="36399"/>
    <cellStyle name="Percent.0 2 4 2 2" xfId="36400"/>
    <cellStyle name="Percent.0 2 4 2 2 2" xfId="36401"/>
    <cellStyle name="Percent.0 2 4 2 2 3" xfId="36402"/>
    <cellStyle name="Percent.0 2 4 2 3" xfId="36403"/>
    <cellStyle name="Percent.0 2 4 2 3 2" xfId="36404"/>
    <cellStyle name="Percent.0 2 4 2 3 3" xfId="36405"/>
    <cellStyle name="Percent.0 2 4 2 4" xfId="36406"/>
    <cellStyle name="Percent.0 2 4 2 4 2" xfId="36407"/>
    <cellStyle name="Percent.0 2 4 2 4 3" xfId="36408"/>
    <cellStyle name="Percent.0 2 4 2 5" xfId="36409"/>
    <cellStyle name="Percent.0 2 4 2 5 2" xfId="36410"/>
    <cellStyle name="Percent.0 2 4 2 5 3" xfId="36411"/>
    <cellStyle name="Percent.0 2 4 2 6" xfId="36412"/>
    <cellStyle name="Percent.0 2 4 2 6 2" xfId="36413"/>
    <cellStyle name="Percent.0 2 4 2 6 3" xfId="36414"/>
    <cellStyle name="Percent.0 2 4 2 7" xfId="36415"/>
    <cellStyle name="Percent.0 2 4 2 7 2" xfId="36416"/>
    <cellStyle name="Percent.0 2 4 2 7 3" xfId="36417"/>
    <cellStyle name="Percent.0 2 4 2 8" xfId="36418"/>
    <cellStyle name="Percent.0 2 4 2 9" xfId="36419"/>
    <cellStyle name="Percent.0 2 4 3" xfId="36420"/>
    <cellStyle name="Percent.0 2 4 3 2" xfId="36421"/>
    <cellStyle name="Percent.0 2 4 3 3" xfId="36422"/>
    <cellStyle name="Percent.0 2 4 4" xfId="36423"/>
    <cellStyle name="Percent.0 2 4 4 2" xfId="36424"/>
    <cellStyle name="Percent.0 2 4 4 3" xfId="36425"/>
    <cellStyle name="Percent.0 2 4 5" xfId="36426"/>
    <cellStyle name="Percent.0 2 4 5 2" xfId="36427"/>
    <cellStyle name="Percent.0 2 4 5 3" xfId="36428"/>
    <cellStyle name="Percent.0 2 4 6" xfId="36429"/>
    <cellStyle name="Percent.0 2 4 6 2" xfId="36430"/>
    <cellStyle name="Percent.0 2 4 6 3" xfId="36431"/>
    <cellStyle name="Percent.0 2 4 7" xfId="36432"/>
    <cellStyle name="Percent.0 2 4 7 2" xfId="36433"/>
    <cellStyle name="Percent.0 2 4 7 3" xfId="36434"/>
    <cellStyle name="Percent.0 2 4 8" xfId="36435"/>
    <cellStyle name="Percent.0 2 4 8 2" xfId="36436"/>
    <cellStyle name="Percent.0 2 4 8 3" xfId="36437"/>
    <cellStyle name="Percent.0 2 4 9" xfId="36438"/>
    <cellStyle name="Percent.0 2 5" xfId="36439"/>
    <cellStyle name="Percent.0 2 5 10" xfId="36440"/>
    <cellStyle name="Percent.0 2 5 2" xfId="36441"/>
    <cellStyle name="Percent.0 2 5 2 2" xfId="36442"/>
    <cellStyle name="Percent.0 2 5 2 2 2" xfId="36443"/>
    <cellStyle name="Percent.0 2 5 2 2 3" xfId="36444"/>
    <cellStyle name="Percent.0 2 5 2 3" xfId="36445"/>
    <cellStyle name="Percent.0 2 5 2 3 2" xfId="36446"/>
    <cellStyle name="Percent.0 2 5 2 3 3" xfId="36447"/>
    <cellStyle name="Percent.0 2 5 2 4" xfId="36448"/>
    <cellStyle name="Percent.0 2 5 2 4 2" xfId="36449"/>
    <cellStyle name="Percent.0 2 5 2 4 3" xfId="36450"/>
    <cellStyle name="Percent.0 2 5 2 5" xfId="36451"/>
    <cellStyle name="Percent.0 2 5 2 5 2" xfId="36452"/>
    <cellStyle name="Percent.0 2 5 2 5 3" xfId="36453"/>
    <cellStyle name="Percent.0 2 5 2 6" xfId="36454"/>
    <cellStyle name="Percent.0 2 5 2 6 2" xfId="36455"/>
    <cellStyle name="Percent.0 2 5 2 6 3" xfId="36456"/>
    <cellStyle name="Percent.0 2 5 2 7" xfId="36457"/>
    <cellStyle name="Percent.0 2 5 2 7 2" xfId="36458"/>
    <cellStyle name="Percent.0 2 5 2 7 3" xfId="36459"/>
    <cellStyle name="Percent.0 2 5 2 8" xfId="36460"/>
    <cellStyle name="Percent.0 2 5 2 9" xfId="36461"/>
    <cellStyle name="Percent.0 2 5 3" xfId="36462"/>
    <cellStyle name="Percent.0 2 5 3 2" xfId="36463"/>
    <cellStyle name="Percent.0 2 5 3 3" xfId="36464"/>
    <cellStyle name="Percent.0 2 5 4" xfId="36465"/>
    <cellStyle name="Percent.0 2 5 4 2" xfId="36466"/>
    <cellStyle name="Percent.0 2 5 4 3" xfId="36467"/>
    <cellStyle name="Percent.0 2 5 5" xfId="36468"/>
    <cellStyle name="Percent.0 2 5 5 2" xfId="36469"/>
    <cellStyle name="Percent.0 2 5 5 3" xfId="36470"/>
    <cellStyle name="Percent.0 2 5 6" xfId="36471"/>
    <cellStyle name="Percent.0 2 5 6 2" xfId="36472"/>
    <cellStyle name="Percent.0 2 5 6 3" xfId="36473"/>
    <cellStyle name="Percent.0 2 5 7" xfId="36474"/>
    <cellStyle name="Percent.0 2 5 7 2" xfId="36475"/>
    <cellStyle name="Percent.0 2 5 7 3" xfId="36476"/>
    <cellStyle name="Percent.0 2 5 8" xfId="36477"/>
    <cellStyle name="Percent.0 2 5 8 2" xfId="36478"/>
    <cellStyle name="Percent.0 2 5 8 3" xfId="36479"/>
    <cellStyle name="Percent.0 2 5 9" xfId="36480"/>
    <cellStyle name="Percent.0 2 6" xfId="36481"/>
    <cellStyle name="Percent.0 2 6 10" xfId="36482"/>
    <cellStyle name="Percent.0 2 6 2" xfId="36483"/>
    <cellStyle name="Percent.0 2 6 2 2" xfId="36484"/>
    <cellStyle name="Percent.0 2 6 2 2 2" xfId="36485"/>
    <cellStyle name="Percent.0 2 6 2 2 3" xfId="36486"/>
    <cellStyle name="Percent.0 2 6 2 3" xfId="36487"/>
    <cellStyle name="Percent.0 2 6 2 3 2" xfId="36488"/>
    <cellStyle name="Percent.0 2 6 2 3 3" xfId="36489"/>
    <cellStyle name="Percent.0 2 6 2 4" xfId="36490"/>
    <cellStyle name="Percent.0 2 6 2 4 2" xfId="36491"/>
    <cellStyle name="Percent.0 2 6 2 4 3" xfId="36492"/>
    <cellStyle name="Percent.0 2 6 2 5" xfId="36493"/>
    <cellStyle name="Percent.0 2 6 2 5 2" xfId="36494"/>
    <cellStyle name="Percent.0 2 6 2 5 3" xfId="36495"/>
    <cellStyle name="Percent.0 2 6 2 6" xfId="36496"/>
    <cellStyle name="Percent.0 2 6 2 6 2" xfId="36497"/>
    <cellStyle name="Percent.0 2 6 2 6 3" xfId="36498"/>
    <cellStyle name="Percent.0 2 6 2 7" xfId="36499"/>
    <cellStyle name="Percent.0 2 6 2 7 2" xfId="36500"/>
    <cellStyle name="Percent.0 2 6 2 7 3" xfId="36501"/>
    <cellStyle name="Percent.0 2 6 2 8" xfId="36502"/>
    <cellStyle name="Percent.0 2 6 2 9" xfId="36503"/>
    <cellStyle name="Percent.0 2 6 3" xfId="36504"/>
    <cellStyle name="Percent.0 2 6 3 2" xfId="36505"/>
    <cellStyle name="Percent.0 2 6 3 3" xfId="36506"/>
    <cellStyle name="Percent.0 2 6 4" xfId="36507"/>
    <cellStyle name="Percent.0 2 6 4 2" xfId="36508"/>
    <cellStyle name="Percent.0 2 6 4 3" xfId="36509"/>
    <cellStyle name="Percent.0 2 6 5" xfId="36510"/>
    <cellStyle name="Percent.0 2 6 5 2" xfId="36511"/>
    <cellStyle name="Percent.0 2 6 5 3" xfId="36512"/>
    <cellStyle name="Percent.0 2 6 6" xfId="36513"/>
    <cellStyle name="Percent.0 2 6 6 2" xfId="36514"/>
    <cellStyle name="Percent.0 2 6 6 3" xfId="36515"/>
    <cellStyle name="Percent.0 2 6 7" xfId="36516"/>
    <cellStyle name="Percent.0 2 6 7 2" xfId="36517"/>
    <cellStyle name="Percent.0 2 6 7 3" xfId="36518"/>
    <cellStyle name="Percent.0 2 6 8" xfId="36519"/>
    <cellStyle name="Percent.0 2 6 8 2" xfId="36520"/>
    <cellStyle name="Percent.0 2 6 8 3" xfId="36521"/>
    <cellStyle name="Percent.0 2 6 9" xfId="36522"/>
    <cellStyle name="Percent.0 2 7" xfId="36523"/>
    <cellStyle name="Percent.0 2 7 10" xfId="36524"/>
    <cellStyle name="Percent.0 2 7 2" xfId="36525"/>
    <cellStyle name="Percent.0 2 7 2 2" xfId="36526"/>
    <cellStyle name="Percent.0 2 7 2 2 2" xfId="36527"/>
    <cellStyle name="Percent.0 2 7 2 2 3" xfId="36528"/>
    <cellStyle name="Percent.0 2 7 2 3" xfId="36529"/>
    <cellStyle name="Percent.0 2 7 2 3 2" xfId="36530"/>
    <cellStyle name="Percent.0 2 7 2 3 3" xfId="36531"/>
    <cellStyle name="Percent.0 2 7 2 4" xfId="36532"/>
    <cellStyle name="Percent.0 2 7 2 4 2" xfId="36533"/>
    <cellStyle name="Percent.0 2 7 2 4 3" xfId="36534"/>
    <cellStyle name="Percent.0 2 7 2 5" xfId="36535"/>
    <cellStyle name="Percent.0 2 7 2 5 2" xfId="36536"/>
    <cellStyle name="Percent.0 2 7 2 5 3" xfId="36537"/>
    <cellStyle name="Percent.0 2 7 2 6" xfId="36538"/>
    <cellStyle name="Percent.0 2 7 2 6 2" xfId="36539"/>
    <cellStyle name="Percent.0 2 7 2 6 3" xfId="36540"/>
    <cellStyle name="Percent.0 2 7 2 7" xfId="36541"/>
    <cellStyle name="Percent.0 2 7 2 7 2" xfId="36542"/>
    <cellStyle name="Percent.0 2 7 2 7 3" xfId="36543"/>
    <cellStyle name="Percent.0 2 7 2 8" xfId="36544"/>
    <cellStyle name="Percent.0 2 7 2 9" xfId="36545"/>
    <cellStyle name="Percent.0 2 7 3" xfId="36546"/>
    <cellStyle name="Percent.0 2 7 3 2" xfId="36547"/>
    <cellStyle name="Percent.0 2 7 3 3" xfId="36548"/>
    <cellStyle name="Percent.0 2 7 4" xfId="36549"/>
    <cellStyle name="Percent.0 2 7 4 2" xfId="36550"/>
    <cellStyle name="Percent.0 2 7 4 3" xfId="36551"/>
    <cellStyle name="Percent.0 2 7 5" xfId="36552"/>
    <cellStyle name="Percent.0 2 7 5 2" xfId="36553"/>
    <cellStyle name="Percent.0 2 7 5 3" xfId="36554"/>
    <cellStyle name="Percent.0 2 7 6" xfId="36555"/>
    <cellStyle name="Percent.0 2 7 6 2" xfId="36556"/>
    <cellStyle name="Percent.0 2 7 6 3" xfId="36557"/>
    <cellStyle name="Percent.0 2 7 7" xfId="36558"/>
    <cellStyle name="Percent.0 2 7 7 2" xfId="36559"/>
    <cellStyle name="Percent.0 2 7 7 3" xfId="36560"/>
    <cellStyle name="Percent.0 2 7 8" xfId="36561"/>
    <cellStyle name="Percent.0 2 7 8 2" xfId="36562"/>
    <cellStyle name="Percent.0 2 7 8 3" xfId="36563"/>
    <cellStyle name="Percent.0 2 7 9" xfId="36564"/>
    <cellStyle name="Percent.0 2 8" xfId="36565"/>
    <cellStyle name="Percent.0 2 8 2" xfId="36566"/>
    <cellStyle name="Percent.0 2 8 2 2" xfId="36567"/>
    <cellStyle name="Percent.0 2 8 2 3" xfId="36568"/>
    <cellStyle name="Percent.0 2 8 3" xfId="36569"/>
    <cellStyle name="Percent.0 2 8 3 2" xfId="36570"/>
    <cellStyle name="Percent.0 2 8 3 3" xfId="36571"/>
    <cellStyle name="Percent.0 2 8 4" xfId="36572"/>
    <cellStyle name="Percent.0 2 8 4 2" xfId="36573"/>
    <cellStyle name="Percent.0 2 8 4 3" xfId="36574"/>
    <cellStyle name="Percent.0 2 8 5" xfId="36575"/>
    <cellStyle name="Percent.0 2 8 5 2" xfId="36576"/>
    <cellStyle name="Percent.0 2 8 5 3" xfId="36577"/>
    <cellStyle name="Percent.0 2 8 6" xfId="36578"/>
    <cellStyle name="Percent.0 2 8 6 2" xfId="36579"/>
    <cellStyle name="Percent.0 2 8 6 3" xfId="36580"/>
    <cellStyle name="Percent.0 2 8 7" xfId="36581"/>
    <cellStyle name="Percent.0 2 8 7 2" xfId="36582"/>
    <cellStyle name="Percent.0 2 8 7 3" xfId="36583"/>
    <cellStyle name="Percent.0 2 8 8" xfId="36584"/>
    <cellStyle name="Percent.0 2 8 9" xfId="36585"/>
    <cellStyle name="Percent.0 2 9" xfId="36586"/>
    <cellStyle name="Percent.0 2 9 2" xfId="36587"/>
    <cellStyle name="Percent.0 2 9 3" xfId="36588"/>
    <cellStyle name="Percent.0 3" xfId="36589"/>
    <cellStyle name="Percent.0 3 10" xfId="36590"/>
    <cellStyle name="Percent.0 3 10 2" xfId="36591"/>
    <cellStyle name="Percent.0 3 10 3" xfId="36592"/>
    <cellStyle name="Percent.0 3 11" xfId="36593"/>
    <cellStyle name="Percent.0 3 11 2" xfId="36594"/>
    <cellStyle name="Percent.0 3 11 3" xfId="36595"/>
    <cellStyle name="Percent.0 3 12" xfId="36596"/>
    <cellStyle name="Percent.0 3 12 2" xfId="36597"/>
    <cellStyle name="Percent.0 3 12 3" xfId="36598"/>
    <cellStyle name="Percent.0 3 13" xfId="36599"/>
    <cellStyle name="Percent.0 3 13 2" xfId="36600"/>
    <cellStyle name="Percent.0 3 13 3" xfId="36601"/>
    <cellStyle name="Percent.0 3 14" xfId="36602"/>
    <cellStyle name="Percent.0 3 15" xfId="36603"/>
    <cellStyle name="Percent.0 3 2" xfId="36604"/>
    <cellStyle name="Percent.0 3 2 10" xfId="36605"/>
    <cellStyle name="Percent.0 3 2 10 2" xfId="36606"/>
    <cellStyle name="Percent.0 3 2 10 3" xfId="36607"/>
    <cellStyle name="Percent.0 3 2 11" xfId="36608"/>
    <cellStyle name="Percent.0 3 2 11 2" xfId="36609"/>
    <cellStyle name="Percent.0 3 2 11 3" xfId="36610"/>
    <cellStyle name="Percent.0 3 2 12" xfId="36611"/>
    <cellStyle name="Percent.0 3 2 12 2" xfId="36612"/>
    <cellStyle name="Percent.0 3 2 12 3" xfId="36613"/>
    <cellStyle name="Percent.0 3 2 13" xfId="36614"/>
    <cellStyle name="Percent.0 3 2 14" xfId="36615"/>
    <cellStyle name="Percent.0 3 2 2" xfId="36616"/>
    <cellStyle name="Percent.0 3 2 2 10" xfId="36617"/>
    <cellStyle name="Percent.0 3 2 2 2" xfId="36618"/>
    <cellStyle name="Percent.0 3 2 2 2 2" xfId="36619"/>
    <cellStyle name="Percent.0 3 2 2 2 2 2" xfId="36620"/>
    <cellStyle name="Percent.0 3 2 2 2 2 3" xfId="36621"/>
    <cellStyle name="Percent.0 3 2 2 2 3" xfId="36622"/>
    <cellStyle name="Percent.0 3 2 2 2 3 2" xfId="36623"/>
    <cellStyle name="Percent.0 3 2 2 2 3 3" xfId="36624"/>
    <cellStyle name="Percent.0 3 2 2 2 4" xfId="36625"/>
    <cellStyle name="Percent.0 3 2 2 2 4 2" xfId="36626"/>
    <cellStyle name="Percent.0 3 2 2 2 4 3" xfId="36627"/>
    <cellStyle name="Percent.0 3 2 2 2 5" xfId="36628"/>
    <cellStyle name="Percent.0 3 2 2 2 5 2" xfId="36629"/>
    <cellStyle name="Percent.0 3 2 2 2 5 3" xfId="36630"/>
    <cellStyle name="Percent.0 3 2 2 2 6" xfId="36631"/>
    <cellStyle name="Percent.0 3 2 2 2 6 2" xfId="36632"/>
    <cellStyle name="Percent.0 3 2 2 2 6 3" xfId="36633"/>
    <cellStyle name="Percent.0 3 2 2 2 7" xfId="36634"/>
    <cellStyle name="Percent.0 3 2 2 2 7 2" xfId="36635"/>
    <cellStyle name="Percent.0 3 2 2 2 7 3" xfId="36636"/>
    <cellStyle name="Percent.0 3 2 2 2 8" xfId="36637"/>
    <cellStyle name="Percent.0 3 2 2 2 9" xfId="36638"/>
    <cellStyle name="Percent.0 3 2 2 3" xfId="36639"/>
    <cellStyle name="Percent.0 3 2 2 3 2" xfId="36640"/>
    <cellStyle name="Percent.0 3 2 2 3 3" xfId="36641"/>
    <cellStyle name="Percent.0 3 2 2 4" xfId="36642"/>
    <cellStyle name="Percent.0 3 2 2 4 2" xfId="36643"/>
    <cellStyle name="Percent.0 3 2 2 4 3" xfId="36644"/>
    <cellStyle name="Percent.0 3 2 2 5" xfId="36645"/>
    <cellStyle name="Percent.0 3 2 2 5 2" xfId="36646"/>
    <cellStyle name="Percent.0 3 2 2 5 3" xfId="36647"/>
    <cellStyle name="Percent.0 3 2 2 6" xfId="36648"/>
    <cellStyle name="Percent.0 3 2 2 6 2" xfId="36649"/>
    <cellStyle name="Percent.0 3 2 2 6 3" xfId="36650"/>
    <cellStyle name="Percent.0 3 2 2 7" xfId="36651"/>
    <cellStyle name="Percent.0 3 2 2 7 2" xfId="36652"/>
    <cellStyle name="Percent.0 3 2 2 7 3" xfId="36653"/>
    <cellStyle name="Percent.0 3 2 2 8" xfId="36654"/>
    <cellStyle name="Percent.0 3 2 2 8 2" xfId="36655"/>
    <cellStyle name="Percent.0 3 2 2 8 3" xfId="36656"/>
    <cellStyle name="Percent.0 3 2 2 9" xfId="36657"/>
    <cellStyle name="Percent.0 3 2 3" xfId="36658"/>
    <cellStyle name="Percent.0 3 2 3 10" xfId="36659"/>
    <cellStyle name="Percent.0 3 2 3 2" xfId="36660"/>
    <cellStyle name="Percent.0 3 2 3 2 2" xfId="36661"/>
    <cellStyle name="Percent.0 3 2 3 2 2 2" xfId="36662"/>
    <cellStyle name="Percent.0 3 2 3 2 2 3" xfId="36663"/>
    <cellStyle name="Percent.0 3 2 3 2 3" xfId="36664"/>
    <cellStyle name="Percent.0 3 2 3 2 3 2" xfId="36665"/>
    <cellStyle name="Percent.0 3 2 3 2 3 3" xfId="36666"/>
    <cellStyle name="Percent.0 3 2 3 2 4" xfId="36667"/>
    <cellStyle name="Percent.0 3 2 3 2 4 2" xfId="36668"/>
    <cellStyle name="Percent.0 3 2 3 2 4 3" xfId="36669"/>
    <cellStyle name="Percent.0 3 2 3 2 5" xfId="36670"/>
    <cellStyle name="Percent.0 3 2 3 2 5 2" xfId="36671"/>
    <cellStyle name="Percent.0 3 2 3 2 5 3" xfId="36672"/>
    <cellStyle name="Percent.0 3 2 3 2 6" xfId="36673"/>
    <cellStyle name="Percent.0 3 2 3 2 6 2" xfId="36674"/>
    <cellStyle name="Percent.0 3 2 3 2 6 3" xfId="36675"/>
    <cellStyle name="Percent.0 3 2 3 2 7" xfId="36676"/>
    <cellStyle name="Percent.0 3 2 3 2 7 2" xfId="36677"/>
    <cellStyle name="Percent.0 3 2 3 2 7 3" xfId="36678"/>
    <cellStyle name="Percent.0 3 2 3 2 8" xfId="36679"/>
    <cellStyle name="Percent.0 3 2 3 2 9" xfId="36680"/>
    <cellStyle name="Percent.0 3 2 3 3" xfId="36681"/>
    <cellStyle name="Percent.0 3 2 3 3 2" xfId="36682"/>
    <cellStyle name="Percent.0 3 2 3 3 3" xfId="36683"/>
    <cellStyle name="Percent.0 3 2 3 4" xfId="36684"/>
    <cellStyle name="Percent.0 3 2 3 4 2" xfId="36685"/>
    <cellStyle name="Percent.0 3 2 3 4 3" xfId="36686"/>
    <cellStyle name="Percent.0 3 2 3 5" xfId="36687"/>
    <cellStyle name="Percent.0 3 2 3 5 2" xfId="36688"/>
    <cellStyle name="Percent.0 3 2 3 5 3" xfId="36689"/>
    <cellStyle name="Percent.0 3 2 3 6" xfId="36690"/>
    <cellStyle name="Percent.0 3 2 3 6 2" xfId="36691"/>
    <cellStyle name="Percent.0 3 2 3 6 3" xfId="36692"/>
    <cellStyle name="Percent.0 3 2 3 7" xfId="36693"/>
    <cellStyle name="Percent.0 3 2 3 7 2" xfId="36694"/>
    <cellStyle name="Percent.0 3 2 3 7 3" xfId="36695"/>
    <cellStyle name="Percent.0 3 2 3 8" xfId="36696"/>
    <cellStyle name="Percent.0 3 2 3 8 2" xfId="36697"/>
    <cellStyle name="Percent.0 3 2 3 8 3" xfId="36698"/>
    <cellStyle name="Percent.0 3 2 3 9" xfId="36699"/>
    <cellStyle name="Percent.0 3 2 4" xfId="36700"/>
    <cellStyle name="Percent.0 3 2 4 10" xfId="36701"/>
    <cellStyle name="Percent.0 3 2 4 2" xfId="36702"/>
    <cellStyle name="Percent.0 3 2 4 2 2" xfId="36703"/>
    <cellStyle name="Percent.0 3 2 4 2 2 2" xfId="36704"/>
    <cellStyle name="Percent.0 3 2 4 2 2 3" xfId="36705"/>
    <cellStyle name="Percent.0 3 2 4 2 3" xfId="36706"/>
    <cellStyle name="Percent.0 3 2 4 2 3 2" xfId="36707"/>
    <cellStyle name="Percent.0 3 2 4 2 3 3" xfId="36708"/>
    <cellStyle name="Percent.0 3 2 4 2 4" xfId="36709"/>
    <cellStyle name="Percent.0 3 2 4 2 4 2" xfId="36710"/>
    <cellStyle name="Percent.0 3 2 4 2 4 3" xfId="36711"/>
    <cellStyle name="Percent.0 3 2 4 2 5" xfId="36712"/>
    <cellStyle name="Percent.0 3 2 4 2 5 2" xfId="36713"/>
    <cellStyle name="Percent.0 3 2 4 2 5 3" xfId="36714"/>
    <cellStyle name="Percent.0 3 2 4 2 6" xfId="36715"/>
    <cellStyle name="Percent.0 3 2 4 2 6 2" xfId="36716"/>
    <cellStyle name="Percent.0 3 2 4 2 6 3" xfId="36717"/>
    <cellStyle name="Percent.0 3 2 4 2 7" xfId="36718"/>
    <cellStyle name="Percent.0 3 2 4 2 7 2" xfId="36719"/>
    <cellStyle name="Percent.0 3 2 4 2 7 3" xfId="36720"/>
    <cellStyle name="Percent.0 3 2 4 2 8" xfId="36721"/>
    <cellStyle name="Percent.0 3 2 4 2 9" xfId="36722"/>
    <cellStyle name="Percent.0 3 2 4 3" xfId="36723"/>
    <cellStyle name="Percent.0 3 2 4 3 2" xfId="36724"/>
    <cellStyle name="Percent.0 3 2 4 3 3" xfId="36725"/>
    <cellStyle name="Percent.0 3 2 4 4" xfId="36726"/>
    <cellStyle name="Percent.0 3 2 4 4 2" xfId="36727"/>
    <cellStyle name="Percent.0 3 2 4 4 3" xfId="36728"/>
    <cellStyle name="Percent.0 3 2 4 5" xfId="36729"/>
    <cellStyle name="Percent.0 3 2 4 5 2" xfId="36730"/>
    <cellStyle name="Percent.0 3 2 4 5 3" xfId="36731"/>
    <cellStyle name="Percent.0 3 2 4 6" xfId="36732"/>
    <cellStyle name="Percent.0 3 2 4 6 2" xfId="36733"/>
    <cellStyle name="Percent.0 3 2 4 6 3" xfId="36734"/>
    <cellStyle name="Percent.0 3 2 4 7" xfId="36735"/>
    <cellStyle name="Percent.0 3 2 4 7 2" xfId="36736"/>
    <cellStyle name="Percent.0 3 2 4 7 3" xfId="36737"/>
    <cellStyle name="Percent.0 3 2 4 8" xfId="36738"/>
    <cellStyle name="Percent.0 3 2 4 8 2" xfId="36739"/>
    <cellStyle name="Percent.0 3 2 4 8 3" xfId="36740"/>
    <cellStyle name="Percent.0 3 2 4 9" xfId="36741"/>
    <cellStyle name="Percent.0 3 2 5" xfId="36742"/>
    <cellStyle name="Percent.0 3 2 5 10" xfId="36743"/>
    <cellStyle name="Percent.0 3 2 5 2" xfId="36744"/>
    <cellStyle name="Percent.0 3 2 5 2 2" xfId="36745"/>
    <cellStyle name="Percent.0 3 2 5 2 2 2" xfId="36746"/>
    <cellStyle name="Percent.0 3 2 5 2 2 3" xfId="36747"/>
    <cellStyle name="Percent.0 3 2 5 2 3" xfId="36748"/>
    <cellStyle name="Percent.0 3 2 5 2 3 2" xfId="36749"/>
    <cellStyle name="Percent.0 3 2 5 2 3 3" xfId="36750"/>
    <cellStyle name="Percent.0 3 2 5 2 4" xfId="36751"/>
    <cellStyle name="Percent.0 3 2 5 2 4 2" xfId="36752"/>
    <cellStyle name="Percent.0 3 2 5 2 4 3" xfId="36753"/>
    <cellStyle name="Percent.0 3 2 5 2 5" xfId="36754"/>
    <cellStyle name="Percent.0 3 2 5 2 5 2" xfId="36755"/>
    <cellStyle name="Percent.0 3 2 5 2 5 3" xfId="36756"/>
    <cellStyle name="Percent.0 3 2 5 2 6" xfId="36757"/>
    <cellStyle name="Percent.0 3 2 5 2 6 2" xfId="36758"/>
    <cellStyle name="Percent.0 3 2 5 2 6 3" xfId="36759"/>
    <cellStyle name="Percent.0 3 2 5 2 7" xfId="36760"/>
    <cellStyle name="Percent.0 3 2 5 2 7 2" xfId="36761"/>
    <cellStyle name="Percent.0 3 2 5 2 7 3" xfId="36762"/>
    <cellStyle name="Percent.0 3 2 5 2 8" xfId="36763"/>
    <cellStyle name="Percent.0 3 2 5 2 9" xfId="36764"/>
    <cellStyle name="Percent.0 3 2 5 3" xfId="36765"/>
    <cellStyle name="Percent.0 3 2 5 3 2" xfId="36766"/>
    <cellStyle name="Percent.0 3 2 5 3 3" xfId="36767"/>
    <cellStyle name="Percent.0 3 2 5 4" xfId="36768"/>
    <cellStyle name="Percent.0 3 2 5 4 2" xfId="36769"/>
    <cellStyle name="Percent.0 3 2 5 4 3" xfId="36770"/>
    <cellStyle name="Percent.0 3 2 5 5" xfId="36771"/>
    <cellStyle name="Percent.0 3 2 5 5 2" xfId="36772"/>
    <cellStyle name="Percent.0 3 2 5 5 3" xfId="36773"/>
    <cellStyle name="Percent.0 3 2 5 6" xfId="36774"/>
    <cellStyle name="Percent.0 3 2 5 6 2" xfId="36775"/>
    <cellStyle name="Percent.0 3 2 5 6 3" xfId="36776"/>
    <cellStyle name="Percent.0 3 2 5 7" xfId="36777"/>
    <cellStyle name="Percent.0 3 2 5 7 2" xfId="36778"/>
    <cellStyle name="Percent.0 3 2 5 7 3" xfId="36779"/>
    <cellStyle name="Percent.0 3 2 5 8" xfId="36780"/>
    <cellStyle name="Percent.0 3 2 5 8 2" xfId="36781"/>
    <cellStyle name="Percent.0 3 2 5 8 3" xfId="36782"/>
    <cellStyle name="Percent.0 3 2 5 9" xfId="36783"/>
    <cellStyle name="Percent.0 3 2 6" xfId="36784"/>
    <cellStyle name="Percent.0 3 2 6 2" xfId="36785"/>
    <cellStyle name="Percent.0 3 2 6 2 2" xfId="36786"/>
    <cellStyle name="Percent.0 3 2 6 2 3" xfId="36787"/>
    <cellStyle name="Percent.0 3 2 6 3" xfId="36788"/>
    <cellStyle name="Percent.0 3 2 6 3 2" xfId="36789"/>
    <cellStyle name="Percent.0 3 2 6 3 3" xfId="36790"/>
    <cellStyle name="Percent.0 3 2 6 4" xfId="36791"/>
    <cellStyle name="Percent.0 3 2 6 4 2" xfId="36792"/>
    <cellStyle name="Percent.0 3 2 6 4 3" xfId="36793"/>
    <cellStyle name="Percent.0 3 2 6 5" xfId="36794"/>
    <cellStyle name="Percent.0 3 2 6 5 2" xfId="36795"/>
    <cellStyle name="Percent.0 3 2 6 5 3" xfId="36796"/>
    <cellStyle name="Percent.0 3 2 6 6" xfId="36797"/>
    <cellStyle name="Percent.0 3 2 6 6 2" xfId="36798"/>
    <cellStyle name="Percent.0 3 2 6 6 3" xfId="36799"/>
    <cellStyle name="Percent.0 3 2 6 7" xfId="36800"/>
    <cellStyle name="Percent.0 3 2 6 7 2" xfId="36801"/>
    <cellStyle name="Percent.0 3 2 6 7 3" xfId="36802"/>
    <cellStyle name="Percent.0 3 2 6 8" xfId="36803"/>
    <cellStyle name="Percent.0 3 2 6 9" xfId="36804"/>
    <cellStyle name="Percent.0 3 2 7" xfId="36805"/>
    <cellStyle name="Percent.0 3 2 7 2" xfId="36806"/>
    <cellStyle name="Percent.0 3 2 7 3" xfId="36807"/>
    <cellStyle name="Percent.0 3 2 8" xfId="36808"/>
    <cellStyle name="Percent.0 3 2 8 2" xfId="36809"/>
    <cellStyle name="Percent.0 3 2 8 3" xfId="36810"/>
    <cellStyle name="Percent.0 3 2 9" xfId="36811"/>
    <cellStyle name="Percent.0 3 2 9 2" xfId="36812"/>
    <cellStyle name="Percent.0 3 2 9 3" xfId="36813"/>
    <cellStyle name="Percent.0 3 3" xfId="36814"/>
    <cellStyle name="Percent.0 3 3 10" xfId="36815"/>
    <cellStyle name="Percent.0 3 3 10 2" xfId="36816"/>
    <cellStyle name="Percent.0 3 3 10 3" xfId="36817"/>
    <cellStyle name="Percent.0 3 3 11" xfId="36818"/>
    <cellStyle name="Percent.0 3 3 11 2" xfId="36819"/>
    <cellStyle name="Percent.0 3 3 11 3" xfId="36820"/>
    <cellStyle name="Percent.0 3 3 12" xfId="36821"/>
    <cellStyle name="Percent.0 3 3 12 2" xfId="36822"/>
    <cellStyle name="Percent.0 3 3 12 3" xfId="36823"/>
    <cellStyle name="Percent.0 3 3 13" xfId="36824"/>
    <cellStyle name="Percent.0 3 3 14" xfId="36825"/>
    <cellStyle name="Percent.0 3 3 2" xfId="36826"/>
    <cellStyle name="Percent.0 3 3 2 10" xfId="36827"/>
    <cellStyle name="Percent.0 3 3 2 2" xfId="36828"/>
    <cellStyle name="Percent.0 3 3 2 2 2" xfId="36829"/>
    <cellStyle name="Percent.0 3 3 2 2 2 2" xfId="36830"/>
    <cellStyle name="Percent.0 3 3 2 2 2 3" xfId="36831"/>
    <cellStyle name="Percent.0 3 3 2 2 3" xfId="36832"/>
    <cellStyle name="Percent.0 3 3 2 2 3 2" xfId="36833"/>
    <cellStyle name="Percent.0 3 3 2 2 3 3" xfId="36834"/>
    <cellStyle name="Percent.0 3 3 2 2 4" xfId="36835"/>
    <cellStyle name="Percent.0 3 3 2 2 4 2" xfId="36836"/>
    <cellStyle name="Percent.0 3 3 2 2 4 3" xfId="36837"/>
    <cellStyle name="Percent.0 3 3 2 2 5" xfId="36838"/>
    <cellStyle name="Percent.0 3 3 2 2 5 2" xfId="36839"/>
    <cellStyle name="Percent.0 3 3 2 2 5 3" xfId="36840"/>
    <cellStyle name="Percent.0 3 3 2 2 6" xfId="36841"/>
    <cellStyle name="Percent.0 3 3 2 2 6 2" xfId="36842"/>
    <cellStyle name="Percent.0 3 3 2 2 6 3" xfId="36843"/>
    <cellStyle name="Percent.0 3 3 2 2 7" xfId="36844"/>
    <cellStyle name="Percent.0 3 3 2 2 7 2" xfId="36845"/>
    <cellStyle name="Percent.0 3 3 2 2 7 3" xfId="36846"/>
    <cellStyle name="Percent.0 3 3 2 2 8" xfId="36847"/>
    <cellStyle name="Percent.0 3 3 2 2 9" xfId="36848"/>
    <cellStyle name="Percent.0 3 3 2 3" xfId="36849"/>
    <cellStyle name="Percent.0 3 3 2 3 2" xfId="36850"/>
    <cellStyle name="Percent.0 3 3 2 3 3" xfId="36851"/>
    <cellStyle name="Percent.0 3 3 2 4" xfId="36852"/>
    <cellStyle name="Percent.0 3 3 2 4 2" xfId="36853"/>
    <cellStyle name="Percent.0 3 3 2 4 3" xfId="36854"/>
    <cellStyle name="Percent.0 3 3 2 5" xfId="36855"/>
    <cellStyle name="Percent.0 3 3 2 5 2" xfId="36856"/>
    <cellStyle name="Percent.0 3 3 2 5 3" xfId="36857"/>
    <cellStyle name="Percent.0 3 3 2 6" xfId="36858"/>
    <cellStyle name="Percent.0 3 3 2 6 2" xfId="36859"/>
    <cellStyle name="Percent.0 3 3 2 6 3" xfId="36860"/>
    <cellStyle name="Percent.0 3 3 2 7" xfId="36861"/>
    <cellStyle name="Percent.0 3 3 2 7 2" xfId="36862"/>
    <cellStyle name="Percent.0 3 3 2 7 3" xfId="36863"/>
    <cellStyle name="Percent.0 3 3 2 8" xfId="36864"/>
    <cellStyle name="Percent.0 3 3 2 8 2" xfId="36865"/>
    <cellStyle name="Percent.0 3 3 2 8 3" xfId="36866"/>
    <cellStyle name="Percent.0 3 3 2 9" xfId="36867"/>
    <cellStyle name="Percent.0 3 3 3" xfId="36868"/>
    <cellStyle name="Percent.0 3 3 3 10" xfId="36869"/>
    <cellStyle name="Percent.0 3 3 3 2" xfId="36870"/>
    <cellStyle name="Percent.0 3 3 3 2 2" xfId="36871"/>
    <cellStyle name="Percent.0 3 3 3 2 2 2" xfId="36872"/>
    <cellStyle name="Percent.0 3 3 3 2 2 3" xfId="36873"/>
    <cellStyle name="Percent.0 3 3 3 2 3" xfId="36874"/>
    <cellStyle name="Percent.0 3 3 3 2 3 2" xfId="36875"/>
    <cellStyle name="Percent.0 3 3 3 2 3 3" xfId="36876"/>
    <cellStyle name="Percent.0 3 3 3 2 4" xfId="36877"/>
    <cellStyle name="Percent.0 3 3 3 2 4 2" xfId="36878"/>
    <cellStyle name="Percent.0 3 3 3 2 4 3" xfId="36879"/>
    <cellStyle name="Percent.0 3 3 3 2 5" xfId="36880"/>
    <cellStyle name="Percent.0 3 3 3 2 5 2" xfId="36881"/>
    <cellStyle name="Percent.0 3 3 3 2 5 3" xfId="36882"/>
    <cellStyle name="Percent.0 3 3 3 2 6" xfId="36883"/>
    <cellStyle name="Percent.0 3 3 3 2 6 2" xfId="36884"/>
    <cellStyle name="Percent.0 3 3 3 2 6 3" xfId="36885"/>
    <cellStyle name="Percent.0 3 3 3 2 7" xfId="36886"/>
    <cellStyle name="Percent.0 3 3 3 2 7 2" xfId="36887"/>
    <cellStyle name="Percent.0 3 3 3 2 7 3" xfId="36888"/>
    <cellStyle name="Percent.0 3 3 3 2 8" xfId="36889"/>
    <cellStyle name="Percent.0 3 3 3 2 9" xfId="36890"/>
    <cellStyle name="Percent.0 3 3 3 3" xfId="36891"/>
    <cellStyle name="Percent.0 3 3 3 3 2" xfId="36892"/>
    <cellStyle name="Percent.0 3 3 3 3 3" xfId="36893"/>
    <cellStyle name="Percent.0 3 3 3 4" xfId="36894"/>
    <cellStyle name="Percent.0 3 3 3 4 2" xfId="36895"/>
    <cellStyle name="Percent.0 3 3 3 4 3" xfId="36896"/>
    <cellStyle name="Percent.0 3 3 3 5" xfId="36897"/>
    <cellStyle name="Percent.0 3 3 3 5 2" xfId="36898"/>
    <cellStyle name="Percent.0 3 3 3 5 3" xfId="36899"/>
    <cellStyle name="Percent.0 3 3 3 6" xfId="36900"/>
    <cellStyle name="Percent.0 3 3 3 6 2" xfId="36901"/>
    <cellStyle name="Percent.0 3 3 3 6 3" xfId="36902"/>
    <cellStyle name="Percent.0 3 3 3 7" xfId="36903"/>
    <cellStyle name="Percent.0 3 3 3 7 2" xfId="36904"/>
    <cellStyle name="Percent.0 3 3 3 7 3" xfId="36905"/>
    <cellStyle name="Percent.0 3 3 3 8" xfId="36906"/>
    <cellStyle name="Percent.0 3 3 3 8 2" xfId="36907"/>
    <cellStyle name="Percent.0 3 3 3 8 3" xfId="36908"/>
    <cellStyle name="Percent.0 3 3 3 9" xfId="36909"/>
    <cellStyle name="Percent.0 3 3 4" xfId="36910"/>
    <cellStyle name="Percent.0 3 3 4 10" xfId="36911"/>
    <cellStyle name="Percent.0 3 3 4 2" xfId="36912"/>
    <cellStyle name="Percent.0 3 3 4 2 2" xfId="36913"/>
    <cellStyle name="Percent.0 3 3 4 2 2 2" xfId="36914"/>
    <cellStyle name="Percent.0 3 3 4 2 2 3" xfId="36915"/>
    <cellStyle name="Percent.0 3 3 4 2 3" xfId="36916"/>
    <cellStyle name="Percent.0 3 3 4 2 3 2" xfId="36917"/>
    <cellStyle name="Percent.0 3 3 4 2 3 3" xfId="36918"/>
    <cellStyle name="Percent.0 3 3 4 2 4" xfId="36919"/>
    <cellStyle name="Percent.0 3 3 4 2 4 2" xfId="36920"/>
    <cellStyle name="Percent.0 3 3 4 2 4 3" xfId="36921"/>
    <cellStyle name="Percent.0 3 3 4 2 5" xfId="36922"/>
    <cellStyle name="Percent.0 3 3 4 2 5 2" xfId="36923"/>
    <cellStyle name="Percent.0 3 3 4 2 5 3" xfId="36924"/>
    <cellStyle name="Percent.0 3 3 4 2 6" xfId="36925"/>
    <cellStyle name="Percent.0 3 3 4 2 6 2" xfId="36926"/>
    <cellStyle name="Percent.0 3 3 4 2 6 3" xfId="36927"/>
    <cellStyle name="Percent.0 3 3 4 2 7" xfId="36928"/>
    <cellStyle name="Percent.0 3 3 4 2 7 2" xfId="36929"/>
    <cellStyle name="Percent.0 3 3 4 2 7 3" xfId="36930"/>
    <cellStyle name="Percent.0 3 3 4 2 8" xfId="36931"/>
    <cellStyle name="Percent.0 3 3 4 2 9" xfId="36932"/>
    <cellStyle name="Percent.0 3 3 4 3" xfId="36933"/>
    <cellStyle name="Percent.0 3 3 4 3 2" xfId="36934"/>
    <cellStyle name="Percent.0 3 3 4 3 3" xfId="36935"/>
    <cellStyle name="Percent.0 3 3 4 4" xfId="36936"/>
    <cellStyle name="Percent.0 3 3 4 4 2" xfId="36937"/>
    <cellStyle name="Percent.0 3 3 4 4 3" xfId="36938"/>
    <cellStyle name="Percent.0 3 3 4 5" xfId="36939"/>
    <cellStyle name="Percent.0 3 3 4 5 2" xfId="36940"/>
    <cellStyle name="Percent.0 3 3 4 5 3" xfId="36941"/>
    <cellStyle name="Percent.0 3 3 4 6" xfId="36942"/>
    <cellStyle name="Percent.0 3 3 4 6 2" xfId="36943"/>
    <cellStyle name="Percent.0 3 3 4 6 3" xfId="36944"/>
    <cellStyle name="Percent.0 3 3 4 7" xfId="36945"/>
    <cellStyle name="Percent.0 3 3 4 7 2" xfId="36946"/>
    <cellStyle name="Percent.0 3 3 4 7 3" xfId="36947"/>
    <cellStyle name="Percent.0 3 3 4 8" xfId="36948"/>
    <cellStyle name="Percent.0 3 3 4 8 2" xfId="36949"/>
    <cellStyle name="Percent.0 3 3 4 8 3" xfId="36950"/>
    <cellStyle name="Percent.0 3 3 4 9" xfId="36951"/>
    <cellStyle name="Percent.0 3 3 5" xfId="36952"/>
    <cellStyle name="Percent.0 3 3 5 10" xfId="36953"/>
    <cellStyle name="Percent.0 3 3 5 2" xfId="36954"/>
    <cellStyle name="Percent.0 3 3 5 2 2" xfId="36955"/>
    <cellStyle name="Percent.0 3 3 5 2 2 2" xfId="36956"/>
    <cellStyle name="Percent.0 3 3 5 2 2 3" xfId="36957"/>
    <cellStyle name="Percent.0 3 3 5 2 3" xfId="36958"/>
    <cellStyle name="Percent.0 3 3 5 2 3 2" xfId="36959"/>
    <cellStyle name="Percent.0 3 3 5 2 3 3" xfId="36960"/>
    <cellStyle name="Percent.0 3 3 5 2 4" xfId="36961"/>
    <cellStyle name="Percent.0 3 3 5 2 4 2" xfId="36962"/>
    <cellStyle name="Percent.0 3 3 5 2 4 3" xfId="36963"/>
    <cellStyle name="Percent.0 3 3 5 2 5" xfId="36964"/>
    <cellStyle name="Percent.0 3 3 5 2 5 2" xfId="36965"/>
    <cellStyle name="Percent.0 3 3 5 2 5 3" xfId="36966"/>
    <cellStyle name="Percent.0 3 3 5 2 6" xfId="36967"/>
    <cellStyle name="Percent.0 3 3 5 2 6 2" xfId="36968"/>
    <cellStyle name="Percent.0 3 3 5 2 6 3" xfId="36969"/>
    <cellStyle name="Percent.0 3 3 5 2 7" xfId="36970"/>
    <cellStyle name="Percent.0 3 3 5 2 7 2" xfId="36971"/>
    <cellStyle name="Percent.0 3 3 5 2 7 3" xfId="36972"/>
    <cellStyle name="Percent.0 3 3 5 2 8" xfId="36973"/>
    <cellStyle name="Percent.0 3 3 5 2 9" xfId="36974"/>
    <cellStyle name="Percent.0 3 3 5 3" xfId="36975"/>
    <cellStyle name="Percent.0 3 3 5 3 2" xfId="36976"/>
    <cellStyle name="Percent.0 3 3 5 3 3" xfId="36977"/>
    <cellStyle name="Percent.0 3 3 5 4" xfId="36978"/>
    <cellStyle name="Percent.0 3 3 5 4 2" xfId="36979"/>
    <cellStyle name="Percent.0 3 3 5 4 3" xfId="36980"/>
    <cellStyle name="Percent.0 3 3 5 5" xfId="36981"/>
    <cellStyle name="Percent.0 3 3 5 5 2" xfId="36982"/>
    <cellStyle name="Percent.0 3 3 5 5 3" xfId="36983"/>
    <cellStyle name="Percent.0 3 3 5 6" xfId="36984"/>
    <cellStyle name="Percent.0 3 3 5 6 2" xfId="36985"/>
    <cellStyle name="Percent.0 3 3 5 6 3" xfId="36986"/>
    <cellStyle name="Percent.0 3 3 5 7" xfId="36987"/>
    <cellStyle name="Percent.0 3 3 5 7 2" xfId="36988"/>
    <cellStyle name="Percent.0 3 3 5 7 3" xfId="36989"/>
    <cellStyle name="Percent.0 3 3 5 8" xfId="36990"/>
    <cellStyle name="Percent.0 3 3 5 8 2" xfId="36991"/>
    <cellStyle name="Percent.0 3 3 5 8 3" xfId="36992"/>
    <cellStyle name="Percent.0 3 3 5 9" xfId="36993"/>
    <cellStyle name="Percent.0 3 3 6" xfId="36994"/>
    <cellStyle name="Percent.0 3 3 6 2" xfId="36995"/>
    <cellStyle name="Percent.0 3 3 6 2 2" xfId="36996"/>
    <cellStyle name="Percent.0 3 3 6 2 3" xfId="36997"/>
    <cellStyle name="Percent.0 3 3 6 3" xfId="36998"/>
    <cellStyle name="Percent.0 3 3 6 3 2" xfId="36999"/>
    <cellStyle name="Percent.0 3 3 6 3 3" xfId="37000"/>
    <cellStyle name="Percent.0 3 3 6 4" xfId="37001"/>
    <cellStyle name="Percent.0 3 3 6 4 2" xfId="37002"/>
    <cellStyle name="Percent.0 3 3 6 4 3" xfId="37003"/>
    <cellStyle name="Percent.0 3 3 6 5" xfId="37004"/>
    <cellStyle name="Percent.0 3 3 6 5 2" xfId="37005"/>
    <cellStyle name="Percent.0 3 3 6 5 3" xfId="37006"/>
    <cellStyle name="Percent.0 3 3 6 6" xfId="37007"/>
    <cellStyle name="Percent.0 3 3 6 6 2" xfId="37008"/>
    <cellStyle name="Percent.0 3 3 6 6 3" xfId="37009"/>
    <cellStyle name="Percent.0 3 3 6 7" xfId="37010"/>
    <cellStyle name="Percent.0 3 3 6 7 2" xfId="37011"/>
    <cellStyle name="Percent.0 3 3 6 7 3" xfId="37012"/>
    <cellStyle name="Percent.0 3 3 6 8" xfId="37013"/>
    <cellStyle name="Percent.0 3 3 6 9" xfId="37014"/>
    <cellStyle name="Percent.0 3 3 7" xfId="37015"/>
    <cellStyle name="Percent.0 3 3 7 2" xfId="37016"/>
    <cellStyle name="Percent.0 3 3 7 3" xfId="37017"/>
    <cellStyle name="Percent.0 3 3 8" xfId="37018"/>
    <cellStyle name="Percent.0 3 3 8 2" xfId="37019"/>
    <cellStyle name="Percent.0 3 3 8 3" xfId="37020"/>
    <cellStyle name="Percent.0 3 3 9" xfId="37021"/>
    <cellStyle name="Percent.0 3 3 9 2" xfId="37022"/>
    <cellStyle name="Percent.0 3 3 9 3" xfId="37023"/>
    <cellStyle name="Percent.0 3 4" xfId="37024"/>
    <cellStyle name="Percent.0 3 4 10" xfId="37025"/>
    <cellStyle name="Percent.0 3 4 2" xfId="37026"/>
    <cellStyle name="Percent.0 3 4 2 2" xfId="37027"/>
    <cellStyle name="Percent.0 3 4 2 2 2" xfId="37028"/>
    <cellStyle name="Percent.0 3 4 2 2 3" xfId="37029"/>
    <cellStyle name="Percent.0 3 4 2 3" xfId="37030"/>
    <cellStyle name="Percent.0 3 4 2 3 2" xfId="37031"/>
    <cellStyle name="Percent.0 3 4 2 3 3" xfId="37032"/>
    <cellStyle name="Percent.0 3 4 2 4" xfId="37033"/>
    <cellStyle name="Percent.0 3 4 2 4 2" xfId="37034"/>
    <cellStyle name="Percent.0 3 4 2 4 3" xfId="37035"/>
    <cellStyle name="Percent.0 3 4 2 5" xfId="37036"/>
    <cellStyle name="Percent.0 3 4 2 5 2" xfId="37037"/>
    <cellStyle name="Percent.0 3 4 2 5 3" xfId="37038"/>
    <cellStyle name="Percent.0 3 4 2 6" xfId="37039"/>
    <cellStyle name="Percent.0 3 4 2 6 2" xfId="37040"/>
    <cellStyle name="Percent.0 3 4 2 6 3" xfId="37041"/>
    <cellStyle name="Percent.0 3 4 2 7" xfId="37042"/>
    <cellStyle name="Percent.0 3 4 2 7 2" xfId="37043"/>
    <cellStyle name="Percent.0 3 4 2 7 3" xfId="37044"/>
    <cellStyle name="Percent.0 3 4 2 8" xfId="37045"/>
    <cellStyle name="Percent.0 3 4 2 9" xfId="37046"/>
    <cellStyle name="Percent.0 3 4 3" xfId="37047"/>
    <cellStyle name="Percent.0 3 4 3 2" xfId="37048"/>
    <cellStyle name="Percent.0 3 4 3 3" xfId="37049"/>
    <cellStyle name="Percent.0 3 4 4" xfId="37050"/>
    <cellStyle name="Percent.0 3 4 4 2" xfId="37051"/>
    <cellStyle name="Percent.0 3 4 4 3" xfId="37052"/>
    <cellStyle name="Percent.0 3 4 5" xfId="37053"/>
    <cellStyle name="Percent.0 3 4 5 2" xfId="37054"/>
    <cellStyle name="Percent.0 3 4 5 3" xfId="37055"/>
    <cellStyle name="Percent.0 3 4 6" xfId="37056"/>
    <cellStyle name="Percent.0 3 4 6 2" xfId="37057"/>
    <cellStyle name="Percent.0 3 4 6 3" xfId="37058"/>
    <cellStyle name="Percent.0 3 4 7" xfId="37059"/>
    <cellStyle name="Percent.0 3 4 7 2" xfId="37060"/>
    <cellStyle name="Percent.0 3 4 7 3" xfId="37061"/>
    <cellStyle name="Percent.0 3 4 8" xfId="37062"/>
    <cellStyle name="Percent.0 3 4 8 2" xfId="37063"/>
    <cellStyle name="Percent.0 3 4 8 3" xfId="37064"/>
    <cellStyle name="Percent.0 3 4 9" xfId="37065"/>
    <cellStyle name="Percent.0 3 5" xfId="37066"/>
    <cellStyle name="Percent.0 3 5 10" xfId="37067"/>
    <cellStyle name="Percent.0 3 5 2" xfId="37068"/>
    <cellStyle name="Percent.0 3 5 2 2" xfId="37069"/>
    <cellStyle name="Percent.0 3 5 2 2 2" xfId="37070"/>
    <cellStyle name="Percent.0 3 5 2 2 3" xfId="37071"/>
    <cellStyle name="Percent.0 3 5 2 3" xfId="37072"/>
    <cellStyle name="Percent.0 3 5 2 3 2" xfId="37073"/>
    <cellStyle name="Percent.0 3 5 2 3 3" xfId="37074"/>
    <cellStyle name="Percent.0 3 5 2 4" xfId="37075"/>
    <cellStyle name="Percent.0 3 5 2 4 2" xfId="37076"/>
    <cellStyle name="Percent.0 3 5 2 4 3" xfId="37077"/>
    <cellStyle name="Percent.0 3 5 2 5" xfId="37078"/>
    <cellStyle name="Percent.0 3 5 2 5 2" xfId="37079"/>
    <cellStyle name="Percent.0 3 5 2 5 3" xfId="37080"/>
    <cellStyle name="Percent.0 3 5 2 6" xfId="37081"/>
    <cellStyle name="Percent.0 3 5 2 6 2" xfId="37082"/>
    <cellStyle name="Percent.0 3 5 2 6 3" xfId="37083"/>
    <cellStyle name="Percent.0 3 5 2 7" xfId="37084"/>
    <cellStyle name="Percent.0 3 5 2 7 2" xfId="37085"/>
    <cellStyle name="Percent.0 3 5 2 7 3" xfId="37086"/>
    <cellStyle name="Percent.0 3 5 2 8" xfId="37087"/>
    <cellStyle name="Percent.0 3 5 2 9" xfId="37088"/>
    <cellStyle name="Percent.0 3 5 3" xfId="37089"/>
    <cellStyle name="Percent.0 3 5 3 2" xfId="37090"/>
    <cellStyle name="Percent.0 3 5 3 3" xfId="37091"/>
    <cellStyle name="Percent.0 3 5 4" xfId="37092"/>
    <cellStyle name="Percent.0 3 5 4 2" xfId="37093"/>
    <cellStyle name="Percent.0 3 5 4 3" xfId="37094"/>
    <cellStyle name="Percent.0 3 5 5" xfId="37095"/>
    <cellStyle name="Percent.0 3 5 5 2" xfId="37096"/>
    <cellStyle name="Percent.0 3 5 5 3" xfId="37097"/>
    <cellStyle name="Percent.0 3 5 6" xfId="37098"/>
    <cellStyle name="Percent.0 3 5 6 2" xfId="37099"/>
    <cellStyle name="Percent.0 3 5 6 3" xfId="37100"/>
    <cellStyle name="Percent.0 3 5 7" xfId="37101"/>
    <cellStyle name="Percent.0 3 5 7 2" xfId="37102"/>
    <cellStyle name="Percent.0 3 5 7 3" xfId="37103"/>
    <cellStyle name="Percent.0 3 5 8" xfId="37104"/>
    <cellStyle name="Percent.0 3 5 8 2" xfId="37105"/>
    <cellStyle name="Percent.0 3 5 8 3" xfId="37106"/>
    <cellStyle name="Percent.0 3 5 9" xfId="37107"/>
    <cellStyle name="Percent.0 3 6" xfId="37108"/>
    <cellStyle name="Percent.0 3 6 10" xfId="37109"/>
    <cellStyle name="Percent.0 3 6 2" xfId="37110"/>
    <cellStyle name="Percent.0 3 6 2 2" xfId="37111"/>
    <cellStyle name="Percent.0 3 6 2 2 2" xfId="37112"/>
    <cellStyle name="Percent.0 3 6 2 2 3" xfId="37113"/>
    <cellStyle name="Percent.0 3 6 2 3" xfId="37114"/>
    <cellStyle name="Percent.0 3 6 2 3 2" xfId="37115"/>
    <cellStyle name="Percent.0 3 6 2 3 3" xfId="37116"/>
    <cellStyle name="Percent.0 3 6 2 4" xfId="37117"/>
    <cellStyle name="Percent.0 3 6 2 4 2" xfId="37118"/>
    <cellStyle name="Percent.0 3 6 2 4 3" xfId="37119"/>
    <cellStyle name="Percent.0 3 6 2 5" xfId="37120"/>
    <cellStyle name="Percent.0 3 6 2 5 2" xfId="37121"/>
    <cellStyle name="Percent.0 3 6 2 5 3" xfId="37122"/>
    <cellStyle name="Percent.0 3 6 2 6" xfId="37123"/>
    <cellStyle name="Percent.0 3 6 2 6 2" xfId="37124"/>
    <cellStyle name="Percent.0 3 6 2 6 3" xfId="37125"/>
    <cellStyle name="Percent.0 3 6 2 7" xfId="37126"/>
    <cellStyle name="Percent.0 3 6 2 7 2" xfId="37127"/>
    <cellStyle name="Percent.0 3 6 2 7 3" xfId="37128"/>
    <cellStyle name="Percent.0 3 6 2 8" xfId="37129"/>
    <cellStyle name="Percent.0 3 6 2 9" xfId="37130"/>
    <cellStyle name="Percent.0 3 6 3" xfId="37131"/>
    <cellStyle name="Percent.0 3 6 3 2" xfId="37132"/>
    <cellStyle name="Percent.0 3 6 3 3" xfId="37133"/>
    <cellStyle name="Percent.0 3 6 4" xfId="37134"/>
    <cellStyle name="Percent.0 3 6 4 2" xfId="37135"/>
    <cellStyle name="Percent.0 3 6 4 3" xfId="37136"/>
    <cellStyle name="Percent.0 3 6 5" xfId="37137"/>
    <cellStyle name="Percent.0 3 6 5 2" xfId="37138"/>
    <cellStyle name="Percent.0 3 6 5 3" xfId="37139"/>
    <cellStyle name="Percent.0 3 6 6" xfId="37140"/>
    <cellStyle name="Percent.0 3 6 6 2" xfId="37141"/>
    <cellStyle name="Percent.0 3 6 6 3" xfId="37142"/>
    <cellStyle name="Percent.0 3 6 7" xfId="37143"/>
    <cellStyle name="Percent.0 3 6 7 2" xfId="37144"/>
    <cellStyle name="Percent.0 3 6 7 3" xfId="37145"/>
    <cellStyle name="Percent.0 3 6 8" xfId="37146"/>
    <cellStyle name="Percent.0 3 6 8 2" xfId="37147"/>
    <cellStyle name="Percent.0 3 6 8 3" xfId="37148"/>
    <cellStyle name="Percent.0 3 6 9" xfId="37149"/>
    <cellStyle name="Percent.0 3 7" xfId="37150"/>
    <cellStyle name="Percent.0 3 7 10" xfId="37151"/>
    <cellStyle name="Percent.0 3 7 2" xfId="37152"/>
    <cellStyle name="Percent.0 3 7 2 2" xfId="37153"/>
    <cellStyle name="Percent.0 3 7 2 2 2" xfId="37154"/>
    <cellStyle name="Percent.0 3 7 2 2 3" xfId="37155"/>
    <cellStyle name="Percent.0 3 7 2 3" xfId="37156"/>
    <cellStyle name="Percent.0 3 7 2 3 2" xfId="37157"/>
    <cellStyle name="Percent.0 3 7 2 3 3" xfId="37158"/>
    <cellStyle name="Percent.0 3 7 2 4" xfId="37159"/>
    <cellStyle name="Percent.0 3 7 2 4 2" xfId="37160"/>
    <cellStyle name="Percent.0 3 7 2 4 3" xfId="37161"/>
    <cellStyle name="Percent.0 3 7 2 5" xfId="37162"/>
    <cellStyle name="Percent.0 3 7 2 5 2" xfId="37163"/>
    <cellStyle name="Percent.0 3 7 2 5 3" xfId="37164"/>
    <cellStyle name="Percent.0 3 7 2 6" xfId="37165"/>
    <cellStyle name="Percent.0 3 7 2 6 2" xfId="37166"/>
    <cellStyle name="Percent.0 3 7 2 6 3" xfId="37167"/>
    <cellStyle name="Percent.0 3 7 2 7" xfId="37168"/>
    <cellStyle name="Percent.0 3 7 2 7 2" xfId="37169"/>
    <cellStyle name="Percent.0 3 7 2 7 3" xfId="37170"/>
    <cellStyle name="Percent.0 3 7 2 8" xfId="37171"/>
    <cellStyle name="Percent.0 3 7 2 9" xfId="37172"/>
    <cellStyle name="Percent.0 3 7 3" xfId="37173"/>
    <cellStyle name="Percent.0 3 7 3 2" xfId="37174"/>
    <cellStyle name="Percent.0 3 7 3 3" xfId="37175"/>
    <cellStyle name="Percent.0 3 7 4" xfId="37176"/>
    <cellStyle name="Percent.0 3 7 4 2" xfId="37177"/>
    <cellStyle name="Percent.0 3 7 4 3" xfId="37178"/>
    <cellStyle name="Percent.0 3 7 5" xfId="37179"/>
    <cellStyle name="Percent.0 3 7 5 2" xfId="37180"/>
    <cellStyle name="Percent.0 3 7 5 3" xfId="37181"/>
    <cellStyle name="Percent.0 3 7 6" xfId="37182"/>
    <cellStyle name="Percent.0 3 7 6 2" xfId="37183"/>
    <cellStyle name="Percent.0 3 7 6 3" xfId="37184"/>
    <cellStyle name="Percent.0 3 7 7" xfId="37185"/>
    <cellStyle name="Percent.0 3 7 7 2" xfId="37186"/>
    <cellStyle name="Percent.0 3 7 7 3" xfId="37187"/>
    <cellStyle name="Percent.0 3 7 8" xfId="37188"/>
    <cellStyle name="Percent.0 3 7 8 2" xfId="37189"/>
    <cellStyle name="Percent.0 3 7 8 3" xfId="37190"/>
    <cellStyle name="Percent.0 3 7 9" xfId="37191"/>
    <cellStyle name="Percent.0 3 8" xfId="37192"/>
    <cellStyle name="Percent.0 3 8 2" xfId="37193"/>
    <cellStyle name="Percent.0 3 8 2 2" xfId="37194"/>
    <cellStyle name="Percent.0 3 8 2 3" xfId="37195"/>
    <cellStyle name="Percent.0 3 8 3" xfId="37196"/>
    <cellStyle name="Percent.0 3 8 3 2" xfId="37197"/>
    <cellStyle name="Percent.0 3 8 3 3" xfId="37198"/>
    <cellStyle name="Percent.0 3 8 4" xfId="37199"/>
    <cellStyle name="Percent.0 3 8 4 2" xfId="37200"/>
    <cellStyle name="Percent.0 3 8 4 3" xfId="37201"/>
    <cellStyle name="Percent.0 3 8 5" xfId="37202"/>
    <cellStyle name="Percent.0 3 8 5 2" xfId="37203"/>
    <cellStyle name="Percent.0 3 8 5 3" xfId="37204"/>
    <cellStyle name="Percent.0 3 8 6" xfId="37205"/>
    <cellStyle name="Percent.0 3 8 6 2" xfId="37206"/>
    <cellStyle name="Percent.0 3 8 6 3" xfId="37207"/>
    <cellStyle name="Percent.0 3 8 7" xfId="37208"/>
    <cellStyle name="Percent.0 3 8 7 2" xfId="37209"/>
    <cellStyle name="Percent.0 3 8 7 3" xfId="37210"/>
    <cellStyle name="Percent.0 3 8 8" xfId="37211"/>
    <cellStyle name="Percent.0 3 8 9" xfId="37212"/>
    <cellStyle name="Percent.0 3 9" xfId="37213"/>
    <cellStyle name="Percent.0 3 9 2" xfId="37214"/>
    <cellStyle name="Percent.0 3 9 3" xfId="37215"/>
    <cellStyle name="Percent.0 4" xfId="37216"/>
    <cellStyle name="Percent.0 4 10" xfId="37217"/>
    <cellStyle name="Percent.0 4 10 2" xfId="37218"/>
    <cellStyle name="Percent.0 4 10 3" xfId="37219"/>
    <cellStyle name="Percent.0 4 11" xfId="37220"/>
    <cellStyle name="Percent.0 4 11 2" xfId="37221"/>
    <cellStyle name="Percent.0 4 11 3" xfId="37222"/>
    <cellStyle name="Percent.0 4 12" xfId="37223"/>
    <cellStyle name="Percent.0 4 12 2" xfId="37224"/>
    <cellStyle name="Percent.0 4 12 3" xfId="37225"/>
    <cellStyle name="Percent.0 4 13" xfId="37226"/>
    <cellStyle name="Percent.0 4 14" xfId="37227"/>
    <cellStyle name="Percent.0 4 2" xfId="37228"/>
    <cellStyle name="Percent.0 4 2 10" xfId="37229"/>
    <cellStyle name="Percent.0 4 2 2" xfId="37230"/>
    <cellStyle name="Percent.0 4 2 2 2" xfId="37231"/>
    <cellStyle name="Percent.0 4 2 2 2 2" xfId="37232"/>
    <cellStyle name="Percent.0 4 2 2 2 3" xfId="37233"/>
    <cellStyle name="Percent.0 4 2 2 3" xfId="37234"/>
    <cellStyle name="Percent.0 4 2 2 3 2" xfId="37235"/>
    <cellStyle name="Percent.0 4 2 2 3 3" xfId="37236"/>
    <cellStyle name="Percent.0 4 2 2 4" xfId="37237"/>
    <cellStyle name="Percent.0 4 2 2 4 2" xfId="37238"/>
    <cellStyle name="Percent.0 4 2 2 4 3" xfId="37239"/>
    <cellStyle name="Percent.0 4 2 2 5" xfId="37240"/>
    <cellStyle name="Percent.0 4 2 2 5 2" xfId="37241"/>
    <cellStyle name="Percent.0 4 2 2 5 3" xfId="37242"/>
    <cellStyle name="Percent.0 4 2 2 6" xfId="37243"/>
    <cellStyle name="Percent.0 4 2 2 6 2" xfId="37244"/>
    <cellStyle name="Percent.0 4 2 2 6 3" xfId="37245"/>
    <cellStyle name="Percent.0 4 2 2 7" xfId="37246"/>
    <cellStyle name="Percent.0 4 2 2 7 2" xfId="37247"/>
    <cellStyle name="Percent.0 4 2 2 7 3" xfId="37248"/>
    <cellStyle name="Percent.0 4 2 2 8" xfId="37249"/>
    <cellStyle name="Percent.0 4 2 2 9" xfId="37250"/>
    <cellStyle name="Percent.0 4 2 3" xfId="37251"/>
    <cellStyle name="Percent.0 4 2 3 2" xfId="37252"/>
    <cellStyle name="Percent.0 4 2 3 3" xfId="37253"/>
    <cellStyle name="Percent.0 4 2 4" xfId="37254"/>
    <cellStyle name="Percent.0 4 2 4 2" xfId="37255"/>
    <cellStyle name="Percent.0 4 2 4 3" xfId="37256"/>
    <cellStyle name="Percent.0 4 2 5" xfId="37257"/>
    <cellStyle name="Percent.0 4 2 5 2" xfId="37258"/>
    <cellStyle name="Percent.0 4 2 5 3" xfId="37259"/>
    <cellStyle name="Percent.0 4 2 6" xfId="37260"/>
    <cellStyle name="Percent.0 4 2 6 2" xfId="37261"/>
    <cellStyle name="Percent.0 4 2 6 3" xfId="37262"/>
    <cellStyle name="Percent.0 4 2 7" xfId="37263"/>
    <cellStyle name="Percent.0 4 2 7 2" xfId="37264"/>
    <cellStyle name="Percent.0 4 2 7 3" xfId="37265"/>
    <cellStyle name="Percent.0 4 2 8" xfId="37266"/>
    <cellStyle name="Percent.0 4 2 8 2" xfId="37267"/>
    <cellStyle name="Percent.0 4 2 8 3" xfId="37268"/>
    <cellStyle name="Percent.0 4 2 9" xfId="37269"/>
    <cellStyle name="Percent.0 4 3" xfId="37270"/>
    <cellStyle name="Percent.0 4 3 10" xfId="37271"/>
    <cellStyle name="Percent.0 4 3 2" xfId="37272"/>
    <cellStyle name="Percent.0 4 3 2 2" xfId="37273"/>
    <cellStyle name="Percent.0 4 3 2 2 2" xfId="37274"/>
    <cellStyle name="Percent.0 4 3 2 2 3" xfId="37275"/>
    <cellStyle name="Percent.0 4 3 2 3" xfId="37276"/>
    <cellStyle name="Percent.0 4 3 2 3 2" xfId="37277"/>
    <cellStyle name="Percent.0 4 3 2 3 3" xfId="37278"/>
    <cellStyle name="Percent.0 4 3 2 4" xfId="37279"/>
    <cellStyle name="Percent.0 4 3 2 4 2" xfId="37280"/>
    <cellStyle name="Percent.0 4 3 2 4 3" xfId="37281"/>
    <cellStyle name="Percent.0 4 3 2 5" xfId="37282"/>
    <cellStyle name="Percent.0 4 3 2 5 2" xfId="37283"/>
    <cellStyle name="Percent.0 4 3 2 5 3" xfId="37284"/>
    <cellStyle name="Percent.0 4 3 2 6" xfId="37285"/>
    <cellStyle name="Percent.0 4 3 2 6 2" xfId="37286"/>
    <cellStyle name="Percent.0 4 3 2 6 3" xfId="37287"/>
    <cellStyle name="Percent.0 4 3 2 7" xfId="37288"/>
    <cellStyle name="Percent.0 4 3 2 7 2" xfId="37289"/>
    <cellStyle name="Percent.0 4 3 2 7 3" xfId="37290"/>
    <cellStyle name="Percent.0 4 3 2 8" xfId="37291"/>
    <cellStyle name="Percent.0 4 3 2 9" xfId="37292"/>
    <cellStyle name="Percent.0 4 3 3" xfId="37293"/>
    <cellStyle name="Percent.0 4 3 3 2" xfId="37294"/>
    <cellStyle name="Percent.0 4 3 3 3" xfId="37295"/>
    <cellStyle name="Percent.0 4 3 4" xfId="37296"/>
    <cellStyle name="Percent.0 4 3 4 2" xfId="37297"/>
    <cellStyle name="Percent.0 4 3 4 3" xfId="37298"/>
    <cellStyle name="Percent.0 4 3 5" xfId="37299"/>
    <cellStyle name="Percent.0 4 3 5 2" xfId="37300"/>
    <cellStyle name="Percent.0 4 3 5 3" xfId="37301"/>
    <cellStyle name="Percent.0 4 3 6" xfId="37302"/>
    <cellStyle name="Percent.0 4 3 6 2" xfId="37303"/>
    <cellStyle name="Percent.0 4 3 6 3" xfId="37304"/>
    <cellStyle name="Percent.0 4 3 7" xfId="37305"/>
    <cellStyle name="Percent.0 4 3 7 2" xfId="37306"/>
    <cellStyle name="Percent.0 4 3 7 3" xfId="37307"/>
    <cellStyle name="Percent.0 4 3 8" xfId="37308"/>
    <cellStyle name="Percent.0 4 3 8 2" xfId="37309"/>
    <cellStyle name="Percent.0 4 3 8 3" xfId="37310"/>
    <cellStyle name="Percent.0 4 3 9" xfId="37311"/>
    <cellStyle name="Percent.0 4 4" xfId="37312"/>
    <cellStyle name="Percent.0 4 4 10" xfId="37313"/>
    <cellStyle name="Percent.0 4 4 2" xfId="37314"/>
    <cellStyle name="Percent.0 4 4 2 2" xfId="37315"/>
    <cellStyle name="Percent.0 4 4 2 2 2" xfId="37316"/>
    <cellStyle name="Percent.0 4 4 2 2 3" xfId="37317"/>
    <cellStyle name="Percent.0 4 4 2 3" xfId="37318"/>
    <cellStyle name="Percent.0 4 4 2 3 2" xfId="37319"/>
    <cellStyle name="Percent.0 4 4 2 3 3" xfId="37320"/>
    <cellStyle name="Percent.0 4 4 2 4" xfId="37321"/>
    <cellStyle name="Percent.0 4 4 2 4 2" xfId="37322"/>
    <cellStyle name="Percent.0 4 4 2 4 3" xfId="37323"/>
    <cellStyle name="Percent.0 4 4 2 5" xfId="37324"/>
    <cellStyle name="Percent.0 4 4 2 5 2" xfId="37325"/>
    <cellStyle name="Percent.0 4 4 2 5 3" xfId="37326"/>
    <cellStyle name="Percent.0 4 4 2 6" xfId="37327"/>
    <cellStyle name="Percent.0 4 4 2 6 2" xfId="37328"/>
    <cellStyle name="Percent.0 4 4 2 6 3" xfId="37329"/>
    <cellStyle name="Percent.0 4 4 2 7" xfId="37330"/>
    <cellStyle name="Percent.0 4 4 2 7 2" xfId="37331"/>
    <cellStyle name="Percent.0 4 4 2 7 3" xfId="37332"/>
    <cellStyle name="Percent.0 4 4 2 8" xfId="37333"/>
    <cellStyle name="Percent.0 4 4 2 9" xfId="37334"/>
    <cellStyle name="Percent.0 4 4 3" xfId="37335"/>
    <cellStyle name="Percent.0 4 4 3 2" xfId="37336"/>
    <cellStyle name="Percent.0 4 4 3 3" xfId="37337"/>
    <cellStyle name="Percent.0 4 4 4" xfId="37338"/>
    <cellStyle name="Percent.0 4 4 4 2" xfId="37339"/>
    <cellStyle name="Percent.0 4 4 4 3" xfId="37340"/>
    <cellStyle name="Percent.0 4 4 5" xfId="37341"/>
    <cellStyle name="Percent.0 4 4 5 2" xfId="37342"/>
    <cellStyle name="Percent.0 4 4 5 3" xfId="37343"/>
    <cellStyle name="Percent.0 4 4 6" xfId="37344"/>
    <cellStyle name="Percent.0 4 4 6 2" xfId="37345"/>
    <cellStyle name="Percent.0 4 4 6 3" xfId="37346"/>
    <cellStyle name="Percent.0 4 4 7" xfId="37347"/>
    <cellStyle name="Percent.0 4 4 7 2" xfId="37348"/>
    <cellStyle name="Percent.0 4 4 7 3" xfId="37349"/>
    <cellStyle name="Percent.0 4 4 8" xfId="37350"/>
    <cellStyle name="Percent.0 4 4 8 2" xfId="37351"/>
    <cellStyle name="Percent.0 4 4 8 3" xfId="37352"/>
    <cellStyle name="Percent.0 4 4 9" xfId="37353"/>
    <cellStyle name="Percent.0 4 5" xfId="37354"/>
    <cellStyle name="Percent.0 4 5 10" xfId="37355"/>
    <cellStyle name="Percent.0 4 5 2" xfId="37356"/>
    <cellStyle name="Percent.0 4 5 2 2" xfId="37357"/>
    <cellStyle name="Percent.0 4 5 2 2 2" xfId="37358"/>
    <cellStyle name="Percent.0 4 5 2 2 3" xfId="37359"/>
    <cellStyle name="Percent.0 4 5 2 3" xfId="37360"/>
    <cellStyle name="Percent.0 4 5 2 3 2" xfId="37361"/>
    <cellStyle name="Percent.0 4 5 2 3 3" xfId="37362"/>
    <cellStyle name="Percent.0 4 5 2 4" xfId="37363"/>
    <cellStyle name="Percent.0 4 5 2 4 2" xfId="37364"/>
    <cellStyle name="Percent.0 4 5 2 4 3" xfId="37365"/>
    <cellStyle name="Percent.0 4 5 2 5" xfId="37366"/>
    <cellStyle name="Percent.0 4 5 2 5 2" xfId="37367"/>
    <cellStyle name="Percent.0 4 5 2 5 3" xfId="37368"/>
    <cellStyle name="Percent.0 4 5 2 6" xfId="37369"/>
    <cellStyle name="Percent.0 4 5 2 6 2" xfId="37370"/>
    <cellStyle name="Percent.0 4 5 2 6 3" xfId="37371"/>
    <cellStyle name="Percent.0 4 5 2 7" xfId="37372"/>
    <cellStyle name="Percent.0 4 5 2 7 2" xfId="37373"/>
    <cellStyle name="Percent.0 4 5 2 7 3" xfId="37374"/>
    <cellStyle name="Percent.0 4 5 2 8" xfId="37375"/>
    <cellStyle name="Percent.0 4 5 2 9" xfId="37376"/>
    <cellStyle name="Percent.0 4 5 3" xfId="37377"/>
    <cellStyle name="Percent.0 4 5 3 2" xfId="37378"/>
    <cellStyle name="Percent.0 4 5 3 3" xfId="37379"/>
    <cellStyle name="Percent.0 4 5 4" xfId="37380"/>
    <cellStyle name="Percent.0 4 5 4 2" xfId="37381"/>
    <cellStyle name="Percent.0 4 5 4 3" xfId="37382"/>
    <cellStyle name="Percent.0 4 5 5" xfId="37383"/>
    <cellStyle name="Percent.0 4 5 5 2" xfId="37384"/>
    <cellStyle name="Percent.0 4 5 5 3" xfId="37385"/>
    <cellStyle name="Percent.0 4 5 6" xfId="37386"/>
    <cellStyle name="Percent.0 4 5 6 2" xfId="37387"/>
    <cellStyle name="Percent.0 4 5 6 3" xfId="37388"/>
    <cellStyle name="Percent.0 4 5 7" xfId="37389"/>
    <cellStyle name="Percent.0 4 5 7 2" xfId="37390"/>
    <cellStyle name="Percent.0 4 5 7 3" xfId="37391"/>
    <cellStyle name="Percent.0 4 5 8" xfId="37392"/>
    <cellStyle name="Percent.0 4 5 8 2" xfId="37393"/>
    <cellStyle name="Percent.0 4 5 8 3" xfId="37394"/>
    <cellStyle name="Percent.0 4 5 9" xfId="37395"/>
    <cellStyle name="Percent.0 4 6" xfId="37396"/>
    <cellStyle name="Percent.0 4 6 2" xfId="37397"/>
    <cellStyle name="Percent.0 4 6 2 2" xfId="37398"/>
    <cellStyle name="Percent.0 4 6 2 3" xfId="37399"/>
    <cellStyle name="Percent.0 4 6 3" xfId="37400"/>
    <cellStyle name="Percent.0 4 6 3 2" xfId="37401"/>
    <cellStyle name="Percent.0 4 6 3 3" xfId="37402"/>
    <cellStyle name="Percent.0 4 6 4" xfId="37403"/>
    <cellStyle name="Percent.0 4 6 4 2" xfId="37404"/>
    <cellStyle name="Percent.0 4 6 4 3" xfId="37405"/>
    <cellStyle name="Percent.0 4 6 5" xfId="37406"/>
    <cellStyle name="Percent.0 4 6 5 2" xfId="37407"/>
    <cellStyle name="Percent.0 4 6 5 3" xfId="37408"/>
    <cellStyle name="Percent.0 4 6 6" xfId="37409"/>
    <cellStyle name="Percent.0 4 6 6 2" xfId="37410"/>
    <cellStyle name="Percent.0 4 6 6 3" xfId="37411"/>
    <cellStyle name="Percent.0 4 6 7" xfId="37412"/>
    <cellStyle name="Percent.0 4 6 7 2" xfId="37413"/>
    <cellStyle name="Percent.0 4 6 7 3" xfId="37414"/>
    <cellStyle name="Percent.0 4 6 8" xfId="37415"/>
    <cellStyle name="Percent.0 4 6 9" xfId="37416"/>
    <cellStyle name="Percent.0 4 7" xfId="37417"/>
    <cellStyle name="Percent.0 4 7 2" xfId="37418"/>
    <cellStyle name="Percent.0 4 7 3" xfId="37419"/>
    <cellStyle name="Percent.0 4 8" xfId="37420"/>
    <cellStyle name="Percent.0 4 8 2" xfId="37421"/>
    <cellStyle name="Percent.0 4 8 3" xfId="37422"/>
    <cellStyle name="Percent.0 4 9" xfId="37423"/>
    <cellStyle name="Percent.0 4 9 2" xfId="37424"/>
    <cellStyle name="Percent.0 4 9 3" xfId="37425"/>
    <cellStyle name="Percent.0 5" xfId="37426"/>
    <cellStyle name="Percent.0 5 10" xfId="37427"/>
    <cellStyle name="Percent.0 5 10 2" xfId="37428"/>
    <cellStyle name="Percent.0 5 10 3" xfId="37429"/>
    <cellStyle name="Percent.0 5 11" xfId="37430"/>
    <cellStyle name="Percent.0 5 11 2" xfId="37431"/>
    <cellStyle name="Percent.0 5 11 3" xfId="37432"/>
    <cellStyle name="Percent.0 5 12" xfId="37433"/>
    <cellStyle name="Percent.0 5 12 2" xfId="37434"/>
    <cellStyle name="Percent.0 5 12 3" xfId="37435"/>
    <cellStyle name="Percent.0 5 13" xfId="37436"/>
    <cellStyle name="Percent.0 5 14" xfId="37437"/>
    <cellStyle name="Percent.0 5 2" xfId="37438"/>
    <cellStyle name="Percent.0 5 2 10" xfId="37439"/>
    <cellStyle name="Percent.0 5 2 2" xfId="37440"/>
    <cellStyle name="Percent.0 5 2 2 2" xfId="37441"/>
    <cellStyle name="Percent.0 5 2 2 2 2" xfId="37442"/>
    <cellStyle name="Percent.0 5 2 2 2 3" xfId="37443"/>
    <cellStyle name="Percent.0 5 2 2 3" xfId="37444"/>
    <cellStyle name="Percent.0 5 2 2 3 2" xfId="37445"/>
    <cellStyle name="Percent.0 5 2 2 3 3" xfId="37446"/>
    <cellStyle name="Percent.0 5 2 2 4" xfId="37447"/>
    <cellStyle name="Percent.0 5 2 2 4 2" xfId="37448"/>
    <cellStyle name="Percent.0 5 2 2 4 3" xfId="37449"/>
    <cellStyle name="Percent.0 5 2 2 5" xfId="37450"/>
    <cellStyle name="Percent.0 5 2 2 5 2" xfId="37451"/>
    <cellStyle name="Percent.0 5 2 2 5 3" xfId="37452"/>
    <cellStyle name="Percent.0 5 2 2 6" xfId="37453"/>
    <cellStyle name="Percent.0 5 2 2 6 2" xfId="37454"/>
    <cellStyle name="Percent.0 5 2 2 6 3" xfId="37455"/>
    <cellStyle name="Percent.0 5 2 2 7" xfId="37456"/>
    <cellStyle name="Percent.0 5 2 2 7 2" xfId="37457"/>
    <cellStyle name="Percent.0 5 2 2 7 3" xfId="37458"/>
    <cellStyle name="Percent.0 5 2 2 8" xfId="37459"/>
    <cellStyle name="Percent.0 5 2 2 9" xfId="37460"/>
    <cellStyle name="Percent.0 5 2 3" xfId="37461"/>
    <cellStyle name="Percent.0 5 2 3 2" xfId="37462"/>
    <cellStyle name="Percent.0 5 2 3 3" xfId="37463"/>
    <cellStyle name="Percent.0 5 2 4" xfId="37464"/>
    <cellStyle name="Percent.0 5 2 4 2" xfId="37465"/>
    <cellStyle name="Percent.0 5 2 4 3" xfId="37466"/>
    <cellStyle name="Percent.0 5 2 5" xfId="37467"/>
    <cellStyle name="Percent.0 5 2 5 2" xfId="37468"/>
    <cellStyle name="Percent.0 5 2 5 3" xfId="37469"/>
    <cellStyle name="Percent.0 5 2 6" xfId="37470"/>
    <cellStyle name="Percent.0 5 2 6 2" xfId="37471"/>
    <cellStyle name="Percent.0 5 2 6 3" xfId="37472"/>
    <cellStyle name="Percent.0 5 2 7" xfId="37473"/>
    <cellStyle name="Percent.0 5 2 7 2" xfId="37474"/>
    <cellStyle name="Percent.0 5 2 7 3" xfId="37475"/>
    <cellStyle name="Percent.0 5 2 8" xfId="37476"/>
    <cellStyle name="Percent.0 5 2 8 2" xfId="37477"/>
    <cellStyle name="Percent.0 5 2 8 3" xfId="37478"/>
    <cellStyle name="Percent.0 5 2 9" xfId="37479"/>
    <cellStyle name="Percent.0 5 3" xfId="37480"/>
    <cellStyle name="Percent.0 5 3 10" xfId="37481"/>
    <cellStyle name="Percent.0 5 3 2" xfId="37482"/>
    <cellStyle name="Percent.0 5 3 2 2" xfId="37483"/>
    <cellStyle name="Percent.0 5 3 2 2 2" xfId="37484"/>
    <cellStyle name="Percent.0 5 3 2 2 3" xfId="37485"/>
    <cellStyle name="Percent.0 5 3 2 3" xfId="37486"/>
    <cellStyle name="Percent.0 5 3 2 3 2" xfId="37487"/>
    <cellStyle name="Percent.0 5 3 2 3 3" xfId="37488"/>
    <cellStyle name="Percent.0 5 3 2 4" xfId="37489"/>
    <cellStyle name="Percent.0 5 3 2 4 2" xfId="37490"/>
    <cellStyle name="Percent.0 5 3 2 4 3" xfId="37491"/>
    <cellStyle name="Percent.0 5 3 2 5" xfId="37492"/>
    <cellStyle name="Percent.0 5 3 2 5 2" xfId="37493"/>
    <cellStyle name="Percent.0 5 3 2 5 3" xfId="37494"/>
    <cellStyle name="Percent.0 5 3 2 6" xfId="37495"/>
    <cellStyle name="Percent.0 5 3 2 6 2" xfId="37496"/>
    <cellStyle name="Percent.0 5 3 2 6 3" xfId="37497"/>
    <cellStyle name="Percent.0 5 3 2 7" xfId="37498"/>
    <cellStyle name="Percent.0 5 3 2 7 2" xfId="37499"/>
    <cellStyle name="Percent.0 5 3 2 7 3" xfId="37500"/>
    <cellStyle name="Percent.0 5 3 2 8" xfId="37501"/>
    <cellStyle name="Percent.0 5 3 2 9" xfId="37502"/>
    <cellStyle name="Percent.0 5 3 3" xfId="37503"/>
    <cellStyle name="Percent.0 5 3 3 2" xfId="37504"/>
    <cellStyle name="Percent.0 5 3 3 3" xfId="37505"/>
    <cellStyle name="Percent.0 5 3 4" xfId="37506"/>
    <cellStyle name="Percent.0 5 3 4 2" xfId="37507"/>
    <cellStyle name="Percent.0 5 3 4 3" xfId="37508"/>
    <cellStyle name="Percent.0 5 3 5" xfId="37509"/>
    <cellStyle name="Percent.0 5 3 5 2" xfId="37510"/>
    <cellStyle name="Percent.0 5 3 5 3" xfId="37511"/>
    <cellStyle name="Percent.0 5 3 6" xfId="37512"/>
    <cellStyle name="Percent.0 5 3 6 2" xfId="37513"/>
    <cellStyle name="Percent.0 5 3 6 3" xfId="37514"/>
    <cellStyle name="Percent.0 5 3 7" xfId="37515"/>
    <cellStyle name="Percent.0 5 3 7 2" xfId="37516"/>
    <cellStyle name="Percent.0 5 3 7 3" xfId="37517"/>
    <cellStyle name="Percent.0 5 3 8" xfId="37518"/>
    <cellStyle name="Percent.0 5 3 8 2" xfId="37519"/>
    <cellStyle name="Percent.0 5 3 8 3" xfId="37520"/>
    <cellStyle name="Percent.0 5 3 9" xfId="37521"/>
    <cellStyle name="Percent.0 5 4" xfId="37522"/>
    <cellStyle name="Percent.0 5 4 10" xfId="37523"/>
    <cellStyle name="Percent.0 5 4 2" xfId="37524"/>
    <cellStyle name="Percent.0 5 4 2 2" xfId="37525"/>
    <cellStyle name="Percent.0 5 4 2 2 2" xfId="37526"/>
    <cellStyle name="Percent.0 5 4 2 2 3" xfId="37527"/>
    <cellStyle name="Percent.0 5 4 2 3" xfId="37528"/>
    <cellStyle name="Percent.0 5 4 2 3 2" xfId="37529"/>
    <cellStyle name="Percent.0 5 4 2 3 3" xfId="37530"/>
    <cellStyle name="Percent.0 5 4 2 4" xfId="37531"/>
    <cellStyle name="Percent.0 5 4 2 4 2" xfId="37532"/>
    <cellStyle name="Percent.0 5 4 2 4 3" xfId="37533"/>
    <cellStyle name="Percent.0 5 4 2 5" xfId="37534"/>
    <cellStyle name="Percent.0 5 4 2 5 2" xfId="37535"/>
    <cellStyle name="Percent.0 5 4 2 5 3" xfId="37536"/>
    <cellStyle name="Percent.0 5 4 2 6" xfId="37537"/>
    <cellStyle name="Percent.0 5 4 2 6 2" xfId="37538"/>
    <cellStyle name="Percent.0 5 4 2 6 3" xfId="37539"/>
    <cellStyle name="Percent.0 5 4 2 7" xfId="37540"/>
    <cellStyle name="Percent.0 5 4 2 7 2" xfId="37541"/>
    <cellStyle name="Percent.0 5 4 2 7 3" xfId="37542"/>
    <cellStyle name="Percent.0 5 4 2 8" xfId="37543"/>
    <cellStyle name="Percent.0 5 4 2 9" xfId="37544"/>
    <cellStyle name="Percent.0 5 4 3" xfId="37545"/>
    <cellStyle name="Percent.0 5 4 3 2" xfId="37546"/>
    <cellStyle name="Percent.0 5 4 3 3" xfId="37547"/>
    <cellStyle name="Percent.0 5 4 4" xfId="37548"/>
    <cellStyle name="Percent.0 5 4 4 2" xfId="37549"/>
    <cellStyle name="Percent.0 5 4 4 3" xfId="37550"/>
    <cellStyle name="Percent.0 5 4 5" xfId="37551"/>
    <cellStyle name="Percent.0 5 4 5 2" xfId="37552"/>
    <cellStyle name="Percent.0 5 4 5 3" xfId="37553"/>
    <cellStyle name="Percent.0 5 4 6" xfId="37554"/>
    <cellStyle name="Percent.0 5 4 6 2" xfId="37555"/>
    <cellStyle name="Percent.0 5 4 6 3" xfId="37556"/>
    <cellStyle name="Percent.0 5 4 7" xfId="37557"/>
    <cellStyle name="Percent.0 5 4 7 2" xfId="37558"/>
    <cellStyle name="Percent.0 5 4 7 3" xfId="37559"/>
    <cellStyle name="Percent.0 5 4 8" xfId="37560"/>
    <cellStyle name="Percent.0 5 4 8 2" xfId="37561"/>
    <cellStyle name="Percent.0 5 4 8 3" xfId="37562"/>
    <cellStyle name="Percent.0 5 4 9" xfId="37563"/>
    <cellStyle name="Percent.0 5 5" xfId="37564"/>
    <cellStyle name="Percent.0 5 5 10" xfId="37565"/>
    <cellStyle name="Percent.0 5 5 2" xfId="37566"/>
    <cellStyle name="Percent.0 5 5 2 2" xfId="37567"/>
    <cellStyle name="Percent.0 5 5 2 2 2" xfId="37568"/>
    <cellStyle name="Percent.0 5 5 2 2 3" xfId="37569"/>
    <cellStyle name="Percent.0 5 5 2 3" xfId="37570"/>
    <cellStyle name="Percent.0 5 5 2 3 2" xfId="37571"/>
    <cellStyle name="Percent.0 5 5 2 3 3" xfId="37572"/>
    <cellStyle name="Percent.0 5 5 2 4" xfId="37573"/>
    <cellStyle name="Percent.0 5 5 2 4 2" xfId="37574"/>
    <cellStyle name="Percent.0 5 5 2 4 3" xfId="37575"/>
    <cellStyle name="Percent.0 5 5 2 5" xfId="37576"/>
    <cellStyle name="Percent.0 5 5 2 5 2" xfId="37577"/>
    <cellStyle name="Percent.0 5 5 2 5 3" xfId="37578"/>
    <cellStyle name="Percent.0 5 5 2 6" xfId="37579"/>
    <cellStyle name="Percent.0 5 5 2 6 2" xfId="37580"/>
    <cellStyle name="Percent.0 5 5 2 6 3" xfId="37581"/>
    <cellStyle name="Percent.0 5 5 2 7" xfId="37582"/>
    <cellStyle name="Percent.0 5 5 2 7 2" xfId="37583"/>
    <cellStyle name="Percent.0 5 5 2 7 3" xfId="37584"/>
    <cellStyle name="Percent.0 5 5 2 8" xfId="37585"/>
    <cellStyle name="Percent.0 5 5 2 9" xfId="37586"/>
    <cellStyle name="Percent.0 5 5 3" xfId="37587"/>
    <cellStyle name="Percent.0 5 5 3 2" xfId="37588"/>
    <cellStyle name="Percent.0 5 5 3 3" xfId="37589"/>
    <cellStyle name="Percent.0 5 5 4" xfId="37590"/>
    <cellStyle name="Percent.0 5 5 4 2" xfId="37591"/>
    <cellStyle name="Percent.0 5 5 4 3" xfId="37592"/>
    <cellStyle name="Percent.0 5 5 5" xfId="37593"/>
    <cellStyle name="Percent.0 5 5 5 2" xfId="37594"/>
    <cellStyle name="Percent.0 5 5 5 3" xfId="37595"/>
    <cellStyle name="Percent.0 5 5 6" xfId="37596"/>
    <cellStyle name="Percent.0 5 5 6 2" xfId="37597"/>
    <cellStyle name="Percent.0 5 5 6 3" xfId="37598"/>
    <cellStyle name="Percent.0 5 5 7" xfId="37599"/>
    <cellStyle name="Percent.0 5 5 7 2" xfId="37600"/>
    <cellStyle name="Percent.0 5 5 7 3" xfId="37601"/>
    <cellStyle name="Percent.0 5 5 8" xfId="37602"/>
    <cellStyle name="Percent.0 5 5 8 2" xfId="37603"/>
    <cellStyle name="Percent.0 5 5 8 3" xfId="37604"/>
    <cellStyle name="Percent.0 5 5 9" xfId="37605"/>
    <cellStyle name="Percent.0 5 6" xfId="37606"/>
    <cellStyle name="Percent.0 5 6 2" xfId="37607"/>
    <cellStyle name="Percent.0 5 6 2 2" xfId="37608"/>
    <cellStyle name="Percent.0 5 6 2 3" xfId="37609"/>
    <cellStyle name="Percent.0 5 6 3" xfId="37610"/>
    <cellStyle name="Percent.0 5 6 3 2" xfId="37611"/>
    <cellStyle name="Percent.0 5 6 3 3" xfId="37612"/>
    <cellStyle name="Percent.0 5 6 4" xfId="37613"/>
    <cellStyle name="Percent.0 5 6 4 2" xfId="37614"/>
    <cellStyle name="Percent.0 5 6 4 3" xfId="37615"/>
    <cellStyle name="Percent.0 5 6 5" xfId="37616"/>
    <cellStyle name="Percent.0 5 6 5 2" xfId="37617"/>
    <cellStyle name="Percent.0 5 6 5 3" xfId="37618"/>
    <cellStyle name="Percent.0 5 6 6" xfId="37619"/>
    <cellStyle name="Percent.0 5 6 6 2" xfId="37620"/>
    <cellStyle name="Percent.0 5 6 6 3" xfId="37621"/>
    <cellStyle name="Percent.0 5 6 7" xfId="37622"/>
    <cellStyle name="Percent.0 5 6 7 2" xfId="37623"/>
    <cellStyle name="Percent.0 5 6 7 3" xfId="37624"/>
    <cellStyle name="Percent.0 5 6 8" xfId="37625"/>
    <cellStyle name="Percent.0 5 6 9" xfId="37626"/>
    <cellStyle name="Percent.0 5 7" xfId="37627"/>
    <cellStyle name="Percent.0 5 7 2" xfId="37628"/>
    <cellStyle name="Percent.0 5 7 3" xfId="37629"/>
    <cellStyle name="Percent.0 5 8" xfId="37630"/>
    <cellStyle name="Percent.0 5 8 2" xfId="37631"/>
    <cellStyle name="Percent.0 5 8 3" xfId="37632"/>
    <cellStyle name="Percent.0 5 9" xfId="37633"/>
    <cellStyle name="Percent.0 5 9 2" xfId="37634"/>
    <cellStyle name="Percent.0 5 9 3" xfId="37635"/>
    <cellStyle name="Percent.0 6" xfId="37636"/>
    <cellStyle name="Percent.0 6 10" xfId="37637"/>
    <cellStyle name="Percent.0 6 2" xfId="37638"/>
    <cellStyle name="Percent.0 6 2 2" xfId="37639"/>
    <cellStyle name="Percent.0 6 2 2 2" xfId="37640"/>
    <cellStyle name="Percent.0 6 2 2 3" xfId="37641"/>
    <cellStyle name="Percent.0 6 2 3" xfId="37642"/>
    <cellStyle name="Percent.0 6 2 3 2" xfId="37643"/>
    <cellStyle name="Percent.0 6 2 3 3" xfId="37644"/>
    <cellStyle name="Percent.0 6 2 4" xfId="37645"/>
    <cellStyle name="Percent.0 6 2 4 2" xfId="37646"/>
    <cellStyle name="Percent.0 6 2 4 3" xfId="37647"/>
    <cellStyle name="Percent.0 6 2 5" xfId="37648"/>
    <cellStyle name="Percent.0 6 2 5 2" xfId="37649"/>
    <cellStyle name="Percent.0 6 2 5 3" xfId="37650"/>
    <cellStyle name="Percent.0 6 2 6" xfId="37651"/>
    <cellStyle name="Percent.0 6 2 6 2" xfId="37652"/>
    <cellStyle name="Percent.0 6 2 6 3" xfId="37653"/>
    <cellStyle name="Percent.0 6 2 7" xfId="37654"/>
    <cellStyle name="Percent.0 6 2 7 2" xfId="37655"/>
    <cellStyle name="Percent.0 6 2 7 3" xfId="37656"/>
    <cellStyle name="Percent.0 6 2 8" xfId="37657"/>
    <cellStyle name="Percent.0 6 2 9" xfId="37658"/>
    <cellStyle name="Percent.0 6 3" xfId="37659"/>
    <cellStyle name="Percent.0 6 3 2" xfId="37660"/>
    <cellStyle name="Percent.0 6 3 3" xfId="37661"/>
    <cellStyle name="Percent.0 6 4" xfId="37662"/>
    <cellStyle name="Percent.0 6 4 2" xfId="37663"/>
    <cellStyle name="Percent.0 6 4 3" xfId="37664"/>
    <cellStyle name="Percent.0 6 5" xfId="37665"/>
    <cellStyle name="Percent.0 6 5 2" xfId="37666"/>
    <cellStyle name="Percent.0 6 5 3" xfId="37667"/>
    <cellStyle name="Percent.0 6 6" xfId="37668"/>
    <cellStyle name="Percent.0 6 6 2" xfId="37669"/>
    <cellStyle name="Percent.0 6 6 3" xfId="37670"/>
    <cellStyle name="Percent.0 6 7" xfId="37671"/>
    <cellStyle name="Percent.0 6 7 2" xfId="37672"/>
    <cellStyle name="Percent.0 6 7 3" xfId="37673"/>
    <cellStyle name="Percent.0 6 8" xfId="37674"/>
    <cellStyle name="Percent.0 6 8 2" xfId="37675"/>
    <cellStyle name="Percent.0 6 8 3" xfId="37676"/>
    <cellStyle name="Percent.0 6 9" xfId="37677"/>
    <cellStyle name="Percent.0 7" xfId="37678"/>
    <cellStyle name="Percent.0 7 10" xfId="37679"/>
    <cellStyle name="Percent.0 7 2" xfId="37680"/>
    <cellStyle name="Percent.0 7 2 2" xfId="37681"/>
    <cellStyle name="Percent.0 7 2 2 2" xfId="37682"/>
    <cellStyle name="Percent.0 7 2 2 3" xfId="37683"/>
    <cellStyle name="Percent.0 7 2 3" xfId="37684"/>
    <cellStyle name="Percent.0 7 2 3 2" xfId="37685"/>
    <cellStyle name="Percent.0 7 2 3 3" xfId="37686"/>
    <cellStyle name="Percent.0 7 2 4" xfId="37687"/>
    <cellStyle name="Percent.0 7 2 4 2" xfId="37688"/>
    <cellStyle name="Percent.0 7 2 4 3" xfId="37689"/>
    <cellStyle name="Percent.0 7 2 5" xfId="37690"/>
    <cellStyle name="Percent.0 7 2 5 2" xfId="37691"/>
    <cellStyle name="Percent.0 7 2 5 3" xfId="37692"/>
    <cellStyle name="Percent.0 7 2 6" xfId="37693"/>
    <cellStyle name="Percent.0 7 2 6 2" xfId="37694"/>
    <cellStyle name="Percent.0 7 2 6 3" xfId="37695"/>
    <cellStyle name="Percent.0 7 2 7" xfId="37696"/>
    <cellStyle name="Percent.0 7 2 7 2" xfId="37697"/>
    <cellStyle name="Percent.0 7 2 7 3" xfId="37698"/>
    <cellStyle name="Percent.0 7 2 8" xfId="37699"/>
    <cellStyle name="Percent.0 7 2 9" xfId="37700"/>
    <cellStyle name="Percent.0 7 3" xfId="37701"/>
    <cellStyle name="Percent.0 7 3 2" xfId="37702"/>
    <cellStyle name="Percent.0 7 3 3" xfId="37703"/>
    <cellStyle name="Percent.0 7 4" xfId="37704"/>
    <cellStyle name="Percent.0 7 4 2" xfId="37705"/>
    <cellStyle name="Percent.0 7 4 3" xfId="37706"/>
    <cellStyle name="Percent.0 7 5" xfId="37707"/>
    <cellStyle name="Percent.0 7 5 2" xfId="37708"/>
    <cellStyle name="Percent.0 7 5 3" xfId="37709"/>
    <cellStyle name="Percent.0 7 6" xfId="37710"/>
    <cellStyle name="Percent.0 7 6 2" xfId="37711"/>
    <cellStyle name="Percent.0 7 6 3" xfId="37712"/>
    <cellStyle name="Percent.0 7 7" xfId="37713"/>
    <cellStyle name="Percent.0 7 7 2" xfId="37714"/>
    <cellStyle name="Percent.0 7 7 3" xfId="37715"/>
    <cellStyle name="Percent.0 7 8" xfId="37716"/>
    <cellStyle name="Percent.0 7 8 2" xfId="37717"/>
    <cellStyle name="Percent.0 7 8 3" xfId="37718"/>
    <cellStyle name="Percent.0 7 9" xfId="37719"/>
    <cellStyle name="Percent.0 8" xfId="37720"/>
    <cellStyle name="Percent.0 8 10" xfId="37721"/>
    <cellStyle name="Percent.0 8 2" xfId="37722"/>
    <cellStyle name="Percent.0 8 2 2" xfId="37723"/>
    <cellStyle name="Percent.0 8 2 2 2" xfId="37724"/>
    <cellStyle name="Percent.0 8 2 2 3" xfId="37725"/>
    <cellStyle name="Percent.0 8 2 3" xfId="37726"/>
    <cellStyle name="Percent.0 8 2 3 2" xfId="37727"/>
    <cellStyle name="Percent.0 8 2 3 3" xfId="37728"/>
    <cellStyle name="Percent.0 8 2 4" xfId="37729"/>
    <cellStyle name="Percent.0 8 2 4 2" xfId="37730"/>
    <cellStyle name="Percent.0 8 2 4 3" xfId="37731"/>
    <cellStyle name="Percent.0 8 2 5" xfId="37732"/>
    <cellStyle name="Percent.0 8 2 5 2" xfId="37733"/>
    <cellStyle name="Percent.0 8 2 5 3" xfId="37734"/>
    <cellStyle name="Percent.0 8 2 6" xfId="37735"/>
    <cellStyle name="Percent.0 8 2 6 2" xfId="37736"/>
    <cellStyle name="Percent.0 8 2 6 3" xfId="37737"/>
    <cellStyle name="Percent.0 8 2 7" xfId="37738"/>
    <cellStyle name="Percent.0 8 2 7 2" xfId="37739"/>
    <cellStyle name="Percent.0 8 2 7 3" xfId="37740"/>
    <cellStyle name="Percent.0 8 2 8" xfId="37741"/>
    <cellStyle name="Percent.0 8 2 9" xfId="37742"/>
    <cellStyle name="Percent.0 8 3" xfId="37743"/>
    <cellStyle name="Percent.0 8 3 2" xfId="37744"/>
    <cellStyle name="Percent.0 8 3 3" xfId="37745"/>
    <cellStyle name="Percent.0 8 4" xfId="37746"/>
    <cellStyle name="Percent.0 8 4 2" xfId="37747"/>
    <cellStyle name="Percent.0 8 4 3" xfId="37748"/>
    <cellStyle name="Percent.0 8 5" xfId="37749"/>
    <cellStyle name="Percent.0 8 5 2" xfId="37750"/>
    <cellStyle name="Percent.0 8 5 3" xfId="37751"/>
    <cellStyle name="Percent.0 8 6" xfId="37752"/>
    <cellStyle name="Percent.0 8 6 2" xfId="37753"/>
    <cellStyle name="Percent.0 8 6 3" xfId="37754"/>
    <cellStyle name="Percent.0 8 7" xfId="37755"/>
    <cellStyle name="Percent.0 8 7 2" xfId="37756"/>
    <cellStyle name="Percent.0 8 7 3" xfId="37757"/>
    <cellStyle name="Percent.0 8 8" xfId="37758"/>
    <cellStyle name="Percent.0 8 8 2" xfId="37759"/>
    <cellStyle name="Percent.0 8 8 3" xfId="37760"/>
    <cellStyle name="Percent.0 8 9" xfId="37761"/>
    <cellStyle name="Percent.0 9" xfId="37762"/>
    <cellStyle name="Percent.0 9 10" xfId="37763"/>
    <cellStyle name="Percent.0 9 2" xfId="37764"/>
    <cellStyle name="Percent.0 9 2 2" xfId="37765"/>
    <cellStyle name="Percent.0 9 2 2 2" xfId="37766"/>
    <cellStyle name="Percent.0 9 2 2 3" xfId="37767"/>
    <cellStyle name="Percent.0 9 2 3" xfId="37768"/>
    <cellStyle name="Percent.0 9 2 3 2" xfId="37769"/>
    <cellStyle name="Percent.0 9 2 3 3" xfId="37770"/>
    <cellStyle name="Percent.0 9 2 4" xfId="37771"/>
    <cellStyle name="Percent.0 9 2 4 2" xfId="37772"/>
    <cellStyle name="Percent.0 9 2 4 3" xfId="37773"/>
    <cellStyle name="Percent.0 9 2 5" xfId="37774"/>
    <cellStyle name="Percent.0 9 2 5 2" xfId="37775"/>
    <cellStyle name="Percent.0 9 2 5 3" xfId="37776"/>
    <cellStyle name="Percent.0 9 2 6" xfId="37777"/>
    <cellStyle name="Percent.0 9 2 6 2" xfId="37778"/>
    <cellStyle name="Percent.0 9 2 6 3" xfId="37779"/>
    <cellStyle name="Percent.0 9 2 7" xfId="37780"/>
    <cellStyle name="Percent.0 9 2 7 2" xfId="37781"/>
    <cellStyle name="Percent.0 9 2 7 3" xfId="37782"/>
    <cellStyle name="Percent.0 9 2 8" xfId="37783"/>
    <cellStyle name="Percent.0 9 2 9" xfId="37784"/>
    <cellStyle name="Percent.0 9 3" xfId="37785"/>
    <cellStyle name="Percent.0 9 3 2" xfId="37786"/>
    <cellStyle name="Percent.0 9 3 3" xfId="37787"/>
    <cellStyle name="Percent.0 9 4" xfId="37788"/>
    <cellStyle name="Percent.0 9 4 2" xfId="37789"/>
    <cellStyle name="Percent.0 9 4 3" xfId="37790"/>
    <cellStyle name="Percent.0 9 5" xfId="37791"/>
    <cellStyle name="Percent.0 9 5 2" xfId="37792"/>
    <cellStyle name="Percent.0 9 5 3" xfId="37793"/>
    <cellStyle name="Percent.0 9 6" xfId="37794"/>
    <cellStyle name="Percent.0 9 6 2" xfId="37795"/>
    <cellStyle name="Percent.0 9 6 3" xfId="37796"/>
    <cellStyle name="Percent.0 9 7" xfId="37797"/>
    <cellStyle name="Percent.0 9 7 2" xfId="37798"/>
    <cellStyle name="Percent.0 9 7 3" xfId="37799"/>
    <cellStyle name="Percent.0 9 8" xfId="37800"/>
    <cellStyle name="Percent.0 9 8 2" xfId="37801"/>
    <cellStyle name="Percent.0 9 8 3" xfId="37802"/>
    <cellStyle name="Percent.0 9 9" xfId="37803"/>
    <cellStyle name="Percent.00" xfId="37804"/>
    <cellStyle name="Percent.00 10" xfId="37805"/>
    <cellStyle name="Percent.00 10 2" xfId="37806"/>
    <cellStyle name="Percent.00 10 2 2" xfId="37807"/>
    <cellStyle name="Percent.00 10 2 3" xfId="37808"/>
    <cellStyle name="Percent.00 10 3" xfId="37809"/>
    <cellStyle name="Percent.00 10 3 2" xfId="37810"/>
    <cellStyle name="Percent.00 10 3 3" xfId="37811"/>
    <cellStyle name="Percent.00 10 4" xfId="37812"/>
    <cellStyle name="Percent.00 10 4 2" xfId="37813"/>
    <cellStyle name="Percent.00 10 4 3" xfId="37814"/>
    <cellStyle name="Percent.00 10 5" xfId="37815"/>
    <cellStyle name="Percent.00 10 5 2" xfId="37816"/>
    <cellStyle name="Percent.00 10 5 3" xfId="37817"/>
    <cellStyle name="Percent.00 10 6" xfId="37818"/>
    <cellStyle name="Percent.00 10 6 2" xfId="37819"/>
    <cellStyle name="Percent.00 10 6 3" xfId="37820"/>
    <cellStyle name="Percent.00 10 7" xfId="37821"/>
    <cellStyle name="Percent.00 10 7 2" xfId="37822"/>
    <cellStyle name="Percent.00 10 7 3" xfId="37823"/>
    <cellStyle name="Percent.00 10 8" xfId="37824"/>
    <cellStyle name="Percent.00 10 9" xfId="37825"/>
    <cellStyle name="Percent.00 11" xfId="37826"/>
    <cellStyle name="Percent.00 11 2" xfId="37827"/>
    <cellStyle name="Percent.00 11 3" xfId="37828"/>
    <cellStyle name="Percent.00 12" xfId="37829"/>
    <cellStyle name="Percent.00 12 2" xfId="37830"/>
    <cellStyle name="Percent.00 12 3" xfId="37831"/>
    <cellStyle name="Percent.00 13" xfId="37832"/>
    <cellStyle name="Percent.00 13 2" xfId="37833"/>
    <cellStyle name="Percent.00 13 3" xfId="37834"/>
    <cellStyle name="Percent.00 14" xfId="37835"/>
    <cellStyle name="Percent.00 14 2" xfId="37836"/>
    <cellStyle name="Percent.00 14 3" xfId="37837"/>
    <cellStyle name="Percent.00 15" xfId="37838"/>
    <cellStyle name="Percent.00 15 2" xfId="37839"/>
    <cellStyle name="Percent.00 15 3" xfId="37840"/>
    <cellStyle name="Percent.00 16" xfId="37841"/>
    <cellStyle name="Percent.00 16 2" xfId="37842"/>
    <cellStyle name="Percent.00 16 3" xfId="37843"/>
    <cellStyle name="Percent.00 17" xfId="37844"/>
    <cellStyle name="Percent.00 18" xfId="37845"/>
    <cellStyle name="Percent.00 2" xfId="37846"/>
    <cellStyle name="Percent.00 2 10" xfId="37847"/>
    <cellStyle name="Percent.00 2 10 2" xfId="37848"/>
    <cellStyle name="Percent.00 2 10 3" xfId="37849"/>
    <cellStyle name="Percent.00 2 11" xfId="37850"/>
    <cellStyle name="Percent.00 2 11 2" xfId="37851"/>
    <cellStyle name="Percent.00 2 11 3" xfId="37852"/>
    <cellStyle name="Percent.00 2 12" xfId="37853"/>
    <cellStyle name="Percent.00 2 12 2" xfId="37854"/>
    <cellStyle name="Percent.00 2 12 3" xfId="37855"/>
    <cellStyle name="Percent.00 2 13" xfId="37856"/>
    <cellStyle name="Percent.00 2 13 2" xfId="37857"/>
    <cellStyle name="Percent.00 2 13 3" xfId="37858"/>
    <cellStyle name="Percent.00 2 14" xfId="37859"/>
    <cellStyle name="Percent.00 2 14 2" xfId="37860"/>
    <cellStyle name="Percent.00 2 14 3" xfId="37861"/>
    <cellStyle name="Percent.00 2 15" xfId="37862"/>
    <cellStyle name="Percent.00 2 16" xfId="37863"/>
    <cellStyle name="Percent.00 2 2" xfId="37864"/>
    <cellStyle name="Percent.00 2 2 10" xfId="37865"/>
    <cellStyle name="Percent.00 2 2 10 2" xfId="37866"/>
    <cellStyle name="Percent.00 2 2 10 3" xfId="37867"/>
    <cellStyle name="Percent.00 2 2 11" xfId="37868"/>
    <cellStyle name="Percent.00 2 2 11 2" xfId="37869"/>
    <cellStyle name="Percent.00 2 2 11 3" xfId="37870"/>
    <cellStyle name="Percent.00 2 2 12" xfId="37871"/>
    <cellStyle name="Percent.00 2 2 12 2" xfId="37872"/>
    <cellStyle name="Percent.00 2 2 12 3" xfId="37873"/>
    <cellStyle name="Percent.00 2 2 13" xfId="37874"/>
    <cellStyle name="Percent.00 2 2 14" xfId="37875"/>
    <cellStyle name="Percent.00 2 2 2" xfId="37876"/>
    <cellStyle name="Percent.00 2 2 2 10" xfId="37877"/>
    <cellStyle name="Percent.00 2 2 2 2" xfId="37878"/>
    <cellStyle name="Percent.00 2 2 2 2 2" xfId="37879"/>
    <cellStyle name="Percent.00 2 2 2 2 2 2" xfId="37880"/>
    <cellStyle name="Percent.00 2 2 2 2 2 3" xfId="37881"/>
    <cellStyle name="Percent.00 2 2 2 2 3" xfId="37882"/>
    <cellStyle name="Percent.00 2 2 2 2 3 2" xfId="37883"/>
    <cellStyle name="Percent.00 2 2 2 2 3 3" xfId="37884"/>
    <cellStyle name="Percent.00 2 2 2 2 4" xfId="37885"/>
    <cellStyle name="Percent.00 2 2 2 2 4 2" xfId="37886"/>
    <cellStyle name="Percent.00 2 2 2 2 4 3" xfId="37887"/>
    <cellStyle name="Percent.00 2 2 2 2 5" xfId="37888"/>
    <cellStyle name="Percent.00 2 2 2 2 5 2" xfId="37889"/>
    <cellStyle name="Percent.00 2 2 2 2 5 3" xfId="37890"/>
    <cellStyle name="Percent.00 2 2 2 2 6" xfId="37891"/>
    <cellStyle name="Percent.00 2 2 2 2 6 2" xfId="37892"/>
    <cellStyle name="Percent.00 2 2 2 2 6 3" xfId="37893"/>
    <cellStyle name="Percent.00 2 2 2 2 7" xfId="37894"/>
    <cellStyle name="Percent.00 2 2 2 2 7 2" xfId="37895"/>
    <cellStyle name="Percent.00 2 2 2 2 7 3" xfId="37896"/>
    <cellStyle name="Percent.00 2 2 2 2 8" xfId="37897"/>
    <cellStyle name="Percent.00 2 2 2 2 9" xfId="37898"/>
    <cellStyle name="Percent.00 2 2 2 3" xfId="37899"/>
    <cellStyle name="Percent.00 2 2 2 3 2" xfId="37900"/>
    <cellStyle name="Percent.00 2 2 2 3 3" xfId="37901"/>
    <cellStyle name="Percent.00 2 2 2 4" xfId="37902"/>
    <cellStyle name="Percent.00 2 2 2 4 2" xfId="37903"/>
    <cellStyle name="Percent.00 2 2 2 4 3" xfId="37904"/>
    <cellStyle name="Percent.00 2 2 2 5" xfId="37905"/>
    <cellStyle name="Percent.00 2 2 2 5 2" xfId="37906"/>
    <cellStyle name="Percent.00 2 2 2 5 3" xfId="37907"/>
    <cellStyle name="Percent.00 2 2 2 6" xfId="37908"/>
    <cellStyle name="Percent.00 2 2 2 6 2" xfId="37909"/>
    <cellStyle name="Percent.00 2 2 2 6 3" xfId="37910"/>
    <cellStyle name="Percent.00 2 2 2 7" xfId="37911"/>
    <cellStyle name="Percent.00 2 2 2 7 2" xfId="37912"/>
    <cellStyle name="Percent.00 2 2 2 7 3" xfId="37913"/>
    <cellStyle name="Percent.00 2 2 2 8" xfId="37914"/>
    <cellStyle name="Percent.00 2 2 2 8 2" xfId="37915"/>
    <cellStyle name="Percent.00 2 2 2 8 3" xfId="37916"/>
    <cellStyle name="Percent.00 2 2 2 9" xfId="37917"/>
    <cellStyle name="Percent.00 2 2 3" xfId="37918"/>
    <cellStyle name="Percent.00 2 2 3 10" xfId="37919"/>
    <cellStyle name="Percent.00 2 2 3 2" xfId="37920"/>
    <cellStyle name="Percent.00 2 2 3 2 2" xfId="37921"/>
    <cellStyle name="Percent.00 2 2 3 2 2 2" xfId="37922"/>
    <cellStyle name="Percent.00 2 2 3 2 2 3" xfId="37923"/>
    <cellStyle name="Percent.00 2 2 3 2 3" xfId="37924"/>
    <cellStyle name="Percent.00 2 2 3 2 3 2" xfId="37925"/>
    <cellStyle name="Percent.00 2 2 3 2 3 3" xfId="37926"/>
    <cellStyle name="Percent.00 2 2 3 2 4" xfId="37927"/>
    <cellStyle name="Percent.00 2 2 3 2 4 2" xfId="37928"/>
    <cellStyle name="Percent.00 2 2 3 2 4 3" xfId="37929"/>
    <cellStyle name="Percent.00 2 2 3 2 5" xfId="37930"/>
    <cellStyle name="Percent.00 2 2 3 2 5 2" xfId="37931"/>
    <cellStyle name="Percent.00 2 2 3 2 5 3" xfId="37932"/>
    <cellStyle name="Percent.00 2 2 3 2 6" xfId="37933"/>
    <cellStyle name="Percent.00 2 2 3 2 6 2" xfId="37934"/>
    <cellStyle name="Percent.00 2 2 3 2 6 3" xfId="37935"/>
    <cellStyle name="Percent.00 2 2 3 2 7" xfId="37936"/>
    <cellStyle name="Percent.00 2 2 3 2 7 2" xfId="37937"/>
    <cellStyle name="Percent.00 2 2 3 2 7 3" xfId="37938"/>
    <cellStyle name="Percent.00 2 2 3 2 8" xfId="37939"/>
    <cellStyle name="Percent.00 2 2 3 2 9" xfId="37940"/>
    <cellStyle name="Percent.00 2 2 3 3" xfId="37941"/>
    <cellStyle name="Percent.00 2 2 3 3 2" xfId="37942"/>
    <cellStyle name="Percent.00 2 2 3 3 3" xfId="37943"/>
    <cellStyle name="Percent.00 2 2 3 4" xfId="37944"/>
    <cellStyle name="Percent.00 2 2 3 4 2" xfId="37945"/>
    <cellStyle name="Percent.00 2 2 3 4 3" xfId="37946"/>
    <cellStyle name="Percent.00 2 2 3 5" xfId="37947"/>
    <cellStyle name="Percent.00 2 2 3 5 2" xfId="37948"/>
    <cellStyle name="Percent.00 2 2 3 5 3" xfId="37949"/>
    <cellStyle name="Percent.00 2 2 3 6" xfId="37950"/>
    <cellStyle name="Percent.00 2 2 3 6 2" xfId="37951"/>
    <cellStyle name="Percent.00 2 2 3 6 3" xfId="37952"/>
    <cellStyle name="Percent.00 2 2 3 7" xfId="37953"/>
    <cellStyle name="Percent.00 2 2 3 7 2" xfId="37954"/>
    <cellStyle name="Percent.00 2 2 3 7 3" xfId="37955"/>
    <cellStyle name="Percent.00 2 2 3 8" xfId="37956"/>
    <cellStyle name="Percent.00 2 2 3 8 2" xfId="37957"/>
    <cellStyle name="Percent.00 2 2 3 8 3" xfId="37958"/>
    <cellStyle name="Percent.00 2 2 3 9" xfId="37959"/>
    <cellStyle name="Percent.00 2 2 4" xfId="37960"/>
    <cellStyle name="Percent.00 2 2 4 10" xfId="37961"/>
    <cellStyle name="Percent.00 2 2 4 2" xfId="37962"/>
    <cellStyle name="Percent.00 2 2 4 2 2" xfId="37963"/>
    <cellStyle name="Percent.00 2 2 4 2 2 2" xfId="37964"/>
    <cellStyle name="Percent.00 2 2 4 2 2 3" xfId="37965"/>
    <cellStyle name="Percent.00 2 2 4 2 3" xfId="37966"/>
    <cellStyle name="Percent.00 2 2 4 2 3 2" xfId="37967"/>
    <cellStyle name="Percent.00 2 2 4 2 3 3" xfId="37968"/>
    <cellStyle name="Percent.00 2 2 4 2 4" xfId="37969"/>
    <cellStyle name="Percent.00 2 2 4 2 4 2" xfId="37970"/>
    <cellStyle name="Percent.00 2 2 4 2 4 3" xfId="37971"/>
    <cellStyle name="Percent.00 2 2 4 2 5" xfId="37972"/>
    <cellStyle name="Percent.00 2 2 4 2 5 2" xfId="37973"/>
    <cellStyle name="Percent.00 2 2 4 2 5 3" xfId="37974"/>
    <cellStyle name="Percent.00 2 2 4 2 6" xfId="37975"/>
    <cellStyle name="Percent.00 2 2 4 2 6 2" xfId="37976"/>
    <cellStyle name="Percent.00 2 2 4 2 6 3" xfId="37977"/>
    <cellStyle name="Percent.00 2 2 4 2 7" xfId="37978"/>
    <cellStyle name="Percent.00 2 2 4 2 7 2" xfId="37979"/>
    <cellStyle name="Percent.00 2 2 4 2 7 3" xfId="37980"/>
    <cellStyle name="Percent.00 2 2 4 2 8" xfId="37981"/>
    <cellStyle name="Percent.00 2 2 4 2 9" xfId="37982"/>
    <cellStyle name="Percent.00 2 2 4 3" xfId="37983"/>
    <cellStyle name="Percent.00 2 2 4 3 2" xfId="37984"/>
    <cellStyle name="Percent.00 2 2 4 3 3" xfId="37985"/>
    <cellStyle name="Percent.00 2 2 4 4" xfId="37986"/>
    <cellStyle name="Percent.00 2 2 4 4 2" xfId="37987"/>
    <cellStyle name="Percent.00 2 2 4 4 3" xfId="37988"/>
    <cellStyle name="Percent.00 2 2 4 5" xfId="37989"/>
    <cellStyle name="Percent.00 2 2 4 5 2" xfId="37990"/>
    <cellStyle name="Percent.00 2 2 4 5 3" xfId="37991"/>
    <cellStyle name="Percent.00 2 2 4 6" xfId="37992"/>
    <cellStyle name="Percent.00 2 2 4 6 2" xfId="37993"/>
    <cellStyle name="Percent.00 2 2 4 6 3" xfId="37994"/>
    <cellStyle name="Percent.00 2 2 4 7" xfId="37995"/>
    <cellStyle name="Percent.00 2 2 4 7 2" xfId="37996"/>
    <cellStyle name="Percent.00 2 2 4 7 3" xfId="37997"/>
    <cellStyle name="Percent.00 2 2 4 8" xfId="37998"/>
    <cellStyle name="Percent.00 2 2 4 8 2" xfId="37999"/>
    <cellStyle name="Percent.00 2 2 4 8 3" xfId="38000"/>
    <cellStyle name="Percent.00 2 2 4 9" xfId="38001"/>
    <cellStyle name="Percent.00 2 2 5" xfId="38002"/>
    <cellStyle name="Percent.00 2 2 5 10" xfId="38003"/>
    <cellStyle name="Percent.00 2 2 5 2" xfId="38004"/>
    <cellStyle name="Percent.00 2 2 5 2 2" xfId="38005"/>
    <cellStyle name="Percent.00 2 2 5 2 2 2" xfId="38006"/>
    <cellStyle name="Percent.00 2 2 5 2 2 3" xfId="38007"/>
    <cellStyle name="Percent.00 2 2 5 2 3" xfId="38008"/>
    <cellStyle name="Percent.00 2 2 5 2 3 2" xfId="38009"/>
    <cellStyle name="Percent.00 2 2 5 2 3 3" xfId="38010"/>
    <cellStyle name="Percent.00 2 2 5 2 4" xfId="38011"/>
    <cellStyle name="Percent.00 2 2 5 2 4 2" xfId="38012"/>
    <cellStyle name="Percent.00 2 2 5 2 4 3" xfId="38013"/>
    <cellStyle name="Percent.00 2 2 5 2 5" xfId="38014"/>
    <cellStyle name="Percent.00 2 2 5 2 5 2" xfId="38015"/>
    <cellStyle name="Percent.00 2 2 5 2 5 3" xfId="38016"/>
    <cellStyle name="Percent.00 2 2 5 2 6" xfId="38017"/>
    <cellStyle name="Percent.00 2 2 5 2 6 2" xfId="38018"/>
    <cellStyle name="Percent.00 2 2 5 2 6 3" xfId="38019"/>
    <cellStyle name="Percent.00 2 2 5 2 7" xfId="38020"/>
    <cellStyle name="Percent.00 2 2 5 2 7 2" xfId="38021"/>
    <cellStyle name="Percent.00 2 2 5 2 7 3" xfId="38022"/>
    <cellStyle name="Percent.00 2 2 5 2 8" xfId="38023"/>
    <cellStyle name="Percent.00 2 2 5 2 9" xfId="38024"/>
    <cellStyle name="Percent.00 2 2 5 3" xfId="38025"/>
    <cellStyle name="Percent.00 2 2 5 3 2" xfId="38026"/>
    <cellStyle name="Percent.00 2 2 5 3 3" xfId="38027"/>
    <cellStyle name="Percent.00 2 2 5 4" xfId="38028"/>
    <cellStyle name="Percent.00 2 2 5 4 2" xfId="38029"/>
    <cellStyle name="Percent.00 2 2 5 4 3" xfId="38030"/>
    <cellStyle name="Percent.00 2 2 5 5" xfId="38031"/>
    <cellStyle name="Percent.00 2 2 5 5 2" xfId="38032"/>
    <cellStyle name="Percent.00 2 2 5 5 3" xfId="38033"/>
    <cellStyle name="Percent.00 2 2 5 6" xfId="38034"/>
    <cellStyle name="Percent.00 2 2 5 6 2" xfId="38035"/>
    <cellStyle name="Percent.00 2 2 5 6 3" xfId="38036"/>
    <cellStyle name="Percent.00 2 2 5 7" xfId="38037"/>
    <cellStyle name="Percent.00 2 2 5 7 2" xfId="38038"/>
    <cellStyle name="Percent.00 2 2 5 7 3" xfId="38039"/>
    <cellStyle name="Percent.00 2 2 5 8" xfId="38040"/>
    <cellStyle name="Percent.00 2 2 5 8 2" xfId="38041"/>
    <cellStyle name="Percent.00 2 2 5 8 3" xfId="38042"/>
    <cellStyle name="Percent.00 2 2 5 9" xfId="38043"/>
    <cellStyle name="Percent.00 2 2 6" xfId="38044"/>
    <cellStyle name="Percent.00 2 2 6 2" xfId="38045"/>
    <cellStyle name="Percent.00 2 2 6 2 2" xfId="38046"/>
    <cellStyle name="Percent.00 2 2 6 2 3" xfId="38047"/>
    <cellStyle name="Percent.00 2 2 6 3" xfId="38048"/>
    <cellStyle name="Percent.00 2 2 6 3 2" xfId="38049"/>
    <cellStyle name="Percent.00 2 2 6 3 3" xfId="38050"/>
    <cellStyle name="Percent.00 2 2 6 4" xfId="38051"/>
    <cellStyle name="Percent.00 2 2 6 4 2" xfId="38052"/>
    <cellStyle name="Percent.00 2 2 6 4 3" xfId="38053"/>
    <cellStyle name="Percent.00 2 2 6 5" xfId="38054"/>
    <cellStyle name="Percent.00 2 2 6 5 2" xfId="38055"/>
    <cellStyle name="Percent.00 2 2 6 5 3" xfId="38056"/>
    <cellStyle name="Percent.00 2 2 6 6" xfId="38057"/>
    <cellStyle name="Percent.00 2 2 6 6 2" xfId="38058"/>
    <cellStyle name="Percent.00 2 2 6 6 3" xfId="38059"/>
    <cellStyle name="Percent.00 2 2 6 7" xfId="38060"/>
    <cellStyle name="Percent.00 2 2 6 7 2" xfId="38061"/>
    <cellStyle name="Percent.00 2 2 6 7 3" xfId="38062"/>
    <cellStyle name="Percent.00 2 2 6 8" xfId="38063"/>
    <cellStyle name="Percent.00 2 2 6 9" xfId="38064"/>
    <cellStyle name="Percent.00 2 2 7" xfId="38065"/>
    <cellStyle name="Percent.00 2 2 7 2" xfId="38066"/>
    <cellStyle name="Percent.00 2 2 7 3" xfId="38067"/>
    <cellStyle name="Percent.00 2 2 8" xfId="38068"/>
    <cellStyle name="Percent.00 2 2 8 2" xfId="38069"/>
    <cellStyle name="Percent.00 2 2 8 3" xfId="38070"/>
    <cellStyle name="Percent.00 2 2 9" xfId="38071"/>
    <cellStyle name="Percent.00 2 2 9 2" xfId="38072"/>
    <cellStyle name="Percent.00 2 2 9 3" xfId="38073"/>
    <cellStyle name="Percent.00 2 3" xfId="38074"/>
    <cellStyle name="Percent.00 2 3 10" xfId="38075"/>
    <cellStyle name="Percent.00 2 3 10 2" xfId="38076"/>
    <cellStyle name="Percent.00 2 3 10 3" xfId="38077"/>
    <cellStyle name="Percent.00 2 3 11" xfId="38078"/>
    <cellStyle name="Percent.00 2 3 11 2" xfId="38079"/>
    <cellStyle name="Percent.00 2 3 11 3" xfId="38080"/>
    <cellStyle name="Percent.00 2 3 12" xfId="38081"/>
    <cellStyle name="Percent.00 2 3 12 2" xfId="38082"/>
    <cellStyle name="Percent.00 2 3 12 3" xfId="38083"/>
    <cellStyle name="Percent.00 2 3 13" xfId="38084"/>
    <cellStyle name="Percent.00 2 3 14" xfId="38085"/>
    <cellStyle name="Percent.00 2 3 2" xfId="38086"/>
    <cellStyle name="Percent.00 2 3 2 10" xfId="38087"/>
    <cellStyle name="Percent.00 2 3 2 2" xfId="38088"/>
    <cellStyle name="Percent.00 2 3 2 2 2" xfId="38089"/>
    <cellStyle name="Percent.00 2 3 2 2 2 2" xfId="38090"/>
    <cellStyle name="Percent.00 2 3 2 2 2 3" xfId="38091"/>
    <cellStyle name="Percent.00 2 3 2 2 3" xfId="38092"/>
    <cellStyle name="Percent.00 2 3 2 2 3 2" xfId="38093"/>
    <cellStyle name="Percent.00 2 3 2 2 3 3" xfId="38094"/>
    <cellStyle name="Percent.00 2 3 2 2 4" xfId="38095"/>
    <cellStyle name="Percent.00 2 3 2 2 4 2" xfId="38096"/>
    <cellStyle name="Percent.00 2 3 2 2 4 3" xfId="38097"/>
    <cellStyle name="Percent.00 2 3 2 2 5" xfId="38098"/>
    <cellStyle name="Percent.00 2 3 2 2 5 2" xfId="38099"/>
    <cellStyle name="Percent.00 2 3 2 2 5 3" xfId="38100"/>
    <cellStyle name="Percent.00 2 3 2 2 6" xfId="38101"/>
    <cellStyle name="Percent.00 2 3 2 2 6 2" xfId="38102"/>
    <cellStyle name="Percent.00 2 3 2 2 6 3" xfId="38103"/>
    <cellStyle name="Percent.00 2 3 2 2 7" xfId="38104"/>
    <cellStyle name="Percent.00 2 3 2 2 7 2" xfId="38105"/>
    <cellStyle name="Percent.00 2 3 2 2 7 3" xfId="38106"/>
    <cellStyle name="Percent.00 2 3 2 2 8" xfId="38107"/>
    <cellStyle name="Percent.00 2 3 2 2 9" xfId="38108"/>
    <cellStyle name="Percent.00 2 3 2 3" xfId="38109"/>
    <cellStyle name="Percent.00 2 3 2 3 2" xfId="38110"/>
    <cellStyle name="Percent.00 2 3 2 3 3" xfId="38111"/>
    <cellStyle name="Percent.00 2 3 2 4" xfId="38112"/>
    <cellStyle name="Percent.00 2 3 2 4 2" xfId="38113"/>
    <cellStyle name="Percent.00 2 3 2 4 3" xfId="38114"/>
    <cellStyle name="Percent.00 2 3 2 5" xfId="38115"/>
    <cellStyle name="Percent.00 2 3 2 5 2" xfId="38116"/>
    <cellStyle name="Percent.00 2 3 2 5 3" xfId="38117"/>
    <cellStyle name="Percent.00 2 3 2 6" xfId="38118"/>
    <cellStyle name="Percent.00 2 3 2 6 2" xfId="38119"/>
    <cellStyle name="Percent.00 2 3 2 6 3" xfId="38120"/>
    <cellStyle name="Percent.00 2 3 2 7" xfId="38121"/>
    <cellStyle name="Percent.00 2 3 2 7 2" xfId="38122"/>
    <cellStyle name="Percent.00 2 3 2 7 3" xfId="38123"/>
    <cellStyle name="Percent.00 2 3 2 8" xfId="38124"/>
    <cellStyle name="Percent.00 2 3 2 8 2" xfId="38125"/>
    <cellStyle name="Percent.00 2 3 2 8 3" xfId="38126"/>
    <cellStyle name="Percent.00 2 3 2 9" xfId="38127"/>
    <cellStyle name="Percent.00 2 3 3" xfId="38128"/>
    <cellStyle name="Percent.00 2 3 3 10" xfId="38129"/>
    <cellStyle name="Percent.00 2 3 3 2" xfId="38130"/>
    <cellStyle name="Percent.00 2 3 3 2 2" xfId="38131"/>
    <cellStyle name="Percent.00 2 3 3 2 2 2" xfId="38132"/>
    <cellStyle name="Percent.00 2 3 3 2 2 3" xfId="38133"/>
    <cellStyle name="Percent.00 2 3 3 2 3" xfId="38134"/>
    <cellStyle name="Percent.00 2 3 3 2 3 2" xfId="38135"/>
    <cellStyle name="Percent.00 2 3 3 2 3 3" xfId="38136"/>
    <cellStyle name="Percent.00 2 3 3 2 4" xfId="38137"/>
    <cellStyle name="Percent.00 2 3 3 2 4 2" xfId="38138"/>
    <cellStyle name="Percent.00 2 3 3 2 4 3" xfId="38139"/>
    <cellStyle name="Percent.00 2 3 3 2 5" xfId="38140"/>
    <cellStyle name="Percent.00 2 3 3 2 5 2" xfId="38141"/>
    <cellStyle name="Percent.00 2 3 3 2 5 3" xfId="38142"/>
    <cellStyle name="Percent.00 2 3 3 2 6" xfId="38143"/>
    <cellStyle name="Percent.00 2 3 3 2 6 2" xfId="38144"/>
    <cellStyle name="Percent.00 2 3 3 2 6 3" xfId="38145"/>
    <cellStyle name="Percent.00 2 3 3 2 7" xfId="38146"/>
    <cellStyle name="Percent.00 2 3 3 2 7 2" xfId="38147"/>
    <cellStyle name="Percent.00 2 3 3 2 7 3" xfId="38148"/>
    <cellStyle name="Percent.00 2 3 3 2 8" xfId="38149"/>
    <cellStyle name="Percent.00 2 3 3 2 9" xfId="38150"/>
    <cellStyle name="Percent.00 2 3 3 3" xfId="38151"/>
    <cellStyle name="Percent.00 2 3 3 3 2" xfId="38152"/>
    <cellStyle name="Percent.00 2 3 3 3 3" xfId="38153"/>
    <cellStyle name="Percent.00 2 3 3 4" xfId="38154"/>
    <cellStyle name="Percent.00 2 3 3 4 2" xfId="38155"/>
    <cellStyle name="Percent.00 2 3 3 4 3" xfId="38156"/>
    <cellStyle name="Percent.00 2 3 3 5" xfId="38157"/>
    <cellStyle name="Percent.00 2 3 3 5 2" xfId="38158"/>
    <cellStyle name="Percent.00 2 3 3 5 3" xfId="38159"/>
    <cellStyle name="Percent.00 2 3 3 6" xfId="38160"/>
    <cellStyle name="Percent.00 2 3 3 6 2" xfId="38161"/>
    <cellStyle name="Percent.00 2 3 3 6 3" xfId="38162"/>
    <cellStyle name="Percent.00 2 3 3 7" xfId="38163"/>
    <cellStyle name="Percent.00 2 3 3 7 2" xfId="38164"/>
    <cellStyle name="Percent.00 2 3 3 7 3" xfId="38165"/>
    <cellStyle name="Percent.00 2 3 3 8" xfId="38166"/>
    <cellStyle name="Percent.00 2 3 3 8 2" xfId="38167"/>
    <cellStyle name="Percent.00 2 3 3 8 3" xfId="38168"/>
    <cellStyle name="Percent.00 2 3 3 9" xfId="38169"/>
    <cellStyle name="Percent.00 2 3 4" xfId="38170"/>
    <cellStyle name="Percent.00 2 3 4 10" xfId="38171"/>
    <cellStyle name="Percent.00 2 3 4 2" xfId="38172"/>
    <cellStyle name="Percent.00 2 3 4 2 2" xfId="38173"/>
    <cellStyle name="Percent.00 2 3 4 2 2 2" xfId="38174"/>
    <cellStyle name="Percent.00 2 3 4 2 2 3" xfId="38175"/>
    <cellStyle name="Percent.00 2 3 4 2 3" xfId="38176"/>
    <cellStyle name="Percent.00 2 3 4 2 3 2" xfId="38177"/>
    <cellStyle name="Percent.00 2 3 4 2 3 3" xfId="38178"/>
    <cellStyle name="Percent.00 2 3 4 2 4" xfId="38179"/>
    <cellStyle name="Percent.00 2 3 4 2 4 2" xfId="38180"/>
    <cellStyle name="Percent.00 2 3 4 2 4 3" xfId="38181"/>
    <cellStyle name="Percent.00 2 3 4 2 5" xfId="38182"/>
    <cellStyle name="Percent.00 2 3 4 2 5 2" xfId="38183"/>
    <cellStyle name="Percent.00 2 3 4 2 5 3" xfId="38184"/>
    <cellStyle name="Percent.00 2 3 4 2 6" xfId="38185"/>
    <cellStyle name="Percent.00 2 3 4 2 6 2" xfId="38186"/>
    <cellStyle name="Percent.00 2 3 4 2 6 3" xfId="38187"/>
    <cellStyle name="Percent.00 2 3 4 2 7" xfId="38188"/>
    <cellStyle name="Percent.00 2 3 4 2 7 2" xfId="38189"/>
    <cellStyle name="Percent.00 2 3 4 2 7 3" xfId="38190"/>
    <cellStyle name="Percent.00 2 3 4 2 8" xfId="38191"/>
    <cellStyle name="Percent.00 2 3 4 2 9" xfId="38192"/>
    <cellStyle name="Percent.00 2 3 4 3" xfId="38193"/>
    <cellStyle name="Percent.00 2 3 4 3 2" xfId="38194"/>
    <cellStyle name="Percent.00 2 3 4 3 3" xfId="38195"/>
    <cellStyle name="Percent.00 2 3 4 4" xfId="38196"/>
    <cellStyle name="Percent.00 2 3 4 4 2" xfId="38197"/>
    <cellStyle name="Percent.00 2 3 4 4 3" xfId="38198"/>
    <cellStyle name="Percent.00 2 3 4 5" xfId="38199"/>
    <cellStyle name="Percent.00 2 3 4 5 2" xfId="38200"/>
    <cellStyle name="Percent.00 2 3 4 5 3" xfId="38201"/>
    <cellStyle name="Percent.00 2 3 4 6" xfId="38202"/>
    <cellStyle name="Percent.00 2 3 4 6 2" xfId="38203"/>
    <cellStyle name="Percent.00 2 3 4 6 3" xfId="38204"/>
    <cellStyle name="Percent.00 2 3 4 7" xfId="38205"/>
    <cellStyle name="Percent.00 2 3 4 7 2" xfId="38206"/>
    <cellStyle name="Percent.00 2 3 4 7 3" xfId="38207"/>
    <cellStyle name="Percent.00 2 3 4 8" xfId="38208"/>
    <cellStyle name="Percent.00 2 3 4 8 2" xfId="38209"/>
    <cellStyle name="Percent.00 2 3 4 8 3" xfId="38210"/>
    <cellStyle name="Percent.00 2 3 4 9" xfId="38211"/>
    <cellStyle name="Percent.00 2 3 5" xfId="38212"/>
    <cellStyle name="Percent.00 2 3 5 10" xfId="38213"/>
    <cellStyle name="Percent.00 2 3 5 2" xfId="38214"/>
    <cellStyle name="Percent.00 2 3 5 2 2" xfId="38215"/>
    <cellStyle name="Percent.00 2 3 5 2 2 2" xfId="38216"/>
    <cellStyle name="Percent.00 2 3 5 2 2 3" xfId="38217"/>
    <cellStyle name="Percent.00 2 3 5 2 3" xfId="38218"/>
    <cellStyle name="Percent.00 2 3 5 2 3 2" xfId="38219"/>
    <cellStyle name="Percent.00 2 3 5 2 3 3" xfId="38220"/>
    <cellStyle name="Percent.00 2 3 5 2 4" xfId="38221"/>
    <cellStyle name="Percent.00 2 3 5 2 4 2" xfId="38222"/>
    <cellStyle name="Percent.00 2 3 5 2 4 3" xfId="38223"/>
    <cellStyle name="Percent.00 2 3 5 2 5" xfId="38224"/>
    <cellStyle name="Percent.00 2 3 5 2 5 2" xfId="38225"/>
    <cellStyle name="Percent.00 2 3 5 2 5 3" xfId="38226"/>
    <cellStyle name="Percent.00 2 3 5 2 6" xfId="38227"/>
    <cellStyle name="Percent.00 2 3 5 2 6 2" xfId="38228"/>
    <cellStyle name="Percent.00 2 3 5 2 6 3" xfId="38229"/>
    <cellStyle name="Percent.00 2 3 5 2 7" xfId="38230"/>
    <cellStyle name="Percent.00 2 3 5 2 7 2" xfId="38231"/>
    <cellStyle name="Percent.00 2 3 5 2 7 3" xfId="38232"/>
    <cellStyle name="Percent.00 2 3 5 2 8" xfId="38233"/>
    <cellStyle name="Percent.00 2 3 5 2 9" xfId="38234"/>
    <cellStyle name="Percent.00 2 3 5 3" xfId="38235"/>
    <cellStyle name="Percent.00 2 3 5 3 2" xfId="38236"/>
    <cellStyle name="Percent.00 2 3 5 3 3" xfId="38237"/>
    <cellStyle name="Percent.00 2 3 5 4" xfId="38238"/>
    <cellStyle name="Percent.00 2 3 5 4 2" xfId="38239"/>
    <cellStyle name="Percent.00 2 3 5 4 3" xfId="38240"/>
    <cellStyle name="Percent.00 2 3 5 5" xfId="38241"/>
    <cellStyle name="Percent.00 2 3 5 5 2" xfId="38242"/>
    <cellStyle name="Percent.00 2 3 5 5 3" xfId="38243"/>
    <cellStyle name="Percent.00 2 3 5 6" xfId="38244"/>
    <cellStyle name="Percent.00 2 3 5 6 2" xfId="38245"/>
    <cellStyle name="Percent.00 2 3 5 6 3" xfId="38246"/>
    <cellStyle name="Percent.00 2 3 5 7" xfId="38247"/>
    <cellStyle name="Percent.00 2 3 5 7 2" xfId="38248"/>
    <cellStyle name="Percent.00 2 3 5 7 3" xfId="38249"/>
    <cellStyle name="Percent.00 2 3 5 8" xfId="38250"/>
    <cellStyle name="Percent.00 2 3 5 8 2" xfId="38251"/>
    <cellStyle name="Percent.00 2 3 5 8 3" xfId="38252"/>
    <cellStyle name="Percent.00 2 3 5 9" xfId="38253"/>
    <cellStyle name="Percent.00 2 3 6" xfId="38254"/>
    <cellStyle name="Percent.00 2 3 6 2" xfId="38255"/>
    <cellStyle name="Percent.00 2 3 6 2 2" xfId="38256"/>
    <cellStyle name="Percent.00 2 3 6 2 3" xfId="38257"/>
    <cellStyle name="Percent.00 2 3 6 3" xfId="38258"/>
    <cellStyle name="Percent.00 2 3 6 3 2" xfId="38259"/>
    <cellStyle name="Percent.00 2 3 6 3 3" xfId="38260"/>
    <cellStyle name="Percent.00 2 3 6 4" xfId="38261"/>
    <cellStyle name="Percent.00 2 3 6 4 2" xfId="38262"/>
    <cellStyle name="Percent.00 2 3 6 4 3" xfId="38263"/>
    <cellStyle name="Percent.00 2 3 6 5" xfId="38264"/>
    <cellStyle name="Percent.00 2 3 6 5 2" xfId="38265"/>
    <cellStyle name="Percent.00 2 3 6 5 3" xfId="38266"/>
    <cellStyle name="Percent.00 2 3 6 6" xfId="38267"/>
    <cellStyle name="Percent.00 2 3 6 6 2" xfId="38268"/>
    <cellStyle name="Percent.00 2 3 6 6 3" xfId="38269"/>
    <cellStyle name="Percent.00 2 3 6 7" xfId="38270"/>
    <cellStyle name="Percent.00 2 3 6 7 2" xfId="38271"/>
    <cellStyle name="Percent.00 2 3 6 7 3" xfId="38272"/>
    <cellStyle name="Percent.00 2 3 6 8" xfId="38273"/>
    <cellStyle name="Percent.00 2 3 6 9" xfId="38274"/>
    <cellStyle name="Percent.00 2 3 7" xfId="38275"/>
    <cellStyle name="Percent.00 2 3 7 2" xfId="38276"/>
    <cellStyle name="Percent.00 2 3 7 3" xfId="38277"/>
    <cellStyle name="Percent.00 2 3 8" xfId="38278"/>
    <cellStyle name="Percent.00 2 3 8 2" xfId="38279"/>
    <cellStyle name="Percent.00 2 3 8 3" xfId="38280"/>
    <cellStyle name="Percent.00 2 3 9" xfId="38281"/>
    <cellStyle name="Percent.00 2 3 9 2" xfId="38282"/>
    <cellStyle name="Percent.00 2 3 9 3" xfId="38283"/>
    <cellStyle name="Percent.00 2 4" xfId="38284"/>
    <cellStyle name="Percent.00 2 4 10" xfId="38285"/>
    <cellStyle name="Percent.00 2 4 2" xfId="38286"/>
    <cellStyle name="Percent.00 2 4 2 2" xfId="38287"/>
    <cellStyle name="Percent.00 2 4 2 2 2" xfId="38288"/>
    <cellStyle name="Percent.00 2 4 2 2 3" xfId="38289"/>
    <cellStyle name="Percent.00 2 4 2 3" xfId="38290"/>
    <cellStyle name="Percent.00 2 4 2 3 2" xfId="38291"/>
    <cellStyle name="Percent.00 2 4 2 3 3" xfId="38292"/>
    <cellStyle name="Percent.00 2 4 2 4" xfId="38293"/>
    <cellStyle name="Percent.00 2 4 2 4 2" xfId="38294"/>
    <cellStyle name="Percent.00 2 4 2 4 3" xfId="38295"/>
    <cellStyle name="Percent.00 2 4 2 5" xfId="38296"/>
    <cellStyle name="Percent.00 2 4 2 5 2" xfId="38297"/>
    <cellStyle name="Percent.00 2 4 2 5 3" xfId="38298"/>
    <cellStyle name="Percent.00 2 4 2 6" xfId="38299"/>
    <cellStyle name="Percent.00 2 4 2 6 2" xfId="38300"/>
    <cellStyle name="Percent.00 2 4 2 6 3" xfId="38301"/>
    <cellStyle name="Percent.00 2 4 2 7" xfId="38302"/>
    <cellStyle name="Percent.00 2 4 2 7 2" xfId="38303"/>
    <cellStyle name="Percent.00 2 4 2 7 3" xfId="38304"/>
    <cellStyle name="Percent.00 2 4 2 8" xfId="38305"/>
    <cellStyle name="Percent.00 2 4 2 9" xfId="38306"/>
    <cellStyle name="Percent.00 2 4 3" xfId="38307"/>
    <cellStyle name="Percent.00 2 4 3 2" xfId="38308"/>
    <cellStyle name="Percent.00 2 4 3 3" xfId="38309"/>
    <cellStyle name="Percent.00 2 4 4" xfId="38310"/>
    <cellStyle name="Percent.00 2 4 4 2" xfId="38311"/>
    <cellStyle name="Percent.00 2 4 4 3" xfId="38312"/>
    <cellStyle name="Percent.00 2 4 5" xfId="38313"/>
    <cellStyle name="Percent.00 2 4 5 2" xfId="38314"/>
    <cellStyle name="Percent.00 2 4 5 3" xfId="38315"/>
    <cellStyle name="Percent.00 2 4 6" xfId="38316"/>
    <cellStyle name="Percent.00 2 4 6 2" xfId="38317"/>
    <cellStyle name="Percent.00 2 4 6 3" xfId="38318"/>
    <cellStyle name="Percent.00 2 4 7" xfId="38319"/>
    <cellStyle name="Percent.00 2 4 7 2" xfId="38320"/>
    <cellStyle name="Percent.00 2 4 7 3" xfId="38321"/>
    <cellStyle name="Percent.00 2 4 8" xfId="38322"/>
    <cellStyle name="Percent.00 2 4 8 2" xfId="38323"/>
    <cellStyle name="Percent.00 2 4 8 3" xfId="38324"/>
    <cellStyle name="Percent.00 2 4 9" xfId="38325"/>
    <cellStyle name="Percent.00 2 5" xfId="38326"/>
    <cellStyle name="Percent.00 2 5 10" xfId="38327"/>
    <cellStyle name="Percent.00 2 5 2" xfId="38328"/>
    <cellStyle name="Percent.00 2 5 2 2" xfId="38329"/>
    <cellStyle name="Percent.00 2 5 2 2 2" xfId="38330"/>
    <cellStyle name="Percent.00 2 5 2 2 3" xfId="38331"/>
    <cellStyle name="Percent.00 2 5 2 3" xfId="38332"/>
    <cellStyle name="Percent.00 2 5 2 3 2" xfId="38333"/>
    <cellStyle name="Percent.00 2 5 2 3 3" xfId="38334"/>
    <cellStyle name="Percent.00 2 5 2 4" xfId="38335"/>
    <cellStyle name="Percent.00 2 5 2 4 2" xfId="38336"/>
    <cellStyle name="Percent.00 2 5 2 4 3" xfId="38337"/>
    <cellStyle name="Percent.00 2 5 2 5" xfId="38338"/>
    <cellStyle name="Percent.00 2 5 2 5 2" xfId="38339"/>
    <cellStyle name="Percent.00 2 5 2 5 3" xfId="38340"/>
    <cellStyle name="Percent.00 2 5 2 6" xfId="38341"/>
    <cellStyle name="Percent.00 2 5 2 6 2" xfId="38342"/>
    <cellStyle name="Percent.00 2 5 2 6 3" xfId="38343"/>
    <cellStyle name="Percent.00 2 5 2 7" xfId="38344"/>
    <cellStyle name="Percent.00 2 5 2 7 2" xfId="38345"/>
    <cellStyle name="Percent.00 2 5 2 7 3" xfId="38346"/>
    <cellStyle name="Percent.00 2 5 2 8" xfId="38347"/>
    <cellStyle name="Percent.00 2 5 2 9" xfId="38348"/>
    <cellStyle name="Percent.00 2 5 3" xfId="38349"/>
    <cellStyle name="Percent.00 2 5 3 2" xfId="38350"/>
    <cellStyle name="Percent.00 2 5 3 3" xfId="38351"/>
    <cellStyle name="Percent.00 2 5 4" xfId="38352"/>
    <cellStyle name="Percent.00 2 5 4 2" xfId="38353"/>
    <cellStyle name="Percent.00 2 5 4 3" xfId="38354"/>
    <cellStyle name="Percent.00 2 5 5" xfId="38355"/>
    <cellStyle name="Percent.00 2 5 5 2" xfId="38356"/>
    <cellStyle name="Percent.00 2 5 5 3" xfId="38357"/>
    <cellStyle name="Percent.00 2 5 6" xfId="38358"/>
    <cellStyle name="Percent.00 2 5 6 2" xfId="38359"/>
    <cellStyle name="Percent.00 2 5 6 3" xfId="38360"/>
    <cellStyle name="Percent.00 2 5 7" xfId="38361"/>
    <cellStyle name="Percent.00 2 5 7 2" xfId="38362"/>
    <cellStyle name="Percent.00 2 5 7 3" xfId="38363"/>
    <cellStyle name="Percent.00 2 5 8" xfId="38364"/>
    <cellStyle name="Percent.00 2 5 8 2" xfId="38365"/>
    <cellStyle name="Percent.00 2 5 8 3" xfId="38366"/>
    <cellStyle name="Percent.00 2 5 9" xfId="38367"/>
    <cellStyle name="Percent.00 2 6" xfId="38368"/>
    <cellStyle name="Percent.00 2 6 10" xfId="38369"/>
    <cellStyle name="Percent.00 2 6 2" xfId="38370"/>
    <cellStyle name="Percent.00 2 6 2 2" xfId="38371"/>
    <cellStyle name="Percent.00 2 6 2 2 2" xfId="38372"/>
    <cellStyle name="Percent.00 2 6 2 2 3" xfId="38373"/>
    <cellStyle name="Percent.00 2 6 2 3" xfId="38374"/>
    <cellStyle name="Percent.00 2 6 2 3 2" xfId="38375"/>
    <cellStyle name="Percent.00 2 6 2 3 3" xfId="38376"/>
    <cellStyle name="Percent.00 2 6 2 4" xfId="38377"/>
    <cellStyle name="Percent.00 2 6 2 4 2" xfId="38378"/>
    <cellStyle name="Percent.00 2 6 2 4 3" xfId="38379"/>
    <cellStyle name="Percent.00 2 6 2 5" xfId="38380"/>
    <cellStyle name="Percent.00 2 6 2 5 2" xfId="38381"/>
    <cellStyle name="Percent.00 2 6 2 5 3" xfId="38382"/>
    <cellStyle name="Percent.00 2 6 2 6" xfId="38383"/>
    <cellStyle name="Percent.00 2 6 2 6 2" xfId="38384"/>
    <cellStyle name="Percent.00 2 6 2 6 3" xfId="38385"/>
    <cellStyle name="Percent.00 2 6 2 7" xfId="38386"/>
    <cellStyle name="Percent.00 2 6 2 7 2" xfId="38387"/>
    <cellStyle name="Percent.00 2 6 2 7 3" xfId="38388"/>
    <cellStyle name="Percent.00 2 6 2 8" xfId="38389"/>
    <cellStyle name="Percent.00 2 6 2 9" xfId="38390"/>
    <cellStyle name="Percent.00 2 6 3" xfId="38391"/>
    <cellStyle name="Percent.00 2 6 3 2" xfId="38392"/>
    <cellStyle name="Percent.00 2 6 3 3" xfId="38393"/>
    <cellStyle name="Percent.00 2 6 4" xfId="38394"/>
    <cellStyle name="Percent.00 2 6 4 2" xfId="38395"/>
    <cellStyle name="Percent.00 2 6 4 3" xfId="38396"/>
    <cellStyle name="Percent.00 2 6 5" xfId="38397"/>
    <cellStyle name="Percent.00 2 6 5 2" xfId="38398"/>
    <cellStyle name="Percent.00 2 6 5 3" xfId="38399"/>
    <cellStyle name="Percent.00 2 6 6" xfId="38400"/>
    <cellStyle name="Percent.00 2 6 6 2" xfId="38401"/>
    <cellStyle name="Percent.00 2 6 6 3" xfId="38402"/>
    <cellStyle name="Percent.00 2 6 7" xfId="38403"/>
    <cellStyle name="Percent.00 2 6 7 2" xfId="38404"/>
    <cellStyle name="Percent.00 2 6 7 3" xfId="38405"/>
    <cellStyle name="Percent.00 2 6 8" xfId="38406"/>
    <cellStyle name="Percent.00 2 6 8 2" xfId="38407"/>
    <cellStyle name="Percent.00 2 6 8 3" xfId="38408"/>
    <cellStyle name="Percent.00 2 6 9" xfId="38409"/>
    <cellStyle name="Percent.00 2 7" xfId="38410"/>
    <cellStyle name="Percent.00 2 7 10" xfId="38411"/>
    <cellStyle name="Percent.00 2 7 2" xfId="38412"/>
    <cellStyle name="Percent.00 2 7 2 2" xfId="38413"/>
    <cellStyle name="Percent.00 2 7 2 2 2" xfId="38414"/>
    <cellStyle name="Percent.00 2 7 2 2 3" xfId="38415"/>
    <cellStyle name="Percent.00 2 7 2 3" xfId="38416"/>
    <cellStyle name="Percent.00 2 7 2 3 2" xfId="38417"/>
    <cellStyle name="Percent.00 2 7 2 3 3" xfId="38418"/>
    <cellStyle name="Percent.00 2 7 2 4" xfId="38419"/>
    <cellStyle name="Percent.00 2 7 2 4 2" xfId="38420"/>
    <cellStyle name="Percent.00 2 7 2 4 3" xfId="38421"/>
    <cellStyle name="Percent.00 2 7 2 5" xfId="38422"/>
    <cellStyle name="Percent.00 2 7 2 5 2" xfId="38423"/>
    <cellStyle name="Percent.00 2 7 2 5 3" xfId="38424"/>
    <cellStyle name="Percent.00 2 7 2 6" xfId="38425"/>
    <cellStyle name="Percent.00 2 7 2 6 2" xfId="38426"/>
    <cellStyle name="Percent.00 2 7 2 6 3" xfId="38427"/>
    <cellStyle name="Percent.00 2 7 2 7" xfId="38428"/>
    <cellStyle name="Percent.00 2 7 2 7 2" xfId="38429"/>
    <cellStyle name="Percent.00 2 7 2 7 3" xfId="38430"/>
    <cellStyle name="Percent.00 2 7 2 8" xfId="38431"/>
    <cellStyle name="Percent.00 2 7 2 9" xfId="38432"/>
    <cellStyle name="Percent.00 2 7 3" xfId="38433"/>
    <cellStyle name="Percent.00 2 7 3 2" xfId="38434"/>
    <cellStyle name="Percent.00 2 7 3 3" xfId="38435"/>
    <cellStyle name="Percent.00 2 7 4" xfId="38436"/>
    <cellStyle name="Percent.00 2 7 4 2" xfId="38437"/>
    <cellStyle name="Percent.00 2 7 4 3" xfId="38438"/>
    <cellStyle name="Percent.00 2 7 5" xfId="38439"/>
    <cellStyle name="Percent.00 2 7 5 2" xfId="38440"/>
    <cellStyle name="Percent.00 2 7 5 3" xfId="38441"/>
    <cellStyle name="Percent.00 2 7 6" xfId="38442"/>
    <cellStyle name="Percent.00 2 7 6 2" xfId="38443"/>
    <cellStyle name="Percent.00 2 7 6 3" xfId="38444"/>
    <cellStyle name="Percent.00 2 7 7" xfId="38445"/>
    <cellStyle name="Percent.00 2 7 7 2" xfId="38446"/>
    <cellStyle name="Percent.00 2 7 7 3" xfId="38447"/>
    <cellStyle name="Percent.00 2 7 8" xfId="38448"/>
    <cellStyle name="Percent.00 2 7 8 2" xfId="38449"/>
    <cellStyle name="Percent.00 2 7 8 3" xfId="38450"/>
    <cellStyle name="Percent.00 2 7 9" xfId="38451"/>
    <cellStyle name="Percent.00 2 8" xfId="38452"/>
    <cellStyle name="Percent.00 2 8 2" xfId="38453"/>
    <cellStyle name="Percent.00 2 8 2 2" xfId="38454"/>
    <cellStyle name="Percent.00 2 8 2 3" xfId="38455"/>
    <cellStyle name="Percent.00 2 8 3" xfId="38456"/>
    <cellStyle name="Percent.00 2 8 3 2" xfId="38457"/>
    <cellStyle name="Percent.00 2 8 3 3" xfId="38458"/>
    <cellStyle name="Percent.00 2 8 4" xfId="38459"/>
    <cellStyle name="Percent.00 2 8 4 2" xfId="38460"/>
    <cellStyle name="Percent.00 2 8 4 3" xfId="38461"/>
    <cellStyle name="Percent.00 2 8 5" xfId="38462"/>
    <cellStyle name="Percent.00 2 8 5 2" xfId="38463"/>
    <cellStyle name="Percent.00 2 8 5 3" xfId="38464"/>
    <cellStyle name="Percent.00 2 8 6" xfId="38465"/>
    <cellStyle name="Percent.00 2 8 6 2" xfId="38466"/>
    <cellStyle name="Percent.00 2 8 6 3" xfId="38467"/>
    <cellStyle name="Percent.00 2 8 7" xfId="38468"/>
    <cellStyle name="Percent.00 2 8 7 2" xfId="38469"/>
    <cellStyle name="Percent.00 2 8 7 3" xfId="38470"/>
    <cellStyle name="Percent.00 2 8 8" xfId="38471"/>
    <cellStyle name="Percent.00 2 8 9" xfId="38472"/>
    <cellStyle name="Percent.00 2 9" xfId="38473"/>
    <cellStyle name="Percent.00 2 9 2" xfId="38474"/>
    <cellStyle name="Percent.00 2 9 3" xfId="38475"/>
    <cellStyle name="Percent.00 3" xfId="38476"/>
    <cellStyle name="Percent.00 3 10" xfId="38477"/>
    <cellStyle name="Percent.00 3 10 2" xfId="38478"/>
    <cellStyle name="Percent.00 3 10 3" xfId="38479"/>
    <cellStyle name="Percent.00 3 11" xfId="38480"/>
    <cellStyle name="Percent.00 3 11 2" xfId="38481"/>
    <cellStyle name="Percent.00 3 11 3" xfId="38482"/>
    <cellStyle name="Percent.00 3 12" xfId="38483"/>
    <cellStyle name="Percent.00 3 12 2" xfId="38484"/>
    <cellStyle name="Percent.00 3 12 3" xfId="38485"/>
    <cellStyle name="Percent.00 3 13" xfId="38486"/>
    <cellStyle name="Percent.00 3 13 2" xfId="38487"/>
    <cellStyle name="Percent.00 3 13 3" xfId="38488"/>
    <cellStyle name="Percent.00 3 14" xfId="38489"/>
    <cellStyle name="Percent.00 3 15" xfId="38490"/>
    <cellStyle name="Percent.00 3 2" xfId="38491"/>
    <cellStyle name="Percent.00 3 2 10" xfId="38492"/>
    <cellStyle name="Percent.00 3 2 10 2" xfId="38493"/>
    <cellStyle name="Percent.00 3 2 10 3" xfId="38494"/>
    <cellStyle name="Percent.00 3 2 11" xfId="38495"/>
    <cellStyle name="Percent.00 3 2 11 2" xfId="38496"/>
    <cellStyle name="Percent.00 3 2 11 3" xfId="38497"/>
    <cellStyle name="Percent.00 3 2 12" xfId="38498"/>
    <cellStyle name="Percent.00 3 2 12 2" xfId="38499"/>
    <cellStyle name="Percent.00 3 2 12 3" xfId="38500"/>
    <cellStyle name="Percent.00 3 2 13" xfId="38501"/>
    <cellStyle name="Percent.00 3 2 14" xfId="38502"/>
    <cellStyle name="Percent.00 3 2 2" xfId="38503"/>
    <cellStyle name="Percent.00 3 2 2 10" xfId="38504"/>
    <cellStyle name="Percent.00 3 2 2 2" xfId="38505"/>
    <cellStyle name="Percent.00 3 2 2 2 2" xfId="38506"/>
    <cellStyle name="Percent.00 3 2 2 2 2 2" xfId="38507"/>
    <cellStyle name="Percent.00 3 2 2 2 2 3" xfId="38508"/>
    <cellStyle name="Percent.00 3 2 2 2 3" xfId="38509"/>
    <cellStyle name="Percent.00 3 2 2 2 3 2" xfId="38510"/>
    <cellStyle name="Percent.00 3 2 2 2 3 3" xfId="38511"/>
    <cellStyle name="Percent.00 3 2 2 2 4" xfId="38512"/>
    <cellStyle name="Percent.00 3 2 2 2 4 2" xfId="38513"/>
    <cellStyle name="Percent.00 3 2 2 2 4 3" xfId="38514"/>
    <cellStyle name="Percent.00 3 2 2 2 5" xfId="38515"/>
    <cellStyle name="Percent.00 3 2 2 2 5 2" xfId="38516"/>
    <cellStyle name="Percent.00 3 2 2 2 5 3" xfId="38517"/>
    <cellStyle name="Percent.00 3 2 2 2 6" xfId="38518"/>
    <cellStyle name="Percent.00 3 2 2 2 6 2" xfId="38519"/>
    <cellStyle name="Percent.00 3 2 2 2 6 3" xfId="38520"/>
    <cellStyle name="Percent.00 3 2 2 2 7" xfId="38521"/>
    <cellStyle name="Percent.00 3 2 2 2 7 2" xfId="38522"/>
    <cellStyle name="Percent.00 3 2 2 2 7 3" xfId="38523"/>
    <cellStyle name="Percent.00 3 2 2 2 8" xfId="38524"/>
    <cellStyle name="Percent.00 3 2 2 2 9" xfId="38525"/>
    <cellStyle name="Percent.00 3 2 2 3" xfId="38526"/>
    <cellStyle name="Percent.00 3 2 2 3 2" xfId="38527"/>
    <cellStyle name="Percent.00 3 2 2 3 3" xfId="38528"/>
    <cellStyle name="Percent.00 3 2 2 4" xfId="38529"/>
    <cellStyle name="Percent.00 3 2 2 4 2" xfId="38530"/>
    <cellStyle name="Percent.00 3 2 2 4 3" xfId="38531"/>
    <cellStyle name="Percent.00 3 2 2 5" xfId="38532"/>
    <cellStyle name="Percent.00 3 2 2 5 2" xfId="38533"/>
    <cellStyle name="Percent.00 3 2 2 5 3" xfId="38534"/>
    <cellStyle name="Percent.00 3 2 2 6" xfId="38535"/>
    <cellStyle name="Percent.00 3 2 2 6 2" xfId="38536"/>
    <cellStyle name="Percent.00 3 2 2 6 3" xfId="38537"/>
    <cellStyle name="Percent.00 3 2 2 7" xfId="38538"/>
    <cellStyle name="Percent.00 3 2 2 7 2" xfId="38539"/>
    <cellStyle name="Percent.00 3 2 2 7 3" xfId="38540"/>
    <cellStyle name="Percent.00 3 2 2 8" xfId="38541"/>
    <cellStyle name="Percent.00 3 2 2 8 2" xfId="38542"/>
    <cellStyle name="Percent.00 3 2 2 8 3" xfId="38543"/>
    <cellStyle name="Percent.00 3 2 2 9" xfId="38544"/>
    <cellStyle name="Percent.00 3 2 3" xfId="38545"/>
    <cellStyle name="Percent.00 3 2 3 10" xfId="38546"/>
    <cellStyle name="Percent.00 3 2 3 2" xfId="38547"/>
    <cellStyle name="Percent.00 3 2 3 2 2" xfId="38548"/>
    <cellStyle name="Percent.00 3 2 3 2 2 2" xfId="38549"/>
    <cellStyle name="Percent.00 3 2 3 2 2 3" xfId="38550"/>
    <cellStyle name="Percent.00 3 2 3 2 3" xfId="38551"/>
    <cellStyle name="Percent.00 3 2 3 2 3 2" xfId="38552"/>
    <cellStyle name="Percent.00 3 2 3 2 3 3" xfId="38553"/>
    <cellStyle name="Percent.00 3 2 3 2 4" xfId="38554"/>
    <cellStyle name="Percent.00 3 2 3 2 4 2" xfId="38555"/>
    <cellStyle name="Percent.00 3 2 3 2 4 3" xfId="38556"/>
    <cellStyle name="Percent.00 3 2 3 2 5" xfId="38557"/>
    <cellStyle name="Percent.00 3 2 3 2 5 2" xfId="38558"/>
    <cellStyle name="Percent.00 3 2 3 2 5 3" xfId="38559"/>
    <cellStyle name="Percent.00 3 2 3 2 6" xfId="38560"/>
    <cellStyle name="Percent.00 3 2 3 2 6 2" xfId="38561"/>
    <cellStyle name="Percent.00 3 2 3 2 6 3" xfId="38562"/>
    <cellStyle name="Percent.00 3 2 3 2 7" xfId="38563"/>
    <cellStyle name="Percent.00 3 2 3 2 7 2" xfId="38564"/>
    <cellStyle name="Percent.00 3 2 3 2 7 3" xfId="38565"/>
    <cellStyle name="Percent.00 3 2 3 2 8" xfId="38566"/>
    <cellStyle name="Percent.00 3 2 3 2 9" xfId="38567"/>
    <cellStyle name="Percent.00 3 2 3 3" xfId="38568"/>
    <cellStyle name="Percent.00 3 2 3 3 2" xfId="38569"/>
    <cellStyle name="Percent.00 3 2 3 3 3" xfId="38570"/>
    <cellStyle name="Percent.00 3 2 3 4" xfId="38571"/>
    <cellStyle name="Percent.00 3 2 3 4 2" xfId="38572"/>
    <cellStyle name="Percent.00 3 2 3 4 3" xfId="38573"/>
    <cellStyle name="Percent.00 3 2 3 5" xfId="38574"/>
    <cellStyle name="Percent.00 3 2 3 5 2" xfId="38575"/>
    <cellStyle name="Percent.00 3 2 3 5 3" xfId="38576"/>
    <cellStyle name="Percent.00 3 2 3 6" xfId="38577"/>
    <cellStyle name="Percent.00 3 2 3 6 2" xfId="38578"/>
    <cellStyle name="Percent.00 3 2 3 6 3" xfId="38579"/>
    <cellStyle name="Percent.00 3 2 3 7" xfId="38580"/>
    <cellStyle name="Percent.00 3 2 3 7 2" xfId="38581"/>
    <cellStyle name="Percent.00 3 2 3 7 3" xfId="38582"/>
    <cellStyle name="Percent.00 3 2 3 8" xfId="38583"/>
    <cellStyle name="Percent.00 3 2 3 8 2" xfId="38584"/>
    <cellStyle name="Percent.00 3 2 3 8 3" xfId="38585"/>
    <cellStyle name="Percent.00 3 2 3 9" xfId="38586"/>
    <cellStyle name="Percent.00 3 2 4" xfId="38587"/>
    <cellStyle name="Percent.00 3 2 4 10" xfId="38588"/>
    <cellStyle name="Percent.00 3 2 4 2" xfId="38589"/>
    <cellStyle name="Percent.00 3 2 4 2 2" xfId="38590"/>
    <cellStyle name="Percent.00 3 2 4 2 2 2" xfId="38591"/>
    <cellStyle name="Percent.00 3 2 4 2 2 3" xfId="38592"/>
    <cellStyle name="Percent.00 3 2 4 2 3" xfId="38593"/>
    <cellStyle name="Percent.00 3 2 4 2 3 2" xfId="38594"/>
    <cellStyle name="Percent.00 3 2 4 2 3 3" xfId="38595"/>
    <cellStyle name="Percent.00 3 2 4 2 4" xfId="38596"/>
    <cellStyle name="Percent.00 3 2 4 2 4 2" xfId="38597"/>
    <cellStyle name="Percent.00 3 2 4 2 4 3" xfId="38598"/>
    <cellStyle name="Percent.00 3 2 4 2 5" xfId="38599"/>
    <cellStyle name="Percent.00 3 2 4 2 5 2" xfId="38600"/>
    <cellStyle name="Percent.00 3 2 4 2 5 3" xfId="38601"/>
    <cellStyle name="Percent.00 3 2 4 2 6" xfId="38602"/>
    <cellStyle name="Percent.00 3 2 4 2 6 2" xfId="38603"/>
    <cellStyle name="Percent.00 3 2 4 2 6 3" xfId="38604"/>
    <cellStyle name="Percent.00 3 2 4 2 7" xfId="38605"/>
    <cellStyle name="Percent.00 3 2 4 2 7 2" xfId="38606"/>
    <cellStyle name="Percent.00 3 2 4 2 7 3" xfId="38607"/>
    <cellStyle name="Percent.00 3 2 4 2 8" xfId="38608"/>
    <cellStyle name="Percent.00 3 2 4 2 9" xfId="38609"/>
    <cellStyle name="Percent.00 3 2 4 3" xfId="38610"/>
    <cellStyle name="Percent.00 3 2 4 3 2" xfId="38611"/>
    <cellStyle name="Percent.00 3 2 4 3 3" xfId="38612"/>
    <cellStyle name="Percent.00 3 2 4 4" xfId="38613"/>
    <cellStyle name="Percent.00 3 2 4 4 2" xfId="38614"/>
    <cellStyle name="Percent.00 3 2 4 4 3" xfId="38615"/>
    <cellStyle name="Percent.00 3 2 4 5" xfId="38616"/>
    <cellStyle name="Percent.00 3 2 4 5 2" xfId="38617"/>
    <cellStyle name="Percent.00 3 2 4 5 3" xfId="38618"/>
    <cellStyle name="Percent.00 3 2 4 6" xfId="38619"/>
    <cellStyle name="Percent.00 3 2 4 6 2" xfId="38620"/>
    <cellStyle name="Percent.00 3 2 4 6 3" xfId="38621"/>
    <cellStyle name="Percent.00 3 2 4 7" xfId="38622"/>
    <cellStyle name="Percent.00 3 2 4 7 2" xfId="38623"/>
    <cellStyle name="Percent.00 3 2 4 7 3" xfId="38624"/>
    <cellStyle name="Percent.00 3 2 4 8" xfId="38625"/>
    <cellStyle name="Percent.00 3 2 4 8 2" xfId="38626"/>
    <cellStyle name="Percent.00 3 2 4 8 3" xfId="38627"/>
    <cellStyle name="Percent.00 3 2 4 9" xfId="38628"/>
    <cellStyle name="Percent.00 3 2 5" xfId="38629"/>
    <cellStyle name="Percent.00 3 2 5 10" xfId="38630"/>
    <cellStyle name="Percent.00 3 2 5 2" xfId="38631"/>
    <cellStyle name="Percent.00 3 2 5 2 2" xfId="38632"/>
    <cellStyle name="Percent.00 3 2 5 2 2 2" xfId="38633"/>
    <cellStyle name="Percent.00 3 2 5 2 2 3" xfId="38634"/>
    <cellStyle name="Percent.00 3 2 5 2 3" xfId="38635"/>
    <cellStyle name="Percent.00 3 2 5 2 3 2" xfId="38636"/>
    <cellStyle name="Percent.00 3 2 5 2 3 3" xfId="38637"/>
    <cellStyle name="Percent.00 3 2 5 2 4" xfId="38638"/>
    <cellStyle name="Percent.00 3 2 5 2 4 2" xfId="38639"/>
    <cellStyle name="Percent.00 3 2 5 2 4 3" xfId="38640"/>
    <cellStyle name="Percent.00 3 2 5 2 5" xfId="38641"/>
    <cellStyle name="Percent.00 3 2 5 2 5 2" xfId="38642"/>
    <cellStyle name="Percent.00 3 2 5 2 5 3" xfId="38643"/>
    <cellStyle name="Percent.00 3 2 5 2 6" xfId="38644"/>
    <cellStyle name="Percent.00 3 2 5 2 6 2" xfId="38645"/>
    <cellStyle name="Percent.00 3 2 5 2 6 3" xfId="38646"/>
    <cellStyle name="Percent.00 3 2 5 2 7" xfId="38647"/>
    <cellStyle name="Percent.00 3 2 5 2 7 2" xfId="38648"/>
    <cellStyle name="Percent.00 3 2 5 2 7 3" xfId="38649"/>
    <cellStyle name="Percent.00 3 2 5 2 8" xfId="38650"/>
    <cellStyle name="Percent.00 3 2 5 2 9" xfId="38651"/>
    <cellStyle name="Percent.00 3 2 5 3" xfId="38652"/>
    <cellStyle name="Percent.00 3 2 5 3 2" xfId="38653"/>
    <cellStyle name="Percent.00 3 2 5 3 3" xfId="38654"/>
    <cellStyle name="Percent.00 3 2 5 4" xfId="38655"/>
    <cellStyle name="Percent.00 3 2 5 4 2" xfId="38656"/>
    <cellStyle name="Percent.00 3 2 5 4 3" xfId="38657"/>
    <cellStyle name="Percent.00 3 2 5 5" xfId="38658"/>
    <cellStyle name="Percent.00 3 2 5 5 2" xfId="38659"/>
    <cellStyle name="Percent.00 3 2 5 5 3" xfId="38660"/>
    <cellStyle name="Percent.00 3 2 5 6" xfId="38661"/>
    <cellStyle name="Percent.00 3 2 5 6 2" xfId="38662"/>
    <cellStyle name="Percent.00 3 2 5 6 3" xfId="38663"/>
    <cellStyle name="Percent.00 3 2 5 7" xfId="38664"/>
    <cellStyle name="Percent.00 3 2 5 7 2" xfId="38665"/>
    <cellStyle name="Percent.00 3 2 5 7 3" xfId="38666"/>
    <cellStyle name="Percent.00 3 2 5 8" xfId="38667"/>
    <cellStyle name="Percent.00 3 2 5 8 2" xfId="38668"/>
    <cellStyle name="Percent.00 3 2 5 8 3" xfId="38669"/>
    <cellStyle name="Percent.00 3 2 5 9" xfId="38670"/>
    <cellStyle name="Percent.00 3 2 6" xfId="38671"/>
    <cellStyle name="Percent.00 3 2 6 2" xfId="38672"/>
    <cellStyle name="Percent.00 3 2 6 2 2" xfId="38673"/>
    <cellStyle name="Percent.00 3 2 6 2 3" xfId="38674"/>
    <cellStyle name="Percent.00 3 2 6 3" xfId="38675"/>
    <cellStyle name="Percent.00 3 2 6 3 2" xfId="38676"/>
    <cellStyle name="Percent.00 3 2 6 3 3" xfId="38677"/>
    <cellStyle name="Percent.00 3 2 6 4" xfId="38678"/>
    <cellStyle name="Percent.00 3 2 6 4 2" xfId="38679"/>
    <cellStyle name="Percent.00 3 2 6 4 3" xfId="38680"/>
    <cellStyle name="Percent.00 3 2 6 5" xfId="38681"/>
    <cellStyle name="Percent.00 3 2 6 5 2" xfId="38682"/>
    <cellStyle name="Percent.00 3 2 6 5 3" xfId="38683"/>
    <cellStyle name="Percent.00 3 2 6 6" xfId="38684"/>
    <cellStyle name="Percent.00 3 2 6 6 2" xfId="38685"/>
    <cellStyle name="Percent.00 3 2 6 6 3" xfId="38686"/>
    <cellStyle name="Percent.00 3 2 6 7" xfId="38687"/>
    <cellStyle name="Percent.00 3 2 6 7 2" xfId="38688"/>
    <cellStyle name="Percent.00 3 2 6 7 3" xfId="38689"/>
    <cellStyle name="Percent.00 3 2 6 8" xfId="38690"/>
    <cellStyle name="Percent.00 3 2 6 9" xfId="38691"/>
    <cellStyle name="Percent.00 3 2 7" xfId="38692"/>
    <cellStyle name="Percent.00 3 2 7 2" xfId="38693"/>
    <cellStyle name="Percent.00 3 2 7 3" xfId="38694"/>
    <cellStyle name="Percent.00 3 2 8" xfId="38695"/>
    <cellStyle name="Percent.00 3 2 8 2" xfId="38696"/>
    <cellStyle name="Percent.00 3 2 8 3" xfId="38697"/>
    <cellStyle name="Percent.00 3 2 9" xfId="38698"/>
    <cellStyle name="Percent.00 3 2 9 2" xfId="38699"/>
    <cellStyle name="Percent.00 3 2 9 3" xfId="38700"/>
    <cellStyle name="Percent.00 3 3" xfId="38701"/>
    <cellStyle name="Percent.00 3 3 10" xfId="38702"/>
    <cellStyle name="Percent.00 3 3 10 2" xfId="38703"/>
    <cellStyle name="Percent.00 3 3 10 3" xfId="38704"/>
    <cellStyle name="Percent.00 3 3 11" xfId="38705"/>
    <cellStyle name="Percent.00 3 3 11 2" xfId="38706"/>
    <cellStyle name="Percent.00 3 3 11 3" xfId="38707"/>
    <cellStyle name="Percent.00 3 3 12" xfId="38708"/>
    <cellStyle name="Percent.00 3 3 12 2" xfId="38709"/>
    <cellStyle name="Percent.00 3 3 12 3" xfId="38710"/>
    <cellStyle name="Percent.00 3 3 13" xfId="38711"/>
    <cellStyle name="Percent.00 3 3 14" xfId="38712"/>
    <cellStyle name="Percent.00 3 3 2" xfId="38713"/>
    <cellStyle name="Percent.00 3 3 2 10" xfId="38714"/>
    <cellStyle name="Percent.00 3 3 2 2" xfId="38715"/>
    <cellStyle name="Percent.00 3 3 2 2 2" xfId="38716"/>
    <cellStyle name="Percent.00 3 3 2 2 2 2" xfId="38717"/>
    <cellStyle name="Percent.00 3 3 2 2 2 3" xfId="38718"/>
    <cellStyle name="Percent.00 3 3 2 2 3" xfId="38719"/>
    <cellStyle name="Percent.00 3 3 2 2 3 2" xfId="38720"/>
    <cellStyle name="Percent.00 3 3 2 2 3 3" xfId="38721"/>
    <cellStyle name="Percent.00 3 3 2 2 4" xfId="38722"/>
    <cellStyle name="Percent.00 3 3 2 2 4 2" xfId="38723"/>
    <cellStyle name="Percent.00 3 3 2 2 4 3" xfId="38724"/>
    <cellStyle name="Percent.00 3 3 2 2 5" xfId="38725"/>
    <cellStyle name="Percent.00 3 3 2 2 5 2" xfId="38726"/>
    <cellStyle name="Percent.00 3 3 2 2 5 3" xfId="38727"/>
    <cellStyle name="Percent.00 3 3 2 2 6" xfId="38728"/>
    <cellStyle name="Percent.00 3 3 2 2 6 2" xfId="38729"/>
    <cellStyle name="Percent.00 3 3 2 2 6 3" xfId="38730"/>
    <cellStyle name="Percent.00 3 3 2 2 7" xfId="38731"/>
    <cellStyle name="Percent.00 3 3 2 2 7 2" xfId="38732"/>
    <cellStyle name="Percent.00 3 3 2 2 7 3" xfId="38733"/>
    <cellStyle name="Percent.00 3 3 2 2 8" xfId="38734"/>
    <cellStyle name="Percent.00 3 3 2 2 9" xfId="38735"/>
    <cellStyle name="Percent.00 3 3 2 3" xfId="38736"/>
    <cellStyle name="Percent.00 3 3 2 3 2" xfId="38737"/>
    <cellStyle name="Percent.00 3 3 2 3 3" xfId="38738"/>
    <cellStyle name="Percent.00 3 3 2 4" xfId="38739"/>
    <cellStyle name="Percent.00 3 3 2 4 2" xfId="38740"/>
    <cellStyle name="Percent.00 3 3 2 4 3" xfId="38741"/>
    <cellStyle name="Percent.00 3 3 2 5" xfId="38742"/>
    <cellStyle name="Percent.00 3 3 2 5 2" xfId="38743"/>
    <cellStyle name="Percent.00 3 3 2 5 3" xfId="38744"/>
    <cellStyle name="Percent.00 3 3 2 6" xfId="38745"/>
    <cellStyle name="Percent.00 3 3 2 6 2" xfId="38746"/>
    <cellStyle name="Percent.00 3 3 2 6 3" xfId="38747"/>
    <cellStyle name="Percent.00 3 3 2 7" xfId="38748"/>
    <cellStyle name="Percent.00 3 3 2 7 2" xfId="38749"/>
    <cellStyle name="Percent.00 3 3 2 7 3" xfId="38750"/>
    <cellStyle name="Percent.00 3 3 2 8" xfId="38751"/>
    <cellStyle name="Percent.00 3 3 2 8 2" xfId="38752"/>
    <cellStyle name="Percent.00 3 3 2 8 3" xfId="38753"/>
    <cellStyle name="Percent.00 3 3 2 9" xfId="38754"/>
    <cellStyle name="Percent.00 3 3 3" xfId="38755"/>
    <cellStyle name="Percent.00 3 3 3 10" xfId="38756"/>
    <cellStyle name="Percent.00 3 3 3 2" xfId="38757"/>
    <cellStyle name="Percent.00 3 3 3 2 2" xfId="38758"/>
    <cellStyle name="Percent.00 3 3 3 2 2 2" xfId="38759"/>
    <cellStyle name="Percent.00 3 3 3 2 2 3" xfId="38760"/>
    <cellStyle name="Percent.00 3 3 3 2 3" xfId="38761"/>
    <cellStyle name="Percent.00 3 3 3 2 3 2" xfId="38762"/>
    <cellStyle name="Percent.00 3 3 3 2 3 3" xfId="38763"/>
    <cellStyle name="Percent.00 3 3 3 2 4" xfId="38764"/>
    <cellStyle name="Percent.00 3 3 3 2 4 2" xfId="38765"/>
    <cellStyle name="Percent.00 3 3 3 2 4 3" xfId="38766"/>
    <cellStyle name="Percent.00 3 3 3 2 5" xfId="38767"/>
    <cellStyle name="Percent.00 3 3 3 2 5 2" xfId="38768"/>
    <cellStyle name="Percent.00 3 3 3 2 5 3" xfId="38769"/>
    <cellStyle name="Percent.00 3 3 3 2 6" xfId="38770"/>
    <cellStyle name="Percent.00 3 3 3 2 6 2" xfId="38771"/>
    <cellStyle name="Percent.00 3 3 3 2 6 3" xfId="38772"/>
    <cellStyle name="Percent.00 3 3 3 2 7" xfId="38773"/>
    <cellStyle name="Percent.00 3 3 3 2 7 2" xfId="38774"/>
    <cellStyle name="Percent.00 3 3 3 2 7 3" xfId="38775"/>
    <cellStyle name="Percent.00 3 3 3 2 8" xfId="38776"/>
    <cellStyle name="Percent.00 3 3 3 2 9" xfId="38777"/>
    <cellStyle name="Percent.00 3 3 3 3" xfId="38778"/>
    <cellStyle name="Percent.00 3 3 3 3 2" xfId="38779"/>
    <cellStyle name="Percent.00 3 3 3 3 3" xfId="38780"/>
    <cellStyle name="Percent.00 3 3 3 4" xfId="38781"/>
    <cellStyle name="Percent.00 3 3 3 4 2" xfId="38782"/>
    <cellStyle name="Percent.00 3 3 3 4 3" xfId="38783"/>
    <cellStyle name="Percent.00 3 3 3 5" xfId="38784"/>
    <cellStyle name="Percent.00 3 3 3 5 2" xfId="38785"/>
    <cellStyle name="Percent.00 3 3 3 5 3" xfId="38786"/>
    <cellStyle name="Percent.00 3 3 3 6" xfId="38787"/>
    <cellStyle name="Percent.00 3 3 3 6 2" xfId="38788"/>
    <cellStyle name="Percent.00 3 3 3 6 3" xfId="38789"/>
    <cellStyle name="Percent.00 3 3 3 7" xfId="38790"/>
    <cellStyle name="Percent.00 3 3 3 7 2" xfId="38791"/>
    <cellStyle name="Percent.00 3 3 3 7 3" xfId="38792"/>
    <cellStyle name="Percent.00 3 3 3 8" xfId="38793"/>
    <cellStyle name="Percent.00 3 3 3 8 2" xfId="38794"/>
    <cellStyle name="Percent.00 3 3 3 8 3" xfId="38795"/>
    <cellStyle name="Percent.00 3 3 3 9" xfId="38796"/>
    <cellStyle name="Percent.00 3 3 4" xfId="38797"/>
    <cellStyle name="Percent.00 3 3 4 10" xfId="38798"/>
    <cellStyle name="Percent.00 3 3 4 2" xfId="38799"/>
    <cellStyle name="Percent.00 3 3 4 2 2" xfId="38800"/>
    <cellStyle name="Percent.00 3 3 4 2 2 2" xfId="38801"/>
    <cellStyle name="Percent.00 3 3 4 2 2 3" xfId="38802"/>
    <cellStyle name="Percent.00 3 3 4 2 3" xfId="38803"/>
    <cellStyle name="Percent.00 3 3 4 2 3 2" xfId="38804"/>
    <cellStyle name="Percent.00 3 3 4 2 3 3" xfId="38805"/>
    <cellStyle name="Percent.00 3 3 4 2 4" xfId="38806"/>
    <cellStyle name="Percent.00 3 3 4 2 4 2" xfId="38807"/>
    <cellStyle name="Percent.00 3 3 4 2 4 3" xfId="38808"/>
    <cellStyle name="Percent.00 3 3 4 2 5" xfId="38809"/>
    <cellStyle name="Percent.00 3 3 4 2 5 2" xfId="38810"/>
    <cellStyle name="Percent.00 3 3 4 2 5 3" xfId="38811"/>
    <cellStyle name="Percent.00 3 3 4 2 6" xfId="38812"/>
    <cellStyle name="Percent.00 3 3 4 2 6 2" xfId="38813"/>
    <cellStyle name="Percent.00 3 3 4 2 6 3" xfId="38814"/>
    <cellStyle name="Percent.00 3 3 4 2 7" xfId="38815"/>
    <cellStyle name="Percent.00 3 3 4 2 7 2" xfId="38816"/>
    <cellStyle name="Percent.00 3 3 4 2 7 3" xfId="38817"/>
    <cellStyle name="Percent.00 3 3 4 2 8" xfId="38818"/>
    <cellStyle name="Percent.00 3 3 4 2 9" xfId="38819"/>
    <cellStyle name="Percent.00 3 3 4 3" xfId="38820"/>
    <cellStyle name="Percent.00 3 3 4 3 2" xfId="38821"/>
    <cellStyle name="Percent.00 3 3 4 3 3" xfId="38822"/>
    <cellStyle name="Percent.00 3 3 4 4" xfId="38823"/>
    <cellStyle name="Percent.00 3 3 4 4 2" xfId="38824"/>
    <cellStyle name="Percent.00 3 3 4 4 3" xfId="38825"/>
    <cellStyle name="Percent.00 3 3 4 5" xfId="38826"/>
    <cellStyle name="Percent.00 3 3 4 5 2" xfId="38827"/>
    <cellStyle name="Percent.00 3 3 4 5 3" xfId="38828"/>
    <cellStyle name="Percent.00 3 3 4 6" xfId="38829"/>
    <cellStyle name="Percent.00 3 3 4 6 2" xfId="38830"/>
    <cellStyle name="Percent.00 3 3 4 6 3" xfId="38831"/>
    <cellStyle name="Percent.00 3 3 4 7" xfId="38832"/>
    <cellStyle name="Percent.00 3 3 4 7 2" xfId="38833"/>
    <cellStyle name="Percent.00 3 3 4 7 3" xfId="38834"/>
    <cellStyle name="Percent.00 3 3 4 8" xfId="38835"/>
    <cellStyle name="Percent.00 3 3 4 8 2" xfId="38836"/>
    <cellStyle name="Percent.00 3 3 4 8 3" xfId="38837"/>
    <cellStyle name="Percent.00 3 3 4 9" xfId="38838"/>
    <cellStyle name="Percent.00 3 3 5" xfId="38839"/>
    <cellStyle name="Percent.00 3 3 5 10" xfId="38840"/>
    <cellStyle name="Percent.00 3 3 5 2" xfId="38841"/>
    <cellStyle name="Percent.00 3 3 5 2 2" xfId="38842"/>
    <cellStyle name="Percent.00 3 3 5 2 2 2" xfId="38843"/>
    <cellStyle name="Percent.00 3 3 5 2 2 3" xfId="38844"/>
    <cellStyle name="Percent.00 3 3 5 2 3" xfId="38845"/>
    <cellStyle name="Percent.00 3 3 5 2 3 2" xfId="38846"/>
    <cellStyle name="Percent.00 3 3 5 2 3 3" xfId="38847"/>
    <cellStyle name="Percent.00 3 3 5 2 4" xfId="38848"/>
    <cellStyle name="Percent.00 3 3 5 2 4 2" xfId="38849"/>
    <cellStyle name="Percent.00 3 3 5 2 4 3" xfId="38850"/>
    <cellStyle name="Percent.00 3 3 5 2 5" xfId="38851"/>
    <cellStyle name="Percent.00 3 3 5 2 5 2" xfId="38852"/>
    <cellStyle name="Percent.00 3 3 5 2 5 3" xfId="38853"/>
    <cellStyle name="Percent.00 3 3 5 2 6" xfId="38854"/>
    <cellStyle name="Percent.00 3 3 5 2 6 2" xfId="38855"/>
    <cellStyle name="Percent.00 3 3 5 2 6 3" xfId="38856"/>
    <cellStyle name="Percent.00 3 3 5 2 7" xfId="38857"/>
    <cellStyle name="Percent.00 3 3 5 2 7 2" xfId="38858"/>
    <cellStyle name="Percent.00 3 3 5 2 7 3" xfId="38859"/>
    <cellStyle name="Percent.00 3 3 5 2 8" xfId="38860"/>
    <cellStyle name="Percent.00 3 3 5 2 9" xfId="38861"/>
    <cellStyle name="Percent.00 3 3 5 3" xfId="38862"/>
    <cellStyle name="Percent.00 3 3 5 3 2" xfId="38863"/>
    <cellStyle name="Percent.00 3 3 5 3 3" xfId="38864"/>
    <cellStyle name="Percent.00 3 3 5 4" xfId="38865"/>
    <cellStyle name="Percent.00 3 3 5 4 2" xfId="38866"/>
    <cellStyle name="Percent.00 3 3 5 4 3" xfId="38867"/>
    <cellStyle name="Percent.00 3 3 5 5" xfId="38868"/>
    <cellStyle name="Percent.00 3 3 5 5 2" xfId="38869"/>
    <cellStyle name="Percent.00 3 3 5 5 3" xfId="38870"/>
    <cellStyle name="Percent.00 3 3 5 6" xfId="38871"/>
    <cellStyle name="Percent.00 3 3 5 6 2" xfId="38872"/>
    <cellStyle name="Percent.00 3 3 5 6 3" xfId="38873"/>
    <cellStyle name="Percent.00 3 3 5 7" xfId="38874"/>
    <cellStyle name="Percent.00 3 3 5 7 2" xfId="38875"/>
    <cellStyle name="Percent.00 3 3 5 7 3" xfId="38876"/>
    <cellStyle name="Percent.00 3 3 5 8" xfId="38877"/>
    <cellStyle name="Percent.00 3 3 5 8 2" xfId="38878"/>
    <cellStyle name="Percent.00 3 3 5 8 3" xfId="38879"/>
    <cellStyle name="Percent.00 3 3 5 9" xfId="38880"/>
    <cellStyle name="Percent.00 3 3 6" xfId="38881"/>
    <cellStyle name="Percent.00 3 3 6 2" xfId="38882"/>
    <cellStyle name="Percent.00 3 3 6 2 2" xfId="38883"/>
    <cellStyle name="Percent.00 3 3 6 2 3" xfId="38884"/>
    <cellStyle name="Percent.00 3 3 6 3" xfId="38885"/>
    <cellStyle name="Percent.00 3 3 6 3 2" xfId="38886"/>
    <cellStyle name="Percent.00 3 3 6 3 3" xfId="38887"/>
    <cellStyle name="Percent.00 3 3 6 4" xfId="38888"/>
    <cellStyle name="Percent.00 3 3 6 4 2" xfId="38889"/>
    <cellStyle name="Percent.00 3 3 6 4 3" xfId="38890"/>
    <cellStyle name="Percent.00 3 3 6 5" xfId="38891"/>
    <cellStyle name="Percent.00 3 3 6 5 2" xfId="38892"/>
    <cellStyle name="Percent.00 3 3 6 5 3" xfId="38893"/>
    <cellStyle name="Percent.00 3 3 6 6" xfId="38894"/>
    <cellStyle name="Percent.00 3 3 6 6 2" xfId="38895"/>
    <cellStyle name="Percent.00 3 3 6 6 3" xfId="38896"/>
    <cellStyle name="Percent.00 3 3 6 7" xfId="38897"/>
    <cellStyle name="Percent.00 3 3 6 7 2" xfId="38898"/>
    <cellStyle name="Percent.00 3 3 6 7 3" xfId="38899"/>
    <cellStyle name="Percent.00 3 3 6 8" xfId="38900"/>
    <cellStyle name="Percent.00 3 3 6 9" xfId="38901"/>
    <cellStyle name="Percent.00 3 3 7" xfId="38902"/>
    <cellStyle name="Percent.00 3 3 7 2" xfId="38903"/>
    <cellStyle name="Percent.00 3 3 7 3" xfId="38904"/>
    <cellStyle name="Percent.00 3 3 8" xfId="38905"/>
    <cellStyle name="Percent.00 3 3 8 2" xfId="38906"/>
    <cellStyle name="Percent.00 3 3 8 3" xfId="38907"/>
    <cellStyle name="Percent.00 3 3 9" xfId="38908"/>
    <cellStyle name="Percent.00 3 3 9 2" xfId="38909"/>
    <cellStyle name="Percent.00 3 3 9 3" xfId="38910"/>
    <cellStyle name="Percent.00 3 4" xfId="38911"/>
    <cellStyle name="Percent.00 3 4 10" xfId="38912"/>
    <cellStyle name="Percent.00 3 4 2" xfId="38913"/>
    <cellStyle name="Percent.00 3 4 2 2" xfId="38914"/>
    <cellStyle name="Percent.00 3 4 2 2 2" xfId="38915"/>
    <cellStyle name="Percent.00 3 4 2 2 3" xfId="38916"/>
    <cellStyle name="Percent.00 3 4 2 3" xfId="38917"/>
    <cellStyle name="Percent.00 3 4 2 3 2" xfId="38918"/>
    <cellStyle name="Percent.00 3 4 2 3 3" xfId="38919"/>
    <cellStyle name="Percent.00 3 4 2 4" xfId="38920"/>
    <cellStyle name="Percent.00 3 4 2 4 2" xfId="38921"/>
    <cellStyle name="Percent.00 3 4 2 4 3" xfId="38922"/>
    <cellStyle name="Percent.00 3 4 2 5" xfId="38923"/>
    <cellStyle name="Percent.00 3 4 2 5 2" xfId="38924"/>
    <cellStyle name="Percent.00 3 4 2 5 3" xfId="38925"/>
    <cellStyle name="Percent.00 3 4 2 6" xfId="38926"/>
    <cellStyle name="Percent.00 3 4 2 6 2" xfId="38927"/>
    <cellStyle name="Percent.00 3 4 2 6 3" xfId="38928"/>
    <cellStyle name="Percent.00 3 4 2 7" xfId="38929"/>
    <cellStyle name="Percent.00 3 4 2 7 2" xfId="38930"/>
    <cellStyle name="Percent.00 3 4 2 7 3" xfId="38931"/>
    <cellStyle name="Percent.00 3 4 2 8" xfId="38932"/>
    <cellStyle name="Percent.00 3 4 2 9" xfId="38933"/>
    <cellStyle name="Percent.00 3 4 3" xfId="38934"/>
    <cellStyle name="Percent.00 3 4 3 2" xfId="38935"/>
    <cellStyle name="Percent.00 3 4 3 3" xfId="38936"/>
    <cellStyle name="Percent.00 3 4 4" xfId="38937"/>
    <cellStyle name="Percent.00 3 4 4 2" xfId="38938"/>
    <cellStyle name="Percent.00 3 4 4 3" xfId="38939"/>
    <cellStyle name="Percent.00 3 4 5" xfId="38940"/>
    <cellStyle name="Percent.00 3 4 5 2" xfId="38941"/>
    <cellStyle name="Percent.00 3 4 5 3" xfId="38942"/>
    <cellStyle name="Percent.00 3 4 6" xfId="38943"/>
    <cellStyle name="Percent.00 3 4 6 2" xfId="38944"/>
    <cellStyle name="Percent.00 3 4 6 3" xfId="38945"/>
    <cellStyle name="Percent.00 3 4 7" xfId="38946"/>
    <cellStyle name="Percent.00 3 4 7 2" xfId="38947"/>
    <cellStyle name="Percent.00 3 4 7 3" xfId="38948"/>
    <cellStyle name="Percent.00 3 4 8" xfId="38949"/>
    <cellStyle name="Percent.00 3 4 8 2" xfId="38950"/>
    <cellStyle name="Percent.00 3 4 8 3" xfId="38951"/>
    <cellStyle name="Percent.00 3 4 9" xfId="38952"/>
    <cellStyle name="Percent.00 3 5" xfId="38953"/>
    <cellStyle name="Percent.00 3 5 10" xfId="38954"/>
    <cellStyle name="Percent.00 3 5 2" xfId="38955"/>
    <cellStyle name="Percent.00 3 5 2 2" xfId="38956"/>
    <cellStyle name="Percent.00 3 5 2 2 2" xfId="38957"/>
    <cellStyle name="Percent.00 3 5 2 2 3" xfId="38958"/>
    <cellStyle name="Percent.00 3 5 2 3" xfId="38959"/>
    <cellStyle name="Percent.00 3 5 2 3 2" xfId="38960"/>
    <cellStyle name="Percent.00 3 5 2 3 3" xfId="38961"/>
    <cellStyle name="Percent.00 3 5 2 4" xfId="38962"/>
    <cellStyle name="Percent.00 3 5 2 4 2" xfId="38963"/>
    <cellStyle name="Percent.00 3 5 2 4 3" xfId="38964"/>
    <cellStyle name="Percent.00 3 5 2 5" xfId="38965"/>
    <cellStyle name="Percent.00 3 5 2 5 2" xfId="38966"/>
    <cellStyle name="Percent.00 3 5 2 5 3" xfId="38967"/>
    <cellStyle name="Percent.00 3 5 2 6" xfId="38968"/>
    <cellStyle name="Percent.00 3 5 2 6 2" xfId="38969"/>
    <cellStyle name="Percent.00 3 5 2 6 3" xfId="38970"/>
    <cellStyle name="Percent.00 3 5 2 7" xfId="38971"/>
    <cellStyle name="Percent.00 3 5 2 7 2" xfId="38972"/>
    <cellStyle name="Percent.00 3 5 2 7 3" xfId="38973"/>
    <cellStyle name="Percent.00 3 5 2 8" xfId="38974"/>
    <cellStyle name="Percent.00 3 5 2 9" xfId="38975"/>
    <cellStyle name="Percent.00 3 5 3" xfId="38976"/>
    <cellStyle name="Percent.00 3 5 3 2" xfId="38977"/>
    <cellStyle name="Percent.00 3 5 3 3" xfId="38978"/>
    <cellStyle name="Percent.00 3 5 4" xfId="38979"/>
    <cellStyle name="Percent.00 3 5 4 2" xfId="38980"/>
    <cellStyle name="Percent.00 3 5 4 3" xfId="38981"/>
    <cellStyle name="Percent.00 3 5 5" xfId="38982"/>
    <cellStyle name="Percent.00 3 5 5 2" xfId="38983"/>
    <cellStyle name="Percent.00 3 5 5 3" xfId="38984"/>
    <cellStyle name="Percent.00 3 5 6" xfId="38985"/>
    <cellStyle name="Percent.00 3 5 6 2" xfId="38986"/>
    <cellStyle name="Percent.00 3 5 6 3" xfId="38987"/>
    <cellStyle name="Percent.00 3 5 7" xfId="38988"/>
    <cellStyle name="Percent.00 3 5 7 2" xfId="38989"/>
    <cellStyle name="Percent.00 3 5 7 3" xfId="38990"/>
    <cellStyle name="Percent.00 3 5 8" xfId="38991"/>
    <cellStyle name="Percent.00 3 5 8 2" xfId="38992"/>
    <cellStyle name="Percent.00 3 5 8 3" xfId="38993"/>
    <cellStyle name="Percent.00 3 5 9" xfId="38994"/>
    <cellStyle name="Percent.00 3 6" xfId="38995"/>
    <cellStyle name="Percent.00 3 6 10" xfId="38996"/>
    <cellStyle name="Percent.00 3 6 2" xfId="38997"/>
    <cellStyle name="Percent.00 3 6 2 2" xfId="38998"/>
    <cellStyle name="Percent.00 3 6 2 2 2" xfId="38999"/>
    <cellStyle name="Percent.00 3 6 2 2 3" xfId="39000"/>
    <cellStyle name="Percent.00 3 6 2 3" xfId="39001"/>
    <cellStyle name="Percent.00 3 6 2 3 2" xfId="39002"/>
    <cellStyle name="Percent.00 3 6 2 3 3" xfId="39003"/>
    <cellStyle name="Percent.00 3 6 2 4" xfId="39004"/>
    <cellStyle name="Percent.00 3 6 2 4 2" xfId="39005"/>
    <cellStyle name="Percent.00 3 6 2 4 3" xfId="39006"/>
    <cellStyle name="Percent.00 3 6 2 5" xfId="39007"/>
    <cellStyle name="Percent.00 3 6 2 5 2" xfId="39008"/>
    <cellStyle name="Percent.00 3 6 2 5 3" xfId="39009"/>
    <cellStyle name="Percent.00 3 6 2 6" xfId="39010"/>
    <cellStyle name="Percent.00 3 6 2 6 2" xfId="39011"/>
    <cellStyle name="Percent.00 3 6 2 6 3" xfId="39012"/>
    <cellStyle name="Percent.00 3 6 2 7" xfId="39013"/>
    <cellStyle name="Percent.00 3 6 2 7 2" xfId="39014"/>
    <cellStyle name="Percent.00 3 6 2 7 3" xfId="39015"/>
    <cellStyle name="Percent.00 3 6 2 8" xfId="39016"/>
    <cellStyle name="Percent.00 3 6 2 9" xfId="39017"/>
    <cellStyle name="Percent.00 3 6 3" xfId="39018"/>
    <cellStyle name="Percent.00 3 6 3 2" xfId="39019"/>
    <cellStyle name="Percent.00 3 6 3 3" xfId="39020"/>
    <cellStyle name="Percent.00 3 6 4" xfId="39021"/>
    <cellStyle name="Percent.00 3 6 4 2" xfId="39022"/>
    <cellStyle name="Percent.00 3 6 4 3" xfId="39023"/>
    <cellStyle name="Percent.00 3 6 5" xfId="39024"/>
    <cellStyle name="Percent.00 3 6 5 2" xfId="39025"/>
    <cellStyle name="Percent.00 3 6 5 3" xfId="39026"/>
    <cellStyle name="Percent.00 3 6 6" xfId="39027"/>
    <cellStyle name="Percent.00 3 6 6 2" xfId="39028"/>
    <cellStyle name="Percent.00 3 6 6 3" xfId="39029"/>
    <cellStyle name="Percent.00 3 6 7" xfId="39030"/>
    <cellStyle name="Percent.00 3 6 7 2" xfId="39031"/>
    <cellStyle name="Percent.00 3 6 7 3" xfId="39032"/>
    <cellStyle name="Percent.00 3 6 8" xfId="39033"/>
    <cellStyle name="Percent.00 3 6 8 2" xfId="39034"/>
    <cellStyle name="Percent.00 3 6 8 3" xfId="39035"/>
    <cellStyle name="Percent.00 3 6 9" xfId="39036"/>
    <cellStyle name="Percent.00 3 7" xfId="39037"/>
    <cellStyle name="Percent.00 3 7 10" xfId="39038"/>
    <cellStyle name="Percent.00 3 7 2" xfId="39039"/>
    <cellStyle name="Percent.00 3 7 2 2" xfId="39040"/>
    <cellStyle name="Percent.00 3 7 2 2 2" xfId="39041"/>
    <cellStyle name="Percent.00 3 7 2 2 3" xfId="39042"/>
    <cellStyle name="Percent.00 3 7 2 3" xfId="39043"/>
    <cellStyle name="Percent.00 3 7 2 3 2" xfId="39044"/>
    <cellStyle name="Percent.00 3 7 2 3 3" xfId="39045"/>
    <cellStyle name="Percent.00 3 7 2 4" xfId="39046"/>
    <cellStyle name="Percent.00 3 7 2 4 2" xfId="39047"/>
    <cellStyle name="Percent.00 3 7 2 4 3" xfId="39048"/>
    <cellStyle name="Percent.00 3 7 2 5" xfId="39049"/>
    <cellStyle name="Percent.00 3 7 2 5 2" xfId="39050"/>
    <cellStyle name="Percent.00 3 7 2 5 3" xfId="39051"/>
    <cellStyle name="Percent.00 3 7 2 6" xfId="39052"/>
    <cellStyle name="Percent.00 3 7 2 6 2" xfId="39053"/>
    <cellStyle name="Percent.00 3 7 2 6 3" xfId="39054"/>
    <cellStyle name="Percent.00 3 7 2 7" xfId="39055"/>
    <cellStyle name="Percent.00 3 7 2 7 2" xfId="39056"/>
    <cellStyle name="Percent.00 3 7 2 7 3" xfId="39057"/>
    <cellStyle name="Percent.00 3 7 2 8" xfId="39058"/>
    <cellStyle name="Percent.00 3 7 2 9" xfId="39059"/>
    <cellStyle name="Percent.00 3 7 3" xfId="39060"/>
    <cellStyle name="Percent.00 3 7 3 2" xfId="39061"/>
    <cellStyle name="Percent.00 3 7 3 3" xfId="39062"/>
    <cellStyle name="Percent.00 3 7 4" xfId="39063"/>
    <cellStyle name="Percent.00 3 7 4 2" xfId="39064"/>
    <cellStyle name="Percent.00 3 7 4 3" xfId="39065"/>
    <cellStyle name="Percent.00 3 7 5" xfId="39066"/>
    <cellStyle name="Percent.00 3 7 5 2" xfId="39067"/>
    <cellStyle name="Percent.00 3 7 5 3" xfId="39068"/>
    <cellStyle name="Percent.00 3 7 6" xfId="39069"/>
    <cellStyle name="Percent.00 3 7 6 2" xfId="39070"/>
    <cellStyle name="Percent.00 3 7 6 3" xfId="39071"/>
    <cellStyle name="Percent.00 3 7 7" xfId="39072"/>
    <cellStyle name="Percent.00 3 7 7 2" xfId="39073"/>
    <cellStyle name="Percent.00 3 7 7 3" xfId="39074"/>
    <cellStyle name="Percent.00 3 7 8" xfId="39075"/>
    <cellStyle name="Percent.00 3 7 8 2" xfId="39076"/>
    <cellStyle name="Percent.00 3 7 8 3" xfId="39077"/>
    <cellStyle name="Percent.00 3 7 9" xfId="39078"/>
    <cellStyle name="Percent.00 3 8" xfId="39079"/>
    <cellStyle name="Percent.00 3 8 2" xfId="39080"/>
    <cellStyle name="Percent.00 3 8 2 2" xfId="39081"/>
    <cellStyle name="Percent.00 3 8 2 3" xfId="39082"/>
    <cellStyle name="Percent.00 3 8 3" xfId="39083"/>
    <cellStyle name="Percent.00 3 8 3 2" xfId="39084"/>
    <cellStyle name="Percent.00 3 8 3 3" xfId="39085"/>
    <cellStyle name="Percent.00 3 8 4" xfId="39086"/>
    <cellStyle name="Percent.00 3 8 4 2" xfId="39087"/>
    <cellStyle name="Percent.00 3 8 4 3" xfId="39088"/>
    <cellStyle name="Percent.00 3 8 5" xfId="39089"/>
    <cellStyle name="Percent.00 3 8 5 2" xfId="39090"/>
    <cellStyle name="Percent.00 3 8 5 3" xfId="39091"/>
    <cellStyle name="Percent.00 3 8 6" xfId="39092"/>
    <cellStyle name="Percent.00 3 8 6 2" xfId="39093"/>
    <cellStyle name="Percent.00 3 8 6 3" xfId="39094"/>
    <cellStyle name="Percent.00 3 8 7" xfId="39095"/>
    <cellStyle name="Percent.00 3 8 7 2" xfId="39096"/>
    <cellStyle name="Percent.00 3 8 7 3" xfId="39097"/>
    <cellStyle name="Percent.00 3 8 8" xfId="39098"/>
    <cellStyle name="Percent.00 3 8 9" xfId="39099"/>
    <cellStyle name="Percent.00 3 9" xfId="39100"/>
    <cellStyle name="Percent.00 3 9 2" xfId="39101"/>
    <cellStyle name="Percent.00 3 9 3" xfId="39102"/>
    <cellStyle name="Percent.00 4" xfId="39103"/>
    <cellStyle name="Percent.00 4 10" xfId="39104"/>
    <cellStyle name="Percent.00 4 10 2" xfId="39105"/>
    <cellStyle name="Percent.00 4 10 3" xfId="39106"/>
    <cellStyle name="Percent.00 4 11" xfId="39107"/>
    <cellStyle name="Percent.00 4 11 2" xfId="39108"/>
    <cellStyle name="Percent.00 4 11 3" xfId="39109"/>
    <cellStyle name="Percent.00 4 12" xfId="39110"/>
    <cellStyle name="Percent.00 4 12 2" xfId="39111"/>
    <cellStyle name="Percent.00 4 12 3" xfId="39112"/>
    <cellStyle name="Percent.00 4 13" xfId="39113"/>
    <cellStyle name="Percent.00 4 14" xfId="39114"/>
    <cellStyle name="Percent.00 4 2" xfId="39115"/>
    <cellStyle name="Percent.00 4 2 10" xfId="39116"/>
    <cellStyle name="Percent.00 4 2 2" xfId="39117"/>
    <cellStyle name="Percent.00 4 2 2 2" xfId="39118"/>
    <cellStyle name="Percent.00 4 2 2 2 2" xfId="39119"/>
    <cellStyle name="Percent.00 4 2 2 2 3" xfId="39120"/>
    <cellStyle name="Percent.00 4 2 2 3" xfId="39121"/>
    <cellStyle name="Percent.00 4 2 2 3 2" xfId="39122"/>
    <cellStyle name="Percent.00 4 2 2 3 3" xfId="39123"/>
    <cellStyle name="Percent.00 4 2 2 4" xfId="39124"/>
    <cellStyle name="Percent.00 4 2 2 4 2" xfId="39125"/>
    <cellStyle name="Percent.00 4 2 2 4 3" xfId="39126"/>
    <cellStyle name="Percent.00 4 2 2 5" xfId="39127"/>
    <cellStyle name="Percent.00 4 2 2 5 2" xfId="39128"/>
    <cellStyle name="Percent.00 4 2 2 5 3" xfId="39129"/>
    <cellStyle name="Percent.00 4 2 2 6" xfId="39130"/>
    <cellStyle name="Percent.00 4 2 2 6 2" xfId="39131"/>
    <cellStyle name="Percent.00 4 2 2 6 3" xfId="39132"/>
    <cellStyle name="Percent.00 4 2 2 7" xfId="39133"/>
    <cellStyle name="Percent.00 4 2 2 7 2" xfId="39134"/>
    <cellStyle name="Percent.00 4 2 2 7 3" xfId="39135"/>
    <cellStyle name="Percent.00 4 2 2 8" xfId="39136"/>
    <cellStyle name="Percent.00 4 2 2 9" xfId="39137"/>
    <cellStyle name="Percent.00 4 2 3" xfId="39138"/>
    <cellStyle name="Percent.00 4 2 3 2" xfId="39139"/>
    <cellStyle name="Percent.00 4 2 3 3" xfId="39140"/>
    <cellStyle name="Percent.00 4 2 4" xfId="39141"/>
    <cellStyle name="Percent.00 4 2 4 2" xfId="39142"/>
    <cellStyle name="Percent.00 4 2 4 3" xfId="39143"/>
    <cellStyle name="Percent.00 4 2 5" xfId="39144"/>
    <cellStyle name="Percent.00 4 2 5 2" xfId="39145"/>
    <cellStyle name="Percent.00 4 2 5 3" xfId="39146"/>
    <cellStyle name="Percent.00 4 2 6" xfId="39147"/>
    <cellStyle name="Percent.00 4 2 6 2" xfId="39148"/>
    <cellStyle name="Percent.00 4 2 6 3" xfId="39149"/>
    <cellStyle name="Percent.00 4 2 7" xfId="39150"/>
    <cellStyle name="Percent.00 4 2 7 2" xfId="39151"/>
    <cellStyle name="Percent.00 4 2 7 3" xfId="39152"/>
    <cellStyle name="Percent.00 4 2 8" xfId="39153"/>
    <cellStyle name="Percent.00 4 2 8 2" xfId="39154"/>
    <cellStyle name="Percent.00 4 2 8 3" xfId="39155"/>
    <cellStyle name="Percent.00 4 2 9" xfId="39156"/>
    <cellStyle name="Percent.00 4 3" xfId="39157"/>
    <cellStyle name="Percent.00 4 3 10" xfId="39158"/>
    <cellStyle name="Percent.00 4 3 2" xfId="39159"/>
    <cellStyle name="Percent.00 4 3 2 2" xfId="39160"/>
    <cellStyle name="Percent.00 4 3 2 2 2" xfId="39161"/>
    <cellStyle name="Percent.00 4 3 2 2 3" xfId="39162"/>
    <cellStyle name="Percent.00 4 3 2 3" xfId="39163"/>
    <cellStyle name="Percent.00 4 3 2 3 2" xfId="39164"/>
    <cellStyle name="Percent.00 4 3 2 3 3" xfId="39165"/>
    <cellStyle name="Percent.00 4 3 2 4" xfId="39166"/>
    <cellStyle name="Percent.00 4 3 2 4 2" xfId="39167"/>
    <cellStyle name="Percent.00 4 3 2 4 3" xfId="39168"/>
    <cellStyle name="Percent.00 4 3 2 5" xfId="39169"/>
    <cellStyle name="Percent.00 4 3 2 5 2" xfId="39170"/>
    <cellStyle name="Percent.00 4 3 2 5 3" xfId="39171"/>
    <cellStyle name="Percent.00 4 3 2 6" xfId="39172"/>
    <cellStyle name="Percent.00 4 3 2 6 2" xfId="39173"/>
    <cellStyle name="Percent.00 4 3 2 6 3" xfId="39174"/>
    <cellStyle name="Percent.00 4 3 2 7" xfId="39175"/>
    <cellStyle name="Percent.00 4 3 2 7 2" xfId="39176"/>
    <cellStyle name="Percent.00 4 3 2 7 3" xfId="39177"/>
    <cellStyle name="Percent.00 4 3 2 8" xfId="39178"/>
    <cellStyle name="Percent.00 4 3 2 9" xfId="39179"/>
    <cellStyle name="Percent.00 4 3 3" xfId="39180"/>
    <cellStyle name="Percent.00 4 3 3 2" xfId="39181"/>
    <cellStyle name="Percent.00 4 3 3 3" xfId="39182"/>
    <cellStyle name="Percent.00 4 3 4" xfId="39183"/>
    <cellStyle name="Percent.00 4 3 4 2" xfId="39184"/>
    <cellStyle name="Percent.00 4 3 4 3" xfId="39185"/>
    <cellStyle name="Percent.00 4 3 5" xfId="39186"/>
    <cellStyle name="Percent.00 4 3 5 2" xfId="39187"/>
    <cellStyle name="Percent.00 4 3 5 3" xfId="39188"/>
    <cellStyle name="Percent.00 4 3 6" xfId="39189"/>
    <cellStyle name="Percent.00 4 3 6 2" xfId="39190"/>
    <cellStyle name="Percent.00 4 3 6 3" xfId="39191"/>
    <cellStyle name="Percent.00 4 3 7" xfId="39192"/>
    <cellStyle name="Percent.00 4 3 7 2" xfId="39193"/>
    <cellStyle name="Percent.00 4 3 7 3" xfId="39194"/>
    <cellStyle name="Percent.00 4 3 8" xfId="39195"/>
    <cellStyle name="Percent.00 4 3 8 2" xfId="39196"/>
    <cellStyle name="Percent.00 4 3 8 3" xfId="39197"/>
    <cellStyle name="Percent.00 4 3 9" xfId="39198"/>
    <cellStyle name="Percent.00 4 4" xfId="39199"/>
    <cellStyle name="Percent.00 4 4 10" xfId="39200"/>
    <cellStyle name="Percent.00 4 4 2" xfId="39201"/>
    <cellStyle name="Percent.00 4 4 2 2" xfId="39202"/>
    <cellStyle name="Percent.00 4 4 2 2 2" xfId="39203"/>
    <cellStyle name="Percent.00 4 4 2 2 3" xfId="39204"/>
    <cellStyle name="Percent.00 4 4 2 3" xfId="39205"/>
    <cellStyle name="Percent.00 4 4 2 3 2" xfId="39206"/>
    <cellStyle name="Percent.00 4 4 2 3 3" xfId="39207"/>
    <cellStyle name="Percent.00 4 4 2 4" xfId="39208"/>
    <cellStyle name="Percent.00 4 4 2 4 2" xfId="39209"/>
    <cellStyle name="Percent.00 4 4 2 4 3" xfId="39210"/>
    <cellStyle name="Percent.00 4 4 2 5" xfId="39211"/>
    <cellStyle name="Percent.00 4 4 2 5 2" xfId="39212"/>
    <cellStyle name="Percent.00 4 4 2 5 3" xfId="39213"/>
    <cellStyle name="Percent.00 4 4 2 6" xfId="39214"/>
    <cellStyle name="Percent.00 4 4 2 6 2" xfId="39215"/>
    <cellStyle name="Percent.00 4 4 2 6 3" xfId="39216"/>
    <cellStyle name="Percent.00 4 4 2 7" xfId="39217"/>
    <cellStyle name="Percent.00 4 4 2 7 2" xfId="39218"/>
    <cellStyle name="Percent.00 4 4 2 7 3" xfId="39219"/>
    <cellStyle name="Percent.00 4 4 2 8" xfId="39220"/>
    <cellStyle name="Percent.00 4 4 2 9" xfId="39221"/>
    <cellStyle name="Percent.00 4 4 3" xfId="39222"/>
    <cellStyle name="Percent.00 4 4 3 2" xfId="39223"/>
    <cellStyle name="Percent.00 4 4 3 3" xfId="39224"/>
    <cellStyle name="Percent.00 4 4 4" xfId="39225"/>
    <cellStyle name="Percent.00 4 4 4 2" xfId="39226"/>
    <cellStyle name="Percent.00 4 4 4 3" xfId="39227"/>
    <cellStyle name="Percent.00 4 4 5" xfId="39228"/>
    <cellStyle name="Percent.00 4 4 5 2" xfId="39229"/>
    <cellStyle name="Percent.00 4 4 5 3" xfId="39230"/>
    <cellStyle name="Percent.00 4 4 6" xfId="39231"/>
    <cellStyle name="Percent.00 4 4 6 2" xfId="39232"/>
    <cellStyle name="Percent.00 4 4 6 3" xfId="39233"/>
    <cellStyle name="Percent.00 4 4 7" xfId="39234"/>
    <cellStyle name="Percent.00 4 4 7 2" xfId="39235"/>
    <cellStyle name="Percent.00 4 4 7 3" xfId="39236"/>
    <cellStyle name="Percent.00 4 4 8" xfId="39237"/>
    <cellStyle name="Percent.00 4 4 8 2" xfId="39238"/>
    <cellStyle name="Percent.00 4 4 8 3" xfId="39239"/>
    <cellStyle name="Percent.00 4 4 9" xfId="39240"/>
    <cellStyle name="Percent.00 4 5" xfId="39241"/>
    <cellStyle name="Percent.00 4 5 10" xfId="39242"/>
    <cellStyle name="Percent.00 4 5 2" xfId="39243"/>
    <cellStyle name="Percent.00 4 5 2 2" xfId="39244"/>
    <cellStyle name="Percent.00 4 5 2 2 2" xfId="39245"/>
    <cellStyle name="Percent.00 4 5 2 2 3" xfId="39246"/>
    <cellStyle name="Percent.00 4 5 2 3" xfId="39247"/>
    <cellStyle name="Percent.00 4 5 2 3 2" xfId="39248"/>
    <cellStyle name="Percent.00 4 5 2 3 3" xfId="39249"/>
    <cellStyle name="Percent.00 4 5 2 4" xfId="39250"/>
    <cellStyle name="Percent.00 4 5 2 4 2" xfId="39251"/>
    <cellStyle name="Percent.00 4 5 2 4 3" xfId="39252"/>
    <cellStyle name="Percent.00 4 5 2 5" xfId="39253"/>
    <cellStyle name="Percent.00 4 5 2 5 2" xfId="39254"/>
    <cellStyle name="Percent.00 4 5 2 5 3" xfId="39255"/>
    <cellStyle name="Percent.00 4 5 2 6" xfId="39256"/>
    <cellStyle name="Percent.00 4 5 2 6 2" xfId="39257"/>
    <cellStyle name="Percent.00 4 5 2 6 3" xfId="39258"/>
    <cellStyle name="Percent.00 4 5 2 7" xfId="39259"/>
    <cellStyle name="Percent.00 4 5 2 7 2" xfId="39260"/>
    <cellStyle name="Percent.00 4 5 2 7 3" xfId="39261"/>
    <cellStyle name="Percent.00 4 5 2 8" xfId="39262"/>
    <cellStyle name="Percent.00 4 5 2 9" xfId="39263"/>
    <cellStyle name="Percent.00 4 5 3" xfId="39264"/>
    <cellStyle name="Percent.00 4 5 3 2" xfId="39265"/>
    <cellStyle name="Percent.00 4 5 3 3" xfId="39266"/>
    <cellStyle name="Percent.00 4 5 4" xfId="39267"/>
    <cellStyle name="Percent.00 4 5 4 2" xfId="39268"/>
    <cellStyle name="Percent.00 4 5 4 3" xfId="39269"/>
    <cellStyle name="Percent.00 4 5 5" xfId="39270"/>
    <cellStyle name="Percent.00 4 5 5 2" xfId="39271"/>
    <cellStyle name="Percent.00 4 5 5 3" xfId="39272"/>
    <cellStyle name="Percent.00 4 5 6" xfId="39273"/>
    <cellStyle name="Percent.00 4 5 6 2" xfId="39274"/>
    <cellStyle name="Percent.00 4 5 6 3" xfId="39275"/>
    <cellStyle name="Percent.00 4 5 7" xfId="39276"/>
    <cellStyle name="Percent.00 4 5 7 2" xfId="39277"/>
    <cellStyle name="Percent.00 4 5 7 3" xfId="39278"/>
    <cellStyle name="Percent.00 4 5 8" xfId="39279"/>
    <cellStyle name="Percent.00 4 5 8 2" xfId="39280"/>
    <cellStyle name="Percent.00 4 5 8 3" xfId="39281"/>
    <cellStyle name="Percent.00 4 5 9" xfId="39282"/>
    <cellStyle name="Percent.00 4 6" xfId="39283"/>
    <cellStyle name="Percent.00 4 6 2" xfId="39284"/>
    <cellStyle name="Percent.00 4 6 2 2" xfId="39285"/>
    <cellStyle name="Percent.00 4 6 2 3" xfId="39286"/>
    <cellStyle name="Percent.00 4 6 3" xfId="39287"/>
    <cellStyle name="Percent.00 4 6 3 2" xfId="39288"/>
    <cellStyle name="Percent.00 4 6 3 3" xfId="39289"/>
    <cellStyle name="Percent.00 4 6 4" xfId="39290"/>
    <cellStyle name="Percent.00 4 6 4 2" xfId="39291"/>
    <cellStyle name="Percent.00 4 6 4 3" xfId="39292"/>
    <cellStyle name="Percent.00 4 6 5" xfId="39293"/>
    <cellStyle name="Percent.00 4 6 5 2" xfId="39294"/>
    <cellStyle name="Percent.00 4 6 5 3" xfId="39295"/>
    <cellStyle name="Percent.00 4 6 6" xfId="39296"/>
    <cellStyle name="Percent.00 4 6 6 2" xfId="39297"/>
    <cellStyle name="Percent.00 4 6 6 3" xfId="39298"/>
    <cellStyle name="Percent.00 4 6 7" xfId="39299"/>
    <cellStyle name="Percent.00 4 6 7 2" xfId="39300"/>
    <cellStyle name="Percent.00 4 6 7 3" xfId="39301"/>
    <cellStyle name="Percent.00 4 6 8" xfId="39302"/>
    <cellStyle name="Percent.00 4 6 9" xfId="39303"/>
    <cellStyle name="Percent.00 4 7" xfId="39304"/>
    <cellStyle name="Percent.00 4 7 2" xfId="39305"/>
    <cellStyle name="Percent.00 4 7 3" xfId="39306"/>
    <cellStyle name="Percent.00 4 8" xfId="39307"/>
    <cellStyle name="Percent.00 4 8 2" xfId="39308"/>
    <cellStyle name="Percent.00 4 8 3" xfId="39309"/>
    <cellStyle name="Percent.00 4 9" xfId="39310"/>
    <cellStyle name="Percent.00 4 9 2" xfId="39311"/>
    <cellStyle name="Percent.00 4 9 3" xfId="39312"/>
    <cellStyle name="Percent.00 5" xfId="39313"/>
    <cellStyle name="Percent.00 5 10" xfId="39314"/>
    <cellStyle name="Percent.00 5 10 2" xfId="39315"/>
    <cellStyle name="Percent.00 5 10 3" xfId="39316"/>
    <cellStyle name="Percent.00 5 11" xfId="39317"/>
    <cellStyle name="Percent.00 5 11 2" xfId="39318"/>
    <cellStyle name="Percent.00 5 11 3" xfId="39319"/>
    <cellStyle name="Percent.00 5 12" xfId="39320"/>
    <cellStyle name="Percent.00 5 12 2" xfId="39321"/>
    <cellStyle name="Percent.00 5 12 3" xfId="39322"/>
    <cellStyle name="Percent.00 5 13" xfId="39323"/>
    <cellStyle name="Percent.00 5 14" xfId="39324"/>
    <cellStyle name="Percent.00 5 2" xfId="39325"/>
    <cellStyle name="Percent.00 5 2 10" xfId="39326"/>
    <cellStyle name="Percent.00 5 2 2" xfId="39327"/>
    <cellStyle name="Percent.00 5 2 2 2" xfId="39328"/>
    <cellStyle name="Percent.00 5 2 2 2 2" xfId="39329"/>
    <cellStyle name="Percent.00 5 2 2 2 3" xfId="39330"/>
    <cellStyle name="Percent.00 5 2 2 3" xfId="39331"/>
    <cellStyle name="Percent.00 5 2 2 3 2" xfId="39332"/>
    <cellStyle name="Percent.00 5 2 2 3 3" xfId="39333"/>
    <cellStyle name="Percent.00 5 2 2 4" xfId="39334"/>
    <cellStyle name="Percent.00 5 2 2 4 2" xfId="39335"/>
    <cellStyle name="Percent.00 5 2 2 4 3" xfId="39336"/>
    <cellStyle name="Percent.00 5 2 2 5" xfId="39337"/>
    <cellStyle name="Percent.00 5 2 2 5 2" xfId="39338"/>
    <cellStyle name="Percent.00 5 2 2 5 3" xfId="39339"/>
    <cellStyle name="Percent.00 5 2 2 6" xfId="39340"/>
    <cellStyle name="Percent.00 5 2 2 6 2" xfId="39341"/>
    <cellStyle name="Percent.00 5 2 2 6 3" xfId="39342"/>
    <cellStyle name="Percent.00 5 2 2 7" xfId="39343"/>
    <cellStyle name="Percent.00 5 2 2 7 2" xfId="39344"/>
    <cellStyle name="Percent.00 5 2 2 7 3" xfId="39345"/>
    <cellStyle name="Percent.00 5 2 2 8" xfId="39346"/>
    <cellStyle name="Percent.00 5 2 2 9" xfId="39347"/>
    <cellStyle name="Percent.00 5 2 3" xfId="39348"/>
    <cellStyle name="Percent.00 5 2 3 2" xfId="39349"/>
    <cellStyle name="Percent.00 5 2 3 3" xfId="39350"/>
    <cellStyle name="Percent.00 5 2 4" xfId="39351"/>
    <cellStyle name="Percent.00 5 2 4 2" xfId="39352"/>
    <cellStyle name="Percent.00 5 2 4 3" xfId="39353"/>
    <cellStyle name="Percent.00 5 2 5" xfId="39354"/>
    <cellStyle name="Percent.00 5 2 5 2" xfId="39355"/>
    <cellStyle name="Percent.00 5 2 5 3" xfId="39356"/>
    <cellStyle name="Percent.00 5 2 6" xfId="39357"/>
    <cellStyle name="Percent.00 5 2 6 2" xfId="39358"/>
    <cellStyle name="Percent.00 5 2 6 3" xfId="39359"/>
    <cellStyle name="Percent.00 5 2 7" xfId="39360"/>
    <cellStyle name="Percent.00 5 2 7 2" xfId="39361"/>
    <cellStyle name="Percent.00 5 2 7 3" xfId="39362"/>
    <cellStyle name="Percent.00 5 2 8" xfId="39363"/>
    <cellStyle name="Percent.00 5 2 8 2" xfId="39364"/>
    <cellStyle name="Percent.00 5 2 8 3" xfId="39365"/>
    <cellStyle name="Percent.00 5 2 9" xfId="39366"/>
    <cellStyle name="Percent.00 5 3" xfId="39367"/>
    <cellStyle name="Percent.00 5 3 10" xfId="39368"/>
    <cellStyle name="Percent.00 5 3 2" xfId="39369"/>
    <cellStyle name="Percent.00 5 3 2 2" xfId="39370"/>
    <cellStyle name="Percent.00 5 3 2 2 2" xfId="39371"/>
    <cellStyle name="Percent.00 5 3 2 2 3" xfId="39372"/>
    <cellStyle name="Percent.00 5 3 2 3" xfId="39373"/>
    <cellStyle name="Percent.00 5 3 2 3 2" xfId="39374"/>
    <cellStyle name="Percent.00 5 3 2 3 3" xfId="39375"/>
    <cellStyle name="Percent.00 5 3 2 4" xfId="39376"/>
    <cellStyle name="Percent.00 5 3 2 4 2" xfId="39377"/>
    <cellStyle name="Percent.00 5 3 2 4 3" xfId="39378"/>
    <cellStyle name="Percent.00 5 3 2 5" xfId="39379"/>
    <cellStyle name="Percent.00 5 3 2 5 2" xfId="39380"/>
    <cellStyle name="Percent.00 5 3 2 5 3" xfId="39381"/>
    <cellStyle name="Percent.00 5 3 2 6" xfId="39382"/>
    <cellStyle name="Percent.00 5 3 2 6 2" xfId="39383"/>
    <cellStyle name="Percent.00 5 3 2 6 3" xfId="39384"/>
    <cellStyle name="Percent.00 5 3 2 7" xfId="39385"/>
    <cellStyle name="Percent.00 5 3 2 7 2" xfId="39386"/>
    <cellStyle name="Percent.00 5 3 2 7 3" xfId="39387"/>
    <cellStyle name="Percent.00 5 3 2 8" xfId="39388"/>
    <cellStyle name="Percent.00 5 3 2 9" xfId="39389"/>
    <cellStyle name="Percent.00 5 3 3" xfId="39390"/>
    <cellStyle name="Percent.00 5 3 3 2" xfId="39391"/>
    <cellStyle name="Percent.00 5 3 3 3" xfId="39392"/>
    <cellStyle name="Percent.00 5 3 4" xfId="39393"/>
    <cellStyle name="Percent.00 5 3 4 2" xfId="39394"/>
    <cellStyle name="Percent.00 5 3 4 3" xfId="39395"/>
    <cellStyle name="Percent.00 5 3 5" xfId="39396"/>
    <cellStyle name="Percent.00 5 3 5 2" xfId="39397"/>
    <cellStyle name="Percent.00 5 3 5 3" xfId="39398"/>
    <cellStyle name="Percent.00 5 3 6" xfId="39399"/>
    <cellStyle name="Percent.00 5 3 6 2" xfId="39400"/>
    <cellStyle name="Percent.00 5 3 6 3" xfId="39401"/>
    <cellStyle name="Percent.00 5 3 7" xfId="39402"/>
    <cellStyle name="Percent.00 5 3 7 2" xfId="39403"/>
    <cellStyle name="Percent.00 5 3 7 3" xfId="39404"/>
    <cellStyle name="Percent.00 5 3 8" xfId="39405"/>
    <cellStyle name="Percent.00 5 3 8 2" xfId="39406"/>
    <cellStyle name="Percent.00 5 3 8 3" xfId="39407"/>
    <cellStyle name="Percent.00 5 3 9" xfId="39408"/>
    <cellStyle name="Percent.00 5 4" xfId="39409"/>
    <cellStyle name="Percent.00 5 4 10" xfId="39410"/>
    <cellStyle name="Percent.00 5 4 2" xfId="39411"/>
    <cellStyle name="Percent.00 5 4 2 2" xfId="39412"/>
    <cellStyle name="Percent.00 5 4 2 2 2" xfId="39413"/>
    <cellStyle name="Percent.00 5 4 2 2 3" xfId="39414"/>
    <cellStyle name="Percent.00 5 4 2 3" xfId="39415"/>
    <cellStyle name="Percent.00 5 4 2 3 2" xfId="39416"/>
    <cellStyle name="Percent.00 5 4 2 3 3" xfId="39417"/>
    <cellStyle name="Percent.00 5 4 2 4" xfId="39418"/>
    <cellStyle name="Percent.00 5 4 2 4 2" xfId="39419"/>
    <cellStyle name="Percent.00 5 4 2 4 3" xfId="39420"/>
    <cellStyle name="Percent.00 5 4 2 5" xfId="39421"/>
    <cellStyle name="Percent.00 5 4 2 5 2" xfId="39422"/>
    <cellStyle name="Percent.00 5 4 2 5 3" xfId="39423"/>
    <cellStyle name="Percent.00 5 4 2 6" xfId="39424"/>
    <cellStyle name="Percent.00 5 4 2 6 2" xfId="39425"/>
    <cellStyle name="Percent.00 5 4 2 6 3" xfId="39426"/>
    <cellStyle name="Percent.00 5 4 2 7" xfId="39427"/>
    <cellStyle name="Percent.00 5 4 2 7 2" xfId="39428"/>
    <cellStyle name="Percent.00 5 4 2 7 3" xfId="39429"/>
    <cellStyle name="Percent.00 5 4 2 8" xfId="39430"/>
    <cellStyle name="Percent.00 5 4 2 9" xfId="39431"/>
    <cellStyle name="Percent.00 5 4 3" xfId="39432"/>
    <cellStyle name="Percent.00 5 4 3 2" xfId="39433"/>
    <cellStyle name="Percent.00 5 4 3 3" xfId="39434"/>
    <cellStyle name="Percent.00 5 4 4" xfId="39435"/>
    <cellStyle name="Percent.00 5 4 4 2" xfId="39436"/>
    <cellStyle name="Percent.00 5 4 4 3" xfId="39437"/>
    <cellStyle name="Percent.00 5 4 5" xfId="39438"/>
    <cellStyle name="Percent.00 5 4 5 2" xfId="39439"/>
    <cellStyle name="Percent.00 5 4 5 3" xfId="39440"/>
    <cellStyle name="Percent.00 5 4 6" xfId="39441"/>
    <cellStyle name="Percent.00 5 4 6 2" xfId="39442"/>
    <cellStyle name="Percent.00 5 4 6 3" xfId="39443"/>
    <cellStyle name="Percent.00 5 4 7" xfId="39444"/>
    <cellStyle name="Percent.00 5 4 7 2" xfId="39445"/>
    <cellStyle name="Percent.00 5 4 7 3" xfId="39446"/>
    <cellStyle name="Percent.00 5 4 8" xfId="39447"/>
    <cellStyle name="Percent.00 5 4 8 2" xfId="39448"/>
    <cellStyle name="Percent.00 5 4 8 3" xfId="39449"/>
    <cellStyle name="Percent.00 5 4 9" xfId="39450"/>
    <cellStyle name="Percent.00 5 5" xfId="39451"/>
    <cellStyle name="Percent.00 5 5 10" xfId="39452"/>
    <cellStyle name="Percent.00 5 5 2" xfId="39453"/>
    <cellStyle name="Percent.00 5 5 2 2" xfId="39454"/>
    <cellStyle name="Percent.00 5 5 2 2 2" xfId="39455"/>
    <cellStyle name="Percent.00 5 5 2 2 3" xfId="39456"/>
    <cellStyle name="Percent.00 5 5 2 3" xfId="39457"/>
    <cellStyle name="Percent.00 5 5 2 3 2" xfId="39458"/>
    <cellStyle name="Percent.00 5 5 2 3 3" xfId="39459"/>
    <cellStyle name="Percent.00 5 5 2 4" xfId="39460"/>
    <cellStyle name="Percent.00 5 5 2 4 2" xfId="39461"/>
    <cellStyle name="Percent.00 5 5 2 4 3" xfId="39462"/>
    <cellStyle name="Percent.00 5 5 2 5" xfId="39463"/>
    <cellStyle name="Percent.00 5 5 2 5 2" xfId="39464"/>
    <cellStyle name="Percent.00 5 5 2 5 3" xfId="39465"/>
    <cellStyle name="Percent.00 5 5 2 6" xfId="39466"/>
    <cellStyle name="Percent.00 5 5 2 6 2" xfId="39467"/>
    <cellStyle name="Percent.00 5 5 2 6 3" xfId="39468"/>
    <cellStyle name="Percent.00 5 5 2 7" xfId="39469"/>
    <cellStyle name="Percent.00 5 5 2 7 2" xfId="39470"/>
    <cellStyle name="Percent.00 5 5 2 7 3" xfId="39471"/>
    <cellStyle name="Percent.00 5 5 2 8" xfId="39472"/>
    <cellStyle name="Percent.00 5 5 2 9" xfId="39473"/>
    <cellStyle name="Percent.00 5 5 3" xfId="39474"/>
    <cellStyle name="Percent.00 5 5 3 2" xfId="39475"/>
    <cellStyle name="Percent.00 5 5 3 3" xfId="39476"/>
    <cellStyle name="Percent.00 5 5 4" xfId="39477"/>
    <cellStyle name="Percent.00 5 5 4 2" xfId="39478"/>
    <cellStyle name="Percent.00 5 5 4 3" xfId="39479"/>
    <cellStyle name="Percent.00 5 5 5" xfId="39480"/>
    <cellStyle name="Percent.00 5 5 5 2" xfId="39481"/>
    <cellStyle name="Percent.00 5 5 5 3" xfId="39482"/>
    <cellStyle name="Percent.00 5 5 6" xfId="39483"/>
    <cellStyle name="Percent.00 5 5 6 2" xfId="39484"/>
    <cellStyle name="Percent.00 5 5 6 3" xfId="39485"/>
    <cellStyle name="Percent.00 5 5 7" xfId="39486"/>
    <cellStyle name="Percent.00 5 5 7 2" xfId="39487"/>
    <cellStyle name="Percent.00 5 5 7 3" xfId="39488"/>
    <cellStyle name="Percent.00 5 5 8" xfId="39489"/>
    <cellStyle name="Percent.00 5 5 8 2" xfId="39490"/>
    <cellStyle name="Percent.00 5 5 8 3" xfId="39491"/>
    <cellStyle name="Percent.00 5 5 9" xfId="39492"/>
    <cellStyle name="Percent.00 5 6" xfId="39493"/>
    <cellStyle name="Percent.00 5 6 2" xfId="39494"/>
    <cellStyle name="Percent.00 5 6 2 2" xfId="39495"/>
    <cellStyle name="Percent.00 5 6 2 3" xfId="39496"/>
    <cellStyle name="Percent.00 5 6 3" xfId="39497"/>
    <cellStyle name="Percent.00 5 6 3 2" xfId="39498"/>
    <cellStyle name="Percent.00 5 6 3 3" xfId="39499"/>
    <cellStyle name="Percent.00 5 6 4" xfId="39500"/>
    <cellStyle name="Percent.00 5 6 4 2" xfId="39501"/>
    <cellStyle name="Percent.00 5 6 4 3" xfId="39502"/>
    <cellStyle name="Percent.00 5 6 5" xfId="39503"/>
    <cellStyle name="Percent.00 5 6 5 2" xfId="39504"/>
    <cellStyle name="Percent.00 5 6 5 3" xfId="39505"/>
    <cellStyle name="Percent.00 5 6 6" xfId="39506"/>
    <cellStyle name="Percent.00 5 6 6 2" xfId="39507"/>
    <cellStyle name="Percent.00 5 6 6 3" xfId="39508"/>
    <cellStyle name="Percent.00 5 6 7" xfId="39509"/>
    <cellStyle name="Percent.00 5 6 7 2" xfId="39510"/>
    <cellStyle name="Percent.00 5 6 7 3" xfId="39511"/>
    <cellStyle name="Percent.00 5 6 8" xfId="39512"/>
    <cellStyle name="Percent.00 5 6 9" xfId="39513"/>
    <cellStyle name="Percent.00 5 7" xfId="39514"/>
    <cellStyle name="Percent.00 5 7 2" xfId="39515"/>
    <cellStyle name="Percent.00 5 7 3" xfId="39516"/>
    <cellStyle name="Percent.00 5 8" xfId="39517"/>
    <cellStyle name="Percent.00 5 8 2" xfId="39518"/>
    <cellStyle name="Percent.00 5 8 3" xfId="39519"/>
    <cellStyle name="Percent.00 5 9" xfId="39520"/>
    <cellStyle name="Percent.00 5 9 2" xfId="39521"/>
    <cellStyle name="Percent.00 5 9 3" xfId="39522"/>
    <cellStyle name="Percent.00 6" xfId="39523"/>
    <cellStyle name="Percent.00 6 10" xfId="39524"/>
    <cellStyle name="Percent.00 6 2" xfId="39525"/>
    <cellStyle name="Percent.00 6 2 2" xfId="39526"/>
    <cellStyle name="Percent.00 6 2 2 2" xfId="39527"/>
    <cellStyle name="Percent.00 6 2 2 3" xfId="39528"/>
    <cellStyle name="Percent.00 6 2 3" xfId="39529"/>
    <cellStyle name="Percent.00 6 2 3 2" xfId="39530"/>
    <cellStyle name="Percent.00 6 2 3 3" xfId="39531"/>
    <cellStyle name="Percent.00 6 2 4" xfId="39532"/>
    <cellStyle name="Percent.00 6 2 4 2" xfId="39533"/>
    <cellStyle name="Percent.00 6 2 4 3" xfId="39534"/>
    <cellStyle name="Percent.00 6 2 5" xfId="39535"/>
    <cellStyle name="Percent.00 6 2 5 2" xfId="39536"/>
    <cellStyle name="Percent.00 6 2 5 3" xfId="39537"/>
    <cellStyle name="Percent.00 6 2 6" xfId="39538"/>
    <cellStyle name="Percent.00 6 2 6 2" xfId="39539"/>
    <cellStyle name="Percent.00 6 2 6 3" xfId="39540"/>
    <cellStyle name="Percent.00 6 2 7" xfId="39541"/>
    <cellStyle name="Percent.00 6 2 7 2" xfId="39542"/>
    <cellStyle name="Percent.00 6 2 7 3" xfId="39543"/>
    <cellStyle name="Percent.00 6 2 8" xfId="39544"/>
    <cellStyle name="Percent.00 6 2 9" xfId="39545"/>
    <cellStyle name="Percent.00 6 3" xfId="39546"/>
    <cellStyle name="Percent.00 6 3 2" xfId="39547"/>
    <cellStyle name="Percent.00 6 3 3" xfId="39548"/>
    <cellStyle name="Percent.00 6 4" xfId="39549"/>
    <cellStyle name="Percent.00 6 4 2" xfId="39550"/>
    <cellStyle name="Percent.00 6 4 3" xfId="39551"/>
    <cellStyle name="Percent.00 6 5" xfId="39552"/>
    <cellStyle name="Percent.00 6 5 2" xfId="39553"/>
    <cellStyle name="Percent.00 6 5 3" xfId="39554"/>
    <cellStyle name="Percent.00 6 6" xfId="39555"/>
    <cellStyle name="Percent.00 6 6 2" xfId="39556"/>
    <cellStyle name="Percent.00 6 6 3" xfId="39557"/>
    <cellStyle name="Percent.00 6 7" xfId="39558"/>
    <cellStyle name="Percent.00 6 7 2" xfId="39559"/>
    <cellStyle name="Percent.00 6 7 3" xfId="39560"/>
    <cellStyle name="Percent.00 6 8" xfId="39561"/>
    <cellStyle name="Percent.00 6 8 2" xfId="39562"/>
    <cellStyle name="Percent.00 6 8 3" xfId="39563"/>
    <cellStyle name="Percent.00 6 9" xfId="39564"/>
    <cellStyle name="Percent.00 7" xfId="39565"/>
    <cellStyle name="Percent.00 7 10" xfId="39566"/>
    <cellStyle name="Percent.00 7 2" xfId="39567"/>
    <cellStyle name="Percent.00 7 2 2" xfId="39568"/>
    <cellStyle name="Percent.00 7 2 2 2" xfId="39569"/>
    <cellStyle name="Percent.00 7 2 2 3" xfId="39570"/>
    <cellStyle name="Percent.00 7 2 3" xfId="39571"/>
    <cellStyle name="Percent.00 7 2 3 2" xfId="39572"/>
    <cellStyle name="Percent.00 7 2 3 3" xfId="39573"/>
    <cellStyle name="Percent.00 7 2 4" xfId="39574"/>
    <cellStyle name="Percent.00 7 2 4 2" xfId="39575"/>
    <cellStyle name="Percent.00 7 2 4 3" xfId="39576"/>
    <cellStyle name="Percent.00 7 2 5" xfId="39577"/>
    <cellStyle name="Percent.00 7 2 5 2" xfId="39578"/>
    <cellStyle name="Percent.00 7 2 5 3" xfId="39579"/>
    <cellStyle name="Percent.00 7 2 6" xfId="39580"/>
    <cellStyle name="Percent.00 7 2 6 2" xfId="39581"/>
    <cellStyle name="Percent.00 7 2 6 3" xfId="39582"/>
    <cellStyle name="Percent.00 7 2 7" xfId="39583"/>
    <cellStyle name="Percent.00 7 2 7 2" xfId="39584"/>
    <cellStyle name="Percent.00 7 2 7 3" xfId="39585"/>
    <cellStyle name="Percent.00 7 2 8" xfId="39586"/>
    <cellStyle name="Percent.00 7 2 9" xfId="39587"/>
    <cellStyle name="Percent.00 7 3" xfId="39588"/>
    <cellStyle name="Percent.00 7 3 2" xfId="39589"/>
    <cellStyle name="Percent.00 7 3 3" xfId="39590"/>
    <cellStyle name="Percent.00 7 4" xfId="39591"/>
    <cellStyle name="Percent.00 7 4 2" xfId="39592"/>
    <cellStyle name="Percent.00 7 4 3" xfId="39593"/>
    <cellStyle name="Percent.00 7 5" xfId="39594"/>
    <cellStyle name="Percent.00 7 5 2" xfId="39595"/>
    <cellStyle name="Percent.00 7 5 3" xfId="39596"/>
    <cellStyle name="Percent.00 7 6" xfId="39597"/>
    <cellStyle name="Percent.00 7 6 2" xfId="39598"/>
    <cellStyle name="Percent.00 7 6 3" xfId="39599"/>
    <cellStyle name="Percent.00 7 7" xfId="39600"/>
    <cellStyle name="Percent.00 7 7 2" xfId="39601"/>
    <cellStyle name="Percent.00 7 7 3" xfId="39602"/>
    <cellStyle name="Percent.00 7 8" xfId="39603"/>
    <cellStyle name="Percent.00 7 8 2" xfId="39604"/>
    <cellStyle name="Percent.00 7 8 3" xfId="39605"/>
    <cellStyle name="Percent.00 7 9" xfId="39606"/>
    <cellStyle name="Percent.00 8" xfId="39607"/>
    <cellStyle name="Percent.00 8 10" xfId="39608"/>
    <cellStyle name="Percent.00 8 2" xfId="39609"/>
    <cellStyle name="Percent.00 8 2 2" xfId="39610"/>
    <cellStyle name="Percent.00 8 2 2 2" xfId="39611"/>
    <cellStyle name="Percent.00 8 2 2 3" xfId="39612"/>
    <cellStyle name="Percent.00 8 2 3" xfId="39613"/>
    <cellStyle name="Percent.00 8 2 3 2" xfId="39614"/>
    <cellStyle name="Percent.00 8 2 3 3" xfId="39615"/>
    <cellStyle name="Percent.00 8 2 4" xfId="39616"/>
    <cellStyle name="Percent.00 8 2 4 2" xfId="39617"/>
    <cellStyle name="Percent.00 8 2 4 3" xfId="39618"/>
    <cellStyle name="Percent.00 8 2 5" xfId="39619"/>
    <cellStyle name="Percent.00 8 2 5 2" xfId="39620"/>
    <cellStyle name="Percent.00 8 2 5 3" xfId="39621"/>
    <cellStyle name="Percent.00 8 2 6" xfId="39622"/>
    <cellStyle name="Percent.00 8 2 6 2" xfId="39623"/>
    <cellStyle name="Percent.00 8 2 6 3" xfId="39624"/>
    <cellStyle name="Percent.00 8 2 7" xfId="39625"/>
    <cellStyle name="Percent.00 8 2 7 2" xfId="39626"/>
    <cellStyle name="Percent.00 8 2 7 3" xfId="39627"/>
    <cellStyle name="Percent.00 8 2 8" xfId="39628"/>
    <cellStyle name="Percent.00 8 2 9" xfId="39629"/>
    <cellStyle name="Percent.00 8 3" xfId="39630"/>
    <cellStyle name="Percent.00 8 3 2" xfId="39631"/>
    <cellStyle name="Percent.00 8 3 3" xfId="39632"/>
    <cellStyle name="Percent.00 8 4" xfId="39633"/>
    <cellStyle name="Percent.00 8 4 2" xfId="39634"/>
    <cellStyle name="Percent.00 8 4 3" xfId="39635"/>
    <cellStyle name="Percent.00 8 5" xfId="39636"/>
    <cellStyle name="Percent.00 8 5 2" xfId="39637"/>
    <cellStyle name="Percent.00 8 5 3" xfId="39638"/>
    <cellStyle name="Percent.00 8 6" xfId="39639"/>
    <cellStyle name="Percent.00 8 6 2" xfId="39640"/>
    <cellStyle name="Percent.00 8 6 3" xfId="39641"/>
    <cellStyle name="Percent.00 8 7" xfId="39642"/>
    <cellStyle name="Percent.00 8 7 2" xfId="39643"/>
    <cellStyle name="Percent.00 8 7 3" xfId="39644"/>
    <cellStyle name="Percent.00 8 8" xfId="39645"/>
    <cellStyle name="Percent.00 8 8 2" xfId="39646"/>
    <cellStyle name="Percent.00 8 8 3" xfId="39647"/>
    <cellStyle name="Percent.00 8 9" xfId="39648"/>
    <cellStyle name="Percent.00 9" xfId="39649"/>
    <cellStyle name="Percent.00 9 10" xfId="39650"/>
    <cellStyle name="Percent.00 9 2" xfId="39651"/>
    <cellStyle name="Percent.00 9 2 2" xfId="39652"/>
    <cellStyle name="Percent.00 9 2 2 2" xfId="39653"/>
    <cellStyle name="Percent.00 9 2 2 3" xfId="39654"/>
    <cellStyle name="Percent.00 9 2 3" xfId="39655"/>
    <cellStyle name="Percent.00 9 2 3 2" xfId="39656"/>
    <cellStyle name="Percent.00 9 2 3 3" xfId="39657"/>
    <cellStyle name="Percent.00 9 2 4" xfId="39658"/>
    <cellStyle name="Percent.00 9 2 4 2" xfId="39659"/>
    <cellStyle name="Percent.00 9 2 4 3" xfId="39660"/>
    <cellStyle name="Percent.00 9 2 5" xfId="39661"/>
    <cellStyle name="Percent.00 9 2 5 2" xfId="39662"/>
    <cellStyle name="Percent.00 9 2 5 3" xfId="39663"/>
    <cellStyle name="Percent.00 9 2 6" xfId="39664"/>
    <cellStyle name="Percent.00 9 2 6 2" xfId="39665"/>
    <cellStyle name="Percent.00 9 2 6 3" xfId="39666"/>
    <cellStyle name="Percent.00 9 2 7" xfId="39667"/>
    <cellStyle name="Percent.00 9 2 7 2" xfId="39668"/>
    <cellStyle name="Percent.00 9 2 7 3" xfId="39669"/>
    <cellStyle name="Percent.00 9 2 8" xfId="39670"/>
    <cellStyle name="Percent.00 9 2 9" xfId="39671"/>
    <cellStyle name="Percent.00 9 3" xfId="39672"/>
    <cellStyle name="Percent.00 9 3 2" xfId="39673"/>
    <cellStyle name="Percent.00 9 3 3" xfId="39674"/>
    <cellStyle name="Percent.00 9 4" xfId="39675"/>
    <cellStyle name="Percent.00 9 4 2" xfId="39676"/>
    <cellStyle name="Percent.00 9 4 3" xfId="39677"/>
    <cellStyle name="Percent.00 9 5" xfId="39678"/>
    <cellStyle name="Percent.00 9 5 2" xfId="39679"/>
    <cellStyle name="Percent.00 9 5 3" xfId="39680"/>
    <cellStyle name="Percent.00 9 6" xfId="39681"/>
    <cellStyle name="Percent.00 9 6 2" xfId="39682"/>
    <cellStyle name="Percent.00 9 6 3" xfId="39683"/>
    <cellStyle name="Percent.00 9 7" xfId="39684"/>
    <cellStyle name="Percent.00 9 7 2" xfId="39685"/>
    <cellStyle name="Percent.00 9 7 3" xfId="39686"/>
    <cellStyle name="Percent.00 9 8" xfId="39687"/>
    <cellStyle name="Percent.00 9 8 2" xfId="39688"/>
    <cellStyle name="Percent.00 9 8 3" xfId="39689"/>
    <cellStyle name="Percent.00 9 9" xfId="39690"/>
    <cellStyle name="PSChar" xfId="39691"/>
    <cellStyle name="PSDate" xfId="39692"/>
    <cellStyle name="PSDec" xfId="39693"/>
    <cellStyle name="PSHeading" xfId="39694"/>
    <cellStyle name="PSInt" xfId="39695"/>
    <cellStyle name="RED POSTED" xfId="39696"/>
    <cellStyle name="Standard_Anpassen der Amortisation" xfId="39697"/>
    <cellStyle name="Style 1" xfId="39698"/>
    <cellStyle name="Text_simple" xfId="39699"/>
    <cellStyle name="Title 2" xfId="39700"/>
    <cellStyle name="TmsRmn10BlueItalic" xfId="39701"/>
    <cellStyle name="TmsRmn10Bold" xfId="39702"/>
    <cellStyle name="Total 2" xfId="39703"/>
    <cellStyle name="Total 2 2" xfId="39704"/>
    <cellStyle name="Total 2 2 10" xfId="39705"/>
    <cellStyle name="Total 2 2 10 2" xfId="39706"/>
    <cellStyle name="Total 2 2 10 2 2" xfId="39707"/>
    <cellStyle name="Total 2 2 10 2 3" xfId="39708"/>
    <cellStyle name="Total 2 2 10 3" xfId="39709"/>
    <cellStyle name="Total 2 2 10 3 2" xfId="39710"/>
    <cellStyle name="Total 2 2 10 3 3" xfId="39711"/>
    <cellStyle name="Total 2 2 10 4" xfId="39712"/>
    <cellStyle name="Total 2 2 10 4 2" xfId="39713"/>
    <cellStyle name="Total 2 2 10 4 3" xfId="39714"/>
    <cellStyle name="Total 2 2 10 5" xfId="39715"/>
    <cellStyle name="Total 2 2 10 5 2" xfId="39716"/>
    <cellStyle name="Total 2 2 10 5 3" xfId="39717"/>
    <cellStyle name="Total 2 2 10 6" xfId="39718"/>
    <cellStyle name="Total 2 2 10 6 2" xfId="39719"/>
    <cellStyle name="Total 2 2 10 6 3" xfId="39720"/>
    <cellStyle name="Total 2 2 10 7" xfId="39721"/>
    <cellStyle name="Total 2 2 10 7 2" xfId="39722"/>
    <cellStyle name="Total 2 2 10 7 3" xfId="39723"/>
    <cellStyle name="Total 2 2 10 8" xfId="39724"/>
    <cellStyle name="Total 2 2 10 9" xfId="39725"/>
    <cellStyle name="Total 2 2 11" xfId="39726"/>
    <cellStyle name="Total 2 2 11 2" xfId="39727"/>
    <cellStyle name="Total 2 2 11 3" xfId="39728"/>
    <cellStyle name="Total 2 2 12" xfId="39729"/>
    <cellStyle name="Total 2 2 12 2" xfId="39730"/>
    <cellStyle name="Total 2 2 12 3" xfId="39731"/>
    <cellStyle name="Total 2 2 13" xfId="39732"/>
    <cellStyle name="Total 2 2 13 2" xfId="39733"/>
    <cellStyle name="Total 2 2 13 3" xfId="39734"/>
    <cellStyle name="Total 2 2 14" xfId="39735"/>
    <cellStyle name="Total 2 2 14 2" xfId="39736"/>
    <cellStyle name="Total 2 2 14 3" xfId="39737"/>
    <cellStyle name="Total 2 2 15" xfId="39738"/>
    <cellStyle name="Total 2 2 15 2" xfId="39739"/>
    <cellStyle name="Total 2 2 15 3" xfId="39740"/>
    <cellStyle name="Total 2 2 16" xfId="39741"/>
    <cellStyle name="Total 2 2 16 2" xfId="39742"/>
    <cellStyle name="Total 2 2 16 3" xfId="39743"/>
    <cellStyle name="Total 2 2 17" xfId="39744"/>
    <cellStyle name="Total 2 2 18" xfId="39745"/>
    <cellStyle name="Total 2 2 2" xfId="39746"/>
    <cellStyle name="Total 2 2 2 10" xfId="39747"/>
    <cellStyle name="Total 2 2 2 10 2" xfId="39748"/>
    <cellStyle name="Total 2 2 2 10 3" xfId="39749"/>
    <cellStyle name="Total 2 2 2 11" xfId="39750"/>
    <cellStyle name="Total 2 2 2 11 2" xfId="39751"/>
    <cellStyle name="Total 2 2 2 11 3" xfId="39752"/>
    <cellStyle name="Total 2 2 2 12" xfId="39753"/>
    <cellStyle name="Total 2 2 2 12 2" xfId="39754"/>
    <cellStyle name="Total 2 2 2 12 3" xfId="39755"/>
    <cellStyle name="Total 2 2 2 13" xfId="39756"/>
    <cellStyle name="Total 2 2 2 13 2" xfId="39757"/>
    <cellStyle name="Total 2 2 2 13 3" xfId="39758"/>
    <cellStyle name="Total 2 2 2 14" xfId="39759"/>
    <cellStyle name="Total 2 2 2 14 2" xfId="39760"/>
    <cellStyle name="Total 2 2 2 14 3" xfId="39761"/>
    <cellStyle name="Total 2 2 2 15" xfId="39762"/>
    <cellStyle name="Total 2 2 2 16" xfId="39763"/>
    <cellStyle name="Total 2 2 2 2" xfId="39764"/>
    <cellStyle name="Total 2 2 2 2 10" xfId="39765"/>
    <cellStyle name="Total 2 2 2 2 10 2" xfId="39766"/>
    <cellStyle name="Total 2 2 2 2 10 3" xfId="39767"/>
    <cellStyle name="Total 2 2 2 2 11" xfId="39768"/>
    <cellStyle name="Total 2 2 2 2 11 2" xfId="39769"/>
    <cellStyle name="Total 2 2 2 2 11 3" xfId="39770"/>
    <cellStyle name="Total 2 2 2 2 12" xfId="39771"/>
    <cellStyle name="Total 2 2 2 2 12 2" xfId="39772"/>
    <cellStyle name="Total 2 2 2 2 12 3" xfId="39773"/>
    <cellStyle name="Total 2 2 2 2 13" xfId="39774"/>
    <cellStyle name="Total 2 2 2 2 14" xfId="39775"/>
    <cellStyle name="Total 2 2 2 2 2" xfId="39776"/>
    <cellStyle name="Total 2 2 2 2 2 10" xfId="39777"/>
    <cellStyle name="Total 2 2 2 2 2 2" xfId="39778"/>
    <cellStyle name="Total 2 2 2 2 2 2 2" xfId="39779"/>
    <cellStyle name="Total 2 2 2 2 2 2 2 2" xfId="39780"/>
    <cellStyle name="Total 2 2 2 2 2 2 2 3" xfId="39781"/>
    <cellStyle name="Total 2 2 2 2 2 2 3" xfId="39782"/>
    <cellStyle name="Total 2 2 2 2 2 2 3 2" xfId="39783"/>
    <cellStyle name="Total 2 2 2 2 2 2 3 3" xfId="39784"/>
    <cellStyle name="Total 2 2 2 2 2 2 4" xfId="39785"/>
    <cellStyle name="Total 2 2 2 2 2 2 4 2" xfId="39786"/>
    <cellStyle name="Total 2 2 2 2 2 2 4 3" xfId="39787"/>
    <cellStyle name="Total 2 2 2 2 2 2 5" xfId="39788"/>
    <cellStyle name="Total 2 2 2 2 2 2 5 2" xfId="39789"/>
    <cellStyle name="Total 2 2 2 2 2 2 5 3" xfId="39790"/>
    <cellStyle name="Total 2 2 2 2 2 2 6" xfId="39791"/>
    <cellStyle name="Total 2 2 2 2 2 2 6 2" xfId="39792"/>
    <cellStyle name="Total 2 2 2 2 2 2 6 3" xfId="39793"/>
    <cellStyle name="Total 2 2 2 2 2 2 7" xfId="39794"/>
    <cellStyle name="Total 2 2 2 2 2 2 7 2" xfId="39795"/>
    <cellStyle name="Total 2 2 2 2 2 2 7 3" xfId="39796"/>
    <cellStyle name="Total 2 2 2 2 2 2 8" xfId="39797"/>
    <cellStyle name="Total 2 2 2 2 2 2 9" xfId="39798"/>
    <cellStyle name="Total 2 2 2 2 2 3" xfId="39799"/>
    <cellStyle name="Total 2 2 2 2 2 3 2" xfId="39800"/>
    <cellStyle name="Total 2 2 2 2 2 3 3" xfId="39801"/>
    <cellStyle name="Total 2 2 2 2 2 4" xfId="39802"/>
    <cellStyle name="Total 2 2 2 2 2 4 2" xfId="39803"/>
    <cellStyle name="Total 2 2 2 2 2 4 3" xfId="39804"/>
    <cellStyle name="Total 2 2 2 2 2 5" xfId="39805"/>
    <cellStyle name="Total 2 2 2 2 2 5 2" xfId="39806"/>
    <cellStyle name="Total 2 2 2 2 2 5 3" xfId="39807"/>
    <cellStyle name="Total 2 2 2 2 2 6" xfId="39808"/>
    <cellStyle name="Total 2 2 2 2 2 6 2" xfId="39809"/>
    <cellStyle name="Total 2 2 2 2 2 6 3" xfId="39810"/>
    <cellStyle name="Total 2 2 2 2 2 7" xfId="39811"/>
    <cellStyle name="Total 2 2 2 2 2 7 2" xfId="39812"/>
    <cellStyle name="Total 2 2 2 2 2 7 3" xfId="39813"/>
    <cellStyle name="Total 2 2 2 2 2 8" xfId="39814"/>
    <cellStyle name="Total 2 2 2 2 2 8 2" xfId="39815"/>
    <cellStyle name="Total 2 2 2 2 2 8 3" xfId="39816"/>
    <cellStyle name="Total 2 2 2 2 2 9" xfId="39817"/>
    <cellStyle name="Total 2 2 2 2 3" xfId="39818"/>
    <cellStyle name="Total 2 2 2 2 3 10" xfId="39819"/>
    <cellStyle name="Total 2 2 2 2 3 2" xfId="39820"/>
    <cellStyle name="Total 2 2 2 2 3 2 2" xfId="39821"/>
    <cellStyle name="Total 2 2 2 2 3 2 2 2" xfId="39822"/>
    <cellStyle name="Total 2 2 2 2 3 2 2 3" xfId="39823"/>
    <cellStyle name="Total 2 2 2 2 3 2 3" xfId="39824"/>
    <cellStyle name="Total 2 2 2 2 3 2 3 2" xfId="39825"/>
    <cellStyle name="Total 2 2 2 2 3 2 3 3" xfId="39826"/>
    <cellStyle name="Total 2 2 2 2 3 2 4" xfId="39827"/>
    <cellStyle name="Total 2 2 2 2 3 2 4 2" xfId="39828"/>
    <cellStyle name="Total 2 2 2 2 3 2 4 3" xfId="39829"/>
    <cellStyle name="Total 2 2 2 2 3 2 5" xfId="39830"/>
    <cellStyle name="Total 2 2 2 2 3 2 5 2" xfId="39831"/>
    <cellStyle name="Total 2 2 2 2 3 2 5 3" xfId="39832"/>
    <cellStyle name="Total 2 2 2 2 3 2 6" xfId="39833"/>
    <cellStyle name="Total 2 2 2 2 3 2 6 2" xfId="39834"/>
    <cellStyle name="Total 2 2 2 2 3 2 6 3" xfId="39835"/>
    <cellStyle name="Total 2 2 2 2 3 2 7" xfId="39836"/>
    <cellStyle name="Total 2 2 2 2 3 2 7 2" xfId="39837"/>
    <cellStyle name="Total 2 2 2 2 3 2 7 3" xfId="39838"/>
    <cellStyle name="Total 2 2 2 2 3 2 8" xfId="39839"/>
    <cellStyle name="Total 2 2 2 2 3 2 9" xfId="39840"/>
    <cellStyle name="Total 2 2 2 2 3 3" xfId="39841"/>
    <cellStyle name="Total 2 2 2 2 3 3 2" xfId="39842"/>
    <cellStyle name="Total 2 2 2 2 3 3 3" xfId="39843"/>
    <cellStyle name="Total 2 2 2 2 3 4" xfId="39844"/>
    <cellStyle name="Total 2 2 2 2 3 4 2" xfId="39845"/>
    <cellStyle name="Total 2 2 2 2 3 4 3" xfId="39846"/>
    <cellStyle name="Total 2 2 2 2 3 5" xfId="39847"/>
    <cellStyle name="Total 2 2 2 2 3 5 2" xfId="39848"/>
    <cellStyle name="Total 2 2 2 2 3 5 3" xfId="39849"/>
    <cellStyle name="Total 2 2 2 2 3 6" xfId="39850"/>
    <cellStyle name="Total 2 2 2 2 3 6 2" xfId="39851"/>
    <cellStyle name="Total 2 2 2 2 3 6 3" xfId="39852"/>
    <cellStyle name="Total 2 2 2 2 3 7" xfId="39853"/>
    <cellStyle name="Total 2 2 2 2 3 7 2" xfId="39854"/>
    <cellStyle name="Total 2 2 2 2 3 7 3" xfId="39855"/>
    <cellStyle name="Total 2 2 2 2 3 8" xfId="39856"/>
    <cellStyle name="Total 2 2 2 2 3 8 2" xfId="39857"/>
    <cellStyle name="Total 2 2 2 2 3 8 3" xfId="39858"/>
    <cellStyle name="Total 2 2 2 2 3 9" xfId="39859"/>
    <cellStyle name="Total 2 2 2 2 4" xfId="39860"/>
    <cellStyle name="Total 2 2 2 2 4 10" xfId="39861"/>
    <cellStyle name="Total 2 2 2 2 4 2" xfId="39862"/>
    <cellStyle name="Total 2 2 2 2 4 2 2" xfId="39863"/>
    <cellStyle name="Total 2 2 2 2 4 2 2 2" xfId="39864"/>
    <cellStyle name="Total 2 2 2 2 4 2 2 3" xfId="39865"/>
    <cellStyle name="Total 2 2 2 2 4 2 3" xfId="39866"/>
    <cellStyle name="Total 2 2 2 2 4 2 3 2" xfId="39867"/>
    <cellStyle name="Total 2 2 2 2 4 2 3 3" xfId="39868"/>
    <cellStyle name="Total 2 2 2 2 4 2 4" xfId="39869"/>
    <cellStyle name="Total 2 2 2 2 4 2 4 2" xfId="39870"/>
    <cellStyle name="Total 2 2 2 2 4 2 4 3" xfId="39871"/>
    <cellStyle name="Total 2 2 2 2 4 2 5" xfId="39872"/>
    <cellStyle name="Total 2 2 2 2 4 2 5 2" xfId="39873"/>
    <cellStyle name="Total 2 2 2 2 4 2 5 3" xfId="39874"/>
    <cellStyle name="Total 2 2 2 2 4 2 6" xfId="39875"/>
    <cellStyle name="Total 2 2 2 2 4 2 6 2" xfId="39876"/>
    <cellStyle name="Total 2 2 2 2 4 2 6 3" xfId="39877"/>
    <cellStyle name="Total 2 2 2 2 4 2 7" xfId="39878"/>
    <cellStyle name="Total 2 2 2 2 4 2 7 2" xfId="39879"/>
    <cellStyle name="Total 2 2 2 2 4 2 7 3" xfId="39880"/>
    <cellStyle name="Total 2 2 2 2 4 2 8" xfId="39881"/>
    <cellStyle name="Total 2 2 2 2 4 2 9" xfId="39882"/>
    <cellStyle name="Total 2 2 2 2 4 3" xfId="39883"/>
    <cellStyle name="Total 2 2 2 2 4 3 2" xfId="39884"/>
    <cellStyle name="Total 2 2 2 2 4 3 3" xfId="39885"/>
    <cellStyle name="Total 2 2 2 2 4 4" xfId="39886"/>
    <cellStyle name="Total 2 2 2 2 4 4 2" xfId="39887"/>
    <cellStyle name="Total 2 2 2 2 4 4 3" xfId="39888"/>
    <cellStyle name="Total 2 2 2 2 4 5" xfId="39889"/>
    <cellStyle name="Total 2 2 2 2 4 5 2" xfId="39890"/>
    <cellStyle name="Total 2 2 2 2 4 5 3" xfId="39891"/>
    <cellStyle name="Total 2 2 2 2 4 6" xfId="39892"/>
    <cellStyle name="Total 2 2 2 2 4 6 2" xfId="39893"/>
    <cellStyle name="Total 2 2 2 2 4 6 3" xfId="39894"/>
    <cellStyle name="Total 2 2 2 2 4 7" xfId="39895"/>
    <cellStyle name="Total 2 2 2 2 4 7 2" xfId="39896"/>
    <cellStyle name="Total 2 2 2 2 4 7 3" xfId="39897"/>
    <cellStyle name="Total 2 2 2 2 4 8" xfId="39898"/>
    <cellStyle name="Total 2 2 2 2 4 8 2" xfId="39899"/>
    <cellStyle name="Total 2 2 2 2 4 8 3" xfId="39900"/>
    <cellStyle name="Total 2 2 2 2 4 9" xfId="39901"/>
    <cellStyle name="Total 2 2 2 2 5" xfId="39902"/>
    <cellStyle name="Total 2 2 2 2 5 10" xfId="39903"/>
    <cellStyle name="Total 2 2 2 2 5 2" xfId="39904"/>
    <cellStyle name="Total 2 2 2 2 5 2 2" xfId="39905"/>
    <cellStyle name="Total 2 2 2 2 5 2 2 2" xfId="39906"/>
    <cellStyle name="Total 2 2 2 2 5 2 2 3" xfId="39907"/>
    <cellStyle name="Total 2 2 2 2 5 2 3" xfId="39908"/>
    <cellStyle name="Total 2 2 2 2 5 2 3 2" xfId="39909"/>
    <cellStyle name="Total 2 2 2 2 5 2 3 3" xfId="39910"/>
    <cellStyle name="Total 2 2 2 2 5 2 4" xfId="39911"/>
    <cellStyle name="Total 2 2 2 2 5 2 4 2" xfId="39912"/>
    <cellStyle name="Total 2 2 2 2 5 2 4 3" xfId="39913"/>
    <cellStyle name="Total 2 2 2 2 5 2 5" xfId="39914"/>
    <cellStyle name="Total 2 2 2 2 5 2 5 2" xfId="39915"/>
    <cellStyle name="Total 2 2 2 2 5 2 5 3" xfId="39916"/>
    <cellStyle name="Total 2 2 2 2 5 2 6" xfId="39917"/>
    <cellStyle name="Total 2 2 2 2 5 2 6 2" xfId="39918"/>
    <cellStyle name="Total 2 2 2 2 5 2 6 3" xfId="39919"/>
    <cellStyle name="Total 2 2 2 2 5 2 7" xfId="39920"/>
    <cellStyle name="Total 2 2 2 2 5 2 7 2" xfId="39921"/>
    <cellStyle name="Total 2 2 2 2 5 2 7 3" xfId="39922"/>
    <cellStyle name="Total 2 2 2 2 5 2 8" xfId="39923"/>
    <cellStyle name="Total 2 2 2 2 5 2 9" xfId="39924"/>
    <cellStyle name="Total 2 2 2 2 5 3" xfId="39925"/>
    <cellStyle name="Total 2 2 2 2 5 3 2" xfId="39926"/>
    <cellStyle name="Total 2 2 2 2 5 3 3" xfId="39927"/>
    <cellStyle name="Total 2 2 2 2 5 4" xfId="39928"/>
    <cellStyle name="Total 2 2 2 2 5 4 2" xfId="39929"/>
    <cellStyle name="Total 2 2 2 2 5 4 3" xfId="39930"/>
    <cellStyle name="Total 2 2 2 2 5 5" xfId="39931"/>
    <cellStyle name="Total 2 2 2 2 5 5 2" xfId="39932"/>
    <cellStyle name="Total 2 2 2 2 5 5 3" xfId="39933"/>
    <cellStyle name="Total 2 2 2 2 5 6" xfId="39934"/>
    <cellStyle name="Total 2 2 2 2 5 6 2" xfId="39935"/>
    <cellStyle name="Total 2 2 2 2 5 6 3" xfId="39936"/>
    <cellStyle name="Total 2 2 2 2 5 7" xfId="39937"/>
    <cellStyle name="Total 2 2 2 2 5 7 2" xfId="39938"/>
    <cellStyle name="Total 2 2 2 2 5 7 3" xfId="39939"/>
    <cellStyle name="Total 2 2 2 2 5 8" xfId="39940"/>
    <cellStyle name="Total 2 2 2 2 5 8 2" xfId="39941"/>
    <cellStyle name="Total 2 2 2 2 5 8 3" xfId="39942"/>
    <cellStyle name="Total 2 2 2 2 5 9" xfId="39943"/>
    <cellStyle name="Total 2 2 2 2 6" xfId="39944"/>
    <cellStyle name="Total 2 2 2 2 6 2" xfId="39945"/>
    <cellStyle name="Total 2 2 2 2 6 2 2" xfId="39946"/>
    <cellStyle name="Total 2 2 2 2 6 2 3" xfId="39947"/>
    <cellStyle name="Total 2 2 2 2 6 3" xfId="39948"/>
    <cellStyle name="Total 2 2 2 2 6 3 2" xfId="39949"/>
    <cellStyle name="Total 2 2 2 2 6 3 3" xfId="39950"/>
    <cellStyle name="Total 2 2 2 2 6 4" xfId="39951"/>
    <cellStyle name="Total 2 2 2 2 6 4 2" xfId="39952"/>
    <cellStyle name="Total 2 2 2 2 6 4 3" xfId="39953"/>
    <cellStyle name="Total 2 2 2 2 6 5" xfId="39954"/>
    <cellStyle name="Total 2 2 2 2 6 5 2" xfId="39955"/>
    <cellStyle name="Total 2 2 2 2 6 5 3" xfId="39956"/>
    <cellStyle name="Total 2 2 2 2 6 6" xfId="39957"/>
    <cellStyle name="Total 2 2 2 2 6 6 2" xfId="39958"/>
    <cellStyle name="Total 2 2 2 2 6 6 3" xfId="39959"/>
    <cellStyle name="Total 2 2 2 2 6 7" xfId="39960"/>
    <cellStyle name="Total 2 2 2 2 6 7 2" xfId="39961"/>
    <cellStyle name="Total 2 2 2 2 6 7 3" xfId="39962"/>
    <cellStyle name="Total 2 2 2 2 6 8" xfId="39963"/>
    <cellStyle name="Total 2 2 2 2 6 9" xfId="39964"/>
    <cellStyle name="Total 2 2 2 2 7" xfId="39965"/>
    <cellStyle name="Total 2 2 2 2 7 2" xfId="39966"/>
    <cellStyle name="Total 2 2 2 2 7 3" xfId="39967"/>
    <cellStyle name="Total 2 2 2 2 8" xfId="39968"/>
    <cellStyle name="Total 2 2 2 2 8 2" xfId="39969"/>
    <cellStyle name="Total 2 2 2 2 8 3" xfId="39970"/>
    <cellStyle name="Total 2 2 2 2 9" xfId="39971"/>
    <cellStyle name="Total 2 2 2 2 9 2" xfId="39972"/>
    <cellStyle name="Total 2 2 2 2 9 3" xfId="39973"/>
    <cellStyle name="Total 2 2 2 3" xfId="39974"/>
    <cellStyle name="Total 2 2 2 3 10" xfId="39975"/>
    <cellStyle name="Total 2 2 2 3 10 2" xfId="39976"/>
    <cellStyle name="Total 2 2 2 3 10 3" xfId="39977"/>
    <cellStyle name="Total 2 2 2 3 11" xfId="39978"/>
    <cellStyle name="Total 2 2 2 3 11 2" xfId="39979"/>
    <cellStyle name="Total 2 2 2 3 11 3" xfId="39980"/>
    <cellStyle name="Total 2 2 2 3 12" xfId="39981"/>
    <cellStyle name="Total 2 2 2 3 12 2" xfId="39982"/>
    <cellStyle name="Total 2 2 2 3 12 3" xfId="39983"/>
    <cellStyle name="Total 2 2 2 3 13" xfId="39984"/>
    <cellStyle name="Total 2 2 2 3 14" xfId="39985"/>
    <cellStyle name="Total 2 2 2 3 2" xfId="39986"/>
    <cellStyle name="Total 2 2 2 3 2 10" xfId="39987"/>
    <cellStyle name="Total 2 2 2 3 2 2" xfId="39988"/>
    <cellStyle name="Total 2 2 2 3 2 2 2" xfId="39989"/>
    <cellStyle name="Total 2 2 2 3 2 2 2 2" xfId="39990"/>
    <cellStyle name="Total 2 2 2 3 2 2 2 3" xfId="39991"/>
    <cellStyle name="Total 2 2 2 3 2 2 3" xfId="39992"/>
    <cellStyle name="Total 2 2 2 3 2 2 3 2" xfId="39993"/>
    <cellStyle name="Total 2 2 2 3 2 2 3 3" xfId="39994"/>
    <cellStyle name="Total 2 2 2 3 2 2 4" xfId="39995"/>
    <cellStyle name="Total 2 2 2 3 2 2 4 2" xfId="39996"/>
    <cellStyle name="Total 2 2 2 3 2 2 4 3" xfId="39997"/>
    <cellStyle name="Total 2 2 2 3 2 2 5" xfId="39998"/>
    <cellStyle name="Total 2 2 2 3 2 2 5 2" xfId="39999"/>
    <cellStyle name="Total 2 2 2 3 2 2 5 3" xfId="40000"/>
    <cellStyle name="Total 2 2 2 3 2 2 6" xfId="40001"/>
    <cellStyle name="Total 2 2 2 3 2 2 6 2" xfId="40002"/>
    <cellStyle name="Total 2 2 2 3 2 2 6 3" xfId="40003"/>
    <cellStyle name="Total 2 2 2 3 2 2 7" xfId="40004"/>
    <cellStyle name="Total 2 2 2 3 2 2 7 2" xfId="40005"/>
    <cellStyle name="Total 2 2 2 3 2 2 7 3" xfId="40006"/>
    <cellStyle name="Total 2 2 2 3 2 2 8" xfId="40007"/>
    <cellStyle name="Total 2 2 2 3 2 2 9" xfId="40008"/>
    <cellStyle name="Total 2 2 2 3 2 3" xfId="40009"/>
    <cellStyle name="Total 2 2 2 3 2 3 2" xfId="40010"/>
    <cellStyle name="Total 2 2 2 3 2 3 3" xfId="40011"/>
    <cellStyle name="Total 2 2 2 3 2 4" xfId="40012"/>
    <cellStyle name="Total 2 2 2 3 2 4 2" xfId="40013"/>
    <cellStyle name="Total 2 2 2 3 2 4 3" xfId="40014"/>
    <cellStyle name="Total 2 2 2 3 2 5" xfId="40015"/>
    <cellStyle name="Total 2 2 2 3 2 5 2" xfId="40016"/>
    <cellStyle name="Total 2 2 2 3 2 5 3" xfId="40017"/>
    <cellStyle name="Total 2 2 2 3 2 6" xfId="40018"/>
    <cellStyle name="Total 2 2 2 3 2 6 2" xfId="40019"/>
    <cellStyle name="Total 2 2 2 3 2 6 3" xfId="40020"/>
    <cellStyle name="Total 2 2 2 3 2 7" xfId="40021"/>
    <cellStyle name="Total 2 2 2 3 2 7 2" xfId="40022"/>
    <cellStyle name="Total 2 2 2 3 2 7 3" xfId="40023"/>
    <cellStyle name="Total 2 2 2 3 2 8" xfId="40024"/>
    <cellStyle name="Total 2 2 2 3 2 8 2" xfId="40025"/>
    <cellStyle name="Total 2 2 2 3 2 8 3" xfId="40026"/>
    <cellStyle name="Total 2 2 2 3 2 9" xfId="40027"/>
    <cellStyle name="Total 2 2 2 3 3" xfId="40028"/>
    <cellStyle name="Total 2 2 2 3 3 10" xfId="40029"/>
    <cellStyle name="Total 2 2 2 3 3 2" xfId="40030"/>
    <cellStyle name="Total 2 2 2 3 3 2 2" xfId="40031"/>
    <cellStyle name="Total 2 2 2 3 3 2 2 2" xfId="40032"/>
    <cellStyle name="Total 2 2 2 3 3 2 2 3" xfId="40033"/>
    <cellStyle name="Total 2 2 2 3 3 2 3" xfId="40034"/>
    <cellStyle name="Total 2 2 2 3 3 2 3 2" xfId="40035"/>
    <cellStyle name="Total 2 2 2 3 3 2 3 3" xfId="40036"/>
    <cellStyle name="Total 2 2 2 3 3 2 4" xfId="40037"/>
    <cellStyle name="Total 2 2 2 3 3 2 4 2" xfId="40038"/>
    <cellStyle name="Total 2 2 2 3 3 2 4 3" xfId="40039"/>
    <cellStyle name="Total 2 2 2 3 3 2 5" xfId="40040"/>
    <cellStyle name="Total 2 2 2 3 3 2 5 2" xfId="40041"/>
    <cellStyle name="Total 2 2 2 3 3 2 5 3" xfId="40042"/>
    <cellStyle name="Total 2 2 2 3 3 2 6" xfId="40043"/>
    <cellStyle name="Total 2 2 2 3 3 2 6 2" xfId="40044"/>
    <cellStyle name="Total 2 2 2 3 3 2 6 3" xfId="40045"/>
    <cellStyle name="Total 2 2 2 3 3 2 7" xfId="40046"/>
    <cellStyle name="Total 2 2 2 3 3 2 7 2" xfId="40047"/>
    <cellStyle name="Total 2 2 2 3 3 2 7 3" xfId="40048"/>
    <cellStyle name="Total 2 2 2 3 3 2 8" xfId="40049"/>
    <cellStyle name="Total 2 2 2 3 3 2 9" xfId="40050"/>
    <cellStyle name="Total 2 2 2 3 3 3" xfId="40051"/>
    <cellStyle name="Total 2 2 2 3 3 3 2" xfId="40052"/>
    <cellStyle name="Total 2 2 2 3 3 3 3" xfId="40053"/>
    <cellStyle name="Total 2 2 2 3 3 4" xfId="40054"/>
    <cellStyle name="Total 2 2 2 3 3 4 2" xfId="40055"/>
    <cellStyle name="Total 2 2 2 3 3 4 3" xfId="40056"/>
    <cellStyle name="Total 2 2 2 3 3 5" xfId="40057"/>
    <cellStyle name="Total 2 2 2 3 3 5 2" xfId="40058"/>
    <cellStyle name="Total 2 2 2 3 3 5 3" xfId="40059"/>
    <cellStyle name="Total 2 2 2 3 3 6" xfId="40060"/>
    <cellStyle name="Total 2 2 2 3 3 6 2" xfId="40061"/>
    <cellStyle name="Total 2 2 2 3 3 6 3" xfId="40062"/>
    <cellStyle name="Total 2 2 2 3 3 7" xfId="40063"/>
    <cellStyle name="Total 2 2 2 3 3 7 2" xfId="40064"/>
    <cellStyle name="Total 2 2 2 3 3 7 3" xfId="40065"/>
    <cellStyle name="Total 2 2 2 3 3 8" xfId="40066"/>
    <cellStyle name="Total 2 2 2 3 3 8 2" xfId="40067"/>
    <cellStyle name="Total 2 2 2 3 3 8 3" xfId="40068"/>
    <cellStyle name="Total 2 2 2 3 3 9" xfId="40069"/>
    <cellStyle name="Total 2 2 2 3 4" xfId="40070"/>
    <cellStyle name="Total 2 2 2 3 4 10" xfId="40071"/>
    <cellStyle name="Total 2 2 2 3 4 2" xfId="40072"/>
    <cellStyle name="Total 2 2 2 3 4 2 2" xfId="40073"/>
    <cellStyle name="Total 2 2 2 3 4 2 2 2" xfId="40074"/>
    <cellStyle name="Total 2 2 2 3 4 2 2 3" xfId="40075"/>
    <cellStyle name="Total 2 2 2 3 4 2 3" xfId="40076"/>
    <cellStyle name="Total 2 2 2 3 4 2 3 2" xfId="40077"/>
    <cellStyle name="Total 2 2 2 3 4 2 3 3" xfId="40078"/>
    <cellStyle name="Total 2 2 2 3 4 2 4" xfId="40079"/>
    <cellStyle name="Total 2 2 2 3 4 2 4 2" xfId="40080"/>
    <cellStyle name="Total 2 2 2 3 4 2 4 3" xfId="40081"/>
    <cellStyle name="Total 2 2 2 3 4 2 5" xfId="40082"/>
    <cellStyle name="Total 2 2 2 3 4 2 5 2" xfId="40083"/>
    <cellStyle name="Total 2 2 2 3 4 2 5 3" xfId="40084"/>
    <cellStyle name="Total 2 2 2 3 4 2 6" xfId="40085"/>
    <cellStyle name="Total 2 2 2 3 4 2 6 2" xfId="40086"/>
    <cellStyle name="Total 2 2 2 3 4 2 6 3" xfId="40087"/>
    <cellStyle name="Total 2 2 2 3 4 2 7" xfId="40088"/>
    <cellStyle name="Total 2 2 2 3 4 2 7 2" xfId="40089"/>
    <cellStyle name="Total 2 2 2 3 4 2 7 3" xfId="40090"/>
    <cellStyle name="Total 2 2 2 3 4 2 8" xfId="40091"/>
    <cellStyle name="Total 2 2 2 3 4 2 9" xfId="40092"/>
    <cellStyle name="Total 2 2 2 3 4 3" xfId="40093"/>
    <cellStyle name="Total 2 2 2 3 4 3 2" xfId="40094"/>
    <cellStyle name="Total 2 2 2 3 4 3 3" xfId="40095"/>
    <cellStyle name="Total 2 2 2 3 4 4" xfId="40096"/>
    <cellStyle name="Total 2 2 2 3 4 4 2" xfId="40097"/>
    <cellStyle name="Total 2 2 2 3 4 4 3" xfId="40098"/>
    <cellStyle name="Total 2 2 2 3 4 5" xfId="40099"/>
    <cellStyle name="Total 2 2 2 3 4 5 2" xfId="40100"/>
    <cellStyle name="Total 2 2 2 3 4 5 3" xfId="40101"/>
    <cellStyle name="Total 2 2 2 3 4 6" xfId="40102"/>
    <cellStyle name="Total 2 2 2 3 4 6 2" xfId="40103"/>
    <cellStyle name="Total 2 2 2 3 4 6 3" xfId="40104"/>
    <cellStyle name="Total 2 2 2 3 4 7" xfId="40105"/>
    <cellStyle name="Total 2 2 2 3 4 7 2" xfId="40106"/>
    <cellStyle name="Total 2 2 2 3 4 7 3" xfId="40107"/>
    <cellStyle name="Total 2 2 2 3 4 8" xfId="40108"/>
    <cellStyle name="Total 2 2 2 3 4 8 2" xfId="40109"/>
    <cellStyle name="Total 2 2 2 3 4 8 3" xfId="40110"/>
    <cellStyle name="Total 2 2 2 3 4 9" xfId="40111"/>
    <cellStyle name="Total 2 2 2 3 5" xfId="40112"/>
    <cellStyle name="Total 2 2 2 3 5 10" xfId="40113"/>
    <cellStyle name="Total 2 2 2 3 5 2" xfId="40114"/>
    <cellStyle name="Total 2 2 2 3 5 2 2" xfId="40115"/>
    <cellStyle name="Total 2 2 2 3 5 2 2 2" xfId="40116"/>
    <cellStyle name="Total 2 2 2 3 5 2 2 3" xfId="40117"/>
    <cellStyle name="Total 2 2 2 3 5 2 3" xfId="40118"/>
    <cellStyle name="Total 2 2 2 3 5 2 3 2" xfId="40119"/>
    <cellStyle name="Total 2 2 2 3 5 2 3 3" xfId="40120"/>
    <cellStyle name="Total 2 2 2 3 5 2 4" xfId="40121"/>
    <cellStyle name="Total 2 2 2 3 5 2 4 2" xfId="40122"/>
    <cellStyle name="Total 2 2 2 3 5 2 4 3" xfId="40123"/>
    <cellStyle name="Total 2 2 2 3 5 2 5" xfId="40124"/>
    <cellStyle name="Total 2 2 2 3 5 2 5 2" xfId="40125"/>
    <cellStyle name="Total 2 2 2 3 5 2 5 3" xfId="40126"/>
    <cellStyle name="Total 2 2 2 3 5 2 6" xfId="40127"/>
    <cellStyle name="Total 2 2 2 3 5 2 6 2" xfId="40128"/>
    <cellStyle name="Total 2 2 2 3 5 2 6 3" xfId="40129"/>
    <cellStyle name="Total 2 2 2 3 5 2 7" xfId="40130"/>
    <cellStyle name="Total 2 2 2 3 5 2 7 2" xfId="40131"/>
    <cellStyle name="Total 2 2 2 3 5 2 7 3" xfId="40132"/>
    <cellStyle name="Total 2 2 2 3 5 2 8" xfId="40133"/>
    <cellStyle name="Total 2 2 2 3 5 2 9" xfId="40134"/>
    <cellStyle name="Total 2 2 2 3 5 3" xfId="40135"/>
    <cellStyle name="Total 2 2 2 3 5 3 2" xfId="40136"/>
    <cellStyle name="Total 2 2 2 3 5 3 3" xfId="40137"/>
    <cellStyle name="Total 2 2 2 3 5 4" xfId="40138"/>
    <cellStyle name="Total 2 2 2 3 5 4 2" xfId="40139"/>
    <cellStyle name="Total 2 2 2 3 5 4 3" xfId="40140"/>
    <cellStyle name="Total 2 2 2 3 5 5" xfId="40141"/>
    <cellStyle name="Total 2 2 2 3 5 5 2" xfId="40142"/>
    <cellStyle name="Total 2 2 2 3 5 5 3" xfId="40143"/>
    <cellStyle name="Total 2 2 2 3 5 6" xfId="40144"/>
    <cellStyle name="Total 2 2 2 3 5 6 2" xfId="40145"/>
    <cellStyle name="Total 2 2 2 3 5 6 3" xfId="40146"/>
    <cellStyle name="Total 2 2 2 3 5 7" xfId="40147"/>
    <cellStyle name="Total 2 2 2 3 5 7 2" xfId="40148"/>
    <cellStyle name="Total 2 2 2 3 5 7 3" xfId="40149"/>
    <cellStyle name="Total 2 2 2 3 5 8" xfId="40150"/>
    <cellStyle name="Total 2 2 2 3 5 8 2" xfId="40151"/>
    <cellStyle name="Total 2 2 2 3 5 8 3" xfId="40152"/>
    <cellStyle name="Total 2 2 2 3 5 9" xfId="40153"/>
    <cellStyle name="Total 2 2 2 3 6" xfId="40154"/>
    <cellStyle name="Total 2 2 2 3 6 2" xfId="40155"/>
    <cellStyle name="Total 2 2 2 3 6 2 2" xfId="40156"/>
    <cellStyle name="Total 2 2 2 3 6 2 3" xfId="40157"/>
    <cellStyle name="Total 2 2 2 3 6 3" xfId="40158"/>
    <cellStyle name="Total 2 2 2 3 6 3 2" xfId="40159"/>
    <cellStyle name="Total 2 2 2 3 6 3 3" xfId="40160"/>
    <cellStyle name="Total 2 2 2 3 6 4" xfId="40161"/>
    <cellStyle name="Total 2 2 2 3 6 4 2" xfId="40162"/>
    <cellStyle name="Total 2 2 2 3 6 4 3" xfId="40163"/>
    <cellStyle name="Total 2 2 2 3 6 5" xfId="40164"/>
    <cellStyle name="Total 2 2 2 3 6 5 2" xfId="40165"/>
    <cellStyle name="Total 2 2 2 3 6 5 3" xfId="40166"/>
    <cellStyle name="Total 2 2 2 3 6 6" xfId="40167"/>
    <cellStyle name="Total 2 2 2 3 6 6 2" xfId="40168"/>
    <cellStyle name="Total 2 2 2 3 6 6 3" xfId="40169"/>
    <cellStyle name="Total 2 2 2 3 6 7" xfId="40170"/>
    <cellStyle name="Total 2 2 2 3 6 7 2" xfId="40171"/>
    <cellStyle name="Total 2 2 2 3 6 7 3" xfId="40172"/>
    <cellStyle name="Total 2 2 2 3 6 8" xfId="40173"/>
    <cellStyle name="Total 2 2 2 3 6 9" xfId="40174"/>
    <cellStyle name="Total 2 2 2 3 7" xfId="40175"/>
    <cellStyle name="Total 2 2 2 3 7 2" xfId="40176"/>
    <cellStyle name="Total 2 2 2 3 7 3" xfId="40177"/>
    <cellStyle name="Total 2 2 2 3 8" xfId="40178"/>
    <cellStyle name="Total 2 2 2 3 8 2" xfId="40179"/>
    <cellStyle name="Total 2 2 2 3 8 3" xfId="40180"/>
    <cellStyle name="Total 2 2 2 3 9" xfId="40181"/>
    <cellStyle name="Total 2 2 2 3 9 2" xfId="40182"/>
    <cellStyle name="Total 2 2 2 3 9 3" xfId="40183"/>
    <cellStyle name="Total 2 2 2 4" xfId="40184"/>
    <cellStyle name="Total 2 2 2 4 10" xfId="40185"/>
    <cellStyle name="Total 2 2 2 4 2" xfId="40186"/>
    <cellStyle name="Total 2 2 2 4 2 2" xfId="40187"/>
    <cellStyle name="Total 2 2 2 4 2 2 2" xfId="40188"/>
    <cellStyle name="Total 2 2 2 4 2 2 3" xfId="40189"/>
    <cellStyle name="Total 2 2 2 4 2 3" xfId="40190"/>
    <cellStyle name="Total 2 2 2 4 2 3 2" xfId="40191"/>
    <cellStyle name="Total 2 2 2 4 2 3 3" xfId="40192"/>
    <cellStyle name="Total 2 2 2 4 2 4" xfId="40193"/>
    <cellStyle name="Total 2 2 2 4 2 4 2" xfId="40194"/>
    <cellStyle name="Total 2 2 2 4 2 4 3" xfId="40195"/>
    <cellStyle name="Total 2 2 2 4 2 5" xfId="40196"/>
    <cellStyle name="Total 2 2 2 4 2 5 2" xfId="40197"/>
    <cellStyle name="Total 2 2 2 4 2 5 3" xfId="40198"/>
    <cellStyle name="Total 2 2 2 4 2 6" xfId="40199"/>
    <cellStyle name="Total 2 2 2 4 2 6 2" xfId="40200"/>
    <cellStyle name="Total 2 2 2 4 2 6 3" xfId="40201"/>
    <cellStyle name="Total 2 2 2 4 2 7" xfId="40202"/>
    <cellStyle name="Total 2 2 2 4 2 7 2" xfId="40203"/>
    <cellStyle name="Total 2 2 2 4 2 7 3" xfId="40204"/>
    <cellStyle name="Total 2 2 2 4 2 8" xfId="40205"/>
    <cellStyle name="Total 2 2 2 4 2 9" xfId="40206"/>
    <cellStyle name="Total 2 2 2 4 3" xfId="40207"/>
    <cellStyle name="Total 2 2 2 4 3 2" xfId="40208"/>
    <cellStyle name="Total 2 2 2 4 3 3" xfId="40209"/>
    <cellStyle name="Total 2 2 2 4 4" xfId="40210"/>
    <cellStyle name="Total 2 2 2 4 4 2" xfId="40211"/>
    <cellStyle name="Total 2 2 2 4 4 3" xfId="40212"/>
    <cellStyle name="Total 2 2 2 4 5" xfId="40213"/>
    <cellStyle name="Total 2 2 2 4 5 2" xfId="40214"/>
    <cellStyle name="Total 2 2 2 4 5 3" xfId="40215"/>
    <cellStyle name="Total 2 2 2 4 6" xfId="40216"/>
    <cellStyle name="Total 2 2 2 4 6 2" xfId="40217"/>
    <cellStyle name="Total 2 2 2 4 6 3" xfId="40218"/>
    <cellStyle name="Total 2 2 2 4 7" xfId="40219"/>
    <cellStyle name="Total 2 2 2 4 7 2" xfId="40220"/>
    <cellStyle name="Total 2 2 2 4 7 3" xfId="40221"/>
    <cellStyle name="Total 2 2 2 4 8" xfId="40222"/>
    <cellStyle name="Total 2 2 2 4 8 2" xfId="40223"/>
    <cellStyle name="Total 2 2 2 4 8 3" xfId="40224"/>
    <cellStyle name="Total 2 2 2 4 9" xfId="40225"/>
    <cellStyle name="Total 2 2 2 5" xfId="40226"/>
    <cellStyle name="Total 2 2 2 5 10" xfId="40227"/>
    <cellStyle name="Total 2 2 2 5 2" xfId="40228"/>
    <cellStyle name="Total 2 2 2 5 2 2" xfId="40229"/>
    <cellStyle name="Total 2 2 2 5 2 2 2" xfId="40230"/>
    <cellStyle name="Total 2 2 2 5 2 2 3" xfId="40231"/>
    <cellStyle name="Total 2 2 2 5 2 3" xfId="40232"/>
    <cellStyle name="Total 2 2 2 5 2 3 2" xfId="40233"/>
    <cellStyle name="Total 2 2 2 5 2 3 3" xfId="40234"/>
    <cellStyle name="Total 2 2 2 5 2 4" xfId="40235"/>
    <cellStyle name="Total 2 2 2 5 2 4 2" xfId="40236"/>
    <cellStyle name="Total 2 2 2 5 2 4 3" xfId="40237"/>
    <cellStyle name="Total 2 2 2 5 2 5" xfId="40238"/>
    <cellStyle name="Total 2 2 2 5 2 5 2" xfId="40239"/>
    <cellStyle name="Total 2 2 2 5 2 5 3" xfId="40240"/>
    <cellStyle name="Total 2 2 2 5 2 6" xfId="40241"/>
    <cellStyle name="Total 2 2 2 5 2 6 2" xfId="40242"/>
    <cellStyle name="Total 2 2 2 5 2 6 3" xfId="40243"/>
    <cellStyle name="Total 2 2 2 5 2 7" xfId="40244"/>
    <cellStyle name="Total 2 2 2 5 2 7 2" xfId="40245"/>
    <cellStyle name="Total 2 2 2 5 2 7 3" xfId="40246"/>
    <cellStyle name="Total 2 2 2 5 2 8" xfId="40247"/>
    <cellStyle name="Total 2 2 2 5 2 9" xfId="40248"/>
    <cellStyle name="Total 2 2 2 5 3" xfId="40249"/>
    <cellStyle name="Total 2 2 2 5 3 2" xfId="40250"/>
    <cellStyle name="Total 2 2 2 5 3 3" xfId="40251"/>
    <cellStyle name="Total 2 2 2 5 4" xfId="40252"/>
    <cellStyle name="Total 2 2 2 5 4 2" xfId="40253"/>
    <cellStyle name="Total 2 2 2 5 4 3" xfId="40254"/>
    <cellStyle name="Total 2 2 2 5 5" xfId="40255"/>
    <cellStyle name="Total 2 2 2 5 5 2" xfId="40256"/>
    <cellStyle name="Total 2 2 2 5 5 3" xfId="40257"/>
    <cellStyle name="Total 2 2 2 5 6" xfId="40258"/>
    <cellStyle name="Total 2 2 2 5 6 2" xfId="40259"/>
    <cellStyle name="Total 2 2 2 5 6 3" xfId="40260"/>
    <cellStyle name="Total 2 2 2 5 7" xfId="40261"/>
    <cellStyle name="Total 2 2 2 5 7 2" xfId="40262"/>
    <cellStyle name="Total 2 2 2 5 7 3" xfId="40263"/>
    <cellStyle name="Total 2 2 2 5 8" xfId="40264"/>
    <cellStyle name="Total 2 2 2 5 8 2" xfId="40265"/>
    <cellStyle name="Total 2 2 2 5 8 3" xfId="40266"/>
    <cellStyle name="Total 2 2 2 5 9" xfId="40267"/>
    <cellStyle name="Total 2 2 2 6" xfId="40268"/>
    <cellStyle name="Total 2 2 2 6 10" xfId="40269"/>
    <cellStyle name="Total 2 2 2 6 2" xfId="40270"/>
    <cellStyle name="Total 2 2 2 6 2 2" xfId="40271"/>
    <cellStyle name="Total 2 2 2 6 2 2 2" xfId="40272"/>
    <cellStyle name="Total 2 2 2 6 2 2 3" xfId="40273"/>
    <cellStyle name="Total 2 2 2 6 2 3" xfId="40274"/>
    <cellStyle name="Total 2 2 2 6 2 3 2" xfId="40275"/>
    <cellStyle name="Total 2 2 2 6 2 3 3" xfId="40276"/>
    <cellStyle name="Total 2 2 2 6 2 4" xfId="40277"/>
    <cellStyle name="Total 2 2 2 6 2 4 2" xfId="40278"/>
    <cellStyle name="Total 2 2 2 6 2 4 3" xfId="40279"/>
    <cellStyle name="Total 2 2 2 6 2 5" xfId="40280"/>
    <cellStyle name="Total 2 2 2 6 2 5 2" xfId="40281"/>
    <cellStyle name="Total 2 2 2 6 2 5 3" xfId="40282"/>
    <cellStyle name="Total 2 2 2 6 2 6" xfId="40283"/>
    <cellStyle name="Total 2 2 2 6 2 6 2" xfId="40284"/>
    <cellStyle name="Total 2 2 2 6 2 6 3" xfId="40285"/>
    <cellStyle name="Total 2 2 2 6 2 7" xfId="40286"/>
    <cellStyle name="Total 2 2 2 6 2 7 2" xfId="40287"/>
    <cellStyle name="Total 2 2 2 6 2 7 3" xfId="40288"/>
    <cellStyle name="Total 2 2 2 6 2 8" xfId="40289"/>
    <cellStyle name="Total 2 2 2 6 2 9" xfId="40290"/>
    <cellStyle name="Total 2 2 2 6 3" xfId="40291"/>
    <cellStyle name="Total 2 2 2 6 3 2" xfId="40292"/>
    <cellStyle name="Total 2 2 2 6 3 3" xfId="40293"/>
    <cellStyle name="Total 2 2 2 6 4" xfId="40294"/>
    <cellStyle name="Total 2 2 2 6 4 2" xfId="40295"/>
    <cellStyle name="Total 2 2 2 6 4 3" xfId="40296"/>
    <cellStyle name="Total 2 2 2 6 5" xfId="40297"/>
    <cellStyle name="Total 2 2 2 6 5 2" xfId="40298"/>
    <cellStyle name="Total 2 2 2 6 5 3" xfId="40299"/>
    <cellStyle name="Total 2 2 2 6 6" xfId="40300"/>
    <cellStyle name="Total 2 2 2 6 6 2" xfId="40301"/>
    <cellStyle name="Total 2 2 2 6 6 3" xfId="40302"/>
    <cellStyle name="Total 2 2 2 6 7" xfId="40303"/>
    <cellStyle name="Total 2 2 2 6 7 2" xfId="40304"/>
    <cellStyle name="Total 2 2 2 6 7 3" xfId="40305"/>
    <cellStyle name="Total 2 2 2 6 8" xfId="40306"/>
    <cellStyle name="Total 2 2 2 6 8 2" xfId="40307"/>
    <cellStyle name="Total 2 2 2 6 8 3" xfId="40308"/>
    <cellStyle name="Total 2 2 2 6 9" xfId="40309"/>
    <cellStyle name="Total 2 2 2 7" xfId="40310"/>
    <cellStyle name="Total 2 2 2 7 10" xfId="40311"/>
    <cellStyle name="Total 2 2 2 7 2" xfId="40312"/>
    <cellStyle name="Total 2 2 2 7 2 2" xfId="40313"/>
    <cellStyle name="Total 2 2 2 7 2 2 2" xfId="40314"/>
    <cellStyle name="Total 2 2 2 7 2 2 3" xfId="40315"/>
    <cellStyle name="Total 2 2 2 7 2 3" xfId="40316"/>
    <cellStyle name="Total 2 2 2 7 2 3 2" xfId="40317"/>
    <cellStyle name="Total 2 2 2 7 2 3 3" xfId="40318"/>
    <cellStyle name="Total 2 2 2 7 2 4" xfId="40319"/>
    <cellStyle name="Total 2 2 2 7 2 4 2" xfId="40320"/>
    <cellStyle name="Total 2 2 2 7 2 4 3" xfId="40321"/>
    <cellStyle name="Total 2 2 2 7 2 5" xfId="40322"/>
    <cellStyle name="Total 2 2 2 7 2 5 2" xfId="40323"/>
    <cellStyle name="Total 2 2 2 7 2 5 3" xfId="40324"/>
    <cellStyle name="Total 2 2 2 7 2 6" xfId="40325"/>
    <cellStyle name="Total 2 2 2 7 2 6 2" xfId="40326"/>
    <cellStyle name="Total 2 2 2 7 2 6 3" xfId="40327"/>
    <cellStyle name="Total 2 2 2 7 2 7" xfId="40328"/>
    <cellStyle name="Total 2 2 2 7 2 7 2" xfId="40329"/>
    <cellStyle name="Total 2 2 2 7 2 7 3" xfId="40330"/>
    <cellStyle name="Total 2 2 2 7 2 8" xfId="40331"/>
    <cellStyle name="Total 2 2 2 7 2 9" xfId="40332"/>
    <cellStyle name="Total 2 2 2 7 3" xfId="40333"/>
    <cellStyle name="Total 2 2 2 7 3 2" xfId="40334"/>
    <cellStyle name="Total 2 2 2 7 3 3" xfId="40335"/>
    <cellStyle name="Total 2 2 2 7 4" xfId="40336"/>
    <cellStyle name="Total 2 2 2 7 4 2" xfId="40337"/>
    <cellStyle name="Total 2 2 2 7 4 3" xfId="40338"/>
    <cellStyle name="Total 2 2 2 7 5" xfId="40339"/>
    <cellStyle name="Total 2 2 2 7 5 2" xfId="40340"/>
    <cellStyle name="Total 2 2 2 7 5 3" xfId="40341"/>
    <cellStyle name="Total 2 2 2 7 6" xfId="40342"/>
    <cellStyle name="Total 2 2 2 7 6 2" xfId="40343"/>
    <cellStyle name="Total 2 2 2 7 6 3" xfId="40344"/>
    <cellStyle name="Total 2 2 2 7 7" xfId="40345"/>
    <cellStyle name="Total 2 2 2 7 7 2" xfId="40346"/>
    <cellStyle name="Total 2 2 2 7 7 3" xfId="40347"/>
    <cellStyle name="Total 2 2 2 7 8" xfId="40348"/>
    <cellStyle name="Total 2 2 2 7 8 2" xfId="40349"/>
    <cellStyle name="Total 2 2 2 7 8 3" xfId="40350"/>
    <cellStyle name="Total 2 2 2 7 9" xfId="40351"/>
    <cellStyle name="Total 2 2 2 8" xfId="40352"/>
    <cellStyle name="Total 2 2 2 8 2" xfId="40353"/>
    <cellStyle name="Total 2 2 2 8 2 2" xfId="40354"/>
    <cellStyle name="Total 2 2 2 8 2 3" xfId="40355"/>
    <cellStyle name="Total 2 2 2 8 3" xfId="40356"/>
    <cellStyle name="Total 2 2 2 8 3 2" xfId="40357"/>
    <cellStyle name="Total 2 2 2 8 3 3" xfId="40358"/>
    <cellStyle name="Total 2 2 2 8 4" xfId="40359"/>
    <cellStyle name="Total 2 2 2 8 4 2" xfId="40360"/>
    <cellStyle name="Total 2 2 2 8 4 3" xfId="40361"/>
    <cellStyle name="Total 2 2 2 8 5" xfId="40362"/>
    <cellStyle name="Total 2 2 2 8 5 2" xfId="40363"/>
    <cellStyle name="Total 2 2 2 8 5 3" xfId="40364"/>
    <cellStyle name="Total 2 2 2 8 6" xfId="40365"/>
    <cellStyle name="Total 2 2 2 8 6 2" xfId="40366"/>
    <cellStyle name="Total 2 2 2 8 6 3" xfId="40367"/>
    <cellStyle name="Total 2 2 2 8 7" xfId="40368"/>
    <cellStyle name="Total 2 2 2 8 7 2" xfId="40369"/>
    <cellStyle name="Total 2 2 2 8 7 3" xfId="40370"/>
    <cellStyle name="Total 2 2 2 8 8" xfId="40371"/>
    <cellStyle name="Total 2 2 2 8 9" xfId="40372"/>
    <cellStyle name="Total 2 2 2 9" xfId="40373"/>
    <cellStyle name="Total 2 2 2 9 2" xfId="40374"/>
    <cellStyle name="Total 2 2 2 9 3" xfId="40375"/>
    <cellStyle name="Total 2 2 3" xfId="40376"/>
    <cellStyle name="Total 2 2 3 10" xfId="40377"/>
    <cellStyle name="Total 2 2 3 10 2" xfId="40378"/>
    <cellStyle name="Total 2 2 3 10 3" xfId="40379"/>
    <cellStyle name="Total 2 2 3 11" xfId="40380"/>
    <cellStyle name="Total 2 2 3 11 2" xfId="40381"/>
    <cellStyle name="Total 2 2 3 11 3" xfId="40382"/>
    <cellStyle name="Total 2 2 3 12" xfId="40383"/>
    <cellStyle name="Total 2 2 3 12 2" xfId="40384"/>
    <cellStyle name="Total 2 2 3 12 3" xfId="40385"/>
    <cellStyle name="Total 2 2 3 13" xfId="40386"/>
    <cellStyle name="Total 2 2 3 13 2" xfId="40387"/>
    <cellStyle name="Total 2 2 3 13 3" xfId="40388"/>
    <cellStyle name="Total 2 2 3 14" xfId="40389"/>
    <cellStyle name="Total 2 2 3 15" xfId="40390"/>
    <cellStyle name="Total 2 2 3 2" xfId="40391"/>
    <cellStyle name="Total 2 2 3 2 10" xfId="40392"/>
    <cellStyle name="Total 2 2 3 2 10 2" xfId="40393"/>
    <cellStyle name="Total 2 2 3 2 10 3" xfId="40394"/>
    <cellStyle name="Total 2 2 3 2 11" xfId="40395"/>
    <cellStyle name="Total 2 2 3 2 11 2" xfId="40396"/>
    <cellStyle name="Total 2 2 3 2 11 3" xfId="40397"/>
    <cellStyle name="Total 2 2 3 2 12" xfId="40398"/>
    <cellStyle name="Total 2 2 3 2 12 2" xfId="40399"/>
    <cellStyle name="Total 2 2 3 2 12 3" xfId="40400"/>
    <cellStyle name="Total 2 2 3 2 13" xfId="40401"/>
    <cellStyle name="Total 2 2 3 2 14" xfId="40402"/>
    <cellStyle name="Total 2 2 3 2 2" xfId="40403"/>
    <cellStyle name="Total 2 2 3 2 2 10" xfId="40404"/>
    <cellStyle name="Total 2 2 3 2 2 2" xfId="40405"/>
    <cellStyle name="Total 2 2 3 2 2 2 2" xfId="40406"/>
    <cellStyle name="Total 2 2 3 2 2 2 2 2" xfId="40407"/>
    <cellStyle name="Total 2 2 3 2 2 2 2 3" xfId="40408"/>
    <cellStyle name="Total 2 2 3 2 2 2 3" xfId="40409"/>
    <cellStyle name="Total 2 2 3 2 2 2 3 2" xfId="40410"/>
    <cellStyle name="Total 2 2 3 2 2 2 3 3" xfId="40411"/>
    <cellStyle name="Total 2 2 3 2 2 2 4" xfId="40412"/>
    <cellStyle name="Total 2 2 3 2 2 2 4 2" xfId="40413"/>
    <cellStyle name="Total 2 2 3 2 2 2 4 3" xfId="40414"/>
    <cellStyle name="Total 2 2 3 2 2 2 5" xfId="40415"/>
    <cellStyle name="Total 2 2 3 2 2 2 5 2" xfId="40416"/>
    <cellStyle name="Total 2 2 3 2 2 2 5 3" xfId="40417"/>
    <cellStyle name="Total 2 2 3 2 2 2 6" xfId="40418"/>
    <cellStyle name="Total 2 2 3 2 2 2 6 2" xfId="40419"/>
    <cellStyle name="Total 2 2 3 2 2 2 6 3" xfId="40420"/>
    <cellStyle name="Total 2 2 3 2 2 2 7" xfId="40421"/>
    <cellStyle name="Total 2 2 3 2 2 2 7 2" xfId="40422"/>
    <cellStyle name="Total 2 2 3 2 2 2 7 3" xfId="40423"/>
    <cellStyle name="Total 2 2 3 2 2 2 8" xfId="40424"/>
    <cellStyle name="Total 2 2 3 2 2 2 9" xfId="40425"/>
    <cellStyle name="Total 2 2 3 2 2 3" xfId="40426"/>
    <cellStyle name="Total 2 2 3 2 2 3 2" xfId="40427"/>
    <cellStyle name="Total 2 2 3 2 2 3 3" xfId="40428"/>
    <cellStyle name="Total 2 2 3 2 2 4" xfId="40429"/>
    <cellStyle name="Total 2 2 3 2 2 4 2" xfId="40430"/>
    <cellStyle name="Total 2 2 3 2 2 4 3" xfId="40431"/>
    <cellStyle name="Total 2 2 3 2 2 5" xfId="40432"/>
    <cellStyle name="Total 2 2 3 2 2 5 2" xfId="40433"/>
    <cellStyle name="Total 2 2 3 2 2 5 3" xfId="40434"/>
    <cellStyle name="Total 2 2 3 2 2 6" xfId="40435"/>
    <cellStyle name="Total 2 2 3 2 2 6 2" xfId="40436"/>
    <cellStyle name="Total 2 2 3 2 2 6 3" xfId="40437"/>
    <cellStyle name="Total 2 2 3 2 2 7" xfId="40438"/>
    <cellStyle name="Total 2 2 3 2 2 7 2" xfId="40439"/>
    <cellStyle name="Total 2 2 3 2 2 7 3" xfId="40440"/>
    <cellStyle name="Total 2 2 3 2 2 8" xfId="40441"/>
    <cellStyle name="Total 2 2 3 2 2 8 2" xfId="40442"/>
    <cellStyle name="Total 2 2 3 2 2 8 3" xfId="40443"/>
    <cellStyle name="Total 2 2 3 2 2 9" xfId="40444"/>
    <cellStyle name="Total 2 2 3 2 3" xfId="40445"/>
    <cellStyle name="Total 2 2 3 2 3 10" xfId="40446"/>
    <cellStyle name="Total 2 2 3 2 3 2" xfId="40447"/>
    <cellStyle name="Total 2 2 3 2 3 2 2" xfId="40448"/>
    <cellStyle name="Total 2 2 3 2 3 2 2 2" xfId="40449"/>
    <cellStyle name="Total 2 2 3 2 3 2 2 3" xfId="40450"/>
    <cellStyle name="Total 2 2 3 2 3 2 3" xfId="40451"/>
    <cellStyle name="Total 2 2 3 2 3 2 3 2" xfId="40452"/>
    <cellStyle name="Total 2 2 3 2 3 2 3 3" xfId="40453"/>
    <cellStyle name="Total 2 2 3 2 3 2 4" xfId="40454"/>
    <cellStyle name="Total 2 2 3 2 3 2 4 2" xfId="40455"/>
    <cellStyle name="Total 2 2 3 2 3 2 4 3" xfId="40456"/>
    <cellStyle name="Total 2 2 3 2 3 2 5" xfId="40457"/>
    <cellStyle name="Total 2 2 3 2 3 2 5 2" xfId="40458"/>
    <cellStyle name="Total 2 2 3 2 3 2 5 3" xfId="40459"/>
    <cellStyle name="Total 2 2 3 2 3 2 6" xfId="40460"/>
    <cellStyle name="Total 2 2 3 2 3 2 6 2" xfId="40461"/>
    <cellStyle name="Total 2 2 3 2 3 2 6 3" xfId="40462"/>
    <cellStyle name="Total 2 2 3 2 3 2 7" xfId="40463"/>
    <cellStyle name="Total 2 2 3 2 3 2 7 2" xfId="40464"/>
    <cellStyle name="Total 2 2 3 2 3 2 7 3" xfId="40465"/>
    <cellStyle name="Total 2 2 3 2 3 2 8" xfId="40466"/>
    <cellStyle name="Total 2 2 3 2 3 2 9" xfId="40467"/>
    <cellStyle name="Total 2 2 3 2 3 3" xfId="40468"/>
    <cellStyle name="Total 2 2 3 2 3 3 2" xfId="40469"/>
    <cellStyle name="Total 2 2 3 2 3 3 3" xfId="40470"/>
    <cellStyle name="Total 2 2 3 2 3 4" xfId="40471"/>
    <cellStyle name="Total 2 2 3 2 3 4 2" xfId="40472"/>
    <cellStyle name="Total 2 2 3 2 3 4 3" xfId="40473"/>
    <cellStyle name="Total 2 2 3 2 3 5" xfId="40474"/>
    <cellStyle name="Total 2 2 3 2 3 5 2" xfId="40475"/>
    <cellStyle name="Total 2 2 3 2 3 5 3" xfId="40476"/>
    <cellStyle name="Total 2 2 3 2 3 6" xfId="40477"/>
    <cellStyle name="Total 2 2 3 2 3 6 2" xfId="40478"/>
    <cellStyle name="Total 2 2 3 2 3 6 3" xfId="40479"/>
    <cellStyle name="Total 2 2 3 2 3 7" xfId="40480"/>
    <cellStyle name="Total 2 2 3 2 3 7 2" xfId="40481"/>
    <cellStyle name="Total 2 2 3 2 3 7 3" xfId="40482"/>
    <cellStyle name="Total 2 2 3 2 3 8" xfId="40483"/>
    <cellStyle name="Total 2 2 3 2 3 8 2" xfId="40484"/>
    <cellStyle name="Total 2 2 3 2 3 8 3" xfId="40485"/>
    <cellStyle name="Total 2 2 3 2 3 9" xfId="40486"/>
    <cellStyle name="Total 2 2 3 2 4" xfId="40487"/>
    <cellStyle name="Total 2 2 3 2 4 10" xfId="40488"/>
    <cellStyle name="Total 2 2 3 2 4 2" xfId="40489"/>
    <cellStyle name="Total 2 2 3 2 4 2 2" xfId="40490"/>
    <cellStyle name="Total 2 2 3 2 4 2 2 2" xfId="40491"/>
    <cellStyle name="Total 2 2 3 2 4 2 2 3" xfId="40492"/>
    <cellStyle name="Total 2 2 3 2 4 2 3" xfId="40493"/>
    <cellStyle name="Total 2 2 3 2 4 2 3 2" xfId="40494"/>
    <cellStyle name="Total 2 2 3 2 4 2 3 3" xfId="40495"/>
    <cellStyle name="Total 2 2 3 2 4 2 4" xfId="40496"/>
    <cellStyle name="Total 2 2 3 2 4 2 4 2" xfId="40497"/>
    <cellStyle name="Total 2 2 3 2 4 2 4 3" xfId="40498"/>
    <cellStyle name="Total 2 2 3 2 4 2 5" xfId="40499"/>
    <cellStyle name="Total 2 2 3 2 4 2 5 2" xfId="40500"/>
    <cellStyle name="Total 2 2 3 2 4 2 5 3" xfId="40501"/>
    <cellStyle name="Total 2 2 3 2 4 2 6" xfId="40502"/>
    <cellStyle name="Total 2 2 3 2 4 2 6 2" xfId="40503"/>
    <cellStyle name="Total 2 2 3 2 4 2 6 3" xfId="40504"/>
    <cellStyle name="Total 2 2 3 2 4 2 7" xfId="40505"/>
    <cellStyle name="Total 2 2 3 2 4 2 7 2" xfId="40506"/>
    <cellStyle name="Total 2 2 3 2 4 2 7 3" xfId="40507"/>
    <cellStyle name="Total 2 2 3 2 4 2 8" xfId="40508"/>
    <cellStyle name="Total 2 2 3 2 4 2 9" xfId="40509"/>
    <cellStyle name="Total 2 2 3 2 4 3" xfId="40510"/>
    <cellStyle name="Total 2 2 3 2 4 3 2" xfId="40511"/>
    <cellStyle name="Total 2 2 3 2 4 3 3" xfId="40512"/>
    <cellStyle name="Total 2 2 3 2 4 4" xfId="40513"/>
    <cellStyle name="Total 2 2 3 2 4 4 2" xfId="40514"/>
    <cellStyle name="Total 2 2 3 2 4 4 3" xfId="40515"/>
    <cellStyle name="Total 2 2 3 2 4 5" xfId="40516"/>
    <cellStyle name="Total 2 2 3 2 4 5 2" xfId="40517"/>
    <cellStyle name="Total 2 2 3 2 4 5 3" xfId="40518"/>
    <cellStyle name="Total 2 2 3 2 4 6" xfId="40519"/>
    <cellStyle name="Total 2 2 3 2 4 6 2" xfId="40520"/>
    <cellStyle name="Total 2 2 3 2 4 6 3" xfId="40521"/>
    <cellStyle name="Total 2 2 3 2 4 7" xfId="40522"/>
    <cellStyle name="Total 2 2 3 2 4 7 2" xfId="40523"/>
    <cellStyle name="Total 2 2 3 2 4 7 3" xfId="40524"/>
    <cellStyle name="Total 2 2 3 2 4 8" xfId="40525"/>
    <cellStyle name="Total 2 2 3 2 4 8 2" xfId="40526"/>
    <cellStyle name="Total 2 2 3 2 4 8 3" xfId="40527"/>
    <cellStyle name="Total 2 2 3 2 4 9" xfId="40528"/>
    <cellStyle name="Total 2 2 3 2 5" xfId="40529"/>
    <cellStyle name="Total 2 2 3 2 5 10" xfId="40530"/>
    <cellStyle name="Total 2 2 3 2 5 2" xfId="40531"/>
    <cellStyle name="Total 2 2 3 2 5 2 2" xfId="40532"/>
    <cellStyle name="Total 2 2 3 2 5 2 2 2" xfId="40533"/>
    <cellStyle name="Total 2 2 3 2 5 2 2 3" xfId="40534"/>
    <cellStyle name="Total 2 2 3 2 5 2 3" xfId="40535"/>
    <cellStyle name="Total 2 2 3 2 5 2 3 2" xfId="40536"/>
    <cellStyle name="Total 2 2 3 2 5 2 3 3" xfId="40537"/>
    <cellStyle name="Total 2 2 3 2 5 2 4" xfId="40538"/>
    <cellStyle name="Total 2 2 3 2 5 2 4 2" xfId="40539"/>
    <cellStyle name="Total 2 2 3 2 5 2 4 3" xfId="40540"/>
    <cellStyle name="Total 2 2 3 2 5 2 5" xfId="40541"/>
    <cellStyle name="Total 2 2 3 2 5 2 5 2" xfId="40542"/>
    <cellStyle name="Total 2 2 3 2 5 2 5 3" xfId="40543"/>
    <cellStyle name="Total 2 2 3 2 5 2 6" xfId="40544"/>
    <cellStyle name="Total 2 2 3 2 5 2 6 2" xfId="40545"/>
    <cellStyle name="Total 2 2 3 2 5 2 6 3" xfId="40546"/>
    <cellStyle name="Total 2 2 3 2 5 2 7" xfId="40547"/>
    <cellStyle name="Total 2 2 3 2 5 2 7 2" xfId="40548"/>
    <cellStyle name="Total 2 2 3 2 5 2 7 3" xfId="40549"/>
    <cellStyle name="Total 2 2 3 2 5 2 8" xfId="40550"/>
    <cellStyle name="Total 2 2 3 2 5 2 9" xfId="40551"/>
    <cellStyle name="Total 2 2 3 2 5 3" xfId="40552"/>
    <cellStyle name="Total 2 2 3 2 5 3 2" xfId="40553"/>
    <cellStyle name="Total 2 2 3 2 5 3 3" xfId="40554"/>
    <cellStyle name="Total 2 2 3 2 5 4" xfId="40555"/>
    <cellStyle name="Total 2 2 3 2 5 4 2" xfId="40556"/>
    <cellStyle name="Total 2 2 3 2 5 4 3" xfId="40557"/>
    <cellStyle name="Total 2 2 3 2 5 5" xfId="40558"/>
    <cellStyle name="Total 2 2 3 2 5 5 2" xfId="40559"/>
    <cellStyle name="Total 2 2 3 2 5 5 3" xfId="40560"/>
    <cellStyle name="Total 2 2 3 2 5 6" xfId="40561"/>
    <cellStyle name="Total 2 2 3 2 5 6 2" xfId="40562"/>
    <cellStyle name="Total 2 2 3 2 5 6 3" xfId="40563"/>
    <cellStyle name="Total 2 2 3 2 5 7" xfId="40564"/>
    <cellStyle name="Total 2 2 3 2 5 7 2" xfId="40565"/>
    <cellStyle name="Total 2 2 3 2 5 7 3" xfId="40566"/>
    <cellStyle name="Total 2 2 3 2 5 8" xfId="40567"/>
    <cellStyle name="Total 2 2 3 2 5 8 2" xfId="40568"/>
    <cellStyle name="Total 2 2 3 2 5 8 3" xfId="40569"/>
    <cellStyle name="Total 2 2 3 2 5 9" xfId="40570"/>
    <cellStyle name="Total 2 2 3 2 6" xfId="40571"/>
    <cellStyle name="Total 2 2 3 2 6 2" xfId="40572"/>
    <cellStyle name="Total 2 2 3 2 6 2 2" xfId="40573"/>
    <cellStyle name="Total 2 2 3 2 6 2 3" xfId="40574"/>
    <cellStyle name="Total 2 2 3 2 6 3" xfId="40575"/>
    <cellStyle name="Total 2 2 3 2 6 3 2" xfId="40576"/>
    <cellStyle name="Total 2 2 3 2 6 3 3" xfId="40577"/>
    <cellStyle name="Total 2 2 3 2 6 4" xfId="40578"/>
    <cellStyle name="Total 2 2 3 2 6 4 2" xfId="40579"/>
    <cellStyle name="Total 2 2 3 2 6 4 3" xfId="40580"/>
    <cellStyle name="Total 2 2 3 2 6 5" xfId="40581"/>
    <cellStyle name="Total 2 2 3 2 6 5 2" xfId="40582"/>
    <cellStyle name="Total 2 2 3 2 6 5 3" xfId="40583"/>
    <cellStyle name="Total 2 2 3 2 6 6" xfId="40584"/>
    <cellStyle name="Total 2 2 3 2 6 6 2" xfId="40585"/>
    <cellStyle name="Total 2 2 3 2 6 6 3" xfId="40586"/>
    <cellStyle name="Total 2 2 3 2 6 7" xfId="40587"/>
    <cellStyle name="Total 2 2 3 2 6 7 2" xfId="40588"/>
    <cellStyle name="Total 2 2 3 2 6 7 3" xfId="40589"/>
    <cellStyle name="Total 2 2 3 2 6 8" xfId="40590"/>
    <cellStyle name="Total 2 2 3 2 6 9" xfId="40591"/>
    <cellStyle name="Total 2 2 3 2 7" xfId="40592"/>
    <cellStyle name="Total 2 2 3 2 7 2" xfId="40593"/>
    <cellStyle name="Total 2 2 3 2 7 3" xfId="40594"/>
    <cellStyle name="Total 2 2 3 2 8" xfId="40595"/>
    <cellStyle name="Total 2 2 3 2 8 2" xfId="40596"/>
    <cellStyle name="Total 2 2 3 2 8 3" xfId="40597"/>
    <cellStyle name="Total 2 2 3 2 9" xfId="40598"/>
    <cellStyle name="Total 2 2 3 2 9 2" xfId="40599"/>
    <cellStyle name="Total 2 2 3 2 9 3" xfId="40600"/>
    <cellStyle name="Total 2 2 3 3" xfId="40601"/>
    <cellStyle name="Total 2 2 3 3 10" xfId="40602"/>
    <cellStyle name="Total 2 2 3 3 10 2" xfId="40603"/>
    <cellStyle name="Total 2 2 3 3 10 3" xfId="40604"/>
    <cellStyle name="Total 2 2 3 3 11" xfId="40605"/>
    <cellStyle name="Total 2 2 3 3 11 2" xfId="40606"/>
    <cellStyle name="Total 2 2 3 3 11 3" xfId="40607"/>
    <cellStyle name="Total 2 2 3 3 12" xfId="40608"/>
    <cellStyle name="Total 2 2 3 3 12 2" xfId="40609"/>
    <cellStyle name="Total 2 2 3 3 12 3" xfId="40610"/>
    <cellStyle name="Total 2 2 3 3 13" xfId="40611"/>
    <cellStyle name="Total 2 2 3 3 14" xfId="40612"/>
    <cellStyle name="Total 2 2 3 3 2" xfId="40613"/>
    <cellStyle name="Total 2 2 3 3 2 10" xfId="40614"/>
    <cellStyle name="Total 2 2 3 3 2 2" xfId="40615"/>
    <cellStyle name="Total 2 2 3 3 2 2 2" xfId="40616"/>
    <cellStyle name="Total 2 2 3 3 2 2 2 2" xfId="40617"/>
    <cellStyle name="Total 2 2 3 3 2 2 2 3" xfId="40618"/>
    <cellStyle name="Total 2 2 3 3 2 2 3" xfId="40619"/>
    <cellStyle name="Total 2 2 3 3 2 2 3 2" xfId="40620"/>
    <cellStyle name="Total 2 2 3 3 2 2 3 3" xfId="40621"/>
    <cellStyle name="Total 2 2 3 3 2 2 4" xfId="40622"/>
    <cellStyle name="Total 2 2 3 3 2 2 4 2" xfId="40623"/>
    <cellStyle name="Total 2 2 3 3 2 2 4 3" xfId="40624"/>
    <cellStyle name="Total 2 2 3 3 2 2 5" xfId="40625"/>
    <cellStyle name="Total 2 2 3 3 2 2 5 2" xfId="40626"/>
    <cellStyle name="Total 2 2 3 3 2 2 5 3" xfId="40627"/>
    <cellStyle name="Total 2 2 3 3 2 2 6" xfId="40628"/>
    <cellStyle name="Total 2 2 3 3 2 2 6 2" xfId="40629"/>
    <cellStyle name="Total 2 2 3 3 2 2 6 3" xfId="40630"/>
    <cellStyle name="Total 2 2 3 3 2 2 7" xfId="40631"/>
    <cellStyle name="Total 2 2 3 3 2 2 7 2" xfId="40632"/>
    <cellStyle name="Total 2 2 3 3 2 2 7 3" xfId="40633"/>
    <cellStyle name="Total 2 2 3 3 2 2 8" xfId="40634"/>
    <cellStyle name="Total 2 2 3 3 2 2 9" xfId="40635"/>
    <cellStyle name="Total 2 2 3 3 2 3" xfId="40636"/>
    <cellStyle name="Total 2 2 3 3 2 3 2" xfId="40637"/>
    <cellStyle name="Total 2 2 3 3 2 3 3" xfId="40638"/>
    <cellStyle name="Total 2 2 3 3 2 4" xfId="40639"/>
    <cellStyle name="Total 2 2 3 3 2 4 2" xfId="40640"/>
    <cellStyle name="Total 2 2 3 3 2 4 3" xfId="40641"/>
    <cellStyle name="Total 2 2 3 3 2 5" xfId="40642"/>
    <cellStyle name="Total 2 2 3 3 2 5 2" xfId="40643"/>
    <cellStyle name="Total 2 2 3 3 2 5 3" xfId="40644"/>
    <cellStyle name="Total 2 2 3 3 2 6" xfId="40645"/>
    <cellStyle name="Total 2 2 3 3 2 6 2" xfId="40646"/>
    <cellStyle name="Total 2 2 3 3 2 6 3" xfId="40647"/>
    <cellStyle name="Total 2 2 3 3 2 7" xfId="40648"/>
    <cellStyle name="Total 2 2 3 3 2 7 2" xfId="40649"/>
    <cellStyle name="Total 2 2 3 3 2 7 3" xfId="40650"/>
    <cellStyle name="Total 2 2 3 3 2 8" xfId="40651"/>
    <cellStyle name="Total 2 2 3 3 2 8 2" xfId="40652"/>
    <cellStyle name="Total 2 2 3 3 2 8 3" xfId="40653"/>
    <cellStyle name="Total 2 2 3 3 2 9" xfId="40654"/>
    <cellStyle name="Total 2 2 3 3 3" xfId="40655"/>
    <cellStyle name="Total 2 2 3 3 3 10" xfId="40656"/>
    <cellStyle name="Total 2 2 3 3 3 2" xfId="40657"/>
    <cellStyle name="Total 2 2 3 3 3 2 2" xfId="40658"/>
    <cellStyle name="Total 2 2 3 3 3 2 2 2" xfId="40659"/>
    <cellStyle name="Total 2 2 3 3 3 2 2 3" xfId="40660"/>
    <cellStyle name="Total 2 2 3 3 3 2 3" xfId="40661"/>
    <cellStyle name="Total 2 2 3 3 3 2 3 2" xfId="40662"/>
    <cellStyle name="Total 2 2 3 3 3 2 3 3" xfId="40663"/>
    <cellStyle name="Total 2 2 3 3 3 2 4" xfId="40664"/>
    <cellStyle name="Total 2 2 3 3 3 2 4 2" xfId="40665"/>
    <cellStyle name="Total 2 2 3 3 3 2 4 3" xfId="40666"/>
    <cellStyle name="Total 2 2 3 3 3 2 5" xfId="40667"/>
    <cellStyle name="Total 2 2 3 3 3 2 5 2" xfId="40668"/>
    <cellStyle name="Total 2 2 3 3 3 2 5 3" xfId="40669"/>
    <cellStyle name="Total 2 2 3 3 3 2 6" xfId="40670"/>
    <cellStyle name="Total 2 2 3 3 3 2 6 2" xfId="40671"/>
    <cellStyle name="Total 2 2 3 3 3 2 6 3" xfId="40672"/>
    <cellStyle name="Total 2 2 3 3 3 2 7" xfId="40673"/>
    <cellStyle name="Total 2 2 3 3 3 2 7 2" xfId="40674"/>
    <cellStyle name="Total 2 2 3 3 3 2 7 3" xfId="40675"/>
    <cellStyle name="Total 2 2 3 3 3 2 8" xfId="40676"/>
    <cellStyle name="Total 2 2 3 3 3 2 9" xfId="40677"/>
    <cellStyle name="Total 2 2 3 3 3 3" xfId="40678"/>
    <cellStyle name="Total 2 2 3 3 3 3 2" xfId="40679"/>
    <cellStyle name="Total 2 2 3 3 3 3 3" xfId="40680"/>
    <cellStyle name="Total 2 2 3 3 3 4" xfId="40681"/>
    <cellStyle name="Total 2 2 3 3 3 4 2" xfId="40682"/>
    <cellStyle name="Total 2 2 3 3 3 4 3" xfId="40683"/>
    <cellStyle name="Total 2 2 3 3 3 5" xfId="40684"/>
    <cellStyle name="Total 2 2 3 3 3 5 2" xfId="40685"/>
    <cellStyle name="Total 2 2 3 3 3 5 3" xfId="40686"/>
    <cellStyle name="Total 2 2 3 3 3 6" xfId="40687"/>
    <cellStyle name="Total 2 2 3 3 3 6 2" xfId="40688"/>
    <cellStyle name="Total 2 2 3 3 3 6 3" xfId="40689"/>
    <cellStyle name="Total 2 2 3 3 3 7" xfId="40690"/>
    <cellStyle name="Total 2 2 3 3 3 7 2" xfId="40691"/>
    <cellStyle name="Total 2 2 3 3 3 7 3" xfId="40692"/>
    <cellStyle name="Total 2 2 3 3 3 8" xfId="40693"/>
    <cellStyle name="Total 2 2 3 3 3 8 2" xfId="40694"/>
    <cellStyle name="Total 2 2 3 3 3 8 3" xfId="40695"/>
    <cellStyle name="Total 2 2 3 3 3 9" xfId="40696"/>
    <cellStyle name="Total 2 2 3 3 4" xfId="40697"/>
    <cellStyle name="Total 2 2 3 3 4 10" xfId="40698"/>
    <cellStyle name="Total 2 2 3 3 4 2" xfId="40699"/>
    <cellStyle name="Total 2 2 3 3 4 2 2" xfId="40700"/>
    <cellStyle name="Total 2 2 3 3 4 2 2 2" xfId="40701"/>
    <cellStyle name="Total 2 2 3 3 4 2 2 3" xfId="40702"/>
    <cellStyle name="Total 2 2 3 3 4 2 3" xfId="40703"/>
    <cellStyle name="Total 2 2 3 3 4 2 3 2" xfId="40704"/>
    <cellStyle name="Total 2 2 3 3 4 2 3 3" xfId="40705"/>
    <cellStyle name="Total 2 2 3 3 4 2 4" xfId="40706"/>
    <cellStyle name="Total 2 2 3 3 4 2 4 2" xfId="40707"/>
    <cellStyle name="Total 2 2 3 3 4 2 4 3" xfId="40708"/>
    <cellStyle name="Total 2 2 3 3 4 2 5" xfId="40709"/>
    <cellStyle name="Total 2 2 3 3 4 2 5 2" xfId="40710"/>
    <cellStyle name="Total 2 2 3 3 4 2 5 3" xfId="40711"/>
    <cellStyle name="Total 2 2 3 3 4 2 6" xfId="40712"/>
    <cellStyle name="Total 2 2 3 3 4 2 6 2" xfId="40713"/>
    <cellStyle name="Total 2 2 3 3 4 2 6 3" xfId="40714"/>
    <cellStyle name="Total 2 2 3 3 4 2 7" xfId="40715"/>
    <cellStyle name="Total 2 2 3 3 4 2 7 2" xfId="40716"/>
    <cellStyle name="Total 2 2 3 3 4 2 7 3" xfId="40717"/>
    <cellStyle name="Total 2 2 3 3 4 2 8" xfId="40718"/>
    <cellStyle name="Total 2 2 3 3 4 2 9" xfId="40719"/>
    <cellStyle name="Total 2 2 3 3 4 3" xfId="40720"/>
    <cellStyle name="Total 2 2 3 3 4 3 2" xfId="40721"/>
    <cellStyle name="Total 2 2 3 3 4 3 3" xfId="40722"/>
    <cellStyle name="Total 2 2 3 3 4 4" xfId="40723"/>
    <cellStyle name="Total 2 2 3 3 4 4 2" xfId="40724"/>
    <cellStyle name="Total 2 2 3 3 4 4 3" xfId="40725"/>
    <cellStyle name="Total 2 2 3 3 4 5" xfId="40726"/>
    <cellStyle name="Total 2 2 3 3 4 5 2" xfId="40727"/>
    <cellStyle name="Total 2 2 3 3 4 5 3" xfId="40728"/>
    <cellStyle name="Total 2 2 3 3 4 6" xfId="40729"/>
    <cellStyle name="Total 2 2 3 3 4 6 2" xfId="40730"/>
    <cellStyle name="Total 2 2 3 3 4 6 3" xfId="40731"/>
    <cellStyle name="Total 2 2 3 3 4 7" xfId="40732"/>
    <cellStyle name="Total 2 2 3 3 4 7 2" xfId="40733"/>
    <cellStyle name="Total 2 2 3 3 4 7 3" xfId="40734"/>
    <cellStyle name="Total 2 2 3 3 4 8" xfId="40735"/>
    <cellStyle name="Total 2 2 3 3 4 8 2" xfId="40736"/>
    <cellStyle name="Total 2 2 3 3 4 8 3" xfId="40737"/>
    <cellStyle name="Total 2 2 3 3 4 9" xfId="40738"/>
    <cellStyle name="Total 2 2 3 3 5" xfId="40739"/>
    <cellStyle name="Total 2 2 3 3 5 10" xfId="40740"/>
    <cellStyle name="Total 2 2 3 3 5 2" xfId="40741"/>
    <cellStyle name="Total 2 2 3 3 5 2 2" xfId="40742"/>
    <cellStyle name="Total 2 2 3 3 5 2 2 2" xfId="40743"/>
    <cellStyle name="Total 2 2 3 3 5 2 2 3" xfId="40744"/>
    <cellStyle name="Total 2 2 3 3 5 2 3" xfId="40745"/>
    <cellStyle name="Total 2 2 3 3 5 2 3 2" xfId="40746"/>
    <cellStyle name="Total 2 2 3 3 5 2 3 3" xfId="40747"/>
    <cellStyle name="Total 2 2 3 3 5 2 4" xfId="40748"/>
    <cellStyle name="Total 2 2 3 3 5 2 4 2" xfId="40749"/>
    <cellStyle name="Total 2 2 3 3 5 2 4 3" xfId="40750"/>
    <cellStyle name="Total 2 2 3 3 5 2 5" xfId="40751"/>
    <cellStyle name="Total 2 2 3 3 5 2 5 2" xfId="40752"/>
    <cellStyle name="Total 2 2 3 3 5 2 5 3" xfId="40753"/>
    <cellStyle name="Total 2 2 3 3 5 2 6" xfId="40754"/>
    <cellStyle name="Total 2 2 3 3 5 2 6 2" xfId="40755"/>
    <cellStyle name="Total 2 2 3 3 5 2 6 3" xfId="40756"/>
    <cellStyle name="Total 2 2 3 3 5 2 7" xfId="40757"/>
    <cellStyle name="Total 2 2 3 3 5 2 7 2" xfId="40758"/>
    <cellStyle name="Total 2 2 3 3 5 2 7 3" xfId="40759"/>
    <cellStyle name="Total 2 2 3 3 5 2 8" xfId="40760"/>
    <cellStyle name="Total 2 2 3 3 5 2 9" xfId="40761"/>
    <cellStyle name="Total 2 2 3 3 5 3" xfId="40762"/>
    <cellStyle name="Total 2 2 3 3 5 3 2" xfId="40763"/>
    <cellStyle name="Total 2 2 3 3 5 3 3" xfId="40764"/>
    <cellStyle name="Total 2 2 3 3 5 4" xfId="40765"/>
    <cellStyle name="Total 2 2 3 3 5 4 2" xfId="40766"/>
    <cellStyle name="Total 2 2 3 3 5 4 3" xfId="40767"/>
    <cellStyle name="Total 2 2 3 3 5 5" xfId="40768"/>
    <cellStyle name="Total 2 2 3 3 5 5 2" xfId="40769"/>
    <cellStyle name="Total 2 2 3 3 5 5 3" xfId="40770"/>
    <cellStyle name="Total 2 2 3 3 5 6" xfId="40771"/>
    <cellStyle name="Total 2 2 3 3 5 6 2" xfId="40772"/>
    <cellStyle name="Total 2 2 3 3 5 6 3" xfId="40773"/>
    <cellStyle name="Total 2 2 3 3 5 7" xfId="40774"/>
    <cellStyle name="Total 2 2 3 3 5 7 2" xfId="40775"/>
    <cellStyle name="Total 2 2 3 3 5 7 3" xfId="40776"/>
    <cellStyle name="Total 2 2 3 3 5 8" xfId="40777"/>
    <cellStyle name="Total 2 2 3 3 5 8 2" xfId="40778"/>
    <cellStyle name="Total 2 2 3 3 5 8 3" xfId="40779"/>
    <cellStyle name="Total 2 2 3 3 5 9" xfId="40780"/>
    <cellStyle name="Total 2 2 3 3 6" xfId="40781"/>
    <cellStyle name="Total 2 2 3 3 6 2" xfId="40782"/>
    <cellStyle name="Total 2 2 3 3 6 2 2" xfId="40783"/>
    <cellStyle name="Total 2 2 3 3 6 2 3" xfId="40784"/>
    <cellStyle name="Total 2 2 3 3 6 3" xfId="40785"/>
    <cellStyle name="Total 2 2 3 3 6 3 2" xfId="40786"/>
    <cellStyle name="Total 2 2 3 3 6 3 3" xfId="40787"/>
    <cellStyle name="Total 2 2 3 3 6 4" xfId="40788"/>
    <cellStyle name="Total 2 2 3 3 6 4 2" xfId="40789"/>
    <cellStyle name="Total 2 2 3 3 6 4 3" xfId="40790"/>
    <cellStyle name="Total 2 2 3 3 6 5" xfId="40791"/>
    <cellStyle name="Total 2 2 3 3 6 5 2" xfId="40792"/>
    <cellStyle name="Total 2 2 3 3 6 5 3" xfId="40793"/>
    <cellStyle name="Total 2 2 3 3 6 6" xfId="40794"/>
    <cellStyle name="Total 2 2 3 3 6 6 2" xfId="40795"/>
    <cellStyle name="Total 2 2 3 3 6 6 3" xfId="40796"/>
    <cellStyle name="Total 2 2 3 3 6 7" xfId="40797"/>
    <cellStyle name="Total 2 2 3 3 6 7 2" xfId="40798"/>
    <cellStyle name="Total 2 2 3 3 6 7 3" xfId="40799"/>
    <cellStyle name="Total 2 2 3 3 6 8" xfId="40800"/>
    <cellStyle name="Total 2 2 3 3 6 9" xfId="40801"/>
    <cellStyle name="Total 2 2 3 3 7" xfId="40802"/>
    <cellStyle name="Total 2 2 3 3 7 2" xfId="40803"/>
    <cellStyle name="Total 2 2 3 3 7 3" xfId="40804"/>
    <cellStyle name="Total 2 2 3 3 8" xfId="40805"/>
    <cellStyle name="Total 2 2 3 3 8 2" xfId="40806"/>
    <cellStyle name="Total 2 2 3 3 8 3" xfId="40807"/>
    <cellStyle name="Total 2 2 3 3 9" xfId="40808"/>
    <cellStyle name="Total 2 2 3 3 9 2" xfId="40809"/>
    <cellStyle name="Total 2 2 3 3 9 3" xfId="40810"/>
    <cellStyle name="Total 2 2 3 4" xfId="40811"/>
    <cellStyle name="Total 2 2 3 4 10" xfId="40812"/>
    <cellStyle name="Total 2 2 3 4 2" xfId="40813"/>
    <cellStyle name="Total 2 2 3 4 2 2" xfId="40814"/>
    <cellStyle name="Total 2 2 3 4 2 2 2" xfId="40815"/>
    <cellStyle name="Total 2 2 3 4 2 2 3" xfId="40816"/>
    <cellStyle name="Total 2 2 3 4 2 3" xfId="40817"/>
    <cellStyle name="Total 2 2 3 4 2 3 2" xfId="40818"/>
    <cellStyle name="Total 2 2 3 4 2 3 3" xfId="40819"/>
    <cellStyle name="Total 2 2 3 4 2 4" xfId="40820"/>
    <cellStyle name="Total 2 2 3 4 2 4 2" xfId="40821"/>
    <cellStyle name="Total 2 2 3 4 2 4 3" xfId="40822"/>
    <cellStyle name="Total 2 2 3 4 2 5" xfId="40823"/>
    <cellStyle name="Total 2 2 3 4 2 5 2" xfId="40824"/>
    <cellStyle name="Total 2 2 3 4 2 5 3" xfId="40825"/>
    <cellStyle name="Total 2 2 3 4 2 6" xfId="40826"/>
    <cellStyle name="Total 2 2 3 4 2 6 2" xfId="40827"/>
    <cellStyle name="Total 2 2 3 4 2 6 3" xfId="40828"/>
    <cellStyle name="Total 2 2 3 4 2 7" xfId="40829"/>
    <cellStyle name="Total 2 2 3 4 2 7 2" xfId="40830"/>
    <cellStyle name="Total 2 2 3 4 2 7 3" xfId="40831"/>
    <cellStyle name="Total 2 2 3 4 2 8" xfId="40832"/>
    <cellStyle name="Total 2 2 3 4 2 9" xfId="40833"/>
    <cellStyle name="Total 2 2 3 4 3" xfId="40834"/>
    <cellStyle name="Total 2 2 3 4 3 2" xfId="40835"/>
    <cellStyle name="Total 2 2 3 4 3 3" xfId="40836"/>
    <cellStyle name="Total 2 2 3 4 4" xfId="40837"/>
    <cellStyle name="Total 2 2 3 4 4 2" xfId="40838"/>
    <cellStyle name="Total 2 2 3 4 4 3" xfId="40839"/>
    <cellStyle name="Total 2 2 3 4 5" xfId="40840"/>
    <cellStyle name="Total 2 2 3 4 5 2" xfId="40841"/>
    <cellStyle name="Total 2 2 3 4 5 3" xfId="40842"/>
    <cellStyle name="Total 2 2 3 4 6" xfId="40843"/>
    <cellStyle name="Total 2 2 3 4 6 2" xfId="40844"/>
    <cellStyle name="Total 2 2 3 4 6 3" xfId="40845"/>
    <cellStyle name="Total 2 2 3 4 7" xfId="40846"/>
    <cellStyle name="Total 2 2 3 4 7 2" xfId="40847"/>
    <cellStyle name="Total 2 2 3 4 7 3" xfId="40848"/>
    <cellStyle name="Total 2 2 3 4 8" xfId="40849"/>
    <cellStyle name="Total 2 2 3 4 8 2" xfId="40850"/>
    <cellStyle name="Total 2 2 3 4 8 3" xfId="40851"/>
    <cellStyle name="Total 2 2 3 4 9" xfId="40852"/>
    <cellStyle name="Total 2 2 3 5" xfId="40853"/>
    <cellStyle name="Total 2 2 3 5 10" xfId="40854"/>
    <cellStyle name="Total 2 2 3 5 2" xfId="40855"/>
    <cellStyle name="Total 2 2 3 5 2 2" xfId="40856"/>
    <cellStyle name="Total 2 2 3 5 2 2 2" xfId="40857"/>
    <cellStyle name="Total 2 2 3 5 2 2 3" xfId="40858"/>
    <cellStyle name="Total 2 2 3 5 2 3" xfId="40859"/>
    <cellStyle name="Total 2 2 3 5 2 3 2" xfId="40860"/>
    <cellStyle name="Total 2 2 3 5 2 3 3" xfId="40861"/>
    <cellStyle name="Total 2 2 3 5 2 4" xfId="40862"/>
    <cellStyle name="Total 2 2 3 5 2 4 2" xfId="40863"/>
    <cellStyle name="Total 2 2 3 5 2 4 3" xfId="40864"/>
    <cellStyle name="Total 2 2 3 5 2 5" xfId="40865"/>
    <cellStyle name="Total 2 2 3 5 2 5 2" xfId="40866"/>
    <cellStyle name="Total 2 2 3 5 2 5 3" xfId="40867"/>
    <cellStyle name="Total 2 2 3 5 2 6" xfId="40868"/>
    <cellStyle name="Total 2 2 3 5 2 6 2" xfId="40869"/>
    <cellStyle name="Total 2 2 3 5 2 6 3" xfId="40870"/>
    <cellStyle name="Total 2 2 3 5 2 7" xfId="40871"/>
    <cellStyle name="Total 2 2 3 5 2 7 2" xfId="40872"/>
    <cellStyle name="Total 2 2 3 5 2 7 3" xfId="40873"/>
    <cellStyle name="Total 2 2 3 5 2 8" xfId="40874"/>
    <cellStyle name="Total 2 2 3 5 2 9" xfId="40875"/>
    <cellStyle name="Total 2 2 3 5 3" xfId="40876"/>
    <cellStyle name="Total 2 2 3 5 3 2" xfId="40877"/>
    <cellStyle name="Total 2 2 3 5 3 3" xfId="40878"/>
    <cellStyle name="Total 2 2 3 5 4" xfId="40879"/>
    <cellStyle name="Total 2 2 3 5 4 2" xfId="40880"/>
    <cellStyle name="Total 2 2 3 5 4 3" xfId="40881"/>
    <cellStyle name="Total 2 2 3 5 5" xfId="40882"/>
    <cellStyle name="Total 2 2 3 5 5 2" xfId="40883"/>
    <cellStyle name="Total 2 2 3 5 5 3" xfId="40884"/>
    <cellStyle name="Total 2 2 3 5 6" xfId="40885"/>
    <cellStyle name="Total 2 2 3 5 6 2" xfId="40886"/>
    <cellStyle name="Total 2 2 3 5 6 3" xfId="40887"/>
    <cellStyle name="Total 2 2 3 5 7" xfId="40888"/>
    <cellStyle name="Total 2 2 3 5 7 2" xfId="40889"/>
    <cellStyle name="Total 2 2 3 5 7 3" xfId="40890"/>
    <cellStyle name="Total 2 2 3 5 8" xfId="40891"/>
    <cellStyle name="Total 2 2 3 5 8 2" xfId="40892"/>
    <cellStyle name="Total 2 2 3 5 8 3" xfId="40893"/>
    <cellStyle name="Total 2 2 3 5 9" xfId="40894"/>
    <cellStyle name="Total 2 2 3 6" xfId="40895"/>
    <cellStyle name="Total 2 2 3 6 10" xfId="40896"/>
    <cellStyle name="Total 2 2 3 6 2" xfId="40897"/>
    <cellStyle name="Total 2 2 3 6 2 2" xfId="40898"/>
    <cellStyle name="Total 2 2 3 6 2 2 2" xfId="40899"/>
    <cellStyle name="Total 2 2 3 6 2 2 3" xfId="40900"/>
    <cellStyle name="Total 2 2 3 6 2 3" xfId="40901"/>
    <cellStyle name="Total 2 2 3 6 2 3 2" xfId="40902"/>
    <cellStyle name="Total 2 2 3 6 2 3 3" xfId="40903"/>
    <cellStyle name="Total 2 2 3 6 2 4" xfId="40904"/>
    <cellStyle name="Total 2 2 3 6 2 4 2" xfId="40905"/>
    <cellStyle name="Total 2 2 3 6 2 4 3" xfId="40906"/>
    <cellStyle name="Total 2 2 3 6 2 5" xfId="40907"/>
    <cellStyle name="Total 2 2 3 6 2 5 2" xfId="40908"/>
    <cellStyle name="Total 2 2 3 6 2 5 3" xfId="40909"/>
    <cellStyle name="Total 2 2 3 6 2 6" xfId="40910"/>
    <cellStyle name="Total 2 2 3 6 2 6 2" xfId="40911"/>
    <cellStyle name="Total 2 2 3 6 2 6 3" xfId="40912"/>
    <cellStyle name="Total 2 2 3 6 2 7" xfId="40913"/>
    <cellStyle name="Total 2 2 3 6 2 7 2" xfId="40914"/>
    <cellStyle name="Total 2 2 3 6 2 7 3" xfId="40915"/>
    <cellStyle name="Total 2 2 3 6 2 8" xfId="40916"/>
    <cellStyle name="Total 2 2 3 6 2 9" xfId="40917"/>
    <cellStyle name="Total 2 2 3 6 3" xfId="40918"/>
    <cellStyle name="Total 2 2 3 6 3 2" xfId="40919"/>
    <cellStyle name="Total 2 2 3 6 3 3" xfId="40920"/>
    <cellStyle name="Total 2 2 3 6 4" xfId="40921"/>
    <cellStyle name="Total 2 2 3 6 4 2" xfId="40922"/>
    <cellStyle name="Total 2 2 3 6 4 3" xfId="40923"/>
    <cellStyle name="Total 2 2 3 6 5" xfId="40924"/>
    <cellStyle name="Total 2 2 3 6 5 2" xfId="40925"/>
    <cellStyle name="Total 2 2 3 6 5 3" xfId="40926"/>
    <cellStyle name="Total 2 2 3 6 6" xfId="40927"/>
    <cellStyle name="Total 2 2 3 6 6 2" xfId="40928"/>
    <cellStyle name="Total 2 2 3 6 6 3" xfId="40929"/>
    <cellStyle name="Total 2 2 3 6 7" xfId="40930"/>
    <cellStyle name="Total 2 2 3 6 7 2" xfId="40931"/>
    <cellStyle name="Total 2 2 3 6 7 3" xfId="40932"/>
    <cellStyle name="Total 2 2 3 6 8" xfId="40933"/>
    <cellStyle name="Total 2 2 3 6 8 2" xfId="40934"/>
    <cellStyle name="Total 2 2 3 6 8 3" xfId="40935"/>
    <cellStyle name="Total 2 2 3 6 9" xfId="40936"/>
    <cellStyle name="Total 2 2 3 7" xfId="40937"/>
    <cellStyle name="Total 2 2 3 7 10" xfId="40938"/>
    <cellStyle name="Total 2 2 3 7 2" xfId="40939"/>
    <cellStyle name="Total 2 2 3 7 2 2" xfId="40940"/>
    <cellStyle name="Total 2 2 3 7 2 2 2" xfId="40941"/>
    <cellStyle name="Total 2 2 3 7 2 2 3" xfId="40942"/>
    <cellStyle name="Total 2 2 3 7 2 3" xfId="40943"/>
    <cellStyle name="Total 2 2 3 7 2 3 2" xfId="40944"/>
    <cellStyle name="Total 2 2 3 7 2 3 3" xfId="40945"/>
    <cellStyle name="Total 2 2 3 7 2 4" xfId="40946"/>
    <cellStyle name="Total 2 2 3 7 2 4 2" xfId="40947"/>
    <cellStyle name="Total 2 2 3 7 2 4 3" xfId="40948"/>
    <cellStyle name="Total 2 2 3 7 2 5" xfId="40949"/>
    <cellStyle name="Total 2 2 3 7 2 5 2" xfId="40950"/>
    <cellStyle name="Total 2 2 3 7 2 5 3" xfId="40951"/>
    <cellStyle name="Total 2 2 3 7 2 6" xfId="40952"/>
    <cellStyle name="Total 2 2 3 7 2 6 2" xfId="40953"/>
    <cellStyle name="Total 2 2 3 7 2 6 3" xfId="40954"/>
    <cellStyle name="Total 2 2 3 7 2 7" xfId="40955"/>
    <cellStyle name="Total 2 2 3 7 2 7 2" xfId="40956"/>
    <cellStyle name="Total 2 2 3 7 2 7 3" xfId="40957"/>
    <cellStyle name="Total 2 2 3 7 2 8" xfId="40958"/>
    <cellStyle name="Total 2 2 3 7 2 9" xfId="40959"/>
    <cellStyle name="Total 2 2 3 7 3" xfId="40960"/>
    <cellStyle name="Total 2 2 3 7 3 2" xfId="40961"/>
    <cellStyle name="Total 2 2 3 7 3 3" xfId="40962"/>
    <cellStyle name="Total 2 2 3 7 4" xfId="40963"/>
    <cellStyle name="Total 2 2 3 7 4 2" xfId="40964"/>
    <cellStyle name="Total 2 2 3 7 4 3" xfId="40965"/>
    <cellStyle name="Total 2 2 3 7 5" xfId="40966"/>
    <cellStyle name="Total 2 2 3 7 5 2" xfId="40967"/>
    <cellStyle name="Total 2 2 3 7 5 3" xfId="40968"/>
    <cellStyle name="Total 2 2 3 7 6" xfId="40969"/>
    <cellStyle name="Total 2 2 3 7 6 2" xfId="40970"/>
    <cellStyle name="Total 2 2 3 7 6 3" xfId="40971"/>
    <cellStyle name="Total 2 2 3 7 7" xfId="40972"/>
    <cellStyle name="Total 2 2 3 7 7 2" xfId="40973"/>
    <cellStyle name="Total 2 2 3 7 7 3" xfId="40974"/>
    <cellStyle name="Total 2 2 3 7 8" xfId="40975"/>
    <cellStyle name="Total 2 2 3 7 8 2" xfId="40976"/>
    <cellStyle name="Total 2 2 3 7 8 3" xfId="40977"/>
    <cellStyle name="Total 2 2 3 7 9" xfId="40978"/>
    <cellStyle name="Total 2 2 3 8" xfId="40979"/>
    <cellStyle name="Total 2 2 3 8 2" xfId="40980"/>
    <cellStyle name="Total 2 2 3 8 2 2" xfId="40981"/>
    <cellStyle name="Total 2 2 3 8 2 3" xfId="40982"/>
    <cellStyle name="Total 2 2 3 8 3" xfId="40983"/>
    <cellStyle name="Total 2 2 3 8 3 2" xfId="40984"/>
    <cellStyle name="Total 2 2 3 8 3 3" xfId="40985"/>
    <cellStyle name="Total 2 2 3 8 4" xfId="40986"/>
    <cellStyle name="Total 2 2 3 8 4 2" xfId="40987"/>
    <cellStyle name="Total 2 2 3 8 4 3" xfId="40988"/>
    <cellStyle name="Total 2 2 3 8 5" xfId="40989"/>
    <cellStyle name="Total 2 2 3 8 5 2" xfId="40990"/>
    <cellStyle name="Total 2 2 3 8 5 3" xfId="40991"/>
    <cellStyle name="Total 2 2 3 8 6" xfId="40992"/>
    <cellStyle name="Total 2 2 3 8 6 2" xfId="40993"/>
    <cellStyle name="Total 2 2 3 8 6 3" xfId="40994"/>
    <cellStyle name="Total 2 2 3 8 7" xfId="40995"/>
    <cellStyle name="Total 2 2 3 8 7 2" xfId="40996"/>
    <cellStyle name="Total 2 2 3 8 7 3" xfId="40997"/>
    <cellStyle name="Total 2 2 3 8 8" xfId="40998"/>
    <cellStyle name="Total 2 2 3 8 9" xfId="40999"/>
    <cellStyle name="Total 2 2 3 9" xfId="41000"/>
    <cellStyle name="Total 2 2 3 9 2" xfId="41001"/>
    <cellStyle name="Total 2 2 3 9 3" xfId="41002"/>
    <cellStyle name="Total 2 2 4" xfId="41003"/>
    <cellStyle name="Total 2 2 4 10" xfId="41004"/>
    <cellStyle name="Total 2 2 4 10 2" xfId="41005"/>
    <cellStyle name="Total 2 2 4 10 3" xfId="41006"/>
    <cellStyle name="Total 2 2 4 11" xfId="41007"/>
    <cellStyle name="Total 2 2 4 11 2" xfId="41008"/>
    <cellStyle name="Total 2 2 4 11 3" xfId="41009"/>
    <cellStyle name="Total 2 2 4 12" xfId="41010"/>
    <cellStyle name="Total 2 2 4 12 2" xfId="41011"/>
    <cellStyle name="Total 2 2 4 12 3" xfId="41012"/>
    <cellStyle name="Total 2 2 4 13" xfId="41013"/>
    <cellStyle name="Total 2 2 4 14" xfId="41014"/>
    <cellStyle name="Total 2 2 4 2" xfId="41015"/>
    <cellStyle name="Total 2 2 4 2 10" xfId="41016"/>
    <cellStyle name="Total 2 2 4 2 2" xfId="41017"/>
    <cellStyle name="Total 2 2 4 2 2 2" xfId="41018"/>
    <cellStyle name="Total 2 2 4 2 2 2 2" xfId="41019"/>
    <cellStyle name="Total 2 2 4 2 2 2 3" xfId="41020"/>
    <cellStyle name="Total 2 2 4 2 2 3" xfId="41021"/>
    <cellStyle name="Total 2 2 4 2 2 3 2" xfId="41022"/>
    <cellStyle name="Total 2 2 4 2 2 3 3" xfId="41023"/>
    <cellStyle name="Total 2 2 4 2 2 4" xfId="41024"/>
    <cellStyle name="Total 2 2 4 2 2 4 2" xfId="41025"/>
    <cellStyle name="Total 2 2 4 2 2 4 3" xfId="41026"/>
    <cellStyle name="Total 2 2 4 2 2 5" xfId="41027"/>
    <cellStyle name="Total 2 2 4 2 2 5 2" xfId="41028"/>
    <cellStyle name="Total 2 2 4 2 2 5 3" xfId="41029"/>
    <cellStyle name="Total 2 2 4 2 2 6" xfId="41030"/>
    <cellStyle name="Total 2 2 4 2 2 6 2" xfId="41031"/>
    <cellStyle name="Total 2 2 4 2 2 6 3" xfId="41032"/>
    <cellStyle name="Total 2 2 4 2 2 7" xfId="41033"/>
    <cellStyle name="Total 2 2 4 2 2 7 2" xfId="41034"/>
    <cellStyle name="Total 2 2 4 2 2 7 3" xfId="41035"/>
    <cellStyle name="Total 2 2 4 2 2 8" xfId="41036"/>
    <cellStyle name="Total 2 2 4 2 2 9" xfId="41037"/>
    <cellStyle name="Total 2 2 4 2 3" xfId="41038"/>
    <cellStyle name="Total 2 2 4 2 3 2" xfId="41039"/>
    <cellStyle name="Total 2 2 4 2 3 3" xfId="41040"/>
    <cellStyle name="Total 2 2 4 2 4" xfId="41041"/>
    <cellStyle name="Total 2 2 4 2 4 2" xfId="41042"/>
    <cellStyle name="Total 2 2 4 2 4 3" xfId="41043"/>
    <cellStyle name="Total 2 2 4 2 5" xfId="41044"/>
    <cellStyle name="Total 2 2 4 2 5 2" xfId="41045"/>
    <cellStyle name="Total 2 2 4 2 5 3" xfId="41046"/>
    <cellStyle name="Total 2 2 4 2 6" xfId="41047"/>
    <cellStyle name="Total 2 2 4 2 6 2" xfId="41048"/>
    <cellStyle name="Total 2 2 4 2 6 3" xfId="41049"/>
    <cellStyle name="Total 2 2 4 2 7" xfId="41050"/>
    <cellStyle name="Total 2 2 4 2 7 2" xfId="41051"/>
    <cellStyle name="Total 2 2 4 2 7 3" xfId="41052"/>
    <cellStyle name="Total 2 2 4 2 8" xfId="41053"/>
    <cellStyle name="Total 2 2 4 2 8 2" xfId="41054"/>
    <cellStyle name="Total 2 2 4 2 8 3" xfId="41055"/>
    <cellStyle name="Total 2 2 4 2 9" xfId="41056"/>
    <cellStyle name="Total 2 2 4 3" xfId="41057"/>
    <cellStyle name="Total 2 2 4 3 10" xfId="41058"/>
    <cellStyle name="Total 2 2 4 3 2" xfId="41059"/>
    <cellStyle name="Total 2 2 4 3 2 2" xfId="41060"/>
    <cellStyle name="Total 2 2 4 3 2 2 2" xfId="41061"/>
    <cellStyle name="Total 2 2 4 3 2 2 3" xfId="41062"/>
    <cellStyle name="Total 2 2 4 3 2 3" xfId="41063"/>
    <cellStyle name="Total 2 2 4 3 2 3 2" xfId="41064"/>
    <cellStyle name="Total 2 2 4 3 2 3 3" xfId="41065"/>
    <cellStyle name="Total 2 2 4 3 2 4" xfId="41066"/>
    <cellStyle name="Total 2 2 4 3 2 4 2" xfId="41067"/>
    <cellStyle name="Total 2 2 4 3 2 4 3" xfId="41068"/>
    <cellStyle name="Total 2 2 4 3 2 5" xfId="41069"/>
    <cellStyle name="Total 2 2 4 3 2 5 2" xfId="41070"/>
    <cellStyle name="Total 2 2 4 3 2 5 3" xfId="41071"/>
    <cellStyle name="Total 2 2 4 3 2 6" xfId="41072"/>
    <cellStyle name="Total 2 2 4 3 2 6 2" xfId="41073"/>
    <cellStyle name="Total 2 2 4 3 2 6 3" xfId="41074"/>
    <cellStyle name="Total 2 2 4 3 2 7" xfId="41075"/>
    <cellStyle name="Total 2 2 4 3 2 7 2" xfId="41076"/>
    <cellStyle name="Total 2 2 4 3 2 7 3" xfId="41077"/>
    <cellStyle name="Total 2 2 4 3 2 8" xfId="41078"/>
    <cellStyle name="Total 2 2 4 3 2 9" xfId="41079"/>
    <cellStyle name="Total 2 2 4 3 3" xfId="41080"/>
    <cellStyle name="Total 2 2 4 3 3 2" xfId="41081"/>
    <cellStyle name="Total 2 2 4 3 3 3" xfId="41082"/>
    <cellStyle name="Total 2 2 4 3 4" xfId="41083"/>
    <cellStyle name="Total 2 2 4 3 4 2" xfId="41084"/>
    <cellStyle name="Total 2 2 4 3 4 3" xfId="41085"/>
    <cellStyle name="Total 2 2 4 3 5" xfId="41086"/>
    <cellStyle name="Total 2 2 4 3 5 2" xfId="41087"/>
    <cellStyle name="Total 2 2 4 3 5 3" xfId="41088"/>
    <cellStyle name="Total 2 2 4 3 6" xfId="41089"/>
    <cellStyle name="Total 2 2 4 3 6 2" xfId="41090"/>
    <cellStyle name="Total 2 2 4 3 6 3" xfId="41091"/>
    <cellStyle name="Total 2 2 4 3 7" xfId="41092"/>
    <cellStyle name="Total 2 2 4 3 7 2" xfId="41093"/>
    <cellStyle name="Total 2 2 4 3 7 3" xfId="41094"/>
    <cellStyle name="Total 2 2 4 3 8" xfId="41095"/>
    <cellStyle name="Total 2 2 4 3 8 2" xfId="41096"/>
    <cellStyle name="Total 2 2 4 3 8 3" xfId="41097"/>
    <cellStyle name="Total 2 2 4 3 9" xfId="41098"/>
    <cellStyle name="Total 2 2 4 4" xfId="41099"/>
    <cellStyle name="Total 2 2 4 4 10" xfId="41100"/>
    <cellStyle name="Total 2 2 4 4 2" xfId="41101"/>
    <cellStyle name="Total 2 2 4 4 2 2" xfId="41102"/>
    <cellStyle name="Total 2 2 4 4 2 2 2" xfId="41103"/>
    <cellStyle name="Total 2 2 4 4 2 2 3" xfId="41104"/>
    <cellStyle name="Total 2 2 4 4 2 3" xfId="41105"/>
    <cellStyle name="Total 2 2 4 4 2 3 2" xfId="41106"/>
    <cellStyle name="Total 2 2 4 4 2 3 3" xfId="41107"/>
    <cellStyle name="Total 2 2 4 4 2 4" xfId="41108"/>
    <cellStyle name="Total 2 2 4 4 2 4 2" xfId="41109"/>
    <cellStyle name="Total 2 2 4 4 2 4 3" xfId="41110"/>
    <cellStyle name="Total 2 2 4 4 2 5" xfId="41111"/>
    <cellStyle name="Total 2 2 4 4 2 5 2" xfId="41112"/>
    <cellStyle name="Total 2 2 4 4 2 5 3" xfId="41113"/>
    <cellStyle name="Total 2 2 4 4 2 6" xfId="41114"/>
    <cellStyle name="Total 2 2 4 4 2 6 2" xfId="41115"/>
    <cellStyle name="Total 2 2 4 4 2 6 3" xfId="41116"/>
    <cellStyle name="Total 2 2 4 4 2 7" xfId="41117"/>
    <cellStyle name="Total 2 2 4 4 2 7 2" xfId="41118"/>
    <cellStyle name="Total 2 2 4 4 2 7 3" xfId="41119"/>
    <cellStyle name="Total 2 2 4 4 2 8" xfId="41120"/>
    <cellStyle name="Total 2 2 4 4 2 9" xfId="41121"/>
    <cellStyle name="Total 2 2 4 4 3" xfId="41122"/>
    <cellStyle name="Total 2 2 4 4 3 2" xfId="41123"/>
    <cellStyle name="Total 2 2 4 4 3 3" xfId="41124"/>
    <cellStyle name="Total 2 2 4 4 4" xfId="41125"/>
    <cellStyle name="Total 2 2 4 4 4 2" xfId="41126"/>
    <cellStyle name="Total 2 2 4 4 4 3" xfId="41127"/>
    <cellStyle name="Total 2 2 4 4 5" xfId="41128"/>
    <cellStyle name="Total 2 2 4 4 5 2" xfId="41129"/>
    <cellStyle name="Total 2 2 4 4 5 3" xfId="41130"/>
    <cellStyle name="Total 2 2 4 4 6" xfId="41131"/>
    <cellStyle name="Total 2 2 4 4 6 2" xfId="41132"/>
    <cellStyle name="Total 2 2 4 4 6 3" xfId="41133"/>
    <cellStyle name="Total 2 2 4 4 7" xfId="41134"/>
    <cellStyle name="Total 2 2 4 4 7 2" xfId="41135"/>
    <cellStyle name="Total 2 2 4 4 7 3" xfId="41136"/>
    <cellStyle name="Total 2 2 4 4 8" xfId="41137"/>
    <cellStyle name="Total 2 2 4 4 8 2" xfId="41138"/>
    <cellStyle name="Total 2 2 4 4 8 3" xfId="41139"/>
    <cellStyle name="Total 2 2 4 4 9" xfId="41140"/>
    <cellStyle name="Total 2 2 4 5" xfId="41141"/>
    <cellStyle name="Total 2 2 4 5 10" xfId="41142"/>
    <cellStyle name="Total 2 2 4 5 2" xfId="41143"/>
    <cellStyle name="Total 2 2 4 5 2 2" xfId="41144"/>
    <cellStyle name="Total 2 2 4 5 2 2 2" xfId="41145"/>
    <cellStyle name="Total 2 2 4 5 2 2 3" xfId="41146"/>
    <cellStyle name="Total 2 2 4 5 2 3" xfId="41147"/>
    <cellStyle name="Total 2 2 4 5 2 3 2" xfId="41148"/>
    <cellStyle name="Total 2 2 4 5 2 3 3" xfId="41149"/>
    <cellStyle name="Total 2 2 4 5 2 4" xfId="41150"/>
    <cellStyle name="Total 2 2 4 5 2 4 2" xfId="41151"/>
    <cellStyle name="Total 2 2 4 5 2 4 3" xfId="41152"/>
    <cellStyle name="Total 2 2 4 5 2 5" xfId="41153"/>
    <cellStyle name="Total 2 2 4 5 2 5 2" xfId="41154"/>
    <cellStyle name="Total 2 2 4 5 2 5 3" xfId="41155"/>
    <cellStyle name="Total 2 2 4 5 2 6" xfId="41156"/>
    <cellStyle name="Total 2 2 4 5 2 6 2" xfId="41157"/>
    <cellStyle name="Total 2 2 4 5 2 6 3" xfId="41158"/>
    <cellStyle name="Total 2 2 4 5 2 7" xfId="41159"/>
    <cellStyle name="Total 2 2 4 5 2 7 2" xfId="41160"/>
    <cellStyle name="Total 2 2 4 5 2 7 3" xfId="41161"/>
    <cellStyle name="Total 2 2 4 5 2 8" xfId="41162"/>
    <cellStyle name="Total 2 2 4 5 2 9" xfId="41163"/>
    <cellStyle name="Total 2 2 4 5 3" xfId="41164"/>
    <cellStyle name="Total 2 2 4 5 3 2" xfId="41165"/>
    <cellStyle name="Total 2 2 4 5 3 3" xfId="41166"/>
    <cellStyle name="Total 2 2 4 5 4" xfId="41167"/>
    <cellStyle name="Total 2 2 4 5 4 2" xfId="41168"/>
    <cellStyle name="Total 2 2 4 5 4 3" xfId="41169"/>
    <cellStyle name="Total 2 2 4 5 5" xfId="41170"/>
    <cellStyle name="Total 2 2 4 5 5 2" xfId="41171"/>
    <cellStyle name="Total 2 2 4 5 5 3" xfId="41172"/>
    <cellStyle name="Total 2 2 4 5 6" xfId="41173"/>
    <cellStyle name="Total 2 2 4 5 6 2" xfId="41174"/>
    <cellStyle name="Total 2 2 4 5 6 3" xfId="41175"/>
    <cellStyle name="Total 2 2 4 5 7" xfId="41176"/>
    <cellStyle name="Total 2 2 4 5 7 2" xfId="41177"/>
    <cellStyle name="Total 2 2 4 5 7 3" xfId="41178"/>
    <cellStyle name="Total 2 2 4 5 8" xfId="41179"/>
    <cellStyle name="Total 2 2 4 5 8 2" xfId="41180"/>
    <cellStyle name="Total 2 2 4 5 8 3" xfId="41181"/>
    <cellStyle name="Total 2 2 4 5 9" xfId="41182"/>
    <cellStyle name="Total 2 2 4 6" xfId="41183"/>
    <cellStyle name="Total 2 2 4 6 2" xfId="41184"/>
    <cellStyle name="Total 2 2 4 6 2 2" xfId="41185"/>
    <cellStyle name="Total 2 2 4 6 2 3" xfId="41186"/>
    <cellStyle name="Total 2 2 4 6 3" xfId="41187"/>
    <cellStyle name="Total 2 2 4 6 3 2" xfId="41188"/>
    <cellStyle name="Total 2 2 4 6 3 3" xfId="41189"/>
    <cellStyle name="Total 2 2 4 6 4" xfId="41190"/>
    <cellStyle name="Total 2 2 4 6 4 2" xfId="41191"/>
    <cellStyle name="Total 2 2 4 6 4 3" xfId="41192"/>
    <cellStyle name="Total 2 2 4 6 5" xfId="41193"/>
    <cellStyle name="Total 2 2 4 6 5 2" xfId="41194"/>
    <cellStyle name="Total 2 2 4 6 5 3" xfId="41195"/>
    <cellStyle name="Total 2 2 4 6 6" xfId="41196"/>
    <cellStyle name="Total 2 2 4 6 6 2" xfId="41197"/>
    <cellStyle name="Total 2 2 4 6 6 3" xfId="41198"/>
    <cellStyle name="Total 2 2 4 6 7" xfId="41199"/>
    <cellStyle name="Total 2 2 4 6 7 2" xfId="41200"/>
    <cellStyle name="Total 2 2 4 6 7 3" xfId="41201"/>
    <cellStyle name="Total 2 2 4 6 8" xfId="41202"/>
    <cellStyle name="Total 2 2 4 6 9" xfId="41203"/>
    <cellStyle name="Total 2 2 4 7" xfId="41204"/>
    <cellStyle name="Total 2 2 4 7 2" xfId="41205"/>
    <cellStyle name="Total 2 2 4 7 3" xfId="41206"/>
    <cellStyle name="Total 2 2 4 8" xfId="41207"/>
    <cellStyle name="Total 2 2 4 8 2" xfId="41208"/>
    <cellStyle name="Total 2 2 4 8 3" xfId="41209"/>
    <cellStyle name="Total 2 2 4 9" xfId="41210"/>
    <cellStyle name="Total 2 2 4 9 2" xfId="41211"/>
    <cellStyle name="Total 2 2 4 9 3" xfId="41212"/>
    <cellStyle name="Total 2 2 5" xfId="41213"/>
    <cellStyle name="Total 2 2 5 10" xfId="41214"/>
    <cellStyle name="Total 2 2 5 10 2" xfId="41215"/>
    <cellStyle name="Total 2 2 5 10 3" xfId="41216"/>
    <cellStyle name="Total 2 2 5 11" xfId="41217"/>
    <cellStyle name="Total 2 2 5 11 2" xfId="41218"/>
    <cellStyle name="Total 2 2 5 11 3" xfId="41219"/>
    <cellStyle name="Total 2 2 5 12" xfId="41220"/>
    <cellStyle name="Total 2 2 5 12 2" xfId="41221"/>
    <cellStyle name="Total 2 2 5 12 3" xfId="41222"/>
    <cellStyle name="Total 2 2 5 13" xfId="41223"/>
    <cellStyle name="Total 2 2 5 14" xfId="41224"/>
    <cellStyle name="Total 2 2 5 2" xfId="41225"/>
    <cellStyle name="Total 2 2 5 2 10" xfId="41226"/>
    <cellStyle name="Total 2 2 5 2 2" xfId="41227"/>
    <cellStyle name="Total 2 2 5 2 2 2" xfId="41228"/>
    <cellStyle name="Total 2 2 5 2 2 2 2" xfId="41229"/>
    <cellStyle name="Total 2 2 5 2 2 2 3" xfId="41230"/>
    <cellStyle name="Total 2 2 5 2 2 3" xfId="41231"/>
    <cellStyle name="Total 2 2 5 2 2 3 2" xfId="41232"/>
    <cellStyle name="Total 2 2 5 2 2 3 3" xfId="41233"/>
    <cellStyle name="Total 2 2 5 2 2 4" xfId="41234"/>
    <cellStyle name="Total 2 2 5 2 2 4 2" xfId="41235"/>
    <cellStyle name="Total 2 2 5 2 2 4 3" xfId="41236"/>
    <cellStyle name="Total 2 2 5 2 2 5" xfId="41237"/>
    <cellStyle name="Total 2 2 5 2 2 5 2" xfId="41238"/>
    <cellStyle name="Total 2 2 5 2 2 5 3" xfId="41239"/>
    <cellStyle name="Total 2 2 5 2 2 6" xfId="41240"/>
    <cellStyle name="Total 2 2 5 2 2 6 2" xfId="41241"/>
    <cellStyle name="Total 2 2 5 2 2 6 3" xfId="41242"/>
    <cellStyle name="Total 2 2 5 2 2 7" xfId="41243"/>
    <cellStyle name="Total 2 2 5 2 2 7 2" xfId="41244"/>
    <cellStyle name="Total 2 2 5 2 2 7 3" xfId="41245"/>
    <cellStyle name="Total 2 2 5 2 2 8" xfId="41246"/>
    <cellStyle name="Total 2 2 5 2 2 9" xfId="41247"/>
    <cellStyle name="Total 2 2 5 2 3" xfId="41248"/>
    <cellStyle name="Total 2 2 5 2 3 2" xfId="41249"/>
    <cellStyle name="Total 2 2 5 2 3 3" xfId="41250"/>
    <cellStyle name="Total 2 2 5 2 4" xfId="41251"/>
    <cellStyle name="Total 2 2 5 2 4 2" xfId="41252"/>
    <cellStyle name="Total 2 2 5 2 4 3" xfId="41253"/>
    <cellStyle name="Total 2 2 5 2 5" xfId="41254"/>
    <cellStyle name="Total 2 2 5 2 5 2" xfId="41255"/>
    <cellStyle name="Total 2 2 5 2 5 3" xfId="41256"/>
    <cellStyle name="Total 2 2 5 2 6" xfId="41257"/>
    <cellStyle name="Total 2 2 5 2 6 2" xfId="41258"/>
    <cellStyle name="Total 2 2 5 2 6 3" xfId="41259"/>
    <cellStyle name="Total 2 2 5 2 7" xfId="41260"/>
    <cellStyle name="Total 2 2 5 2 7 2" xfId="41261"/>
    <cellStyle name="Total 2 2 5 2 7 3" xfId="41262"/>
    <cellStyle name="Total 2 2 5 2 8" xfId="41263"/>
    <cellStyle name="Total 2 2 5 2 8 2" xfId="41264"/>
    <cellStyle name="Total 2 2 5 2 8 3" xfId="41265"/>
    <cellStyle name="Total 2 2 5 2 9" xfId="41266"/>
    <cellStyle name="Total 2 2 5 3" xfId="41267"/>
    <cellStyle name="Total 2 2 5 3 10" xfId="41268"/>
    <cellStyle name="Total 2 2 5 3 2" xfId="41269"/>
    <cellStyle name="Total 2 2 5 3 2 2" xfId="41270"/>
    <cellStyle name="Total 2 2 5 3 2 2 2" xfId="41271"/>
    <cellStyle name="Total 2 2 5 3 2 2 3" xfId="41272"/>
    <cellStyle name="Total 2 2 5 3 2 3" xfId="41273"/>
    <cellStyle name="Total 2 2 5 3 2 3 2" xfId="41274"/>
    <cellStyle name="Total 2 2 5 3 2 3 3" xfId="41275"/>
    <cellStyle name="Total 2 2 5 3 2 4" xfId="41276"/>
    <cellStyle name="Total 2 2 5 3 2 4 2" xfId="41277"/>
    <cellStyle name="Total 2 2 5 3 2 4 3" xfId="41278"/>
    <cellStyle name="Total 2 2 5 3 2 5" xfId="41279"/>
    <cellStyle name="Total 2 2 5 3 2 5 2" xfId="41280"/>
    <cellStyle name="Total 2 2 5 3 2 5 3" xfId="41281"/>
    <cellStyle name="Total 2 2 5 3 2 6" xfId="41282"/>
    <cellStyle name="Total 2 2 5 3 2 6 2" xfId="41283"/>
    <cellStyle name="Total 2 2 5 3 2 6 3" xfId="41284"/>
    <cellStyle name="Total 2 2 5 3 2 7" xfId="41285"/>
    <cellStyle name="Total 2 2 5 3 2 7 2" xfId="41286"/>
    <cellStyle name="Total 2 2 5 3 2 7 3" xfId="41287"/>
    <cellStyle name="Total 2 2 5 3 2 8" xfId="41288"/>
    <cellStyle name="Total 2 2 5 3 2 9" xfId="41289"/>
    <cellStyle name="Total 2 2 5 3 3" xfId="41290"/>
    <cellStyle name="Total 2 2 5 3 3 2" xfId="41291"/>
    <cellStyle name="Total 2 2 5 3 3 3" xfId="41292"/>
    <cellStyle name="Total 2 2 5 3 4" xfId="41293"/>
    <cellStyle name="Total 2 2 5 3 4 2" xfId="41294"/>
    <cellStyle name="Total 2 2 5 3 4 3" xfId="41295"/>
    <cellStyle name="Total 2 2 5 3 5" xfId="41296"/>
    <cellStyle name="Total 2 2 5 3 5 2" xfId="41297"/>
    <cellStyle name="Total 2 2 5 3 5 3" xfId="41298"/>
    <cellStyle name="Total 2 2 5 3 6" xfId="41299"/>
    <cellStyle name="Total 2 2 5 3 6 2" xfId="41300"/>
    <cellStyle name="Total 2 2 5 3 6 3" xfId="41301"/>
    <cellStyle name="Total 2 2 5 3 7" xfId="41302"/>
    <cellStyle name="Total 2 2 5 3 7 2" xfId="41303"/>
    <cellStyle name="Total 2 2 5 3 7 3" xfId="41304"/>
    <cellStyle name="Total 2 2 5 3 8" xfId="41305"/>
    <cellStyle name="Total 2 2 5 3 8 2" xfId="41306"/>
    <cellStyle name="Total 2 2 5 3 8 3" xfId="41307"/>
    <cellStyle name="Total 2 2 5 3 9" xfId="41308"/>
    <cellStyle name="Total 2 2 5 4" xfId="41309"/>
    <cellStyle name="Total 2 2 5 4 10" xfId="41310"/>
    <cellStyle name="Total 2 2 5 4 2" xfId="41311"/>
    <cellStyle name="Total 2 2 5 4 2 2" xfId="41312"/>
    <cellStyle name="Total 2 2 5 4 2 2 2" xfId="41313"/>
    <cellStyle name="Total 2 2 5 4 2 2 3" xfId="41314"/>
    <cellStyle name="Total 2 2 5 4 2 3" xfId="41315"/>
    <cellStyle name="Total 2 2 5 4 2 3 2" xfId="41316"/>
    <cellStyle name="Total 2 2 5 4 2 3 3" xfId="41317"/>
    <cellStyle name="Total 2 2 5 4 2 4" xfId="41318"/>
    <cellStyle name="Total 2 2 5 4 2 4 2" xfId="41319"/>
    <cellStyle name="Total 2 2 5 4 2 4 3" xfId="41320"/>
    <cellStyle name="Total 2 2 5 4 2 5" xfId="41321"/>
    <cellStyle name="Total 2 2 5 4 2 5 2" xfId="41322"/>
    <cellStyle name="Total 2 2 5 4 2 5 3" xfId="41323"/>
    <cellStyle name="Total 2 2 5 4 2 6" xfId="41324"/>
    <cellStyle name="Total 2 2 5 4 2 6 2" xfId="41325"/>
    <cellStyle name="Total 2 2 5 4 2 6 3" xfId="41326"/>
    <cellStyle name="Total 2 2 5 4 2 7" xfId="41327"/>
    <cellStyle name="Total 2 2 5 4 2 7 2" xfId="41328"/>
    <cellStyle name="Total 2 2 5 4 2 7 3" xfId="41329"/>
    <cellStyle name="Total 2 2 5 4 2 8" xfId="41330"/>
    <cellStyle name="Total 2 2 5 4 2 9" xfId="41331"/>
    <cellStyle name="Total 2 2 5 4 3" xfId="41332"/>
    <cellStyle name="Total 2 2 5 4 3 2" xfId="41333"/>
    <cellStyle name="Total 2 2 5 4 3 3" xfId="41334"/>
    <cellStyle name="Total 2 2 5 4 4" xfId="41335"/>
    <cellStyle name="Total 2 2 5 4 4 2" xfId="41336"/>
    <cellStyle name="Total 2 2 5 4 4 3" xfId="41337"/>
    <cellStyle name="Total 2 2 5 4 5" xfId="41338"/>
    <cellStyle name="Total 2 2 5 4 5 2" xfId="41339"/>
    <cellStyle name="Total 2 2 5 4 5 3" xfId="41340"/>
    <cellStyle name="Total 2 2 5 4 6" xfId="41341"/>
    <cellStyle name="Total 2 2 5 4 6 2" xfId="41342"/>
    <cellStyle name="Total 2 2 5 4 6 3" xfId="41343"/>
    <cellStyle name="Total 2 2 5 4 7" xfId="41344"/>
    <cellStyle name="Total 2 2 5 4 7 2" xfId="41345"/>
    <cellStyle name="Total 2 2 5 4 7 3" xfId="41346"/>
    <cellStyle name="Total 2 2 5 4 8" xfId="41347"/>
    <cellStyle name="Total 2 2 5 4 8 2" xfId="41348"/>
    <cellStyle name="Total 2 2 5 4 8 3" xfId="41349"/>
    <cellStyle name="Total 2 2 5 4 9" xfId="41350"/>
    <cellStyle name="Total 2 2 5 5" xfId="41351"/>
    <cellStyle name="Total 2 2 5 5 10" xfId="41352"/>
    <cellStyle name="Total 2 2 5 5 2" xfId="41353"/>
    <cellStyle name="Total 2 2 5 5 2 2" xfId="41354"/>
    <cellStyle name="Total 2 2 5 5 2 2 2" xfId="41355"/>
    <cellStyle name="Total 2 2 5 5 2 2 3" xfId="41356"/>
    <cellStyle name="Total 2 2 5 5 2 3" xfId="41357"/>
    <cellStyle name="Total 2 2 5 5 2 3 2" xfId="41358"/>
    <cellStyle name="Total 2 2 5 5 2 3 3" xfId="41359"/>
    <cellStyle name="Total 2 2 5 5 2 4" xfId="41360"/>
    <cellStyle name="Total 2 2 5 5 2 4 2" xfId="41361"/>
    <cellStyle name="Total 2 2 5 5 2 4 3" xfId="41362"/>
    <cellStyle name="Total 2 2 5 5 2 5" xfId="41363"/>
    <cellStyle name="Total 2 2 5 5 2 5 2" xfId="41364"/>
    <cellStyle name="Total 2 2 5 5 2 5 3" xfId="41365"/>
    <cellStyle name="Total 2 2 5 5 2 6" xfId="41366"/>
    <cellStyle name="Total 2 2 5 5 2 6 2" xfId="41367"/>
    <cellStyle name="Total 2 2 5 5 2 6 3" xfId="41368"/>
    <cellStyle name="Total 2 2 5 5 2 7" xfId="41369"/>
    <cellStyle name="Total 2 2 5 5 2 7 2" xfId="41370"/>
    <cellStyle name="Total 2 2 5 5 2 7 3" xfId="41371"/>
    <cellStyle name="Total 2 2 5 5 2 8" xfId="41372"/>
    <cellStyle name="Total 2 2 5 5 2 9" xfId="41373"/>
    <cellStyle name="Total 2 2 5 5 3" xfId="41374"/>
    <cellStyle name="Total 2 2 5 5 3 2" xfId="41375"/>
    <cellStyle name="Total 2 2 5 5 3 3" xfId="41376"/>
    <cellStyle name="Total 2 2 5 5 4" xfId="41377"/>
    <cellStyle name="Total 2 2 5 5 4 2" xfId="41378"/>
    <cellStyle name="Total 2 2 5 5 4 3" xfId="41379"/>
    <cellStyle name="Total 2 2 5 5 5" xfId="41380"/>
    <cellStyle name="Total 2 2 5 5 5 2" xfId="41381"/>
    <cellStyle name="Total 2 2 5 5 5 3" xfId="41382"/>
    <cellStyle name="Total 2 2 5 5 6" xfId="41383"/>
    <cellStyle name="Total 2 2 5 5 6 2" xfId="41384"/>
    <cellStyle name="Total 2 2 5 5 6 3" xfId="41385"/>
    <cellStyle name="Total 2 2 5 5 7" xfId="41386"/>
    <cellStyle name="Total 2 2 5 5 7 2" xfId="41387"/>
    <cellStyle name="Total 2 2 5 5 7 3" xfId="41388"/>
    <cellStyle name="Total 2 2 5 5 8" xfId="41389"/>
    <cellStyle name="Total 2 2 5 5 8 2" xfId="41390"/>
    <cellStyle name="Total 2 2 5 5 8 3" xfId="41391"/>
    <cellStyle name="Total 2 2 5 5 9" xfId="41392"/>
    <cellStyle name="Total 2 2 5 6" xfId="41393"/>
    <cellStyle name="Total 2 2 5 6 2" xfId="41394"/>
    <cellStyle name="Total 2 2 5 6 2 2" xfId="41395"/>
    <cellStyle name="Total 2 2 5 6 2 3" xfId="41396"/>
    <cellStyle name="Total 2 2 5 6 3" xfId="41397"/>
    <cellStyle name="Total 2 2 5 6 3 2" xfId="41398"/>
    <cellStyle name="Total 2 2 5 6 3 3" xfId="41399"/>
    <cellStyle name="Total 2 2 5 6 4" xfId="41400"/>
    <cellStyle name="Total 2 2 5 6 4 2" xfId="41401"/>
    <cellStyle name="Total 2 2 5 6 4 3" xfId="41402"/>
    <cellStyle name="Total 2 2 5 6 5" xfId="41403"/>
    <cellStyle name="Total 2 2 5 6 5 2" xfId="41404"/>
    <cellStyle name="Total 2 2 5 6 5 3" xfId="41405"/>
    <cellStyle name="Total 2 2 5 6 6" xfId="41406"/>
    <cellStyle name="Total 2 2 5 6 6 2" xfId="41407"/>
    <cellStyle name="Total 2 2 5 6 6 3" xfId="41408"/>
    <cellStyle name="Total 2 2 5 6 7" xfId="41409"/>
    <cellStyle name="Total 2 2 5 6 7 2" xfId="41410"/>
    <cellStyle name="Total 2 2 5 6 7 3" xfId="41411"/>
    <cellStyle name="Total 2 2 5 6 8" xfId="41412"/>
    <cellStyle name="Total 2 2 5 6 9" xfId="41413"/>
    <cellStyle name="Total 2 2 5 7" xfId="41414"/>
    <cellStyle name="Total 2 2 5 7 2" xfId="41415"/>
    <cellStyle name="Total 2 2 5 7 3" xfId="41416"/>
    <cellStyle name="Total 2 2 5 8" xfId="41417"/>
    <cellStyle name="Total 2 2 5 8 2" xfId="41418"/>
    <cellStyle name="Total 2 2 5 8 3" xfId="41419"/>
    <cellStyle name="Total 2 2 5 9" xfId="41420"/>
    <cellStyle name="Total 2 2 5 9 2" xfId="41421"/>
    <cellStyle name="Total 2 2 5 9 3" xfId="41422"/>
    <cellStyle name="Total 2 2 6" xfId="41423"/>
    <cellStyle name="Total 2 2 6 10" xfId="41424"/>
    <cellStyle name="Total 2 2 6 2" xfId="41425"/>
    <cellStyle name="Total 2 2 6 2 2" xfId="41426"/>
    <cellStyle name="Total 2 2 6 2 2 2" xfId="41427"/>
    <cellStyle name="Total 2 2 6 2 2 3" xfId="41428"/>
    <cellStyle name="Total 2 2 6 2 3" xfId="41429"/>
    <cellStyle name="Total 2 2 6 2 3 2" xfId="41430"/>
    <cellStyle name="Total 2 2 6 2 3 3" xfId="41431"/>
    <cellStyle name="Total 2 2 6 2 4" xfId="41432"/>
    <cellStyle name="Total 2 2 6 2 4 2" xfId="41433"/>
    <cellStyle name="Total 2 2 6 2 4 3" xfId="41434"/>
    <cellStyle name="Total 2 2 6 2 5" xfId="41435"/>
    <cellStyle name="Total 2 2 6 2 5 2" xfId="41436"/>
    <cellStyle name="Total 2 2 6 2 5 3" xfId="41437"/>
    <cellStyle name="Total 2 2 6 2 6" xfId="41438"/>
    <cellStyle name="Total 2 2 6 2 6 2" xfId="41439"/>
    <cellStyle name="Total 2 2 6 2 6 3" xfId="41440"/>
    <cellStyle name="Total 2 2 6 2 7" xfId="41441"/>
    <cellStyle name="Total 2 2 6 2 7 2" xfId="41442"/>
    <cellStyle name="Total 2 2 6 2 7 3" xfId="41443"/>
    <cellStyle name="Total 2 2 6 2 8" xfId="41444"/>
    <cellStyle name="Total 2 2 6 2 9" xfId="41445"/>
    <cellStyle name="Total 2 2 6 3" xfId="41446"/>
    <cellStyle name="Total 2 2 6 3 2" xfId="41447"/>
    <cellStyle name="Total 2 2 6 3 3" xfId="41448"/>
    <cellStyle name="Total 2 2 6 4" xfId="41449"/>
    <cellStyle name="Total 2 2 6 4 2" xfId="41450"/>
    <cellStyle name="Total 2 2 6 4 3" xfId="41451"/>
    <cellStyle name="Total 2 2 6 5" xfId="41452"/>
    <cellStyle name="Total 2 2 6 5 2" xfId="41453"/>
    <cellStyle name="Total 2 2 6 5 3" xfId="41454"/>
    <cellStyle name="Total 2 2 6 6" xfId="41455"/>
    <cellStyle name="Total 2 2 6 6 2" xfId="41456"/>
    <cellStyle name="Total 2 2 6 6 3" xfId="41457"/>
    <cellStyle name="Total 2 2 6 7" xfId="41458"/>
    <cellStyle name="Total 2 2 6 7 2" xfId="41459"/>
    <cellStyle name="Total 2 2 6 7 3" xfId="41460"/>
    <cellStyle name="Total 2 2 6 8" xfId="41461"/>
    <cellStyle name="Total 2 2 6 8 2" xfId="41462"/>
    <cellStyle name="Total 2 2 6 8 3" xfId="41463"/>
    <cellStyle name="Total 2 2 6 9" xfId="41464"/>
    <cellStyle name="Total 2 2 7" xfId="41465"/>
    <cellStyle name="Total 2 2 7 10" xfId="41466"/>
    <cellStyle name="Total 2 2 7 2" xfId="41467"/>
    <cellStyle name="Total 2 2 7 2 2" xfId="41468"/>
    <cellStyle name="Total 2 2 7 2 2 2" xfId="41469"/>
    <cellStyle name="Total 2 2 7 2 2 3" xfId="41470"/>
    <cellStyle name="Total 2 2 7 2 3" xfId="41471"/>
    <cellStyle name="Total 2 2 7 2 3 2" xfId="41472"/>
    <cellStyle name="Total 2 2 7 2 3 3" xfId="41473"/>
    <cellStyle name="Total 2 2 7 2 4" xfId="41474"/>
    <cellStyle name="Total 2 2 7 2 4 2" xfId="41475"/>
    <cellStyle name="Total 2 2 7 2 4 3" xfId="41476"/>
    <cellStyle name="Total 2 2 7 2 5" xfId="41477"/>
    <cellStyle name="Total 2 2 7 2 5 2" xfId="41478"/>
    <cellStyle name="Total 2 2 7 2 5 3" xfId="41479"/>
    <cellStyle name="Total 2 2 7 2 6" xfId="41480"/>
    <cellStyle name="Total 2 2 7 2 6 2" xfId="41481"/>
    <cellStyle name="Total 2 2 7 2 6 3" xfId="41482"/>
    <cellStyle name="Total 2 2 7 2 7" xfId="41483"/>
    <cellStyle name="Total 2 2 7 2 7 2" xfId="41484"/>
    <cellStyle name="Total 2 2 7 2 7 3" xfId="41485"/>
    <cellStyle name="Total 2 2 7 2 8" xfId="41486"/>
    <cellStyle name="Total 2 2 7 2 9" xfId="41487"/>
    <cellStyle name="Total 2 2 7 3" xfId="41488"/>
    <cellStyle name="Total 2 2 7 3 2" xfId="41489"/>
    <cellStyle name="Total 2 2 7 3 3" xfId="41490"/>
    <cellStyle name="Total 2 2 7 4" xfId="41491"/>
    <cellStyle name="Total 2 2 7 4 2" xfId="41492"/>
    <cellStyle name="Total 2 2 7 4 3" xfId="41493"/>
    <cellStyle name="Total 2 2 7 5" xfId="41494"/>
    <cellStyle name="Total 2 2 7 5 2" xfId="41495"/>
    <cellStyle name="Total 2 2 7 5 3" xfId="41496"/>
    <cellStyle name="Total 2 2 7 6" xfId="41497"/>
    <cellStyle name="Total 2 2 7 6 2" xfId="41498"/>
    <cellStyle name="Total 2 2 7 6 3" xfId="41499"/>
    <cellStyle name="Total 2 2 7 7" xfId="41500"/>
    <cellStyle name="Total 2 2 7 7 2" xfId="41501"/>
    <cellStyle name="Total 2 2 7 7 3" xfId="41502"/>
    <cellStyle name="Total 2 2 7 8" xfId="41503"/>
    <cellStyle name="Total 2 2 7 8 2" xfId="41504"/>
    <cellStyle name="Total 2 2 7 8 3" xfId="41505"/>
    <cellStyle name="Total 2 2 7 9" xfId="41506"/>
    <cellStyle name="Total 2 2 8" xfId="41507"/>
    <cellStyle name="Total 2 2 8 10" xfId="41508"/>
    <cellStyle name="Total 2 2 8 2" xfId="41509"/>
    <cellStyle name="Total 2 2 8 2 2" xfId="41510"/>
    <cellStyle name="Total 2 2 8 2 2 2" xfId="41511"/>
    <cellStyle name="Total 2 2 8 2 2 3" xfId="41512"/>
    <cellStyle name="Total 2 2 8 2 3" xfId="41513"/>
    <cellStyle name="Total 2 2 8 2 3 2" xfId="41514"/>
    <cellStyle name="Total 2 2 8 2 3 3" xfId="41515"/>
    <cellStyle name="Total 2 2 8 2 4" xfId="41516"/>
    <cellStyle name="Total 2 2 8 2 4 2" xfId="41517"/>
    <cellStyle name="Total 2 2 8 2 4 3" xfId="41518"/>
    <cellStyle name="Total 2 2 8 2 5" xfId="41519"/>
    <cellStyle name="Total 2 2 8 2 5 2" xfId="41520"/>
    <cellStyle name="Total 2 2 8 2 5 3" xfId="41521"/>
    <cellStyle name="Total 2 2 8 2 6" xfId="41522"/>
    <cellStyle name="Total 2 2 8 2 6 2" xfId="41523"/>
    <cellStyle name="Total 2 2 8 2 6 3" xfId="41524"/>
    <cellStyle name="Total 2 2 8 2 7" xfId="41525"/>
    <cellStyle name="Total 2 2 8 2 7 2" xfId="41526"/>
    <cellStyle name="Total 2 2 8 2 7 3" xfId="41527"/>
    <cellStyle name="Total 2 2 8 2 8" xfId="41528"/>
    <cellStyle name="Total 2 2 8 2 9" xfId="41529"/>
    <cellStyle name="Total 2 2 8 3" xfId="41530"/>
    <cellStyle name="Total 2 2 8 3 2" xfId="41531"/>
    <cellStyle name="Total 2 2 8 3 3" xfId="41532"/>
    <cellStyle name="Total 2 2 8 4" xfId="41533"/>
    <cellStyle name="Total 2 2 8 4 2" xfId="41534"/>
    <cellStyle name="Total 2 2 8 4 3" xfId="41535"/>
    <cellStyle name="Total 2 2 8 5" xfId="41536"/>
    <cellStyle name="Total 2 2 8 5 2" xfId="41537"/>
    <cellStyle name="Total 2 2 8 5 3" xfId="41538"/>
    <cellStyle name="Total 2 2 8 6" xfId="41539"/>
    <cellStyle name="Total 2 2 8 6 2" xfId="41540"/>
    <cellStyle name="Total 2 2 8 6 3" xfId="41541"/>
    <cellStyle name="Total 2 2 8 7" xfId="41542"/>
    <cellStyle name="Total 2 2 8 7 2" xfId="41543"/>
    <cellStyle name="Total 2 2 8 7 3" xfId="41544"/>
    <cellStyle name="Total 2 2 8 8" xfId="41545"/>
    <cellStyle name="Total 2 2 8 8 2" xfId="41546"/>
    <cellStyle name="Total 2 2 8 8 3" xfId="41547"/>
    <cellStyle name="Total 2 2 8 9" xfId="41548"/>
    <cellStyle name="Total 2 2 9" xfId="41549"/>
    <cellStyle name="Total 2 2 9 10" xfId="41550"/>
    <cellStyle name="Total 2 2 9 2" xfId="41551"/>
    <cellStyle name="Total 2 2 9 2 2" xfId="41552"/>
    <cellStyle name="Total 2 2 9 2 2 2" xfId="41553"/>
    <cellStyle name="Total 2 2 9 2 2 3" xfId="41554"/>
    <cellStyle name="Total 2 2 9 2 3" xfId="41555"/>
    <cellStyle name="Total 2 2 9 2 3 2" xfId="41556"/>
    <cellStyle name="Total 2 2 9 2 3 3" xfId="41557"/>
    <cellStyle name="Total 2 2 9 2 4" xfId="41558"/>
    <cellStyle name="Total 2 2 9 2 4 2" xfId="41559"/>
    <cellStyle name="Total 2 2 9 2 4 3" xfId="41560"/>
    <cellStyle name="Total 2 2 9 2 5" xfId="41561"/>
    <cellStyle name="Total 2 2 9 2 5 2" xfId="41562"/>
    <cellStyle name="Total 2 2 9 2 5 3" xfId="41563"/>
    <cellStyle name="Total 2 2 9 2 6" xfId="41564"/>
    <cellStyle name="Total 2 2 9 2 6 2" xfId="41565"/>
    <cellStyle name="Total 2 2 9 2 6 3" xfId="41566"/>
    <cellStyle name="Total 2 2 9 2 7" xfId="41567"/>
    <cellStyle name="Total 2 2 9 2 7 2" xfId="41568"/>
    <cellStyle name="Total 2 2 9 2 7 3" xfId="41569"/>
    <cellStyle name="Total 2 2 9 2 8" xfId="41570"/>
    <cellStyle name="Total 2 2 9 2 9" xfId="41571"/>
    <cellStyle name="Total 2 2 9 3" xfId="41572"/>
    <cellStyle name="Total 2 2 9 3 2" xfId="41573"/>
    <cellStyle name="Total 2 2 9 3 3" xfId="41574"/>
    <cellStyle name="Total 2 2 9 4" xfId="41575"/>
    <cellStyle name="Total 2 2 9 4 2" xfId="41576"/>
    <cellStyle name="Total 2 2 9 4 3" xfId="41577"/>
    <cellStyle name="Total 2 2 9 5" xfId="41578"/>
    <cellStyle name="Total 2 2 9 5 2" xfId="41579"/>
    <cellStyle name="Total 2 2 9 5 3" xfId="41580"/>
    <cellStyle name="Total 2 2 9 6" xfId="41581"/>
    <cellStyle name="Total 2 2 9 6 2" xfId="41582"/>
    <cellStyle name="Total 2 2 9 6 3" xfId="41583"/>
    <cellStyle name="Total 2 2 9 7" xfId="41584"/>
    <cellStyle name="Total 2 2 9 7 2" xfId="41585"/>
    <cellStyle name="Total 2 2 9 7 3" xfId="41586"/>
    <cellStyle name="Total 2 2 9 8" xfId="41587"/>
    <cellStyle name="Total 2 2 9 8 2" xfId="41588"/>
    <cellStyle name="Total 2 2 9 8 3" xfId="41589"/>
    <cellStyle name="Total 2 2 9 9" xfId="41590"/>
    <cellStyle name="Währung [0]_Compiling Utility Macros" xfId="41591"/>
    <cellStyle name="Währung_Compiling Utility Macros" xfId="41592"/>
    <cellStyle name="Warning Text 2" xfId="41593"/>
  </cellStyles>
  <dxfs count="1"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8FE2FF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12</xdr:col>
      <xdr:colOff>113487</xdr:colOff>
      <xdr:row>18</xdr:row>
      <xdr:rowOff>18976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981325"/>
          <a:ext cx="6504762" cy="5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49612</xdr:colOff>
      <xdr:row>4</xdr:row>
      <xdr:rowOff>5954</xdr:rowOff>
    </xdr:from>
    <xdr:to>
      <xdr:col>12</xdr:col>
      <xdr:colOff>386954</xdr:colOff>
      <xdr:row>13</xdr:row>
      <xdr:rowOff>99219</xdr:rowOff>
    </xdr:to>
    <xdr:sp macro="" textlink="">
      <xdr:nvSpPr>
        <xdr:cNvPr id="3" name="TextBox 2"/>
        <xdr:cNvSpPr txBox="1"/>
      </xdr:nvSpPr>
      <xdr:spPr>
        <a:xfrm>
          <a:off x="5040315" y="779860"/>
          <a:ext cx="4038202" cy="2147093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Instructions</a:t>
          </a:r>
        </a:p>
        <a:p>
          <a:pPr>
            <a:lnSpc>
              <a:spcPct val="100000"/>
            </a:lnSpc>
          </a:pPr>
          <a:r>
            <a:rPr lang="en-US" sz="1000"/>
            <a:t>1. Connect to Smart View Ad Hoc Grid Essbase Cluster-1</a:t>
          </a:r>
          <a:r>
            <a:rPr lang="en-US" sz="1000" baseline="0"/>
            <a:t> | CalRptg | CalRptg</a:t>
          </a:r>
        </a:p>
        <a:p>
          <a:pPr>
            <a:lnSpc>
              <a:spcPct val="100000"/>
            </a:lnSpc>
          </a:pPr>
          <a:endParaRPr lang="en-US" sz="1000" baseline="0"/>
        </a:p>
        <a:p>
          <a:pPr>
            <a:lnSpc>
              <a:spcPct val="100000"/>
            </a:lnSpc>
          </a:pPr>
          <a:r>
            <a:rPr lang="en-US" sz="1000" baseline="0"/>
            <a:t>2. Select your Division from the Entity drop-down list in the POV below the ribbon.</a:t>
          </a:r>
        </a:p>
        <a:p>
          <a:pPr>
            <a:lnSpc>
              <a:spcPct val="100000"/>
            </a:lnSpc>
          </a:pPr>
          <a:endParaRPr lang="en-US" sz="1000" baseline="0"/>
        </a:p>
        <a:p>
          <a:pPr>
            <a:lnSpc>
              <a:spcPct val="100000"/>
            </a:lnSpc>
          </a:pPr>
          <a:r>
            <a:rPr lang="en-US" sz="1000" baseline="0"/>
            <a:t>3. Click the Refresh button at the right of the POV</a:t>
          </a:r>
        </a:p>
        <a:p>
          <a:pPr>
            <a:lnSpc>
              <a:spcPct val="100000"/>
            </a:lnSpc>
          </a:pPr>
          <a:endParaRPr lang="en-US" sz="1000" b="1" baseline="0">
            <a:solidFill>
              <a:srgbClr val="FF0000"/>
            </a:solidFill>
          </a:endParaRPr>
        </a:p>
        <a:p>
          <a:pPr>
            <a:lnSpc>
              <a:spcPct val="100000"/>
            </a:lnSpc>
          </a:pPr>
          <a:r>
            <a:rPr lang="en-US" sz="1000" b="1" baseline="0">
              <a:solidFill>
                <a:srgbClr val="FF0000"/>
              </a:solidFill>
            </a:rPr>
            <a:t>The purpose of this sheet is to pull data from CalRptg. Do NOT make any changes here.</a:t>
          </a:r>
        </a:p>
        <a:p>
          <a:pPr>
            <a:lnSpc>
              <a:spcPct val="100000"/>
            </a:lnSpc>
          </a:pPr>
          <a:r>
            <a:rPr lang="en-US" sz="1000" b="0" baseline="0">
              <a:solidFill>
                <a:sysClr val="windowText" lastClr="000000"/>
              </a:solidFill>
            </a:rPr>
            <a:t>This data is referenced </a:t>
          </a:r>
          <a:r>
            <a:rPr lang="en-US" sz="1050" b="0" baseline="0">
              <a:solidFill>
                <a:sysClr val="windowText" lastClr="000000"/>
              </a:solidFill>
            </a:rPr>
            <a:t>on the Budget Template tab, where you enter your plan data for the next 3 years.</a:t>
          </a:r>
          <a:endParaRPr lang="en-US" sz="1050" b="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G$\RPB%20Budget\Private\2016-17%20Budget%20Process\Budget%20Process\4.0%20Submission%20Review\Hearing%20Tools\FY17%20Budget%20Hearing%20Data_Fin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Users\kbs\Downloads\REPORT%20-%20SCH%20by%20CredDept%20Cohort%20EntryStatus%20PayerStatus.2.1.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My%20Documents\Dump\BFS%20Mapping%20P&amp;L\FY'15\1-loan-3xxxx-5xxxx-2016-0807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mpus.berkeley.edu\COIS\Departmental\GA\Financial%20Reporting\Annual%20Reports\Berkeley%20Campus\FY%2014-15\CFR\ws%20for%20SRECNP\Mapping%20Backup\1-current-3xxxx-5xxxx-2016-0807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Users\wezelman\Downloads\Represented%20vs%20Non%20Represented-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C$\Users\yalingli\Downloads\1-Combined%20FY15-FY14%20ALL%20Transfers_061815(thru%20May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port Selectors"/>
      <sheetName val="charts"/>
      <sheetName val="Funds Retention &amp; Startup"/>
      <sheetName val="Funds Retention &amp; Startup Pull"/>
      <sheetName val="E98234456D5949B69FF8E9ACAAE5FE0"/>
      <sheetName val="Cuts FY17"/>
      <sheetName val="Pledges"/>
      <sheetName val="FFE"/>
      <sheetName val="DropDownList"/>
    </sheetNames>
    <sheetDataSet>
      <sheetData sheetId="0">
        <row r="2">
          <cell r="A2" t="str">
            <v>FY11</v>
          </cell>
          <cell r="B2" t="str">
            <v>Operating Budget</v>
          </cell>
          <cell r="C2" t="str">
            <v>Working</v>
          </cell>
          <cell r="D2" t="str">
            <v>Current Funds</v>
          </cell>
          <cell r="E2" t="str">
            <v>YearTotal</v>
          </cell>
          <cell r="F2" t="str">
            <v>Chart1</v>
          </cell>
          <cell r="G2" t="str">
            <v>Chart2</v>
          </cell>
          <cell r="H2" t="str">
            <v>Periodic</v>
          </cell>
          <cell r="I2" t="str">
            <v xml:space="preserve">     1_COLLS - Letters &amp; Science</v>
          </cell>
        </row>
        <row r="3">
          <cell r="A3" t="str">
            <v>FY12</v>
          </cell>
          <cell r="B3" t="str">
            <v>Forecast</v>
          </cell>
          <cell r="C3" t="str">
            <v>Planner Submission</v>
          </cell>
          <cell r="D3" t="str">
            <v>Unrestricted Funds</v>
          </cell>
          <cell r="E3" t="str">
            <v>Q1</v>
          </cell>
          <cell r="H3" t="str">
            <v>YTD</v>
          </cell>
          <cell r="I3" t="str">
            <v xml:space="preserve">          1_COL1S - L&amp;S Core</v>
          </cell>
        </row>
        <row r="4">
          <cell r="A4" t="str">
            <v>FY13</v>
          </cell>
          <cell r="B4" t="str">
            <v>Actual</v>
          </cell>
          <cell r="C4" t="str">
            <v>Final</v>
          </cell>
          <cell r="D4" t="str">
            <v>Designated</v>
          </cell>
          <cell r="E4" t="str">
            <v>Q2</v>
          </cell>
          <cell r="I4" t="str">
            <v xml:space="preserve">          1_LS1BS - L&amp;S Biological Sciences</v>
          </cell>
        </row>
        <row r="5">
          <cell r="A5" t="str">
            <v>2013-14</v>
          </cell>
          <cell r="D5" t="str">
            <v>Restricted Gift Funds</v>
          </cell>
          <cell r="E5" t="str">
            <v>Q3</v>
          </cell>
          <cell r="I5" t="str">
            <v xml:space="preserve">          1_LS1HU - L&amp;S Arts &amp; Humanities</v>
          </cell>
        </row>
        <row r="6">
          <cell r="A6" t="str">
            <v>2014-15</v>
          </cell>
          <cell r="D6" t="str">
            <v>Restricted Endowments and FFEs Funds</v>
          </cell>
          <cell r="E6" t="str">
            <v>Q4</v>
          </cell>
          <cell r="I6" t="str">
            <v xml:space="preserve">          1_LS1PS - L&amp;S Math &amp; Physical Sci</v>
          </cell>
        </row>
        <row r="7">
          <cell r="A7" t="str">
            <v>2015-16</v>
          </cell>
          <cell r="D7" t="str">
            <v>Current Funds Excluding C&amp;G</v>
          </cell>
          <cell r="E7" t="str">
            <v>Jul</v>
          </cell>
          <cell r="I7" t="str">
            <v xml:space="preserve">          1_LS1SS - L&amp;S Social Sciences</v>
          </cell>
        </row>
        <row r="8">
          <cell r="A8" t="str">
            <v>2016-17</v>
          </cell>
          <cell r="D8" t="str">
            <v>Contracts and Grants</v>
          </cell>
          <cell r="E8" t="str">
            <v>Aug</v>
          </cell>
          <cell r="I8" t="str">
            <v xml:space="preserve">          1_LS1UI - L&amp;S Undergraduate Division</v>
          </cell>
        </row>
        <row r="9">
          <cell r="E9" t="str">
            <v>Sep</v>
          </cell>
          <cell r="I9" t="str">
            <v xml:space="preserve">     1_COLLE - Colleges</v>
          </cell>
        </row>
        <row r="10">
          <cell r="E10" t="str">
            <v>Oct</v>
          </cell>
          <cell r="I10" t="str">
            <v xml:space="preserve">          1_CENVD - Col of Environmental Design</v>
          </cell>
        </row>
        <row r="11">
          <cell r="E11" t="str">
            <v>Nov</v>
          </cell>
          <cell r="I11" t="str">
            <v xml:space="preserve">          1_CO1NR - College of Natural Resources</v>
          </cell>
        </row>
        <row r="12">
          <cell r="E12" t="str">
            <v>Dec</v>
          </cell>
          <cell r="I12" t="str">
            <v xml:space="preserve">          1_COCHM - College of Chemistry</v>
          </cell>
        </row>
        <row r="13">
          <cell r="E13" t="str">
            <v>Jan</v>
          </cell>
          <cell r="I13" t="str">
            <v xml:space="preserve">          1_COENG - College of Engineering</v>
          </cell>
        </row>
        <row r="14">
          <cell r="E14" t="str">
            <v>Feb</v>
          </cell>
          <cell r="I14" t="str">
            <v xml:space="preserve">     1_SCHOL - Schools</v>
          </cell>
        </row>
        <row r="15">
          <cell r="E15" t="str">
            <v>Mar</v>
          </cell>
          <cell r="I15" t="str">
            <v xml:space="preserve">          1_BOALT - Boalt School of Law</v>
          </cell>
        </row>
        <row r="16">
          <cell r="E16" t="str">
            <v>Apr</v>
          </cell>
          <cell r="I16" t="str">
            <v xml:space="preserve">          1_GSCPP - Goldman Sch of Public Policy</v>
          </cell>
        </row>
        <row r="17">
          <cell r="E17" t="str">
            <v>May</v>
          </cell>
          <cell r="I17" t="str">
            <v xml:space="preserve">          1_HAAS3 - Haas School of Business</v>
          </cell>
        </row>
        <row r="18">
          <cell r="E18" t="str">
            <v>Jun</v>
          </cell>
          <cell r="I18" t="str">
            <v xml:space="preserve">          1_SC1OP - School of Optometry</v>
          </cell>
        </row>
        <row r="19">
          <cell r="I19" t="str">
            <v xml:space="preserve">          1_SC1PH - School of Public Health</v>
          </cell>
        </row>
        <row r="20">
          <cell r="I20" t="str">
            <v xml:space="preserve">          1_SCEDU - Graduate School of Education</v>
          </cell>
        </row>
        <row r="21">
          <cell r="I21" t="str">
            <v xml:space="preserve">          1_SCHSW - School of Social Welfare</v>
          </cell>
        </row>
        <row r="22">
          <cell r="I22" t="str">
            <v xml:space="preserve">          1_SCJOU - School of Journalism</v>
          </cell>
        </row>
        <row r="23">
          <cell r="I23" t="str">
            <v xml:space="preserve">          1_SCSIM - School of Information</v>
          </cell>
        </row>
        <row r="24">
          <cell r="I24" t="str">
            <v xml:space="preserve">     1_OACAD - Other Academic</v>
          </cell>
        </row>
        <row r="25">
          <cell r="I25" t="str">
            <v xml:space="preserve">          1_ACADS - Academic Senate</v>
          </cell>
        </row>
        <row r="26">
          <cell r="I26" t="str">
            <v xml:space="preserve">          1_EVCP3 - Academic Core</v>
          </cell>
        </row>
        <row r="27">
          <cell r="I27" t="str">
            <v xml:space="preserve">          1_OT1VP - Office for the Faculty</v>
          </cell>
        </row>
        <row r="28">
          <cell r="I28" t="str">
            <v xml:space="preserve">          1_SAFP3 - Strategic Acad and Fac Plan</v>
          </cell>
        </row>
        <row r="29">
          <cell r="I29" t="str">
            <v xml:space="preserve">          1_SSALL - Summer Sessn, Study Abrd, OLLI</v>
          </cell>
        </row>
        <row r="30">
          <cell r="I30" t="str">
            <v xml:space="preserve">          1_UCLIB - UC Library</v>
          </cell>
        </row>
        <row r="31">
          <cell r="I31" t="str">
            <v xml:space="preserve">          1_UNEX3 - University Extension</v>
          </cell>
        </row>
        <row r="32">
          <cell r="I32" t="str">
            <v xml:space="preserve">          1_VPAPF - Undergraduate Education</v>
          </cell>
        </row>
        <row r="33">
          <cell r="I33" t="str">
            <v xml:space="preserve">          1_VR1GD - Graduate Division</v>
          </cell>
        </row>
        <row r="34">
          <cell r="I34" t="str">
            <v xml:space="preserve">     1_VCRES - Research, Policy, Planng &amp; Adm</v>
          </cell>
        </row>
        <row r="35">
          <cell r="I35" t="str">
            <v xml:space="preserve">          1_VCRAC - Academic Research Units</v>
          </cell>
        </row>
        <row r="36">
          <cell r="I36" t="str">
            <v xml:space="preserve">          1_VCRAU - Research Administrative Units</v>
          </cell>
        </row>
        <row r="37">
          <cell r="I37" t="str">
            <v xml:space="preserve">          1_VCRMS - Res Museum &amp; Field Stations</v>
          </cell>
        </row>
        <row r="38">
          <cell r="I38" t="str">
            <v xml:space="preserve">     1_CAMSU - Campus Support</v>
          </cell>
        </row>
        <row r="39">
          <cell r="I39" t="str">
            <v xml:space="preserve">          1_ATHLE - Athletics</v>
          </cell>
        </row>
        <row r="40">
          <cell r="I40" t="str">
            <v xml:space="preserve">          1_CALPF - Cal Performances_SMA</v>
          </cell>
        </row>
        <row r="41">
          <cell r="I41" t="str">
            <v xml:space="preserve">          1_CALPF - Cal Performances_SMA</v>
          </cell>
        </row>
        <row r="42">
          <cell r="I42" t="str">
            <v xml:space="preserve">          1_CHANL - Campus Support Core</v>
          </cell>
        </row>
        <row r="43">
          <cell r="I43" t="str">
            <v xml:space="preserve">          1_MU1FA - Art Mus &amp; Pacific Film Archive</v>
          </cell>
        </row>
        <row r="44">
          <cell r="I44" t="str">
            <v xml:space="preserve">          1_UCRLO - University Relations</v>
          </cell>
        </row>
        <row r="45">
          <cell r="I45" t="str">
            <v xml:space="preserve">          1_VCBAS - Administration &amp; Finance</v>
          </cell>
        </row>
        <row r="46">
          <cell r="I46" t="str">
            <v xml:space="preserve">          1_VCCPD - Real Estate</v>
          </cell>
        </row>
        <row r="47">
          <cell r="I47" t="str">
            <v xml:space="preserve">          1_VCEI3 - Equity &amp; Inclusion Div</v>
          </cell>
        </row>
        <row r="48">
          <cell r="I48" t="str">
            <v xml:space="preserve">          1_VCUGA - Student Affairs</v>
          </cell>
        </row>
        <row r="49">
          <cell r="I49" t="str">
            <v xml:space="preserve">     1_CENLD - Central Ledger</v>
          </cell>
        </row>
        <row r="50">
          <cell r="I50" t="str">
            <v xml:space="preserve">          1_ACCTL - Central Accounting Ledger</v>
          </cell>
        </row>
        <row r="51">
          <cell r="I51" t="str">
            <v xml:space="preserve">          1_CENRL - Central Resource Ledger</v>
          </cell>
        </row>
        <row r="52">
          <cell r="I52" t="str">
            <v>1_UCBKL - University of Cal Berkeley</v>
          </cell>
        </row>
        <row r="53">
          <cell r="I53">
            <v>0</v>
          </cell>
        </row>
      </sheetData>
      <sheetData sheetId="1"/>
      <sheetData sheetId="2">
        <row r="49">
          <cell r="W49" t="str">
            <v>2013-14A</v>
          </cell>
        </row>
      </sheetData>
      <sheetData sheetId="3">
        <row r="645">
          <cell r="A645" t="str">
            <v>Retention</v>
          </cell>
        </row>
      </sheetData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byCredDivDept"/>
      <sheetName val="Refresh Pivot-SCHbyCredDept"/>
      <sheetName val="Bin Counts"/>
      <sheetName val="CALC-SCHbyCredDept"/>
      <sheetName val="DataVisSIDcount"/>
      <sheetName val="INDEX-SCHbySIDcount"/>
      <sheetName val="DATA-SIDcount"/>
      <sheetName val="DATA-SCHbyTermRoomBundle"/>
      <sheetName val="FPF-GlobalEdge"/>
      <sheetName val="tSeq"/>
    </sheetNames>
    <sheetDataSet>
      <sheetData sheetId="0"/>
      <sheetData sheetId="1"/>
      <sheetData sheetId="2"/>
      <sheetData sheetId="3">
        <row r="15">
          <cell r="A15" t="str">
            <v>Clg of Chemistry</v>
          </cell>
          <cell r="B15" t="str">
            <v>Chem &amp; Biomolecular Eng</v>
          </cell>
          <cell r="N15" t="str">
            <v>TAS Eligible</v>
          </cell>
          <cell r="S15">
            <v>246</v>
          </cell>
          <cell r="X15">
            <v>255.60865788603158</v>
          </cell>
        </row>
        <row r="16">
          <cell r="A16" t="str">
            <v>Clg of Chemistry</v>
          </cell>
          <cell r="B16" t="str">
            <v>Chem &amp; Biomolecular Eng</v>
          </cell>
          <cell r="N16" t="str">
            <v>TAS Eligible</v>
          </cell>
          <cell r="S16">
            <v>69</v>
          </cell>
          <cell r="X16">
            <v>71.665329059197603</v>
          </cell>
        </row>
        <row r="17">
          <cell r="A17" t="str">
            <v>Clg of Chemistry</v>
          </cell>
          <cell r="B17" t="str">
            <v>Chem &amp; Biomolecular Eng</v>
          </cell>
          <cell r="N17" t="str">
            <v>Not TAS Eligible</v>
          </cell>
          <cell r="S17">
            <v>74</v>
          </cell>
          <cell r="X17">
            <v>77.291171960349828</v>
          </cell>
        </row>
        <row r="18">
          <cell r="A18" t="str">
            <v>Clg of Chemistry</v>
          </cell>
          <cell r="B18" t="str">
            <v>Chem &amp; Biomolecular Eng</v>
          </cell>
          <cell r="N18" t="str">
            <v>Not TAS Eligible</v>
          </cell>
          <cell r="S18">
            <v>2</v>
          </cell>
          <cell r="X18">
            <v>2.1652445166064687</v>
          </cell>
        </row>
        <row r="19">
          <cell r="A19" t="str">
            <v>Clg of Chemistry</v>
          </cell>
          <cell r="B19" t="str">
            <v>Chem &amp; Biomolecular Eng</v>
          </cell>
          <cell r="N19" t="str">
            <v>Not TAS Eligible</v>
          </cell>
          <cell r="S19">
            <v>40</v>
          </cell>
          <cell r="X19">
            <v>41.413117359933416</v>
          </cell>
        </row>
        <row r="20">
          <cell r="A20" t="str">
            <v>Clg of Chemistry</v>
          </cell>
          <cell r="B20" t="str">
            <v>Chem &amp; Biomolecular Eng</v>
          </cell>
          <cell r="N20" t="str">
            <v>Not TAS Eligible</v>
          </cell>
          <cell r="S20">
            <v>7</v>
          </cell>
          <cell r="X20">
            <v>7.2374422916888888</v>
          </cell>
        </row>
        <row r="21">
          <cell r="A21" t="str">
            <v>Clg of Chemistry</v>
          </cell>
          <cell r="B21" t="str">
            <v>Chem &amp; Biomolecular Eng</v>
          </cell>
          <cell r="N21" t="str">
            <v>TAS Eligible</v>
          </cell>
          <cell r="S21">
            <v>576</v>
          </cell>
          <cell r="X21">
            <v>629.81820604839993</v>
          </cell>
        </row>
        <row r="22">
          <cell r="A22" t="str">
            <v>Clg of Chemistry</v>
          </cell>
          <cell r="B22" t="str">
            <v>Chem &amp; Biomolecular Eng</v>
          </cell>
          <cell r="N22" t="str">
            <v>TAS Eligible</v>
          </cell>
          <cell r="S22">
            <v>516</v>
          </cell>
          <cell r="X22">
            <v>569.01595818793874</v>
          </cell>
        </row>
        <row r="23">
          <cell r="A23" t="str">
            <v>Clg of Chemistry</v>
          </cell>
          <cell r="B23" t="str">
            <v>Chem &amp; Biomolecular Eng</v>
          </cell>
          <cell r="N23" t="str">
            <v>TAS Eligible</v>
          </cell>
          <cell r="S23">
            <v>476</v>
          </cell>
          <cell r="X23">
            <v>496.19243993961601</v>
          </cell>
        </row>
        <row r="24">
          <cell r="A24" t="str">
            <v>Clg of Chemistry</v>
          </cell>
          <cell r="B24" t="str">
            <v>Chem &amp; Biomolecular Eng</v>
          </cell>
          <cell r="N24" t="str">
            <v>TAS Eligible</v>
          </cell>
          <cell r="S24">
            <v>560</v>
          </cell>
          <cell r="X24">
            <v>615.30667331504867</v>
          </cell>
        </row>
        <row r="25">
          <cell r="A25" t="str">
            <v>Clg of Chemistry</v>
          </cell>
          <cell r="B25" t="str">
            <v>Chem &amp; Biomolecular Eng</v>
          </cell>
          <cell r="N25" t="str">
            <v>TAS Eligible</v>
          </cell>
          <cell r="S25">
            <v>476</v>
          </cell>
          <cell r="X25">
            <v>494.84846974671518</v>
          </cell>
        </row>
        <row r="26">
          <cell r="A26" t="str">
            <v>Clg of Chemistry</v>
          </cell>
          <cell r="B26" t="str">
            <v>Chem &amp; Biomolecular Eng</v>
          </cell>
          <cell r="N26" t="str">
            <v>TAS Eligible</v>
          </cell>
          <cell r="S26">
            <v>176</v>
          </cell>
          <cell r="X26">
            <v>195.15088999728334</v>
          </cell>
        </row>
        <row r="27">
          <cell r="A27" t="str">
            <v>Clg of Chemistry</v>
          </cell>
          <cell r="B27" t="str">
            <v>Chem &amp; Biomolecular Eng</v>
          </cell>
          <cell r="N27" t="str">
            <v>TAS Eligible</v>
          </cell>
          <cell r="S27">
            <v>316</v>
          </cell>
          <cell r="X27">
            <v>336.8559252992244</v>
          </cell>
        </row>
        <row r="28">
          <cell r="A28" t="str">
            <v>Clg of Chemistry</v>
          </cell>
          <cell r="B28" t="str">
            <v>Chem &amp; Biomolecular Eng</v>
          </cell>
          <cell r="N28" t="str">
            <v>TAS Eligible</v>
          </cell>
          <cell r="S28">
            <v>156</v>
          </cell>
          <cell r="X28">
            <v>171.11477452352798</v>
          </cell>
        </row>
        <row r="29">
          <cell r="A29" t="str">
            <v>Clg of Chemistry</v>
          </cell>
          <cell r="B29" t="str">
            <v>Chem &amp; Biomolecular Eng</v>
          </cell>
          <cell r="N29" t="str">
            <v>TAS Eligible</v>
          </cell>
          <cell r="S29">
            <v>264</v>
          </cell>
          <cell r="X29">
            <v>297.08876437645392</v>
          </cell>
        </row>
        <row r="30">
          <cell r="A30" t="str">
            <v>Clg of Chemistry</v>
          </cell>
          <cell r="B30" t="str">
            <v>Chem &amp; Biomolecular Eng</v>
          </cell>
          <cell r="N30" t="str">
            <v>TAS Eligible</v>
          </cell>
          <cell r="S30">
            <v>156</v>
          </cell>
          <cell r="X30">
            <v>166.67085690347889</v>
          </cell>
        </row>
        <row r="31">
          <cell r="A31" t="str">
            <v>Clg of Chemistry</v>
          </cell>
          <cell r="B31" t="str">
            <v>Chem &amp; Biomolecular Eng</v>
          </cell>
          <cell r="N31" t="str">
            <v>TAS Eligible</v>
          </cell>
          <cell r="S31">
            <v>312</v>
          </cell>
          <cell r="X31">
            <v>328.48397750698666</v>
          </cell>
        </row>
        <row r="32">
          <cell r="A32" t="str">
            <v>Clg of Chemistry</v>
          </cell>
          <cell r="B32" t="str">
            <v>Chem &amp; Biomolecular Eng</v>
          </cell>
          <cell r="N32" t="str">
            <v>TAS Eligible</v>
          </cell>
          <cell r="S32">
            <v>147</v>
          </cell>
          <cell r="X32">
            <v>155.28820533885778</v>
          </cell>
        </row>
        <row r="33">
          <cell r="A33" t="str">
            <v>Clg of Chemistry</v>
          </cell>
          <cell r="B33" t="str">
            <v>Chem &amp; Biomolecular Eng</v>
          </cell>
          <cell r="N33" t="str">
            <v>TAS Eligible</v>
          </cell>
          <cell r="S33">
            <v>60</v>
          </cell>
          <cell r="X33">
            <v>62.099247403678611</v>
          </cell>
        </row>
        <row r="34">
          <cell r="A34" t="str">
            <v>Clg of Chemistry</v>
          </cell>
          <cell r="B34" t="str">
            <v>Chem &amp; Biomolecular Eng</v>
          </cell>
          <cell r="N34" t="str">
            <v>TAS Eligible</v>
          </cell>
          <cell r="S34">
            <v>60</v>
          </cell>
          <cell r="X34">
            <v>65.394081863831545</v>
          </cell>
        </row>
        <row r="35">
          <cell r="A35" t="str">
            <v>Clg of Chemistry</v>
          </cell>
          <cell r="B35" t="str">
            <v>Chem &amp; Biomolecular Eng</v>
          </cell>
          <cell r="N35" t="str">
            <v>TAS Eligible</v>
          </cell>
          <cell r="S35">
            <v>90</v>
          </cell>
          <cell r="X35">
            <v>91.638903509643782</v>
          </cell>
        </row>
        <row r="36">
          <cell r="A36" t="str">
            <v>Clg of Chemistry</v>
          </cell>
          <cell r="B36" t="str">
            <v>Chem &amp; Biomolecular Eng</v>
          </cell>
          <cell r="N36" t="str">
            <v>TAS Eligible</v>
          </cell>
          <cell r="S36">
            <v>69</v>
          </cell>
          <cell r="X36">
            <v>76.575899515025966</v>
          </cell>
        </row>
        <row r="37">
          <cell r="A37" t="str">
            <v>Clg of Chemistry</v>
          </cell>
          <cell r="B37" t="str">
            <v>Chem &amp; Biomolecular Eng</v>
          </cell>
          <cell r="N37" t="str">
            <v>TAS Eligible</v>
          </cell>
          <cell r="S37">
            <v>201</v>
          </cell>
          <cell r="X37">
            <v>216.7764281130577</v>
          </cell>
        </row>
        <row r="38">
          <cell r="A38" t="str">
            <v>Clg of Chemistry</v>
          </cell>
          <cell r="B38" t="str">
            <v>Chem &amp; Biomolecular Eng</v>
          </cell>
          <cell r="N38" t="str">
            <v>TAS Eligible</v>
          </cell>
          <cell r="S38">
            <v>69</v>
          </cell>
          <cell r="X38">
            <v>72.946098427261646</v>
          </cell>
        </row>
        <row r="39">
          <cell r="A39" t="str">
            <v>Clg of Chemistry</v>
          </cell>
          <cell r="B39" t="str">
            <v>Chem &amp; Biomolecular Eng</v>
          </cell>
          <cell r="N39" t="str">
            <v>Not TAS Eligible</v>
          </cell>
          <cell r="S39">
            <v>63</v>
          </cell>
          <cell r="X39">
            <v>65.801943695973492</v>
          </cell>
        </row>
        <row r="40">
          <cell r="A40" t="str">
            <v>Clg of Chemistry</v>
          </cell>
          <cell r="B40" t="str">
            <v>Chem &amp; Biomolecular Eng</v>
          </cell>
          <cell r="N40" t="str">
            <v>Not TAS Eligible</v>
          </cell>
          <cell r="S40">
            <v>9</v>
          </cell>
          <cell r="X40">
            <v>9</v>
          </cell>
        </row>
        <row r="41">
          <cell r="A41" t="str">
            <v>Clg of Chemistry</v>
          </cell>
          <cell r="B41" t="str">
            <v>Chem &amp; Biomolecular Eng</v>
          </cell>
          <cell r="N41" t="str">
            <v>Not TAS Eligible</v>
          </cell>
          <cell r="S41">
            <v>9</v>
          </cell>
          <cell r="X41">
            <v>9.7436003247291083</v>
          </cell>
        </row>
        <row r="42">
          <cell r="A42" t="str">
            <v>Clg of Chemistry</v>
          </cell>
          <cell r="B42" t="str">
            <v>Chem &amp; Biomolecular Eng</v>
          </cell>
          <cell r="N42" t="str">
            <v>Not TAS Eligible</v>
          </cell>
          <cell r="S42">
            <v>66</v>
          </cell>
          <cell r="X42">
            <v>68.331643643890146</v>
          </cell>
        </row>
        <row r="43">
          <cell r="A43" t="str">
            <v>Clg of Chemistry</v>
          </cell>
          <cell r="B43" t="str">
            <v>Chem &amp; Biomolecular Eng</v>
          </cell>
          <cell r="N43" t="str">
            <v>Not TAS Eligible</v>
          </cell>
          <cell r="S43">
            <v>2</v>
          </cell>
          <cell r="X43">
            <v>2.0678406547682542</v>
          </cell>
        </row>
        <row r="44">
          <cell r="A44" t="str">
            <v>Clg of Chemistry</v>
          </cell>
          <cell r="B44" t="str">
            <v>Chem &amp; Biomolecular Eng</v>
          </cell>
          <cell r="N44" t="str">
            <v>TAS Eligible</v>
          </cell>
          <cell r="S44">
            <v>48</v>
          </cell>
          <cell r="X44">
            <v>50.745111949399401</v>
          </cell>
        </row>
        <row r="45">
          <cell r="A45" t="str">
            <v>Clg of Chemistry</v>
          </cell>
          <cell r="B45" t="str">
            <v>Chem &amp; Biomolecular Eng</v>
          </cell>
          <cell r="N45" t="str">
            <v>TAS Eligible</v>
          </cell>
          <cell r="S45">
            <v>27</v>
          </cell>
          <cell r="X45">
            <v>27.944661331655375</v>
          </cell>
        </row>
        <row r="46">
          <cell r="A46" t="str">
            <v>Clg of Chemistry</v>
          </cell>
          <cell r="B46" t="str">
            <v>Chem &amp; Biomolecular Eng</v>
          </cell>
          <cell r="N46" t="str">
            <v>TAS Eligible</v>
          </cell>
          <cell r="S46">
            <v>45</v>
          </cell>
          <cell r="X46">
            <v>47.573542452561938</v>
          </cell>
        </row>
        <row r="47">
          <cell r="A47" t="str">
            <v>Clg of Chemistry</v>
          </cell>
          <cell r="B47" t="str">
            <v>Chem &amp; Biomolecular Eng</v>
          </cell>
          <cell r="N47" t="str">
            <v>TAS Eligible</v>
          </cell>
          <cell r="S47">
            <v>33</v>
          </cell>
          <cell r="X47">
            <v>34.887264465212091</v>
          </cell>
        </row>
        <row r="48">
          <cell r="A48" t="str">
            <v>Clg of Chemistry</v>
          </cell>
          <cell r="B48" t="str">
            <v>Chemistry</v>
          </cell>
          <cell r="N48" t="str">
            <v>Not TAS Eligible</v>
          </cell>
          <cell r="S48">
            <v>7</v>
          </cell>
          <cell r="X48">
            <v>9.3061359867330022</v>
          </cell>
        </row>
        <row r="49">
          <cell r="A49" t="str">
            <v>Clg of Chemistry</v>
          </cell>
          <cell r="B49" t="str">
            <v>Chemistry</v>
          </cell>
          <cell r="N49" t="str">
            <v>Not TAS Eligible</v>
          </cell>
          <cell r="S49">
            <v>2</v>
          </cell>
          <cell r="X49">
            <v>2.0021394444209548</v>
          </cell>
        </row>
        <row r="50">
          <cell r="A50" t="str">
            <v>Clg of Chemistry</v>
          </cell>
          <cell r="B50" t="str">
            <v>Chemistry</v>
          </cell>
          <cell r="N50" t="str">
            <v>TAS Eligible</v>
          </cell>
          <cell r="S50">
            <v>195</v>
          </cell>
          <cell r="X50">
            <v>204.49457418444794</v>
          </cell>
        </row>
        <row r="51">
          <cell r="A51" t="str">
            <v>Clg of Chemistry</v>
          </cell>
          <cell r="B51" t="str">
            <v>Chemistry</v>
          </cell>
          <cell r="N51" t="str">
            <v>TAS Eligible</v>
          </cell>
          <cell r="S51">
            <v>1272</v>
          </cell>
          <cell r="X51">
            <v>1335.8705248059944</v>
          </cell>
        </row>
        <row r="52">
          <cell r="A52" t="str">
            <v>Clg of Chemistry</v>
          </cell>
          <cell r="B52" t="str">
            <v>Chemistry</v>
          </cell>
          <cell r="N52" t="str">
            <v>TAS Eligible</v>
          </cell>
          <cell r="S52">
            <v>1077</v>
          </cell>
          <cell r="X52">
            <v>1098.9677041283248</v>
          </cell>
        </row>
        <row r="53">
          <cell r="A53" t="str">
            <v>Clg of Chemistry</v>
          </cell>
          <cell r="B53" t="str">
            <v>Chemistry</v>
          </cell>
          <cell r="N53" t="str">
            <v>TAS Eligible</v>
          </cell>
          <cell r="S53">
            <v>1119</v>
          </cell>
          <cell r="X53">
            <v>1146.2776311537514</v>
          </cell>
        </row>
        <row r="54">
          <cell r="A54" t="str">
            <v>Clg of Chemistry</v>
          </cell>
          <cell r="B54" t="str">
            <v>Chemistry</v>
          </cell>
          <cell r="N54" t="str">
            <v>TAS Eligible</v>
          </cell>
          <cell r="S54">
            <v>1068</v>
          </cell>
          <cell r="X54">
            <v>1113.0389679293212</v>
          </cell>
        </row>
        <row r="55">
          <cell r="A55" t="str">
            <v>Clg of Chemistry</v>
          </cell>
          <cell r="B55" t="str">
            <v>Chemistry</v>
          </cell>
          <cell r="N55" t="str">
            <v>TAS Eligible</v>
          </cell>
          <cell r="S55">
            <v>969</v>
          </cell>
          <cell r="X55">
            <v>1012.064909413014</v>
          </cell>
        </row>
        <row r="56">
          <cell r="A56" t="str">
            <v>Clg of Chemistry</v>
          </cell>
          <cell r="B56" t="str">
            <v>Chemistry</v>
          </cell>
          <cell r="N56" t="str">
            <v>TAS Eligible</v>
          </cell>
          <cell r="S56">
            <v>78</v>
          </cell>
          <cell r="X56">
            <v>77.389428824206675</v>
          </cell>
        </row>
        <row r="57">
          <cell r="A57" t="str">
            <v>Clg of Chemistry</v>
          </cell>
          <cell r="B57" t="str">
            <v>Chemistry</v>
          </cell>
          <cell r="N57" t="str">
            <v>TAS Eligible</v>
          </cell>
          <cell r="S57">
            <v>354</v>
          </cell>
          <cell r="X57">
            <v>372.37563693883607</v>
          </cell>
        </row>
        <row r="58">
          <cell r="A58" t="str">
            <v>Clg of Chemistry</v>
          </cell>
          <cell r="B58" t="str">
            <v>Chemistry</v>
          </cell>
          <cell r="N58" t="str">
            <v>TAS Eligible</v>
          </cell>
          <cell r="S58">
            <v>262</v>
          </cell>
          <cell r="X58">
            <v>265.35401663558036</v>
          </cell>
        </row>
        <row r="59">
          <cell r="A59" t="str">
            <v>Clg of Chemistry</v>
          </cell>
          <cell r="B59" t="str">
            <v>Chemistry</v>
          </cell>
          <cell r="N59" t="str">
            <v>TAS Eligible</v>
          </cell>
          <cell r="S59">
            <v>515</v>
          </cell>
          <cell r="X59">
            <v>534.77292794412153</v>
          </cell>
        </row>
        <row r="60">
          <cell r="A60" t="str">
            <v>Clg of Chemistry</v>
          </cell>
          <cell r="B60" t="str">
            <v>Chemistry</v>
          </cell>
          <cell r="N60" t="str">
            <v>TAS Eligible</v>
          </cell>
          <cell r="S60">
            <v>426</v>
          </cell>
          <cell r="X60">
            <v>445.1860419606428</v>
          </cell>
        </row>
        <row r="61">
          <cell r="A61" t="str">
            <v>Clg of Chemistry</v>
          </cell>
          <cell r="B61" t="str">
            <v>Chemistry</v>
          </cell>
          <cell r="N61" t="str">
            <v>TAS Eligible</v>
          </cell>
          <cell r="S61">
            <v>193</v>
          </cell>
          <cell r="X61">
            <v>199.56005930050091</v>
          </cell>
        </row>
        <row r="62">
          <cell r="A62" t="str">
            <v>Clg of Chemistry</v>
          </cell>
          <cell r="B62" t="str">
            <v>Chemistry</v>
          </cell>
          <cell r="N62" t="str">
            <v>TAS Eligible</v>
          </cell>
          <cell r="S62">
            <v>480</v>
          </cell>
          <cell r="X62">
            <v>500.29478707469599</v>
          </cell>
        </row>
        <row r="63">
          <cell r="A63" t="str">
            <v>Clg of Chemistry</v>
          </cell>
          <cell r="B63" t="str">
            <v>Chemistry</v>
          </cell>
          <cell r="N63" t="str">
            <v>TAS Eligible</v>
          </cell>
          <cell r="S63">
            <v>717</v>
          </cell>
          <cell r="X63">
            <v>760.60165005870408</v>
          </cell>
        </row>
        <row r="64">
          <cell r="A64" t="str">
            <v>Clg of Chemistry</v>
          </cell>
          <cell r="B64" t="str">
            <v>Chemistry</v>
          </cell>
          <cell r="N64" t="str">
            <v>TAS Eligible</v>
          </cell>
          <cell r="S64">
            <v>894</v>
          </cell>
          <cell r="X64">
            <v>894.12821280802189</v>
          </cell>
        </row>
        <row r="65">
          <cell r="A65" t="str">
            <v>Clg of Chemistry</v>
          </cell>
          <cell r="B65" t="str">
            <v>Chemistry</v>
          </cell>
          <cell r="N65" t="str">
            <v>TAS Eligible</v>
          </cell>
          <cell r="S65">
            <v>1032</v>
          </cell>
          <cell r="X65">
            <v>1071.2141869205907</v>
          </cell>
        </row>
        <row r="66">
          <cell r="A66" t="str">
            <v>Clg of Chemistry</v>
          </cell>
          <cell r="B66" t="str">
            <v>Chemistry</v>
          </cell>
          <cell r="N66" t="str">
            <v>TAS Eligible</v>
          </cell>
          <cell r="S66">
            <v>792</v>
          </cell>
          <cell r="X66">
            <v>830.94026043575366</v>
          </cell>
        </row>
        <row r="67">
          <cell r="A67" t="str">
            <v>Clg of Chemistry</v>
          </cell>
          <cell r="B67" t="str">
            <v>Chemistry</v>
          </cell>
          <cell r="N67" t="str">
            <v>TAS Eligible</v>
          </cell>
          <cell r="S67">
            <v>592</v>
          </cell>
          <cell r="X67">
            <v>623.99944400255436</v>
          </cell>
        </row>
        <row r="68">
          <cell r="A68" t="str">
            <v>Clg of Chemistry</v>
          </cell>
          <cell r="B68" t="str">
            <v>Chemistry</v>
          </cell>
          <cell r="N68" t="str">
            <v>TAS Eligible</v>
          </cell>
          <cell r="S68">
            <v>462</v>
          </cell>
          <cell r="X68">
            <v>469.62882500391277</v>
          </cell>
        </row>
        <row r="69">
          <cell r="A69" t="str">
            <v>Clg of Chemistry</v>
          </cell>
          <cell r="B69" t="str">
            <v>Chemistry</v>
          </cell>
          <cell r="N69" t="str">
            <v>TAS Eligible</v>
          </cell>
          <cell r="S69">
            <v>686</v>
          </cell>
          <cell r="X69">
            <v>719.46879918365403</v>
          </cell>
        </row>
        <row r="70">
          <cell r="A70" t="str">
            <v>Clg of Chemistry</v>
          </cell>
          <cell r="B70" t="str">
            <v>Chemistry</v>
          </cell>
          <cell r="N70" t="str">
            <v>TAS Eligible</v>
          </cell>
          <cell r="S70">
            <v>452</v>
          </cell>
          <cell r="X70">
            <v>466.33084881375555</v>
          </cell>
        </row>
        <row r="71">
          <cell r="A71" t="str">
            <v>Clg of Chemistry</v>
          </cell>
          <cell r="B71" t="str">
            <v>Chemistry</v>
          </cell>
          <cell r="N71" t="str">
            <v>TAS Eligible</v>
          </cell>
          <cell r="S71">
            <v>945</v>
          </cell>
          <cell r="X71">
            <v>984.37647462534858</v>
          </cell>
        </row>
        <row r="72">
          <cell r="A72" t="str">
            <v>Clg of Chemistry</v>
          </cell>
          <cell r="B72" t="str">
            <v>Chemistry</v>
          </cell>
          <cell r="N72" t="str">
            <v>TAS Eligible</v>
          </cell>
          <cell r="S72">
            <v>1029</v>
          </cell>
          <cell r="X72">
            <v>1055.5864634722584</v>
          </cell>
        </row>
        <row r="73">
          <cell r="A73" t="str">
            <v>Clg of Chemistry</v>
          </cell>
          <cell r="B73" t="str">
            <v>Chemistry</v>
          </cell>
          <cell r="N73" t="str">
            <v>TAS Eligible</v>
          </cell>
          <cell r="S73">
            <v>588</v>
          </cell>
          <cell r="X73">
            <v>605.08575002094904</v>
          </cell>
        </row>
        <row r="74">
          <cell r="A74" t="str">
            <v>Clg of Chemistry</v>
          </cell>
          <cell r="B74" t="str">
            <v>Chemistry</v>
          </cell>
          <cell r="N74" t="str">
            <v>TAS Eligible</v>
          </cell>
          <cell r="S74">
            <v>606</v>
          </cell>
          <cell r="X74">
            <v>594.36574710558386</v>
          </cell>
        </row>
        <row r="75">
          <cell r="A75" t="str">
            <v>Clg of Chemistry</v>
          </cell>
          <cell r="B75" t="str">
            <v>Chemistry</v>
          </cell>
          <cell r="N75" t="str">
            <v>TAS Eligible</v>
          </cell>
          <cell r="S75">
            <v>924</v>
          </cell>
          <cell r="X75">
            <v>959.31793002234531</v>
          </cell>
        </row>
        <row r="76">
          <cell r="A76" t="str">
            <v>Clg of Chemistry</v>
          </cell>
          <cell r="B76" t="str">
            <v>Chemistry</v>
          </cell>
          <cell r="N76" t="str">
            <v>TAS Eligible</v>
          </cell>
          <cell r="S76">
            <v>164</v>
          </cell>
          <cell r="X76">
            <v>170.40459748449337</v>
          </cell>
        </row>
        <row r="77">
          <cell r="A77" t="str">
            <v>Clg of Chemistry</v>
          </cell>
          <cell r="B77" t="str">
            <v>Chemistry</v>
          </cell>
          <cell r="N77" t="str">
            <v>TAS Eligible</v>
          </cell>
          <cell r="S77">
            <v>542</v>
          </cell>
          <cell r="X77">
            <v>546.48422594971703</v>
          </cell>
        </row>
        <row r="78">
          <cell r="A78" t="str">
            <v>Clg of Chemistry</v>
          </cell>
          <cell r="B78" t="str">
            <v>Chemistry</v>
          </cell>
          <cell r="N78" t="str">
            <v>TAS Eligible</v>
          </cell>
          <cell r="S78">
            <v>292</v>
          </cell>
          <cell r="X78">
            <v>289.00094279401605</v>
          </cell>
        </row>
        <row r="79">
          <cell r="A79" t="str">
            <v>Clg of Chemistry</v>
          </cell>
          <cell r="B79" t="str">
            <v>Chemistry</v>
          </cell>
          <cell r="N79" t="str">
            <v>TAS Eligible</v>
          </cell>
          <cell r="S79">
            <v>1023.998976</v>
          </cell>
          <cell r="X79">
            <v>1057.8594827791946</v>
          </cell>
        </row>
        <row r="80">
          <cell r="A80" t="str">
            <v>Clg of Chemistry</v>
          </cell>
          <cell r="B80" t="str">
            <v>Chemistry</v>
          </cell>
          <cell r="N80" t="str">
            <v>TAS Eligible</v>
          </cell>
          <cell r="S80">
            <v>996</v>
          </cell>
          <cell r="X80">
            <v>1036.1188425312007</v>
          </cell>
        </row>
        <row r="81">
          <cell r="A81" t="str">
            <v>Clg of Chemistry</v>
          </cell>
          <cell r="B81" t="str">
            <v>Chemistry</v>
          </cell>
          <cell r="N81" t="str">
            <v>TAS Eligible</v>
          </cell>
          <cell r="S81">
            <v>144</v>
          </cell>
          <cell r="X81">
            <v>158.72140995812413</v>
          </cell>
        </row>
        <row r="82">
          <cell r="A82" t="str">
            <v>Clg of Chemistry</v>
          </cell>
          <cell r="B82" t="str">
            <v>Chemistry</v>
          </cell>
          <cell r="N82" t="str">
            <v>Not TAS Eligible</v>
          </cell>
          <cell r="S82">
            <v>18</v>
          </cell>
          <cell r="X82">
            <v>19.101646664492108</v>
          </cell>
        </row>
        <row r="83">
          <cell r="A83" t="str">
            <v>Clg of Chemistry</v>
          </cell>
          <cell r="B83" t="str">
            <v>Chemistry</v>
          </cell>
          <cell r="N83" t="str">
            <v>TAS Eligible</v>
          </cell>
          <cell r="S83">
            <v>136</v>
          </cell>
          <cell r="X83">
            <v>141.47432484330054</v>
          </cell>
        </row>
        <row r="84">
          <cell r="A84" t="str">
            <v>Clg of Chemistry</v>
          </cell>
          <cell r="B84" t="str">
            <v>Chemistry</v>
          </cell>
          <cell r="N84" t="str">
            <v>Not TAS Eligible</v>
          </cell>
          <cell r="S84">
            <v>27</v>
          </cell>
          <cell r="X84">
            <v>27.398977540306724</v>
          </cell>
        </row>
        <row r="85">
          <cell r="A85" t="str">
            <v>Clg of Chemistry</v>
          </cell>
          <cell r="B85" t="str">
            <v>Chemistry</v>
          </cell>
          <cell r="N85" t="str">
            <v>Not TAS Eligible</v>
          </cell>
          <cell r="S85">
            <v>14</v>
          </cell>
          <cell r="X85">
            <v>14.975519788521622</v>
          </cell>
        </row>
        <row r="86">
          <cell r="A86" t="str">
            <v>Clg of Chemistry</v>
          </cell>
          <cell r="B86" t="str">
            <v>Chemistry</v>
          </cell>
          <cell r="N86" t="str">
            <v>Not TAS Eligible</v>
          </cell>
          <cell r="S86">
            <v>53</v>
          </cell>
          <cell r="X86">
            <v>57.028550007856992</v>
          </cell>
        </row>
        <row r="87">
          <cell r="A87" t="str">
            <v>Clg of Chemistry</v>
          </cell>
          <cell r="B87" t="str">
            <v>Chemistry</v>
          </cell>
          <cell r="N87" t="str">
            <v>Not TAS Eligible</v>
          </cell>
          <cell r="S87">
            <v>20</v>
          </cell>
          <cell r="X87">
            <v>22.926646692837135</v>
          </cell>
        </row>
        <row r="88">
          <cell r="A88" t="str">
            <v>Clg of Chemistry</v>
          </cell>
          <cell r="B88" t="str">
            <v>Chemistry</v>
          </cell>
          <cell r="N88" t="str">
            <v>Not TAS Eligible</v>
          </cell>
          <cell r="S88">
            <v>12</v>
          </cell>
          <cell r="X88">
            <v>11.166824751526445</v>
          </cell>
        </row>
        <row r="89">
          <cell r="A89" t="str">
            <v>Clg of Chemistry</v>
          </cell>
          <cell r="B89" t="str">
            <v>Chemistry</v>
          </cell>
          <cell r="N89" t="str">
            <v>Not TAS Eligible</v>
          </cell>
          <cell r="S89">
            <v>10</v>
          </cell>
          <cell r="X89">
            <v>9.8010365352786941</v>
          </cell>
        </row>
        <row r="90">
          <cell r="A90" t="str">
            <v>Clg of Chemistry</v>
          </cell>
          <cell r="B90" t="str">
            <v>Chemistry</v>
          </cell>
          <cell r="N90" t="str">
            <v>Not TAS Eligible</v>
          </cell>
          <cell r="S90">
            <v>18</v>
          </cell>
          <cell r="X90">
            <v>19.562540861113106</v>
          </cell>
        </row>
        <row r="91">
          <cell r="A91" t="str">
            <v>Clg of Chemistry</v>
          </cell>
          <cell r="B91" t="str">
            <v>Chemistry</v>
          </cell>
          <cell r="N91" t="str">
            <v>Not TAS Eligible</v>
          </cell>
          <cell r="S91">
            <v>19</v>
          </cell>
          <cell r="X91">
            <v>20.154176930040634</v>
          </cell>
        </row>
        <row r="92">
          <cell r="A92" t="str">
            <v>Clg of Chemistry</v>
          </cell>
          <cell r="B92" t="str">
            <v>Chemistry</v>
          </cell>
          <cell r="N92" t="str">
            <v>Not TAS Eligible</v>
          </cell>
          <cell r="S92">
            <v>14</v>
          </cell>
          <cell r="X92">
            <v>16.006478418533803</v>
          </cell>
        </row>
        <row r="93">
          <cell r="A93" t="str">
            <v>Clg of Chemistry</v>
          </cell>
          <cell r="B93" t="str">
            <v>Chemistry</v>
          </cell>
          <cell r="N93" t="str">
            <v>Not TAS Eligible</v>
          </cell>
          <cell r="S93">
            <v>17</v>
          </cell>
          <cell r="X93">
            <v>20.116167020847502</v>
          </cell>
        </row>
        <row r="94">
          <cell r="A94" t="str">
            <v>Clg of Chemistry</v>
          </cell>
          <cell r="B94" t="str">
            <v>Chemistry</v>
          </cell>
          <cell r="N94" t="str">
            <v>TAS Eligible</v>
          </cell>
          <cell r="S94">
            <v>251.99974800000001</v>
          </cell>
          <cell r="X94">
            <v>256.73219712632084</v>
          </cell>
        </row>
        <row r="95">
          <cell r="A95" t="str">
            <v>Clg of Chemistry</v>
          </cell>
          <cell r="B95" t="str">
            <v>Chemistry</v>
          </cell>
          <cell r="N95" t="str">
            <v>TAS Eligible</v>
          </cell>
          <cell r="S95">
            <v>291</v>
          </cell>
          <cell r="X95">
            <v>305.40782197193317</v>
          </cell>
        </row>
        <row r="96">
          <cell r="A96" t="str">
            <v>Clg of Chemistry</v>
          </cell>
          <cell r="B96" t="str">
            <v>Chemistry</v>
          </cell>
          <cell r="N96" t="str">
            <v>TAS Eligible</v>
          </cell>
          <cell r="S96">
            <v>219</v>
          </cell>
          <cell r="X96">
            <v>219.29313031391624</v>
          </cell>
        </row>
        <row r="97">
          <cell r="A97" t="str">
            <v>Clg of Chemistry</v>
          </cell>
          <cell r="B97" t="str">
            <v>Chemistry</v>
          </cell>
          <cell r="N97" t="str">
            <v>TAS Eligible</v>
          </cell>
          <cell r="S97">
            <v>172</v>
          </cell>
          <cell r="X97">
            <v>181.81599332623804</v>
          </cell>
        </row>
        <row r="98">
          <cell r="A98" t="str">
            <v>Clg of Chemistry</v>
          </cell>
          <cell r="B98" t="str">
            <v>Chemistry</v>
          </cell>
          <cell r="N98" t="str">
            <v>TAS Eligible</v>
          </cell>
          <cell r="S98">
            <v>52</v>
          </cell>
          <cell r="X98">
            <v>53.29399789495271</v>
          </cell>
        </row>
        <row r="99">
          <cell r="A99" t="str">
            <v>Clg of Chemistry</v>
          </cell>
          <cell r="B99" t="str">
            <v>Chemistry</v>
          </cell>
          <cell r="N99" t="str">
            <v>TAS Eligible</v>
          </cell>
          <cell r="S99">
            <v>940</v>
          </cell>
          <cell r="X99">
            <v>963.22431954759963</v>
          </cell>
        </row>
        <row r="100">
          <cell r="A100" t="str">
            <v>Clg of Chemistry</v>
          </cell>
          <cell r="B100" t="str">
            <v>Chemistry</v>
          </cell>
          <cell r="N100" t="str">
            <v>TAS Eligible</v>
          </cell>
          <cell r="S100">
            <v>480</v>
          </cell>
          <cell r="X100">
            <v>470.47930889253513</v>
          </cell>
        </row>
        <row r="101">
          <cell r="A101" t="str">
            <v>Clg of Chemistry</v>
          </cell>
          <cell r="B101" t="str">
            <v>Chemistry</v>
          </cell>
          <cell r="N101" t="str">
            <v>TAS Eligible</v>
          </cell>
          <cell r="S101">
            <v>92.999906999999993</v>
          </cell>
          <cell r="X101">
            <v>100.1461925411686</v>
          </cell>
        </row>
        <row r="102">
          <cell r="A102" t="str">
            <v>Clg of Chemistry</v>
          </cell>
          <cell r="B102" t="str">
            <v>Chemistry</v>
          </cell>
          <cell r="N102" t="str">
            <v>TAS Eligible</v>
          </cell>
          <cell r="S102">
            <v>48</v>
          </cell>
          <cell r="X102">
            <v>53.710083350360762</v>
          </cell>
        </row>
        <row r="103">
          <cell r="A103" t="str">
            <v>Clg of Chemistry</v>
          </cell>
          <cell r="B103" t="str">
            <v>Chemistry</v>
          </cell>
          <cell r="N103" t="str">
            <v>TAS Eligible</v>
          </cell>
          <cell r="S103">
            <v>96</v>
          </cell>
          <cell r="X103">
            <v>99.959661155194311</v>
          </cell>
        </row>
        <row r="104">
          <cell r="A104" t="str">
            <v>Clg of Chemistry</v>
          </cell>
          <cell r="B104" t="str">
            <v>Chemistry</v>
          </cell>
          <cell r="N104" t="str">
            <v>TAS Eligible</v>
          </cell>
          <cell r="S104">
            <v>111</v>
          </cell>
          <cell r="X104">
            <v>115.03663989965118</v>
          </cell>
        </row>
        <row r="105">
          <cell r="A105" t="str">
            <v>Clg of Chemistry</v>
          </cell>
          <cell r="B105" t="str">
            <v>Chemistry</v>
          </cell>
          <cell r="N105" t="str">
            <v>TAS Eligible</v>
          </cell>
          <cell r="S105">
            <v>462</v>
          </cell>
          <cell r="X105">
            <v>471.1674264560686</v>
          </cell>
        </row>
        <row r="106">
          <cell r="A106" t="str">
            <v>Clg of Chemistry</v>
          </cell>
          <cell r="B106" t="str">
            <v>Chemistry</v>
          </cell>
          <cell r="N106" t="str">
            <v>TAS Eligible</v>
          </cell>
          <cell r="S106">
            <v>435</v>
          </cell>
          <cell r="X106">
            <v>450.973343974366</v>
          </cell>
        </row>
        <row r="107">
          <cell r="A107" t="str">
            <v>Clg of Chemistry</v>
          </cell>
          <cell r="B107" t="str">
            <v>Chemistry</v>
          </cell>
          <cell r="N107" t="str">
            <v>TAS Eligible</v>
          </cell>
          <cell r="S107">
            <v>111</v>
          </cell>
          <cell r="X107">
            <v>117.05577988497363</v>
          </cell>
        </row>
        <row r="108">
          <cell r="A108" t="str">
            <v>Clg of Chemistry</v>
          </cell>
          <cell r="B108" t="str">
            <v>Chemistry</v>
          </cell>
          <cell r="N108" t="str">
            <v>TAS Eligible</v>
          </cell>
          <cell r="S108">
            <v>75</v>
          </cell>
          <cell r="X108">
            <v>76.991064978757692</v>
          </cell>
        </row>
        <row r="109">
          <cell r="A109" t="str">
            <v>Clg of Chemistry</v>
          </cell>
          <cell r="B109" t="str">
            <v>Chemistry</v>
          </cell>
          <cell r="N109" t="str">
            <v>TAS Eligible</v>
          </cell>
          <cell r="S109">
            <v>18.666647999999999</v>
          </cell>
          <cell r="X109">
            <v>18.068923341851207</v>
          </cell>
        </row>
        <row r="110">
          <cell r="A110" t="str">
            <v>Clg of Chemistry</v>
          </cell>
          <cell r="B110" t="str">
            <v>Chemistry</v>
          </cell>
          <cell r="N110" t="str">
            <v>TAS Eligible</v>
          </cell>
          <cell r="S110">
            <v>37.333351999999998</v>
          </cell>
          <cell r="X110">
            <v>36.137900890526645</v>
          </cell>
        </row>
        <row r="111">
          <cell r="A111" t="str">
            <v>Clg of Chemistry</v>
          </cell>
          <cell r="B111" t="str">
            <v>Chemistry</v>
          </cell>
          <cell r="N111" t="str">
            <v>TAS Eligible</v>
          </cell>
          <cell r="S111">
            <v>96</v>
          </cell>
          <cell r="X111">
            <v>94.598118030959142</v>
          </cell>
        </row>
        <row r="112">
          <cell r="A112" t="str">
            <v>Clg of Chemistry</v>
          </cell>
          <cell r="B112" t="str">
            <v>Chemistry</v>
          </cell>
          <cell r="N112" t="str">
            <v>TAS Eligible</v>
          </cell>
          <cell r="S112">
            <v>78</v>
          </cell>
          <cell r="X112">
            <v>71.346390201933289</v>
          </cell>
        </row>
        <row r="113">
          <cell r="A113" t="str">
            <v>Clg of Chemistry</v>
          </cell>
          <cell r="B113" t="str">
            <v>Chemistry</v>
          </cell>
          <cell r="N113" t="str">
            <v>TAS Eligible</v>
          </cell>
          <cell r="S113">
            <v>354</v>
          </cell>
          <cell r="X113">
            <v>364.92641578382046</v>
          </cell>
        </row>
        <row r="114">
          <cell r="A114" t="str">
            <v>Clg of Chemistry</v>
          </cell>
          <cell r="B114" t="str">
            <v>Chemistry</v>
          </cell>
          <cell r="N114" t="str">
            <v>TAS Eligible</v>
          </cell>
          <cell r="S114">
            <v>26</v>
          </cell>
          <cell r="X114">
            <v>26.359831634294771</v>
          </cell>
        </row>
        <row r="115">
          <cell r="A115" t="str">
            <v>Clg of Chemistry</v>
          </cell>
          <cell r="B115" t="str">
            <v>Chemistry</v>
          </cell>
          <cell r="N115" t="str">
            <v>TAS Eligible</v>
          </cell>
          <cell r="S115">
            <v>21</v>
          </cell>
          <cell r="X115">
            <v>21.600393145440986</v>
          </cell>
        </row>
        <row r="116">
          <cell r="A116" t="str">
            <v>Clg of Chemistry</v>
          </cell>
          <cell r="B116" t="str">
            <v>Chemistry</v>
          </cell>
          <cell r="N116" t="str">
            <v>TAS Eligible</v>
          </cell>
          <cell r="S116">
            <v>60</v>
          </cell>
          <cell r="X116">
            <v>61.587904303880109</v>
          </cell>
        </row>
        <row r="117">
          <cell r="A117" t="str">
            <v>Clg of Chemistry</v>
          </cell>
          <cell r="B117" t="str">
            <v>Chemistry</v>
          </cell>
          <cell r="N117" t="str">
            <v>TAS Eligible</v>
          </cell>
          <cell r="S117">
            <v>3</v>
          </cell>
          <cell r="X117">
            <v>3</v>
          </cell>
        </row>
        <row r="118">
          <cell r="A118" t="str">
            <v>Clg of Chemistry</v>
          </cell>
          <cell r="B118" t="str">
            <v>Chemistry</v>
          </cell>
          <cell r="N118" t="str">
            <v>TAS Eligible</v>
          </cell>
          <cell r="S118">
            <v>93</v>
          </cell>
          <cell r="X118">
            <v>92.60235442973206</v>
          </cell>
        </row>
        <row r="119">
          <cell r="A119" t="str">
            <v>Clg of Chemistry</v>
          </cell>
          <cell r="B119" t="str">
            <v>Chemistry</v>
          </cell>
          <cell r="N119" t="str">
            <v>Not TAS Eligible</v>
          </cell>
          <cell r="S119">
            <v>1</v>
          </cell>
          <cell r="X119">
            <v>1.2558823529411764</v>
          </cell>
        </row>
        <row r="120">
          <cell r="A120" t="str">
            <v>Clg of Chemistry</v>
          </cell>
          <cell r="B120" t="str">
            <v>Chemistry</v>
          </cell>
          <cell r="N120" t="str">
            <v>Not TAS Eligible</v>
          </cell>
          <cell r="S120">
            <v>3</v>
          </cell>
          <cell r="X120">
            <v>4.3669934640522872</v>
          </cell>
        </row>
        <row r="121">
          <cell r="A121" t="str">
            <v>Clg of Chemistry</v>
          </cell>
          <cell r="B121" t="str">
            <v>Chemistry</v>
          </cell>
          <cell r="N121" t="str">
            <v>Not TAS Eligible</v>
          </cell>
          <cell r="S121">
            <v>16</v>
          </cell>
          <cell r="X121">
            <v>16.236431134996579</v>
          </cell>
        </row>
        <row r="122">
          <cell r="A122" t="str">
            <v>Clg of Chemistry</v>
          </cell>
          <cell r="B122" t="str">
            <v>Chemistry</v>
          </cell>
          <cell r="N122" t="str">
            <v>Not TAS Eligible</v>
          </cell>
          <cell r="S122">
            <v>14</v>
          </cell>
          <cell r="X122">
            <v>14.975519788521622</v>
          </cell>
        </row>
        <row r="123">
          <cell r="A123" t="str">
            <v>Clg of Chemistry</v>
          </cell>
          <cell r="B123" t="str">
            <v>Chemistry</v>
          </cell>
          <cell r="N123" t="str">
            <v>Not TAS Eligible</v>
          </cell>
          <cell r="S123">
            <v>12</v>
          </cell>
          <cell r="X123">
            <v>10.620760652245131</v>
          </cell>
        </row>
        <row r="124">
          <cell r="A124" t="str">
            <v>Clg of Chemistry</v>
          </cell>
          <cell r="B124" t="str">
            <v>Chemistry</v>
          </cell>
          <cell r="N124" t="str">
            <v>Not TAS Eligible</v>
          </cell>
          <cell r="S124">
            <v>5</v>
          </cell>
          <cell r="X124">
            <v>4.9005182676393471</v>
          </cell>
        </row>
        <row r="125">
          <cell r="A125" t="str">
            <v>Clg of Chemistry</v>
          </cell>
          <cell r="B125" t="str">
            <v>Chemistry</v>
          </cell>
          <cell r="N125" t="str">
            <v>Not TAS Eligible</v>
          </cell>
          <cell r="S125">
            <v>5.5906029999999998</v>
          </cell>
          <cell r="X125">
            <v>5.5987945714174074</v>
          </cell>
        </row>
        <row r="126">
          <cell r="A126" t="str">
            <v>Clg of Chemistry</v>
          </cell>
          <cell r="B126" t="str">
            <v>Chemistry</v>
          </cell>
          <cell r="N126" t="str">
            <v>TAS Eligible</v>
          </cell>
          <cell r="S126">
            <v>150</v>
          </cell>
          <cell r="X126">
            <v>147.8095594233736</v>
          </cell>
        </row>
        <row r="127">
          <cell r="A127" t="str">
            <v>Clg of Engineering</v>
          </cell>
          <cell r="B127" t="str">
            <v>Bioengineering</v>
          </cell>
          <cell r="N127" t="str">
            <v>TAS Eligible</v>
          </cell>
          <cell r="S127">
            <v>532</v>
          </cell>
          <cell r="X127">
            <v>552.23266400199168</v>
          </cell>
        </row>
        <row r="128">
          <cell r="A128" t="str">
            <v>Clg of Engineering</v>
          </cell>
          <cell r="B128" t="str">
            <v>Bioengineering</v>
          </cell>
          <cell r="N128" t="str">
            <v>TAS Eligible</v>
          </cell>
          <cell r="S128">
            <v>54</v>
          </cell>
          <cell r="X128">
            <v>56.792811243163101</v>
          </cell>
        </row>
        <row r="129">
          <cell r="A129" t="str">
            <v>Clg of Engineering</v>
          </cell>
          <cell r="B129" t="str">
            <v>Bioengineering</v>
          </cell>
          <cell r="N129" t="str">
            <v>Not TAS Eligible</v>
          </cell>
          <cell r="S129">
            <v>185</v>
          </cell>
          <cell r="X129">
            <v>192.80546826934204</v>
          </cell>
        </row>
        <row r="130">
          <cell r="A130" t="str">
            <v>Clg of Engineering</v>
          </cell>
          <cell r="B130" t="str">
            <v>Bioengineering</v>
          </cell>
          <cell r="N130" t="str">
            <v>TAS Eligible</v>
          </cell>
          <cell r="S130">
            <v>164</v>
          </cell>
          <cell r="X130">
            <v>176.27613597490333</v>
          </cell>
        </row>
        <row r="131">
          <cell r="A131" t="str">
            <v>Clg of Engineering</v>
          </cell>
          <cell r="B131" t="str">
            <v>Bioengineering</v>
          </cell>
          <cell r="N131" t="str">
            <v>Not TAS Eligible</v>
          </cell>
          <cell r="S131">
            <v>1</v>
          </cell>
          <cell r="X131">
            <v>1</v>
          </cell>
        </row>
        <row r="132">
          <cell r="A132" t="str">
            <v>Clg of Engineering</v>
          </cell>
          <cell r="B132" t="str">
            <v>Bioengineering</v>
          </cell>
          <cell r="N132" t="str">
            <v>Not TAS Eligible</v>
          </cell>
          <cell r="S132">
            <v>8</v>
          </cell>
          <cell r="X132">
            <v>6.0775054195410414</v>
          </cell>
        </row>
        <row r="133">
          <cell r="A133" t="str">
            <v>Clg of Engineering</v>
          </cell>
          <cell r="B133" t="str">
            <v>Bioengineering</v>
          </cell>
          <cell r="N133" t="str">
            <v>Not TAS Eligible</v>
          </cell>
          <cell r="S133">
            <v>10</v>
          </cell>
          <cell r="X133">
            <v>9.5418264316514065</v>
          </cell>
        </row>
        <row r="134">
          <cell r="A134" t="str">
            <v>Clg of Engineering</v>
          </cell>
          <cell r="B134" t="str">
            <v>Bioengineering</v>
          </cell>
          <cell r="N134" t="str">
            <v>Not TAS Eligible</v>
          </cell>
          <cell r="S134">
            <v>6</v>
          </cell>
          <cell r="X134">
            <v>6.5928105792512568</v>
          </cell>
        </row>
        <row r="135">
          <cell r="A135" t="str">
            <v>Clg of Engineering</v>
          </cell>
          <cell r="B135" t="str">
            <v>Bioengineering</v>
          </cell>
          <cell r="N135" t="str">
            <v>Not TAS Eligible</v>
          </cell>
          <cell r="S135">
            <v>22</v>
          </cell>
          <cell r="X135">
            <v>20.594567705349768</v>
          </cell>
        </row>
        <row r="136">
          <cell r="A136" t="str">
            <v>Clg of Engineering</v>
          </cell>
          <cell r="B136" t="str">
            <v>Bioengineering</v>
          </cell>
          <cell r="N136" t="str">
            <v>TAS Eligible</v>
          </cell>
          <cell r="S136">
            <v>300</v>
          </cell>
          <cell r="X136">
            <v>328.451050223528</v>
          </cell>
        </row>
        <row r="137">
          <cell r="A137" t="str">
            <v>Clg of Engineering</v>
          </cell>
          <cell r="B137" t="str">
            <v>Bioengineering</v>
          </cell>
          <cell r="N137" t="str">
            <v>TAS Eligible</v>
          </cell>
          <cell r="S137">
            <v>60</v>
          </cell>
          <cell r="X137">
            <v>63.559808764235754</v>
          </cell>
        </row>
        <row r="138">
          <cell r="A138" t="str">
            <v>Clg of Engineering</v>
          </cell>
          <cell r="B138" t="str">
            <v>Bioengineering</v>
          </cell>
          <cell r="N138" t="str">
            <v>TAS Eligible</v>
          </cell>
          <cell r="S138">
            <v>200</v>
          </cell>
          <cell r="X138">
            <v>209.05466377743207</v>
          </cell>
        </row>
        <row r="139">
          <cell r="A139" t="str">
            <v>Clg of Engineering</v>
          </cell>
          <cell r="B139" t="str">
            <v>Bioengineering</v>
          </cell>
          <cell r="N139" t="str">
            <v>TAS Eligible</v>
          </cell>
          <cell r="S139">
            <v>264</v>
          </cell>
          <cell r="X139">
            <v>272.05383571953712</v>
          </cell>
        </row>
        <row r="140">
          <cell r="A140" t="str">
            <v>Clg of Engineering</v>
          </cell>
          <cell r="B140" t="str">
            <v>Bioengineering</v>
          </cell>
          <cell r="N140" t="str">
            <v>TAS Eligible</v>
          </cell>
          <cell r="S140">
            <v>372</v>
          </cell>
          <cell r="X140">
            <v>391.13547673723264</v>
          </cell>
        </row>
        <row r="141">
          <cell r="A141" t="str">
            <v>Clg of Engineering</v>
          </cell>
          <cell r="B141" t="str">
            <v>Bioengineering</v>
          </cell>
          <cell r="N141" t="str">
            <v>TAS Eligible</v>
          </cell>
          <cell r="S141">
            <v>108</v>
          </cell>
          <cell r="X141">
            <v>109.28023178408844</v>
          </cell>
        </row>
        <row r="142">
          <cell r="A142" t="str">
            <v>Clg of Engineering</v>
          </cell>
          <cell r="B142" t="str">
            <v>Bioengineering</v>
          </cell>
          <cell r="N142" t="str">
            <v>TAS Eligible</v>
          </cell>
          <cell r="S142">
            <v>52</v>
          </cell>
          <cell r="X142">
            <v>50.61794242171996</v>
          </cell>
        </row>
        <row r="143">
          <cell r="A143" t="str">
            <v>Clg of Engineering</v>
          </cell>
          <cell r="B143" t="str">
            <v>Bioengineering</v>
          </cell>
          <cell r="N143" t="str">
            <v>TAS Eligible</v>
          </cell>
          <cell r="S143">
            <v>84</v>
          </cell>
          <cell r="X143">
            <v>82.283748156545741</v>
          </cell>
        </row>
        <row r="144">
          <cell r="A144" t="str">
            <v>Clg of Engineering</v>
          </cell>
          <cell r="B144" t="str">
            <v>Bioengineering</v>
          </cell>
          <cell r="N144" t="str">
            <v>TAS Eligible</v>
          </cell>
          <cell r="S144">
            <v>128</v>
          </cell>
          <cell r="X144">
            <v>137.49026046173321</v>
          </cell>
        </row>
        <row r="145">
          <cell r="A145" t="str">
            <v>Clg of Engineering</v>
          </cell>
          <cell r="B145" t="str">
            <v>Bioengineering</v>
          </cell>
          <cell r="N145" t="str">
            <v>TAS Eligible</v>
          </cell>
          <cell r="S145">
            <v>180</v>
          </cell>
          <cell r="X145">
            <v>186.91285967476736</v>
          </cell>
        </row>
        <row r="146">
          <cell r="A146" t="str">
            <v>Clg of Engineering</v>
          </cell>
          <cell r="B146" t="str">
            <v>Bioengineering</v>
          </cell>
          <cell r="N146" t="str">
            <v>TAS Eligible</v>
          </cell>
          <cell r="S146">
            <v>92</v>
          </cell>
          <cell r="X146">
            <v>95.613599094449796</v>
          </cell>
        </row>
        <row r="147">
          <cell r="A147" t="str">
            <v>Clg of Engineering</v>
          </cell>
          <cell r="B147" t="str">
            <v>Bioengineering</v>
          </cell>
          <cell r="N147" t="str">
            <v>TAS Eligible</v>
          </cell>
          <cell r="S147">
            <v>132</v>
          </cell>
          <cell r="X147">
            <v>132.34084803956989</v>
          </cell>
        </row>
        <row r="148">
          <cell r="A148" t="str">
            <v>Clg of Engineering</v>
          </cell>
          <cell r="B148" t="str">
            <v>Bioengineering</v>
          </cell>
          <cell r="N148" t="str">
            <v>TAS Eligible</v>
          </cell>
          <cell r="S148">
            <v>52</v>
          </cell>
          <cell r="X148">
            <v>56.429187797502117</v>
          </cell>
        </row>
        <row r="149">
          <cell r="A149" t="str">
            <v>Clg of Engineering</v>
          </cell>
          <cell r="B149" t="str">
            <v>Bioengineering</v>
          </cell>
          <cell r="N149" t="str">
            <v>TAS Eligible</v>
          </cell>
          <cell r="S149">
            <v>51</v>
          </cell>
          <cell r="X149">
            <v>49.260024001259893</v>
          </cell>
        </row>
        <row r="150">
          <cell r="A150" t="str">
            <v>Clg of Engineering</v>
          </cell>
          <cell r="B150" t="str">
            <v>Bioengineering</v>
          </cell>
          <cell r="N150" t="str">
            <v>TAS Eligible</v>
          </cell>
          <cell r="S150">
            <v>120</v>
          </cell>
          <cell r="X150">
            <v>124.51211669511937</v>
          </cell>
        </row>
        <row r="151">
          <cell r="A151" t="str">
            <v>Clg of Engineering</v>
          </cell>
          <cell r="B151" t="str">
            <v>Bioengineering</v>
          </cell>
          <cell r="N151" t="str">
            <v>TAS Eligible</v>
          </cell>
          <cell r="S151">
            <v>80</v>
          </cell>
          <cell r="X151">
            <v>79.463040258776374</v>
          </cell>
        </row>
        <row r="152">
          <cell r="A152" t="str">
            <v>Clg of Engineering</v>
          </cell>
          <cell r="B152" t="str">
            <v>Bioengineering</v>
          </cell>
          <cell r="N152" t="str">
            <v>TAS Eligible</v>
          </cell>
          <cell r="S152">
            <v>68</v>
          </cell>
          <cell r="X152">
            <v>73.706472857725231</v>
          </cell>
        </row>
        <row r="153">
          <cell r="A153" t="str">
            <v>Clg of Engineering</v>
          </cell>
          <cell r="B153" t="str">
            <v>Bioengineering</v>
          </cell>
          <cell r="N153" t="str">
            <v>TAS Eligible</v>
          </cell>
          <cell r="S153">
            <v>220</v>
          </cell>
          <cell r="X153">
            <v>227.69689791459535</v>
          </cell>
        </row>
        <row r="154">
          <cell r="A154" t="str">
            <v>Clg of Engineering</v>
          </cell>
          <cell r="B154" t="str">
            <v>Bioengineering</v>
          </cell>
          <cell r="N154" t="str">
            <v>TAS Eligible</v>
          </cell>
          <cell r="S154">
            <v>60</v>
          </cell>
          <cell r="X154">
            <v>66.032707336171285</v>
          </cell>
        </row>
        <row r="155">
          <cell r="A155" t="str">
            <v>Clg of Engineering</v>
          </cell>
          <cell r="B155" t="str">
            <v>Bioengineering</v>
          </cell>
          <cell r="N155" t="str">
            <v>TAS Eligible</v>
          </cell>
          <cell r="S155">
            <v>12</v>
          </cell>
          <cell r="X155">
            <v>12.540855350442625</v>
          </cell>
        </row>
        <row r="156">
          <cell r="A156" t="str">
            <v>Clg of Engineering</v>
          </cell>
          <cell r="B156" t="str">
            <v>Bioengineering</v>
          </cell>
          <cell r="N156" t="str">
            <v>TAS Eligible</v>
          </cell>
          <cell r="S156">
            <v>128</v>
          </cell>
          <cell r="X156">
            <v>134.33243390707179</v>
          </cell>
        </row>
        <row r="157">
          <cell r="A157" t="str">
            <v>Clg of Engineering</v>
          </cell>
          <cell r="B157" t="str">
            <v>Bioengineering</v>
          </cell>
          <cell r="N157" t="str">
            <v>Not TAS Eligible</v>
          </cell>
          <cell r="S157">
            <v>2</v>
          </cell>
          <cell r="X157">
            <v>2.4111906310995446</v>
          </cell>
        </row>
        <row r="158">
          <cell r="A158" t="str">
            <v>Clg of Engineering</v>
          </cell>
          <cell r="B158" t="str">
            <v>Bioengineering</v>
          </cell>
          <cell r="N158" t="str">
            <v>Not TAS Eligible</v>
          </cell>
          <cell r="S158">
            <v>2</v>
          </cell>
          <cell r="X158">
            <v>2.0578446909667196</v>
          </cell>
        </row>
        <row r="159">
          <cell r="A159" t="str">
            <v>Clg of Engineering</v>
          </cell>
          <cell r="B159" t="str">
            <v>Bioengineering</v>
          </cell>
          <cell r="N159" t="str">
            <v>Not TAS Eligible</v>
          </cell>
          <cell r="S159">
            <v>16</v>
          </cell>
          <cell r="X159">
            <v>15.266922290642249</v>
          </cell>
        </row>
        <row r="160">
          <cell r="A160" t="str">
            <v>Clg of Engineering</v>
          </cell>
          <cell r="B160" t="str">
            <v>Bioengineering</v>
          </cell>
          <cell r="N160" t="str">
            <v>Not TAS Eligible</v>
          </cell>
          <cell r="S160">
            <v>10</v>
          </cell>
          <cell r="X160">
            <v>8.7734197712180109</v>
          </cell>
        </row>
        <row r="161">
          <cell r="A161" t="str">
            <v>Clg of Engineering</v>
          </cell>
          <cell r="B161" t="str">
            <v>Bioengineering</v>
          </cell>
          <cell r="N161" t="str">
            <v>Not TAS Eligible</v>
          </cell>
          <cell r="S161">
            <v>13</v>
          </cell>
          <cell r="X161">
            <v>11.961107955001097</v>
          </cell>
        </row>
        <row r="162">
          <cell r="A162" t="str">
            <v>Clg of Engineering</v>
          </cell>
          <cell r="B162" t="str">
            <v>Bioengineering</v>
          </cell>
          <cell r="N162" t="str">
            <v>Not TAS Eligible</v>
          </cell>
          <cell r="S162">
            <v>12</v>
          </cell>
          <cell r="X162">
            <v>11.233400566554419</v>
          </cell>
        </row>
        <row r="163">
          <cell r="A163" t="str">
            <v>Clg of Engineering</v>
          </cell>
          <cell r="B163" t="str">
            <v>Bioengineering</v>
          </cell>
          <cell r="N163" t="str">
            <v>TAS Eligible</v>
          </cell>
          <cell r="S163">
            <v>20</v>
          </cell>
          <cell r="X163">
            <v>20.901425584071038</v>
          </cell>
        </row>
        <row r="164">
          <cell r="A164" t="str">
            <v>Clg of Engineering</v>
          </cell>
          <cell r="B164" t="str">
            <v>Bioengineering</v>
          </cell>
          <cell r="N164" t="str">
            <v>TAS Eligible</v>
          </cell>
          <cell r="S164">
            <v>157.5</v>
          </cell>
          <cell r="X164">
            <v>166.53920261418901</v>
          </cell>
        </row>
        <row r="165">
          <cell r="A165" t="str">
            <v>Clg of Engineering</v>
          </cell>
          <cell r="B165" t="str">
            <v>Bioengineering</v>
          </cell>
          <cell r="N165" t="str">
            <v>Not TAS Eligible</v>
          </cell>
          <cell r="S165">
            <v>20</v>
          </cell>
          <cell r="X165">
            <v>20.89949804727496</v>
          </cell>
        </row>
        <row r="166">
          <cell r="A166" t="str">
            <v>Clg of Engineering</v>
          </cell>
          <cell r="B166" t="str">
            <v>Bioengineering</v>
          </cell>
          <cell r="N166" t="str">
            <v>Not TAS Eligible</v>
          </cell>
          <cell r="S166">
            <v>17</v>
          </cell>
          <cell r="X166">
            <v>17.000559846321046</v>
          </cell>
        </row>
        <row r="167">
          <cell r="A167" t="str">
            <v>Clg of Engineering</v>
          </cell>
          <cell r="B167" t="str">
            <v>Bioengineering</v>
          </cell>
          <cell r="N167" t="str">
            <v>Not TAS Eligible</v>
          </cell>
          <cell r="S167">
            <v>17</v>
          </cell>
          <cell r="X167">
            <v>17.324079365957576</v>
          </cell>
        </row>
        <row r="168">
          <cell r="A168" t="str">
            <v>Clg of Engineering</v>
          </cell>
          <cell r="B168" t="str">
            <v>Bioengineering</v>
          </cell>
          <cell r="N168" t="str">
            <v>Not TAS Eligible</v>
          </cell>
          <cell r="S168">
            <v>0.76924000000000003</v>
          </cell>
          <cell r="X168">
            <v>0.80269771426361658</v>
          </cell>
        </row>
        <row r="169">
          <cell r="A169" t="str">
            <v>Clg of Engineering</v>
          </cell>
          <cell r="B169" t="str">
            <v>Bioengineering</v>
          </cell>
          <cell r="N169" t="str">
            <v>Not TAS Eligible</v>
          </cell>
          <cell r="S169">
            <v>18</v>
          </cell>
          <cell r="X169">
            <v>17.630583583956025</v>
          </cell>
        </row>
        <row r="170">
          <cell r="A170" t="str">
            <v>Clg of Engineering</v>
          </cell>
          <cell r="B170" t="str">
            <v>Bioengineering</v>
          </cell>
          <cell r="N170" t="str">
            <v>Not TAS Eligible</v>
          </cell>
          <cell r="S170">
            <v>18</v>
          </cell>
          <cell r="X170">
            <v>19.174641762814669</v>
          </cell>
        </row>
        <row r="171">
          <cell r="A171" t="str">
            <v>Clg of Engineering</v>
          </cell>
          <cell r="B171" t="str">
            <v>Bioengineering</v>
          </cell>
          <cell r="N171" t="str">
            <v>Not TAS Eligible</v>
          </cell>
          <cell r="S171">
            <v>17</v>
          </cell>
          <cell r="X171">
            <v>17.035407842855406</v>
          </cell>
        </row>
        <row r="172">
          <cell r="A172" t="str">
            <v>Clg of Engineering</v>
          </cell>
          <cell r="B172" t="str">
            <v>Bioengineering</v>
          </cell>
          <cell r="N172" t="str">
            <v>Not TAS Eligible</v>
          </cell>
          <cell r="S172">
            <v>18</v>
          </cell>
          <cell r="X172">
            <v>17.450088999961572</v>
          </cell>
        </row>
        <row r="173">
          <cell r="A173" t="str">
            <v>Clg of Engineering</v>
          </cell>
          <cell r="B173" t="str">
            <v>Bioengineering</v>
          </cell>
          <cell r="N173" t="str">
            <v>Not TAS Eligible</v>
          </cell>
          <cell r="S173">
            <v>16</v>
          </cell>
          <cell r="X173">
            <v>16.803484237908982</v>
          </cell>
        </row>
        <row r="174">
          <cell r="A174" t="str">
            <v>Clg of Engineering</v>
          </cell>
          <cell r="B174" t="str">
            <v>Bioengineering</v>
          </cell>
          <cell r="N174" t="str">
            <v>Not TAS Eligible</v>
          </cell>
          <cell r="S174">
            <v>20</v>
          </cell>
          <cell r="X174">
            <v>21.579180095867457</v>
          </cell>
        </row>
        <row r="175">
          <cell r="A175" t="str">
            <v>Clg of Engineering</v>
          </cell>
          <cell r="B175" t="str">
            <v>Bioengineering</v>
          </cell>
          <cell r="N175" t="str">
            <v>Not TAS Eligible</v>
          </cell>
          <cell r="S175">
            <v>11.409397</v>
          </cell>
          <cell r="X175">
            <v>11.426114497263722</v>
          </cell>
        </row>
        <row r="176">
          <cell r="A176" t="str">
            <v>Clg of Engineering</v>
          </cell>
          <cell r="B176" t="str">
            <v>Bioengineering</v>
          </cell>
          <cell r="N176" t="str">
            <v>Not TAS Eligible</v>
          </cell>
          <cell r="S176">
            <v>18</v>
          </cell>
          <cell r="X176">
            <v>18.43192934474812</v>
          </cell>
        </row>
        <row r="177">
          <cell r="A177" t="str">
            <v>Clg of Engineering</v>
          </cell>
          <cell r="B177" t="str">
            <v>Bioengineering</v>
          </cell>
          <cell r="N177" t="str">
            <v>Not TAS Eligible</v>
          </cell>
          <cell r="S177">
            <v>21</v>
          </cell>
          <cell r="X177">
            <v>22.33020165126301</v>
          </cell>
        </row>
        <row r="178">
          <cell r="A178" t="str">
            <v>Clg of Engineering</v>
          </cell>
          <cell r="B178" t="str">
            <v>Bioengineering</v>
          </cell>
          <cell r="N178" t="str">
            <v>Not TAS Eligible</v>
          </cell>
          <cell r="S178">
            <v>19</v>
          </cell>
          <cell r="X178">
            <v>18.075628573052523</v>
          </cell>
        </row>
        <row r="179">
          <cell r="A179" t="str">
            <v>Clg of Engineering</v>
          </cell>
          <cell r="B179" t="str">
            <v>Bioengineering</v>
          </cell>
          <cell r="N179" t="str">
            <v>Not TAS Eligible</v>
          </cell>
          <cell r="S179">
            <v>1.25</v>
          </cell>
          <cell r="X179">
            <v>1.2880990846367171</v>
          </cell>
        </row>
        <row r="180">
          <cell r="A180" t="str">
            <v>Clg of Engineering</v>
          </cell>
          <cell r="B180" t="str">
            <v>Bioengineering</v>
          </cell>
          <cell r="N180" t="str">
            <v>Not TAS Eligible</v>
          </cell>
          <cell r="S180">
            <v>40</v>
          </cell>
          <cell r="X180">
            <v>43.001900322215903</v>
          </cell>
        </row>
        <row r="181">
          <cell r="A181" t="str">
            <v>Clg of Engineering</v>
          </cell>
          <cell r="B181" t="str">
            <v>Bioengineering</v>
          </cell>
          <cell r="N181" t="str">
            <v>Not TAS Eligible</v>
          </cell>
          <cell r="S181">
            <v>43.5</v>
          </cell>
          <cell r="X181">
            <v>42.05842305174621</v>
          </cell>
        </row>
        <row r="182">
          <cell r="A182" t="str">
            <v>Clg of Engineering</v>
          </cell>
          <cell r="B182" t="str">
            <v>Civil &amp; Environmental Eng</v>
          </cell>
          <cell r="N182" t="str">
            <v>TAS Eligible</v>
          </cell>
          <cell r="S182">
            <v>354</v>
          </cell>
          <cell r="X182">
            <v>383.43493455580892</v>
          </cell>
        </row>
        <row r="183">
          <cell r="A183" t="str">
            <v>Clg of Engineering</v>
          </cell>
          <cell r="B183" t="str">
            <v>Civil &amp; Environmental Eng</v>
          </cell>
          <cell r="N183" t="str">
            <v>Not TAS Eligible</v>
          </cell>
          <cell r="S183">
            <v>18</v>
          </cell>
          <cell r="X183">
            <v>19.07222609113732</v>
          </cell>
        </row>
        <row r="184">
          <cell r="A184" t="str">
            <v>Clg of Engineering</v>
          </cell>
          <cell r="B184" t="str">
            <v>Civil &amp; Environmental Eng</v>
          </cell>
          <cell r="N184" t="str">
            <v>Not TAS Eligible</v>
          </cell>
          <cell r="S184">
            <v>16</v>
          </cell>
          <cell r="X184">
            <v>17.103498208850116</v>
          </cell>
        </row>
        <row r="185">
          <cell r="A185" t="str">
            <v>Clg of Engineering</v>
          </cell>
          <cell r="B185" t="str">
            <v>Civil &amp; Environmental Eng</v>
          </cell>
          <cell r="N185" t="str">
            <v>Not TAS Eligible</v>
          </cell>
          <cell r="S185">
            <v>18</v>
          </cell>
          <cell r="X185">
            <v>17.487052820191277</v>
          </cell>
        </row>
        <row r="186">
          <cell r="A186" t="str">
            <v>Clg of Engineering</v>
          </cell>
          <cell r="B186" t="str">
            <v>Civil &amp; Environmental Eng</v>
          </cell>
          <cell r="N186" t="str">
            <v>Not TAS Eligible</v>
          </cell>
          <cell r="S186">
            <v>16</v>
          </cell>
          <cell r="X186">
            <v>15.632658902951913</v>
          </cell>
        </row>
        <row r="187">
          <cell r="A187" t="str">
            <v>Clg of Engineering</v>
          </cell>
          <cell r="B187" t="str">
            <v>Civil &amp; Environmental Eng</v>
          </cell>
          <cell r="N187" t="str">
            <v>Not TAS Eligible</v>
          </cell>
          <cell r="S187">
            <v>5</v>
          </cell>
          <cell r="X187">
            <v>4.9579403768516066</v>
          </cell>
        </row>
        <row r="188">
          <cell r="A188" t="str">
            <v>Clg of Engineering</v>
          </cell>
          <cell r="B188" t="str">
            <v>Civil &amp; Environmental Eng</v>
          </cell>
          <cell r="N188" t="str">
            <v>TAS Eligible</v>
          </cell>
          <cell r="S188">
            <v>207</v>
          </cell>
          <cell r="X188">
            <v>225.90991511672141</v>
          </cell>
        </row>
        <row r="189">
          <cell r="A189" t="str">
            <v>Clg of Engineering</v>
          </cell>
          <cell r="B189" t="str">
            <v>Civil &amp; Environmental Eng</v>
          </cell>
          <cell r="N189" t="str">
            <v>TAS Eligible</v>
          </cell>
          <cell r="S189">
            <v>111</v>
          </cell>
          <cell r="X189">
            <v>117.13096084545155</v>
          </cell>
        </row>
        <row r="190">
          <cell r="A190" t="str">
            <v>Clg of Engineering</v>
          </cell>
          <cell r="B190" t="str">
            <v>Civil &amp; Environmental Eng</v>
          </cell>
          <cell r="N190" t="str">
            <v>TAS Eligible</v>
          </cell>
          <cell r="S190">
            <v>198</v>
          </cell>
          <cell r="X190">
            <v>219.24915581296236</v>
          </cell>
        </row>
        <row r="191">
          <cell r="A191" t="str">
            <v>Clg of Engineering</v>
          </cell>
          <cell r="B191" t="str">
            <v>Civil &amp; Environmental Eng</v>
          </cell>
          <cell r="N191" t="str">
            <v>TAS Eligible</v>
          </cell>
          <cell r="S191">
            <v>87</v>
          </cell>
          <cell r="X191">
            <v>96.029338965377278</v>
          </cell>
        </row>
        <row r="192">
          <cell r="A192" t="str">
            <v>Clg of Engineering</v>
          </cell>
          <cell r="B192" t="str">
            <v>Civil &amp; Environmental Eng</v>
          </cell>
          <cell r="N192" t="str">
            <v>TAS Eligible</v>
          </cell>
          <cell r="S192">
            <v>240</v>
          </cell>
          <cell r="X192">
            <v>257.54170000880049</v>
          </cell>
        </row>
        <row r="193">
          <cell r="A193" t="str">
            <v>Clg of Engineering</v>
          </cell>
          <cell r="B193" t="str">
            <v>Civil &amp; Environmental Eng</v>
          </cell>
          <cell r="N193" t="str">
            <v>TAS Eligible</v>
          </cell>
          <cell r="S193">
            <v>60</v>
          </cell>
          <cell r="X193">
            <v>64.403089110165268</v>
          </cell>
        </row>
        <row r="194">
          <cell r="A194" t="str">
            <v>Clg of Engineering</v>
          </cell>
          <cell r="B194" t="str">
            <v>Civil &amp; Environmental Eng</v>
          </cell>
          <cell r="N194" t="str">
            <v>TAS Eligible</v>
          </cell>
          <cell r="S194">
            <v>96</v>
          </cell>
          <cell r="X194">
            <v>101.45223745777091</v>
          </cell>
        </row>
        <row r="195">
          <cell r="A195" t="str">
            <v>Clg of Engineering</v>
          </cell>
          <cell r="B195" t="str">
            <v>Civil &amp; Environmental Eng</v>
          </cell>
          <cell r="N195" t="str">
            <v>TAS Eligible</v>
          </cell>
          <cell r="S195">
            <v>117</v>
          </cell>
          <cell r="X195">
            <v>123.25684215642141</v>
          </cell>
        </row>
        <row r="196">
          <cell r="A196" t="str">
            <v>Clg of Engineering</v>
          </cell>
          <cell r="B196" t="str">
            <v>Civil &amp; Environmental Eng</v>
          </cell>
          <cell r="N196" t="str">
            <v>TAS Eligible</v>
          </cell>
          <cell r="S196">
            <v>162</v>
          </cell>
          <cell r="X196">
            <v>171.61485667032312</v>
          </cell>
        </row>
        <row r="197">
          <cell r="A197" t="str">
            <v>Clg of Engineering</v>
          </cell>
          <cell r="B197" t="str">
            <v>Civil &amp; Environmental Eng</v>
          </cell>
          <cell r="N197" t="str">
            <v>Not TAS Eligible</v>
          </cell>
          <cell r="S197">
            <v>32</v>
          </cell>
          <cell r="X197">
            <v>32.715268939934241</v>
          </cell>
        </row>
        <row r="198">
          <cell r="A198" t="str">
            <v>Clg of Engineering</v>
          </cell>
          <cell r="B198" t="str">
            <v>Civil &amp; Environmental Eng</v>
          </cell>
          <cell r="N198" t="str">
            <v>Not TAS Eligible</v>
          </cell>
          <cell r="S198">
            <v>20</v>
          </cell>
          <cell r="X198">
            <v>19.296623759040727</v>
          </cell>
        </row>
        <row r="199">
          <cell r="A199" t="str">
            <v>Clg of Engineering</v>
          </cell>
          <cell r="B199" t="str">
            <v>Civil &amp; Environmental Eng</v>
          </cell>
          <cell r="N199" t="str">
            <v>Not TAS Eligible</v>
          </cell>
          <cell r="S199">
            <v>12</v>
          </cell>
          <cell r="X199">
            <v>13.288173710679212</v>
          </cell>
        </row>
        <row r="200">
          <cell r="A200" t="str">
            <v>Clg of Engineering</v>
          </cell>
          <cell r="B200" t="str">
            <v>Civil &amp; Environmental Eng</v>
          </cell>
          <cell r="N200" t="str">
            <v>Not TAS Eligible</v>
          </cell>
          <cell r="S200">
            <v>26</v>
          </cell>
          <cell r="X200">
            <v>26.910438346017806</v>
          </cell>
        </row>
        <row r="201">
          <cell r="A201" t="str">
            <v>Clg of Engineering</v>
          </cell>
          <cell r="B201" t="str">
            <v>Civil &amp; Environmental Eng</v>
          </cell>
          <cell r="N201" t="str">
            <v>Not TAS Eligible</v>
          </cell>
          <cell r="S201">
            <v>16</v>
          </cell>
          <cell r="X201">
            <v>17.499861655831086</v>
          </cell>
        </row>
        <row r="202">
          <cell r="A202" t="str">
            <v>Clg of Engineering</v>
          </cell>
          <cell r="B202" t="str">
            <v>Civil &amp; Environmental Eng</v>
          </cell>
          <cell r="N202" t="str">
            <v>Not TAS Eligible</v>
          </cell>
          <cell r="S202">
            <v>28</v>
          </cell>
          <cell r="X202">
            <v>27.830620028356122</v>
          </cell>
        </row>
        <row r="203">
          <cell r="A203" t="str">
            <v>Clg of Engineering</v>
          </cell>
          <cell r="B203" t="str">
            <v>Civil &amp; Environmental Eng</v>
          </cell>
          <cell r="N203" t="str">
            <v>Not TAS Eligible</v>
          </cell>
          <cell r="S203">
            <v>17</v>
          </cell>
          <cell r="X203">
            <v>18.488583300881899</v>
          </cell>
        </row>
        <row r="204">
          <cell r="A204" t="str">
            <v>Clg of Engineering</v>
          </cell>
          <cell r="B204" t="str">
            <v>Civil &amp; Environmental Eng</v>
          </cell>
          <cell r="N204" t="str">
            <v>Not TAS Eligible</v>
          </cell>
          <cell r="S204">
            <v>24</v>
          </cell>
          <cell r="X204">
            <v>26.738113656485595</v>
          </cell>
        </row>
        <row r="205">
          <cell r="A205" t="str">
            <v>Clg of Engineering</v>
          </cell>
          <cell r="B205" t="str">
            <v>Civil &amp; Environmental Eng</v>
          </cell>
          <cell r="N205" t="str">
            <v>Not TAS Eligible</v>
          </cell>
          <cell r="S205">
            <v>11</v>
          </cell>
          <cell r="X205">
            <v>11.168291529759379</v>
          </cell>
        </row>
        <row r="206">
          <cell r="A206" t="str">
            <v>Clg of Engineering</v>
          </cell>
          <cell r="B206" t="str">
            <v>Civil &amp; Environmental Eng</v>
          </cell>
          <cell r="N206" t="str">
            <v>Not TAS Eligible</v>
          </cell>
          <cell r="S206">
            <v>24</v>
          </cell>
          <cell r="X206">
            <v>25.05393885445433</v>
          </cell>
        </row>
        <row r="207">
          <cell r="A207" t="str">
            <v>Clg of Engineering</v>
          </cell>
          <cell r="B207" t="str">
            <v>Civil &amp; Environmental Eng</v>
          </cell>
          <cell r="N207" t="str">
            <v>TAS Eligible</v>
          </cell>
          <cell r="S207">
            <v>292</v>
          </cell>
          <cell r="X207">
            <v>301.83530588344752</v>
          </cell>
        </row>
        <row r="208">
          <cell r="A208" t="str">
            <v>Clg of Engineering</v>
          </cell>
          <cell r="B208" t="str">
            <v>Civil &amp; Environmental Eng</v>
          </cell>
          <cell r="N208" t="str">
            <v>TAS Eligible</v>
          </cell>
          <cell r="S208">
            <v>140</v>
          </cell>
          <cell r="X208">
            <v>148.32138246202862</v>
          </cell>
        </row>
        <row r="209">
          <cell r="A209" t="str">
            <v>Clg of Engineering</v>
          </cell>
          <cell r="B209" t="str">
            <v>Civil &amp; Environmental Eng</v>
          </cell>
          <cell r="N209" t="str">
            <v>TAS Eligible</v>
          </cell>
          <cell r="S209">
            <v>117</v>
          </cell>
          <cell r="X209">
            <v>124.99311646458368</v>
          </cell>
        </row>
        <row r="210">
          <cell r="A210" t="str">
            <v>Clg of Engineering</v>
          </cell>
          <cell r="B210" t="str">
            <v>Civil &amp; Environmental Eng</v>
          </cell>
          <cell r="N210" t="str">
            <v>TAS Eligible</v>
          </cell>
          <cell r="S210">
            <v>180</v>
          </cell>
          <cell r="X210">
            <v>189.65775695706705</v>
          </cell>
        </row>
        <row r="211">
          <cell r="A211" t="str">
            <v>Clg of Engineering</v>
          </cell>
          <cell r="B211" t="str">
            <v>Civil &amp; Environmental Eng</v>
          </cell>
          <cell r="N211" t="str">
            <v>TAS Eligible</v>
          </cell>
          <cell r="S211">
            <v>270</v>
          </cell>
          <cell r="X211">
            <v>280.48506542412912</v>
          </cell>
        </row>
        <row r="212">
          <cell r="A212" t="str">
            <v>Clg of Engineering</v>
          </cell>
          <cell r="B212" t="str">
            <v>Civil &amp; Environmental Eng</v>
          </cell>
          <cell r="N212" t="str">
            <v>TAS Eligible</v>
          </cell>
          <cell r="S212">
            <v>7</v>
          </cell>
          <cell r="X212">
            <v>7.6151185965899053</v>
          </cell>
        </row>
        <row r="213">
          <cell r="A213" t="str">
            <v>Clg of Engineering</v>
          </cell>
          <cell r="B213" t="str">
            <v>Civil &amp; Environmental Eng</v>
          </cell>
          <cell r="N213" t="str">
            <v>TAS Eligible</v>
          </cell>
          <cell r="S213">
            <v>27</v>
          </cell>
          <cell r="X213">
            <v>29.569586316738583</v>
          </cell>
        </row>
        <row r="214">
          <cell r="A214" t="str">
            <v>Clg of Engineering</v>
          </cell>
          <cell r="B214" t="str">
            <v>Civil &amp; Environmental Eng</v>
          </cell>
          <cell r="N214" t="str">
            <v>TAS Eligible</v>
          </cell>
          <cell r="S214">
            <v>84</v>
          </cell>
          <cell r="X214">
            <v>86.180607807066366</v>
          </cell>
        </row>
        <row r="215">
          <cell r="A215" t="str">
            <v>Clg of Engineering</v>
          </cell>
          <cell r="B215" t="str">
            <v>Civil &amp; Environmental Eng</v>
          </cell>
          <cell r="N215" t="str">
            <v>TAS Eligible</v>
          </cell>
          <cell r="S215">
            <v>111</v>
          </cell>
          <cell r="X215">
            <v>111.83504863273002</v>
          </cell>
        </row>
        <row r="216">
          <cell r="A216" t="str">
            <v>Clg of Engineering</v>
          </cell>
          <cell r="B216" t="str">
            <v>Civil &amp; Environmental Eng</v>
          </cell>
          <cell r="N216" t="str">
            <v>TAS Eligible</v>
          </cell>
          <cell r="S216">
            <v>111</v>
          </cell>
          <cell r="X216">
            <v>113.81459975675777</v>
          </cell>
        </row>
        <row r="217">
          <cell r="A217" t="str">
            <v>Clg of Engineering</v>
          </cell>
          <cell r="B217" t="str">
            <v>Civil &amp; Environmental Eng</v>
          </cell>
          <cell r="N217" t="str">
            <v>TAS Eligible</v>
          </cell>
          <cell r="S217">
            <v>177</v>
          </cell>
          <cell r="X217">
            <v>177.97325409178688</v>
          </cell>
        </row>
        <row r="218">
          <cell r="A218" t="str">
            <v>Clg of Engineering</v>
          </cell>
          <cell r="B218" t="str">
            <v>Civil &amp; Environmental Eng</v>
          </cell>
          <cell r="N218" t="str">
            <v>TAS Eligible</v>
          </cell>
          <cell r="S218">
            <v>75</v>
          </cell>
          <cell r="X218">
            <v>75.13553176729701</v>
          </cell>
        </row>
        <row r="219">
          <cell r="A219" t="str">
            <v>Clg of Engineering</v>
          </cell>
          <cell r="B219" t="str">
            <v>Civil &amp; Environmental Eng</v>
          </cell>
          <cell r="N219" t="str">
            <v>TAS Eligible</v>
          </cell>
          <cell r="S219">
            <v>4</v>
          </cell>
          <cell r="X219">
            <v>4.905033323984064</v>
          </cell>
        </row>
        <row r="220">
          <cell r="A220" t="str">
            <v>Clg of Engineering</v>
          </cell>
          <cell r="B220" t="str">
            <v>Civil &amp; Environmental Eng</v>
          </cell>
          <cell r="N220" t="str">
            <v>TAS Eligible</v>
          </cell>
          <cell r="S220">
            <v>93</v>
          </cell>
          <cell r="X220">
            <v>101.62096759646069</v>
          </cell>
        </row>
        <row r="221">
          <cell r="A221" t="str">
            <v>Clg of Engineering</v>
          </cell>
          <cell r="B221" t="str">
            <v>Civil &amp; Environmental Eng</v>
          </cell>
          <cell r="N221" t="str">
            <v>TAS Eligible</v>
          </cell>
          <cell r="S221">
            <v>12</v>
          </cell>
          <cell r="X221">
            <v>12.508027447718115</v>
          </cell>
        </row>
        <row r="222">
          <cell r="A222" t="str">
            <v>Clg of Engineering</v>
          </cell>
          <cell r="B222" t="str">
            <v>Civil &amp; Environmental Eng</v>
          </cell>
          <cell r="N222" t="str">
            <v>TAS Eligible</v>
          </cell>
          <cell r="S222">
            <v>132</v>
          </cell>
          <cell r="X222">
            <v>138.03955006683282</v>
          </cell>
        </row>
        <row r="223">
          <cell r="A223" t="str">
            <v>Clg of Engineering</v>
          </cell>
          <cell r="B223" t="str">
            <v>Civil &amp; Environmental Eng</v>
          </cell>
          <cell r="N223" t="str">
            <v>TAS Eligible</v>
          </cell>
          <cell r="S223">
            <v>123</v>
          </cell>
          <cell r="X223">
            <v>126.91450781582358</v>
          </cell>
        </row>
        <row r="224">
          <cell r="A224" t="str">
            <v>Clg of Engineering</v>
          </cell>
          <cell r="B224" t="str">
            <v>Civil &amp; Environmental Eng</v>
          </cell>
          <cell r="N224" t="str">
            <v>TAS Eligible</v>
          </cell>
          <cell r="S224">
            <v>222</v>
          </cell>
          <cell r="X224">
            <v>226.25045918290007</v>
          </cell>
        </row>
        <row r="225">
          <cell r="A225" t="str">
            <v>Clg of Engineering</v>
          </cell>
          <cell r="B225" t="str">
            <v>Civil &amp; Environmental Eng</v>
          </cell>
          <cell r="N225" t="str">
            <v>TAS Eligible</v>
          </cell>
          <cell r="S225">
            <v>81</v>
          </cell>
          <cell r="X225">
            <v>83.663102769820682</v>
          </cell>
        </row>
        <row r="226">
          <cell r="A226" t="str">
            <v>Clg of Engineering</v>
          </cell>
          <cell r="B226" t="str">
            <v>Civil &amp; Environmental Eng</v>
          </cell>
          <cell r="N226" t="str">
            <v>TAS Eligible</v>
          </cell>
          <cell r="S226">
            <v>111</v>
          </cell>
          <cell r="X226">
            <v>110.33890082257054</v>
          </cell>
        </row>
        <row r="227">
          <cell r="A227" t="str">
            <v>Clg of Engineering</v>
          </cell>
          <cell r="B227" t="str">
            <v>Civil &amp; Environmental Eng</v>
          </cell>
          <cell r="N227" t="str">
            <v>TAS Eligible</v>
          </cell>
          <cell r="S227">
            <v>129</v>
          </cell>
          <cell r="X227">
            <v>124.36177865660233</v>
          </cell>
        </row>
        <row r="228">
          <cell r="A228" t="str">
            <v>Clg of Engineering</v>
          </cell>
          <cell r="B228" t="str">
            <v>Civil &amp; Environmental Eng</v>
          </cell>
          <cell r="N228" t="str">
            <v>TAS Eligible</v>
          </cell>
          <cell r="S228">
            <v>54</v>
          </cell>
          <cell r="X228">
            <v>56.149180856135416</v>
          </cell>
        </row>
        <row r="229">
          <cell r="A229" t="str">
            <v>Clg of Engineering</v>
          </cell>
          <cell r="B229" t="str">
            <v>Civil &amp; Environmental Eng</v>
          </cell>
          <cell r="N229" t="str">
            <v>TAS Eligible</v>
          </cell>
          <cell r="S229">
            <v>111</v>
          </cell>
          <cell r="X229">
            <v>111.63930731040594</v>
          </cell>
        </row>
        <row r="230">
          <cell r="A230" t="str">
            <v>Clg of Engineering</v>
          </cell>
          <cell r="B230" t="str">
            <v>Civil &amp; Environmental Eng</v>
          </cell>
          <cell r="N230" t="str">
            <v>TAS Eligible</v>
          </cell>
          <cell r="S230">
            <v>126</v>
          </cell>
          <cell r="X230">
            <v>126.98397735683446</v>
          </cell>
        </row>
        <row r="231">
          <cell r="A231" t="str">
            <v>Clg of Engineering</v>
          </cell>
          <cell r="B231" t="str">
            <v>Civil &amp; Environmental Eng</v>
          </cell>
          <cell r="N231" t="str">
            <v>TAS Eligible</v>
          </cell>
          <cell r="S231">
            <v>51</v>
          </cell>
          <cell r="X231">
            <v>50.533104962483435</v>
          </cell>
        </row>
        <row r="232">
          <cell r="A232" t="str">
            <v>Clg of Engineering</v>
          </cell>
          <cell r="B232" t="str">
            <v>Civil &amp; Environmental Eng</v>
          </cell>
          <cell r="N232" t="str">
            <v>TAS Eligible</v>
          </cell>
          <cell r="S232">
            <v>87</v>
          </cell>
          <cell r="X232">
            <v>90.73436425072822</v>
          </cell>
        </row>
        <row r="233">
          <cell r="A233" t="str">
            <v>Clg of Engineering</v>
          </cell>
          <cell r="B233" t="str">
            <v>Civil &amp; Environmental Eng</v>
          </cell>
          <cell r="N233" t="str">
            <v>TAS Eligible</v>
          </cell>
          <cell r="S233">
            <v>159</v>
          </cell>
          <cell r="X233">
            <v>158.66694487882947</v>
          </cell>
        </row>
        <row r="234">
          <cell r="A234" t="str">
            <v>Clg of Engineering</v>
          </cell>
          <cell r="B234" t="str">
            <v>Civil &amp; Environmental Eng</v>
          </cell>
          <cell r="N234" t="str">
            <v>TAS Eligible</v>
          </cell>
          <cell r="S234">
            <v>36</v>
          </cell>
          <cell r="X234">
            <v>36.641712511651463</v>
          </cell>
        </row>
        <row r="235">
          <cell r="A235" t="str">
            <v>Clg of Engineering</v>
          </cell>
          <cell r="B235" t="str">
            <v>Civil &amp; Environmental Eng</v>
          </cell>
          <cell r="N235" t="str">
            <v>TAS Eligible</v>
          </cell>
          <cell r="S235">
            <v>75</v>
          </cell>
          <cell r="X235">
            <v>79.594922342472046</v>
          </cell>
        </row>
        <row r="236">
          <cell r="A236" t="str">
            <v>Clg of Engineering</v>
          </cell>
          <cell r="B236" t="str">
            <v>Civil &amp; Environmental Eng</v>
          </cell>
          <cell r="N236" t="str">
            <v>TAS Eligible</v>
          </cell>
          <cell r="S236">
            <v>48</v>
          </cell>
          <cell r="X236">
            <v>48.963836083337142</v>
          </cell>
        </row>
        <row r="237">
          <cell r="A237" t="str">
            <v>Clg of Engineering</v>
          </cell>
          <cell r="B237" t="str">
            <v>Civil &amp; Environmental Eng</v>
          </cell>
          <cell r="N237" t="str">
            <v>TAS Eligible</v>
          </cell>
          <cell r="S237">
            <v>93</v>
          </cell>
          <cell r="X237">
            <v>94.809730196665967</v>
          </cell>
        </row>
        <row r="238">
          <cell r="A238" t="str">
            <v>Clg of Engineering</v>
          </cell>
          <cell r="B238" t="str">
            <v>Civil &amp; Environmental Eng</v>
          </cell>
          <cell r="N238" t="str">
            <v>TAS Eligible</v>
          </cell>
          <cell r="S238">
            <v>48</v>
          </cell>
          <cell r="X238">
            <v>51.280591318177819</v>
          </cell>
        </row>
        <row r="239">
          <cell r="A239" t="str">
            <v>Clg of Engineering</v>
          </cell>
          <cell r="B239" t="str">
            <v>Civil &amp; Environmental Eng</v>
          </cell>
          <cell r="N239" t="str">
            <v>TAS Eligible</v>
          </cell>
          <cell r="S239">
            <v>54</v>
          </cell>
          <cell r="X239">
            <v>56.927811727404176</v>
          </cell>
        </row>
        <row r="240">
          <cell r="A240" t="str">
            <v>Clg of Engineering</v>
          </cell>
          <cell r="B240" t="str">
            <v>Civil &amp; Environmental Eng</v>
          </cell>
          <cell r="N240" t="str">
            <v>TAS Eligible</v>
          </cell>
          <cell r="S240">
            <v>156</v>
          </cell>
          <cell r="X240">
            <v>153.62482056415047</v>
          </cell>
        </row>
        <row r="241">
          <cell r="A241" t="str">
            <v>Clg of Engineering</v>
          </cell>
          <cell r="B241" t="str">
            <v>Civil &amp; Environmental Eng</v>
          </cell>
          <cell r="N241" t="str">
            <v>TAS Eligible</v>
          </cell>
          <cell r="S241">
            <v>52</v>
          </cell>
          <cell r="X241">
            <v>54.744081757540407</v>
          </cell>
        </row>
        <row r="242">
          <cell r="A242" t="str">
            <v>Clg of Engineering</v>
          </cell>
          <cell r="B242" t="str">
            <v>Civil &amp; Environmental Eng</v>
          </cell>
          <cell r="N242" t="str">
            <v>TAS Eligible</v>
          </cell>
          <cell r="S242">
            <v>18</v>
          </cell>
          <cell r="X242">
            <v>18.913730333347171</v>
          </cell>
        </row>
        <row r="243">
          <cell r="A243" t="str">
            <v>Clg of Engineering</v>
          </cell>
          <cell r="B243" t="str">
            <v>Civil &amp; Environmental Eng</v>
          </cell>
          <cell r="N243" t="str">
            <v>Not TAS Eligible</v>
          </cell>
          <cell r="S243">
            <v>48</v>
          </cell>
          <cell r="X243">
            <v>49.072903409901357</v>
          </cell>
        </row>
        <row r="244">
          <cell r="A244" t="str">
            <v>Clg of Engineering</v>
          </cell>
          <cell r="B244" t="str">
            <v>Civil &amp; Environmental Eng</v>
          </cell>
          <cell r="N244" t="str">
            <v>Not TAS Eligible</v>
          </cell>
          <cell r="S244">
            <v>40</v>
          </cell>
          <cell r="X244">
            <v>38.593247518081455</v>
          </cell>
        </row>
        <row r="245">
          <cell r="A245" t="str">
            <v>Clg of Engineering</v>
          </cell>
          <cell r="B245" t="str">
            <v>Civil &amp; Environmental Eng</v>
          </cell>
          <cell r="N245" t="str">
            <v>Not TAS Eligible</v>
          </cell>
          <cell r="S245">
            <v>18</v>
          </cell>
          <cell r="X245">
            <v>19.932260566018815</v>
          </cell>
        </row>
        <row r="246">
          <cell r="A246" t="str">
            <v>Clg of Engineering</v>
          </cell>
          <cell r="B246" t="str">
            <v>Civil &amp; Environmental Eng</v>
          </cell>
          <cell r="N246" t="str">
            <v>Not TAS Eligible</v>
          </cell>
          <cell r="S246">
            <v>22</v>
          </cell>
          <cell r="X246">
            <v>22.770370908168907</v>
          </cell>
        </row>
        <row r="247">
          <cell r="A247" t="str">
            <v>Clg of Engineering</v>
          </cell>
          <cell r="B247" t="str">
            <v>Civil &amp; Environmental Eng</v>
          </cell>
          <cell r="N247" t="str">
            <v>Not TAS Eligible</v>
          </cell>
          <cell r="S247">
            <v>46</v>
          </cell>
          <cell r="X247">
            <v>50.312102260514379</v>
          </cell>
        </row>
        <row r="248">
          <cell r="A248" t="str">
            <v>Clg of Engineering</v>
          </cell>
          <cell r="B248" t="str">
            <v>Civil &amp; Environmental Eng</v>
          </cell>
          <cell r="N248" t="str">
            <v>Not TAS Eligible</v>
          </cell>
          <cell r="S248">
            <v>32</v>
          </cell>
          <cell r="X248">
            <v>31.80642288954985</v>
          </cell>
        </row>
        <row r="249">
          <cell r="A249" t="str">
            <v>Clg of Engineering</v>
          </cell>
          <cell r="B249" t="str">
            <v>Civil &amp; Environmental Eng</v>
          </cell>
          <cell r="N249" t="str">
            <v>Not TAS Eligible</v>
          </cell>
          <cell r="S249">
            <v>16</v>
          </cell>
          <cell r="X249">
            <v>17.401019577300612</v>
          </cell>
        </row>
        <row r="250">
          <cell r="A250" t="str">
            <v>Clg of Engineering</v>
          </cell>
          <cell r="B250" t="str">
            <v>Civil &amp; Environmental Eng</v>
          </cell>
          <cell r="N250" t="str">
            <v>Not TAS Eligible</v>
          </cell>
          <cell r="S250">
            <v>22</v>
          </cell>
          <cell r="X250">
            <v>24.509937518445131</v>
          </cell>
        </row>
        <row r="251">
          <cell r="A251" t="str">
            <v>Clg of Engineering</v>
          </cell>
          <cell r="B251" t="str">
            <v>Civil &amp; Environmental Eng</v>
          </cell>
          <cell r="N251" t="str">
            <v>Not TAS Eligible</v>
          </cell>
          <cell r="S251">
            <v>18</v>
          </cell>
          <cell r="X251">
            <v>18.275386139606255</v>
          </cell>
        </row>
        <row r="252">
          <cell r="A252" t="str">
            <v>Clg of Engineering</v>
          </cell>
          <cell r="B252" t="str">
            <v>Civil &amp; Environmental Eng</v>
          </cell>
          <cell r="N252" t="str">
            <v>Not TAS Eligible</v>
          </cell>
          <cell r="S252">
            <v>28</v>
          </cell>
          <cell r="X252">
            <v>29.22959533019672</v>
          </cell>
        </row>
        <row r="253">
          <cell r="A253" t="str">
            <v>Clg of Engineering</v>
          </cell>
          <cell r="B253" t="str">
            <v>Civil &amp; Environmental Eng</v>
          </cell>
          <cell r="N253" t="str">
            <v>Not TAS Eligible</v>
          </cell>
          <cell r="S253">
            <v>9</v>
          </cell>
          <cell r="X253">
            <v>10.791818671592395</v>
          </cell>
        </row>
        <row r="254">
          <cell r="A254" t="str">
            <v>Clg of Engineering</v>
          </cell>
          <cell r="B254" t="str">
            <v>Civil &amp; Environmental Eng</v>
          </cell>
          <cell r="N254" t="str">
            <v>TAS Eligible</v>
          </cell>
          <cell r="S254">
            <v>1632</v>
          </cell>
          <cell r="X254">
            <v>1692.4237180334203</v>
          </cell>
        </row>
        <row r="255">
          <cell r="A255" t="str">
            <v>Clg of Engineering</v>
          </cell>
          <cell r="B255" t="str">
            <v>Civil &amp; Environmental Eng</v>
          </cell>
          <cell r="N255" t="str">
            <v>TAS Eligible</v>
          </cell>
          <cell r="S255">
            <v>216</v>
          </cell>
          <cell r="X255">
            <v>235.73208533918759</v>
          </cell>
        </row>
        <row r="256">
          <cell r="A256" t="str">
            <v>Clg of Engineering</v>
          </cell>
          <cell r="B256" t="str">
            <v>Civil &amp; Environmental Eng</v>
          </cell>
          <cell r="N256" t="str">
            <v>TAS Eligible</v>
          </cell>
          <cell r="S256">
            <v>147</v>
          </cell>
          <cell r="X256">
            <v>155.11938057911152</v>
          </cell>
        </row>
        <row r="257">
          <cell r="A257" t="str">
            <v>Clg of Engineering</v>
          </cell>
          <cell r="B257" t="str">
            <v>Civil &amp; Environmental Eng</v>
          </cell>
          <cell r="N257" t="str">
            <v>TAS Eligible</v>
          </cell>
          <cell r="S257">
            <v>156</v>
          </cell>
          <cell r="X257">
            <v>161.1289386678028</v>
          </cell>
        </row>
        <row r="258">
          <cell r="A258" t="str">
            <v>Clg of Engineering</v>
          </cell>
          <cell r="B258" t="str">
            <v>Civil &amp; Environmental Eng</v>
          </cell>
          <cell r="N258" t="str">
            <v>TAS Eligible</v>
          </cell>
          <cell r="S258">
            <v>18</v>
          </cell>
          <cell r="X258">
            <v>18.36143853125143</v>
          </cell>
        </row>
        <row r="259">
          <cell r="A259" t="str">
            <v>Clg of Engineering</v>
          </cell>
          <cell r="B259" t="str">
            <v>Civil &amp; Environmental Eng</v>
          </cell>
          <cell r="N259" t="str">
            <v>TAS Eligible</v>
          </cell>
          <cell r="S259">
            <v>39</v>
          </cell>
          <cell r="X259">
            <v>41.961156750666198</v>
          </cell>
        </row>
        <row r="260">
          <cell r="A260" t="str">
            <v>Clg of Engineering</v>
          </cell>
          <cell r="B260" t="str">
            <v>Civil &amp; Environmental Eng</v>
          </cell>
          <cell r="N260" t="str">
            <v>TAS Eligible</v>
          </cell>
          <cell r="S260">
            <v>51</v>
          </cell>
          <cell r="X260">
            <v>54.872281904717354</v>
          </cell>
        </row>
        <row r="261">
          <cell r="A261" t="str">
            <v>Clg of Engineering</v>
          </cell>
          <cell r="B261" t="str">
            <v>Civil &amp; Environmental Eng</v>
          </cell>
          <cell r="N261" t="str">
            <v>TAS Eligible</v>
          </cell>
          <cell r="S261">
            <v>1</v>
          </cell>
          <cell r="X261">
            <v>0.75555555555555554</v>
          </cell>
        </row>
        <row r="262">
          <cell r="A262" t="str">
            <v>Clg of Engineering</v>
          </cell>
          <cell r="B262" t="str">
            <v>Civil &amp; Environmental Eng</v>
          </cell>
          <cell r="N262" t="str">
            <v>TAS Eligible</v>
          </cell>
          <cell r="S262">
            <v>1</v>
          </cell>
          <cell r="X262">
            <v>0.75555555555555554</v>
          </cell>
        </row>
        <row r="263">
          <cell r="A263" t="str">
            <v>Clg of Engineering</v>
          </cell>
          <cell r="B263" t="str">
            <v>Electrical Eng &amp; Computer Sci</v>
          </cell>
          <cell r="N263" t="str">
            <v>TAS Eligible</v>
          </cell>
          <cell r="S263">
            <v>16</v>
          </cell>
          <cell r="X263">
            <v>16.323119945354158</v>
          </cell>
        </row>
        <row r="264">
          <cell r="A264" t="str">
            <v>Clg of Engineering</v>
          </cell>
          <cell r="B264" t="str">
            <v>Electrical Eng &amp; Computer Sci</v>
          </cell>
          <cell r="N264" t="str">
            <v>TAS Eligible</v>
          </cell>
          <cell r="S264">
            <v>4</v>
          </cell>
          <cell r="X264">
            <v>4.194777699364856</v>
          </cell>
        </row>
        <row r="265">
          <cell r="A265" t="str">
            <v>Clg of Engineering</v>
          </cell>
          <cell r="B265" t="str">
            <v>Electrical Eng &amp; Computer Sci</v>
          </cell>
          <cell r="N265" t="str">
            <v>TAS Eligible</v>
          </cell>
          <cell r="S265">
            <v>772</v>
          </cell>
          <cell r="X265">
            <v>795.54702006468324</v>
          </cell>
        </row>
        <row r="266">
          <cell r="A266" t="str">
            <v>Clg of Engineering</v>
          </cell>
          <cell r="B266" t="str">
            <v>Electrical Eng &amp; Computer Sci</v>
          </cell>
          <cell r="N266" t="str">
            <v>TAS Eligible</v>
          </cell>
          <cell r="S266">
            <v>18</v>
          </cell>
          <cell r="X266">
            <v>20.602038953334379</v>
          </cell>
        </row>
        <row r="267">
          <cell r="A267" t="str">
            <v>Clg of Engineering</v>
          </cell>
          <cell r="B267" t="str">
            <v>Electrical Eng &amp; Computer Sci</v>
          </cell>
          <cell r="N267" t="str">
            <v>TAS Eligible</v>
          </cell>
          <cell r="S267">
            <v>24</v>
          </cell>
          <cell r="X267">
            <v>27.476222152638627</v>
          </cell>
        </row>
        <row r="268">
          <cell r="A268" t="str">
            <v>Clg of Engineering</v>
          </cell>
          <cell r="B268" t="str">
            <v>Electrical Eng &amp; Computer Sci</v>
          </cell>
          <cell r="N268" t="str">
            <v>TAS Eligible</v>
          </cell>
          <cell r="S268">
            <v>16</v>
          </cell>
          <cell r="X268">
            <v>14.544438707222081</v>
          </cell>
        </row>
        <row r="269">
          <cell r="A269" t="str">
            <v>Clg of Engineering</v>
          </cell>
          <cell r="B269" t="str">
            <v>Electrical Eng &amp; Computer Sci</v>
          </cell>
          <cell r="N269" t="str">
            <v>TAS Eligible</v>
          </cell>
          <cell r="S269">
            <v>64</v>
          </cell>
          <cell r="X269">
            <v>60.1934711458386</v>
          </cell>
        </row>
        <row r="270">
          <cell r="A270" t="str">
            <v>Clg of Engineering</v>
          </cell>
          <cell r="B270" t="str">
            <v>Electrical Eng &amp; Computer Sci</v>
          </cell>
          <cell r="N270" t="str">
            <v>TAS Eligible</v>
          </cell>
          <cell r="S270">
            <v>60</v>
          </cell>
          <cell r="X270">
            <v>54.381676864003609</v>
          </cell>
        </row>
        <row r="271">
          <cell r="A271" t="str">
            <v>Clg of Engineering</v>
          </cell>
          <cell r="B271" t="str">
            <v>Electrical Eng &amp; Computer Sci</v>
          </cell>
          <cell r="N271" t="str">
            <v>TAS Eligible</v>
          </cell>
          <cell r="S271">
            <v>46</v>
          </cell>
          <cell r="X271">
            <v>46.157291807199044</v>
          </cell>
        </row>
        <row r="272">
          <cell r="A272" t="str">
            <v>Clg of Engineering</v>
          </cell>
          <cell r="B272" t="str">
            <v>Electrical Eng &amp; Computer Sci</v>
          </cell>
          <cell r="N272" t="str">
            <v>TAS Eligible</v>
          </cell>
          <cell r="S272">
            <v>70</v>
          </cell>
          <cell r="X272">
            <v>76.81336407992282</v>
          </cell>
        </row>
        <row r="273">
          <cell r="A273" t="str">
            <v>Clg of Engineering</v>
          </cell>
          <cell r="B273" t="str">
            <v>Electrical Eng &amp; Computer Sci</v>
          </cell>
          <cell r="N273" t="str">
            <v>TAS Eligible</v>
          </cell>
          <cell r="S273">
            <v>24</v>
          </cell>
          <cell r="X273">
            <v>24.278510776675422</v>
          </cell>
        </row>
        <row r="274">
          <cell r="A274" t="str">
            <v>Clg of Engineering</v>
          </cell>
          <cell r="B274" t="str">
            <v>Electrical Eng &amp; Computer Sci</v>
          </cell>
          <cell r="N274" t="str">
            <v>TAS Eligible</v>
          </cell>
          <cell r="S274">
            <v>16</v>
          </cell>
          <cell r="X274">
            <v>13.035037277440422</v>
          </cell>
        </row>
        <row r="275">
          <cell r="A275" t="str">
            <v>Clg of Engineering</v>
          </cell>
          <cell r="B275" t="str">
            <v>Electrical Eng &amp; Computer Sci</v>
          </cell>
          <cell r="N275" t="str">
            <v>TAS Eligible</v>
          </cell>
          <cell r="S275">
            <v>46</v>
          </cell>
          <cell r="X275">
            <v>48.293681980430456</v>
          </cell>
        </row>
        <row r="276">
          <cell r="A276" t="str">
            <v>Clg of Engineering</v>
          </cell>
          <cell r="B276" t="str">
            <v>Electrical Eng &amp; Computer Sci</v>
          </cell>
          <cell r="N276" t="str">
            <v>TAS Eligible</v>
          </cell>
          <cell r="S276">
            <v>52</v>
          </cell>
          <cell r="X276">
            <v>47.683918440435988</v>
          </cell>
        </row>
        <row r="277">
          <cell r="A277" t="str">
            <v>Clg of Engineering</v>
          </cell>
          <cell r="B277" t="str">
            <v>Electrical Eng &amp; Computer Sci</v>
          </cell>
          <cell r="N277" t="str">
            <v>TAS Eligible</v>
          </cell>
          <cell r="S277">
            <v>1308</v>
          </cell>
          <cell r="X277">
            <v>1334.2182773755994</v>
          </cell>
        </row>
        <row r="278">
          <cell r="A278" t="str">
            <v>Clg of Engineering</v>
          </cell>
          <cell r="B278" t="str">
            <v>Electrical Eng &amp; Computer Sci</v>
          </cell>
          <cell r="N278" t="str">
            <v>TAS Eligible</v>
          </cell>
          <cell r="S278">
            <v>688</v>
          </cell>
          <cell r="X278">
            <v>727.60927020890949</v>
          </cell>
        </row>
        <row r="279">
          <cell r="A279" t="str">
            <v>Clg of Engineering</v>
          </cell>
          <cell r="B279" t="str">
            <v>Electrical Eng &amp; Computer Sci</v>
          </cell>
          <cell r="N279" t="str">
            <v>Not TAS Eligible</v>
          </cell>
          <cell r="S279">
            <v>10</v>
          </cell>
          <cell r="X279">
            <v>9.123417936804076</v>
          </cell>
        </row>
        <row r="280">
          <cell r="A280" t="str">
            <v>Clg of Engineering</v>
          </cell>
          <cell r="B280" t="str">
            <v>Electrical Eng &amp; Computer Sci</v>
          </cell>
          <cell r="N280" t="str">
            <v>Not TAS Eligible</v>
          </cell>
          <cell r="S280">
            <v>17</v>
          </cell>
          <cell r="X280">
            <v>18.577489778906841</v>
          </cell>
        </row>
        <row r="281">
          <cell r="A281" t="str">
            <v>Clg of Engineering</v>
          </cell>
          <cell r="B281" t="str">
            <v>Electrical Eng &amp; Computer Sci</v>
          </cell>
          <cell r="N281" t="str">
            <v>Not TAS Eligible</v>
          </cell>
          <cell r="S281">
            <v>24</v>
          </cell>
          <cell r="X281">
            <v>24.296316918025621</v>
          </cell>
        </row>
        <row r="282">
          <cell r="A282" t="str">
            <v>Clg of Engineering</v>
          </cell>
          <cell r="B282" t="str">
            <v>Electrical Eng &amp; Computer Sci</v>
          </cell>
          <cell r="N282" t="str">
            <v>Not TAS Eligible</v>
          </cell>
          <cell r="S282">
            <v>3</v>
          </cell>
          <cell r="X282">
            <v>3.2571428571428576</v>
          </cell>
        </row>
        <row r="283">
          <cell r="A283" t="str">
            <v>Clg of Engineering</v>
          </cell>
          <cell r="B283" t="str">
            <v>Electrical Eng &amp; Computer Sci</v>
          </cell>
          <cell r="N283" t="str">
            <v>Not TAS Eligible</v>
          </cell>
          <cell r="S283">
            <v>32</v>
          </cell>
          <cell r="X283">
            <v>35.403839011725921</v>
          </cell>
        </row>
        <row r="284">
          <cell r="A284" t="str">
            <v>Clg of Engineering</v>
          </cell>
          <cell r="B284" t="str">
            <v>Electrical Eng &amp; Computer Sci</v>
          </cell>
          <cell r="N284" t="str">
            <v>Not TAS Eligible</v>
          </cell>
          <cell r="S284">
            <v>14</v>
          </cell>
          <cell r="X284">
            <v>13.652679292909859</v>
          </cell>
        </row>
        <row r="285">
          <cell r="A285" t="str">
            <v>Clg of Engineering</v>
          </cell>
          <cell r="B285" t="str">
            <v>Electrical Eng &amp; Computer Sci</v>
          </cell>
          <cell r="N285" t="str">
            <v>TAS Eligible</v>
          </cell>
          <cell r="S285">
            <v>3</v>
          </cell>
          <cell r="X285">
            <v>3.6186234817813761</v>
          </cell>
        </row>
        <row r="286">
          <cell r="A286" t="str">
            <v>Clg of Engineering</v>
          </cell>
          <cell r="B286" t="str">
            <v>Electrical Eng &amp; Computer Sci</v>
          </cell>
          <cell r="N286" t="str">
            <v>TAS Eligible</v>
          </cell>
          <cell r="S286">
            <v>1</v>
          </cell>
          <cell r="X286">
            <v>0.76867963152507679</v>
          </cell>
        </row>
        <row r="287">
          <cell r="A287" t="str">
            <v>Clg of Engineering</v>
          </cell>
          <cell r="B287" t="str">
            <v>Electrical Eng &amp; Computer Sci</v>
          </cell>
          <cell r="N287" t="str">
            <v>TAS Eligible</v>
          </cell>
          <cell r="S287">
            <v>9</v>
          </cell>
          <cell r="X287">
            <v>9.2839812867916756</v>
          </cell>
        </row>
        <row r="288">
          <cell r="A288" t="str">
            <v>Clg of Engineering</v>
          </cell>
          <cell r="B288" t="str">
            <v>Electrical Eng &amp; Computer Sci</v>
          </cell>
          <cell r="N288" t="str">
            <v>TAS Eligible</v>
          </cell>
          <cell r="S288">
            <v>21</v>
          </cell>
          <cell r="X288">
            <v>21.952538792428239</v>
          </cell>
        </row>
        <row r="289">
          <cell r="A289" t="str">
            <v>Clg of Engineering</v>
          </cell>
          <cell r="B289" t="str">
            <v>Electrical Eng &amp; Computer Sci</v>
          </cell>
          <cell r="N289" t="str">
            <v>TAS Eligible</v>
          </cell>
          <cell r="S289">
            <v>2</v>
          </cell>
          <cell r="X289">
            <v>2.1846153846153844</v>
          </cell>
        </row>
        <row r="290">
          <cell r="A290" t="str">
            <v>Clg of Engineering</v>
          </cell>
          <cell r="B290" t="str">
            <v>Electrical Eng &amp; Computer Sci</v>
          </cell>
          <cell r="N290" t="str">
            <v>TAS Eligible</v>
          </cell>
          <cell r="S290">
            <v>5104</v>
          </cell>
          <cell r="X290">
            <v>5227.3977133301232</v>
          </cell>
        </row>
        <row r="291">
          <cell r="A291" t="str">
            <v>Clg of Engineering</v>
          </cell>
          <cell r="B291" t="str">
            <v>Electrical Eng &amp; Computer Sci</v>
          </cell>
          <cell r="N291" t="str">
            <v>TAS Eligible</v>
          </cell>
          <cell r="S291">
            <v>3252</v>
          </cell>
          <cell r="X291">
            <v>3359.9304122085855</v>
          </cell>
        </row>
        <row r="292">
          <cell r="A292" t="str">
            <v>Clg of Engineering</v>
          </cell>
          <cell r="B292" t="str">
            <v>Electrical Eng &amp; Computer Sci</v>
          </cell>
          <cell r="N292" t="str">
            <v>TAS Eligible</v>
          </cell>
          <cell r="S292">
            <v>83</v>
          </cell>
          <cell r="X292">
            <v>79.51328920832772</v>
          </cell>
        </row>
        <row r="293">
          <cell r="A293" t="str">
            <v>Clg of Engineering</v>
          </cell>
          <cell r="B293" t="str">
            <v>Electrical Eng &amp; Computer Sci</v>
          </cell>
          <cell r="N293" t="str">
            <v>TAS Eligible</v>
          </cell>
          <cell r="S293">
            <v>65</v>
          </cell>
          <cell r="X293">
            <v>69.320208835902861</v>
          </cell>
        </row>
        <row r="294">
          <cell r="A294" t="str">
            <v>Clg of Engineering</v>
          </cell>
          <cell r="B294" t="str">
            <v>Electrical Eng &amp; Computer Sci</v>
          </cell>
          <cell r="N294" t="str">
            <v>TAS Eligible</v>
          </cell>
          <cell r="S294">
            <v>71</v>
          </cell>
          <cell r="X294">
            <v>72.615356782338694</v>
          </cell>
        </row>
        <row r="295">
          <cell r="A295" t="str">
            <v>Clg of Engineering</v>
          </cell>
          <cell r="B295" t="str">
            <v>Electrical Eng &amp; Computer Sci</v>
          </cell>
          <cell r="N295" t="str">
            <v>TAS Eligible</v>
          </cell>
          <cell r="S295">
            <v>40</v>
          </cell>
          <cell r="X295">
            <v>39.884378381138973</v>
          </cell>
        </row>
        <row r="296">
          <cell r="A296" t="str">
            <v>Clg of Engineering</v>
          </cell>
          <cell r="B296" t="str">
            <v>Electrical Eng &amp; Computer Sci</v>
          </cell>
          <cell r="N296" t="str">
            <v>TAS Eligible</v>
          </cell>
          <cell r="S296">
            <v>1900</v>
          </cell>
          <cell r="X296">
            <v>1918.834026167968</v>
          </cell>
        </row>
        <row r="297">
          <cell r="A297" t="str">
            <v>Clg of Engineering</v>
          </cell>
          <cell r="B297" t="str">
            <v>Electrical Eng &amp; Computer Sci</v>
          </cell>
          <cell r="N297" t="str">
            <v>TAS Eligible</v>
          </cell>
          <cell r="S297">
            <v>4384</v>
          </cell>
          <cell r="X297">
            <v>4478.3632490858636</v>
          </cell>
        </row>
        <row r="298">
          <cell r="A298" t="str">
            <v>Clg of Engineering</v>
          </cell>
          <cell r="B298" t="str">
            <v>Electrical Eng &amp; Computer Sci</v>
          </cell>
          <cell r="N298" t="str">
            <v>TAS Eligible</v>
          </cell>
          <cell r="S298">
            <v>858</v>
          </cell>
          <cell r="X298">
            <v>885.23949825387217</v>
          </cell>
        </row>
        <row r="299">
          <cell r="A299" t="str">
            <v>Clg of Engineering</v>
          </cell>
          <cell r="B299" t="str">
            <v>Electrical Eng &amp; Computer Sci</v>
          </cell>
          <cell r="N299" t="str">
            <v>TAS Eligible</v>
          </cell>
          <cell r="S299">
            <v>2968</v>
          </cell>
          <cell r="X299">
            <v>3040.0837614730945</v>
          </cell>
        </row>
        <row r="300">
          <cell r="A300" t="str">
            <v>Clg of Engineering</v>
          </cell>
          <cell r="B300" t="str">
            <v>Electrical Eng &amp; Computer Sci</v>
          </cell>
          <cell r="N300" t="str">
            <v>TAS Eligible</v>
          </cell>
          <cell r="S300">
            <v>858</v>
          </cell>
          <cell r="X300">
            <v>885.23949825387217</v>
          </cell>
        </row>
        <row r="301">
          <cell r="A301" t="str">
            <v>Clg of Engineering</v>
          </cell>
          <cell r="B301" t="str">
            <v>Electrical Eng &amp; Computer Sci</v>
          </cell>
          <cell r="N301" t="str">
            <v>TAS Eligible</v>
          </cell>
          <cell r="S301">
            <v>2324</v>
          </cell>
          <cell r="X301">
            <v>2359.9813767573592</v>
          </cell>
        </row>
        <row r="302">
          <cell r="A302" t="str">
            <v>Clg of Engineering</v>
          </cell>
          <cell r="B302" t="str">
            <v>Electrical Eng &amp; Computer Sci</v>
          </cell>
          <cell r="N302" t="str">
            <v>TAS Eligible</v>
          </cell>
          <cell r="S302">
            <v>2712</v>
          </cell>
          <cell r="X302">
            <v>2817.014136669522</v>
          </cell>
        </row>
        <row r="303">
          <cell r="A303" t="str">
            <v>Clg of Engineering</v>
          </cell>
          <cell r="B303" t="str">
            <v>Electrical Eng &amp; Computer Sci</v>
          </cell>
          <cell r="N303" t="str">
            <v>TAS Eligible</v>
          </cell>
          <cell r="S303">
            <v>42</v>
          </cell>
          <cell r="X303">
            <v>37.995235289118519</v>
          </cell>
        </row>
        <row r="304">
          <cell r="A304" t="str">
            <v>Clg of Engineering</v>
          </cell>
          <cell r="B304" t="str">
            <v>Electrical Eng &amp; Computer Sci</v>
          </cell>
          <cell r="N304" t="str">
            <v>Not TAS Eligible</v>
          </cell>
          <cell r="S304">
            <v>2</v>
          </cell>
          <cell r="X304">
            <v>2.097388849682428</v>
          </cell>
        </row>
        <row r="305">
          <cell r="A305" t="str">
            <v>Clg of Engineering</v>
          </cell>
          <cell r="B305" t="str">
            <v>Electrical Eng &amp; Computer Sci</v>
          </cell>
          <cell r="N305" t="str">
            <v>Not TAS Eligible</v>
          </cell>
          <cell r="S305">
            <v>26</v>
          </cell>
          <cell r="X305">
            <v>26.887298108917953</v>
          </cell>
        </row>
        <row r="306">
          <cell r="A306" t="str">
            <v>Clg of Engineering</v>
          </cell>
          <cell r="B306" t="str">
            <v>Electrical Eng &amp; Computer Sci</v>
          </cell>
          <cell r="N306" t="str">
            <v>Not TAS Eligible</v>
          </cell>
          <cell r="S306">
            <v>22</v>
          </cell>
          <cell r="X306">
            <v>24.178808773639656</v>
          </cell>
        </row>
        <row r="307">
          <cell r="A307" t="str">
            <v>Clg of Engineering</v>
          </cell>
          <cell r="B307" t="str">
            <v>Electrical Eng &amp; Computer Sci</v>
          </cell>
          <cell r="N307" t="str">
            <v>Not TAS Eligible</v>
          </cell>
          <cell r="S307">
            <v>6</v>
          </cell>
          <cell r="X307">
            <v>6.172631247699643</v>
          </cell>
        </row>
        <row r="308">
          <cell r="A308" t="str">
            <v>Clg of Engineering</v>
          </cell>
          <cell r="B308" t="str">
            <v>Electrical Eng &amp; Computer Sci</v>
          </cell>
          <cell r="N308" t="str">
            <v>Not TAS Eligible</v>
          </cell>
          <cell r="S308">
            <v>33</v>
          </cell>
          <cell r="X308">
            <v>37.449570384749194</v>
          </cell>
        </row>
        <row r="309">
          <cell r="A309" t="str">
            <v>Clg of Engineering</v>
          </cell>
          <cell r="B309" t="str">
            <v>Electrical Eng &amp; Computer Sci</v>
          </cell>
          <cell r="N309" t="str">
            <v>Not TAS Eligible</v>
          </cell>
          <cell r="S309">
            <v>49</v>
          </cell>
          <cell r="X309">
            <v>48.797445814700225</v>
          </cell>
        </row>
        <row r="310">
          <cell r="A310" t="str">
            <v>Clg of Engineering</v>
          </cell>
          <cell r="B310" t="str">
            <v>Electrical Eng &amp; Computer Sci</v>
          </cell>
          <cell r="N310" t="str">
            <v>Not TAS Eligible</v>
          </cell>
          <cell r="S310">
            <v>79</v>
          </cell>
          <cell r="X310">
            <v>83.895856651400067</v>
          </cell>
        </row>
        <row r="311">
          <cell r="A311" t="str">
            <v>Clg of Engineering</v>
          </cell>
          <cell r="B311" t="str">
            <v>Electrical Eng &amp; Computer Sci</v>
          </cell>
          <cell r="N311" t="str">
            <v>Not TAS Eligible</v>
          </cell>
          <cell r="S311">
            <v>8</v>
          </cell>
          <cell r="X311">
            <v>9.7491957207727236</v>
          </cell>
        </row>
        <row r="312">
          <cell r="A312" t="str">
            <v>Clg of Engineering</v>
          </cell>
          <cell r="B312" t="str">
            <v>Electrical Eng &amp; Computer Sci</v>
          </cell>
          <cell r="N312" t="str">
            <v>Not TAS Eligible</v>
          </cell>
          <cell r="S312">
            <v>21</v>
          </cell>
          <cell r="X312">
            <v>22.239422831679978</v>
          </cell>
        </row>
        <row r="313">
          <cell r="A313" t="str">
            <v>Clg of Engineering</v>
          </cell>
          <cell r="B313" t="str">
            <v>Electrical Eng &amp; Computer Sci</v>
          </cell>
          <cell r="N313" t="str">
            <v>Not TAS Eligible</v>
          </cell>
          <cell r="S313">
            <v>53</v>
          </cell>
          <cell r="X313">
            <v>53.214438855218482</v>
          </cell>
        </row>
        <row r="314">
          <cell r="A314" t="str">
            <v>Clg of Engineering</v>
          </cell>
          <cell r="B314" t="str">
            <v>Electrical Eng &amp; Computer Sci</v>
          </cell>
          <cell r="N314" t="str">
            <v>Not TAS Eligible</v>
          </cell>
          <cell r="S314">
            <v>29</v>
          </cell>
          <cell r="X314">
            <v>29.216598757359105</v>
          </cell>
        </row>
        <row r="315">
          <cell r="A315" t="str">
            <v>Clg of Engineering</v>
          </cell>
          <cell r="B315" t="str">
            <v>Electrical Eng &amp; Computer Sci</v>
          </cell>
          <cell r="N315" t="str">
            <v>Not TAS Eligible</v>
          </cell>
          <cell r="S315">
            <v>2</v>
          </cell>
          <cell r="X315">
            <v>2.3295103957075787</v>
          </cell>
        </row>
        <row r="316">
          <cell r="A316" t="str">
            <v>Clg of Engineering</v>
          </cell>
          <cell r="B316" t="str">
            <v>Electrical Eng &amp; Computer Sci</v>
          </cell>
          <cell r="N316" t="str">
            <v>Not TAS Eligible</v>
          </cell>
          <cell r="S316">
            <v>2</v>
          </cell>
          <cell r="X316">
            <v>2.0852459016393441</v>
          </cell>
        </row>
        <row r="317">
          <cell r="A317" t="str">
            <v>Clg of Engineering</v>
          </cell>
          <cell r="B317" t="str">
            <v>Electrical Eng &amp; Computer Sci</v>
          </cell>
          <cell r="N317" t="str">
            <v>Not TAS Eligible</v>
          </cell>
          <cell r="S317">
            <v>144</v>
          </cell>
          <cell r="X317">
            <v>142.03829046297687</v>
          </cell>
        </row>
        <row r="318">
          <cell r="A318" t="str">
            <v>Clg of Engineering</v>
          </cell>
          <cell r="B318" t="str">
            <v>Electrical Eng &amp; Computer Sci</v>
          </cell>
          <cell r="N318" t="str">
            <v>Not TAS Eligible</v>
          </cell>
          <cell r="S318">
            <v>6</v>
          </cell>
          <cell r="X318">
            <v>5.429783629066069</v>
          </cell>
        </row>
        <row r="319">
          <cell r="A319" t="str">
            <v>Clg of Engineering</v>
          </cell>
          <cell r="B319" t="str">
            <v>Electrical Eng &amp; Computer Sci</v>
          </cell>
          <cell r="N319" t="str">
            <v>Not TAS Eligible</v>
          </cell>
          <cell r="S319">
            <v>20</v>
          </cell>
          <cell r="X319">
            <v>18.43527684064918</v>
          </cell>
        </row>
        <row r="320">
          <cell r="A320" t="str">
            <v>Clg of Engineering</v>
          </cell>
          <cell r="B320" t="str">
            <v>Electrical Eng &amp; Computer Sci</v>
          </cell>
          <cell r="N320" t="str">
            <v>Not TAS Eligible</v>
          </cell>
          <cell r="S320">
            <v>52</v>
          </cell>
          <cell r="X320">
            <v>50.77629380206568</v>
          </cell>
        </row>
        <row r="321">
          <cell r="A321" t="str">
            <v>Clg of Engineering</v>
          </cell>
          <cell r="B321" t="str">
            <v>Electrical Eng &amp; Computer Sci</v>
          </cell>
          <cell r="N321" t="str">
            <v>Not TAS Eligible</v>
          </cell>
          <cell r="S321">
            <v>16</v>
          </cell>
          <cell r="X321">
            <v>15.185413776360054</v>
          </cell>
        </row>
        <row r="322">
          <cell r="A322" t="str">
            <v>Clg of Engineering</v>
          </cell>
          <cell r="B322" t="str">
            <v>Electrical Eng &amp; Computer Sci</v>
          </cell>
          <cell r="N322" t="str">
            <v>Not TAS Eligible</v>
          </cell>
          <cell r="S322">
            <v>7</v>
          </cell>
          <cell r="X322">
            <v>6.8108788964357858</v>
          </cell>
        </row>
        <row r="323">
          <cell r="A323" t="str">
            <v>Clg of Engineering</v>
          </cell>
          <cell r="B323" t="str">
            <v>Electrical Eng &amp; Computer Sci</v>
          </cell>
          <cell r="N323" t="str">
            <v>Not TAS Eligible</v>
          </cell>
          <cell r="S323">
            <v>48</v>
          </cell>
          <cell r="X323">
            <v>46.871752109278923</v>
          </cell>
        </row>
        <row r="324">
          <cell r="A324" t="str">
            <v>Clg of Engineering</v>
          </cell>
          <cell r="B324" t="str">
            <v>Electrical Eng &amp; Computer Sci</v>
          </cell>
          <cell r="N324" t="str">
            <v>Not TAS Eligible</v>
          </cell>
          <cell r="S324">
            <v>12</v>
          </cell>
          <cell r="X324">
            <v>11.801319960797922</v>
          </cell>
        </row>
        <row r="325">
          <cell r="A325" t="str">
            <v>Clg of Engineering</v>
          </cell>
          <cell r="B325" t="str">
            <v>Electrical Eng &amp; Computer Sci</v>
          </cell>
          <cell r="N325" t="str">
            <v>Not TAS Eligible</v>
          </cell>
          <cell r="S325">
            <v>201</v>
          </cell>
          <cell r="X325">
            <v>215.25680989219867</v>
          </cell>
        </row>
        <row r="326">
          <cell r="A326" t="str">
            <v>Clg of Engineering</v>
          </cell>
          <cell r="B326" t="str">
            <v>Electrical Eng &amp; Computer Sci</v>
          </cell>
          <cell r="N326" t="str">
            <v>Not TAS Eligible</v>
          </cell>
          <cell r="S326">
            <v>70</v>
          </cell>
          <cell r="X326">
            <v>69.202708382162086</v>
          </cell>
        </row>
        <row r="327">
          <cell r="A327" t="str">
            <v>Clg of Engineering</v>
          </cell>
          <cell r="B327" t="str">
            <v>Electrical Eng &amp; Computer Sci</v>
          </cell>
          <cell r="N327" t="str">
            <v>Not TAS Eligible</v>
          </cell>
          <cell r="S327">
            <v>6</v>
          </cell>
          <cell r="X327">
            <v>5.5323271177935087</v>
          </cell>
        </row>
        <row r="328">
          <cell r="A328" t="str">
            <v>Clg of Engineering</v>
          </cell>
          <cell r="B328" t="str">
            <v>Electrical Eng &amp; Computer Sci</v>
          </cell>
          <cell r="N328" t="str">
            <v>Not TAS Eligible</v>
          </cell>
          <cell r="S328">
            <v>30</v>
          </cell>
          <cell r="X328">
            <v>29.568291478439694</v>
          </cell>
        </row>
        <row r="329">
          <cell r="A329" t="str">
            <v>Clg of Engineering</v>
          </cell>
          <cell r="B329" t="str">
            <v>Electrical Eng &amp; Computer Sci</v>
          </cell>
          <cell r="N329" t="str">
            <v>Not TAS Eligible</v>
          </cell>
          <cell r="S329">
            <v>12</v>
          </cell>
          <cell r="X329">
            <v>9.4238095977920082</v>
          </cell>
        </row>
        <row r="330">
          <cell r="A330" t="str">
            <v>Clg of Engineering</v>
          </cell>
          <cell r="B330" t="str">
            <v>Electrical Eng &amp; Computer Sci</v>
          </cell>
          <cell r="N330" t="str">
            <v>Not TAS Eligible</v>
          </cell>
          <cell r="S330">
            <v>11</v>
          </cell>
          <cell r="X330">
            <v>12.859724468047881</v>
          </cell>
        </row>
        <row r="331">
          <cell r="A331" t="str">
            <v>Clg of Engineering</v>
          </cell>
          <cell r="B331" t="str">
            <v>Electrical Eng &amp; Computer Sci</v>
          </cell>
          <cell r="N331" t="str">
            <v>Not TAS Eligible</v>
          </cell>
          <cell r="S331">
            <v>69</v>
          </cell>
          <cell r="X331">
            <v>68.568513936448412</v>
          </cell>
        </row>
        <row r="332">
          <cell r="A332" t="str">
            <v>Clg of Engineering</v>
          </cell>
          <cell r="B332" t="str">
            <v>Electrical Eng &amp; Computer Sci</v>
          </cell>
          <cell r="N332" t="str">
            <v>Not TAS Eligible</v>
          </cell>
          <cell r="S332">
            <v>22</v>
          </cell>
          <cell r="X332">
            <v>24.893698799930593</v>
          </cell>
        </row>
        <row r="333">
          <cell r="A333" t="str">
            <v>Clg of Engineering</v>
          </cell>
          <cell r="B333" t="str">
            <v>Electrical Eng &amp; Computer Sci</v>
          </cell>
          <cell r="N333" t="str">
            <v>Not TAS Eligible</v>
          </cell>
          <cell r="S333">
            <v>18</v>
          </cell>
          <cell r="X333">
            <v>18.004162180705727</v>
          </cell>
        </row>
        <row r="334">
          <cell r="A334" t="str">
            <v>Clg of Engineering</v>
          </cell>
          <cell r="B334" t="str">
            <v>Electrical Eng &amp; Computer Sci</v>
          </cell>
          <cell r="N334" t="str">
            <v>Not TAS Eligible</v>
          </cell>
          <cell r="S334">
            <v>12</v>
          </cell>
          <cell r="X334">
            <v>12.293362762433263</v>
          </cell>
        </row>
        <row r="335">
          <cell r="A335" t="str">
            <v>Clg of Engineering</v>
          </cell>
          <cell r="B335" t="str">
            <v>Electrical Eng &amp; Computer Sci</v>
          </cell>
          <cell r="N335" t="str">
            <v>Not TAS Eligible</v>
          </cell>
          <cell r="S335">
            <v>96</v>
          </cell>
          <cell r="X335">
            <v>93.163514004302087</v>
          </cell>
        </row>
        <row r="336">
          <cell r="A336" t="str">
            <v>Clg of Engineering</v>
          </cell>
          <cell r="B336" t="str">
            <v>Electrical Eng &amp; Computer Sci</v>
          </cell>
          <cell r="N336" t="str">
            <v>Not TAS Eligible</v>
          </cell>
          <cell r="S336">
            <v>7</v>
          </cell>
          <cell r="X336">
            <v>6.8108788964357858</v>
          </cell>
        </row>
        <row r="337">
          <cell r="A337" t="str">
            <v>Clg of Engineering</v>
          </cell>
          <cell r="B337" t="str">
            <v>Electrical Eng &amp; Computer Sci</v>
          </cell>
          <cell r="N337" t="str">
            <v>Not TAS Eligible</v>
          </cell>
          <cell r="S337">
            <v>100</v>
          </cell>
          <cell r="X337">
            <v>100.34144071782345</v>
          </cell>
        </row>
        <row r="338">
          <cell r="A338" t="str">
            <v>Clg of Engineering</v>
          </cell>
          <cell r="B338" t="str">
            <v>Electrical Eng &amp; Computer Sci</v>
          </cell>
          <cell r="N338" t="str">
            <v>Not TAS Eligible</v>
          </cell>
          <cell r="S338">
            <v>58</v>
          </cell>
          <cell r="X338">
            <v>58.843765976866614</v>
          </cell>
        </row>
        <row r="339">
          <cell r="A339" t="str">
            <v>Clg of Engineering</v>
          </cell>
          <cell r="B339" t="str">
            <v>Electrical Eng &amp; Computer Sci</v>
          </cell>
          <cell r="N339" t="str">
            <v>Not TAS Eligible</v>
          </cell>
          <cell r="S339">
            <v>48</v>
          </cell>
          <cell r="X339">
            <v>46.871752109278923</v>
          </cell>
        </row>
        <row r="340">
          <cell r="A340" t="str">
            <v>Clg of Engineering</v>
          </cell>
          <cell r="B340" t="str">
            <v>Electrical Eng &amp; Computer Sci</v>
          </cell>
          <cell r="N340" t="str">
            <v>TAS Eligible</v>
          </cell>
          <cell r="S340">
            <v>112</v>
          </cell>
          <cell r="X340">
            <v>116.53432848886399</v>
          </cell>
        </row>
        <row r="341">
          <cell r="A341" t="str">
            <v>Clg of Engineering</v>
          </cell>
          <cell r="B341" t="str">
            <v>Electrical Eng &amp; Computer Sci</v>
          </cell>
          <cell r="N341" t="str">
            <v>TAS Eligible</v>
          </cell>
          <cell r="S341">
            <v>728</v>
          </cell>
          <cell r="X341">
            <v>712.47402662423178</v>
          </cell>
        </row>
        <row r="342">
          <cell r="A342" t="str">
            <v>Clg of Engineering</v>
          </cell>
          <cell r="B342" t="str">
            <v>Electrical Eng &amp; Computer Sci</v>
          </cell>
          <cell r="N342" t="str">
            <v>TAS Eligible</v>
          </cell>
          <cell r="S342">
            <v>724</v>
          </cell>
          <cell r="X342">
            <v>679.68385101181502</v>
          </cell>
        </row>
        <row r="343">
          <cell r="A343" t="str">
            <v>Clg of Engineering</v>
          </cell>
          <cell r="B343" t="str">
            <v>Electrical Eng &amp; Computer Sci</v>
          </cell>
          <cell r="N343" t="str">
            <v>TAS Eligible</v>
          </cell>
          <cell r="S343">
            <v>620</v>
          </cell>
          <cell r="X343">
            <v>565.00677554635865</v>
          </cell>
        </row>
        <row r="344">
          <cell r="A344" t="str">
            <v>Clg of Engineering</v>
          </cell>
          <cell r="B344" t="str">
            <v>Electrical Eng &amp; Computer Sci</v>
          </cell>
          <cell r="N344" t="str">
            <v>TAS Eligible</v>
          </cell>
          <cell r="S344">
            <v>1972</v>
          </cell>
          <cell r="X344">
            <v>1882.2745525465502</v>
          </cell>
        </row>
        <row r="345">
          <cell r="A345" t="str">
            <v>Clg of Engineering</v>
          </cell>
          <cell r="B345" t="str">
            <v>Electrical Eng &amp; Computer Sci</v>
          </cell>
          <cell r="N345" t="str">
            <v>TAS Eligible</v>
          </cell>
          <cell r="S345">
            <v>1252</v>
          </cell>
          <cell r="X345">
            <v>1218.6923899824801</v>
          </cell>
        </row>
        <row r="346">
          <cell r="A346" t="str">
            <v>Clg of Engineering</v>
          </cell>
          <cell r="B346" t="str">
            <v>Electrical Eng &amp; Computer Sci</v>
          </cell>
          <cell r="N346" t="str">
            <v>TAS Eligible</v>
          </cell>
          <cell r="S346">
            <v>1060</v>
          </cell>
          <cell r="X346">
            <v>1025.3991332354733</v>
          </cell>
        </row>
        <row r="347">
          <cell r="A347" t="str">
            <v>Clg of Engineering</v>
          </cell>
          <cell r="B347" t="str">
            <v>Electrical Eng &amp; Computer Sci</v>
          </cell>
          <cell r="N347" t="str">
            <v>TAS Eligible</v>
          </cell>
          <cell r="S347">
            <v>224</v>
          </cell>
          <cell r="X347">
            <v>221.48843639808541</v>
          </cell>
        </row>
        <row r="348">
          <cell r="A348" t="str">
            <v>Clg of Engineering</v>
          </cell>
          <cell r="B348" t="str">
            <v>Electrical Eng &amp; Computer Sci</v>
          </cell>
          <cell r="N348" t="str">
            <v>TAS Eligible</v>
          </cell>
          <cell r="S348">
            <v>208</v>
          </cell>
          <cell r="X348">
            <v>205.52545336730464</v>
          </cell>
        </row>
        <row r="349">
          <cell r="A349" t="str">
            <v>Clg of Engineering</v>
          </cell>
          <cell r="B349" t="str">
            <v>Electrical Eng &amp; Computer Sci</v>
          </cell>
          <cell r="N349" t="str">
            <v>TAS Eligible</v>
          </cell>
          <cell r="S349">
            <v>1732</v>
          </cell>
          <cell r="X349">
            <v>1669.7845231277422</v>
          </cell>
        </row>
        <row r="350">
          <cell r="A350" t="str">
            <v>Clg of Engineering</v>
          </cell>
          <cell r="B350" t="str">
            <v>Electrical Eng &amp; Computer Sci</v>
          </cell>
          <cell r="N350" t="str">
            <v>TAS Eligible</v>
          </cell>
          <cell r="S350">
            <v>388</v>
          </cell>
          <cell r="X350">
            <v>388.82770103155821</v>
          </cell>
        </row>
        <row r="351">
          <cell r="A351" t="str">
            <v>Clg of Engineering</v>
          </cell>
          <cell r="B351" t="str">
            <v>Electrical Eng &amp; Computer Sci</v>
          </cell>
          <cell r="N351" t="str">
            <v>TAS Eligible</v>
          </cell>
          <cell r="S351">
            <v>908</v>
          </cell>
          <cell r="X351">
            <v>872.17083331507956</v>
          </cell>
        </row>
        <row r="352">
          <cell r="A352" t="str">
            <v>Clg of Engineering</v>
          </cell>
          <cell r="B352" t="str">
            <v>Electrical Eng &amp; Computer Sci</v>
          </cell>
          <cell r="N352" t="str">
            <v>TAS Eligible</v>
          </cell>
          <cell r="S352">
            <v>2124</v>
          </cell>
          <cell r="X352">
            <v>2029.3953591357263</v>
          </cell>
        </row>
        <row r="353">
          <cell r="A353" t="str">
            <v>Clg of Engineering</v>
          </cell>
          <cell r="B353" t="str">
            <v>Electrical Eng &amp; Computer Sci</v>
          </cell>
          <cell r="N353" t="str">
            <v>TAS Eligible</v>
          </cell>
          <cell r="S353">
            <v>1844</v>
          </cell>
          <cell r="X353">
            <v>1842.9019710033965</v>
          </cell>
        </row>
        <row r="354">
          <cell r="A354" t="str">
            <v>Clg of Engineering</v>
          </cell>
          <cell r="B354" t="str">
            <v>Electrical Eng &amp; Computer Sci</v>
          </cell>
          <cell r="N354" t="str">
            <v>TAS Eligible</v>
          </cell>
          <cell r="S354">
            <v>112</v>
          </cell>
          <cell r="X354">
            <v>105.13497902864093</v>
          </cell>
        </row>
        <row r="355">
          <cell r="A355" t="str">
            <v>Clg of Engineering</v>
          </cell>
          <cell r="B355" t="str">
            <v>Electrical Eng &amp; Computer Sci</v>
          </cell>
          <cell r="N355" t="str">
            <v>TAS Eligible</v>
          </cell>
          <cell r="S355">
            <v>84</v>
          </cell>
          <cell r="X355">
            <v>82.976182062333137</v>
          </cell>
        </row>
        <row r="356">
          <cell r="A356" t="str">
            <v>Clg of Engineering</v>
          </cell>
          <cell r="B356" t="str">
            <v>Electrical Eng &amp; Computer Sci</v>
          </cell>
          <cell r="N356" t="str">
            <v>TAS Eligible</v>
          </cell>
          <cell r="S356">
            <v>224</v>
          </cell>
          <cell r="X356">
            <v>228.12527828280332</v>
          </cell>
        </row>
        <row r="357">
          <cell r="A357" t="str">
            <v>Clg of Engineering</v>
          </cell>
          <cell r="B357" t="str">
            <v>Electrical Eng &amp; Computer Sci</v>
          </cell>
          <cell r="N357" t="str">
            <v>TAS Eligible</v>
          </cell>
          <cell r="S357">
            <v>380</v>
          </cell>
          <cell r="X357">
            <v>368.80026376259019</v>
          </cell>
        </row>
        <row r="358">
          <cell r="A358" t="str">
            <v>Clg of Engineering</v>
          </cell>
          <cell r="B358" t="str">
            <v>Electrical Eng &amp; Computer Sci</v>
          </cell>
          <cell r="N358" t="str">
            <v>TAS Eligible</v>
          </cell>
          <cell r="S358">
            <v>1704</v>
          </cell>
          <cell r="X358">
            <v>1712.1147012565905</v>
          </cell>
        </row>
        <row r="359">
          <cell r="A359" t="str">
            <v>Clg of Engineering</v>
          </cell>
          <cell r="B359" t="str">
            <v>Electrical Eng &amp; Computer Sci</v>
          </cell>
          <cell r="N359" t="str">
            <v>TAS Eligible</v>
          </cell>
          <cell r="S359">
            <v>1940</v>
          </cell>
          <cell r="X359">
            <v>1822.5941225540005</v>
          </cell>
        </row>
        <row r="360">
          <cell r="A360" t="str">
            <v>Clg of Engineering</v>
          </cell>
          <cell r="B360" t="str">
            <v>Electrical Eng &amp; Computer Sci</v>
          </cell>
          <cell r="N360" t="str">
            <v>TAS Eligible</v>
          </cell>
          <cell r="S360">
            <v>1508</v>
          </cell>
          <cell r="X360">
            <v>1428.6918342052322</v>
          </cell>
        </row>
        <row r="361">
          <cell r="A361" t="str">
            <v>Clg of Engineering</v>
          </cell>
          <cell r="B361" t="str">
            <v>Electrical Eng &amp; Computer Sci</v>
          </cell>
          <cell r="N361" t="str">
            <v>TAS Eligible</v>
          </cell>
          <cell r="S361">
            <v>2571.9974280000001</v>
          </cell>
          <cell r="X361">
            <v>2570.6186930338085</v>
          </cell>
        </row>
        <row r="362">
          <cell r="A362" t="str">
            <v>Clg of Engineering</v>
          </cell>
          <cell r="B362" t="str">
            <v>Electrical Eng &amp; Computer Sci</v>
          </cell>
          <cell r="N362" t="str">
            <v>TAS Eligible</v>
          </cell>
          <cell r="S362">
            <v>908</v>
          </cell>
          <cell r="X362">
            <v>914.36334337579717</v>
          </cell>
        </row>
        <row r="363">
          <cell r="A363" t="str">
            <v>Clg of Engineering</v>
          </cell>
          <cell r="B363" t="str">
            <v>Electrical Eng &amp; Computer Sci</v>
          </cell>
          <cell r="N363" t="str">
            <v>TAS Eligible</v>
          </cell>
          <cell r="S363">
            <v>1352</v>
          </cell>
          <cell r="X363">
            <v>1333.2760104817546</v>
          </cell>
        </row>
        <row r="364">
          <cell r="A364" t="str">
            <v>Clg of Engineering</v>
          </cell>
          <cell r="B364" t="str">
            <v>Electrical Eng &amp; Computer Sci</v>
          </cell>
          <cell r="N364" t="str">
            <v>TAS Eligible</v>
          </cell>
          <cell r="S364">
            <v>20</v>
          </cell>
          <cell r="X364">
            <v>17.045803259988375</v>
          </cell>
        </row>
        <row r="365">
          <cell r="A365" t="str">
            <v>Clg of Engineering</v>
          </cell>
          <cell r="B365" t="str">
            <v>Electrical Eng &amp; Computer Sci</v>
          </cell>
          <cell r="N365" t="str">
            <v>TAS Eligible</v>
          </cell>
          <cell r="S365">
            <v>9</v>
          </cell>
          <cell r="X365">
            <v>9.9411811317236882</v>
          </cell>
        </row>
        <row r="366">
          <cell r="A366" t="str">
            <v>Clg of Engineering</v>
          </cell>
          <cell r="B366" t="str">
            <v>Electrical Eng &amp; Computer Sci</v>
          </cell>
          <cell r="N366" t="str">
            <v>TAS Eligible</v>
          </cell>
          <cell r="S366">
            <v>212</v>
          </cell>
          <cell r="X366">
            <v>218.09836440342733</v>
          </cell>
        </row>
        <row r="367">
          <cell r="A367" t="str">
            <v>Clg of Engineering</v>
          </cell>
          <cell r="B367" t="str">
            <v>Electrical Eng &amp; Computer Sci</v>
          </cell>
          <cell r="N367" t="str">
            <v>TAS Eligible</v>
          </cell>
          <cell r="S367">
            <v>210</v>
          </cell>
          <cell r="X367">
            <v>206.18930876019465</v>
          </cell>
        </row>
        <row r="368">
          <cell r="A368" t="str">
            <v>Clg of Engineering</v>
          </cell>
          <cell r="B368" t="str">
            <v>Electrical Eng &amp; Computer Sci</v>
          </cell>
          <cell r="N368" t="str">
            <v>TAS Eligible</v>
          </cell>
          <cell r="S368">
            <v>320</v>
          </cell>
          <cell r="X368">
            <v>322.86353882867121</v>
          </cell>
        </row>
        <row r="369">
          <cell r="A369" t="str">
            <v>Clg of Engineering</v>
          </cell>
          <cell r="B369" t="str">
            <v>Electrical Eng &amp; Computer Sci</v>
          </cell>
          <cell r="N369" t="str">
            <v>TAS Eligible</v>
          </cell>
          <cell r="S369">
            <v>8</v>
          </cell>
          <cell r="X369">
            <v>7.709578536222196</v>
          </cell>
        </row>
        <row r="370">
          <cell r="A370" t="str">
            <v>Clg of Engineering</v>
          </cell>
          <cell r="B370" t="str">
            <v>Electrical Eng &amp; Computer Sci</v>
          </cell>
          <cell r="N370" t="str">
            <v>TAS Eligible</v>
          </cell>
          <cell r="S370">
            <v>88</v>
          </cell>
          <cell r="X370">
            <v>89.534834165294257</v>
          </cell>
        </row>
        <row r="371">
          <cell r="A371" t="str">
            <v>Clg of Engineering</v>
          </cell>
          <cell r="B371" t="str">
            <v>Electrical Eng &amp; Computer Sci</v>
          </cell>
          <cell r="N371" t="str">
            <v>TAS Eligible</v>
          </cell>
          <cell r="S371">
            <v>188</v>
          </cell>
          <cell r="X371">
            <v>194.79549127058286</v>
          </cell>
        </row>
        <row r="372">
          <cell r="A372" t="str">
            <v>Clg of Engineering</v>
          </cell>
          <cell r="B372" t="str">
            <v>Electrical Eng &amp; Computer Sci</v>
          </cell>
          <cell r="N372" t="str">
            <v>TAS Eligible</v>
          </cell>
          <cell r="S372">
            <v>291</v>
          </cell>
          <cell r="X372">
            <v>306.59113942134803</v>
          </cell>
        </row>
        <row r="373">
          <cell r="A373" t="str">
            <v>Clg of Engineering</v>
          </cell>
          <cell r="B373" t="str">
            <v>Electrical Eng &amp; Computer Sci</v>
          </cell>
          <cell r="N373" t="str">
            <v>Not TAS Eligible</v>
          </cell>
          <cell r="S373">
            <v>7</v>
          </cell>
          <cell r="X373">
            <v>6.6079667897328767</v>
          </cell>
        </row>
        <row r="374">
          <cell r="A374" t="str">
            <v>Clg of Engineering</v>
          </cell>
          <cell r="B374" t="str">
            <v>Electrical Eng &amp; Computer Sci</v>
          </cell>
          <cell r="N374" t="str">
            <v>Not TAS Eligible</v>
          </cell>
          <cell r="S374">
            <v>26</v>
          </cell>
          <cell r="X374">
            <v>26.975984833878265</v>
          </cell>
        </row>
        <row r="375">
          <cell r="A375" t="str">
            <v>Clg of Engineering</v>
          </cell>
          <cell r="B375" t="str">
            <v>Electrical Eng &amp; Computer Sci</v>
          </cell>
          <cell r="N375" t="str">
            <v>Not TAS Eligible</v>
          </cell>
          <cell r="S375">
            <v>19</v>
          </cell>
          <cell r="X375">
            <v>16.563247845081861</v>
          </cell>
        </row>
        <row r="376">
          <cell r="A376" t="str">
            <v>Clg of Engineering</v>
          </cell>
          <cell r="B376" t="str">
            <v>Electrical Eng &amp; Computer Sci</v>
          </cell>
          <cell r="N376" t="str">
            <v>Not TAS Eligible</v>
          </cell>
          <cell r="S376">
            <v>17</v>
          </cell>
          <cell r="X376">
            <v>15.910781545714006</v>
          </cell>
        </row>
        <row r="377">
          <cell r="A377" t="str">
            <v>Clg of Engineering</v>
          </cell>
          <cell r="B377" t="str">
            <v>Electrical Eng &amp; Computer Sci</v>
          </cell>
          <cell r="N377" t="str">
            <v>Not TAS Eligible</v>
          </cell>
          <cell r="S377">
            <v>13</v>
          </cell>
          <cell r="X377">
            <v>12.578528124854028</v>
          </cell>
        </row>
        <row r="378">
          <cell r="A378" t="str">
            <v>Clg of Engineering</v>
          </cell>
          <cell r="B378" t="str">
            <v>Electrical Eng &amp; Computer Sci</v>
          </cell>
          <cell r="N378" t="str">
            <v>Not TAS Eligible</v>
          </cell>
          <cell r="S378">
            <v>59</v>
          </cell>
          <cell r="X378">
            <v>58.809210354023818</v>
          </cell>
        </row>
        <row r="379">
          <cell r="A379" t="str">
            <v>Clg of Engineering</v>
          </cell>
          <cell r="B379" t="str">
            <v>Electrical Eng &amp; Computer Sci</v>
          </cell>
          <cell r="N379" t="str">
            <v>Not TAS Eligible</v>
          </cell>
          <cell r="S379">
            <v>35</v>
          </cell>
          <cell r="X379">
            <v>34.043643252753128</v>
          </cell>
        </row>
        <row r="380">
          <cell r="A380" t="str">
            <v>Clg of Engineering</v>
          </cell>
          <cell r="B380" t="str">
            <v>Electrical Eng &amp; Computer Sci</v>
          </cell>
          <cell r="N380" t="str">
            <v>Not TAS Eligible</v>
          </cell>
          <cell r="S380">
            <v>9</v>
          </cell>
          <cell r="X380">
            <v>9.7106417583295741</v>
          </cell>
        </row>
        <row r="381">
          <cell r="A381" t="str">
            <v>Clg of Engineering</v>
          </cell>
          <cell r="B381" t="str">
            <v>Electrical Eng &amp; Computer Sci</v>
          </cell>
          <cell r="N381" t="str">
            <v>Not TAS Eligible</v>
          </cell>
          <cell r="S381">
            <v>7</v>
          </cell>
          <cell r="X381">
            <v>8.753583114669258</v>
          </cell>
        </row>
        <row r="382">
          <cell r="A382" t="str">
            <v>Clg of Engineering</v>
          </cell>
          <cell r="B382" t="str">
            <v>Electrical Eng &amp; Computer Sci</v>
          </cell>
          <cell r="N382" t="str">
            <v>Not TAS Eligible</v>
          </cell>
          <cell r="S382">
            <v>20</v>
          </cell>
          <cell r="X382">
            <v>21.505853447108585</v>
          </cell>
        </row>
        <row r="383">
          <cell r="A383" t="str">
            <v>Clg of Engineering</v>
          </cell>
          <cell r="B383" t="str">
            <v>Electrical Eng &amp; Computer Sci</v>
          </cell>
          <cell r="N383" t="str">
            <v>Not TAS Eligible</v>
          </cell>
          <cell r="S383">
            <v>8</v>
          </cell>
          <cell r="X383">
            <v>4.931468034594956</v>
          </cell>
        </row>
        <row r="384">
          <cell r="A384" t="str">
            <v>Clg of Engineering</v>
          </cell>
          <cell r="B384" t="str">
            <v>Electrical Eng &amp; Computer Sci</v>
          </cell>
          <cell r="N384" t="str">
            <v>Not TAS Eligible</v>
          </cell>
          <cell r="S384">
            <v>3</v>
          </cell>
          <cell r="X384">
            <v>2.2257732416259133</v>
          </cell>
        </row>
        <row r="385">
          <cell r="A385" t="str">
            <v>Clg of Engineering</v>
          </cell>
          <cell r="B385" t="str">
            <v>Electrical Eng &amp; Computer Sci</v>
          </cell>
          <cell r="N385" t="str">
            <v>Not TAS Eligible</v>
          </cell>
          <cell r="S385">
            <v>51</v>
          </cell>
          <cell r="X385">
            <v>51.684808532423972</v>
          </cell>
        </row>
        <row r="386">
          <cell r="A386" t="str">
            <v>Clg of Engineering</v>
          </cell>
          <cell r="B386" t="str">
            <v>Electrical Eng &amp; Computer Sci</v>
          </cell>
          <cell r="N386" t="str">
            <v>Not TAS Eligible</v>
          </cell>
          <cell r="S386">
            <v>14</v>
          </cell>
          <cell r="X386">
            <v>15.966736925186265</v>
          </cell>
        </row>
        <row r="387">
          <cell r="A387" t="str">
            <v>Clg of Engineering</v>
          </cell>
          <cell r="B387" t="str">
            <v>Electrical Eng &amp; Computer Sci</v>
          </cell>
          <cell r="N387" t="str">
            <v>Not TAS Eligible</v>
          </cell>
          <cell r="S387">
            <v>2</v>
          </cell>
          <cell r="X387">
            <v>1.5283582089552239</v>
          </cell>
        </row>
        <row r="388">
          <cell r="A388" t="str">
            <v>Clg of Engineering</v>
          </cell>
          <cell r="B388" t="str">
            <v>Electrical Eng &amp; Computer Sci</v>
          </cell>
          <cell r="N388" t="str">
            <v>Not TAS Eligible</v>
          </cell>
          <cell r="S388">
            <v>46</v>
          </cell>
          <cell r="X388">
            <v>50.095086141779227</v>
          </cell>
        </row>
        <row r="389">
          <cell r="A389" t="str">
            <v>Clg of Engineering</v>
          </cell>
          <cell r="B389" t="str">
            <v>Electrical Eng &amp; Computer Sci</v>
          </cell>
          <cell r="N389" t="str">
            <v>Not TAS Eligible</v>
          </cell>
          <cell r="S389">
            <v>23</v>
          </cell>
          <cell r="X389">
            <v>24.368711087936248</v>
          </cell>
        </row>
        <row r="390">
          <cell r="A390" t="str">
            <v>Clg of Engineering</v>
          </cell>
          <cell r="B390" t="str">
            <v>Electrical Eng &amp; Computer Sci</v>
          </cell>
          <cell r="N390" t="str">
            <v>Not TAS Eligible</v>
          </cell>
          <cell r="S390">
            <v>13</v>
          </cell>
          <cell r="X390">
            <v>13.659349234105761</v>
          </cell>
        </row>
        <row r="391">
          <cell r="A391" t="str">
            <v>Clg of Engineering</v>
          </cell>
          <cell r="B391" t="str">
            <v>Electrical Eng &amp; Computer Sci</v>
          </cell>
          <cell r="N391" t="str">
            <v>Not TAS Eligible</v>
          </cell>
          <cell r="S391">
            <v>15</v>
          </cell>
          <cell r="X391">
            <v>17.353373717333454</v>
          </cell>
        </row>
        <row r="392">
          <cell r="A392" t="str">
            <v>Clg of Engineering</v>
          </cell>
          <cell r="B392" t="str">
            <v>Electrical Eng &amp; Computer Sci</v>
          </cell>
          <cell r="N392" t="str">
            <v>Not TAS Eligible</v>
          </cell>
          <cell r="S392">
            <v>24</v>
          </cell>
          <cell r="X392">
            <v>22.75789492495014</v>
          </cell>
        </row>
        <row r="393">
          <cell r="A393" t="str">
            <v>Clg of Engineering</v>
          </cell>
          <cell r="B393" t="str">
            <v>Electrical Eng &amp; Computer Sci</v>
          </cell>
          <cell r="N393" t="str">
            <v>Not TAS Eligible</v>
          </cell>
          <cell r="S393">
            <v>18</v>
          </cell>
          <cell r="X393">
            <v>17.083590498405059</v>
          </cell>
        </row>
        <row r="394">
          <cell r="A394" t="str">
            <v>Clg of Engineering</v>
          </cell>
          <cell r="B394" t="str">
            <v>Electrical Eng &amp; Computer Sci</v>
          </cell>
          <cell r="N394" t="str">
            <v>Not TAS Eligible</v>
          </cell>
          <cell r="S394">
            <v>13.5</v>
          </cell>
          <cell r="X394">
            <v>13.135266443126159</v>
          </cell>
        </row>
        <row r="395">
          <cell r="A395" t="str">
            <v>Clg of Engineering</v>
          </cell>
          <cell r="B395" t="str">
            <v>Electrical Eng &amp; Computer Sci</v>
          </cell>
          <cell r="N395" t="str">
            <v>Not TAS Eligible</v>
          </cell>
          <cell r="S395">
            <v>43</v>
          </cell>
          <cell r="X395">
            <v>41.98927793122904</v>
          </cell>
        </row>
        <row r="396">
          <cell r="A396" t="str">
            <v>Clg of Engineering</v>
          </cell>
          <cell r="B396" t="str">
            <v>Electrical Eng &amp; Computer Sci</v>
          </cell>
          <cell r="N396" t="str">
            <v>Not TAS Eligible</v>
          </cell>
          <cell r="S396">
            <v>27</v>
          </cell>
          <cell r="X396">
            <v>27.710606077424281</v>
          </cell>
        </row>
        <row r="397">
          <cell r="A397" t="str">
            <v>Clg of Engineering</v>
          </cell>
          <cell r="B397" t="str">
            <v>Electrical Eng &amp; Computer Sci</v>
          </cell>
          <cell r="N397" t="str">
            <v>Not TAS Eligible</v>
          </cell>
          <cell r="S397">
            <v>90.00018</v>
          </cell>
          <cell r="X397">
            <v>90.139514890117766</v>
          </cell>
        </row>
        <row r="398">
          <cell r="A398" t="str">
            <v>Clg of Engineering</v>
          </cell>
          <cell r="B398" t="str">
            <v>Electrical Eng &amp; Computer Sci</v>
          </cell>
          <cell r="N398" t="str">
            <v>Not TAS Eligible</v>
          </cell>
          <cell r="S398">
            <v>79.999920000000003</v>
          </cell>
          <cell r="X398">
            <v>78.286723016088587</v>
          </cell>
        </row>
        <row r="399">
          <cell r="A399" t="str">
            <v>Clg of Engineering</v>
          </cell>
          <cell r="B399" t="str">
            <v>Electrical Eng &amp; Computer Sci</v>
          </cell>
          <cell r="N399" t="str">
            <v>Not TAS Eligible</v>
          </cell>
          <cell r="S399">
            <v>11</v>
          </cell>
          <cell r="X399">
            <v>10.805039746484301</v>
          </cell>
        </row>
        <row r="400">
          <cell r="A400" t="str">
            <v>Clg of Engineering</v>
          </cell>
          <cell r="B400" t="str">
            <v>Electrical Eng &amp; Computer Sci</v>
          </cell>
          <cell r="N400" t="str">
            <v>Not TAS Eligible</v>
          </cell>
          <cell r="S400">
            <v>67</v>
          </cell>
          <cell r="X400">
            <v>70.347060012409358</v>
          </cell>
        </row>
        <row r="401">
          <cell r="A401" t="str">
            <v>Clg of Engineering</v>
          </cell>
          <cell r="B401" t="str">
            <v>Electrical Eng &amp; Computer Sci</v>
          </cell>
          <cell r="N401" t="str">
            <v>Not TAS Eligible</v>
          </cell>
          <cell r="S401">
            <v>14</v>
          </cell>
          <cell r="X401">
            <v>13.840541676432416</v>
          </cell>
        </row>
        <row r="402">
          <cell r="A402" t="str">
            <v>Clg of Engineering</v>
          </cell>
          <cell r="B402" t="str">
            <v>Electrical Eng &amp; Computer Sci</v>
          </cell>
          <cell r="N402" t="str">
            <v>Not TAS Eligible</v>
          </cell>
          <cell r="S402">
            <v>2</v>
          </cell>
          <cell r="X402">
            <v>1.844109039264503</v>
          </cell>
        </row>
        <row r="403">
          <cell r="A403" t="str">
            <v>Clg of Engineering</v>
          </cell>
          <cell r="B403" t="str">
            <v>Electrical Eng &amp; Computer Sci</v>
          </cell>
          <cell r="N403" t="str">
            <v>Not TAS Eligible</v>
          </cell>
          <cell r="S403">
            <v>90</v>
          </cell>
          <cell r="X403">
            <v>88.70487443531907</v>
          </cell>
        </row>
        <row r="404">
          <cell r="A404" t="str">
            <v>Clg of Engineering</v>
          </cell>
          <cell r="B404" t="str">
            <v>Electrical Eng &amp; Computer Sci</v>
          </cell>
          <cell r="N404" t="str">
            <v>Not TAS Eligible</v>
          </cell>
          <cell r="S404">
            <v>26</v>
          </cell>
          <cell r="X404">
            <v>20.418254128549346</v>
          </cell>
        </row>
        <row r="405">
          <cell r="A405" t="str">
            <v>Clg of Engineering</v>
          </cell>
          <cell r="B405" t="str">
            <v>Electrical Eng &amp; Computer Sci</v>
          </cell>
          <cell r="N405" t="str">
            <v>Not TAS Eligible</v>
          </cell>
          <cell r="S405">
            <v>1</v>
          </cell>
          <cell r="X405">
            <v>1.1690658607316258</v>
          </cell>
        </row>
        <row r="406">
          <cell r="A406" t="str">
            <v>Clg of Engineering</v>
          </cell>
          <cell r="B406" t="str">
            <v>Electrical Eng &amp; Computer Sci</v>
          </cell>
          <cell r="N406" t="str">
            <v>Not TAS Eligible</v>
          </cell>
          <cell r="S406">
            <v>87</v>
          </cell>
          <cell r="X406">
            <v>86.455952354652339</v>
          </cell>
        </row>
        <row r="407">
          <cell r="A407" t="str">
            <v>Clg of Engineering</v>
          </cell>
          <cell r="B407" t="str">
            <v>Electrical Eng &amp; Computer Sci</v>
          </cell>
          <cell r="N407" t="str">
            <v>Not TAS Eligible</v>
          </cell>
          <cell r="S407">
            <v>32</v>
          </cell>
          <cell r="X407">
            <v>32.007399432365744</v>
          </cell>
        </row>
        <row r="408">
          <cell r="A408" t="str">
            <v>Clg of Engineering</v>
          </cell>
          <cell r="B408" t="str">
            <v>Electrical Eng &amp; Computer Sci</v>
          </cell>
          <cell r="N408" t="str">
            <v>Not TAS Eligible</v>
          </cell>
          <cell r="S408">
            <v>20</v>
          </cell>
          <cell r="X408">
            <v>20.488937937388773</v>
          </cell>
        </row>
        <row r="409">
          <cell r="A409" t="str">
            <v>Clg of Engineering</v>
          </cell>
          <cell r="B409" t="str">
            <v>Electrical Eng &amp; Computer Sci</v>
          </cell>
          <cell r="N409" t="str">
            <v>Not TAS Eligible</v>
          </cell>
          <cell r="S409">
            <v>134</v>
          </cell>
          <cell r="X409">
            <v>130.04073829767168</v>
          </cell>
        </row>
        <row r="410">
          <cell r="A410" t="str">
            <v>Clg of Engineering</v>
          </cell>
          <cell r="B410" t="str">
            <v>Electrical Eng &amp; Computer Sci</v>
          </cell>
          <cell r="N410" t="str">
            <v>Not TAS Eligible</v>
          </cell>
          <cell r="S410">
            <v>13.5</v>
          </cell>
          <cell r="X410">
            <v>13.135266443126159</v>
          </cell>
        </row>
        <row r="411">
          <cell r="A411" t="str">
            <v>Clg of Engineering</v>
          </cell>
          <cell r="B411" t="str">
            <v>Electrical Eng &amp; Computer Sci</v>
          </cell>
          <cell r="N411" t="str">
            <v>Not TAS Eligible</v>
          </cell>
          <cell r="S411">
            <v>110</v>
          </cell>
          <cell r="X411">
            <v>110.37558478960581</v>
          </cell>
        </row>
        <row r="412">
          <cell r="A412" t="str">
            <v>Clg of Engineering</v>
          </cell>
          <cell r="B412" t="str">
            <v>Electrical Eng &amp; Computer Sci</v>
          </cell>
          <cell r="N412" t="str">
            <v>Not TAS Eligible</v>
          </cell>
          <cell r="S412">
            <v>43</v>
          </cell>
          <cell r="X412">
            <v>41.98927793122904</v>
          </cell>
        </row>
        <row r="413">
          <cell r="A413" t="str">
            <v>Clg of Engineering</v>
          </cell>
          <cell r="B413" t="str">
            <v>Electrical Eng &amp; Computer Sci</v>
          </cell>
          <cell r="N413" t="str">
            <v>Not TAS Eligible</v>
          </cell>
          <cell r="S413">
            <v>50</v>
          </cell>
          <cell r="X413">
            <v>51.879207474935669</v>
          </cell>
        </row>
        <row r="414">
          <cell r="A414" t="str">
            <v>Clg of Engineering</v>
          </cell>
          <cell r="B414" t="str">
            <v>Electrical Eng &amp; Computer Sci</v>
          </cell>
          <cell r="N414" t="str">
            <v>Not TAS Eligible</v>
          </cell>
          <cell r="S414">
            <v>34</v>
          </cell>
          <cell r="X414">
            <v>38.280654206323462</v>
          </cell>
        </row>
        <row r="415">
          <cell r="A415" t="str">
            <v>Clg of Engineering</v>
          </cell>
          <cell r="B415" t="str">
            <v>Electrical Eng &amp; Computer Sci</v>
          </cell>
          <cell r="N415" t="str">
            <v>Not TAS Eligible</v>
          </cell>
          <cell r="S415">
            <v>38</v>
          </cell>
          <cell r="X415">
            <v>41.892525214194386</v>
          </cell>
        </row>
        <row r="416">
          <cell r="A416" t="str">
            <v>Clg of Engineering</v>
          </cell>
          <cell r="B416" t="str">
            <v>Electrical Eng &amp; Computer Sci</v>
          </cell>
          <cell r="N416" t="str">
            <v>Not TAS Eligible</v>
          </cell>
          <cell r="S416">
            <v>132</v>
          </cell>
          <cell r="X416">
            <v>130.28428382303758</v>
          </cell>
        </row>
        <row r="417">
          <cell r="A417" t="str">
            <v>Clg of Engineering</v>
          </cell>
          <cell r="B417" t="str">
            <v>Electrical Eng &amp; Computer Sci</v>
          </cell>
          <cell r="N417" t="str">
            <v>Not TAS Eligible</v>
          </cell>
          <cell r="S417">
            <v>48</v>
          </cell>
          <cell r="X417">
            <v>51.826776637480457</v>
          </cell>
        </row>
        <row r="418">
          <cell r="A418" t="str">
            <v>Clg of Engineering</v>
          </cell>
          <cell r="B418" t="str">
            <v>Electrical Eng &amp; Computer Sci</v>
          </cell>
          <cell r="N418" t="str">
            <v>Not TAS Eligible</v>
          </cell>
          <cell r="S418">
            <v>227</v>
          </cell>
          <cell r="X418">
            <v>231.59100115803028</v>
          </cell>
        </row>
        <row r="419">
          <cell r="A419" t="str">
            <v>Clg of Engineering</v>
          </cell>
          <cell r="B419" t="str">
            <v>Electrical Eng &amp; Computer Sci</v>
          </cell>
          <cell r="N419" t="str">
            <v>Not TAS Eligible</v>
          </cell>
          <cell r="S419">
            <v>27</v>
          </cell>
          <cell r="X419">
            <v>27.710606077424281</v>
          </cell>
        </row>
        <row r="420">
          <cell r="A420" t="str">
            <v>Clg of Engineering</v>
          </cell>
          <cell r="B420" t="str">
            <v>Electrical Eng &amp; Computer Sci</v>
          </cell>
          <cell r="N420" t="str">
            <v>Not TAS Eligible</v>
          </cell>
          <cell r="S420">
            <v>104</v>
          </cell>
          <cell r="X420">
            <v>94.225155886739131</v>
          </cell>
        </row>
        <row r="421">
          <cell r="A421" t="str">
            <v>Clg of Engineering</v>
          </cell>
          <cell r="B421" t="str">
            <v>Electrical Eng &amp; Computer Sci</v>
          </cell>
          <cell r="N421" t="str">
            <v>Not TAS Eligible</v>
          </cell>
          <cell r="S421">
            <v>18.000036000000001</v>
          </cell>
          <cell r="X421">
            <v>18.027902978023555</v>
          </cell>
        </row>
        <row r="422">
          <cell r="A422" t="str">
            <v>Clg of Engineering</v>
          </cell>
          <cell r="B422" t="str">
            <v>Electrical Eng &amp; Computer Sci</v>
          </cell>
          <cell r="N422" t="str">
            <v>Not TAS Eligible</v>
          </cell>
          <cell r="S422">
            <v>42</v>
          </cell>
          <cell r="X422">
            <v>39.863998517432435</v>
          </cell>
        </row>
        <row r="423">
          <cell r="A423" t="str">
            <v>Clg of Engineering</v>
          </cell>
          <cell r="B423" t="str">
            <v>Electrical Eng &amp; Computer Sci</v>
          </cell>
          <cell r="N423" t="str">
            <v>Not TAS Eligible</v>
          </cell>
          <cell r="S423">
            <v>30</v>
          </cell>
          <cell r="X423">
            <v>28.464020409061916</v>
          </cell>
        </row>
        <row r="424">
          <cell r="A424" t="str">
            <v>Clg of Engineering</v>
          </cell>
          <cell r="B424" t="str">
            <v>Electrical Eng &amp; Computer Sci</v>
          </cell>
          <cell r="N424" t="str">
            <v>Not TAS Eligible</v>
          </cell>
          <cell r="S424">
            <v>45</v>
          </cell>
          <cell r="X424">
            <v>44.018185761814856</v>
          </cell>
        </row>
        <row r="425">
          <cell r="A425" t="str">
            <v>Clg of Engineering</v>
          </cell>
          <cell r="B425" t="str">
            <v>Electrical Eng &amp; Computer Sci</v>
          </cell>
          <cell r="N425" t="str">
            <v>Not TAS Eligible</v>
          </cell>
          <cell r="S425">
            <v>39.999960000000002</v>
          </cell>
          <cell r="X425">
            <v>39.143361508044293</v>
          </cell>
        </row>
        <row r="426">
          <cell r="A426" t="str">
            <v>Clg of Engineering</v>
          </cell>
          <cell r="B426" t="str">
            <v>Electrical Eng &amp; Computer Sci</v>
          </cell>
          <cell r="N426" t="str">
            <v>Not TAS Eligible</v>
          </cell>
          <cell r="S426">
            <v>16</v>
          </cell>
          <cell r="X426">
            <v>14.741893183288337</v>
          </cell>
        </row>
        <row r="427">
          <cell r="A427" t="str">
            <v>Clg of Engineering</v>
          </cell>
          <cell r="B427" t="str">
            <v>Electrical Eng &amp; Computer Sci</v>
          </cell>
          <cell r="N427" t="str">
            <v>Not TAS Eligible</v>
          </cell>
          <cell r="S427">
            <v>129</v>
          </cell>
          <cell r="X427">
            <v>128.45728746908972</v>
          </cell>
        </row>
        <row r="428">
          <cell r="A428" t="str">
            <v>Clg of Engineering</v>
          </cell>
          <cell r="B428" t="str">
            <v>Electrical Eng &amp; Computer Sci</v>
          </cell>
          <cell r="N428" t="str">
            <v>Not TAS Eligible</v>
          </cell>
          <cell r="S428">
            <v>70</v>
          </cell>
          <cell r="X428">
            <v>70.864817004976928</v>
          </cell>
        </row>
        <row r="429">
          <cell r="A429" t="str">
            <v>Clg of Engineering</v>
          </cell>
          <cell r="B429" t="str">
            <v>Electrical Eng &amp; Computer Sci</v>
          </cell>
          <cell r="N429" t="str">
            <v>Not TAS Eligible</v>
          </cell>
          <cell r="S429">
            <v>20</v>
          </cell>
          <cell r="X429">
            <v>21.125037091234276</v>
          </cell>
        </row>
        <row r="430">
          <cell r="A430" t="str">
            <v>Clg of Engineering</v>
          </cell>
          <cell r="B430" t="str">
            <v>Electrical Eng &amp; Computer Sci</v>
          </cell>
          <cell r="N430" t="str">
            <v>Not TAS Eligible</v>
          </cell>
          <cell r="S430">
            <v>270</v>
          </cell>
          <cell r="X430">
            <v>286.88012898091205</v>
          </cell>
        </row>
        <row r="431">
          <cell r="A431" t="str">
            <v>Clg of Engineering</v>
          </cell>
          <cell r="B431" t="str">
            <v>Electrical Eng &amp; Computer Sci</v>
          </cell>
          <cell r="N431" t="str">
            <v>TAS Eligible</v>
          </cell>
          <cell r="S431">
            <v>188</v>
          </cell>
          <cell r="X431">
            <v>194.87877412478136</v>
          </cell>
        </row>
        <row r="432">
          <cell r="A432" t="str">
            <v>Clg of Engineering</v>
          </cell>
          <cell r="B432" t="str">
            <v>Electrical Eng &amp; Computer Sci</v>
          </cell>
          <cell r="N432" t="str">
            <v>TAS Eligible</v>
          </cell>
          <cell r="S432">
            <v>84</v>
          </cell>
          <cell r="X432">
            <v>87.425040041311703</v>
          </cell>
        </row>
        <row r="433">
          <cell r="A433" t="str">
            <v>Clg of Engineering</v>
          </cell>
          <cell r="B433" t="str">
            <v>Electrical Eng &amp; Computer Sci</v>
          </cell>
          <cell r="N433" t="str">
            <v>TAS Eligible</v>
          </cell>
          <cell r="S433">
            <v>54</v>
          </cell>
          <cell r="X433">
            <v>54.136936494269762</v>
          </cell>
        </row>
        <row r="434">
          <cell r="A434" t="str">
            <v>Clg of Engineering</v>
          </cell>
          <cell r="B434" t="str">
            <v>Electrical Eng &amp; Computer Sci</v>
          </cell>
          <cell r="N434" t="str">
            <v>TAS Eligible</v>
          </cell>
          <cell r="S434">
            <v>14</v>
          </cell>
          <cell r="X434">
            <v>16.363757507864193</v>
          </cell>
        </row>
        <row r="435">
          <cell r="A435" t="str">
            <v>Clg of Engineering</v>
          </cell>
          <cell r="B435" t="str">
            <v>Electrical Eng &amp; Computer Sci</v>
          </cell>
          <cell r="N435" t="str">
            <v>TAS Eligible</v>
          </cell>
          <cell r="S435">
            <v>2</v>
          </cell>
          <cell r="X435">
            <v>1.8606557377049182</v>
          </cell>
        </row>
        <row r="436">
          <cell r="A436" t="str">
            <v>Clg of Engineering</v>
          </cell>
          <cell r="B436" t="str">
            <v>Electrical Eng &amp; Computer Sci</v>
          </cell>
          <cell r="N436" t="str">
            <v>TAS Eligible</v>
          </cell>
          <cell r="S436">
            <v>10</v>
          </cell>
          <cell r="X436">
            <v>10.512858369623881</v>
          </cell>
        </row>
        <row r="437">
          <cell r="A437" t="str">
            <v>Clg of Engineering</v>
          </cell>
          <cell r="B437" t="str">
            <v>Electrical Eng &amp; Computer Sci</v>
          </cell>
          <cell r="N437" t="str">
            <v>TAS Eligible</v>
          </cell>
          <cell r="S437">
            <v>20</v>
          </cell>
          <cell r="X437">
            <v>19.708200072203518</v>
          </cell>
        </row>
        <row r="438">
          <cell r="A438" t="str">
            <v>Clg of Engineering</v>
          </cell>
          <cell r="B438" t="str">
            <v>Electrical Eng &amp; Computer Sci</v>
          </cell>
          <cell r="N438" t="str">
            <v>TAS Eligible</v>
          </cell>
          <cell r="S438">
            <v>6</v>
          </cell>
          <cell r="X438">
            <v>5.9779969975075993</v>
          </cell>
        </row>
        <row r="439">
          <cell r="A439" t="str">
            <v>Clg of Engineering</v>
          </cell>
          <cell r="B439" t="str">
            <v>Electrical Eng &amp; Computer Sci</v>
          </cell>
          <cell r="N439" t="str">
            <v>TAS Eligible</v>
          </cell>
          <cell r="S439">
            <v>18</v>
          </cell>
          <cell r="X439">
            <v>19.019577454075097</v>
          </cell>
        </row>
        <row r="440">
          <cell r="A440" t="str">
            <v>Clg of Engineering</v>
          </cell>
          <cell r="B440" t="str">
            <v>Electrical Eng &amp; Computer Sci</v>
          </cell>
          <cell r="N440" t="str">
            <v>TAS Eligible</v>
          </cell>
          <cell r="S440">
            <v>16</v>
          </cell>
          <cell r="X440">
            <v>16.945645996456125</v>
          </cell>
        </row>
        <row r="441">
          <cell r="A441" t="str">
            <v>Clg of Engineering</v>
          </cell>
          <cell r="B441" t="str">
            <v>Electrical Eng &amp; Computer Sci</v>
          </cell>
          <cell r="N441" t="str">
            <v>TAS Eligible</v>
          </cell>
          <cell r="S441">
            <v>10</v>
          </cell>
          <cell r="X441">
            <v>10.205619634397484</v>
          </cell>
        </row>
        <row r="442">
          <cell r="A442" t="str">
            <v>Clg of Engineering</v>
          </cell>
          <cell r="B442" t="str">
            <v>Electrical Eng &amp; Computer Sci</v>
          </cell>
          <cell r="N442" t="str">
            <v>TAS Eligible</v>
          </cell>
          <cell r="S442">
            <v>922.66574400000002</v>
          </cell>
          <cell r="X442">
            <v>925.11596184981795</v>
          </cell>
        </row>
        <row r="443">
          <cell r="A443" t="str">
            <v>Clg of Engineering</v>
          </cell>
          <cell r="B443" t="str">
            <v>Electrical Eng &amp; Computer Sci</v>
          </cell>
          <cell r="N443" t="str">
            <v>TAS Eligible</v>
          </cell>
          <cell r="S443">
            <v>1924</v>
          </cell>
          <cell r="X443">
            <v>1984.5531069112283</v>
          </cell>
        </row>
        <row r="444">
          <cell r="A444" t="str">
            <v>Clg of Engineering</v>
          </cell>
          <cell r="B444" t="str">
            <v>Electrical Eng &amp; Computer Sci</v>
          </cell>
          <cell r="N444" t="str">
            <v>TAS Eligible</v>
          </cell>
          <cell r="S444">
            <v>1845.331488</v>
          </cell>
          <cell r="X444">
            <v>1850.2319236996359</v>
          </cell>
        </row>
        <row r="445">
          <cell r="A445" t="str">
            <v>Clg of Engineering</v>
          </cell>
          <cell r="B445" t="str">
            <v>Electrical Eng &amp; Computer Sci</v>
          </cell>
          <cell r="N445" t="str">
            <v>TAS Eligible</v>
          </cell>
          <cell r="S445">
            <v>171.99982800000001</v>
          </cell>
          <cell r="X445">
            <v>191.36380244456871</v>
          </cell>
        </row>
        <row r="446">
          <cell r="A446" t="str">
            <v>Clg of Engineering</v>
          </cell>
          <cell r="B446" t="str">
            <v>Electrical Eng &amp; Computer Sci</v>
          </cell>
          <cell r="N446" t="str">
            <v>TAS Eligible</v>
          </cell>
          <cell r="S446">
            <v>1428</v>
          </cell>
          <cell r="X446">
            <v>1475.2977090493866</v>
          </cell>
        </row>
        <row r="447">
          <cell r="A447" t="str">
            <v>Clg of Engineering</v>
          </cell>
          <cell r="B447" t="str">
            <v>Electrical Eng &amp; Computer Sci</v>
          </cell>
          <cell r="N447" t="str">
            <v>TAS Eligible</v>
          </cell>
          <cell r="S447">
            <v>616</v>
          </cell>
          <cell r="X447">
            <v>633.8096117595469</v>
          </cell>
        </row>
        <row r="448">
          <cell r="A448" t="str">
            <v>Clg of Engineering</v>
          </cell>
          <cell r="B448" t="str">
            <v>Electrical Eng &amp; Computer Sci</v>
          </cell>
          <cell r="N448" t="str">
            <v>TAS Eligible</v>
          </cell>
          <cell r="S448">
            <v>112</v>
          </cell>
          <cell r="X448">
            <v>121.59423619194907</v>
          </cell>
        </row>
        <row r="449">
          <cell r="A449" t="str">
            <v>Clg of Engineering</v>
          </cell>
          <cell r="B449" t="str">
            <v>Electrical Eng &amp; Computer Sci</v>
          </cell>
          <cell r="N449" t="str">
            <v>Not TAS Eligible</v>
          </cell>
          <cell r="S449">
            <v>12</v>
          </cell>
          <cell r="X449">
            <v>12.240905722662397</v>
          </cell>
        </row>
        <row r="450">
          <cell r="A450" t="str">
            <v>Clg of Engineering</v>
          </cell>
          <cell r="B450" t="str">
            <v>Electrical Eng &amp; Computer Sci</v>
          </cell>
          <cell r="N450" t="str">
            <v>Not TAS Eligible</v>
          </cell>
          <cell r="S450">
            <v>19</v>
          </cell>
          <cell r="X450">
            <v>19.523000062841994</v>
          </cell>
        </row>
        <row r="451">
          <cell r="A451" t="str">
            <v>Clg of Engineering</v>
          </cell>
          <cell r="B451" t="str">
            <v>Electrical Eng &amp; Computer Sci</v>
          </cell>
          <cell r="N451" t="str">
            <v>TAS Eligible</v>
          </cell>
          <cell r="S451">
            <v>680</v>
          </cell>
          <cell r="X451">
            <v>680.21481700779748</v>
          </cell>
        </row>
        <row r="452">
          <cell r="A452" t="str">
            <v>Clg of Engineering</v>
          </cell>
          <cell r="B452" t="str">
            <v>Electrical Eng &amp; Computer Sci</v>
          </cell>
          <cell r="N452" t="str">
            <v>Not TAS Eligible</v>
          </cell>
          <cell r="S452">
            <v>30</v>
          </cell>
          <cell r="X452">
            <v>32.761954730834155</v>
          </cell>
        </row>
        <row r="453">
          <cell r="A453" t="str">
            <v>Clg of Engineering</v>
          </cell>
          <cell r="B453" t="str">
            <v>Electrical Eng &amp; Computer Sci</v>
          </cell>
          <cell r="N453" t="str">
            <v>Not TAS Eligible</v>
          </cell>
          <cell r="S453">
            <v>21</v>
          </cell>
          <cell r="X453">
            <v>23.138637356227207</v>
          </cell>
        </row>
        <row r="454">
          <cell r="A454" t="str">
            <v>Clg of Engineering</v>
          </cell>
          <cell r="B454" t="str">
            <v>Electrical Eng &amp; Computer Sci</v>
          </cell>
          <cell r="N454" t="str">
            <v>Not TAS Eligible</v>
          </cell>
          <cell r="S454">
            <v>16</v>
          </cell>
          <cell r="X454">
            <v>15.174875042286731</v>
          </cell>
        </row>
        <row r="455">
          <cell r="A455" t="str">
            <v>Clg of Engineering</v>
          </cell>
          <cell r="B455" t="str">
            <v>Electrical Eng &amp; Computer Sci</v>
          </cell>
          <cell r="N455" t="str">
            <v>Not TAS Eligible</v>
          </cell>
          <cell r="S455">
            <v>13</v>
          </cell>
          <cell r="X455">
            <v>12.106777171707851</v>
          </cell>
        </row>
        <row r="456">
          <cell r="A456" t="str">
            <v>Clg of Engineering</v>
          </cell>
          <cell r="B456" t="str">
            <v>Electrical Eng &amp; Computer Sci</v>
          </cell>
          <cell r="N456" t="str">
            <v>Not TAS Eligible</v>
          </cell>
          <cell r="S456">
            <v>14</v>
          </cell>
          <cell r="X456">
            <v>15.128164801640295</v>
          </cell>
        </row>
        <row r="457">
          <cell r="A457" t="str">
            <v>Clg of Engineering</v>
          </cell>
          <cell r="B457" t="str">
            <v>Electrical Eng &amp; Computer Sci</v>
          </cell>
          <cell r="N457" t="str">
            <v>Not TAS Eligible</v>
          </cell>
          <cell r="S457">
            <v>21</v>
          </cell>
          <cell r="X457">
            <v>23.606236852417805</v>
          </cell>
        </row>
        <row r="458">
          <cell r="A458" t="str">
            <v>Clg of Engineering</v>
          </cell>
          <cell r="B458" t="str">
            <v>Electrical Eng &amp; Computer Sci</v>
          </cell>
          <cell r="N458" t="str">
            <v>Not TAS Eligible</v>
          </cell>
          <cell r="S458">
            <v>4</v>
          </cell>
          <cell r="X458">
            <v>3.8465345685790187</v>
          </cell>
        </row>
        <row r="459">
          <cell r="A459" t="str">
            <v>Clg of Engineering</v>
          </cell>
          <cell r="B459" t="str">
            <v>Electrical Eng &amp; Computer Sci</v>
          </cell>
          <cell r="N459" t="str">
            <v>Not TAS Eligible</v>
          </cell>
          <cell r="S459">
            <v>12</v>
          </cell>
          <cell r="X459">
            <v>11.72802163014066</v>
          </cell>
        </row>
        <row r="460">
          <cell r="A460" t="str">
            <v>Clg of Engineering</v>
          </cell>
          <cell r="B460" t="str">
            <v>Electrical Eng &amp; Computer Sci</v>
          </cell>
          <cell r="N460" t="str">
            <v>Not TAS Eligible</v>
          </cell>
          <cell r="S460">
            <v>8</v>
          </cell>
          <cell r="X460">
            <v>8.5631511299879364</v>
          </cell>
        </row>
        <row r="461">
          <cell r="A461" t="str">
            <v>Clg of Engineering</v>
          </cell>
          <cell r="B461" t="str">
            <v>Electrical Eng &amp; Computer Sci</v>
          </cell>
          <cell r="N461" t="str">
            <v>Not TAS Eligible</v>
          </cell>
          <cell r="S461">
            <v>11</v>
          </cell>
          <cell r="X461">
            <v>11.411617388419282</v>
          </cell>
        </row>
        <row r="462">
          <cell r="A462" t="str">
            <v>Clg of Engineering</v>
          </cell>
          <cell r="B462" t="str">
            <v>Electrical Eng &amp; Computer Sci</v>
          </cell>
          <cell r="N462" t="str">
            <v>TAS Eligible</v>
          </cell>
          <cell r="S462">
            <v>156</v>
          </cell>
          <cell r="X462">
            <v>160.70273800902615</v>
          </cell>
        </row>
        <row r="463">
          <cell r="A463" t="str">
            <v>Clg of Engineering</v>
          </cell>
          <cell r="B463" t="str">
            <v>Electrical Eng &amp; Computer Sci</v>
          </cell>
          <cell r="N463" t="str">
            <v>TAS Eligible</v>
          </cell>
          <cell r="S463">
            <v>128</v>
          </cell>
          <cell r="X463">
            <v>132.62241065795001</v>
          </cell>
        </row>
        <row r="464">
          <cell r="A464" t="str">
            <v>Clg of Engineering</v>
          </cell>
          <cell r="B464" t="str">
            <v>Electrical Eng &amp; Computer Sci</v>
          </cell>
          <cell r="N464" t="str">
            <v>TAS Eligible</v>
          </cell>
          <cell r="S464">
            <v>132</v>
          </cell>
          <cell r="X464">
            <v>136.0055246201959</v>
          </cell>
        </row>
        <row r="465">
          <cell r="A465" t="str">
            <v>Clg of Engineering</v>
          </cell>
          <cell r="B465" t="str">
            <v>Electrical Eng &amp; Computer Sci</v>
          </cell>
          <cell r="N465" t="str">
            <v>TAS Eligible</v>
          </cell>
          <cell r="S465">
            <v>47.999952</v>
          </cell>
          <cell r="X465">
            <v>49.710318959088163</v>
          </cell>
        </row>
        <row r="466">
          <cell r="A466" t="str">
            <v>Clg of Engineering</v>
          </cell>
          <cell r="B466" t="str">
            <v>Electrical Eng &amp; Computer Sci</v>
          </cell>
          <cell r="N466" t="str">
            <v>TAS Eligible</v>
          </cell>
          <cell r="S466">
            <v>36</v>
          </cell>
          <cell r="X466">
            <v>36.603548214917346</v>
          </cell>
        </row>
        <row r="467">
          <cell r="A467" t="str">
            <v>Clg of Engineering</v>
          </cell>
          <cell r="B467" t="str">
            <v>Electrical Eng &amp; Computer Sci</v>
          </cell>
          <cell r="N467" t="str">
            <v>TAS Eligible</v>
          </cell>
          <cell r="S467">
            <v>72</v>
          </cell>
          <cell r="X467">
            <v>73.920308189433399</v>
          </cell>
        </row>
        <row r="468">
          <cell r="A468" t="str">
            <v>Clg of Engineering</v>
          </cell>
          <cell r="B468" t="str">
            <v>Electrical Eng &amp; Computer Sci</v>
          </cell>
          <cell r="N468" t="str">
            <v>TAS Eligible</v>
          </cell>
          <cell r="S468">
            <v>45</v>
          </cell>
          <cell r="X468">
            <v>44.453708186938471</v>
          </cell>
        </row>
        <row r="469">
          <cell r="A469" t="str">
            <v>Clg of Engineering</v>
          </cell>
          <cell r="B469" t="str">
            <v>Electrical Eng &amp; Computer Sci</v>
          </cell>
          <cell r="N469" t="str">
            <v>TAS Eligible</v>
          </cell>
          <cell r="S469">
            <v>216</v>
          </cell>
          <cell r="X469">
            <v>228.55166566015436</v>
          </cell>
        </row>
        <row r="470">
          <cell r="A470" t="str">
            <v>Clg of Engineering</v>
          </cell>
          <cell r="B470" t="str">
            <v>Electrical Eng &amp; Computer Sci</v>
          </cell>
          <cell r="N470" t="str">
            <v>TAS Eligible</v>
          </cell>
          <cell r="S470">
            <v>196</v>
          </cell>
          <cell r="X470">
            <v>199.64885369463204</v>
          </cell>
        </row>
        <row r="471">
          <cell r="A471" t="str">
            <v>Clg of Engineering</v>
          </cell>
          <cell r="B471" t="str">
            <v>Electrical Eng &amp; Computer Sci</v>
          </cell>
          <cell r="N471" t="str">
            <v>TAS Eligible</v>
          </cell>
          <cell r="S471">
            <v>8</v>
          </cell>
          <cell r="X471">
            <v>9.2421372246895679</v>
          </cell>
        </row>
        <row r="472">
          <cell r="A472" t="str">
            <v>Clg of Engineering</v>
          </cell>
          <cell r="B472" t="str">
            <v>Electrical Eng &amp; Computer Sci</v>
          </cell>
          <cell r="N472" t="str">
            <v>TAS Eligible</v>
          </cell>
          <cell r="S472">
            <v>84</v>
          </cell>
          <cell r="X472">
            <v>80.490580318950805</v>
          </cell>
        </row>
        <row r="473">
          <cell r="A473" t="str">
            <v>Clg of Engineering</v>
          </cell>
          <cell r="B473" t="str">
            <v>Electrical Eng &amp; Computer Sci</v>
          </cell>
          <cell r="N473" t="str">
            <v>TAS Eligible</v>
          </cell>
          <cell r="S473">
            <v>132</v>
          </cell>
          <cell r="X473">
            <v>131.67473640125803</v>
          </cell>
        </row>
        <row r="474">
          <cell r="A474" t="str">
            <v>Clg of Engineering</v>
          </cell>
          <cell r="B474" t="str">
            <v>Electrical Eng &amp; Computer Sci</v>
          </cell>
          <cell r="N474" t="str">
            <v>TAS Eligible</v>
          </cell>
          <cell r="S474">
            <v>300</v>
          </cell>
          <cell r="X474">
            <v>299.12412040976784</v>
          </cell>
        </row>
        <row r="475">
          <cell r="A475" t="str">
            <v>Clg of Engineering</v>
          </cell>
          <cell r="B475" t="str">
            <v>Electrical Eng &amp; Computer Sci</v>
          </cell>
          <cell r="N475" t="str">
            <v>TAS Eligible</v>
          </cell>
          <cell r="S475">
            <v>196</v>
          </cell>
          <cell r="X475">
            <v>210.08509250043718</v>
          </cell>
        </row>
        <row r="476">
          <cell r="A476" t="str">
            <v>Clg of Engineering</v>
          </cell>
          <cell r="B476" t="str">
            <v>Electrical Eng &amp; Computer Sci</v>
          </cell>
          <cell r="N476" t="str">
            <v>TAS Eligible</v>
          </cell>
          <cell r="S476">
            <v>180</v>
          </cell>
          <cell r="X476">
            <v>176.98791927441053</v>
          </cell>
        </row>
        <row r="477">
          <cell r="A477" t="str">
            <v>Clg of Engineering</v>
          </cell>
          <cell r="B477" t="str">
            <v>Electrical Eng &amp; Computer Sci</v>
          </cell>
          <cell r="N477" t="str">
            <v>TAS Eligible</v>
          </cell>
          <cell r="S477">
            <v>88</v>
          </cell>
          <cell r="X477">
            <v>94.040899428950993</v>
          </cell>
        </row>
        <row r="478">
          <cell r="A478" t="str">
            <v>Clg of Engineering</v>
          </cell>
          <cell r="B478" t="str">
            <v>Electrical Eng &amp; Computer Sci</v>
          </cell>
          <cell r="N478" t="str">
            <v>TAS Eligible</v>
          </cell>
          <cell r="S478">
            <v>52</v>
          </cell>
          <cell r="X478">
            <v>59.099468046867209</v>
          </cell>
        </row>
        <row r="479">
          <cell r="A479" t="str">
            <v>Clg of Engineering</v>
          </cell>
          <cell r="B479" t="str">
            <v>Electrical Eng &amp; Computer Sci</v>
          </cell>
          <cell r="N479" t="str">
            <v>TAS Eligible</v>
          </cell>
          <cell r="S479">
            <v>88</v>
          </cell>
          <cell r="X479">
            <v>97.806656342292413</v>
          </cell>
        </row>
        <row r="480">
          <cell r="A480" t="str">
            <v>Clg of Engineering</v>
          </cell>
          <cell r="B480" t="str">
            <v>Electrical Eng &amp; Computer Sci</v>
          </cell>
          <cell r="N480" t="str">
            <v>TAS Eligible</v>
          </cell>
          <cell r="S480">
            <v>64</v>
          </cell>
          <cell r="X480">
            <v>62.951508330866908</v>
          </cell>
        </row>
        <row r="481">
          <cell r="A481" t="str">
            <v>Clg of Engineering</v>
          </cell>
          <cell r="B481" t="str">
            <v>Electrical Eng &amp; Computer Sci</v>
          </cell>
          <cell r="N481" t="str">
            <v>TAS Eligible</v>
          </cell>
          <cell r="S481">
            <v>88</v>
          </cell>
          <cell r="X481">
            <v>93.182505733919839</v>
          </cell>
        </row>
        <row r="482">
          <cell r="A482" t="str">
            <v>Clg of Engineering</v>
          </cell>
          <cell r="B482" t="str">
            <v>Electrical Eng &amp; Computer Sci</v>
          </cell>
          <cell r="N482" t="str">
            <v>TAS Eligible</v>
          </cell>
          <cell r="S482">
            <v>152</v>
          </cell>
          <cell r="X482">
            <v>164.78765329899312</v>
          </cell>
        </row>
        <row r="483">
          <cell r="A483" t="str">
            <v>Clg of Engineering</v>
          </cell>
          <cell r="B483" t="str">
            <v>Electrical Eng &amp; Computer Sci</v>
          </cell>
          <cell r="N483" t="str">
            <v>TAS Eligible</v>
          </cell>
          <cell r="S483">
            <v>48</v>
          </cell>
          <cell r="X483">
            <v>46.091989143339681</v>
          </cell>
        </row>
        <row r="484">
          <cell r="A484" t="str">
            <v>Clg of Engineering</v>
          </cell>
          <cell r="B484" t="str">
            <v>Electrical Eng &amp; Computer Sci</v>
          </cell>
          <cell r="N484" t="str">
            <v>TAS Eligible</v>
          </cell>
          <cell r="S484">
            <v>52</v>
          </cell>
          <cell r="X484">
            <v>58.928895181701151</v>
          </cell>
        </row>
        <row r="485">
          <cell r="A485" t="str">
            <v>Clg of Engineering</v>
          </cell>
          <cell r="B485" t="str">
            <v>Electrical Eng &amp; Computer Sci</v>
          </cell>
          <cell r="N485" t="str">
            <v>TAS Eligible</v>
          </cell>
          <cell r="S485">
            <v>72</v>
          </cell>
          <cell r="X485">
            <v>71.485231249551845</v>
          </cell>
        </row>
        <row r="486">
          <cell r="A486" t="str">
            <v>Clg of Engineering</v>
          </cell>
          <cell r="B486" t="str">
            <v>Electrical Eng &amp; Computer Sci</v>
          </cell>
          <cell r="N486" t="str">
            <v>TAS Eligible</v>
          </cell>
          <cell r="S486">
            <v>20</v>
          </cell>
          <cell r="X486">
            <v>22.635052242131437</v>
          </cell>
        </row>
        <row r="487">
          <cell r="A487" t="str">
            <v>Clg of Engineering</v>
          </cell>
          <cell r="B487" t="str">
            <v>Electrical Eng &amp; Computer Sci</v>
          </cell>
          <cell r="N487" t="str">
            <v>TAS Eligible</v>
          </cell>
          <cell r="S487">
            <v>120</v>
          </cell>
          <cell r="X487">
            <v>128.28238389044932</v>
          </cell>
        </row>
        <row r="488">
          <cell r="A488" t="str">
            <v>Clg of Engineering</v>
          </cell>
          <cell r="B488" t="str">
            <v>Electrical Eng &amp; Computer Sci</v>
          </cell>
          <cell r="N488" t="str">
            <v>TAS Eligible</v>
          </cell>
          <cell r="S488">
            <v>76</v>
          </cell>
          <cell r="X488">
            <v>80.571894760866343</v>
          </cell>
        </row>
        <row r="489">
          <cell r="A489" t="str">
            <v>Clg of Engineering</v>
          </cell>
          <cell r="B489" t="str">
            <v>Electrical Eng &amp; Computer Sci</v>
          </cell>
          <cell r="N489" t="str">
            <v>TAS Eligible</v>
          </cell>
          <cell r="S489">
            <v>54</v>
          </cell>
          <cell r="X489">
            <v>59.587044060640693</v>
          </cell>
        </row>
        <row r="490">
          <cell r="A490" t="str">
            <v>Clg of Engineering</v>
          </cell>
          <cell r="B490" t="str">
            <v>Electrical Eng &amp; Computer Sci</v>
          </cell>
          <cell r="N490" t="str">
            <v>TAS Eligible</v>
          </cell>
          <cell r="S490">
            <v>104</v>
          </cell>
          <cell r="X490">
            <v>107.68084368833303</v>
          </cell>
        </row>
        <row r="491">
          <cell r="A491" t="str">
            <v>Clg of Engineering</v>
          </cell>
          <cell r="B491" t="str">
            <v>Electrical Eng &amp; Computer Sci</v>
          </cell>
          <cell r="N491" t="str">
            <v>Not TAS Eligible</v>
          </cell>
          <cell r="S491">
            <v>1</v>
          </cell>
          <cell r="X491">
            <v>1.2558823529411764</v>
          </cell>
        </row>
        <row r="492">
          <cell r="A492" t="str">
            <v>Clg of Engineering</v>
          </cell>
          <cell r="B492" t="str">
            <v>Electrical Eng &amp; Computer Sci</v>
          </cell>
          <cell r="N492" t="str">
            <v>Not TAS Eligible</v>
          </cell>
          <cell r="S492">
            <v>2</v>
          </cell>
          <cell r="X492">
            <v>2.097388849682428</v>
          </cell>
        </row>
        <row r="493">
          <cell r="A493" t="str">
            <v>Clg of Engineering</v>
          </cell>
          <cell r="B493" t="str">
            <v>Electrical Eng &amp; Computer Sci</v>
          </cell>
          <cell r="N493" t="str">
            <v>Not TAS Eligible</v>
          </cell>
          <cell r="S493">
            <v>7</v>
          </cell>
          <cell r="X493">
            <v>8.6657223796034</v>
          </cell>
        </row>
        <row r="494">
          <cell r="A494" t="str">
            <v>Clg of Engineering</v>
          </cell>
          <cell r="B494" t="str">
            <v>Electrical Eng &amp; Computer Sci</v>
          </cell>
          <cell r="N494" t="str">
            <v>Not TAS Eligible</v>
          </cell>
          <cell r="S494">
            <v>16</v>
          </cell>
          <cell r="X494">
            <v>17.85597790982618</v>
          </cell>
        </row>
        <row r="495">
          <cell r="A495" t="str">
            <v>Clg of Engineering</v>
          </cell>
          <cell r="B495" t="str">
            <v>Electrical Eng &amp; Computer Sci</v>
          </cell>
          <cell r="N495" t="str">
            <v>Not TAS Eligible</v>
          </cell>
          <cell r="S495">
            <v>11</v>
          </cell>
          <cell r="X495">
            <v>10.432726591572127</v>
          </cell>
        </row>
        <row r="496">
          <cell r="A496" t="str">
            <v>Clg of Engineering</v>
          </cell>
          <cell r="B496" t="str">
            <v>Electrical Eng &amp; Computer Sci</v>
          </cell>
          <cell r="N496" t="str">
            <v>Not TAS Eligible</v>
          </cell>
          <cell r="S496">
            <v>25</v>
          </cell>
          <cell r="X496">
            <v>23.282263791745866</v>
          </cell>
        </row>
        <row r="497">
          <cell r="A497" t="str">
            <v>Clg of Engineering</v>
          </cell>
          <cell r="B497" t="str">
            <v>Electrical Eng &amp; Computer Sci</v>
          </cell>
          <cell r="N497" t="str">
            <v>Not TAS Eligible</v>
          </cell>
          <cell r="S497">
            <v>12</v>
          </cell>
          <cell r="X497">
            <v>12.966998401405968</v>
          </cell>
        </row>
        <row r="498">
          <cell r="A498" t="str">
            <v>Clg of Engineering</v>
          </cell>
          <cell r="B498" t="str">
            <v>Electrical Eng &amp; Computer Sci</v>
          </cell>
          <cell r="N498" t="str">
            <v>Not TAS Eligible</v>
          </cell>
          <cell r="S498">
            <v>15</v>
          </cell>
          <cell r="X498">
            <v>16.861597751727007</v>
          </cell>
        </row>
        <row r="499">
          <cell r="A499" t="str">
            <v>Clg of Engineering</v>
          </cell>
          <cell r="B499" t="str">
            <v>Electrical Eng &amp; Computer Sci</v>
          </cell>
          <cell r="N499" t="str">
            <v>Not TAS Eligible</v>
          </cell>
          <cell r="S499">
            <v>14</v>
          </cell>
          <cell r="X499">
            <v>13.462870990026564</v>
          </cell>
        </row>
        <row r="500">
          <cell r="A500" t="str">
            <v>Clg of Engineering</v>
          </cell>
          <cell r="B500" t="str">
            <v>Electrical Eng &amp; Computer Sci</v>
          </cell>
          <cell r="N500" t="str">
            <v>Not TAS Eligible</v>
          </cell>
          <cell r="S500">
            <v>5</v>
          </cell>
          <cell r="X500">
            <v>4.8866756792252763</v>
          </cell>
        </row>
        <row r="501">
          <cell r="A501" t="str">
            <v>Clg of Engineering</v>
          </cell>
          <cell r="B501" t="str">
            <v>Electrical Eng &amp; Computer Sci</v>
          </cell>
          <cell r="N501" t="str">
            <v>Not TAS Eligible</v>
          </cell>
          <cell r="S501">
            <v>12</v>
          </cell>
          <cell r="X501">
            <v>12.844726694981905</v>
          </cell>
        </row>
        <row r="502">
          <cell r="A502" t="str">
            <v>Clg of Engineering</v>
          </cell>
          <cell r="B502" t="str">
            <v>Electrical Eng &amp; Computer Sci</v>
          </cell>
          <cell r="N502" t="str">
            <v>Not TAS Eligible</v>
          </cell>
          <cell r="S502">
            <v>33</v>
          </cell>
          <cell r="X502">
            <v>34.715521268745064</v>
          </cell>
        </row>
        <row r="503">
          <cell r="A503" t="str">
            <v>Clg of Engineering</v>
          </cell>
          <cell r="B503" t="str">
            <v>Electrical Eng &amp; Computer Sci</v>
          </cell>
          <cell r="N503" t="str">
            <v>Not TAS Eligible</v>
          </cell>
          <cell r="S503">
            <v>12</v>
          </cell>
          <cell r="X503">
            <v>12.449037151002852</v>
          </cell>
        </row>
        <row r="504">
          <cell r="A504" t="str">
            <v>Clg of Engineering</v>
          </cell>
          <cell r="B504" t="str">
            <v>Electrical Eng &amp; Computer Sci</v>
          </cell>
          <cell r="N504" t="str">
            <v>TAS Eligible</v>
          </cell>
          <cell r="S504">
            <v>58.5</v>
          </cell>
          <cell r="X504">
            <v>57.624068507480388</v>
          </cell>
        </row>
        <row r="505">
          <cell r="A505" t="str">
            <v>Clg of Engineering</v>
          </cell>
          <cell r="B505" t="str">
            <v>Electrical Eng &amp; Computer Sci</v>
          </cell>
          <cell r="N505" t="str">
            <v>Not TAS Eligible</v>
          </cell>
          <cell r="S505">
            <v>19.23076</v>
          </cell>
          <cell r="X505">
            <v>20.067192417908828</v>
          </cell>
        </row>
        <row r="506">
          <cell r="A506" t="str">
            <v>Clg of Engineering</v>
          </cell>
          <cell r="B506" t="str">
            <v>Electrical Eng &amp; Computer Sci</v>
          </cell>
          <cell r="N506" t="str">
            <v>Not TAS Eligible</v>
          </cell>
          <cell r="S506">
            <v>18.75</v>
          </cell>
          <cell r="X506">
            <v>19.321486269550757</v>
          </cell>
        </row>
        <row r="507">
          <cell r="A507" t="str">
            <v>Clg of Engineering</v>
          </cell>
          <cell r="B507" t="str">
            <v>Electrical Eng &amp; Computer Sci</v>
          </cell>
          <cell r="N507" t="str">
            <v>TAS Eligible</v>
          </cell>
          <cell r="S507">
            <v>28</v>
          </cell>
          <cell r="X507">
            <v>21.84652516063063</v>
          </cell>
        </row>
        <row r="508">
          <cell r="A508" t="str">
            <v>Clg of Engineering</v>
          </cell>
          <cell r="B508" t="str">
            <v>Electrical Eng &amp; Computer Sci</v>
          </cell>
          <cell r="N508" t="str">
            <v>Not TAS Eligible</v>
          </cell>
          <cell r="S508">
            <v>2.75</v>
          </cell>
          <cell r="X508">
            <v>2.4309036408831699</v>
          </cell>
        </row>
        <row r="509">
          <cell r="A509" t="str">
            <v>Clg of Engineering</v>
          </cell>
          <cell r="B509" t="str">
            <v>Electrical Eng &amp; Computer Sci</v>
          </cell>
          <cell r="N509" t="str">
            <v>TAS Eligible</v>
          </cell>
          <cell r="S509">
            <v>112</v>
          </cell>
          <cell r="X509">
            <v>119.68841745502854</v>
          </cell>
        </row>
        <row r="510">
          <cell r="A510" t="str">
            <v>Clg of Engineering</v>
          </cell>
          <cell r="B510" t="str">
            <v>Electrical Eng &amp; Computer Sci</v>
          </cell>
          <cell r="N510" t="str">
            <v>TAS Eligible</v>
          </cell>
          <cell r="S510">
            <v>52</v>
          </cell>
          <cell r="X510">
            <v>59.099468046867209</v>
          </cell>
        </row>
        <row r="511">
          <cell r="A511" t="str">
            <v>Clg of Engineering</v>
          </cell>
          <cell r="B511" t="str">
            <v>Electrical Eng &amp; Computer Sci</v>
          </cell>
          <cell r="N511" t="str">
            <v>TAS Eligible</v>
          </cell>
          <cell r="S511">
            <v>48</v>
          </cell>
          <cell r="X511">
            <v>46.257471217333176</v>
          </cell>
        </row>
        <row r="512">
          <cell r="A512" t="str">
            <v>Clg of Engineering</v>
          </cell>
          <cell r="B512" t="str">
            <v>Electrical Eng &amp; Computer Sci</v>
          </cell>
          <cell r="N512" t="str">
            <v>TAS Eligible</v>
          </cell>
          <cell r="S512">
            <v>596</v>
          </cell>
          <cell r="X512">
            <v>614.17878751107673</v>
          </cell>
        </row>
        <row r="513">
          <cell r="A513" t="str">
            <v>Clg of Engineering</v>
          </cell>
          <cell r="B513" t="str">
            <v>Electrical Eng &amp; Computer Sci</v>
          </cell>
          <cell r="N513" t="str">
            <v>Not TAS Eligible</v>
          </cell>
          <cell r="S513">
            <v>12</v>
          </cell>
          <cell r="X513">
            <v>10.827796141228321</v>
          </cell>
        </row>
        <row r="514">
          <cell r="A514" t="str">
            <v>Clg of Engineering</v>
          </cell>
          <cell r="B514" t="str">
            <v>Electrical Eng &amp; Computer Sci</v>
          </cell>
          <cell r="N514" t="str">
            <v>Not TAS Eligible</v>
          </cell>
          <cell r="S514">
            <v>6</v>
          </cell>
          <cell r="X514">
            <v>5.4138980706141604</v>
          </cell>
        </row>
        <row r="515">
          <cell r="A515" t="str">
            <v>Clg of Engineering</v>
          </cell>
          <cell r="B515" t="str">
            <v>Electrical Eng &amp; Computer Sci</v>
          </cell>
          <cell r="N515" t="str">
            <v>TAS Eligible</v>
          </cell>
          <cell r="S515">
            <v>392</v>
          </cell>
          <cell r="X515">
            <v>403.95651796030546</v>
          </cell>
        </row>
        <row r="516">
          <cell r="A516" t="str">
            <v>Clg of Engineering</v>
          </cell>
          <cell r="B516" t="str">
            <v>Engineering Science</v>
          </cell>
          <cell r="N516" t="str">
            <v>Not TAS Eligible</v>
          </cell>
          <cell r="S516">
            <v>20</v>
          </cell>
          <cell r="X516">
            <v>21.125037091234276</v>
          </cell>
        </row>
        <row r="517">
          <cell r="A517" t="str">
            <v>Clg of Engineering</v>
          </cell>
          <cell r="B517" t="str">
            <v>Engineering Science</v>
          </cell>
          <cell r="N517" t="str">
            <v>TAS Eligible</v>
          </cell>
          <cell r="S517">
            <v>20</v>
          </cell>
          <cell r="X517">
            <v>20.812279765641808</v>
          </cell>
        </row>
        <row r="518">
          <cell r="A518" t="str">
            <v>Clg of Engineering</v>
          </cell>
          <cell r="B518" t="str">
            <v>Industrial Eng &amp; Ops Research</v>
          </cell>
          <cell r="N518" t="str">
            <v>TAS Eligible</v>
          </cell>
          <cell r="S518">
            <v>23.999976</v>
          </cell>
          <cell r="X518">
            <v>24.855159479544081</v>
          </cell>
        </row>
        <row r="519">
          <cell r="A519" t="str">
            <v>Clg of Engineering</v>
          </cell>
          <cell r="B519" t="str">
            <v>Industrial Eng &amp; Ops Research</v>
          </cell>
          <cell r="N519" t="str">
            <v>Not TAS Eligible</v>
          </cell>
          <cell r="S519">
            <v>88</v>
          </cell>
          <cell r="X519">
            <v>85.083706403532545</v>
          </cell>
        </row>
        <row r="520">
          <cell r="A520" t="str">
            <v>Clg of Engineering</v>
          </cell>
          <cell r="B520" t="str">
            <v>Industrial Eng &amp; Ops Research</v>
          </cell>
          <cell r="N520" t="str">
            <v>TAS Eligible</v>
          </cell>
          <cell r="S520">
            <v>312</v>
          </cell>
          <cell r="X520">
            <v>328.8000548345168</v>
          </cell>
        </row>
        <row r="521">
          <cell r="A521" t="str">
            <v>Clg of Engineering</v>
          </cell>
          <cell r="B521" t="str">
            <v>Industrial Eng &amp; Ops Research</v>
          </cell>
          <cell r="N521" t="str">
            <v>TAS Eligible</v>
          </cell>
          <cell r="S521">
            <v>357</v>
          </cell>
          <cell r="X521">
            <v>370.21940666128359</v>
          </cell>
        </row>
        <row r="522">
          <cell r="A522" t="str">
            <v>Clg of Engineering</v>
          </cell>
          <cell r="B522" t="str">
            <v>Industrial Eng &amp; Ops Research</v>
          </cell>
          <cell r="N522" t="str">
            <v>Not TAS Eligible</v>
          </cell>
          <cell r="S522">
            <v>43.5</v>
          </cell>
          <cell r="X522">
            <v>42.05842305174621</v>
          </cell>
        </row>
        <row r="523">
          <cell r="A523" t="str">
            <v>Clg of Engineering</v>
          </cell>
          <cell r="B523" t="str">
            <v>Industrial Eng &amp; Ops Research</v>
          </cell>
          <cell r="N523" t="str">
            <v>Not TAS Eligible</v>
          </cell>
          <cell r="S523">
            <v>16</v>
          </cell>
          <cell r="X523">
            <v>16.290575422822272</v>
          </cell>
        </row>
        <row r="524">
          <cell r="A524" t="str">
            <v>Clg of Engineering</v>
          </cell>
          <cell r="B524" t="str">
            <v>Industrial Eng &amp; Ops Research</v>
          </cell>
          <cell r="N524" t="str">
            <v>Not TAS Eligible</v>
          </cell>
          <cell r="S524">
            <v>18</v>
          </cell>
          <cell r="X524">
            <v>17.717904804591257</v>
          </cell>
        </row>
        <row r="525">
          <cell r="A525" t="str">
            <v>Clg of Engineering</v>
          </cell>
          <cell r="B525" t="str">
            <v>Industrial Eng &amp; Ops Research</v>
          </cell>
          <cell r="N525" t="str">
            <v>TAS Eligible</v>
          </cell>
          <cell r="S525">
            <v>95</v>
          </cell>
          <cell r="X525">
            <v>93.552395779624092</v>
          </cell>
        </row>
        <row r="526">
          <cell r="A526" t="str">
            <v>Clg of Engineering</v>
          </cell>
          <cell r="B526" t="str">
            <v>Industrial Eng &amp; Ops Research</v>
          </cell>
          <cell r="N526" t="str">
            <v>Not TAS Eligible</v>
          </cell>
          <cell r="S526">
            <v>21</v>
          </cell>
          <cell r="X526">
            <v>19.591997480282821</v>
          </cell>
        </row>
        <row r="527">
          <cell r="A527" t="str">
            <v>Clg of Engineering</v>
          </cell>
          <cell r="B527" t="str">
            <v>Industrial Eng &amp; Ops Research</v>
          </cell>
          <cell r="N527" t="str">
            <v>TAS Eligible</v>
          </cell>
          <cell r="S527">
            <v>177</v>
          </cell>
          <cell r="X527">
            <v>181.56857476721964</v>
          </cell>
        </row>
        <row r="528">
          <cell r="A528" t="str">
            <v>Clg of Engineering</v>
          </cell>
          <cell r="B528" t="str">
            <v>Industrial Eng &amp; Ops Research</v>
          </cell>
          <cell r="N528" t="str">
            <v>TAS Eligible</v>
          </cell>
          <cell r="S528">
            <v>78</v>
          </cell>
          <cell r="X528">
            <v>82.039294968772609</v>
          </cell>
        </row>
        <row r="529">
          <cell r="A529" t="str">
            <v>Clg of Engineering</v>
          </cell>
          <cell r="B529" t="str">
            <v>Industrial Eng &amp; Ops Research</v>
          </cell>
          <cell r="N529" t="str">
            <v>TAS Eligible</v>
          </cell>
          <cell r="S529">
            <v>168</v>
          </cell>
          <cell r="X529">
            <v>172.0326676803322</v>
          </cell>
        </row>
        <row r="530">
          <cell r="A530" t="str">
            <v>Clg of Engineering</v>
          </cell>
          <cell r="B530" t="str">
            <v>Industrial Eng &amp; Ops Research</v>
          </cell>
          <cell r="N530" t="str">
            <v>TAS Eligible</v>
          </cell>
          <cell r="S530">
            <v>63</v>
          </cell>
          <cell r="X530">
            <v>70.415283171781553</v>
          </cell>
        </row>
        <row r="531">
          <cell r="A531" t="str">
            <v>Clg of Engineering</v>
          </cell>
          <cell r="B531" t="str">
            <v>Industrial Eng &amp; Ops Research</v>
          </cell>
          <cell r="N531" t="str">
            <v>TAS Eligible</v>
          </cell>
          <cell r="S531">
            <v>114</v>
          </cell>
          <cell r="X531">
            <v>128.8633260568734</v>
          </cell>
        </row>
        <row r="532">
          <cell r="A532" t="str">
            <v>Clg of Engineering</v>
          </cell>
          <cell r="B532" t="str">
            <v>Industrial Eng &amp; Ops Research</v>
          </cell>
          <cell r="N532" t="str">
            <v>TAS Eligible</v>
          </cell>
          <cell r="S532">
            <v>201</v>
          </cell>
          <cell r="X532">
            <v>210.40729016775074</v>
          </cell>
        </row>
        <row r="533">
          <cell r="A533" t="str">
            <v>Clg of Engineering</v>
          </cell>
          <cell r="B533" t="str">
            <v>Industrial Eng &amp; Ops Research</v>
          </cell>
          <cell r="N533" t="str">
            <v>TAS Eligible</v>
          </cell>
          <cell r="S533">
            <v>258</v>
          </cell>
          <cell r="X533">
            <v>254.28169000434426</v>
          </cell>
        </row>
        <row r="534">
          <cell r="A534" t="str">
            <v>Clg of Engineering</v>
          </cell>
          <cell r="B534" t="str">
            <v>Industrial Eng &amp; Ops Research</v>
          </cell>
          <cell r="N534" t="str">
            <v>TAS Eligible</v>
          </cell>
          <cell r="S534">
            <v>189</v>
          </cell>
          <cell r="X534">
            <v>182.24007428081759</v>
          </cell>
        </row>
        <row r="535">
          <cell r="A535" t="str">
            <v>Clg of Engineering</v>
          </cell>
          <cell r="B535" t="str">
            <v>Industrial Eng &amp; Ops Research</v>
          </cell>
          <cell r="N535" t="str">
            <v>TAS Eligible</v>
          </cell>
          <cell r="S535">
            <v>225</v>
          </cell>
          <cell r="X535">
            <v>219.66450474226573</v>
          </cell>
        </row>
        <row r="536">
          <cell r="A536" t="str">
            <v>Clg of Engineering</v>
          </cell>
          <cell r="B536" t="str">
            <v>Industrial Eng &amp; Ops Research</v>
          </cell>
          <cell r="N536" t="str">
            <v>TAS Eligible</v>
          </cell>
          <cell r="S536">
            <v>183</v>
          </cell>
          <cell r="X536">
            <v>178.93712224611505</v>
          </cell>
        </row>
        <row r="537">
          <cell r="A537" t="str">
            <v>Clg of Engineering</v>
          </cell>
          <cell r="B537" t="str">
            <v>Industrial Eng &amp; Ops Research</v>
          </cell>
          <cell r="N537" t="str">
            <v>TAS Eligible</v>
          </cell>
          <cell r="S537">
            <v>192</v>
          </cell>
          <cell r="X537">
            <v>174.87434750297834</v>
          </cell>
        </row>
        <row r="538">
          <cell r="A538" t="str">
            <v>Clg of Engineering</v>
          </cell>
          <cell r="B538" t="str">
            <v>Industrial Eng &amp; Ops Research</v>
          </cell>
          <cell r="N538" t="str">
            <v>TAS Eligible</v>
          </cell>
          <cell r="S538">
            <v>192</v>
          </cell>
          <cell r="X538">
            <v>195.41765358914569</v>
          </cell>
        </row>
        <row r="539">
          <cell r="A539" t="str">
            <v>Clg of Engineering</v>
          </cell>
          <cell r="B539" t="str">
            <v>Industrial Eng &amp; Ops Research</v>
          </cell>
          <cell r="N539" t="str">
            <v>TAS Eligible</v>
          </cell>
          <cell r="S539">
            <v>177</v>
          </cell>
          <cell r="X539">
            <v>178.19138445805754</v>
          </cell>
        </row>
        <row r="540">
          <cell r="A540" t="str">
            <v>Clg of Engineering</v>
          </cell>
          <cell r="B540" t="str">
            <v>Industrial Eng &amp; Ops Research</v>
          </cell>
          <cell r="N540" t="str">
            <v>TAS Eligible</v>
          </cell>
          <cell r="S540">
            <v>255</v>
          </cell>
          <cell r="X540">
            <v>237.19463074762604</v>
          </cell>
        </row>
        <row r="541">
          <cell r="A541" t="str">
            <v>Clg of Engineering</v>
          </cell>
          <cell r="B541" t="str">
            <v>Industrial Eng &amp; Ops Research</v>
          </cell>
          <cell r="N541" t="str">
            <v>TAS Eligible</v>
          </cell>
          <cell r="S541">
            <v>243</v>
          </cell>
          <cell r="X541">
            <v>248.3407176345809</v>
          </cell>
        </row>
        <row r="542">
          <cell r="A542" t="str">
            <v>Clg of Engineering</v>
          </cell>
          <cell r="B542" t="str">
            <v>Industrial Eng &amp; Ops Research</v>
          </cell>
          <cell r="N542" t="str">
            <v>TAS Eligible</v>
          </cell>
          <cell r="S542">
            <v>60</v>
          </cell>
          <cell r="X542">
            <v>71.716422433931186</v>
          </cell>
        </row>
        <row r="543">
          <cell r="A543" t="str">
            <v>Clg of Engineering</v>
          </cell>
          <cell r="B543" t="str">
            <v>Industrial Eng &amp; Ops Research</v>
          </cell>
          <cell r="N543" t="str">
            <v>TAS Eligible</v>
          </cell>
          <cell r="S543">
            <v>96</v>
          </cell>
          <cell r="X543">
            <v>104.13605189987585</v>
          </cell>
        </row>
        <row r="544">
          <cell r="A544" t="str">
            <v>Clg of Engineering</v>
          </cell>
          <cell r="B544" t="str">
            <v>Industrial Eng &amp; Ops Research</v>
          </cell>
          <cell r="N544" t="str">
            <v>TAS Eligible</v>
          </cell>
          <cell r="S544">
            <v>84</v>
          </cell>
          <cell r="X544">
            <v>78.076886232851052</v>
          </cell>
        </row>
        <row r="545">
          <cell r="A545" t="str">
            <v>Clg of Engineering</v>
          </cell>
          <cell r="B545" t="str">
            <v>Industrial Eng &amp; Ops Research</v>
          </cell>
          <cell r="N545" t="str">
            <v>TAS Eligible</v>
          </cell>
          <cell r="S545">
            <v>132</v>
          </cell>
          <cell r="X545">
            <v>122.6922497944802</v>
          </cell>
        </row>
        <row r="546">
          <cell r="A546" t="str">
            <v>Clg of Engineering</v>
          </cell>
          <cell r="B546" t="str">
            <v>Industrial Eng &amp; Ops Research</v>
          </cell>
          <cell r="N546" t="str">
            <v>TAS Eligible</v>
          </cell>
          <cell r="S546">
            <v>120</v>
          </cell>
          <cell r="X546">
            <v>121.38870007385654</v>
          </cell>
        </row>
        <row r="547">
          <cell r="A547" t="str">
            <v>Clg of Engineering</v>
          </cell>
          <cell r="B547" t="str">
            <v>Industrial Eng &amp; Ops Research</v>
          </cell>
          <cell r="N547" t="str">
            <v>TAS Eligible</v>
          </cell>
          <cell r="S547">
            <v>28</v>
          </cell>
          <cell r="X547">
            <v>21.84652516063063</v>
          </cell>
        </row>
        <row r="548">
          <cell r="A548" t="str">
            <v>Clg of Engineering</v>
          </cell>
          <cell r="B548" t="str">
            <v>Industrial Eng &amp; Ops Research</v>
          </cell>
          <cell r="N548" t="str">
            <v>TAS Eligible</v>
          </cell>
          <cell r="S548">
            <v>162</v>
          </cell>
          <cell r="X548">
            <v>164.86912352433856</v>
          </cell>
        </row>
        <row r="549">
          <cell r="A549" t="str">
            <v>Clg of Engineering</v>
          </cell>
          <cell r="B549" t="str">
            <v>Industrial Eng &amp; Ops Research</v>
          </cell>
          <cell r="N549" t="str">
            <v>TAS Eligible</v>
          </cell>
          <cell r="S549">
            <v>129</v>
          </cell>
          <cell r="X549">
            <v>118.06710759261054</v>
          </cell>
        </row>
        <row r="550">
          <cell r="A550" t="str">
            <v>Clg of Engineering</v>
          </cell>
          <cell r="B550" t="str">
            <v>Industrial Eng &amp; Ops Research</v>
          </cell>
          <cell r="N550" t="str">
            <v>TAS Eligible</v>
          </cell>
          <cell r="S550">
            <v>49</v>
          </cell>
          <cell r="X550">
            <v>45.041026475432403</v>
          </cell>
        </row>
        <row r="551">
          <cell r="A551" t="str">
            <v>Clg of Engineering</v>
          </cell>
          <cell r="B551" t="str">
            <v>Industrial Eng &amp; Ops Research</v>
          </cell>
          <cell r="N551" t="str">
            <v>TAS Eligible</v>
          </cell>
          <cell r="S551">
            <v>91</v>
          </cell>
          <cell r="X551">
            <v>90.545056183419121</v>
          </cell>
        </row>
        <row r="552">
          <cell r="A552" t="str">
            <v>Clg of Engineering</v>
          </cell>
          <cell r="B552" t="str">
            <v>Industrial Eng &amp; Ops Research</v>
          </cell>
          <cell r="N552" t="str">
            <v>TAS Eligible</v>
          </cell>
          <cell r="S552">
            <v>16</v>
          </cell>
          <cell r="X552">
            <v>15.027046183616802</v>
          </cell>
        </row>
        <row r="553">
          <cell r="A553" t="str">
            <v>Clg of Engineering</v>
          </cell>
          <cell r="B553" t="str">
            <v>Industrial Eng &amp; Ops Research</v>
          </cell>
          <cell r="N553" t="str">
            <v>TAS Eligible</v>
          </cell>
          <cell r="S553">
            <v>34</v>
          </cell>
          <cell r="X553">
            <v>33.990533038181141</v>
          </cell>
        </row>
        <row r="554">
          <cell r="A554" t="str">
            <v>Clg of Engineering</v>
          </cell>
          <cell r="B554" t="str">
            <v>Industrial Eng &amp; Ops Research</v>
          </cell>
          <cell r="N554" t="str">
            <v>TAS Eligible</v>
          </cell>
          <cell r="S554">
            <v>99</v>
          </cell>
          <cell r="X554">
            <v>102.38205592527832</v>
          </cell>
        </row>
        <row r="555">
          <cell r="A555" t="str">
            <v>Clg of Engineering</v>
          </cell>
          <cell r="B555" t="str">
            <v>Industrial Eng &amp; Ops Research</v>
          </cell>
          <cell r="N555" t="str">
            <v>TAS Eligible</v>
          </cell>
          <cell r="S555">
            <v>135</v>
          </cell>
          <cell r="X555">
            <v>131.45937090217089</v>
          </cell>
        </row>
        <row r="556">
          <cell r="A556" t="str">
            <v>Clg of Engineering</v>
          </cell>
          <cell r="B556" t="str">
            <v>Industrial Eng &amp; Ops Research</v>
          </cell>
          <cell r="N556" t="str">
            <v>TAS Eligible</v>
          </cell>
          <cell r="S556">
            <v>123</v>
          </cell>
          <cell r="X556">
            <v>118.59677161197779</v>
          </cell>
        </row>
        <row r="557">
          <cell r="A557" t="str">
            <v>Clg of Engineering</v>
          </cell>
          <cell r="B557" t="str">
            <v>Industrial Eng &amp; Ops Research</v>
          </cell>
          <cell r="N557" t="str">
            <v>TAS Eligible</v>
          </cell>
          <cell r="S557">
            <v>170</v>
          </cell>
          <cell r="X557">
            <v>168.7710256150647</v>
          </cell>
        </row>
        <row r="558">
          <cell r="A558" t="str">
            <v>Clg of Engineering</v>
          </cell>
          <cell r="B558" t="str">
            <v>Industrial Eng &amp; Ops Research</v>
          </cell>
          <cell r="N558" t="str">
            <v>TAS Eligible</v>
          </cell>
          <cell r="S558">
            <v>136</v>
          </cell>
          <cell r="X558">
            <v>133.92764027398823</v>
          </cell>
        </row>
        <row r="559">
          <cell r="A559" t="str">
            <v>Clg of Engineering</v>
          </cell>
          <cell r="B559" t="str">
            <v>Industrial Eng &amp; Ops Research</v>
          </cell>
          <cell r="N559" t="str">
            <v>Not TAS Eligible</v>
          </cell>
          <cell r="S559">
            <v>1</v>
          </cell>
          <cell r="X559">
            <v>0.76417910447761195</v>
          </cell>
        </row>
        <row r="560">
          <cell r="A560" t="str">
            <v>Clg of Engineering</v>
          </cell>
          <cell r="B560" t="str">
            <v>Industrial Eng &amp; Ops Research</v>
          </cell>
          <cell r="N560" t="str">
            <v>Not TAS Eligible</v>
          </cell>
          <cell r="S560">
            <v>13</v>
          </cell>
          <cell r="X560">
            <v>13.401564963026958</v>
          </cell>
        </row>
        <row r="561">
          <cell r="A561" t="str">
            <v>Clg of Engineering</v>
          </cell>
          <cell r="B561" t="str">
            <v>Industrial Eng &amp; Ops Research</v>
          </cell>
          <cell r="N561" t="str">
            <v>Not TAS Eligible</v>
          </cell>
          <cell r="S561">
            <v>2</v>
          </cell>
          <cell r="X561">
            <v>1.865904521931697</v>
          </cell>
        </row>
        <row r="562">
          <cell r="A562" t="str">
            <v>Clg of Engineering</v>
          </cell>
          <cell r="B562" t="str">
            <v>Industrial Eng &amp; Ops Research</v>
          </cell>
          <cell r="N562" t="str">
            <v>Not TAS Eligible</v>
          </cell>
          <cell r="S562">
            <v>33</v>
          </cell>
          <cell r="X562">
            <v>35.877531558800619</v>
          </cell>
        </row>
        <row r="563">
          <cell r="A563" t="str">
            <v>Clg of Engineering</v>
          </cell>
          <cell r="B563" t="str">
            <v>Materials Science &amp; Eng</v>
          </cell>
          <cell r="N563" t="str">
            <v>TAS Eligible</v>
          </cell>
          <cell r="S563">
            <v>501</v>
          </cell>
          <cell r="X563">
            <v>522.78733674753698</v>
          </cell>
        </row>
        <row r="564">
          <cell r="A564" t="str">
            <v>Clg of Engineering</v>
          </cell>
          <cell r="B564" t="str">
            <v>Materials Science &amp; Eng</v>
          </cell>
          <cell r="N564" t="str">
            <v>TAS Eligible</v>
          </cell>
          <cell r="S564">
            <v>157.5</v>
          </cell>
          <cell r="X564">
            <v>166.53920261418901</v>
          </cell>
        </row>
        <row r="565">
          <cell r="A565" t="str">
            <v>Clg of Engineering</v>
          </cell>
          <cell r="B565" t="str">
            <v>Materials Science &amp; Eng</v>
          </cell>
          <cell r="N565" t="str">
            <v>TAS Eligible</v>
          </cell>
          <cell r="S565">
            <v>94</v>
          </cell>
          <cell r="X565">
            <v>99.779400273132723</v>
          </cell>
        </row>
        <row r="566">
          <cell r="A566" t="str">
            <v>Clg of Engineering</v>
          </cell>
          <cell r="B566" t="str">
            <v>Materials Science &amp; Eng</v>
          </cell>
          <cell r="N566" t="str">
            <v>Not TAS Eligible</v>
          </cell>
          <cell r="S566">
            <v>3.3</v>
          </cell>
          <cell r="X566">
            <v>3.5321703316720399</v>
          </cell>
        </row>
        <row r="567">
          <cell r="A567" t="str">
            <v>Clg of Engineering</v>
          </cell>
          <cell r="B567" t="str">
            <v>Materials Science &amp; Eng</v>
          </cell>
          <cell r="N567" t="str">
            <v>TAS Eligible</v>
          </cell>
          <cell r="S567">
            <v>64.680000000000007</v>
          </cell>
          <cell r="X567">
            <v>69.673507505632628</v>
          </cell>
        </row>
        <row r="568">
          <cell r="A568" t="str">
            <v>Clg of Engineering</v>
          </cell>
          <cell r="B568" t="str">
            <v>Materials Science &amp; Eng</v>
          </cell>
          <cell r="N568" t="str">
            <v>Not TAS Eligible</v>
          </cell>
          <cell r="S568">
            <v>7.92</v>
          </cell>
          <cell r="X568">
            <v>8.4471190479465825</v>
          </cell>
        </row>
        <row r="569">
          <cell r="A569" t="str">
            <v>Clg of Engineering</v>
          </cell>
          <cell r="B569" t="str">
            <v>Materials Science &amp; Eng</v>
          </cell>
          <cell r="N569" t="str">
            <v>Not TAS Eligible</v>
          </cell>
          <cell r="S569">
            <v>20</v>
          </cell>
          <cell r="X569">
            <v>19.975516045809059</v>
          </cell>
        </row>
        <row r="570">
          <cell r="A570" t="str">
            <v>Clg of Engineering</v>
          </cell>
          <cell r="B570" t="str">
            <v>Materials Science &amp; Eng</v>
          </cell>
          <cell r="N570" t="str">
            <v>Not TAS Eligible</v>
          </cell>
          <cell r="S570">
            <v>15</v>
          </cell>
          <cell r="X570">
            <v>15.086258674795012</v>
          </cell>
        </row>
        <row r="571">
          <cell r="A571" t="str">
            <v>Clg of Engineering</v>
          </cell>
          <cell r="B571" t="str">
            <v>Materials Science &amp; Eng</v>
          </cell>
          <cell r="N571" t="str">
            <v>Not TAS Eligible</v>
          </cell>
          <cell r="S571">
            <v>22.5</v>
          </cell>
          <cell r="X571">
            <v>23.52480259787124</v>
          </cell>
        </row>
        <row r="572">
          <cell r="A572" t="str">
            <v>Clg of Engineering</v>
          </cell>
          <cell r="B572" t="str">
            <v>Materials Science &amp; Eng</v>
          </cell>
          <cell r="N572" t="str">
            <v>TAS Eligible</v>
          </cell>
          <cell r="S572">
            <v>189</v>
          </cell>
          <cell r="X572">
            <v>205.03833948351374</v>
          </cell>
        </row>
        <row r="573">
          <cell r="A573" t="str">
            <v>Clg of Engineering</v>
          </cell>
          <cell r="B573" t="str">
            <v>Materials Science &amp; Eng</v>
          </cell>
          <cell r="N573" t="str">
            <v>TAS Eligible</v>
          </cell>
          <cell r="S573">
            <v>192</v>
          </cell>
          <cell r="X573">
            <v>204.27717754224159</v>
          </cell>
        </row>
        <row r="574">
          <cell r="A574" t="str">
            <v>Clg of Engineering</v>
          </cell>
          <cell r="B574" t="str">
            <v>Materials Science &amp; Eng</v>
          </cell>
          <cell r="N574" t="str">
            <v>TAS Eligible</v>
          </cell>
          <cell r="S574">
            <v>188</v>
          </cell>
          <cell r="X574">
            <v>201.80731203280624</v>
          </cell>
        </row>
        <row r="575">
          <cell r="A575" t="str">
            <v>Clg of Engineering</v>
          </cell>
          <cell r="B575" t="str">
            <v>Materials Science &amp; Eng</v>
          </cell>
          <cell r="N575" t="str">
            <v>TAS Eligible</v>
          </cell>
          <cell r="S575">
            <v>204</v>
          </cell>
          <cell r="X575">
            <v>218.7979325384749</v>
          </cell>
        </row>
        <row r="576">
          <cell r="A576" t="str">
            <v>Clg of Engineering</v>
          </cell>
          <cell r="B576" t="str">
            <v>Materials Science &amp; Eng</v>
          </cell>
          <cell r="N576" t="str">
            <v>TAS Eligible</v>
          </cell>
          <cell r="S576">
            <v>101.999898</v>
          </cell>
          <cell r="X576">
            <v>111.49976538762648</v>
          </cell>
        </row>
        <row r="577">
          <cell r="A577" t="str">
            <v>Clg of Engineering</v>
          </cell>
          <cell r="B577" t="str">
            <v>Materials Science &amp; Eng</v>
          </cell>
          <cell r="N577" t="str">
            <v>TAS Eligible</v>
          </cell>
          <cell r="S577">
            <v>81</v>
          </cell>
          <cell r="X577">
            <v>81.680011914655864</v>
          </cell>
        </row>
        <row r="578">
          <cell r="A578" t="str">
            <v>Clg of Engineering</v>
          </cell>
          <cell r="B578" t="str">
            <v>Materials Science &amp; Eng</v>
          </cell>
          <cell r="N578" t="str">
            <v>TAS Eligible</v>
          </cell>
          <cell r="S578">
            <v>8</v>
          </cell>
          <cell r="X578">
            <v>8.3142260082130246</v>
          </cell>
        </row>
        <row r="579">
          <cell r="A579" t="str">
            <v>Clg of Engineering</v>
          </cell>
          <cell r="B579" t="str">
            <v>Materials Science &amp; Eng</v>
          </cell>
          <cell r="N579" t="str">
            <v>TAS Eligible</v>
          </cell>
          <cell r="S579">
            <v>60</v>
          </cell>
          <cell r="X579">
            <v>63.551822280529819</v>
          </cell>
        </row>
        <row r="580">
          <cell r="A580" t="str">
            <v>Clg of Engineering</v>
          </cell>
          <cell r="B580" t="str">
            <v>Materials Science &amp; Eng</v>
          </cell>
          <cell r="N580" t="str">
            <v>TAS Eligible</v>
          </cell>
          <cell r="S580">
            <v>81</v>
          </cell>
          <cell r="X580">
            <v>87.614896487853713</v>
          </cell>
        </row>
        <row r="581">
          <cell r="A581" t="str">
            <v>Clg of Engineering</v>
          </cell>
          <cell r="B581" t="str">
            <v>Materials Science &amp; Eng</v>
          </cell>
          <cell r="N581" t="str">
            <v>TAS Eligible</v>
          </cell>
          <cell r="S581">
            <v>96</v>
          </cell>
          <cell r="X581">
            <v>105.27320180504101</v>
          </cell>
        </row>
        <row r="582">
          <cell r="A582" t="str">
            <v>Clg of Engineering</v>
          </cell>
          <cell r="B582" t="str">
            <v>Materials Science &amp; Eng</v>
          </cell>
          <cell r="N582" t="str">
            <v>TAS Eligible</v>
          </cell>
          <cell r="S582">
            <v>132</v>
          </cell>
          <cell r="X582">
            <v>147.43524569679823</v>
          </cell>
        </row>
        <row r="583">
          <cell r="A583" t="str">
            <v>Clg of Engineering</v>
          </cell>
          <cell r="B583" t="str">
            <v>Materials Science &amp; Eng</v>
          </cell>
          <cell r="N583" t="str">
            <v>TAS Eligible</v>
          </cell>
          <cell r="S583">
            <v>196</v>
          </cell>
          <cell r="X583">
            <v>211.24925910167477</v>
          </cell>
        </row>
        <row r="584">
          <cell r="A584" t="str">
            <v>Clg of Engineering</v>
          </cell>
          <cell r="B584" t="str">
            <v>Materials Science &amp; Eng</v>
          </cell>
          <cell r="N584" t="str">
            <v>TAS Eligible</v>
          </cell>
          <cell r="S584">
            <v>66</v>
          </cell>
          <cell r="X584">
            <v>74.315316057315343</v>
          </cell>
        </row>
        <row r="585">
          <cell r="A585" t="str">
            <v>Clg of Engineering</v>
          </cell>
          <cell r="B585" t="str">
            <v>Materials Science &amp; Eng</v>
          </cell>
          <cell r="N585" t="str">
            <v>Not TAS Eligible</v>
          </cell>
          <cell r="S585">
            <v>20</v>
          </cell>
          <cell r="X585">
            <v>15.801390369756536</v>
          </cell>
        </row>
        <row r="586">
          <cell r="A586" t="str">
            <v>Clg of Engineering</v>
          </cell>
          <cell r="B586" t="str">
            <v>Materials Science &amp; Eng</v>
          </cell>
          <cell r="N586" t="str">
            <v>Not TAS Eligible</v>
          </cell>
          <cell r="S586">
            <v>4</v>
          </cell>
          <cell r="X586">
            <v>4.6977443609022558</v>
          </cell>
        </row>
        <row r="587">
          <cell r="A587" t="str">
            <v>Clg of Engineering</v>
          </cell>
          <cell r="B587" t="str">
            <v>Mechanical Engineering</v>
          </cell>
          <cell r="N587" t="str">
            <v>TAS Eligible</v>
          </cell>
          <cell r="S587">
            <v>60</v>
          </cell>
          <cell r="X587">
            <v>60.877412937438628</v>
          </cell>
        </row>
        <row r="588">
          <cell r="A588" t="str">
            <v>Clg of Engineering</v>
          </cell>
          <cell r="B588" t="str">
            <v>Mechanical Engineering</v>
          </cell>
          <cell r="N588" t="str">
            <v>TAS Eligible</v>
          </cell>
          <cell r="S588">
            <v>32</v>
          </cell>
          <cell r="X588">
            <v>33.932515028572205</v>
          </cell>
        </row>
        <row r="589">
          <cell r="A589" t="str">
            <v>Clg of Engineering</v>
          </cell>
          <cell r="B589" t="str">
            <v>Mechanical Engineering</v>
          </cell>
          <cell r="N589" t="str">
            <v>TAS Eligible</v>
          </cell>
          <cell r="S589">
            <v>24</v>
          </cell>
          <cell r="X589">
            <v>27.799296730664118</v>
          </cell>
        </row>
        <row r="590">
          <cell r="A590" t="str">
            <v>Clg of Engineering</v>
          </cell>
          <cell r="B590" t="str">
            <v>Mechanical Engineering</v>
          </cell>
          <cell r="N590" t="str">
            <v>TAS Eligible</v>
          </cell>
          <cell r="S590">
            <v>51</v>
          </cell>
          <cell r="X590">
            <v>55.24358890545026</v>
          </cell>
        </row>
        <row r="591">
          <cell r="A591" t="str">
            <v>Clg of Engineering</v>
          </cell>
          <cell r="B591" t="str">
            <v>Mechanical Engineering</v>
          </cell>
          <cell r="N591" t="str">
            <v>TAS Eligible</v>
          </cell>
          <cell r="S591">
            <v>81</v>
          </cell>
          <cell r="X591">
            <v>81.324416218053699</v>
          </cell>
        </row>
        <row r="592">
          <cell r="A592" t="str">
            <v>Clg of Engineering</v>
          </cell>
          <cell r="B592" t="str">
            <v>Mechanical Engineering</v>
          </cell>
          <cell r="N592" t="str">
            <v>TAS Eligible</v>
          </cell>
          <cell r="S592">
            <v>46</v>
          </cell>
          <cell r="X592">
            <v>49.029966140294363</v>
          </cell>
        </row>
        <row r="593">
          <cell r="A593" t="str">
            <v>Clg of Engineering</v>
          </cell>
          <cell r="B593" t="str">
            <v>Mechanical Engineering</v>
          </cell>
          <cell r="N593" t="str">
            <v>TAS Eligible</v>
          </cell>
          <cell r="S593">
            <v>18</v>
          </cell>
          <cell r="X593">
            <v>18.854774031497399</v>
          </cell>
        </row>
        <row r="594">
          <cell r="A594" t="str">
            <v>Clg of Engineering</v>
          </cell>
          <cell r="B594" t="str">
            <v>Mechanical Engineering</v>
          </cell>
          <cell r="N594" t="str">
            <v>TAS Eligible</v>
          </cell>
          <cell r="S594">
            <v>72</v>
          </cell>
          <cell r="X594">
            <v>72.840506602267908</v>
          </cell>
        </row>
        <row r="595">
          <cell r="A595" t="str">
            <v>Clg of Engineering</v>
          </cell>
          <cell r="B595" t="str">
            <v>Mechanical Engineering</v>
          </cell>
          <cell r="N595" t="str">
            <v>TAS Eligible</v>
          </cell>
          <cell r="S595">
            <v>48</v>
          </cell>
          <cell r="X595">
            <v>48.848659191320266</v>
          </cell>
        </row>
        <row r="596">
          <cell r="A596" t="str">
            <v>Clg of Engineering</v>
          </cell>
          <cell r="B596" t="str">
            <v>Mechanical Engineering</v>
          </cell>
          <cell r="N596" t="str">
            <v>TAS Eligible</v>
          </cell>
          <cell r="S596">
            <v>81</v>
          </cell>
          <cell r="X596">
            <v>83.378020934094437</v>
          </cell>
        </row>
        <row r="597">
          <cell r="A597" t="str">
            <v>Clg of Engineering</v>
          </cell>
          <cell r="B597" t="str">
            <v>Mechanical Engineering</v>
          </cell>
          <cell r="N597" t="str">
            <v>TAS Eligible</v>
          </cell>
          <cell r="S597">
            <v>19.5</v>
          </cell>
          <cell r="X597">
            <v>19.208022835826796</v>
          </cell>
        </row>
        <row r="598">
          <cell r="A598" t="str">
            <v>Clg of Engineering</v>
          </cell>
          <cell r="B598" t="str">
            <v>Mechanical Engineering</v>
          </cell>
          <cell r="N598" t="str">
            <v>TAS Eligible</v>
          </cell>
          <cell r="S598">
            <v>48</v>
          </cell>
          <cell r="X598">
            <v>47.8905060645207</v>
          </cell>
        </row>
        <row r="599">
          <cell r="A599" t="str">
            <v>Clg of Engineering</v>
          </cell>
          <cell r="B599" t="str">
            <v>Mechanical Engineering</v>
          </cell>
          <cell r="N599" t="str">
            <v>TAS Eligible</v>
          </cell>
          <cell r="S599">
            <v>6.6666600000000003</v>
          </cell>
          <cell r="X599">
            <v>6.9374196511206812</v>
          </cell>
        </row>
        <row r="600">
          <cell r="A600" t="str">
            <v>Clg of Engineering</v>
          </cell>
          <cell r="B600" t="str">
            <v>Mechanical Engineering</v>
          </cell>
          <cell r="N600" t="str">
            <v>TAS Eligible</v>
          </cell>
          <cell r="S600">
            <v>712</v>
          </cell>
          <cell r="X600">
            <v>778.59879149146468</v>
          </cell>
        </row>
        <row r="601">
          <cell r="A601" t="str">
            <v>Clg of Engineering</v>
          </cell>
          <cell r="B601" t="str">
            <v>Mechanical Engineering</v>
          </cell>
          <cell r="N601" t="str">
            <v>TAS Eligible</v>
          </cell>
          <cell r="S601">
            <v>40</v>
          </cell>
          <cell r="X601">
            <v>41.899497847772004</v>
          </cell>
        </row>
        <row r="602">
          <cell r="A602" t="str">
            <v>Clg of Engineering</v>
          </cell>
          <cell r="B602" t="str">
            <v>Mechanical Engineering</v>
          </cell>
          <cell r="N602" t="str">
            <v>TAS Eligible</v>
          </cell>
          <cell r="S602">
            <v>274</v>
          </cell>
          <cell r="X602">
            <v>289.89211405707067</v>
          </cell>
        </row>
        <row r="603">
          <cell r="A603" t="str">
            <v>Clg of Engineering</v>
          </cell>
          <cell r="B603" t="str">
            <v>Mechanical Engineering</v>
          </cell>
          <cell r="N603" t="str">
            <v>TAS Eligible</v>
          </cell>
          <cell r="S603">
            <v>66</v>
          </cell>
          <cell r="X603">
            <v>69.681861195673903</v>
          </cell>
        </row>
        <row r="604">
          <cell r="A604" t="str">
            <v>Clg of Engineering</v>
          </cell>
          <cell r="B604" t="str">
            <v>Mechanical Engineering</v>
          </cell>
          <cell r="N604" t="str">
            <v>TAS Eligible</v>
          </cell>
          <cell r="S604">
            <v>228</v>
          </cell>
          <cell r="X604">
            <v>238.33763708967291</v>
          </cell>
        </row>
        <row r="605">
          <cell r="A605" t="str">
            <v>Clg of Engineering</v>
          </cell>
          <cell r="B605" t="str">
            <v>Mechanical Engineering</v>
          </cell>
          <cell r="N605" t="str">
            <v>TAS Eligible</v>
          </cell>
          <cell r="S605">
            <v>186</v>
          </cell>
          <cell r="X605">
            <v>197.24522670981739</v>
          </cell>
        </row>
        <row r="606">
          <cell r="A606" t="str">
            <v>Clg of Engineering</v>
          </cell>
          <cell r="B606" t="str">
            <v>Mechanical Engineering</v>
          </cell>
          <cell r="N606" t="str">
            <v>TAS Eligible</v>
          </cell>
          <cell r="S606">
            <v>272</v>
          </cell>
          <cell r="X606">
            <v>279.25603137540014</v>
          </cell>
        </row>
        <row r="607">
          <cell r="A607" t="str">
            <v>Clg of Engineering</v>
          </cell>
          <cell r="B607" t="str">
            <v>Mechanical Engineering</v>
          </cell>
          <cell r="N607" t="str">
            <v>TAS Eligible</v>
          </cell>
          <cell r="S607">
            <v>66</v>
          </cell>
          <cell r="X607">
            <v>75.15478756290328</v>
          </cell>
        </row>
        <row r="608">
          <cell r="A608" t="str">
            <v>Clg of Engineering</v>
          </cell>
          <cell r="B608" t="str">
            <v>Mechanical Engineering</v>
          </cell>
          <cell r="N608" t="str">
            <v>TAS Eligible</v>
          </cell>
          <cell r="S608">
            <v>38</v>
          </cell>
          <cell r="X608">
            <v>40.457094430380018</v>
          </cell>
        </row>
        <row r="609">
          <cell r="A609" t="str">
            <v>Clg of Engineering</v>
          </cell>
          <cell r="B609" t="str">
            <v>Mechanical Engineering</v>
          </cell>
          <cell r="N609" t="str">
            <v>TAS Eligible</v>
          </cell>
          <cell r="S609">
            <v>213</v>
          </cell>
          <cell r="X609">
            <v>226.46823319592039</v>
          </cell>
        </row>
        <row r="610">
          <cell r="A610" t="str">
            <v>Clg of Engineering</v>
          </cell>
          <cell r="B610" t="str">
            <v>Mechanical Engineering</v>
          </cell>
          <cell r="N610" t="str">
            <v>TAS Eligible</v>
          </cell>
          <cell r="S610">
            <v>150</v>
          </cell>
          <cell r="X610">
            <v>165.8118272053693</v>
          </cell>
        </row>
        <row r="611">
          <cell r="A611" t="str">
            <v>Clg of Engineering</v>
          </cell>
          <cell r="B611" t="str">
            <v>Mechanical Engineering</v>
          </cell>
          <cell r="N611" t="str">
            <v>Not TAS Eligible</v>
          </cell>
          <cell r="S611">
            <v>11</v>
          </cell>
          <cell r="X611">
            <v>10.991753180289516</v>
          </cell>
        </row>
        <row r="612">
          <cell r="A612" t="str">
            <v>Clg of Engineering</v>
          </cell>
          <cell r="B612" t="str">
            <v>Mechanical Engineering</v>
          </cell>
          <cell r="N612" t="str">
            <v>Not TAS Eligible</v>
          </cell>
          <cell r="S612">
            <v>8</v>
          </cell>
          <cell r="X612">
            <v>8.2150832339944628</v>
          </cell>
        </row>
        <row r="613">
          <cell r="A613" t="str">
            <v>Clg of Engineering</v>
          </cell>
          <cell r="B613" t="str">
            <v>Mechanical Engineering</v>
          </cell>
          <cell r="N613" t="str">
            <v>Not TAS Eligible</v>
          </cell>
          <cell r="S613">
            <v>5.5</v>
          </cell>
          <cell r="X613">
            <v>4.8618072817663398</v>
          </cell>
        </row>
        <row r="614">
          <cell r="A614" t="str">
            <v>Clg of Engineering</v>
          </cell>
          <cell r="B614" t="str">
            <v>Mechanical Engineering</v>
          </cell>
          <cell r="N614" t="str">
            <v>TAS Eligible</v>
          </cell>
          <cell r="S614">
            <v>333</v>
          </cell>
          <cell r="X614">
            <v>353.46764098221098</v>
          </cell>
        </row>
        <row r="615">
          <cell r="A615" t="str">
            <v>Clg of Engineering</v>
          </cell>
          <cell r="B615" t="str">
            <v>Mechanical Engineering</v>
          </cell>
          <cell r="N615" t="str">
            <v>TAS Eligible</v>
          </cell>
          <cell r="S615">
            <v>360</v>
          </cell>
          <cell r="X615">
            <v>392.26392440455157</v>
          </cell>
        </row>
        <row r="616">
          <cell r="A616" t="str">
            <v>Clg of Engineering</v>
          </cell>
          <cell r="B616" t="str">
            <v>Mechanical Engineering</v>
          </cell>
          <cell r="N616" t="str">
            <v>TAS Eligible</v>
          </cell>
          <cell r="S616">
            <v>93</v>
          </cell>
          <cell r="X616">
            <v>107.72227483132346</v>
          </cell>
        </row>
        <row r="617">
          <cell r="A617" t="str">
            <v>Clg of Engineering</v>
          </cell>
          <cell r="B617" t="str">
            <v>Mechanical Engineering</v>
          </cell>
          <cell r="N617" t="str">
            <v>TAS Eligible</v>
          </cell>
          <cell r="S617">
            <v>150</v>
          </cell>
          <cell r="X617">
            <v>162.48114383955959</v>
          </cell>
        </row>
        <row r="618">
          <cell r="A618" t="str">
            <v>Clg of Engineering</v>
          </cell>
          <cell r="B618" t="str">
            <v>Mechanical Engineering</v>
          </cell>
          <cell r="N618" t="str">
            <v>Not TAS Eligible</v>
          </cell>
          <cell r="S618">
            <v>25</v>
          </cell>
          <cell r="X618">
            <v>25.867002777073104</v>
          </cell>
        </row>
        <row r="619">
          <cell r="A619" t="str">
            <v>Clg of Engineering</v>
          </cell>
          <cell r="B619" t="str">
            <v>Mechanical Engineering</v>
          </cell>
          <cell r="N619" t="str">
            <v>Not TAS Eligible</v>
          </cell>
          <cell r="S619">
            <v>42</v>
          </cell>
          <cell r="X619">
            <v>41.962659564678745</v>
          </cell>
        </row>
        <row r="620">
          <cell r="A620" t="str">
            <v>Clg of Engineering</v>
          </cell>
          <cell r="B620" t="str">
            <v>Mechanical Engineering</v>
          </cell>
          <cell r="N620" t="str">
            <v>Not TAS Eligible</v>
          </cell>
          <cell r="S620">
            <v>50</v>
          </cell>
          <cell r="X620">
            <v>48.934857813771274</v>
          </cell>
        </row>
        <row r="621">
          <cell r="A621" t="str">
            <v>Clg of Engineering</v>
          </cell>
          <cell r="B621" t="str">
            <v>Mechanical Engineering</v>
          </cell>
          <cell r="N621" t="str">
            <v>Not TAS Eligible</v>
          </cell>
          <cell r="S621">
            <v>2</v>
          </cell>
          <cell r="X621">
            <v>2.0646341105753985</v>
          </cell>
        </row>
        <row r="622">
          <cell r="A622" t="str">
            <v>Clg of Engineering</v>
          </cell>
          <cell r="B622" t="str">
            <v>Mechanical Engineering</v>
          </cell>
          <cell r="N622" t="str">
            <v>Not TAS Eligible</v>
          </cell>
          <cell r="S622">
            <v>23</v>
          </cell>
          <cell r="X622">
            <v>24.222433564357537</v>
          </cell>
        </row>
        <row r="623">
          <cell r="A623" t="str">
            <v>Clg of Engineering</v>
          </cell>
          <cell r="B623" t="str">
            <v>Mechanical Engineering</v>
          </cell>
          <cell r="N623" t="str">
            <v>Not TAS Eligible</v>
          </cell>
          <cell r="S623">
            <v>51</v>
          </cell>
          <cell r="X623">
            <v>52.481298775630428</v>
          </cell>
        </row>
        <row r="624">
          <cell r="A624" t="str">
            <v>Clg of Engineering</v>
          </cell>
          <cell r="B624" t="str">
            <v>Mechanical Engineering</v>
          </cell>
          <cell r="N624" t="str">
            <v>TAS Eligible</v>
          </cell>
          <cell r="S624">
            <v>60</v>
          </cell>
          <cell r="X624">
            <v>66.585199894270843</v>
          </cell>
        </row>
        <row r="625">
          <cell r="A625" t="str">
            <v>Clg of Engineering</v>
          </cell>
          <cell r="B625" t="str">
            <v>Mechanical Engineering</v>
          </cell>
          <cell r="N625" t="str">
            <v>TAS Eligible</v>
          </cell>
          <cell r="S625">
            <v>552</v>
          </cell>
          <cell r="X625">
            <v>606.40100948514078</v>
          </cell>
        </row>
        <row r="626">
          <cell r="A626" t="str">
            <v>Clg of Engineering</v>
          </cell>
          <cell r="B626" t="str">
            <v>Mechanical Engineering</v>
          </cell>
          <cell r="N626" t="str">
            <v>TAS Eligible</v>
          </cell>
          <cell r="S626">
            <v>256</v>
          </cell>
          <cell r="X626">
            <v>279.53533587626788</v>
          </cell>
        </row>
        <row r="627">
          <cell r="A627" t="str">
            <v>Clg of Engineering</v>
          </cell>
          <cell r="B627" t="str">
            <v>Mechanical Engineering</v>
          </cell>
          <cell r="N627" t="str">
            <v>TAS Eligible</v>
          </cell>
          <cell r="S627">
            <v>336</v>
          </cell>
          <cell r="X627">
            <v>347.01485795340426</v>
          </cell>
        </row>
        <row r="628">
          <cell r="A628" t="str">
            <v>Clg of Engineering</v>
          </cell>
          <cell r="B628" t="str">
            <v>Mechanical Engineering</v>
          </cell>
          <cell r="N628" t="str">
            <v>TAS Eligible</v>
          </cell>
          <cell r="S628">
            <v>564</v>
          </cell>
          <cell r="X628">
            <v>621.21799765245134</v>
          </cell>
        </row>
        <row r="629">
          <cell r="A629" t="str">
            <v>Clg of Engineering</v>
          </cell>
          <cell r="B629" t="str">
            <v>Mechanical Engineering</v>
          </cell>
          <cell r="N629" t="str">
            <v>TAS Eligible</v>
          </cell>
          <cell r="S629">
            <v>291</v>
          </cell>
          <cell r="X629">
            <v>300.22873921066946</v>
          </cell>
        </row>
        <row r="630">
          <cell r="A630" t="str">
            <v>Clg of Engineering</v>
          </cell>
          <cell r="B630" t="str">
            <v>Mechanical Engineering</v>
          </cell>
          <cell r="N630" t="str">
            <v>TAS Eligible</v>
          </cell>
          <cell r="S630">
            <v>369</v>
          </cell>
          <cell r="X630">
            <v>408.76417471343638</v>
          </cell>
        </row>
        <row r="631">
          <cell r="A631" t="str">
            <v>Clg of Engineering</v>
          </cell>
          <cell r="B631" t="str">
            <v>Mechanical Engineering</v>
          </cell>
          <cell r="N631" t="str">
            <v>TAS Eligible</v>
          </cell>
          <cell r="S631">
            <v>372</v>
          </cell>
          <cell r="X631">
            <v>384.85646439911613</v>
          </cell>
        </row>
        <row r="632">
          <cell r="A632" t="str">
            <v>Clg of Engineering</v>
          </cell>
          <cell r="B632" t="str">
            <v>Mechanical Engineering</v>
          </cell>
          <cell r="N632" t="str">
            <v>TAS Eligible</v>
          </cell>
          <cell r="S632">
            <v>183</v>
          </cell>
          <cell r="X632">
            <v>198.37619791972821</v>
          </cell>
        </row>
        <row r="633">
          <cell r="A633" t="str">
            <v>Clg of Engineering</v>
          </cell>
          <cell r="B633" t="str">
            <v>Mechanical Engineering</v>
          </cell>
          <cell r="N633" t="str">
            <v>TAS Eligible</v>
          </cell>
          <cell r="S633">
            <v>249</v>
          </cell>
          <cell r="X633">
            <v>264.38179885717091</v>
          </cell>
        </row>
        <row r="634">
          <cell r="A634" t="str">
            <v>Clg of Engineering</v>
          </cell>
          <cell r="B634" t="str">
            <v>Mechanical Engineering</v>
          </cell>
          <cell r="N634" t="str">
            <v>TAS Eligible</v>
          </cell>
          <cell r="S634">
            <v>324</v>
          </cell>
          <cell r="X634">
            <v>360.865315140652</v>
          </cell>
        </row>
        <row r="635">
          <cell r="A635" t="str">
            <v>Clg of Engineering</v>
          </cell>
          <cell r="B635" t="str">
            <v>Mechanical Engineering</v>
          </cell>
          <cell r="N635" t="str">
            <v>TAS Eligible</v>
          </cell>
          <cell r="S635">
            <v>404</v>
          </cell>
          <cell r="X635">
            <v>430.57530072654293</v>
          </cell>
        </row>
        <row r="636">
          <cell r="A636" t="str">
            <v>Clg of Engineering</v>
          </cell>
          <cell r="B636" t="str">
            <v>Mechanical Engineering</v>
          </cell>
          <cell r="N636" t="str">
            <v>TAS Eligible</v>
          </cell>
          <cell r="S636">
            <v>332</v>
          </cell>
          <cell r="X636">
            <v>343.99761130495693</v>
          </cell>
        </row>
        <row r="637">
          <cell r="A637" t="str">
            <v>Clg of Engineering</v>
          </cell>
          <cell r="B637" t="str">
            <v>Mechanical Engineering</v>
          </cell>
          <cell r="N637" t="str">
            <v>TAS Eligible</v>
          </cell>
          <cell r="S637">
            <v>270</v>
          </cell>
          <cell r="X637">
            <v>288.19110108444175</v>
          </cell>
        </row>
        <row r="638">
          <cell r="A638" t="str">
            <v>Clg of Engineering</v>
          </cell>
          <cell r="B638" t="str">
            <v>Mechanical Engineering</v>
          </cell>
          <cell r="N638" t="str">
            <v>TAS Eligible</v>
          </cell>
          <cell r="S638">
            <v>210</v>
          </cell>
          <cell r="X638">
            <v>216.98122143350787</v>
          </cell>
        </row>
        <row r="639">
          <cell r="A639" t="str">
            <v>Clg of Engineering</v>
          </cell>
          <cell r="B639" t="str">
            <v>Mechanical Engineering</v>
          </cell>
          <cell r="N639" t="str">
            <v>TAS Eligible</v>
          </cell>
          <cell r="S639">
            <v>222</v>
          </cell>
          <cell r="X639">
            <v>236.03509798832107</v>
          </cell>
        </row>
        <row r="640">
          <cell r="A640" t="str">
            <v>Clg of Engineering</v>
          </cell>
          <cell r="B640" t="str">
            <v>Mechanical Engineering</v>
          </cell>
          <cell r="N640" t="str">
            <v>TAS Eligible</v>
          </cell>
          <cell r="S640">
            <v>16</v>
          </cell>
          <cell r="X640">
            <v>15.574751514375372</v>
          </cell>
        </row>
        <row r="641">
          <cell r="A641" t="str">
            <v>Clg of Engineering</v>
          </cell>
          <cell r="B641" t="str">
            <v>Mechanical Engineering</v>
          </cell>
          <cell r="N641" t="str">
            <v>TAS Eligible</v>
          </cell>
          <cell r="S641">
            <v>104</v>
          </cell>
          <cell r="X641">
            <v>105.52084909156029</v>
          </cell>
        </row>
        <row r="642">
          <cell r="A642" t="str">
            <v>Clg of Engineering</v>
          </cell>
          <cell r="B642" t="str">
            <v>Mechanical Engineering</v>
          </cell>
          <cell r="N642" t="str">
            <v>TAS Eligible</v>
          </cell>
          <cell r="S642">
            <v>138</v>
          </cell>
          <cell r="X642">
            <v>152.80338329635725</v>
          </cell>
        </row>
        <row r="643">
          <cell r="A643" t="str">
            <v>Clg of Engineering</v>
          </cell>
          <cell r="B643" t="str">
            <v>Mechanical Engineering</v>
          </cell>
          <cell r="N643" t="str">
            <v>TAS Eligible</v>
          </cell>
          <cell r="S643">
            <v>231</v>
          </cell>
          <cell r="X643">
            <v>252.84408133176248</v>
          </cell>
        </row>
        <row r="644">
          <cell r="A644" t="str">
            <v>Clg of Engineering</v>
          </cell>
          <cell r="B644" t="str">
            <v>Mechanical Engineering</v>
          </cell>
          <cell r="N644" t="str">
            <v>TAS Eligible</v>
          </cell>
          <cell r="S644">
            <v>234</v>
          </cell>
          <cell r="X644">
            <v>252.25431271199727</v>
          </cell>
        </row>
        <row r="645">
          <cell r="A645" t="str">
            <v>Clg of Engineering</v>
          </cell>
          <cell r="B645" t="str">
            <v>Mechanical Engineering</v>
          </cell>
          <cell r="N645" t="str">
            <v>TAS Eligible</v>
          </cell>
          <cell r="S645">
            <v>120</v>
          </cell>
          <cell r="X645">
            <v>118.86037921764726</v>
          </cell>
        </row>
        <row r="646">
          <cell r="A646" t="str">
            <v>Clg of Engineering</v>
          </cell>
          <cell r="B646" t="str">
            <v>Mechanical Engineering</v>
          </cell>
          <cell r="N646" t="str">
            <v>TAS Eligible</v>
          </cell>
          <cell r="S646">
            <v>120</v>
          </cell>
          <cell r="X646">
            <v>131.97840748698241</v>
          </cell>
        </row>
        <row r="647">
          <cell r="A647" t="str">
            <v>Clg of Engineering</v>
          </cell>
          <cell r="B647" t="str">
            <v>Mechanical Engineering</v>
          </cell>
          <cell r="N647" t="str">
            <v>TAS Eligible</v>
          </cell>
          <cell r="S647">
            <v>417</v>
          </cell>
          <cell r="X647">
            <v>440.6882438367951</v>
          </cell>
        </row>
        <row r="648">
          <cell r="A648" t="str">
            <v>Clg of Engineering</v>
          </cell>
          <cell r="B648" t="str">
            <v>Mechanical Engineering</v>
          </cell>
          <cell r="N648" t="str">
            <v>TAS Eligible</v>
          </cell>
          <cell r="S648">
            <v>384</v>
          </cell>
          <cell r="X648">
            <v>408.32463747200518</v>
          </cell>
        </row>
        <row r="649">
          <cell r="A649" t="str">
            <v>Clg of Engineering</v>
          </cell>
          <cell r="B649" t="str">
            <v>Mechanical Engineering</v>
          </cell>
          <cell r="N649" t="str">
            <v>TAS Eligible</v>
          </cell>
          <cell r="S649">
            <v>96</v>
          </cell>
          <cell r="X649">
            <v>102.116818889632</v>
          </cell>
        </row>
        <row r="650">
          <cell r="A650" t="str">
            <v>Clg of Engineering</v>
          </cell>
          <cell r="B650" t="str">
            <v>Mechanical Engineering</v>
          </cell>
          <cell r="N650" t="str">
            <v>TAS Eligible</v>
          </cell>
          <cell r="S650">
            <v>81</v>
          </cell>
          <cell r="X650">
            <v>78.711102734914959</v>
          </cell>
        </row>
        <row r="651">
          <cell r="A651" t="str">
            <v>Clg of Engineering</v>
          </cell>
          <cell r="B651" t="str">
            <v>Mechanical Engineering</v>
          </cell>
          <cell r="N651" t="str">
            <v>TAS Eligible</v>
          </cell>
          <cell r="S651">
            <v>48</v>
          </cell>
          <cell r="X651">
            <v>51.27318780278241</v>
          </cell>
        </row>
        <row r="652">
          <cell r="A652" t="str">
            <v>Clg of Engineering</v>
          </cell>
          <cell r="B652" t="str">
            <v>Mechanical Engineering</v>
          </cell>
          <cell r="N652" t="str">
            <v>TAS Eligible</v>
          </cell>
          <cell r="S652">
            <v>45</v>
          </cell>
          <cell r="X652">
            <v>44.255507338053903</v>
          </cell>
        </row>
        <row r="653">
          <cell r="A653" t="str">
            <v>Clg of Engineering</v>
          </cell>
          <cell r="B653" t="str">
            <v>Mechanical Engineering</v>
          </cell>
          <cell r="N653" t="str">
            <v>TAS Eligible</v>
          </cell>
          <cell r="S653">
            <v>33</v>
          </cell>
          <cell r="X653">
            <v>32.979006605581887</v>
          </cell>
        </row>
        <row r="654">
          <cell r="A654" t="str">
            <v>Clg of Engineering</v>
          </cell>
          <cell r="B654" t="str">
            <v>Mechanical Engineering</v>
          </cell>
          <cell r="N654" t="str">
            <v>TAS Eligible</v>
          </cell>
          <cell r="S654">
            <v>114</v>
          </cell>
          <cell r="X654">
            <v>120.03597286016179</v>
          </cell>
        </row>
        <row r="655">
          <cell r="A655" t="str">
            <v>Clg of Engineering</v>
          </cell>
          <cell r="B655" t="str">
            <v>Mechanical Engineering</v>
          </cell>
          <cell r="N655" t="str">
            <v>TAS Eligible</v>
          </cell>
          <cell r="S655">
            <v>100</v>
          </cell>
          <cell r="X655">
            <v>106.03910946428815</v>
          </cell>
        </row>
        <row r="656">
          <cell r="A656" t="str">
            <v>Clg of Engineering</v>
          </cell>
          <cell r="B656" t="str">
            <v>Mechanical Engineering</v>
          </cell>
          <cell r="N656" t="str">
            <v>TAS Eligible</v>
          </cell>
          <cell r="S656">
            <v>60</v>
          </cell>
          <cell r="X656">
            <v>60.357277295824865</v>
          </cell>
        </row>
        <row r="657">
          <cell r="A657" t="str">
            <v>Clg of Engineering</v>
          </cell>
          <cell r="B657" t="str">
            <v>Mechanical Engineering</v>
          </cell>
          <cell r="N657" t="str">
            <v>TAS Eligible</v>
          </cell>
          <cell r="S657">
            <v>129</v>
          </cell>
          <cell r="X657">
            <v>129.59195091778196</v>
          </cell>
        </row>
        <row r="658">
          <cell r="A658" t="str">
            <v>Clg of Engineering</v>
          </cell>
          <cell r="B658" t="str">
            <v>Mechanical Engineering</v>
          </cell>
          <cell r="N658" t="str">
            <v>TAS Eligible</v>
          </cell>
          <cell r="S658">
            <v>17</v>
          </cell>
          <cell r="X658">
            <v>16.739309099393765</v>
          </cell>
        </row>
        <row r="659">
          <cell r="A659" t="str">
            <v>Clg of Engineering</v>
          </cell>
          <cell r="B659" t="str">
            <v>Mechanical Engineering</v>
          </cell>
          <cell r="N659" t="str">
            <v>TAS Eligible</v>
          </cell>
          <cell r="S659">
            <v>144</v>
          </cell>
          <cell r="X659">
            <v>144.05094644473803</v>
          </cell>
        </row>
        <row r="660">
          <cell r="A660" t="str">
            <v>Clg of Engineering</v>
          </cell>
          <cell r="B660" t="str">
            <v>Mechanical Engineering</v>
          </cell>
          <cell r="N660" t="str">
            <v>TAS Eligible</v>
          </cell>
          <cell r="S660">
            <v>138</v>
          </cell>
          <cell r="X660">
            <v>147.33545803554503</v>
          </cell>
        </row>
        <row r="661">
          <cell r="A661" t="str">
            <v>Clg of Engineering</v>
          </cell>
          <cell r="B661" t="str">
            <v>Mechanical Engineering</v>
          </cell>
          <cell r="N661" t="str">
            <v>Not TAS Eligible</v>
          </cell>
          <cell r="S661">
            <v>1</v>
          </cell>
          <cell r="X661">
            <v>1.5555555555555554</v>
          </cell>
        </row>
        <row r="662">
          <cell r="A662" t="str">
            <v>Clg of Engineering</v>
          </cell>
          <cell r="B662" t="str">
            <v>Mechanical Engineering</v>
          </cell>
          <cell r="N662" t="str">
            <v>Not TAS Eligible</v>
          </cell>
          <cell r="S662">
            <v>11</v>
          </cell>
          <cell r="X662">
            <v>11.381481221912164</v>
          </cell>
        </row>
        <row r="663">
          <cell r="A663" t="str">
            <v>Clg of Engineering</v>
          </cell>
          <cell r="B663" t="str">
            <v>Mechanical Engineering</v>
          </cell>
          <cell r="N663" t="str">
            <v>Not TAS Eligible</v>
          </cell>
          <cell r="S663">
            <v>50</v>
          </cell>
          <cell r="X663">
            <v>49.955547100808012</v>
          </cell>
        </row>
        <row r="664">
          <cell r="A664" t="str">
            <v>Clg of Engineering</v>
          </cell>
          <cell r="B664" t="str">
            <v>Mechanical Engineering</v>
          </cell>
          <cell r="N664" t="str">
            <v>Not TAS Eligible</v>
          </cell>
          <cell r="S664">
            <v>46</v>
          </cell>
          <cell r="X664">
            <v>45.020069188669588</v>
          </cell>
        </row>
        <row r="665">
          <cell r="A665" t="str">
            <v>Clg of Engineering</v>
          </cell>
          <cell r="B665" t="str">
            <v>Mechanical Engineering</v>
          </cell>
          <cell r="N665" t="str">
            <v>Not TAS Eligible</v>
          </cell>
          <cell r="S665">
            <v>22</v>
          </cell>
          <cell r="X665">
            <v>24.910463319122755</v>
          </cell>
        </row>
        <row r="666">
          <cell r="A666" t="str">
            <v>Clg of Engineering</v>
          </cell>
          <cell r="B666" t="str">
            <v>Mechanical Engineering</v>
          </cell>
          <cell r="N666" t="str">
            <v>Not TAS Eligible</v>
          </cell>
          <cell r="S666">
            <v>22</v>
          </cell>
          <cell r="X666">
            <v>22.710975216329384</v>
          </cell>
        </row>
        <row r="667">
          <cell r="A667" t="str">
            <v>Clg of Engineering</v>
          </cell>
          <cell r="B667" t="str">
            <v>Mechanical Engineering</v>
          </cell>
          <cell r="N667" t="str">
            <v>Not TAS Eligible</v>
          </cell>
          <cell r="S667">
            <v>30</v>
          </cell>
          <cell r="X667">
            <v>31.594478562205499</v>
          </cell>
        </row>
        <row r="668">
          <cell r="A668" t="str">
            <v>Clg of Engineering</v>
          </cell>
          <cell r="B668" t="str">
            <v>Mechanical Engineering</v>
          </cell>
          <cell r="N668" t="str">
            <v>Not TAS Eligible</v>
          </cell>
          <cell r="S668">
            <v>54</v>
          </cell>
          <cell r="X668">
            <v>55.568433997726331</v>
          </cell>
        </row>
        <row r="669">
          <cell r="A669" t="str">
            <v>Clg of Engineering</v>
          </cell>
          <cell r="B669" t="str">
            <v>Mechanical Engineering</v>
          </cell>
          <cell r="N669" t="str">
            <v>TAS Eligible</v>
          </cell>
          <cell r="S669">
            <v>25.5</v>
          </cell>
          <cell r="X669">
            <v>27.112139633793635</v>
          </cell>
        </row>
        <row r="670">
          <cell r="A670" t="str">
            <v>Clg of Engineering</v>
          </cell>
          <cell r="B670" t="str">
            <v>Nuclear Engineering</v>
          </cell>
          <cell r="N670" t="str">
            <v>TAS Eligible</v>
          </cell>
          <cell r="S670">
            <v>19</v>
          </cell>
          <cell r="X670">
            <v>19.133749034921305</v>
          </cell>
        </row>
        <row r="671">
          <cell r="A671" t="str">
            <v>Clg of Engineering</v>
          </cell>
          <cell r="B671" t="str">
            <v>Nuclear Engineering</v>
          </cell>
          <cell r="N671" t="str">
            <v>TAS Eligible</v>
          </cell>
          <cell r="S671">
            <v>260</v>
          </cell>
          <cell r="X671">
            <v>277.03127221339935</v>
          </cell>
        </row>
        <row r="672">
          <cell r="A672" t="str">
            <v>Clg of Engineering</v>
          </cell>
          <cell r="B672" t="str">
            <v>Nuclear Engineering</v>
          </cell>
          <cell r="N672" t="str">
            <v>Not TAS Eligible</v>
          </cell>
          <cell r="S672">
            <v>18</v>
          </cell>
          <cell r="X672">
            <v>17.006579909343472</v>
          </cell>
        </row>
        <row r="673">
          <cell r="A673" t="str">
            <v>Clg of Engineering</v>
          </cell>
          <cell r="B673" t="str">
            <v>Nuclear Engineering</v>
          </cell>
          <cell r="N673" t="str">
            <v>Not TAS Eligible</v>
          </cell>
          <cell r="S673">
            <v>19</v>
          </cell>
          <cell r="X673">
            <v>19.523855968174122</v>
          </cell>
        </row>
        <row r="674">
          <cell r="A674" t="str">
            <v>Clg of Engineering</v>
          </cell>
          <cell r="B674" t="str">
            <v>Nuclear Engineering</v>
          </cell>
          <cell r="N674" t="str">
            <v>Not TAS Eligible</v>
          </cell>
          <cell r="S674">
            <v>10</v>
          </cell>
          <cell r="X674">
            <v>10.703546459612243</v>
          </cell>
        </row>
        <row r="675">
          <cell r="A675" t="str">
            <v>Clg of Engineering</v>
          </cell>
          <cell r="B675" t="str">
            <v>Nuclear Engineering</v>
          </cell>
          <cell r="N675" t="str">
            <v>TAS Eligible</v>
          </cell>
          <cell r="S675">
            <v>90</v>
          </cell>
          <cell r="X675">
            <v>81.389647959887753</v>
          </cell>
        </row>
        <row r="676">
          <cell r="A676" t="str">
            <v>Clg of Engineering</v>
          </cell>
          <cell r="B676" t="str">
            <v>Nuclear Engineering</v>
          </cell>
          <cell r="N676" t="str">
            <v>TAS Eligible</v>
          </cell>
          <cell r="S676">
            <v>148</v>
          </cell>
          <cell r="X676">
            <v>153.99957747687188</v>
          </cell>
        </row>
        <row r="677">
          <cell r="A677" t="str">
            <v>Clg of Engineering</v>
          </cell>
          <cell r="B677" t="str">
            <v>Nuclear Engineering</v>
          </cell>
          <cell r="N677" t="str">
            <v>TAS Eligible</v>
          </cell>
          <cell r="S677">
            <v>36</v>
          </cell>
          <cell r="X677">
            <v>39.127958356398828</v>
          </cell>
        </row>
        <row r="678">
          <cell r="A678" t="str">
            <v>Clg of Engineering</v>
          </cell>
          <cell r="B678" t="str">
            <v>Nuclear Engineering</v>
          </cell>
          <cell r="N678" t="str">
            <v>TAS Eligible</v>
          </cell>
          <cell r="S678">
            <v>60</v>
          </cell>
          <cell r="X678">
            <v>62.634048613577185</v>
          </cell>
        </row>
        <row r="679">
          <cell r="A679" t="str">
            <v>Clg of Engineering</v>
          </cell>
          <cell r="B679" t="str">
            <v>Nuclear Engineering</v>
          </cell>
          <cell r="N679" t="str">
            <v>TAS Eligible</v>
          </cell>
          <cell r="S679">
            <v>88</v>
          </cell>
          <cell r="X679">
            <v>88.312310378775521</v>
          </cell>
        </row>
        <row r="680">
          <cell r="A680" t="str">
            <v>Clg of Engineering</v>
          </cell>
          <cell r="B680" t="str">
            <v>Nuclear Engineering</v>
          </cell>
          <cell r="N680" t="str">
            <v>TAS Eligible</v>
          </cell>
          <cell r="S680">
            <v>18</v>
          </cell>
          <cell r="X680">
            <v>17.937066881081019</v>
          </cell>
        </row>
        <row r="681">
          <cell r="A681" t="str">
            <v>Clg of Engineering</v>
          </cell>
          <cell r="B681" t="str">
            <v>Nuclear Engineering</v>
          </cell>
          <cell r="N681" t="str">
            <v>TAS Eligible</v>
          </cell>
          <cell r="S681">
            <v>52</v>
          </cell>
          <cell r="X681">
            <v>54.048616004981469</v>
          </cell>
        </row>
        <row r="682">
          <cell r="A682" t="str">
            <v>Clg of Engineering</v>
          </cell>
          <cell r="B682" t="str">
            <v>Nuclear Engineering</v>
          </cell>
          <cell r="N682" t="str">
            <v>TAS Eligible</v>
          </cell>
          <cell r="S682">
            <v>116</v>
          </cell>
          <cell r="X682">
            <v>121.01611239683675</v>
          </cell>
        </row>
        <row r="683">
          <cell r="A683" t="str">
            <v>Clg of Engineering</v>
          </cell>
          <cell r="B683" t="str">
            <v>Nuclear Engineering</v>
          </cell>
          <cell r="N683" t="str">
            <v>TAS Eligible</v>
          </cell>
          <cell r="S683">
            <v>45</v>
          </cell>
          <cell r="X683">
            <v>44.996847073790541</v>
          </cell>
        </row>
        <row r="684">
          <cell r="A684" t="str">
            <v>Clg of Engineering</v>
          </cell>
          <cell r="B684" t="str">
            <v>Nuclear Engineering</v>
          </cell>
          <cell r="N684" t="str">
            <v>TAS Eligible</v>
          </cell>
          <cell r="S684">
            <v>108</v>
          </cell>
          <cell r="X684">
            <v>111.91731960300864</v>
          </cell>
        </row>
        <row r="685">
          <cell r="A685" t="str">
            <v>Clg of Engineering</v>
          </cell>
          <cell r="B685" t="str">
            <v>Nuclear Engineering</v>
          </cell>
          <cell r="N685" t="str">
            <v>TAS Eligible</v>
          </cell>
          <cell r="S685">
            <v>33</v>
          </cell>
          <cell r="X685">
            <v>31.435600827422086</v>
          </cell>
        </row>
        <row r="686">
          <cell r="A686" t="str">
            <v>Clg of Engineering</v>
          </cell>
          <cell r="B686" t="str">
            <v>Nuclear Engineering</v>
          </cell>
          <cell r="N686" t="str">
            <v>TAS Eligible</v>
          </cell>
          <cell r="S686">
            <v>30</v>
          </cell>
          <cell r="X686">
            <v>31.553831304947991</v>
          </cell>
        </row>
        <row r="687">
          <cell r="A687" t="str">
            <v>Clg of Engineering</v>
          </cell>
          <cell r="B687" t="str">
            <v>Nuclear Engineering</v>
          </cell>
          <cell r="N687" t="str">
            <v>TAS Eligible</v>
          </cell>
          <cell r="S687">
            <v>42</v>
          </cell>
          <cell r="X687">
            <v>43.708596543100114</v>
          </cell>
        </row>
        <row r="688">
          <cell r="A688" t="str">
            <v>Clg of Engineering</v>
          </cell>
          <cell r="B688" t="str">
            <v>Nuclear Engineering</v>
          </cell>
          <cell r="N688" t="str">
            <v>TAS Eligible</v>
          </cell>
          <cell r="S688">
            <v>63</v>
          </cell>
          <cell r="X688">
            <v>63.68261519526888</v>
          </cell>
        </row>
        <row r="689">
          <cell r="A689" t="str">
            <v>Clg of Engineering</v>
          </cell>
          <cell r="B689" t="str">
            <v>Nuclear Engineering</v>
          </cell>
          <cell r="N689" t="str">
            <v>Not TAS Eligible</v>
          </cell>
          <cell r="S689">
            <v>10</v>
          </cell>
          <cell r="X689">
            <v>12.439006650020083</v>
          </cell>
        </row>
        <row r="690">
          <cell r="A690" t="str">
            <v>Clg of Engineering</v>
          </cell>
          <cell r="B690" t="str">
            <v>Nuclear Engineering</v>
          </cell>
          <cell r="N690" t="str">
            <v>Not TAS Eligible</v>
          </cell>
          <cell r="S690">
            <v>18</v>
          </cell>
          <cell r="X690">
            <v>21.643464352388548</v>
          </cell>
        </row>
        <row r="691">
          <cell r="A691" t="str">
            <v>Clg of Environmental Design</v>
          </cell>
          <cell r="B691" t="str">
            <v>Architecture</v>
          </cell>
          <cell r="N691" t="str">
            <v>TAS Eligible</v>
          </cell>
          <cell r="S691">
            <v>200</v>
          </cell>
          <cell r="X691">
            <v>221.59830084845834</v>
          </cell>
        </row>
        <row r="692">
          <cell r="A692" t="str">
            <v>Clg of Environmental Design</v>
          </cell>
          <cell r="B692" t="str">
            <v>Architecture</v>
          </cell>
          <cell r="N692" t="str">
            <v>TAS Eligible</v>
          </cell>
          <cell r="S692">
            <v>85</v>
          </cell>
          <cell r="X692">
            <v>88.823632692605571</v>
          </cell>
        </row>
        <row r="693">
          <cell r="A693" t="str">
            <v>Clg of Environmental Design</v>
          </cell>
          <cell r="B693" t="str">
            <v>Architecture</v>
          </cell>
          <cell r="N693" t="str">
            <v>TAS Eligible</v>
          </cell>
          <cell r="S693">
            <v>285</v>
          </cell>
          <cell r="X693">
            <v>313.88804175917647</v>
          </cell>
        </row>
        <row r="694">
          <cell r="A694" t="str">
            <v>Clg of Environmental Design</v>
          </cell>
          <cell r="B694" t="str">
            <v>Architecture</v>
          </cell>
          <cell r="N694" t="str">
            <v>Not TAS Eligible</v>
          </cell>
          <cell r="S694">
            <v>16</v>
          </cell>
          <cell r="X694">
            <v>16.430166467988926</v>
          </cell>
        </row>
        <row r="695">
          <cell r="A695" t="str">
            <v>Clg of Environmental Design</v>
          </cell>
          <cell r="B695" t="str">
            <v>Architecture</v>
          </cell>
          <cell r="N695" t="str">
            <v>Not TAS Eligible</v>
          </cell>
          <cell r="S695">
            <v>16</v>
          </cell>
          <cell r="X695">
            <v>15.957466807138113</v>
          </cell>
        </row>
        <row r="696">
          <cell r="A696" t="str">
            <v>Clg of Environmental Design</v>
          </cell>
          <cell r="B696" t="str">
            <v>Architecture</v>
          </cell>
          <cell r="N696" t="str">
            <v>Not TAS Eligible</v>
          </cell>
          <cell r="S696">
            <v>10</v>
          </cell>
          <cell r="X696">
            <v>10.398694401024684</v>
          </cell>
        </row>
        <row r="697">
          <cell r="A697" t="str">
            <v>Clg of Environmental Design</v>
          </cell>
          <cell r="B697" t="str">
            <v>Architecture</v>
          </cell>
          <cell r="N697" t="str">
            <v>Not TAS Eligible</v>
          </cell>
          <cell r="S697">
            <v>24</v>
          </cell>
          <cell r="X697">
            <v>24.817277187248852</v>
          </cell>
        </row>
        <row r="698">
          <cell r="A698" t="str">
            <v>Clg of Environmental Design</v>
          </cell>
          <cell r="B698" t="str">
            <v>Architecture</v>
          </cell>
          <cell r="N698" t="str">
            <v>Not TAS Eligible</v>
          </cell>
          <cell r="S698">
            <v>7</v>
          </cell>
          <cell r="X698">
            <v>7.5363199590683285</v>
          </cell>
        </row>
        <row r="699">
          <cell r="A699" t="str">
            <v>Clg of Environmental Design</v>
          </cell>
          <cell r="B699" t="str">
            <v>Architecture</v>
          </cell>
          <cell r="N699" t="str">
            <v>Not TAS Eligible</v>
          </cell>
          <cell r="S699">
            <v>9.5</v>
          </cell>
          <cell r="X699">
            <v>10.196405948035745</v>
          </cell>
        </row>
        <row r="700">
          <cell r="A700" t="str">
            <v>Clg of Environmental Design</v>
          </cell>
          <cell r="B700" t="str">
            <v>Architecture</v>
          </cell>
          <cell r="N700" t="str">
            <v>Not TAS Eligible</v>
          </cell>
          <cell r="S700">
            <v>7.5</v>
          </cell>
          <cell r="X700">
            <v>8.0919229213588526</v>
          </cell>
        </row>
        <row r="701">
          <cell r="A701" t="str">
            <v>Clg of Environmental Design</v>
          </cell>
          <cell r="B701" t="str">
            <v>Architecture</v>
          </cell>
          <cell r="N701" t="str">
            <v>Not TAS Eligible</v>
          </cell>
          <cell r="S701">
            <v>20</v>
          </cell>
          <cell r="X701">
            <v>21.669452368128717</v>
          </cell>
        </row>
        <row r="702">
          <cell r="A702" t="str">
            <v>Clg of Environmental Design</v>
          </cell>
          <cell r="B702" t="str">
            <v>Architecture</v>
          </cell>
          <cell r="N702" t="str">
            <v>Not TAS Eligible</v>
          </cell>
          <cell r="S702">
            <v>20</v>
          </cell>
          <cell r="X702">
            <v>21.099900124163263</v>
          </cell>
        </row>
        <row r="703">
          <cell r="A703" t="str">
            <v>Clg of Environmental Design</v>
          </cell>
          <cell r="B703" t="str">
            <v>Architecture</v>
          </cell>
          <cell r="N703" t="str">
            <v>Not TAS Eligible</v>
          </cell>
          <cell r="S703">
            <v>9.5</v>
          </cell>
          <cell r="X703">
            <v>10.196405948035745</v>
          </cell>
        </row>
        <row r="704">
          <cell r="A704" t="str">
            <v>Clg of Environmental Design</v>
          </cell>
          <cell r="B704" t="str">
            <v>Architecture</v>
          </cell>
          <cell r="N704" t="str">
            <v>Not TAS Eligible</v>
          </cell>
          <cell r="S704">
            <v>7.5</v>
          </cell>
          <cell r="X704">
            <v>8.0919229213588526</v>
          </cell>
        </row>
        <row r="705">
          <cell r="A705" t="str">
            <v>Clg of Environmental Design</v>
          </cell>
          <cell r="B705" t="str">
            <v>Architecture</v>
          </cell>
          <cell r="N705" t="str">
            <v>TAS Eligible</v>
          </cell>
          <cell r="S705">
            <v>696</v>
          </cell>
          <cell r="X705">
            <v>759.97596445551562</v>
          </cell>
        </row>
        <row r="706">
          <cell r="A706" t="str">
            <v>Clg of Environmental Design</v>
          </cell>
          <cell r="B706" t="str">
            <v>Architecture</v>
          </cell>
          <cell r="N706" t="str">
            <v>TAS Eligible</v>
          </cell>
          <cell r="S706">
            <v>630</v>
          </cell>
          <cell r="X706">
            <v>683.25550563115496</v>
          </cell>
        </row>
        <row r="707">
          <cell r="A707" t="str">
            <v>Clg of Environmental Design</v>
          </cell>
          <cell r="B707" t="str">
            <v>Architecture</v>
          </cell>
          <cell r="N707" t="str">
            <v>TAS Eligible</v>
          </cell>
          <cell r="S707">
            <v>75</v>
          </cell>
          <cell r="X707">
            <v>84.730079259687841</v>
          </cell>
        </row>
        <row r="708">
          <cell r="A708" t="str">
            <v>Clg of Environmental Design</v>
          </cell>
          <cell r="B708" t="str">
            <v>Architecture</v>
          </cell>
          <cell r="N708" t="str">
            <v>TAS Eligible</v>
          </cell>
          <cell r="S708">
            <v>37.5</v>
          </cell>
          <cell r="X708">
            <v>42.234594361429664</v>
          </cell>
        </row>
        <row r="709">
          <cell r="A709" t="str">
            <v>Clg of Environmental Design</v>
          </cell>
          <cell r="B709" t="str">
            <v>Architecture</v>
          </cell>
          <cell r="N709" t="str">
            <v>TAS Eligible</v>
          </cell>
          <cell r="S709">
            <v>65</v>
          </cell>
          <cell r="X709">
            <v>69.034218259641932</v>
          </cell>
        </row>
        <row r="710">
          <cell r="A710" t="str">
            <v>Clg of Environmental Design</v>
          </cell>
          <cell r="B710" t="str">
            <v>Architecture</v>
          </cell>
          <cell r="N710" t="str">
            <v>TAS Eligible</v>
          </cell>
          <cell r="S710">
            <v>75</v>
          </cell>
          <cell r="X710">
            <v>78.053948654467931</v>
          </cell>
        </row>
        <row r="711">
          <cell r="A711" t="str">
            <v>Clg of Environmental Design</v>
          </cell>
          <cell r="B711" t="str">
            <v>Architecture</v>
          </cell>
          <cell r="N711" t="str">
            <v>TAS Eligible</v>
          </cell>
          <cell r="S711">
            <v>80</v>
          </cell>
          <cell r="X711">
            <v>95.481792669130002</v>
          </cell>
        </row>
        <row r="712">
          <cell r="A712" t="str">
            <v>Clg of Environmental Design</v>
          </cell>
          <cell r="B712" t="str">
            <v>Architecture</v>
          </cell>
          <cell r="N712" t="str">
            <v>TAS Eligible</v>
          </cell>
          <cell r="S712">
            <v>40</v>
          </cell>
          <cell r="X712">
            <v>44.430213819030371</v>
          </cell>
        </row>
        <row r="713">
          <cell r="A713" t="str">
            <v>Clg of Environmental Design</v>
          </cell>
          <cell r="B713" t="str">
            <v>Architecture</v>
          </cell>
          <cell r="N713" t="str">
            <v>TAS Eligible</v>
          </cell>
          <cell r="S713">
            <v>75</v>
          </cell>
          <cell r="X713">
            <v>85.846674079339806</v>
          </cell>
        </row>
        <row r="714">
          <cell r="A714" t="str">
            <v>Clg of Environmental Design</v>
          </cell>
          <cell r="B714" t="str">
            <v>Architecture</v>
          </cell>
          <cell r="N714" t="str">
            <v>TAS Eligible</v>
          </cell>
          <cell r="S714">
            <v>75</v>
          </cell>
          <cell r="X714">
            <v>88.10869959833947</v>
          </cell>
        </row>
        <row r="715">
          <cell r="A715" t="str">
            <v>Clg of Environmental Design</v>
          </cell>
          <cell r="B715" t="str">
            <v>Architecture</v>
          </cell>
          <cell r="N715" t="str">
            <v>TAS Eligible</v>
          </cell>
          <cell r="S715">
            <v>75</v>
          </cell>
          <cell r="X715">
            <v>84.727009823788592</v>
          </cell>
        </row>
        <row r="716">
          <cell r="A716" t="str">
            <v>Clg of Environmental Design</v>
          </cell>
          <cell r="B716" t="str">
            <v>Architecture</v>
          </cell>
          <cell r="N716" t="str">
            <v>TAS Eligible</v>
          </cell>
          <cell r="S716">
            <v>85</v>
          </cell>
          <cell r="X716">
            <v>90.53163024528881</v>
          </cell>
        </row>
        <row r="717">
          <cell r="A717" t="str">
            <v>Clg of Environmental Design</v>
          </cell>
          <cell r="B717" t="str">
            <v>Architecture</v>
          </cell>
          <cell r="N717" t="str">
            <v>TAS Eligible</v>
          </cell>
          <cell r="S717">
            <v>51</v>
          </cell>
          <cell r="X717">
            <v>57.302661869757401</v>
          </cell>
        </row>
        <row r="718">
          <cell r="A718" t="str">
            <v>Clg of Environmental Design</v>
          </cell>
          <cell r="B718" t="str">
            <v>Architecture</v>
          </cell>
          <cell r="N718" t="str">
            <v>TAS Eligible</v>
          </cell>
          <cell r="S718">
            <v>80</v>
          </cell>
          <cell r="X718">
            <v>93.96597491113414</v>
          </cell>
        </row>
        <row r="719">
          <cell r="A719" t="str">
            <v>Clg of Environmental Design</v>
          </cell>
          <cell r="B719" t="str">
            <v>Architecture</v>
          </cell>
          <cell r="N719" t="str">
            <v>TAS Eligible</v>
          </cell>
          <cell r="S719">
            <v>12</v>
          </cell>
          <cell r="X719">
            <v>12.609138972987337</v>
          </cell>
        </row>
        <row r="720">
          <cell r="A720" t="str">
            <v>Clg of Environmental Design</v>
          </cell>
          <cell r="B720" t="str">
            <v>Architecture</v>
          </cell>
          <cell r="N720" t="str">
            <v>TAS Eligible</v>
          </cell>
          <cell r="S720">
            <v>548</v>
          </cell>
          <cell r="X720">
            <v>603.85139149964698</v>
          </cell>
        </row>
        <row r="721">
          <cell r="A721" t="str">
            <v>Clg of Environmental Design</v>
          </cell>
          <cell r="B721" t="str">
            <v>Architecture</v>
          </cell>
          <cell r="N721" t="str">
            <v>TAS Eligible</v>
          </cell>
          <cell r="S721">
            <v>184</v>
          </cell>
          <cell r="X721">
            <v>182.5372270052026</v>
          </cell>
        </row>
        <row r="722">
          <cell r="A722" t="str">
            <v>Clg of Environmental Design</v>
          </cell>
          <cell r="B722" t="str">
            <v>Architecture</v>
          </cell>
          <cell r="N722" t="str">
            <v>TAS Eligible</v>
          </cell>
          <cell r="S722">
            <v>16</v>
          </cell>
          <cell r="X722">
            <v>17.9086624410788</v>
          </cell>
        </row>
        <row r="723">
          <cell r="A723" t="str">
            <v>Clg of Environmental Design</v>
          </cell>
          <cell r="B723" t="str">
            <v>Architecture</v>
          </cell>
          <cell r="N723" t="str">
            <v>TAS Eligible</v>
          </cell>
          <cell r="S723">
            <v>16</v>
          </cell>
          <cell r="X723">
            <v>17.262308441071667</v>
          </cell>
        </row>
        <row r="724">
          <cell r="A724" t="str">
            <v>Clg of Environmental Design</v>
          </cell>
          <cell r="B724" t="str">
            <v>Architecture</v>
          </cell>
          <cell r="N724" t="str">
            <v>TAS Eligible</v>
          </cell>
          <cell r="S724">
            <v>3</v>
          </cell>
          <cell r="X724">
            <v>3.7138810198300285</v>
          </cell>
        </row>
        <row r="725">
          <cell r="A725" t="str">
            <v>Clg of Environmental Design</v>
          </cell>
          <cell r="B725" t="str">
            <v>Architecture</v>
          </cell>
          <cell r="N725" t="str">
            <v>TAS Eligible</v>
          </cell>
          <cell r="S725">
            <v>360</v>
          </cell>
          <cell r="X725">
            <v>384.87639873723333</v>
          </cell>
        </row>
        <row r="726">
          <cell r="A726" t="str">
            <v>Clg of Environmental Design</v>
          </cell>
          <cell r="B726" t="str">
            <v>Architecture</v>
          </cell>
          <cell r="N726" t="str">
            <v>TAS Eligible</v>
          </cell>
          <cell r="S726">
            <v>6</v>
          </cell>
          <cell r="X726">
            <v>6.5358763502134947</v>
          </cell>
        </row>
        <row r="727">
          <cell r="A727" t="str">
            <v>Clg of Environmental Design</v>
          </cell>
          <cell r="B727" t="str">
            <v>Architecture</v>
          </cell>
          <cell r="N727" t="str">
            <v>TAS Eligible</v>
          </cell>
          <cell r="S727">
            <v>392</v>
          </cell>
          <cell r="X727">
            <v>426.05990299079821</v>
          </cell>
        </row>
        <row r="728">
          <cell r="A728" t="str">
            <v>Clg of Environmental Design</v>
          </cell>
          <cell r="B728" t="str">
            <v>Architecture</v>
          </cell>
          <cell r="N728" t="str">
            <v>TAS Eligible</v>
          </cell>
          <cell r="S728">
            <v>10</v>
          </cell>
          <cell r="X728">
            <v>10.646827741814178</v>
          </cell>
        </row>
        <row r="729">
          <cell r="A729" t="str">
            <v>Clg of Environmental Design</v>
          </cell>
          <cell r="B729" t="str">
            <v>Architecture</v>
          </cell>
          <cell r="N729" t="str">
            <v>TAS Eligible</v>
          </cell>
          <cell r="S729">
            <v>5</v>
          </cell>
          <cell r="X729">
            <v>5.27109367846335</v>
          </cell>
        </row>
        <row r="730">
          <cell r="A730" t="str">
            <v>Clg of Environmental Design</v>
          </cell>
          <cell r="B730" t="str">
            <v>Architecture</v>
          </cell>
          <cell r="N730" t="str">
            <v>TAS Eligible</v>
          </cell>
          <cell r="S730">
            <v>472</v>
          </cell>
          <cell r="X730">
            <v>512.96008832167468</v>
          </cell>
        </row>
        <row r="731">
          <cell r="A731" t="str">
            <v>Clg of Environmental Design</v>
          </cell>
          <cell r="B731" t="str">
            <v>Architecture</v>
          </cell>
          <cell r="N731" t="str">
            <v>TAS Eligible</v>
          </cell>
          <cell r="S731">
            <v>21</v>
          </cell>
          <cell r="X731">
            <v>23.515272128843257</v>
          </cell>
        </row>
        <row r="732">
          <cell r="A732" t="str">
            <v>Clg of Environmental Design</v>
          </cell>
          <cell r="B732" t="str">
            <v>Architecture</v>
          </cell>
          <cell r="N732" t="str">
            <v>TAS Eligible</v>
          </cell>
          <cell r="S732">
            <v>464</v>
          </cell>
          <cell r="X732">
            <v>522.62608170899546</v>
          </cell>
        </row>
        <row r="733">
          <cell r="A733" t="str">
            <v>Clg of Environmental Design</v>
          </cell>
          <cell r="B733" t="str">
            <v>Architecture</v>
          </cell>
          <cell r="N733" t="str">
            <v>TAS Eligible</v>
          </cell>
          <cell r="S733">
            <v>484</v>
          </cell>
          <cell r="X733">
            <v>538.83267348281595</v>
          </cell>
        </row>
        <row r="734">
          <cell r="A734" t="str">
            <v>Clg of Environmental Design</v>
          </cell>
          <cell r="B734" t="str">
            <v>Architecture</v>
          </cell>
          <cell r="N734" t="str">
            <v>TAS Eligible</v>
          </cell>
          <cell r="S734">
            <v>15</v>
          </cell>
          <cell r="X734">
            <v>16.122507441373518</v>
          </cell>
        </row>
        <row r="735">
          <cell r="A735" t="str">
            <v>Clg of Environmental Design</v>
          </cell>
          <cell r="B735" t="str">
            <v>Architecture</v>
          </cell>
          <cell r="N735" t="str">
            <v>TAS Eligible</v>
          </cell>
          <cell r="S735">
            <v>11</v>
          </cell>
          <cell r="X735">
            <v>12.043979759323324</v>
          </cell>
        </row>
        <row r="736">
          <cell r="A736" t="str">
            <v>Clg of Environmental Design</v>
          </cell>
          <cell r="B736" t="str">
            <v>Architecture</v>
          </cell>
          <cell r="N736" t="str">
            <v>TAS Eligible</v>
          </cell>
          <cell r="S736">
            <v>38</v>
          </cell>
          <cell r="X736">
            <v>43.492876188266251</v>
          </cell>
        </row>
        <row r="737">
          <cell r="A737" t="str">
            <v>Clg of Environmental Design</v>
          </cell>
          <cell r="B737" t="str">
            <v>Architecture</v>
          </cell>
          <cell r="N737" t="str">
            <v>Not TAS Eligible</v>
          </cell>
          <cell r="S737">
            <v>16</v>
          </cell>
          <cell r="X737">
            <v>15.957466807138113</v>
          </cell>
        </row>
        <row r="738">
          <cell r="A738" t="str">
            <v>Clg of Environmental Design</v>
          </cell>
          <cell r="B738" t="str">
            <v>Architecture</v>
          </cell>
          <cell r="N738" t="str">
            <v>Not TAS Eligible</v>
          </cell>
          <cell r="S738">
            <v>17</v>
          </cell>
          <cell r="X738">
            <v>17.677780481741959</v>
          </cell>
        </row>
        <row r="739">
          <cell r="A739" t="str">
            <v>Clg of Environmental Design</v>
          </cell>
          <cell r="B739" t="str">
            <v>Architecture</v>
          </cell>
          <cell r="N739" t="str">
            <v>Not TAS Eligible</v>
          </cell>
          <cell r="S739">
            <v>44</v>
          </cell>
          <cell r="X739">
            <v>45.498341509956234</v>
          </cell>
        </row>
        <row r="740">
          <cell r="A740" t="str">
            <v>Clg of Environmental Design</v>
          </cell>
          <cell r="B740" t="str">
            <v>Architecture</v>
          </cell>
          <cell r="N740" t="str">
            <v>Not TAS Eligible</v>
          </cell>
          <cell r="S740">
            <v>7</v>
          </cell>
          <cell r="X740">
            <v>7.5363199590683285</v>
          </cell>
        </row>
        <row r="741">
          <cell r="A741" t="str">
            <v>Clg of Environmental Design</v>
          </cell>
          <cell r="B741" t="str">
            <v>Architecture</v>
          </cell>
          <cell r="N741" t="str">
            <v>Not TAS Eligible</v>
          </cell>
          <cell r="S741">
            <v>7.3333259999999996</v>
          </cell>
          <cell r="X741">
            <v>6.963321288966803</v>
          </cell>
        </row>
        <row r="742">
          <cell r="A742" t="str">
            <v>Clg of Environmental Design</v>
          </cell>
          <cell r="B742" t="str">
            <v>Architecture</v>
          </cell>
          <cell r="N742" t="str">
            <v>Not TAS Eligible</v>
          </cell>
          <cell r="S742">
            <v>2.6666639999999999</v>
          </cell>
          <cell r="X742">
            <v>2.9061524873424034</v>
          </cell>
        </row>
        <row r="743">
          <cell r="A743" t="str">
            <v>Clg of Environmental Design</v>
          </cell>
          <cell r="B743" t="str">
            <v>Architecture</v>
          </cell>
          <cell r="N743" t="str">
            <v>Not TAS Eligible</v>
          </cell>
          <cell r="S743">
            <v>6</v>
          </cell>
          <cell r="X743">
            <v>6.7146559647789292</v>
          </cell>
        </row>
        <row r="744">
          <cell r="A744" t="str">
            <v>Clg of Environmental Design</v>
          </cell>
          <cell r="B744" t="str">
            <v>Architecture</v>
          </cell>
          <cell r="N744" t="str">
            <v>Not TAS Eligible</v>
          </cell>
          <cell r="S744">
            <v>14</v>
          </cell>
          <cell r="X744">
            <v>17.079352226720648</v>
          </cell>
        </row>
        <row r="745">
          <cell r="A745" t="str">
            <v>Clg of Environmental Design</v>
          </cell>
          <cell r="B745" t="str">
            <v>Architecture</v>
          </cell>
          <cell r="N745" t="str">
            <v>Not TAS Eligible</v>
          </cell>
          <cell r="S745">
            <v>3.6666629999999998</v>
          </cell>
          <cell r="X745">
            <v>3.4816606444834015</v>
          </cell>
        </row>
        <row r="746">
          <cell r="A746" t="str">
            <v>Clg of Environmental Design</v>
          </cell>
          <cell r="B746" t="str">
            <v>Architecture</v>
          </cell>
          <cell r="N746" t="str">
            <v>Not TAS Eligible</v>
          </cell>
          <cell r="S746">
            <v>1.333332</v>
          </cell>
          <cell r="X746">
            <v>1.4530762436712017</v>
          </cell>
        </row>
        <row r="747">
          <cell r="A747" t="str">
            <v>Clg of Environmental Design</v>
          </cell>
          <cell r="B747" t="str">
            <v>Architecture</v>
          </cell>
          <cell r="N747" t="str">
            <v>TAS Eligible</v>
          </cell>
          <cell r="S747">
            <v>444</v>
          </cell>
          <cell r="X747">
            <v>462.86885506263383</v>
          </cell>
        </row>
        <row r="748">
          <cell r="A748" t="str">
            <v>Clg of Environmental Design</v>
          </cell>
          <cell r="B748" t="str">
            <v>Architecture</v>
          </cell>
          <cell r="N748" t="str">
            <v>TAS Eligible</v>
          </cell>
          <cell r="S748">
            <v>64</v>
          </cell>
          <cell r="X748">
            <v>63.112768327443824</v>
          </cell>
        </row>
        <row r="749">
          <cell r="A749" t="str">
            <v>Clg of Environmental Design</v>
          </cell>
          <cell r="B749" t="str">
            <v>Architecture</v>
          </cell>
          <cell r="N749" t="str">
            <v>TAS Eligible</v>
          </cell>
          <cell r="S749">
            <v>115.99988399999999</v>
          </cell>
          <cell r="X749">
            <v>124.10348326745432</v>
          </cell>
        </row>
        <row r="750">
          <cell r="A750" t="str">
            <v>Clg of Environmental Design</v>
          </cell>
          <cell r="B750" t="str">
            <v>Architecture</v>
          </cell>
          <cell r="N750" t="str">
            <v>TAS Eligible</v>
          </cell>
          <cell r="S750">
            <v>126.99987299999999</v>
          </cell>
          <cell r="X750">
            <v>136.51530896669414</v>
          </cell>
        </row>
        <row r="751">
          <cell r="A751" t="str">
            <v>Clg of Environmental Design</v>
          </cell>
          <cell r="B751" t="str">
            <v>Architecture</v>
          </cell>
          <cell r="N751" t="str">
            <v>TAS Eligible</v>
          </cell>
          <cell r="S751">
            <v>77.999921999999998</v>
          </cell>
          <cell r="X751">
            <v>80.625345031340416</v>
          </cell>
        </row>
        <row r="752">
          <cell r="A752" t="str">
            <v>Clg of Environmental Design</v>
          </cell>
          <cell r="B752" t="str">
            <v>Architecture</v>
          </cell>
          <cell r="N752" t="str">
            <v>TAS Eligible</v>
          </cell>
          <cell r="S752">
            <v>77.999921999999998</v>
          </cell>
          <cell r="X752">
            <v>80.625345031340416</v>
          </cell>
        </row>
        <row r="753">
          <cell r="A753" t="str">
            <v>Clg of Environmental Design</v>
          </cell>
          <cell r="B753" t="str">
            <v>Architecture</v>
          </cell>
          <cell r="N753" t="str">
            <v>Not TAS Eligible</v>
          </cell>
          <cell r="S753">
            <v>7</v>
          </cell>
          <cell r="X753">
            <v>7.1008600415403693</v>
          </cell>
        </row>
        <row r="754">
          <cell r="A754" t="str">
            <v>Clg of Environmental Design</v>
          </cell>
          <cell r="B754" t="str">
            <v>Architecture</v>
          </cell>
          <cell r="N754" t="str">
            <v>Not TAS Eligible</v>
          </cell>
          <cell r="S754">
            <v>4</v>
          </cell>
          <cell r="X754">
            <v>3.7898271776567465</v>
          </cell>
        </row>
        <row r="755">
          <cell r="A755" t="str">
            <v>Clg of Environmental Design</v>
          </cell>
          <cell r="B755" t="str">
            <v>Architecture</v>
          </cell>
          <cell r="N755" t="str">
            <v>Not TAS Eligible</v>
          </cell>
          <cell r="S755">
            <v>2</v>
          </cell>
          <cell r="X755">
            <v>2.3546151581425105</v>
          </cell>
        </row>
        <row r="756">
          <cell r="A756" t="str">
            <v>Clg of Environmental Design</v>
          </cell>
          <cell r="B756" t="str">
            <v>Architecture</v>
          </cell>
          <cell r="N756" t="str">
            <v>Not TAS Eligible</v>
          </cell>
          <cell r="S756">
            <v>7</v>
          </cell>
          <cell r="X756">
            <v>7.1008600415403693</v>
          </cell>
        </row>
        <row r="757">
          <cell r="A757" t="str">
            <v>Clg of Environmental Design</v>
          </cell>
          <cell r="B757" t="str">
            <v>Architecture</v>
          </cell>
          <cell r="N757" t="str">
            <v>TAS Eligible</v>
          </cell>
          <cell r="S757">
            <v>464</v>
          </cell>
          <cell r="X757">
            <v>465.66580081697674</v>
          </cell>
        </row>
        <row r="758">
          <cell r="A758" t="str">
            <v>Clg of Environmental Design</v>
          </cell>
          <cell r="B758" t="str">
            <v>Architecture</v>
          </cell>
          <cell r="N758" t="str">
            <v>TAS Eligible</v>
          </cell>
          <cell r="S758">
            <v>40</v>
          </cell>
          <cell r="X758">
            <v>39.486680997424713</v>
          </cell>
        </row>
        <row r="759">
          <cell r="A759" t="str">
            <v>Clg of Environmental Design</v>
          </cell>
          <cell r="B759" t="str">
            <v>Architecture</v>
          </cell>
          <cell r="N759" t="str">
            <v>TAS Eligible</v>
          </cell>
          <cell r="S759">
            <v>40</v>
          </cell>
          <cell r="X759">
            <v>36.506820491229874</v>
          </cell>
        </row>
        <row r="760">
          <cell r="A760" t="str">
            <v>Clg of Environmental Design</v>
          </cell>
          <cell r="B760" t="str">
            <v>Architecture</v>
          </cell>
          <cell r="N760" t="str">
            <v>TAS Eligible</v>
          </cell>
          <cell r="S760">
            <v>80</v>
          </cell>
          <cell r="X760">
            <v>81.778691678165899</v>
          </cell>
        </row>
        <row r="761">
          <cell r="A761" t="str">
            <v>Clg of Environmental Design</v>
          </cell>
          <cell r="B761" t="str">
            <v>Architecture</v>
          </cell>
          <cell r="N761" t="str">
            <v>TAS Eligible</v>
          </cell>
          <cell r="S761">
            <v>0</v>
          </cell>
          <cell r="X761">
            <v>0</v>
          </cell>
        </row>
        <row r="762">
          <cell r="A762" t="str">
            <v>Clg of Environmental Design</v>
          </cell>
          <cell r="B762" t="str">
            <v>Architecture</v>
          </cell>
          <cell r="N762" t="str">
            <v>TAS Eligible</v>
          </cell>
          <cell r="S762">
            <v>0</v>
          </cell>
          <cell r="X762">
            <v>0</v>
          </cell>
        </row>
        <row r="763">
          <cell r="A763" t="str">
            <v>Clg of Environmental Design</v>
          </cell>
          <cell r="B763" t="str">
            <v>Architecture</v>
          </cell>
          <cell r="N763" t="str">
            <v>Not TAS Eligible</v>
          </cell>
          <cell r="S763">
            <v>2</v>
          </cell>
          <cell r="X763">
            <v>2.0288171547258198</v>
          </cell>
        </row>
        <row r="764">
          <cell r="A764" t="str">
            <v>Clg of Environmental Design</v>
          </cell>
          <cell r="B764" t="str">
            <v>Architecture</v>
          </cell>
          <cell r="N764" t="str">
            <v>Not TAS Eligible</v>
          </cell>
          <cell r="S764">
            <v>8</v>
          </cell>
          <cell r="X764">
            <v>7.579654355313493</v>
          </cell>
        </row>
        <row r="765">
          <cell r="A765" t="str">
            <v>Clg of Environmental Design</v>
          </cell>
          <cell r="B765" t="str">
            <v>Architecture</v>
          </cell>
          <cell r="N765" t="str">
            <v>Not TAS Eligible</v>
          </cell>
          <cell r="S765">
            <v>2</v>
          </cell>
          <cell r="X765">
            <v>2.3546151581425105</v>
          </cell>
        </row>
        <row r="766">
          <cell r="A766" t="str">
            <v>Clg of Environmental Design</v>
          </cell>
          <cell r="B766" t="str">
            <v>Architecture</v>
          </cell>
          <cell r="N766" t="str">
            <v>Not TAS Eligible</v>
          </cell>
          <cell r="S766">
            <v>2</v>
          </cell>
          <cell r="X766">
            <v>2.0288171547258198</v>
          </cell>
        </row>
        <row r="767">
          <cell r="A767" t="str">
            <v>Clg of Environmental Design</v>
          </cell>
          <cell r="B767" t="str">
            <v>Architecture</v>
          </cell>
          <cell r="N767" t="str">
            <v>TAS Eligible</v>
          </cell>
          <cell r="S767">
            <v>56</v>
          </cell>
          <cell r="X767">
            <v>52.972367801944188</v>
          </cell>
        </row>
        <row r="768">
          <cell r="A768" t="str">
            <v>Clg of Environmental Design</v>
          </cell>
          <cell r="B768" t="str">
            <v>Architecture</v>
          </cell>
          <cell r="N768" t="str">
            <v>TAS Eligible</v>
          </cell>
          <cell r="S768">
            <v>56</v>
          </cell>
          <cell r="X768">
            <v>53.473384639106428</v>
          </cell>
        </row>
        <row r="769">
          <cell r="A769" t="str">
            <v>Clg of Environmental Design</v>
          </cell>
          <cell r="B769" t="str">
            <v>Architecture</v>
          </cell>
          <cell r="N769" t="str">
            <v>TAS Eligible</v>
          </cell>
          <cell r="S769">
            <v>60</v>
          </cell>
          <cell r="X769">
            <v>68.355771159445112</v>
          </cell>
        </row>
        <row r="770">
          <cell r="A770" t="str">
            <v>Clg of Environmental Design</v>
          </cell>
          <cell r="B770" t="str">
            <v>Architecture</v>
          </cell>
          <cell r="N770" t="str">
            <v>TAS Eligible</v>
          </cell>
          <cell r="S770">
            <v>52</v>
          </cell>
          <cell r="X770">
            <v>58.205371256411432</v>
          </cell>
        </row>
        <row r="771">
          <cell r="A771" t="str">
            <v>Clg of Environmental Design</v>
          </cell>
          <cell r="B771" t="str">
            <v>Architecture</v>
          </cell>
          <cell r="N771" t="str">
            <v>Not TAS Eligible</v>
          </cell>
          <cell r="S771">
            <v>3</v>
          </cell>
          <cell r="X771">
            <v>3.6167859466493169</v>
          </cell>
        </row>
        <row r="772">
          <cell r="A772" t="str">
            <v>Clg of Environmental Design</v>
          </cell>
          <cell r="B772" t="str">
            <v>Architecture</v>
          </cell>
          <cell r="N772" t="str">
            <v>TAS Eligible</v>
          </cell>
          <cell r="S772">
            <v>78</v>
          </cell>
          <cell r="X772">
            <v>79.305747657907958</v>
          </cell>
        </row>
        <row r="773">
          <cell r="A773" t="str">
            <v>Clg of Environmental Design</v>
          </cell>
          <cell r="B773" t="str">
            <v>City &amp; Regional Planning</v>
          </cell>
          <cell r="N773" t="str">
            <v>TAS Eligible</v>
          </cell>
          <cell r="S773">
            <v>37.5</v>
          </cell>
          <cell r="X773">
            <v>42.234594361429664</v>
          </cell>
        </row>
        <row r="774">
          <cell r="A774" t="str">
            <v>Clg of Environmental Design</v>
          </cell>
          <cell r="B774" t="str">
            <v>City &amp; Regional Planning</v>
          </cell>
          <cell r="N774" t="str">
            <v>TAS Eligible</v>
          </cell>
          <cell r="S774">
            <v>115.99988399999999</v>
          </cell>
          <cell r="X774">
            <v>124.10348326745432</v>
          </cell>
        </row>
        <row r="775">
          <cell r="A775" t="str">
            <v>Clg of Environmental Design</v>
          </cell>
          <cell r="B775" t="str">
            <v>City &amp; Regional Planning</v>
          </cell>
          <cell r="N775" t="str">
            <v>TAS Eligible</v>
          </cell>
          <cell r="S775">
            <v>126.99987299999999</v>
          </cell>
          <cell r="X775">
            <v>136.51530896669414</v>
          </cell>
        </row>
        <row r="776">
          <cell r="A776" t="str">
            <v>Clg of Environmental Design</v>
          </cell>
          <cell r="B776" t="str">
            <v>City &amp; Regional Planning</v>
          </cell>
          <cell r="N776" t="str">
            <v>TAS Eligible</v>
          </cell>
          <cell r="S776">
            <v>135</v>
          </cell>
          <cell r="X776">
            <v>136.64221459298358</v>
          </cell>
        </row>
        <row r="777">
          <cell r="A777" t="str">
            <v>Clg of Environmental Design</v>
          </cell>
          <cell r="B777" t="str">
            <v>City &amp; Regional Planning</v>
          </cell>
          <cell r="N777" t="str">
            <v>Not TAS Eligible</v>
          </cell>
          <cell r="S777">
            <v>34</v>
          </cell>
          <cell r="X777">
            <v>35.308041501048812</v>
          </cell>
        </row>
        <row r="778">
          <cell r="A778" t="str">
            <v>Clg of Environmental Design</v>
          </cell>
          <cell r="B778" t="str">
            <v>City &amp; Regional Planning</v>
          </cell>
          <cell r="N778" t="str">
            <v>Not TAS Eligible</v>
          </cell>
          <cell r="S778">
            <v>11</v>
          </cell>
          <cell r="X778">
            <v>10.69632375305992</v>
          </cell>
        </row>
        <row r="779">
          <cell r="A779" t="str">
            <v>Clg of Environmental Design</v>
          </cell>
          <cell r="B779" t="str">
            <v>City &amp; Regional Planning</v>
          </cell>
          <cell r="N779" t="str">
            <v>Not TAS Eligible</v>
          </cell>
          <cell r="S779">
            <v>6</v>
          </cell>
          <cell r="X779">
            <v>6.2515176683367466</v>
          </cell>
        </row>
        <row r="780">
          <cell r="A780" t="str">
            <v>Clg of Environmental Design</v>
          </cell>
          <cell r="B780" t="str">
            <v>City &amp; Regional Planning</v>
          </cell>
          <cell r="N780" t="str">
            <v>Not TAS Eligible</v>
          </cell>
          <cell r="S780">
            <v>2</v>
          </cell>
          <cell r="X780">
            <v>2.0792638443734832</v>
          </cell>
        </row>
        <row r="781">
          <cell r="A781" t="str">
            <v>Clg of Environmental Design</v>
          </cell>
          <cell r="B781" t="str">
            <v>City &amp; Regional Planning</v>
          </cell>
          <cell r="N781" t="str">
            <v>Not TAS Eligible</v>
          </cell>
          <cell r="S781">
            <v>14</v>
          </cell>
          <cell r="X781">
            <v>14.336883833346162</v>
          </cell>
        </row>
        <row r="782">
          <cell r="A782" t="str">
            <v>Clg of Environmental Design</v>
          </cell>
          <cell r="B782" t="str">
            <v>City &amp; Regional Planning</v>
          </cell>
          <cell r="N782" t="str">
            <v>TAS Eligible</v>
          </cell>
          <cell r="S782">
            <v>500</v>
          </cell>
          <cell r="X782">
            <v>510.1662457931061</v>
          </cell>
        </row>
        <row r="783">
          <cell r="A783" t="str">
            <v>Clg of Environmental Design</v>
          </cell>
          <cell r="B783" t="str">
            <v>City &amp; Regional Planning</v>
          </cell>
          <cell r="N783" t="str">
            <v>TAS Eligible</v>
          </cell>
          <cell r="S783">
            <v>186</v>
          </cell>
          <cell r="X783">
            <v>193.47694160649658</v>
          </cell>
        </row>
        <row r="784">
          <cell r="A784" t="str">
            <v>Clg of Environmental Design</v>
          </cell>
          <cell r="B784" t="str">
            <v>City &amp; Regional Planning</v>
          </cell>
          <cell r="N784" t="str">
            <v>TAS Eligible</v>
          </cell>
          <cell r="S784">
            <v>210</v>
          </cell>
          <cell r="X784">
            <v>215.62793177925894</v>
          </cell>
        </row>
        <row r="785">
          <cell r="A785" t="str">
            <v>Clg of Environmental Design</v>
          </cell>
          <cell r="B785" t="str">
            <v>City &amp; Regional Planning</v>
          </cell>
          <cell r="N785" t="str">
            <v>TAS Eligible</v>
          </cell>
          <cell r="S785">
            <v>198</v>
          </cell>
          <cell r="X785">
            <v>194.5614390244732</v>
          </cell>
        </row>
        <row r="786">
          <cell r="A786" t="str">
            <v>Clg of Environmental Design</v>
          </cell>
          <cell r="B786" t="str">
            <v>City &amp; Regional Planning</v>
          </cell>
          <cell r="N786" t="str">
            <v>TAS Eligible</v>
          </cell>
          <cell r="S786">
            <v>88</v>
          </cell>
          <cell r="X786">
            <v>98.793792367331832</v>
          </cell>
        </row>
        <row r="787">
          <cell r="A787" t="str">
            <v>Clg of Environmental Design</v>
          </cell>
          <cell r="B787" t="str">
            <v>City &amp; Regional Planning</v>
          </cell>
          <cell r="N787" t="str">
            <v>TAS Eligible</v>
          </cell>
          <cell r="S787">
            <v>492</v>
          </cell>
          <cell r="X787">
            <v>542.31308587648141</v>
          </cell>
        </row>
        <row r="788">
          <cell r="A788" t="str">
            <v>Clg of Environmental Design</v>
          </cell>
          <cell r="B788" t="str">
            <v>City &amp; Regional Planning</v>
          </cell>
          <cell r="N788" t="str">
            <v>TAS Eligible</v>
          </cell>
          <cell r="S788">
            <v>231</v>
          </cell>
          <cell r="X788">
            <v>243.38096826159949</v>
          </cell>
        </row>
        <row r="789">
          <cell r="A789" t="str">
            <v>Clg of Environmental Design</v>
          </cell>
          <cell r="B789" t="str">
            <v>City &amp; Regional Planning</v>
          </cell>
          <cell r="N789" t="str">
            <v>TAS Eligible</v>
          </cell>
          <cell r="S789">
            <v>153</v>
          </cell>
          <cell r="X789">
            <v>154.92851192266272</v>
          </cell>
        </row>
        <row r="790">
          <cell r="A790" t="str">
            <v>Clg of Environmental Design</v>
          </cell>
          <cell r="B790" t="str">
            <v>City &amp; Regional Planning</v>
          </cell>
          <cell r="N790" t="str">
            <v>TAS Eligible</v>
          </cell>
          <cell r="S790">
            <v>233.99976599999999</v>
          </cell>
          <cell r="X790">
            <v>241.8715194239366</v>
          </cell>
        </row>
        <row r="791">
          <cell r="A791" t="str">
            <v>Clg of Environmental Design</v>
          </cell>
          <cell r="B791" t="str">
            <v>City &amp; Regional Planning</v>
          </cell>
          <cell r="N791" t="str">
            <v>TAS Eligible</v>
          </cell>
          <cell r="S791">
            <v>48</v>
          </cell>
          <cell r="X791">
            <v>54.054241595138976</v>
          </cell>
        </row>
        <row r="792">
          <cell r="A792" t="str">
            <v>Clg of Environmental Design</v>
          </cell>
          <cell r="B792" t="str">
            <v>City &amp; Regional Planning</v>
          </cell>
          <cell r="N792" t="str">
            <v>TAS Eligible</v>
          </cell>
          <cell r="S792">
            <v>48</v>
          </cell>
          <cell r="X792">
            <v>45.373416683250106</v>
          </cell>
        </row>
        <row r="793">
          <cell r="A793" t="str">
            <v>Clg of Environmental Design</v>
          </cell>
          <cell r="B793" t="str">
            <v>City &amp; Regional Planning</v>
          </cell>
          <cell r="N793" t="str">
            <v>Not TAS Eligible</v>
          </cell>
          <cell r="S793">
            <v>3</v>
          </cell>
          <cell r="X793">
            <v>0.92307692307692302</v>
          </cell>
        </row>
        <row r="794">
          <cell r="A794" t="str">
            <v>Clg of Environmental Design</v>
          </cell>
          <cell r="B794" t="str">
            <v>City &amp; Regional Planning</v>
          </cell>
          <cell r="N794" t="str">
            <v>Not TAS Eligible</v>
          </cell>
          <cell r="S794">
            <v>3</v>
          </cell>
          <cell r="X794">
            <v>3.6167859466493169</v>
          </cell>
        </row>
        <row r="795">
          <cell r="A795" t="str">
            <v>Clg of Environmental Design</v>
          </cell>
          <cell r="B795" t="str">
            <v>City &amp; Regional Planning</v>
          </cell>
          <cell r="N795" t="str">
            <v>Not TAS Eligible</v>
          </cell>
          <cell r="S795">
            <v>3</v>
          </cell>
          <cell r="X795">
            <v>3.6167859466493169</v>
          </cell>
        </row>
        <row r="796">
          <cell r="A796" t="str">
            <v>Clg of Environmental Design</v>
          </cell>
          <cell r="B796" t="str">
            <v>City &amp; Regional Planning</v>
          </cell>
          <cell r="N796" t="str">
            <v>Not TAS Eligible</v>
          </cell>
          <cell r="S796">
            <v>8</v>
          </cell>
          <cell r="X796">
            <v>9.1913227041842642</v>
          </cell>
        </row>
        <row r="797">
          <cell r="A797" t="str">
            <v>Clg of Environmental Design</v>
          </cell>
          <cell r="B797" t="str">
            <v>City &amp; Regional Planning</v>
          </cell>
          <cell r="N797" t="str">
            <v>Not TAS Eligible</v>
          </cell>
          <cell r="S797">
            <v>3</v>
          </cell>
          <cell r="X797">
            <v>3.6167859466493169</v>
          </cell>
        </row>
        <row r="798">
          <cell r="A798" t="str">
            <v>Clg of Environmental Design</v>
          </cell>
          <cell r="B798" t="str">
            <v>City &amp; Regional Planning</v>
          </cell>
          <cell r="N798" t="str">
            <v>Not TAS Eligible</v>
          </cell>
          <cell r="S798">
            <v>3</v>
          </cell>
          <cell r="X798">
            <v>3.6167859466493169</v>
          </cell>
        </row>
        <row r="799">
          <cell r="A799" t="str">
            <v>Clg of Environmental Design</v>
          </cell>
          <cell r="B799" t="str">
            <v>City &amp; Regional Planning</v>
          </cell>
          <cell r="N799" t="str">
            <v>Not TAS Eligible</v>
          </cell>
          <cell r="S799">
            <v>3</v>
          </cell>
          <cell r="X799">
            <v>0.48310810810810811</v>
          </cell>
        </row>
        <row r="800">
          <cell r="A800" t="str">
            <v>Clg of Environmental Design</v>
          </cell>
          <cell r="B800" t="str">
            <v>City &amp; Regional Planning</v>
          </cell>
          <cell r="N800" t="str">
            <v>Not TAS Eligible</v>
          </cell>
          <cell r="S800">
            <v>4</v>
          </cell>
          <cell r="X800">
            <v>4.9194763353798008</v>
          </cell>
        </row>
        <row r="801">
          <cell r="A801" t="str">
            <v>Clg of Environmental Design</v>
          </cell>
          <cell r="B801" t="str">
            <v>City &amp; Regional Planning</v>
          </cell>
          <cell r="N801" t="str">
            <v>Not TAS Eligible</v>
          </cell>
          <cell r="S801">
            <v>12</v>
          </cell>
          <cell r="X801">
            <v>12.461661706252521</v>
          </cell>
        </row>
        <row r="802">
          <cell r="A802" t="str">
            <v>Clg of Environmental Design</v>
          </cell>
          <cell r="B802" t="str">
            <v>City &amp; Regional Planning</v>
          </cell>
          <cell r="N802" t="str">
            <v>Not TAS Eligible</v>
          </cell>
          <cell r="S802">
            <v>6</v>
          </cell>
          <cell r="X802">
            <v>5.8343584107599558</v>
          </cell>
        </row>
        <row r="803">
          <cell r="A803" t="str">
            <v>Clg of Environmental Design</v>
          </cell>
          <cell r="B803" t="str">
            <v>City &amp; Regional Planning</v>
          </cell>
          <cell r="N803" t="str">
            <v>Not TAS Eligible</v>
          </cell>
          <cell r="S803">
            <v>4</v>
          </cell>
          <cell r="X803">
            <v>4.167678445557832</v>
          </cell>
        </row>
        <row r="804">
          <cell r="A804" t="str">
            <v>Clg of Environmental Design</v>
          </cell>
          <cell r="B804" t="str">
            <v>City &amp; Regional Planning</v>
          </cell>
          <cell r="N804" t="str">
            <v>Not TAS Eligible</v>
          </cell>
          <cell r="S804">
            <v>4</v>
          </cell>
          <cell r="X804">
            <v>4.1585276887469664</v>
          </cell>
        </row>
        <row r="805">
          <cell r="A805" t="str">
            <v>Clg of Environmental Design</v>
          </cell>
          <cell r="B805" t="str">
            <v>City &amp; Regional Planning</v>
          </cell>
          <cell r="N805" t="str">
            <v>Not TAS Eligible</v>
          </cell>
          <cell r="S805">
            <v>18</v>
          </cell>
          <cell r="X805">
            <v>18.433136357159349</v>
          </cell>
        </row>
        <row r="806">
          <cell r="A806" t="str">
            <v>Clg of Environmental Design</v>
          </cell>
          <cell r="B806" t="str">
            <v>City &amp; Regional Planning</v>
          </cell>
          <cell r="N806" t="str">
            <v>TAS Eligible</v>
          </cell>
          <cell r="S806">
            <v>95</v>
          </cell>
          <cell r="X806">
            <v>92.928720607934039</v>
          </cell>
        </row>
        <row r="807">
          <cell r="A807" t="str">
            <v>Clg of Environmental Design</v>
          </cell>
          <cell r="B807" t="str">
            <v>City &amp; Regional Planning</v>
          </cell>
          <cell r="N807" t="str">
            <v>TAS Eligible</v>
          </cell>
          <cell r="S807">
            <v>10.5</v>
          </cell>
          <cell r="X807">
            <v>10.106845395694002</v>
          </cell>
        </row>
        <row r="808">
          <cell r="A808" t="str">
            <v>Clg of Environmental Design</v>
          </cell>
          <cell r="B808" t="str">
            <v>Landscape Arch &amp; Env Plan</v>
          </cell>
          <cell r="N808" t="str">
            <v>TAS Eligible</v>
          </cell>
          <cell r="S808">
            <v>186</v>
          </cell>
          <cell r="X808">
            <v>195.4377440515112</v>
          </cell>
        </row>
        <row r="809">
          <cell r="A809" t="str">
            <v>Clg of Environmental Design</v>
          </cell>
          <cell r="B809" t="str">
            <v>Landscape Arch &amp; Env Plan</v>
          </cell>
          <cell r="N809" t="str">
            <v>TAS Eligible</v>
          </cell>
          <cell r="S809">
            <v>115.99988399999999</v>
          </cell>
          <cell r="X809">
            <v>124.10348326745432</v>
          </cell>
        </row>
        <row r="810">
          <cell r="A810" t="str">
            <v>Clg of Environmental Design</v>
          </cell>
          <cell r="B810" t="str">
            <v>Landscape Arch &amp; Env Plan</v>
          </cell>
          <cell r="N810" t="str">
            <v>TAS Eligible</v>
          </cell>
          <cell r="S810">
            <v>126.99987299999999</v>
          </cell>
          <cell r="X810">
            <v>136.51530896669414</v>
          </cell>
        </row>
        <row r="811">
          <cell r="A811" t="str">
            <v>Clg of Environmental Design</v>
          </cell>
          <cell r="B811" t="str">
            <v>Landscape Arch &amp; Env Plan</v>
          </cell>
          <cell r="N811" t="str">
            <v>TAS Eligible</v>
          </cell>
          <cell r="S811">
            <v>77.999921999999998</v>
          </cell>
          <cell r="X811">
            <v>80.625345031340416</v>
          </cell>
        </row>
        <row r="812">
          <cell r="A812" t="str">
            <v>Clg of Environmental Design</v>
          </cell>
          <cell r="B812" t="str">
            <v>Landscape Arch &amp; Env Plan</v>
          </cell>
          <cell r="N812" t="str">
            <v>TAS Eligible</v>
          </cell>
          <cell r="S812">
            <v>256</v>
          </cell>
          <cell r="X812">
            <v>261.24244546023363</v>
          </cell>
        </row>
        <row r="813">
          <cell r="A813" t="str">
            <v>Clg of Environmental Design</v>
          </cell>
          <cell r="B813" t="str">
            <v>Landscape Arch &amp; Env Plan</v>
          </cell>
          <cell r="N813" t="str">
            <v>TAS Eligible</v>
          </cell>
          <cell r="S813">
            <v>376</v>
          </cell>
          <cell r="X813">
            <v>399.90765951644488</v>
          </cell>
        </row>
        <row r="814">
          <cell r="A814" t="str">
            <v>Clg of Environmental Design</v>
          </cell>
          <cell r="B814" t="str">
            <v>Landscape Arch &amp; Env Plan</v>
          </cell>
          <cell r="N814" t="str">
            <v>Not TAS Eligible</v>
          </cell>
          <cell r="S814">
            <v>34</v>
          </cell>
          <cell r="X814">
            <v>37.222561325057541</v>
          </cell>
        </row>
        <row r="815">
          <cell r="A815" t="str">
            <v>Clg of Environmental Design</v>
          </cell>
          <cell r="B815" t="str">
            <v>Landscape Arch &amp; Env Plan</v>
          </cell>
          <cell r="N815" t="str">
            <v>TAS Eligible</v>
          </cell>
          <cell r="S815">
            <v>100</v>
          </cell>
          <cell r="X815">
            <v>101.53555087912684</v>
          </cell>
        </row>
        <row r="816">
          <cell r="A816" t="str">
            <v>Clg of Environmental Design</v>
          </cell>
          <cell r="B816" t="str">
            <v>Landscape Arch &amp; Env Plan</v>
          </cell>
          <cell r="N816" t="str">
            <v>TAS Eligible</v>
          </cell>
          <cell r="S816">
            <v>95</v>
          </cell>
          <cell r="X816">
            <v>95.316570329160371</v>
          </cell>
        </row>
        <row r="817">
          <cell r="A817" t="str">
            <v>Clg of Environmental Design</v>
          </cell>
          <cell r="B817" t="str">
            <v>Landscape Arch &amp; Env Plan</v>
          </cell>
          <cell r="N817" t="str">
            <v>TAS Eligible</v>
          </cell>
          <cell r="S817">
            <v>50</v>
          </cell>
          <cell r="X817">
            <v>53.482555313018779</v>
          </cell>
        </row>
        <row r="818">
          <cell r="A818" t="str">
            <v>Clg of Environmental Design</v>
          </cell>
          <cell r="B818" t="str">
            <v>Landscape Arch &amp; Env Plan</v>
          </cell>
          <cell r="N818" t="str">
            <v>TAS Eligible</v>
          </cell>
          <cell r="S818">
            <v>264</v>
          </cell>
          <cell r="X818">
            <v>259.03505508146719</v>
          </cell>
        </row>
        <row r="819">
          <cell r="A819" t="str">
            <v>Clg of Environmental Design</v>
          </cell>
          <cell r="B819" t="str">
            <v>Landscape Arch &amp; Env Plan</v>
          </cell>
          <cell r="N819" t="str">
            <v>TAS Eligible</v>
          </cell>
          <cell r="S819">
            <v>40</v>
          </cell>
          <cell r="X819">
            <v>40</v>
          </cell>
        </row>
        <row r="820">
          <cell r="A820" t="str">
            <v>Clg of Environmental Design</v>
          </cell>
          <cell r="B820" t="str">
            <v>Landscape Arch &amp; Env Plan</v>
          </cell>
          <cell r="N820" t="str">
            <v>TAS Eligible</v>
          </cell>
          <cell r="S820">
            <v>48</v>
          </cell>
          <cell r="X820">
            <v>48.211874033303488</v>
          </cell>
        </row>
        <row r="821">
          <cell r="A821" t="str">
            <v>Clg of Environmental Design</v>
          </cell>
          <cell r="B821" t="str">
            <v>Landscape Arch &amp; Env Plan</v>
          </cell>
          <cell r="N821" t="str">
            <v>TAS Eligible</v>
          </cell>
          <cell r="S821">
            <v>147</v>
          </cell>
          <cell r="X821">
            <v>152.3258979772736</v>
          </cell>
        </row>
        <row r="822">
          <cell r="A822" t="str">
            <v>Clg of Environmental Design</v>
          </cell>
          <cell r="B822" t="str">
            <v>Landscape Arch &amp; Env Plan</v>
          </cell>
          <cell r="N822" t="str">
            <v>TAS Eligible</v>
          </cell>
          <cell r="S822">
            <v>176</v>
          </cell>
          <cell r="X822">
            <v>174.77354169573752</v>
          </cell>
        </row>
        <row r="823">
          <cell r="A823" t="str">
            <v>Clg of Environmental Design</v>
          </cell>
          <cell r="B823" t="str">
            <v>Landscape Arch &amp; Env Plan</v>
          </cell>
          <cell r="N823" t="str">
            <v>TAS Eligible</v>
          </cell>
          <cell r="S823">
            <v>75</v>
          </cell>
          <cell r="X823">
            <v>76.594996598154495</v>
          </cell>
        </row>
        <row r="824">
          <cell r="A824" t="str">
            <v>Clg of Environmental Design</v>
          </cell>
          <cell r="B824" t="str">
            <v>Landscape Arch &amp; Env Plan</v>
          </cell>
          <cell r="N824" t="str">
            <v>TAS Eligible</v>
          </cell>
          <cell r="S824">
            <v>124</v>
          </cell>
          <cell r="X824">
            <v>121.62661562750567</v>
          </cell>
        </row>
        <row r="825">
          <cell r="A825" t="str">
            <v>Clg of Environmental Design</v>
          </cell>
          <cell r="B825" t="str">
            <v>Landscape Arch &amp; Env Plan</v>
          </cell>
          <cell r="N825" t="str">
            <v>TAS Eligible</v>
          </cell>
          <cell r="S825">
            <v>328</v>
          </cell>
          <cell r="X825">
            <v>356.99052455097456</v>
          </cell>
        </row>
        <row r="826">
          <cell r="A826" t="str">
            <v>Clg of Environmental Design</v>
          </cell>
          <cell r="B826" t="str">
            <v>Landscape Arch &amp; Env Plan</v>
          </cell>
          <cell r="N826" t="str">
            <v>TAS Eligible</v>
          </cell>
          <cell r="S826">
            <v>117</v>
          </cell>
          <cell r="X826">
            <v>117.18994219749624</v>
          </cell>
        </row>
        <row r="827">
          <cell r="A827" t="str">
            <v>Clg of Environmental Design</v>
          </cell>
          <cell r="B827" t="str">
            <v>Landscape Arch &amp; Env Plan</v>
          </cell>
          <cell r="N827" t="str">
            <v>TAS Eligible</v>
          </cell>
          <cell r="S827">
            <v>102</v>
          </cell>
          <cell r="X827">
            <v>102.27670923394631</v>
          </cell>
        </row>
        <row r="828">
          <cell r="A828" t="str">
            <v>Clg of Environmental Design</v>
          </cell>
          <cell r="B828" t="str">
            <v>Landscape Arch &amp; Env Plan</v>
          </cell>
          <cell r="N828" t="str">
            <v>TAS Eligible</v>
          </cell>
          <cell r="S828">
            <v>69</v>
          </cell>
          <cell r="X828">
            <v>69.045096098162503</v>
          </cell>
        </row>
        <row r="829">
          <cell r="A829" t="str">
            <v>Clg of Environmental Design</v>
          </cell>
          <cell r="B829" t="str">
            <v>Landscape Arch &amp; Env Plan</v>
          </cell>
          <cell r="N829" t="str">
            <v>TAS Eligible</v>
          </cell>
          <cell r="S829">
            <v>114</v>
          </cell>
          <cell r="X829">
            <v>133.73501049671054</v>
          </cell>
        </row>
        <row r="830">
          <cell r="A830" t="str">
            <v>Clg of Environmental Design</v>
          </cell>
          <cell r="B830" t="str">
            <v>Landscape Arch &amp; Env Plan</v>
          </cell>
          <cell r="N830" t="str">
            <v>TAS Eligible</v>
          </cell>
          <cell r="S830">
            <v>81</v>
          </cell>
          <cell r="X830">
            <v>82.338751527305703</v>
          </cell>
        </row>
        <row r="831">
          <cell r="A831" t="str">
            <v>Clg of Environmental Design</v>
          </cell>
          <cell r="B831" t="str">
            <v>Landscape Arch &amp; Env Plan</v>
          </cell>
          <cell r="N831" t="str">
            <v>TAS Eligible</v>
          </cell>
          <cell r="S831">
            <v>63</v>
          </cell>
          <cell r="X831">
            <v>63.260301109350237</v>
          </cell>
        </row>
        <row r="832">
          <cell r="A832" t="str">
            <v>Clg of Environmental Design</v>
          </cell>
          <cell r="B832" t="str">
            <v>Landscape Arch &amp; Env Plan</v>
          </cell>
          <cell r="N832" t="str">
            <v>TAS Eligible</v>
          </cell>
          <cell r="S832">
            <v>177</v>
          </cell>
          <cell r="X832">
            <v>182.72810256463723</v>
          </cell>
        </row>
        <row r="833">
          <cell r="A833" t="str">
            <v>Clg of Environmental Design</v>
          </cell>
          <cell r="B833" t="str">
            <v>Landscape Arch &amp; Env Plan</v>
          </cell>
          <cell r="N833" t="str">
            <v>TAS Eligible</v>
          </cell>
          <cell r="S833">
            <v>72</v>
          </cell>
          <cell r="X833">
            <v>74.342182043418106</v>
          </cell>
        </row>
        <row r="834">
          <cell r="A834" t="str">
            <v>Clg of Environmental Design</v>
          </cell>
          <cell r="B834" t="str">
            <v>Landscape Arch &amp; Env Plan</v>
          </cell>
          <cell r="N834" t="str">
            <v>TAS Eligible</v>
          </cell>
          <cell r="S834">
            <v>22</v>
          </cell>
          <cell r="X834">
            <v>23.434020669192737</v>
          </cell>
        </row>
        <row r="835">
          <cell r="A835" t="str">
            <v>Clg of Environmental Design</v>
          </cell>
          <cell r="B835" t="str">
            <v>Landscape Arch &amp; Env Plan</v>
          </cell>
          <cell r="N835" t="str">
            <v>TAS Eligible</v>
          </cell>
          <cell r="S835">
            <v>352</v>
          </cell>
          <cell r="X835">
            <v>344.32536477887146</v>
          </cell>
        </row>
        <row r="836">
          <cell r="A836" t="str">
            <v>Clg of Environmental Design</v>
          </cell>
          <cell r="B836" t="str">
            <v>Landscape Arch &amp; Env Plan</v>
          </cell>
          <cell r="N836" t="str">
            <v>Not TAS Eligible</v>
          </cell>
          <cell r="S836">
            <v>16</v>
          </cell>
          <cell r="X836">
            <v>17.516499447085899</v>
          </cell>
        </row>
        <row r="837">
          <cell r="A837" t="str">
            <v>Clg of Environmental Design</v>
          </cell>
          <cell r="B837" t="str">
            <v>Landscape Arch &amp; Env Plan</v>
          </cell>
          <cell r="N837" t="str">
            <v>Not TAS Eligible</v>
          </cell>
          <cell r="S837">
            <v>28</v>
          </cell>
          <cell r="X837">
            <v>25.96025352597426</v>
          </cell>
        </row>
        <row r="838">
          <cell r="A838" t="str">
            <v>Clg of Environmental Design</v>
          </cell>
          <cell r="B838" t="str">
            <v>Landscape Arch &amp; Env Plan</v>
          </cell>
          <cell r="N838" t="str">
            <v>TAS Eligible</v>
          </cell>
          <cell r="S838">
            <v>285</v>
          </cell>
          <cell r="X838">
            <v>278.78616182380216</v>
          </cell>
        </row>
        <row r="839">
          <cell r="A839" t="str">
            <v>Clg of Environmental Design</v>
          </cell>
          <cell r="B839" t="str">
            <v>Landscape Arch &amp; Env Plan</v>
          </cell>
          <cell r="N839" t="str">
            <v>TAS Eligible</v>
          </cell>
          <cell r="S839">
            <v>63</v>
          </cell>
          <cell r="X839">
            <v>65.049409287990827</v>
          </cell>
        </row>
        <row r="840">
          <cell r="A840" t="str">
            <v>Clg of Environmental Design</v>
          </cell>
          <cell r="B840" t="str">
            <v>Landscape Arch &amp; Env Plan</v>
          </cell>
          <cell r="N840" t="str">
            <v>TAS Eligible</v>
          </cell>
          <cell r="S840">
            <v>31.5</v>
          </cell>
          <cell r="X840">
            <v>30.320536187082006</v>
          </cell>
        </row>
        <row r="841">
          <cell r="A841" t="str">
            <v>L&amp;S Arts &amp; Humanities Division</v>
          </cell>
          <cell r="B841" t="str">
            <v>Art Practice</v>
          </cell>
          <cell r="N841" t="str">
            <v>TAS Eligible</v>
          </cell>
          <cell r="S841">
            <v>48</v>
          </cell>
          <cell r="X841">
            <v>46.257471217333176</v>
          </cell>
        </row>
        <row r="842">
          <cell r="A842" t="str">
            <v>L&amp;S Arts &amp; Humanities Division</v>
          </cell>
          <cell r="B842" t="str">
            <v>Art Practice</v>
          </cell>
          <cell r="N842" t="str">
            <v>TAS Eligible</v>
          </cell>
          <cell r="S842">
            <v>12</v>
          </cell>
          <cell r="X842">
            <v>12.746925286538669</v>
          </cell>
        </row>
        <row r="843">
          <cell r="A843" t="str">
            <v>L&amp;S Arts &amp; Humanities Division</v>
          </cell>
          <cell r="B843" t="str">
            <v>Art Practice</v>
          </cell>
          <cell r="N843" t="str">
            <v>Not TAS Eligible</v>
          </cell>
          <cell r="S843">
            <v>4</v>
          </cell>
          <cell r="X843">
            <v>4.9229553369818975</v>
          </cell>
        </row>
        <row r="844">
          <cell r="A844" t="str">
            <v>L&amp;S Arts &amp; Humanities Division</v>
          </cell>
          <cell r="B844" t="str">
            <v>Art Practice</v>
          </cell>
          <cell r="N844" t="str">
            <v>TAS Eligible</v>
          </cell>
          <cell r="S844">
            <v>260</v>
          </cell>
          <cell r="X844">
            <v>266.33621037466298</v>
          </cell>
        </row>
        <row r="845">
          <cell r="A845" t="str">
            <v>L&amp;S Arts &amp; Humanities Division</v>
          </cell>
          <cell r="B845" t="str">
            <v>Art Practice</v>
          </cell>
          <cell r="N845" t="str">
            <v>TAS Eligible</v>
          </cell>
          <cell r="S845">
            <v>216</v>
          </cell>
          <cell r="X845">
            <v>229.49047841411851</v>
          </cell>
        </row>
        <row r="846">
          <cell r="A846" t="str">
            <v>L&amp;S Arts &amp; Humanities Division</v>
          </cell>
          <cell r="B846" t="str">
            <v>Art Practice</v>
          </cell>
          <cell r="N846" t="str">
            <v>TAS Eligible</v>
          </cell>
          <cell r="S846">
            <v>100</v>
          </cell>
          <cell r="X846">
            <v>96.40686188419744</v>
          </cell>
        </row>
        <row r="847">
          <cell r="A847" t="str">
            <v>L&amp;S Arts &amp; Humanities Division</v>
          </cell>
          <cell r="B847" t="str">
            <v>Art Practice</v>
          </cell>
          <cell r="N847" t="str">
            <v>TAS Eligible</v>
          </cell>
          <cell r="S847">
            <v>76</v>
          </cell>
          <cell r="X847">
            <v>79.07468111868377</v>
          </cell>
        </row>
        <row r="848">
          <cell r="A848" t="str">
            <v>L&amp;S Arts &amp; Humanities Division</v>
          </cell>
          <cell r="B848" t="str">
            <v>Art Practice</v>
          </cell>
          <cell r="N848" t="str">
            <v>TAS Eligible</v>
          </cell>
          <cell r="S848">
            <v>96</v>
          </cell>
          <cell r="X848">
            <v>94.533530068618546</v>
          </cell>
        </row>
        <row r="849">
          <cell r="A849" t="str">
            <v>L&amp;S Arts &amp; Humanities Division</v>
          </cell>
          <cell r="B849" t="str">
            <v>Art Practice</v>
          </cell>
          <cell r="N849" t="str">
            <v>TAS Eligible</v>
          </cell>
          <cell r="S849">
            <v>76</v>
          </cell>
          <cell r="X849">
            <v>79.640833652009448</v>
          </cell>
        </row>
        <row r="850">
          <cell r="A850" t="str">
            <v>L&amp;S Arts &amp; Humanities Division</v>
          </cell>
          <cell r="B850" t="str">
            <v>Art Practice</v>
          </cell>
          <cell r="N850" t="str">
            <v>TAS Eligible</v>
          </cell>
          <cell r="S850">
            <v>72</v>
          </cell>
          <cell r="X850">
            <v>72.247041926340984</v>
          </cell>
        </row>
        <row r="851">
          <cell r="A851" t="str">
            <v>L&amp;S Arts &amp; Humanities Division</v>
          </cell>
          <cell r="B851" t="str">
            <v>Art Practice</v>
          </cell>
          <cell r="N851" t="str">
            <v>TAS Eligible</v>
          </cell>
          <cell r="S851">
            <v>64</v>
          </cell>
          <cell r="X851">
            <v>57.104734871349983</v>
          </cell>
        </row>
        <row r="852">
          <cell r="A852" t="str">
            <v>L&amp;S Arts &amp; Humanities Division</v>
          </cell>
          <cell r="B852" t="str">
            <v>Art Practice</v>
          </cell>
          <cell r="N852" t="str">
            <v>TAS Eligible</v>
          </cell>
          <cell r="S852">
            <v>68</v>
          </cell>
          <cell r="X852">
            <v>68.937222077190029</v>
          </cell>
        </row>
        <row r="853">
          <cell r="A853" t="str">
            <v>L&amp;S Arts &amp; Humanities Division</v>
          </cell>
          <cell r="B853" t="str">
            <v>Art Practice</v>
          </cell>
          <cell r="N853" t="str">
            <v>TAS Eligible</v>
          </cell>
          <cell r="S853">
            <v>68</v>
          </cell>
          <cell r="X853">
            <v>65.113675908906089</v>
          </cell>
        </row>
        <row r="854">
          <cell r="A854" t="str">
            <v>L&amp;S Arts &amp; Humanities Division</v>
          </cell>
          <cell r="B854" t="str">
            <v>Art Practice</v>
          </cell>
          <cell r="N854" t="str">
            <v>TAS Eligible</v>
          </cell>
          <cell r="S854">
            <v>80</v>
          </cell>
          <cell r="X854">
            <v>71.133506132968435</v>
          </cell>
        </row>
        <row r="855">
          <cell r="A855" t="str">
            <v>L&amp;S Arts &amp; Humanities Division</v>
          </cell>
          <cell r="B855" t="str">
            <v>Art Practice</v>
          </cell>
          <cell r="N855" t="str">
            <v>TAS Eligible</v>
          </cell>
          <cell r="S855">
            <v>76</v>
          </cell>
          <cell r="X855">
            <v>74.363295782616603</v>
          </cell>
        </row>
        <row r="856">
          <cell r="A856" t="str">
            <v>L&amp;S Arts &amp; Humanities Division</v>
          </cell>
          <cell r="B856" t="str">
            <v>Art Practice</v>
          </cell>
          <cell r="N856" t="str">
            <v>TAS Eligible</v>
          </cell>
          <cell r="S856">
            <v>64</v>
          </cell>
          <cell r="X856">
            <v>59.846224597733304</v>
          </cell>
        </row>
        <row r="857">
          <cell r="A857" t="str">
            <v>L&amp;S Arts &amp; Humanities Division</v>
          </cell>
          <cell r="B857" t="str">
            <v>Art Practice</v>
          </cell>
          <cell r="N857" t="str">
            <v>TAS Eligible</v>
          </cell>
          <cell r="S857">
            <v>72</v>
          </cell>
          <cell r="X857">
            <v>78.930313336059896</v>
          </cell>
        </row>
        <row r="858">
          <cell r="A858" t="str">
            <v>L&amp;S Arts &amp; Humanities Division</v>
          </cell>
          <cell r="B858" t="str">
            <v>Art Practice</v>
          </cell>
          <cell r="N858" t="str">
            <v>TAS Eligible</v>
          </cell>
          <cell r="S858">
            <v>216</v>
          </cell>
          <cell r="X858">
            <v>220.55605287580468</v>
          </cell>
        </row>
        <row r="859">
          <cell r="A859" t="str">
            <v>L&amp;S Arts &amp; Humanities Division</v>
          </cell>
          <cell r="B859" t="str">
            <v>Art Practice</v>
          </cell>
          <cell r="N859" t="str">
            <v>TAS Eligible</v>
          </cell>
          <cell r="S859">
            <v>48</v>
          </cell>
          <cell r="X859">
            <v>47.874177716284095</v>
          </cell>
        </row>
        <row r="860">
          <cell r="A860" t="str">
            <v>L&amp;S Arts &amp; Humanities Division</v>
          </cell>
          <cell r="B860" t="str">
            <v>Art Practice</v>
          </cell>
          <cell r="N860" t="str">
            <v>Not TAS Eligible</v>
          </cell>
          <cell r="S860">
            <v>18</v>
          </cell>
          <cell r="X860">
            <v>16.005796041279627</v>
          </cell>
        </row>
        <row r="861">
          <cell r="A861" t="str">
            <v>L&amp;S Arts &amp; Humanities Division</v>
          </cell>
          <cell r="B861" t="str">
            <v>Art Practice</v>
          </cell>
          <cell r="N861" t="str">
            <v>Not TAS Eligible</v>
          </cell>
          <cell r="S861">
            <v>12</v>
          </cell>
          <cell r="X861">
            <v>12.701828786178881</v>
          </cell>
        </row>
        <row r="862">
          <cell r="A862" t="str">
            <v>L&amp;S Arts &amp; Humanities Division</v>
          </cell>
          <cell r="B862" t="str">
            <v>Art Practice</v>
          </cell>
          <cell r="N862" t="str">
            <v>Not TAS Eligible</v>
          </cell>
          <cell r="S862">
            <v>10</v>
          </cell>
          <cell r="X862">
            <v>9.570637952095959</v>
          </cell>
        </row>
        <row r="863">
          <cell r="A863" t="str">
            <v>L&amp;S Arts &amp; Humanities Division</v>
          </cell>
          <cell r="B863" t="str">
            <v>Art Practice</v>
          </cell>
          <cell r="N863" t="str">
            <v>Not TAS Eligible</v>
          </cell>
          <cell r="S863">
            <v>23</v>
          </cell>
          <cell r="X863">
            <v>24.080389529902252</v>
          </cell>
        </row>
        <row r="864">
          <cell r="A864" t="str">
            <v>L&amp;S Arts &amp; Humanities Division</v>
          </cell>
          <cell r="B864" t="str">
            <v>Art Practice</v>
          </cell>
          <cell r="N864" t="str">
            <v>Not TAS Eligible</v>
          </cell>
          <cell r="S864">
            <v>19</v>
          </cell>
          <cell r="X864">
            <v>18.155968575251762</v>
          </cell>
        </row>
        <row r="865">
          <cell r="A865" t="str">
            <v>L&amp;S Arts &amp; Humanities Division</v>
          </cell>
          <cell r="B865" t="str">
            <v>Art Practice</v>
          </cell>
          <cell r="N865" t="str">
            <v>Not TAS Eligible</v>
          </cell>
          <cell r="S865">
            <v>20</v>
          </cell>
          <cell r="X865">
            <v>17.345469826901201</v>
          </cell>
        </row>
        <row r="866">
          <cell r="A866" t="str">
            <v>L&amp;S Arts &amp; Humanities Division</v>
          </cell>
          <cell r="B866" t="str">
            <v>Art Practice</v>
          </cell>
          <cell r="N866" t="str">
            <v>Not TAS Eligible</v>
          </cell>
          <cell r="S866">
            <v>10</v>
          </cell>
          <cell r="X866">
            <v>10.832874836052836</v>
          </cell>
        </row>
        <row r="867">
          <cell r="A867" t="str">
            <v>L&amp;S Arts &amp; Humanities Division</v>
          </cell>
          <cell r="B867" t="str">
            <v>Art Practice</v>
          </cell>
          <cell r="N867" t="str">
            <v>Not TAS Eligible</v>
          </cell>
          <cell r="S867">
            <v>26</v>
          </cell>
          <cell r="X867">
            <v>22.947073195840204</v>
          </cell>
        </row>
        <row r="868">
          <cell r="A868" t="str">
            <v>L&amp;S Arts &amp; Humanities Division</v>
          </cell>
          <cell r="B868" t="str">
            <v>Art Practice</v>
          </cell>
          <cell r="N868" t="str">
            <v>TAS Eligible</v>
          </cell>
          <cell r="S868">
            <v>52</v>
          </cell>
          <cell r="X868">
            <v>53.935814344864006</v>
          </cell>
        </row>
        <row r="869">
          <cell r="A869" t="str">
            <v>L&amp;S Arts &amp; Humanities Division</v>
          </cell>
          <cell r="B869" t="str">
            <v>Art Practice</v>
          </cell>
          <cell r="N869" t="str">
            <v>TAS Eligible</v>
          </cell>
          <cell r="S869">
            <v>44</v>
          </cell>
          <cell r="X869">
            <v>44.115542664473658</v>
          </cell>
        </row>
        <row r="870">
          <cell r="A870" t="str">
            <v>L&amp;S Arts &amp; Humanities Division</v>
          </cell>
          <cell r="B870" t="str">
            <v>Art Practice</v>
          </cell>
          <cell r="N870" t="str">
            <v>TAS Eligible</v>
          </cell>
          <cell r="S870">
            <v>84</v>
          </cell>
          <cell r="X870">
            <v>93.019848851784346</v>
          </cell>
        </row>
        <row r="871">
          <cell r="A871" t="str">
            <v>L&amp;S Arts &amp; Humanities Division</v>
          </cell>
          <cell r="B871" t="str">
            <v>Art Practice</v>
          </cell>
          <cell r="N871" t="str">
            <v>TAS Eligible</v>
          </cell>
          <cell r="S871">
            <v>64</v>
          </cell>
          <cell r="X871">
            <v>73.528388821715765</v>
          </cell>
        </row>
        <row r="872">
          <cell r="A872" t="str">
            <v>L&amp;S Arts &amp; Humanities Division</v>
          </cell>
          <cell r="B872" t="str">
            <v>Art Practice</v>
          </cell>
          <cell r="N872" t="str">
            <v>TAS Eligible</v>
          </cell>
          <cell r="S872">
            <v>52</v>
          </cell>
          <cell r="X872">
            <v>49.882631037975798</v>
          </cell>
        </row>
        <row r="873">
          <cell r="A873" t="str">
            <v>L&amp;S Arts &amp; Humanities Division</v>
          </cell>
          <cell r="B873" t="str">
            <v>Art Practice</v>
          </cell>
          <cell r="N873" t="str">
            <v>TAS Eligible</v>
          </cell>
          <cell r="S873">
            <v>84</v>
          </cell>
          <cell r="X873">
            <v>84.04833889729727</v>
          </cell>
        </row>
        <row r="874">
          <cell r="A874" t="str">
            <v>L&amp;S Arts &amp; Humanities Division</v>
          </cell>
          <cell r="B874" t="str">
            <v>Art Practice</v>
          </cell>
          <cell r="N874" t="str">
            <v>TAS Eligible</v>
          </cell>
          <cell r="S874">
            <v>88</v>
          </cell>
          <cell r="X874">
            <v>89.626109258380509</v>
          </cell>
        </row>
        <row r="875">
          <cell r="A875" t="str">
            <v>L&amp;S Arts &amp; Humanities Division</v>
          </cell>
          <cell r="B875" t="str">
            <v>Art Practice</v>
          </cell>
          <cell r="N875" t="str">
            <v>TAS Eligible</v>
          </cell>
          <cell r="S875">
            <v>80</v>
          </cell>
          <cell r="X875">
            <v>88.95443876597416</v>
          </cell>
        </row>
        <row r="876">
          <cell r="A876" t="str">
            <v>L&amp;S Arts &amp; Humanities Division</v>
          </cell>
          <cell r="B876" t="str">
            <v>Art Practice</v>
          </cell>
          <cell r="N876" t="str">
            <v>TAS Eligible</v>
          </cell>
          <cell r="S876">
            <v>84</v>
          </cell>
          <cell r="X876">
            <v>85.230816542340875</v>
          </cell>
        </row>
        <row r="877">
          <cell r="A877" t="str">
            <v>L&amp;S Arts &amp; Humanities Division</v>
          </cell>
          <cell r="B877" t="str">
            <v>Art Practice</v>
          </cell>
          <cell r="N877" t="str">
            <v>TAS Eligible</v>
          </cell>
          <cell r="S877">
            <v>92</v>
          </cell>
          <cell r="X877">
            <v>105.16332281527812</v>
          </cell>
        </row>
        <row r="878">
          <cell r="A878" t="str">
            <v>L&amp;S Arts &amp; Humanities Division</v>
          </cell>
          <cell r="B878" t="str">
            <v>Art Practice</v>
          </cell>
          <cell r="N878" t="str">
            <v>TAS Eligible</v>
          </cell>
          <cell r="S878">
            <v>84</v>
          </cell>
          <cell r="X878">
            <v>87.641245339555397</v>
          </cell>
        </row>
        <row r="879">
          <cell r="A879" t="str">
            <v>L&amp;S Arts &amp; Humanities Division</v>
          </cell>
          <cell r="B879" t="str">
            <v>Art Practice</v>
          </cell>
          <cell r="N879" t="str">
            <v>TAS Eligible</v>
          </cell>
          <cell r="S879">
            <v>56</v>
          </cell>
          <cell r="X879">
            <v>62.093349481608477</v>
          </cell>
        </row>
        <row r="880">
          <cell r="A880" t="str">
            <v>L&amp;S Arts &amp; Humanities Division</v>
          </cell>
          <cell r="B880" t="str">
            <v>Art Practice</v>
          </cell>
          <cell r="N880" t="str">
            <v>TAS Eligible</v>
          </cell>
          <cell r="S880">
            <v>44</v>
          </cell>
          <cell r="X880">
            <v>45.131306102305707</v>
          </cell>
        </row>
        <row r="881">
          <cell r="A881" t="str">
            <v>L&amp;S Arts &amp; Humanities Division</v>
          </cell>
          <cell r="B881" t="str">
            <v>Art Practice</v>
          </cell>
          <cell r="N881" t="str">
            <v>TAS Eligible</v>
          </cell>
          <cell r="S881">
            <v>76</v>
          </cell>
          <cell r="X881">
            <v>90.4205746334341</v>
          </cell>
        </row>
        <row r="882">
          <cell r="A882" t="str">
            <v>L&amp;S Arts &amp; Humanities Division</v>
          </cell>
          <cell r="B882" t="str">
            <v>Art Practice</v>
          </cell>
          <cell r="N882" t="str">
            <v>TAS Eligible</v>
          </cell>
          <cell r="S882">
            <v>60</v>
          </cell>
          <cell r="X882">
            <v>72.756501396928542</v>
          </cell>
        </row>
        <row r="883">
          <cell r="A883" t="str">
            <v>L&amp;S Arts &amp; Humanities Division</v>
          </cell>
          <cell r="B883" t="str">
            <v>Art Practice</v>
          </cell>
          <cell r="N883" t="str">
            <v>TAS Eligible</v>
          </cell>
          <cell r="S883">
            <v>60</v>
          </cell>
          <cell r="X883">
            <v>68.533837347223667</v>
          </cell>
        </row>
        <row r="884">
          <cell r="A884" t="str">
            <v>L&amp;S Arts &amp; Humanities Division</v>
          </cell>
          <cell r="B884" t="str">
            <v>Art Practice</v>
          </cell>
          <cell r="N884" t="str">
            <v>TAS Eligible</v>
          </cell>
          <cell r="S884">
            <v>60</v>
          </cell>
          <cell r="X884">
            <v>65.88312876933594</v>
          </cell>
        </row>
        <row r="885">
          <cell r="A885" t="str">
            <v>L&amp;S Arts &amp; Humanities Division</v>
          </cell>
          <cell r="B885" t="str">
            <v>Art Practice</v>
          </cell>
          <cell r="N885" t="str">
            <v>TAS Eligible</v>
          </cell>
          <cell r="S885">
            <v>52</v>
          </cell>
          <cell r="X885">
            <v>57.680152958845667</v>
          </cell>
        </row>
        <row r="886">
          <cell r="A886" t="str">
            <v>L&amp;S Arts &amp; Humanities Division</v>
          </cell>
          <cell r="B886" t="str">
            <v>Art Practice</v>
          </cell>
          <cell r="N886" t="str">
            <v>TAS Eligible</v>
          </cell>
          <cell r="S886">
            <v>64</v>
          </cell>
          <cell r="X886">
            <v>64.779088315965794</v>
          </cell>
        </row>
        <row r="887">
          <cell r="A887" t="str">
            <v>L&amp;S Arts &amp; Humanities Division</v>
          </cell>
          <cell r="B887" t="str">
            <v>Art Practice</v>
          </cell>
          <cell r="N887" t="str">
            <v>TAS Eligible</v>
          </cell>
          <cell r="S887">
            <v>48</v>
          </cell>
          <cell r="X887">
            <v>51.50997544431705</v>
          </cell>
        </row>
        <row r="888">
          <cell r="A888" t="str">
            <v>L&amp;S Arts &amp; Humanities Division</v>
          </cell>
          <cell r="B888" t="str">
            <v>Art Practice</v>
          </cell>
          <cell r="N888" t="str">
            <v>TAS Eligible</v>
          </cell>
          <cell r="S888">
            <v>84</v>
          </cell>
          <cell r="X888">
            <v>94.401752231013461</v>
          </cell>
        </row>
        <row r="889">
          <cell r="A889" t="str">
            <v>L&amp;S Arts &amp; Humanities Division</v>
          </cell>
          <cell r="B889" t="str">
            <v>Art Practice</v>
          </cell>
          <cell r="N889" t="str">
            <v>TAS Eligible</v>
          </cell>
          <cell r="S889">
            <v>76</v>
          </cell>
          <cell r="X889">
            <v>79.352983721148874</v>
          </cell>
        </row>
        <row r="890">
          <cell r="A890" t="str">
            <v>L&amp;S Arts &amp; Humanities Division</v>
          </cell>
          <cell r="B890" t="str">
            <v>Art Practice</v>
          </cell>
          <cell r="N890" t="str">
            <v>TAS Eligible</v>
          </cell>
          <cell r="S890">
            <v>52</v>
          </cell>
          <cell r="X890">
            <v>56.029276604367325</v>
          </cell>
        </row>
        <row r="891">
          <cell r="A891" t="str">
            <v>L&amp;S Arts &amp; Humanities Division</v>
          </cell>
          <cell r="B891" t="str">
            <v>Art Practice</v>
          </cell>
          <cell r="N891" t="str">
            <v>TAS Eligible</v>
          </cell>
          <cell r="S891">
            <v>64</v>
          </cell>
          <cell r="X891">
            <v>63.958818996801135</v>
          </cell>
        </row>
        <row r="892">
          <cell r="A892" t="str">
            <v>L&amp;S Arts &amp; Humanities Division</v>
          </cell>
          <cell r="B892" t="str">
            <v>Art Practice</v>
          </cell>
          <cell r="N892" t="str">
            <v>TAS Eligible</v>
          </cell>
          <cell r="S892">
            <v>56</v>
          </cell>
          <cell r="X892">
            <v>60.928249556596988</v>
          </cell>
        </row>
        <row r="893">
          <cell r="A893" t="str">
            <v>L&amp;S Arts &amp; Humanities Division</v>
          </cell>
          <cell r="B893" t="str">
            <v>Art Practice</v>
          </cell>
          <cell r="N893" t="str">
            <v>TAS Eligible</v>
          </cell>
          <cell r="S893">
            <v>68</v>
          </cell>
          <cell r="X893">
            <v>80.471255548928639</v>
          </cell>
        </row>
        <row r="894">
          <cell r="A894" t="str">
            <v>L&amp;S Arts &amp; Humanities Division</v>
          </cell>
          <cell r="B894" t="str">
            <v>Art Practice</v>
          </cell>
          <cell r="N894" t="str">
            <v>TAS Eligible</v>
          </cell>
          <cell r="S894">
            <v>60</v>
          </cell>
          <cell r="X894">
            <v>71.10543536162551</v>
          </cell>
        </row>
        <row r="895">
          <cell r="A895" t="str">
            <v>L&amp;S Arts &amp; Humanities Division</v>
          </cell>
          <cell r="B895" t="str">
            <v>Art Practice</v>
          </cell>
          <cell r="N895" t="str">
            <v>TAS Eligible</v>
          </cell>
          <cell r="S895">
            <v>96</v>
          </cell>
          <cell r="X895">
            <v>102.41521670653418</v>
          </cell>
        </row>
        <row r="896">
          <cell r="A896" t="str">
            <v>L&amp;S Arts &amp; Humanities Division</v>
          </cell>
          <cell r="B896" t="str">
            <v>Art Practice</v>
          </cell>
          <cell r="N896" t="str">
            <v>TAS Eligible</v>
          </cell>
          <cell r="S896">
            <v>80</v>
          </cell>
          <cell r="X896">
            <v>90.410775058679633</v>
          </cell>
        </row>
        <row r="897">
          <cell r="A897" t="str">
            <v>L&amp;S Arts &amp; Humanities Division</v>
          </cell>
          <cell r="B897" t="str">
            <v>Art Practice</v>
          </cell>
          <cell r="N897" t="str">
            <v>TAS Eligible</v>
          </cell>
          <cell r="S897">
            <v>64</v>
          </cell>
          <cell r="X897">
            <v>70.33846728901932</v>
          </cell>
        </row>
        <row r="898">
          <cell r="A898" t="str">
            <v>L&amp;S Arts &amp; Humanities Division</v>
          </cell>
          <cell r="B898" t="str">
            <v>Art Practice</v>
          </cell>
          <cell r="N898" t="str">
            <v>TAS Eligible</v>
          </cell>
          <cell r="S898">
            <v>37</v>
          </cell>
          <cell r="X898">
            <v>37.523224664586493</v>
          </cell>
        </row>
        <row r="899">
          <cell r="A899" t="str">
            <v>L&amp;S Arts &amp; Humanities Division</v>
          </cell>
          <cell r="B899" t="str">
            <v>Art Practice</v>
          </cell>
          <cell r="N899" t="str">
            <v>TAS Eligible</v>
          </cell>
          <cell r="S899">
            <v>48</v>
          </cell>
          <cell r="X899">
            <v>52.462046366913832</v>
          </cell>
        </row>
        <row r="900">
          <cell r="A900" t="str">
            <v>L&amp;S Arts &amp; Humanities Division</v>
          </cell>
          <cell r="B900" t="str">
            <v>Art Practice</v>
          </cell>
          <cell r="N900" t="str">
            <v>Not TAS Eligible</v>
          </cell>
          <cell r="S900">
            <v>27</v>
          </cell>
          <cell r="X900">
            <v>24.008694061919442</v>
          </cell>
        </row>
        <row r="901">
          <cell r="A901" t="str">
            <v>L&amp;S Arts &amp; Humanities Division</v>
          </cell>
          <cell r="B901" t="str">
            <v>Art Practice</v>
          </cell>
          <cell r="N901" t="str">
            <v>Not TAS Eligible</v>
          </cell>
          <cell r="S901">
            <v>19</v>
          </cell>
          <cell r="X901">
            <v>20.111228911449896</v>
          </cell>
        </row>
        <row r="902">
          <cell r="A902" t="str">
            <v>L&amp;S Arts &amp; Humanities Division</v>
          </cell>
          <cell r="B902" t="str">
            <v>Art Practice</v>
          </cell>
          <cell r="N902" t="str">
            <v>Not TAS Eligible</v>
          </cell>
          <cell r="S902">
            <v>14</v>
          </cell>
          <cell r="X902">
            <v>13.398893132934338</v>
          </cell>
        </row>
        <row r="903">
          <cell r="A903" t="str">
            <v>L&amp;S Arts &amp; Humanities Division</v>
          </cell>
          <cell r="B903" t="str">
            <v>Art Practice</v>
          </cell>
          <cell r="N903" t="str">
            <v>Not TAS Eligible</v>
          </cell>
          <cell r="S903">
            <v>26</v>
          </cell>
          <cell r="X903">
            <v>27.221309903367768</v>
          </cell>
        </row>
        <row r="904">
          <cell r="A904" t="str">
            <v>L&amp;S Arts &amp; Humanities Division</v>
          </cell>
          <cell r="B904" t="str">
            <v>Art Practice</v>
          </cell>
          <cell r="N904" t="str">
            <v>Not TAS Eligible</v>
          </cell>
          <cell r="S904">
            <v>20</v>
          </cell>
          <cell r="X904">
            <v>19.111545868686065</v>
          </cell>
        </row>
        <row r="905">
          <cell r="A905" t="str">
            <v>L&amp;S Arts &amp; Humanities Division</v>
          </cell>
          <cell r="B905" t="str">
            <v>Art Practice</v>
          </cell>
          <cell r="N905" t="str">
            <v>Not TAS Eligible</v>
          </cell>
          <cell r="S905">
            <v>27</v>
          </cell>
          <cell r="X905">
            <v>23.416384266316619</v>
          </cell>
        </row>
        <row r="906">
          <cell r="A906" t="str">
            <v>L&amp;S Arts &amp; Humanities Division</v>
          </cell>
          <cell r="B906" t="str">
            <v>Art Practice</v>
          </cell>
          <cell r="N906" t="str">
            <v>Not TAS Eligible</v>
          </cell>
          <cell r="S906">
            <v>15</v>
          </cell>
          <cell r="X906">
            <v>16.249312254079253</v>
          </cell>
        </row>
        <row r="907">
          <cell r="A907" t="str">
            <v>L&amp;S Arts &amp; Humanities Division</v>
          </cell>
          <cell r="B907" t="str">
            <v>Art Practice</v>
          </cell>
          <cell r="N907" t="str">
            <v>Not TAS Eligible</v>
          </cell>
          <cell r="S907">
            <v>12</v>
          </cell>
          <cell r="X907">
            <v>10.590956859618556</v>
          </cell>
        </row>
        <row r="908">
          <cell r="A908" t="str">
            <v>L&amp;S Arts &amp; Humanities Division</v>
          </cell>
          <cell r="B908" t="str">
            <v>Art Practice</v>
          </cell>
          <cell r="N908" t="str">
            <v>TAS Eligible</v>
          </cell>
          <cell r="S908">
            <v>48</v>
          </cell>
          <cell r="X908">
            <v>47.874177716284095</v>
          </cell>
        </row>
        <row r="909">
          <cell r="A909" t="str">
            <v>L&amp;S Arts &amp; Humanities Division</v>
          </cell>
          <cell r="B909" t="str">
            <v>Art Practice</v>
          </cell>
          <cell r="N909" t="str">
            <v>Not TAS Eligible</v>
          </cell>
          <cell r="S909">
            <v>14</v>
          </cell>
          <cell r="X909">
            <v>15.223578757257396</v>
          </cell>
        </row>
        <row r="910">
          <cell r="A910" t="str">
            <v>L&amp;S Arts &amp; Humanities Division</v>
          </cell>
          <cell r="B910" t="str">
            <v>Art Practice</v>
          </cell>
          <cell r="N910" t="str">
            <v>Not TAS Eligible</v>
          </cell>
          <cell r="S910">
            <v>16</v>
          </cell>
          <cell r="X910">
            <v>18.099965987830874</v>
          </cell>
        </row>
        <row r="911">
          <cell r="A911" t="str">
            <v>L&amp;S Arts &amp; Humanities Division</v>
          </cell>
          <cell r="B911" t="str">
            <v>Art Practice</v>
          </cell>
          <cell r="N911" t="str">
            <v>Not TAS Eligible</v>
          </cell>
          <cell r="S911">
            <v>21</v>
          </cell>
          <cell r="X911">
            <v>22.835368135886092</v>
          </cell>
        </row>
        <row r="912">
          <cell r="A912" t="str">
            <v>L&amp;S Arts &amp; Humanities Division</v>
          </cell>
          <cell r="B912" t="str">
            <v>Art Practice</v>
          </cell>
          <cell r="N912" t="str">
            <v>Not TAS Eligible</v>
          </cell>
          <cell r="S912">
            <v>24</v>
          </cell>
          <cell r="X912">
            <v>27.149948981746316</v>
          </cell>
        </row>
        <row r="913">
          <cell r="A913" t="str">
            <v>L&amp;S Arts &amp; Humanities Division</v>
          </cell>
          <cell r="B913" t="str">
            <v>Classics</v>
          </cell>
          <cell r="N913" t="str">
            <v>TAS Eligible</v>
          </cell>
          <cell r="S913">
            <v>520</v>
          </cell>
          <cell r="X913">
            <v>548.62849989490235</v>
          </cell>
        </row>
        <row r="914">
          <cell r="A914" t="str">
            <v>L&amp;S Arts &amp; Humanities Division</v>
          </cell>
          <cell r="B914" t="str">
            <v>Classics</v>
          </cell>
          <cell r="N914" t="str">
            <v>TAS Eligible</v>
          </cell>
          <cell r="S914">
            <v>496</v>
          </cell>
          <cell r="X914">
            <v>478.74755044679705</v>
          </cell>
        </row>
        <row r="915">
          <cell r="A915" t="str">
            <v>L&amp;S Arts &amp; Humanities Division</v>
          </cell>
          <cell r="B915" t="str">
            <v>Classics</v>
          </cell>
          <cell r="N915" t="str">
            <v>TAS Eligible</v>
          </cell>
          <cell r="S915">
            <v>180</v>
          </cell>
          <cell r="X915">
            <v>193.87542161891042</v>
          </cell>
        </row>
        <row r="916">
          <cell r="A916" t="str">
            <v>L&amp;S Arts &amp; Humanities Division</v>
          </cell>
          <cell r="B916" t="str">
            <v>Classics</v>
          </cell>
          <cell r="N916" t="str">
            <v>TAS Eligible</v>
          </cell>
          <cell r="S916">
            <v>112</v>
          </cell>
          <cell r="X916">
            <v>116.75894210409027</v>
          </cell>
        </row>
        <row r="917">
          <cell r="A917" t="str">
            <v>L&amp;S Arts &amp; Humanities Division</v>
          </cell>
          <cell r="B917" t="str">
            <v>Classics</v>
          </cell>
          <cell r="N917" t="str">
            <v>Not TAS Eligible</v>
          </cell>
          <cell r="S917">
            <v>7</v>
          </cell>
          <cell r="X917">
            <v>6.3318613832431652</v>
          </cell>
        </row>
        <row r="918">
          <cell r="A918" t="str">
            <v>L&amp;S Arts &amp; Humanities Division</v>
          </cell>
          <cell r="B918" t="str">
            <v>Classics</v>
          </cell>
          <cell r="N918" t="str">
            <v>Not TAS Eligible</v>
          </cell>
          <cell r="S918">
            <v>16</v>
          </cell>
          <cell r="X918">
            <v>16.741844689798548</v>
          </cell>
        </row>
        <row r="919">
          <cell r="A919" t="str">
            <v>L&amp;S Arts &amp; Humanities Division</v>
          </cell>
          <cell r="B919" t="str">
            <v>Classics</v>
          </cell>
          <cell r="N919" t="str">
            <v>Not TAS Eligible</v>
          </cell>
          <cell r="S919">
            <v>11</v>
          </cell>
          <cell r="X919">
            <v>11.223874442785672</v>
          </cell>
        </row>
        <row r="920">
          <cell r="A920" t="str">
            <v>L&amp;S Arts &amp; Humanities Division</v>
          </cell>
          <cell r="B920" t="str">
            <v>Classics</v>
          </cell>
          <cell r="N920" t="str">
            <v>TAS Eligible</v>
          </cell>
          <cell r="S920">
            <v>696</v>
          </cell>
          <cell r="X920">
            <v>726.81002116863328</v>
          </cell>
        </row>
        <row r="921">
          <cell r="A921" t="str">
            <v>L&amp;S Arts &amp; Humanities Division</v>
          </cell>
          <cell r="B921" t="str">
            <v>Classics</v>
          </cell>
          <cell r="N921" t="str">
            <v>TAS Eligible</v>
          </cell>
          <cell r="S921">
            <v>128</v>
          </cell>
          <cell r="X921">
            <v>129.04165795111169</v>
          </cell>
        </row>
        <row r="922">
          <cell r="A922" t="str">
            <v>L&amp;S Arts &amp; Humanities Division</v>
          </cell>
          <cell r="B922" t="str">
            <v>Classics</v>
          </cell>
          <cell r="N922" t="str">
            <v>TAS Eligible</v>
          </cell>
          <cell r="S922">
            <v>288</v>
          </cell>
          <cell r="X922">
            <v>280.06607615249646</v>
          </cell>
        </row>
        <row r="923">
          <cell r="A923" t="str">
            <v>L&amp;S Arts &amp; Humanities Division</v>
          </cell>
          <cell r="B923" t="str">
            <v>Classics</v>
          </cell>
          <cell r="N923" t="str">
            <v>Not TAS Eligible</v>
          </cell>
          <cell r="S923">
            <v>60</v>
          </cell>
          <cell r="X923">
            <v>64.45242592843897</v>
          </cell>
        </row>
        <row r="924">
          <cell r="A924" t="str">
            <v>L&amp;S Arts &amp; Humanities Division</v>
          </cell>
          <cell r="B924" t="str">
            <v>Classics</v>
          </cell>
          <cell r="N924" t="str">
            <v>TAS Eligible</v>
          </cell>
          <cell r="S924">
            <v>505</v>
          </cell>
          <cell r="X924">
            <v>528.56263351197742</v>
          </cell>
        </row>
        <row r="925">
          <cell r="A925" t="str">
            <v>L&amp;S Arts &amp; Humanities Division</v>
          </cell>
          <cell r="B925" t="str">
            <v>Classics</v>
          </cell>
          <cell r="N925" t="str">
            <v>TAS Eligible</v>
          </cell>
          <cell r="S925">
            <v>164</v>
          </cell>
          <cell r="X925">
            <v>167.02402554393254</v>
          </cell>
        </row>
        <row r="926">
          <cell r="A926" t="str">
            <v>L&amp;S Arts &amp; Humanities Division</v>
          </cell>
          <cell r="B926" t="str">
            <v>Classics</v>
          </cell>
          <cell r="N926" t="str">
            <v>TAS Eligible</v>
          </cell>
          <cell r="S926">
            <v>96</v>
          </cell>
          <cell r="X926">
            <v>102.30668536224225</v>
          </cell>
        </row>
        <row r="927">
          <cell r="A927" t="str">
            <v>L&amp;S Arts &amp; Humanities Division</v>
          </cell>
          <cell r="B927" t="str">
            <v>Classics</v>
          </cell>
          <cell r="N927" t="str">
            <v>TAS Eligible</v>
          </cell>
          <cell r="S927">
            <v>88</v>
          </cell>
          <cell r="X927">
            <v>82.006951053417097</v>
          </cell>
        </row>
        <row r="928">
          <cell r="A928" t="str">
            <v>L&amp;S Arts &amp; Humanities Division</v>
          </cell>
          <cell r="B928" t="str">
            <v>Classics</v>
          </cell>
          <cell r="N928" t="str">
            <v>TAS Eligible</v>
          </cell>
          <cell r="S928">
            <v>24</v>
          </cell>
          <cell r="X928">
            <v>24.195310865833434</v>
          </cell>
        </row>
        <row r="929">
          <cell r="A929" t="str">
            <v>L&amp;S Arts &amp; Humanities Division</v>
          </cell>
          <cell r="B929" t="str">
            <v>Classics</v>
          </cell>
          <cell r="N929" t="str">
            <v>TAS Eligible</v>
          </cell>
          <cell r="S929">
            <v>112</v>
          </cell>
          <cell r="X929">
            <v>105.36025672739423</v>
          </cell>
        </row>
        <row r="930">
          <cell r="A930" t="str">
            <v>L&amp;S Arts &amp; Humanities Division</v>
          </cell>
          <cell r="B930" t="str">
            <v>Classics</v>
          </cell>
          <cell r="N930" t="str">
            <v>TAS Eligible</v>
          </cell>
          <cell r="S930">
            <v>36</v>
          </cell>
          <cell r="X930">
            <v>41.003316349126457</v>
          </cell>
        </row>
        <row r="931">
          <cell r="A931" t="str">
            <v>L&amp;S Arts &amp; Humanities Division</v>
          </cell>
          <cell r="B931" t="str">
            <v>Classics</v>
          </cell>
          <cell r="N931" t="str">
            <v>TAS Eligible</v>
          </cell>
          <cell r="S931">
            <v>44</v>
          </cell>
          <cell r="X931">
            <v>44.101860651249673</v>
          </cell>
        </row>
        <row r="932">
          <cell r="A932" t="str">
            <v>L&amp;S Arts &amp; Humanities Division</v>
          </cell>
          <cell r="B932" t="str">
            <v>Classics</v>
          </cell>
          <cell r="N932" t="str">
            <v>TAS Eligible</v>
          </cell>
          <cell r="S932">
            <v>40</v>
          </cell>
          <cell r="X932">
            <v>35.110683937913549</v>
          </cell>
        </row>
        <row r="933">
          <cell r="A933" t="str">
            <v>L&amp;S Arts &amp; Humanities Division</v>
          </cell>
          <cell r="B933" t="str">
            <v>Classics</v>
          </cell>
          <cell r="N933" t="str">
            <v>TAS Eligible</v>
          </cell>
          <cell r="S933">
            <v>36</v>
          </cell>
          <cell r="X933">
            <v>31.733815429670649</v>
          </cell>
        </row>
        <row r="934">
          <cell r="A934" t="str">
            <v>L&amp;S Arts &amp; Humanities Division</v>
          </cell>
          <cell r="B934" t="str">
            <v>Classics</v>
          </cell>
          <cell r="N934" t="str">
            <v>TAS Eligible</v>
          </cell>
          <cell r="S934">
            <v>16</v>
          </cell>
          <cell r="X934">
            <v>14.490913382109984</v>
          </cell>
        </row>
        <row r="935">
          <cell r="A935" t="str">
            <v>L&amp;S Arts &amp; Humanities Division</v>
          </cell>
          <cell r="B935" t="str">
            <v>Classics</v>
          </cell>
          <cell r="N935" t="str">
            <v>TAS Eligible</v>
          </cell>
          <cell r="S935">
            <v>8</v>
          </cell>
          <cell r="X935">
            <v>7.7854825984044886</v>
          </cell>
        </row>
        <row r="936">
          <cell r="A936" t="str">
            <v>L&amp;S Arts &amp; Humanities Division</v>
          </cell>
          <cell r="B936" t="str">
            <v>Classics</v>
          </cell>
          <cell r="N936" t="str">
            <v>TAS Eligible</v>
          </cell>
          <cell r="S936">
            <v>56</v>
          </cell>
          <cell r="X936">
            <v>56.035267364064964</v>
          </cell>
        </row>
        <row r="937">
          <cell r="A937" t="str">
            <v>L&amp;S Arts &amp; Humanities Division</v>
          </cell>
          <cell r="B937" t="str">
            <v>Classics</v>
          </cell>
          <cell r="N937" t="str">
            <v>TAS Eligible</v>
          </cell>
          <cell r="S937">
            <v>32</v>
          </cell>
          <cell r="X937">
            <v>32.07029485242731</v>
          </cell>
        </row>
        <row r="938">
          <cell r="A938" t="str">
            <v>L&amp;S Arts &amp; Humanities Division</v>
          </cell>
          <cell r="B938" t="str">
            <v>Classics</v>
          </cell>
          <cell r="N938" t="str">
            <v>TAS Eligible</v>
          </cell>
          <cell r="S938">
            <v>12</v>
          </cell>
          <cell r="X938">
            <v>11.901171980337928</v>
          </cell>
        </row>
        <row r="939">
          <cell r="A939" t="str">
            <v>L&amp;S Arts &amp; Humanities Division</v>
          </cell>
          <cell r="B939" t="str">
            <v>Classics</v>
          </cell>
          <cell r="N939" t="str">
            <v>TAS Eligible</v>
          </cell>
          <cell r="S939">
            <v>32</v>
          </cell>
          <cell r="X939">
            <v>32.05841329607081</v>
          </cell>
        </row>
        <row r="940">
          <cell r="A940" t="str">
            <v>L&amp;S Arts &amp; Humanities Division</v>
          </cell>
          <cell r="B940" t="str">
            <v>Classics</v>
          </cell>
          <cell r="N940" t="str">
            <v>TAS Eligible</v>
          </cell>
          <cell r="S940">
            <v>16</v>
          </cell>
          <cell r="X940">
            <v>12.97742363877822</v>
          </cell>
        </row>
        <row r="941">
          <cell r="A941" t="str">
            <v>L&amp;S Arts &amp; Humanities Division</v>
          </cell>
          <cell r="B941" t="str">
            <v>Classics</v>
          </cell>
          <cell r="N941" t="str">
            <v>TAS Eligible</v>
          </cell>
          <cell r="S941">
            <v>12</v>
          </cell>
          <cell r="X941">
            <v>12.17986050492809</v>
          </cell>
        </row>
        <row r="942">
          <cell r="A942" t="str">
            <v>L&amp;S Arts &amp; Humanities Division</v>
          </cell>
          <cell r="B942" t="str">
            <v>Classics</v>
          </cell>
          <cell r="N942" t="str">
            <v>TAS Eligible</v>
          </cell>
          <cell r="S942">
            <v>20</v>
          </cell>
          <cell r="X942">
            <v>23.152987924753617</v>
          </cell>
        </row>
        <row r="943">
          <cell r="A943" t="str">
            <v>L&amp;S Arts &amp; Humanities Division</v>
          </cell>
          <cell r="B943" t="str">
            <v>Classics</v>
          </cell>
          <cell r="N943" t="str">
            <v>TAS Eligible</v>
          </cell>
          <cell r="S943">
            <v>64</v>
          </cell>
          <cell r="X943">
            <v>64.447184204024438</v>
          </cell>
        </row>
        <row r="944">
          <cell r="A944" t="str">
            <v>L&amp;S Arts &amp; Humanities Division</v>
          </cell>
          <cell r="B944" t="str">
            <v>Classics</v>
          </cell>
          <cell r="N944" t="str">
            <v>TAS Eligible</v>
          </cell>
          <cell r="S944">
            <v>32</v>
          </cell>
          <cell r="X944">
            <v>36.358292829033005</v>
          </cell>
        </row>
        <row r="945">
          <cell r="A945" t="str">
            <v>L&amp;S Arts &amp; Humanities Division</v>
          </cell>
          <cell r="B945" t="str">
            <v>Classics</v>
          </cell>
          <cell r="N945" t="str">
            <v>TAS Eligible</v>
          </cell>
          <cell r="S945">
            <v>32</v>
          </cell>
          <cell r="X945">
            <v>36.707447034691619</v>
          </cell>
        </row>
        <row r="946">
          <cell r="A946" t="str">
            <v>L&amp;S Arts &amp; Humanities Division</v>
          </cell>
          <cell r="B946" t="str">
            <v>Classics</v>
          </cell>
          <cell r="N946" t="str">
            <v>TAS Eligible</v>
          </cell>
          <cell r="S946">
            <v>36</v>
          </cell>
          <cell r="X946">
            <v>40.302967810650905</v>
          </cell>
        </row>
        <row r="947">
          <cell r="A947" t="str">
            <v>L&amp;S Arts &amp; Humanities Division</v>
          </cell>
          <cell r="B947" t="str">
            <v>Classics</v>
          </cell>
          <cell r="N947" t="str">
            <v>TAS Eligible</v>
          </cell>
          <cell r="S947">
            <v>32</v>
          </cell>
          <cell r="X947">
            <v>35.215692529473401</v>
          </cell>
        </row>
        <row r="948">
          <cell r="A948" t="str">
            <v>L&amp;S Arts &amp; Humanities Division</v>
          </cell>
          <cell r="B948" t="str">
            <v>Classics</v>
          </cell>
          <cell r="N948" t="str">
            <v>TAS Eligible</v>
          </cell>
          <cell r="S948">
            <v>44</v>
          </cell>
          <cell r="X948">
            <v>45.914449049456614</v>
          </cell>
        </row>
        <row r="949">
          <cell r="A949" t="str">
            <v>L&amp;S Arts &amp; Humanities Division</v>
          </cell>
          <cell r="B949" t="str">
            <v>Classics</v>
          </cell>
          <cell r="N949" t="str">
            <v>TAS Eligible</v>
          </cell>
          <cell r="S949">
            <v>36</v>
          </cell>
          <cell r="X949">
            <v>39.475775577825281</v>
          </cell>
        </row>
        <row r="950">
          <cell r="A950" t="str">
            <v>L&amp;S Arts &amp; Humanities Division</v>
          </cell>
          <cell r="B950" t="str">
            <v>Classics</v>
          </cell>
          <cell r="N950" t="str">
            <v>TAS Eligible</v>
          </cell>
          <cell r="S950">
            <v>16</v>
          </cell>
          <cell r="X950">
            <v>17.993220338983051</v>
          </cell>
        </row>
        <row r="951">
          <cell r="A951" t="str">
            <v>L&amp;S Arts &amp; Humanities Division</v>
          </cell>
          <cell r="B951" t="str">
            <v>Classics</v>
          </cell>
          <cell r="N951" t="str">
            <v>TAS Eligible</v>
          </cell>
          <cell r="S951">
            <v>80</v>
          </cell>
          <cell r="X951">
            <v>71.887087081644893</v>
          </cell>
        </row>
        <row r="952">
          <cell r="A952" t="str">
            <v>L&amp;S Arts &amp; Humanities Division</v>
          </cell>
          <cell r="B952" t="str">
            <v>Classics</v>
          </cell>
          <cell r="N952" t="str">
            <v>TAS Eligible</v>
          </cell>
          <cell r="S952">
            <v>12</v>
          </cell>
          <cell r="X952">
            <v>11.785482598404489</v>
          </cell>
        </row>
        <row r="953">
          <cell r="A953" t="str">
            <v>L&amp;S Arts &amp; Humanities Division</v>
          </cell>
          <cell r="B953" t="str">
            <v>Classics</v>
          </cell>
          <cell r="N953" t="str">
            <v>TAS Eligible</v>
          </cell>
          <cell r="S953">
            <v>44</v>
          </cell>
          <cell r="X953">
            <v>42.832491063707486</v>
          </cell>
        </row>
        <row r="954">
          <cell r="A954" t="str">
            <v>L&amp;S Arts &amp; Humanities Division</v>
          </cell>
          <cell r="B954" t="str">
            <v>Classics</v>
          </cell>
          <cell r="N954" t="str">
            <v>TAS Eligible</v>
          </cell>
          <cell r="S954">
            <v>56</v>
          </cell>
          <cell r="X954">
            <v>60.807485093757606</v>
          </cell>
        </row>
        <row r="955">
          <cell r="A955" t="str">
            <v>L&amp;S Arts &amp; Humanities Division</v>
          </cell>
          <cell r="B955" t="str">
            <v>Classics</v>
          </cell>
          <cell r="N955" t="str">
            <v>TAS Eligible</v>
          </cell>
          <cell r="S955">
            <v>32</v>
          </cell>
          <cell r="X955">
            <v>27.641065883156262</v>
          </cell>
        </row>
        <row r="956">
          <cell r="A956" t="str">
            <v>L&amp;S Arts &amp; Humanities Division</v>
          </cell>
          <cell r="B956" t="str">
            <v>Classics</v>
          </cell>
          <cell r="N956" t="str">
            <v>TAS Eligible</v>
          </cell>
          <cell r="S956">
            <v>32</v>
          </cell>
          <cell r="X956">
            <v>32.158285454594996</v>
          </cell>
        </row>
        <row r="957">
          <cell r="A957" t="str">
            <v>L&amp;S Arts &amp; Humanities Division</v>
          </cell>
          <cell r="B957" t="str">
            <v>Classics</v>
          </cell>
          <cell r="N957" t="str">
            <v>TAS Eligible</v>
          </cell>
          <cell r="S957">
            <v>8</v>
          </cell>
          <cell r="X957">
            <v>5.1722013381430765</v>
          </cell>
        </row>
        <row r="958">
          <cell r="A958" t="str">
            <v>L&amp;S Arts &amp; Humanities Division</v>
          </cell>
          <cell r="B958" t="str">
            <v>Classics</v>
          </cell>
          <cell r="N958" t="str">
            <v>TAS Eligible</v>
          </cell>
          <cell r="S958">
            <v>36</v>
          </cell>
          <cell r="X958">
            <v>36.517897644719014</v>
          </cell>
        </row>
        <row r="959">
          <cell r="A959" t="str">
            <v>L&amp;S Arts &amp; Humanities Division</v>
          </cell>
          <cell r="B959" t="str">
            <v>Classics</v>
          </cell>
          <cell r="N959" t="str">
            <v>TAS Eligible</v>
          </cell>
          <cell r="S959">
            <v>48</v>
          </cell>
          <cell r="X959">
            <v>50.016080279046776</v>
          </cell>
        </row>
        <row r="960">
          <cell r="A960" t="str">
            <v>L&amp;S Arts &amp; Humanities Division</v>
          </cell>
          <cell r="B960" t="str">
            <v>Classics</v>
          </cell>
          <cell r="N960" t="str">
            <v>TAS Eligible</v>
          </cell>
          <cell r="S960">
            <v>16</v>
          </cell>
          <cell r="X960">
            <v>16.963448700099406</v>
          </cell>
        </row>
        <row r="961">
          <cell r="A961" t="str">
            <v>L&amp;S Arts &amp; Humanities Division</v>
          </cell>
          <cell r="B961" t="str">
            <v>Comparative Literature</v>
          </cell>
          <cell r="N961" t="str">
            <v>TAS Eligible</v>
          </cell>
          <cell r="S961">
            <v>140</v>
          </cell>
          <cell r="X961">
            <v>150.41392332233266</v>
          </cell>
        </row>
        <row r="962">
          <cell r="A962" t="str">
            <v>L&amp;S Arts &amp; Humanities Division</v>
          </cell>
          <cell r="B962" t="str">
            <v>Comparative Literature</v>
          </cell>
          <cell r="N962" t="str">
            <v>TAS Eligible</v>
          </cell>
          <cell r="S962">
            <v>132</v>
          </cell>
          <cell r="X962">
            <v>144.69704261805356</v>
          </cell>
        </row>
        <row r="963">
          <cell r="A963" t="str">
            <v>L&amp;S Arts &amp; Humanities Division</v>
          </cell>
          <cell r="B963" t="str">
            <v>Comparative Literature</v>
          </cell>
          <cell r="N963" t="str">
            <v>TAS Eligible</v>
          </cell>
          <cell r="S963">
            <v>68</v>
          </cell>
          <cell r="X963">
            <v>74.329434918346593</v>
          </cell>
        </row>
        <row r="964">
          <cell r="A964" t="str">
            <v>L&amp;S Arts &amp; Humanities Division</v>
          </cell>
          <cell r="B964" t="str">
            <v>Comparative Literature</v>
          </cell>
          <cell r="N964" t="str">
            <v>TAS Eligible</v>
          </cell>
          <cell r="S964">
            <v>72</v>
          </cell>
          <cell r="X964">
            <v>73.184526379154548</v>
          </cell>
        </row>
        <row r="965">
          <cell r="A965" t="str">
            <v>L&amp;S Arts &amp; Humanities Division</v>
          </cell>
          <cell r="B965" t="str">
            <v>Comparative Literature</v>
          </cell>
          <cell r="N965" t="str">
            <v>TAS Eligible</v>
          </cell>
          <cell r="S965">
            <v>32</v>
          </cell>
          <cell r="X965">
            <v>33.956106213156232</v>
          </cell>
        </row>
        <row r="966">
          <cell r="A966" t="str">
            <v>L&amp;S Arts &amp; Humanities Division</v>
          </cell>
          <cell r="B966" t="str">
            <v>Comparative Literature</v>
          </cell>
          <cell r="N966" t="str">
            <v>TAS Eligible</v>
          </cell>
          <cell r="S966">
            <v>68</v>
          </cell>
          <cell r="X966">
            <v>68.834751834567939</v>
          </cell>
        </row>
        <row r="967">
          <cell r="A967" t="str">
            <v>L&amp;S Arts &amp; Humanities Division</v>
          </cell>
          <cell r="B967" t="str">
            <v>Comparative Literature</v>
          </cell>
          <cell r="N967" t="str">
            <v>TAS Eligible</v>
          </cell>
          <cell r="S967">
            <v>136</v>
          </cell>
          <cell r="X967">
            <v>144.7396004960741</v>
          </cell>
        </row>
        <row r="968">
          <cell r="A968" t="str">
            <v>L&amp;S Arts &amp; Humanities Division</v>
          </cell>
          <cell r="B968" t="str">
            <v>Comparative Literature</v>
          </cell>
          <cell r="N968" t="str">
            <v>TAS Eligible</v>
          </cell>
          <cell r="S968">
            <v>68</v>
          </cell>
          <cell r="X968">
            <v>72.233643839651265</v>
          </cell>
        </row>
        <row r="969">
          <cell r="A969" t="str">
            <v>L&amp;S Arts &amp; Humanities Division</v>
          </cell>
          <cell r="B969" t="str">
            <v>Comparative Literature</v>
          </cell>
          <cell r="N969" t="str">
            <v>TAS Eligible</v>
          </cell>
          <cell r="S969">
            <v>68</v>
          </cell>
          <cell r="X969">
            <v>71.331661631569688</v>
          </cell>
        </row>
        <row r="970">
          <cell r="A970" t="str">
            <v>L&amp;S Arts &amp; Humanities Division</v>
          </cell>
          <cell r="B970" t="str">
            <v>Comparative Literature</v>
          </cell>
          <cell r="N970" t="str">
            <v>TAS Eligible</v>
          </cell>
          <cell r="S970">
            <v>136</v>
          </cell>
          <cell r="X970">
            <v>139.45681412593981</v>
          </cell>
        </row>
        <row r="971">
          <cell r="A971" t="str">
            <v>L&amp;S Arts &amp; Humanities Division</v>
          </cell>
          <cell r="B971" t="str">
            <v>Comparative Literature</v>
          </cell>
          <cell r="N971" t="str">
            <v>TAS Eligible</v>
          </cell>
          <cell r="S971">
            <v>136</v>
          </cell>
          <cell r="X971">
            <v>140.8173175396054</v>
          </cell>
        </row>
        <row r="972">
          <cell r="A972" t="str">
            <v>L&amp;S Arts &amp; Humanities Division</v>
          </cell>
          <cell r="B972" t="str">
            <v>Comparative Literature</v>
          </cell>
          <cell r="N972" t="str">
            <v>TAS Eligible</v>
          </cell>
          <cell r="S972">
            <v>136</v>
          </cell>
          <cell r="X972">
            <v>135.33670082307341</v>
          </cell>
        </row>
        <row r="973">
          <cell r="A973" t="str">
            <v>L&amp;S Arts &amp; Humanities Division</v>
          </cell>
          <cell r="B973" t="str">
            <v>Comparative Literature</v>
          </cell>
          <cell r="N973" t="str">
            <v>TAS Eligible</v>
          </cell>
          <cell r="S973">
            <v>68</v>
          </cell>
          <cell r="X973">
            <v>69.219402540410158</v>
          </cell>
        </row>
        <row r="974">
          <cell r="A974" t="str">
            <v>L&amp;S Arts &amp; Humanities Division</v>
          </cell>
          <cell r="B974" t="str">
            <v>Comparative Literature</v>
          </cell>
          <cell r="N974" t="str">
            <v>TAS Eligible</v>
          </cell>
          <cell r="S974">
            <v>128</v>
          </cell>
          <cell r="X974">
            <v>120.72808865528719</v>
          </cell>
        </row>
        <row r="975">
          <cell r="A975" t="str">
            <v>L&amp;S Arts &amp; Humanities Division</v>
          </cell>
          <cell r="B975" t="str">
            <v>Comparative Literature</v>
          </cell>
          <cell r="N975" t="str">
            <v>TAS Eligible</v>
          </cell>
          <cell r="S975">
            <v>88</v>
          </cell>
          <cell r="X975">
            <v>94.903561800691548</v>
          </cell>
        </row>
        <row r="976">
          <cell r="A976" t="str">
            <v>L&amp;S Arts &amp; Humanities Division</v>
          </cell>
          <cell r="B976" t="str">
            <v>Comparative Literature</v>
          </cell>
          <cell r="N976" t="str">
            <v>TAS Eligible</v>
          </cell>
          <cell r="S976">
            <v>60</v>
          </cell>
          <cell r="X976">
            <v>61.338441292586637</v>
          </cell>
        </row>
        <row r="977">
          <cell r="A977" t="str">
            <v>L&amp;S Arts &amp; Humanities Division</v>
          </cell>
          <cell r="B977" t="str">
            <v>Comparative Literature</v>
          </cell>
          <cell r="N977" t="str">
            <v>TAS Eligible</v>
          </cell>
          <cell r="S977">
            <v>116</v>
          </cell>
          <cell r="X977">
            <v>123.78580642373797</v>
          </cell>
        </row>
        <row r="978">
          <cell r="A978" t="str">
            <v>L&amp;S Arts &amp; Humanities Division</v>
          </cell>
          <cell r="B978" t="str">
            <v>Comparative Literature</v>
          </cell>
          <cell r="N978" t="str">
            <v>TAS Eligible</v>
          </cell>
          <cell r="S978">
            <v>128</v>
          </cell>
          <cell r="X978">
            <v>129.809155240243</v>
          </cell>
        </row>
        <row r="979">
          <cell r="A979" t="str">
            <v>L&amp;S Arts &amp; Humanities Division</v>
          </cell>
          <cell r="B979" t="str">
            <v>Comparative Literature</v>
          </cell>
          <cell r="N979" t="str">
            <v>TAS Eligible</v>
          </cell>
          <cell r="S979">
            <v>124</v>
          </cell>
          <cell r="X979">
            <v>126.28427814540905</v>
          </cell>
        </row>
        <row r="980">
          <cell r="A980" t="str">
            <v>L&amp;S Arts &amp; Humanities Division</v>
          </cell>
          <cell r="B980" t="str">
            <v>Comparative Literature</v>
          </cell>
          <cell r="N980" t="str">
            <v>TAS Eligible</v>
          </cell>
          <cell r="S980">
            <v>68</v>
          </cell>
          <cell r="X980">
            <v>67.935453314451991</v>
          </cell>
        </row>
        <row r="981">
          <cell r="A981" t="str">
            <v>L&amp;S Arts &amp; Humanities Division</v>
          </cell>
          <cell r="B981" t="str">
            <v>Comparative Literature</v>
          </cell>
          <cell r="N981" t="str">
            <v>TAS Eligible</v>
          </cell>
          <cell r="S981">
            <v>104</v>
          </cell>
          <cell r="X981">
            <v>115.88663076441503</v>
          </cell>
        </row>
        <row r="982">
          <cell r="A982" t="str">
            <v>L&amp;S Arts &amp; Humanities Division</v>
          </cell>
          <cell r="B982" t="str">
            <v>Comparative Literature</v>
          </cell>
          <cell r="N982" t="str">
            <v>TAS Eligible</v>
          </cell>
          <cell r="S982">
            <v>128</v>
          </cell>
          <cell r="X982">
            <v>122.14314040704227</v>
          </cell>
        </row>
        <row r="983">
          <cell r="A983" t="str">
            <v>L&amp;S Arts &amp; Humanities Division</v>
          </cell>
          <cell r="B983" t="str">
            <v>Comparative Literature</v>
          </cell>
          <cell r="N983" t="str">
            <v>TAS Eligible</v>
          </cell>
          <cell r="S983">
            <v>132</v>
          </cell>
          <cell r="X983">
            <v>137.40709038404913</v>
          </cell>
        </row>
        <row r="984">
          <cell r="A984" t="str">
            <v>L&amp;S Arts &amp; Humanities Division</v>
          </cell>
          <cell r="B984" t="str">
            <v>Comparative Literature</v>
          </cell>
          <cell r="N984" t="str">
            <v>TAS Eligible</v>
          </cell>
          <cell r="S984">
            <v>72</v>
          </cell>
          <cell r="X984">
            <v>67.352052095936926</v>
          </cell>
        </row>
        <row r="985">
          <cell r="A985" t="str">
            <v>L&amp;S Arts &amp; Humanities Division</v>
          </cell>
          <cell r="B985" t="str">
            <v>Comparative Literature</v>
          </cell>
          <cell r="N985" t="str">
            <v>TAS Eligible</v>
          </cell>
          <cell r="S985">
            <v>72</v>
          </cell>
          <cell r="X985">
            <v>78.203827962890955</v>
          </cell>
        </row>
        <row r="986">
          <cell r="A986" t="str">
            <v>L&amp;S Arts &amp; Humanities Division</v>
          </cell>
          <cell r="B986" t="str">
            <v>Comparative Literature</v>
          </cell>
          <cell r="N986" t="str">
            <v>TAS Eligible</v>
          </cell>
          <cell r="S986">
            <v>68</v>
          </cell>
          <cell r="X986">
            <v>76.860694033609832</v>
          </cell>
        </row>
        <row r="987">
          <cell r="A987" t="str">
            <v>L&amp;S Arts &amp; Humanities Division</v>
          </cell>
          <cell r="B987" t="str">
            <v>Comparative Literature</v>
          </cell>
          <cell r="N987" t="str">
            <v>TAS Eligible</v>
          </cell>
          <cell r="S987">
            <v>128</v>
          </cell>
          <cell r="X987">
            <v>130.90894075157686</v>
          </cell>
        </row>
        <row r="988">
          <cell r="A988" t="str">
            <v>L&amp;S Arts &amp; Humanities Division</v>
          </cell>
          <cell r="B988" t="str">
            <v>Comparative Literature</v>
          </cell>
          <cell r="N988" t="str">
            <v>TAS Eligible</v>
          </cell>
          <cell r="S988">
            <v>128</v>
          </cell>
          <cell r="X988">
            <v>128.44323500012314</v>
          </cell>
        </row>
        <row r="989">
          <cell r="A989" t="str">
            <v>L&amp;S Arts &amp; Humanities Division</v>
          </cell>
          <cell r="B989" t="str">
            <v>Comparative Literature</v>
          </cell>
          <cell r="N989" t="str">
            <v>TAS Eligible</v>
          </cell>
          <cell r="S989">
            <v>68</v>
          </cell>
          <cell r="X989">
            <v>70.017187533251359</v>
          </cell>
        </row>
        <row r="990">
          <cell r="A990" t="str">
            <v>L&amp;S Arts &amp; Humanities Division</v>
          </cell>
          <cell r="B990" t="str">
            <v>Comparative Literature</v>
          </cell>
          <cell r="N990" t="str">
            <v>TAS Eligible</v>
          </cell>
          <cell r="S990">
            <v>68</v>
          </cell>
          <cell r="X990">
            <v>69.697366606137592</v>
          </cell>
        </row>
        <row r="991">
          <cell r="A991" t="str">
            <v>L&amp;S Arts &amp; Humanities Division</v>
          </cell>
          <cell r="B991" t="str">
            <v>Comparative Literature</v>
          </cell>
          <cell r="N991" t="str">
            <v>TAS Eligible</v>
          </cell>
          <cell r="S991">
            <v>52</v>
          </cell>
          <cell r="X991">
            <v>56.095380710761063</v>
          </cell>
        </row>
        <row r="992">
          <cell r="A992" t="str">
            <v>L&amp;S Arts &amp; Humanities Division</v>
          </cell>
          <cell r="B992" t="str">
            <v>Comparative Literature</v>
          </cell>
          <cell r="N992" t="str">
            <v>TAS Eligible</v>
          </cell>
          <cell r="S992">
            <v>60</v>
          </cell>
          <cell r="X992">
            <v>62.15552854990252</v>
          </cell>
        </row>
        <row r="993">
          <cell r="A993" t="str">
            <v>L&amp;S Arts &amp; Humanities Division</v>
          </cell>
          <cell r="B993" t="str">
            <v>Comparative Literature</v>
          </cell>
          <cell r="N993" t="str">
            <v>TAS Eligible</v>
          </cell>
          <cell r="S993">
            <v>68</v>
          </cell>
          <cell r="X993">
            <v>73.485433839274435</v>
          </cell>
        </row>
        <row r="994">
          <cell r="A994" t="str">
            <v>L&amp;S Arts &amp; Humanities Division</v>
          </cell>
          <cell r="B994" t="str">
            <v>Comparative Literature</v>
          </cell>
          <cell r="N994" t="str">
            <v>TAS Eligible</v>
          </cell>
          <cell r="S994">
            <v>76</v>
          </cell>
          <cell r="X994">
            <v>82.377803788694408</v>
          </cell>
        </row>
        <row r="995">
          <cell r="A995" t="str">
            <v>L&amp;S Arts &amp; Humanities Division</v>
          </cell>
          <cell r="B995" t="str">
            <v>Comparative Literature</v>
          </cell>
          <cell r="N995" t="str">
            <v>TAS Eligible</v>
          </cell>
          <cell r="S995">
            <v>60</v>
          </cell>
          <cell r="X995">
            <v>62.258365207661782</v>
          </cell>
        </row>
        <row r="996">
          <cell r="A996" t="str">
            <v>L&amp;S Arts &amp; Humanities Division</v>
          </cell>
          <cell r="B996" t="str">
            <v>Comparative Literature</v>
          </cell>
          <cell r="N996" t="str">
            <v>TAS Eligible</v>
          </cell>
          <cell r="S996">
            <v>44</v>
          </cell>
          <cell r="X996">
            <v>43.397001821210665</v>
          </cell>
        </row>
        <row r="997">
          <cell r="A997" t="str">
            <v>L&amp;S Arts &amp; Humanities Division</v>
          </cell>
          <cell r="B997" t="str">
            <v>Comparative Literature</v>
          </cell>
          <cell r="N997" t="str">
            <v>TAS Eligible</v>
          </cell>
          <cell r="S997">
            <v>44</v>
          </cell>
          <cell r="X997">
            <v>42.909269945062142</v>
          </cell>
        </row>
        <row r="998">
          <cell r="A998" t="str">
            <v>L&amp;S Arts &amp; Humanities Division</v>
          </cell>
          <cell r="B998" t="str">
            <v>Comparative Literature</v>
          </cell>
          <cell r="N998" t="str">
            <v>TAS Eligible</v>
          </cell>
          <cell r="S998">
            <v>72</v>
          </cell>
          <cell r="X998">
            <v>77.148955561683863</v>
          </cell>
        </row>
        <row r="999">
          <cell r="A999" t="str">
            <v>L&amp;S Arts &amp; Humanities Division</v>
          </cell>
          <cell r="B999" t="str">
            <v>Comparative Literature</v>
          </cell>
          <cell r="N999" t="str">
            <v>TAS Eligible</v>
          </cell>
          <cell r="S999">
            <v>28</v>
          </cell>
          <cell r="X999">
            <v>24.624925772703911</v>
          </cell>
        </row>
        <row r="1000">
          <cell r="A1000" t="str">
            <v>L&amp;S Arts &amp; Humanities Division</v>
          </cell>
          <cell r="B1000" t="str">
            <v>Comparative Literature</v>
          </cell>
          <cell r="N1000" t="str">
            <v>TAS Eligible</v>
          </cell>
          <cell r="S1000">
            <v>64</v>
          </cell>
          <cell r="X1000">
            <v>56.410785900172428</v>
          </cell>
        </row>
        <row r="1001">
          <cell r="A1001" t="str">
            <v>L&amp;S Arts &amp; Humanities Division</v>
          </cell>
          <cell r="B1001" t="str">
            <v>Comparative Literature</v>
          </cell>
          <cell r="N1001" t="str">
            <v>TAS Eligible</v>
          </cell>
          <cell r="S1001">
            <v>40</v>
          </cell>
          <cell r="X1001">
            <v>38.758703943183868</v>
          </cell>
        </row>
        <row r="1002">
          <cell r="A1002" t="str">
            <v>L&amp;S Arts &amp; Humanities Division</v>
          </cell>
          <cell r="B1002" t="str">
            <v>Comparative Literature</v>
          </cell>
          <cell r="N1002" t="str">
            <v>TAS Eligible</v>
          </cell>
          <cell r="S1002">
            <v>36</v>
          </cell>
          <cell r="X1002">
            <v>32.430582418846058</v>
          </cell>
        </row>
        <row r="1003">
          <cell r="A1003" t="str">
            <v>L&amp;S Arts &amp; Humanities Division</v>
          </cell>
          <cell r="B1003" t="str">
            <v>Comparative Literature</v>
          </cell>
          <cell r="N1003" t="str">
            <v>TAS Eligible</v>
          </cell>
          <cell r="S1003">
            <v>60</v>
          </cell>
          <cell r="X1003">
            <v>58.462811877355314</v>
          </cell>
        </row>
        <row r="1004">
          <cell r="A1004" t="str">
            <v>L&amp;S Arts &amp; Humanities Division</v>
          </cell>
          <cell r="B1004" t="str">
            <v>Comparative Literature</v>
          </cell>
          <cell r="N1004" t="str">
            <v>TAS Eligible</v>
          </cell>
          <cell r="S1004">
            <v>212</v>
          </cell>
          <cell r="X1004">
            <v>214.98296503711313</v>
          </cell>
        </row>
        <row r="1005">
          <cell r="A1005" t="str">
            <v>L&amp;S Arts &amp; Humanities Division</v>
          </cell>
          <cell r="B1005" t="str">
            <v>Comparative Literature</v>
          </cell>
          <cell r="N1005" t="str">
            <v>TAS Eligible</v>
          </cell>
          <cell r="S1005">
            <v>72</v>
          </cell>
          <cell r="X1005">
            <v>66.683537137811712</v>
          </cell>
        </row>
        <row r="1006">
          <cell r="A1006" t="str">
            <v>L&amp;S Arts &amp; Humanities Division</v>
          </cell>
          <cell r="B1006" t="str">
            <v>Comparative Literature</v>
          </cell>
          <cell r="N1006" t="str">
            <v>TAS Eligible</v>
          </cell>
          <cell r="S1006">
            <v>72</v>
          </cell>
          <cell r="X1006">
            <v>76.58348170807858</v>
          </cell>
        </row>
        <row r="1007">
          <cell r="A1007" t="str">
            <v>L&amp;S Arts &amp; Humanities Division</v>
          </cell>
          <cell r="B1007" t="str">
            <v>Comparative Literature</v>
          </cell>
          <cell r="N1007" t="str">
            <v>TAS Eligible</v>
          </cell>
          <cell r="S1007">
            <v>28</v>
          </cell>
          <cell r="X1007">
            <v>23.512340291266383</v>
          </cell>
        </row>
        <row r="1008">
          <cell r="A1008" t="str">
            <v>L&amp;S Arts &amp; Humanities Division</v>
          </cell>
          <cell r="B1008" t="str">
            <v>Comparative Literature</v>
          </cell>
          <cell r="N1008" t="str">
            <v>TAS Eligible</v>
          </cell>
          <cell r="S1008">
            <v>36</v>
          </cell>
          <cell r="X1008">
            <v>40.422616674757919</v>
          </cell>
        </row>
        <row r="1009">
          <cell r="A1009" t="str">
            <v>L&amp;S Arts &amp; Humanities Division</v>
          </cell>
          <cell r="B1009" t="str">
            <v>Comparative Literature</v>
          </cell>
          <cell r="N1009" t="str">
            <v>TAS Eligible</v>
          </cell>
          <cell r="S1009">
            <v>72</v>
          </cell>
          <cell r="X1009">
            <v>73.95054095917223</v>
          </cell>
        </row>
        <row r="1010">
          <cell r="A1010" t="str">
            <v>L&amp;S Arts &amp; Humanities Division</v>
          </cell>
          <cell r="B1010" t="str">
            <v>Comparative Literature</v>
          </cell>
          <cell r="N1010" t="str">
            <v>Not TAS Eligible</v>
          </cell>
          <cell r="S1010">
            <v>1</v>
          </cell>
          <cell r="X1010">
            <v>0.58734188927350706</v>
          </cell>
        </row>
        <row r="1011">
          <cell r="A1011" t="str">
            <v>L&amp;S Arts &amp; Humanities Division</v>
          </cell>
          <cell r="B1011" t="str">
            <v>Comparative Literature</v>
          </cell>
          <cell r="N1011" t="str">
            <v>Not TAS Eligible</v>
          </cell>
          <cell r="S1011">
            <v>1</v>
          </cell>
          <cell r="X1011">
            <v>0.63663912758895747</v>
          </cell>
        </row>
        <row r="1012">
          <cell r="A1012" t="str">
            <v>L&amp;S Arts &amp; Humanities Division</v>
          </cell>
          <cell r="B1012" t="str">
            <v>Comparative Literature</v>
          </cell>
          <cell r="N1012" t="str">
            <v>Not TAS Eligible</v>
          </cell>
          <cell r="S1012">
            <v>1</v>
          </cell>
          <cell r="X1012">
            <v>0.58734188927350706</v>
          </cell>
        </row>
        <row r="1013">
          <cell r="A1013" t="str">
            <v>L&amp;S Arts &amp; Humanities Division</v>
          </cell>
          <cell r="B1013" t="str">
            <v>Comparative Literature</v>
          </cell>
          <cell r="N1013" t="str">
            <v>Not TAS Eligible</v>
          </cell>
          <cell r="S1013">
            <v>1</v>
          </cell>
          <cell r="X1013">
            <v>0.63663912758895747</v>
          </cell>
        </row>
        <row r="1014">
          <cell r="A1014" t="str">
            <v>L&amp;S Arts &amp; Humanities Division</v>
          </cell>
          <cell r="B1014" t="str">
            <v>Comparative Literature</v>
          </cell>
          <cell r="N1014" t="str">
            <v>Not TAS Eligible</v>
          </cell>
          <cell r="S1014">
            <v>7</v>
          </cell>
          <cell r="X1014">
            <v>8.3794569322881927</v>
          </cell>
        </row>
        <row r="1015">
          <cell r="A1015" t="str">
            <v>L&amp;S Arts &amp; Humanities Division</v>
          </cell>
          <cell r="B1015" t="str">
            <v>Comparative Literature</v>
          </cell>
          <cell r="N1015" t="str">
            <v>Not TAS Eligible</v>
          </cell>
          <cell r="S1015">
            <v>6</v>
          </cell>
          <cell r="X1015">
            <v>4.7750889562753667</v>
          </cell>
        </row>
        <row r="1016">
          <cell r="A1016" t="str">
            <v>L&amp;S Arts &amp; Humanities Division</v>
          </cell>
          <cell r="B1016" t="str">
            <v>Comparative Literature</v>
          </cell>
          <cell r="N1016" t="str">
            <v>Not TAS Eligible</v>
          </cell>
          <cell r="S1016">
            <v>11</v>
          </cell>
          <cell r="X1016">
            <v>10.260043604425897</v>
          </cell>
        </row>
        <row r="1017">
          <cell r="A1017" t="str">
            <v>L&amp;S Arts &amp; Humanities Division</v>
          </cell>
          <cell r="B1017" t="str">
            <v>Comparative Literature</v>
          </cell>
          <cell r="N1017" t="str">
            <v>Not TAS Eligible</v>
          </cell>
          <cell r="S1017">
            <v>5</v>
          </cell>
          <cell r="X1017">
            <v>4.3471657268932979</v>
          </cell>
        </row>
        <row r="1018">
          <cell r="A1018" t="str">
            <v>L&amp;S Arts &amp; Humanities Division</v>
          </cell>
          <cell r="B1018" t="str">
            <v>Comparative Literature</v>
          </cell>
          <cell r="N1018" t="str">
            <v>Not TAS Eligible</v>
          </cell>
          <cell r="S1018">
            <v>2</v>
          </cell>
          <cell r="X1018">
            <v>0.92521514051364795</v>
          </cell>
        </row>
        <row r="1019">
          <cell r="A1019" t="str">
            <v>L&amp;S Arts &amp; Humanities Division</v>
          </cell>
          <cell r="B1019" t="str">
            <v>Comparative Literature</v>
          </cell>
          <cell r="N1019" t="str">
            <v>TAS Eligible</v>
          </cell>
          <cell r="S1019">
            <v>26</v>
          </cell>
          <cell r="X1019">
            <v>26.991474980827881</v>
          </cell>
        </row>
        <row r="1020">
          <cell r="A1020" t="str">
            <v>L&amp;S Arts &amp; Humanities Division</v>
          </cell>
          <cell r="B1020" t="str">
            <v>Comparative Literature</v>
          </cell>
          <cell r="N1020" t="str">
            <v>TAS Eligible</v>
          </cell>
          <cell r="S1020">
            <v>7.92</v>
          </cell>
          <cell r="X1020">
            <v>7.6122699526991209</v>
          </cell>
        </row>
        <row r="1021">
          <cell r="A1021" t="str">
            <v>L&amp;S Arts &amp; Humanities Division</v>
          </cell>
          <cell r="B1021" t="str">
            <v>Comparative Literature</v>
          </cell>
          <cell r="N1021" t="str">
            <v>TAS Eligible</v>
          </cell>
          <cell r="S1021">
            <v>36.96</v>
          </cell>
          <cell r="X1021">
            <v>36.996664891520368</v>
          </cell>
        </row>
        <row r="1022">
          <cell r="A1022" t="str">
            <v>L&amp;S Arts &amp; Humanities Division</v>
          </cell>
          <cell r="B1022" t="str">
            <v>Comparative Literature</v>
          </cell>
          <cell r="N1022" t="str">
            <v>TAS Eligible</v>
          </cell>
          <cell r="S1022">
            <v>15.84</v>
          </cell>
          <cell r="X1022">
            <v>15.855713524937304</v>
          </cell>
        </row>
        <row r="1023">
          <cell r="A1023" t="str">
            <v>L&amp;S Arts &amp; Humanities Division</v>
          </cell>
          <cell r="B1023" t="str">
            <v>East Asian Lang &amp; Culture</v>
          </cell>
          <cell r="N1023" t="str">
            <v>TAS Eligible</v>
          </cell>
          <cell r="S1023">
            <v>172</v>
          </cell>
          <cell r="X1023">
            <v>176.05548628719143</v>
          </cell>
        </row>
        <row r="1024">
          <cell r="A1024" t="str">
            <v>L&amp;S Arts &amp; Humanities Division</v>
          </cell>
          <cell r="B1024" t="str">
            <v>East Asian Lang &amp; Culture</v>
          </cell>
          <cell r="N1024" t="str">
            <v>TAS Eligible</v>
          </cell>
          <cell r="S1024">
            <v>44</v>
          </cell>
          <cell r="X1024">
            <v>47.506916537030577</v>
          </cell>
        </row>
        <row r="1025">
          <cell r="A1025" t="str">
            <v>L&amp;S Arts &amp; Humanities Division</v>
          </cell>
          <cell r="B1025" t="str">
            <v>East Asian Lang &amp; Culture</v>
          </cell>
          <cell r="N1025" t="str">
            <v>TAS Eligible</v>
          </cell>
          <cell r="S1025">
            <v>148</v>
          </cell>
          <cell r="X1025">
            <v>149.86318541874869</v>
          </cell>
        </row>
        <row r="1026">
          <cell r="A1026" t="str">
            <v>L&amp;S Arts &amp; Humanities Division</v>
          </cell>
          <cell r="B1026" t="str">
            <v>East Asian Lang &amp; Culture</v>
          </cell>
          <cell r="N1026" t="str">
            <v>TAS Eligible</v>
          </cell>
          <cell r="S1026">
            <v>8</v>
          </cell>
          <cell r="X1026">
            <v>7.4488744652705599</v>
          </cell>
        </row>
        <row r="1027">
          <cell r="A1027" t="str">
            <v>L&amp;S Arts &amp; Humanities Division</v>
          </cell>
          <cell r="B1027" t="str">
            <v>East Asian Lang &amp; Culture</v>
          </cell>
          <cell r="N1027" t="str">
            <v>TAS Eligible</v>
          </cell>
          <cell r="S1027">
            <v>56</v>
          </cell>
          <cell r="X1027">
            <v>53.23233906258605</v>
          </cell>
        </row>
        <row r="1028">
          <cell r="A1028" t="str">
            <v>L&amp;S Arts &amp; Humanities Division</v>
          </cell>
          <cell r="B1028" t="str">
            <v>East Asian Lang &amp; Culture</v>
          </cell>
          <cell r="N1028" t="str">
            <v>TAS Eligible</v>
          </cell>
          <cell r="S1028">
            <v>36</v>
          </cell>
          <cell r="X1028">
            <v>36.869186517966952</v>
          </cell>
        </row>
        <row r="1029">
          <cell r="A1029" t="str">
            <v>L&amp;S Arts &amp; Humanities Division</v>
          </cell>
          <cell r="B1029" t="str">
            <v>East Asian Lang &amp; Culture</v>
          </cell>
          <cell r="N1029" t="str">
            <v>TAS Eligible</v>
          </cell>
          <cell r="S1029">
            <v>38</v>
          </cell>
          <cell r="X1029">
            <v>39.243985629863346</v>
          </cell>
        </row>
        <row r="1030">
          <cell r="A1030" t="str">
            <v>L&amp;S Arts &amp; Humanities Division</v>
          </cell>
          <cell r="B1030" t="str">
            <v>East Asian Lang &amp; Culture</v>
          </cell>
          <cell r="N1030" t="str">
            <v>TAS Eligible</v>
          </cell>
          <cell r="S1030">
            <v>13.6</v>
          </cell>
          <cell r="X1030">
            <v>13.253125511720354</v>
          </cell>
        </row>
        <row r="1031">
          <cell r="A1031" t="str">
            <v>L&amp;S Arts &amp; Humanities Division</v>
          </cell>
          <cell r="B1031" t="str">
            <v>East Asian Lang &amp; Culture</v>
          </cell>
          <cell r="N1031" t="str">
            <v>TAS Eligible</v>
          </cell>
          <cell r="S1031">
            <v>18</v>
          </cell>
          <cell r="X1031">
            <v>18.874967615515644</v>
          </cell>
        </row>
        <row r="1032">
          <cell r="A1032" t="str">
            <v>L&amp;S Arts &amp; Humanities Division</v>
          </cell>
          <cell r="B1032" t="str">
            <v>East Asian Lang &amp; Culture</v>
          </cell>
          <cell r="N1032" t="str">
            <v>TAS Eligible</v>
          </cell>
          <cell r="S1032">
            <v>72</v>
          </cell>
          <cell r="X1032">
            <v>75.499870462062574</v>
          </cell>
        </row>
        <row r="1033">
          <cell r="A1033" t="str">
            <v>L&amp;S Arts &amp; Humanities Division</v>
          </cell>
          <cell r="B1033" t="str">
            <v>East Asian Lang &amp; Culture</v>
          </cell>
          <cell r="N1033" t="str">
            <v>TAS Eligible</v>
          </cell>
          <cell r="S1033">
            <v>54</v>
          </cell>
          <cell r="X1033">
            <v>55.303779776950435</v>
          </cell>
        </row>
        <row r="1034">
          <cell r="A1034" t="str">
            <v>L&amp;S Arts &amp; Humanities Division</v>
          </cell>
          <cell r="B1034" t="str">
            <v>East Asian Lang &amp; Culture</v>
          </cell>
          <cell r="N1034" t="str">
            <v>TAS Eligible</v>
          </cell>
          <cell r="S1034">
            <v>19</v>
          </cell>
          <cell r="X1034">
            <v>20.862880974270723</v>
          </cell>
        </row>
        <row r="1035">
          <cell r="A1035" t="str">
            <v>L&amp;S Arts &amp; Humanities Division</v>
          </cell>
          <cell r="B1035" t="str">
            <v>East Asian Lang &amp; Culture</v>
          </cell>
          <cell r="N1035" t="str">
            <v>TAS Eligible</v>
          </cell>
          <cell r="S1035">
            <v>76</v>
          </cell>
          <cell r="X1035">
            <v>83.451523897082893</v>
          </cell>
        </row>
        <row r="1036">
          <cell r="A1036" t="str">
            <v>L&amp;S Arts &amp; Humanities Division</v>
          </cell>
          <cell r="B1036" t="str">
            <v>East Asian Lang &amp; Culture</v>
          </cell>
          <cell r="N1036" t="str">
            <v>TAS Eligible</v>
          </cell>
          <cell r="S1036">
            <v>57</v>
          </cell>
          <cell r="X1036">
            <v>58.865978444795019</v>
          </cell>
        </row>
        <row r="1037">
          <cell r="A1037" t="str">
            <v>L&amp;S Arts &amp; Humanities Division</v>
          </cell>
          <cell r="B1037" t="str">
            <v>East Asian Lang &amp; Culture</v>
          </cell>
          <cell r="N1037" t="str">
            <v>TAS Eligible</v>
          </cell>
          <cell r="S1037">
            <v>20.399999999999999</v>
          </cell>
          <cell r="X1037">
            <v>19.879688267580526</v>
          </cell>
        </row>
        <row r="1038">
          <cell r="A1038" t="str">
            <v>L&amp;S Arts &amp; Humanities Division</v>
          </cell>
          <cell r="B1038" t="str">
            <v>East Asian Lang &amp; Culture</v>
          </cell>
          <cell r="N1038" t="str">
            <v>TAS Eligible</v>
          </cell>
          <cell r="S1038">
            <v>51</v>
          </cell>
          <cell r="X1038">
            <v>49.69922066895132</v>
          </cell>
        </row>
        <row r="1039">
          <cell r="A1039" t="str">
            <v>L&amp;S Arts &amp; Humanities Division</v>
          </cell>
          <cell r="B1039" t="str">
            <v>East Asian Lang &amp; Culture</v>
          </cell>
          <cell r="N1039" t="str">
            <v>TAS Eligible</v>
          </cell>
          <cell r="S1039">
            <v>18</v>
          </cell>
          <cell r="X1039">
            <v>17.425997195877667</v>
          </cell>
        </row>
        <row r="1040">
          <cell r="A1040" t="str">
            <v>L&amp;S Arts &amp; Humanities Division</v>
          </cell>
          <cell r="B1040" t="str">
            <v>East Asian Lang &amp; Culture</v>
          </cell>
          <cell r="N1040" t="str">
            <v>TAS Eligible</v>
          </cell>
          <cell r="S1040">
            <v>72</v>
          </cell>
          <cell r="X1040">
            <v>69.703988783510667</v>
          </cell>
        </row>
        <row r="1041">
          <cell r="A1041" t="str">
            <v>L&amp;S Arts &amp; Humanities Division</v>
          </cell>
          <cell r="B1041" t="str">
            <v>East Asian Lang &amp; Culture</v>
          </cell>
          <cell r="N1041" t="str">
            <v>TAS Eligible</v>
          </cell>
          <cell r="S1041">
            <v>16</v>
          </cell>
          <cell r="X1041">
            <v>14.960922955428057</v>
          </cell>
        </row>
        <row r="1042">
          <cell r="A1042" t="str">
            <v>L&amp;S Arts &amp; Humanities Division</v>
          </cell>
          <cell r="B1042" t="str">
            <v>East Asian Lang &amp; Culture</v>
          </cell>
          <cell r="N1042" t="str">
            <v>TAS Eligible</v>
          </cell>
          <cell r="S1042">
            <v>64</v>
          </cell>
          <cell r="X1042">
            <v>59.843691821712227</v>
          </cell>
        </row>
        <row r="1043">
          <cell r="A1043" t="str">
            <v>L&amp;S Arts &amp; Humanities Division</v>
          </cell>
          <cell r="B1043" t="str">
            <v>East Asian Lang &amp; Culture</v>
          </cell>
          <cell r="N1043" t="str">
            <v>TAS Eligible</v>
          </cell>
          <cell r="S1043">
            <v>38</v>
          </cell>
          <cell r="X1043">
            <v>41.957395620943743</v>
          </cell>
        </row>
        <row r="1044">
          <cell r="A1044" t="str">
            <v>L&amp;S Arts &amp; Humanities Division</v>
          </cell>
          <cell r="B1044" t="str">
            <v>East Asian Lang &amp; Culture</v>
          </cell>
          <cell r="N1044" t="str">
            <v>TAS Eligible</v>
          </cell>
          <cell r="S1044">
            <v>57</v>
          </cell>
          <cell r="X1044">
            <v>62.936093431415607</v>
          </cell>
        </row>
        <row r="1045">
          <cell r="A1045" t="str">
            <v>L&amp;S Arts &amp; Humanities Division</v>
          </cell>
          <cell r="B1045" t="str">
            <v>East Asian Lang &amp; Culture</v>
          </cell>
          <cell r="N1045" t="str">
            <v>TAS Eligible</v>
          </cell>
          <cell r="S1045">
            <v>16</v>
          </cell>
          <cell r="X1045">
            <v>16.1589034451919</v>
          </cell>
        </row>
        <row r="1046">
          <cell r="A1046" t="str">
            <v>L&amp;S Arts &amp; Humanities Division</v>
          </cell>
          <cell r="B1046" t="str">
            <v>East Asian Lang &amp; Culture</v>
          </cell>
          <cell r="N1046" t="str">
            <v>TAS Eligible</v>
          </cell>
          <cell r="S1046">
            <v>64</v>
          </cell>
          <cell r="X1046">
            <v>64.635613780767599</v>
          </cell>
        </row>
        <row r="1047">
          <cell r="A1047" t="str">
            <v>L&amp;S Arts &amp; Humanities Division</v>
          </cell>
          <cell r="B1047" t="str">
            <v>East Asian Lang &amp; Culture</v>
          </cell>
          <cell r="N1047" t="str">
            <v>TAS Eligible</v>
          </cell>
          <cell r="S1047">
            <v>7</v>
          </cell>
          <cell r="X1047">
            <v>7.6189055935610259</v>
          </cell>
        </row>
        <row r="1048">
          <cell r="A1048" t="str">
            <v>L&amp;S Arts &amp; Humanities Division</v>
          </cell>
          <cell r="B1048" t="str">
            <v>East Asian Lang &amp; Culture</v>
          </cell>
          <cell r="N1048" t="str">
            <v>TAS Eligible</v>
          </cell>
          <cell r="S1048">
            <v>28</v>
          </cell>
          <cell r="X1048">
            <v>30.475622374244104</v>
          </cell>
        </row>
        <row r="1049">
          <cell r="A1049" t="str">
            <v>L&amp;S Arts &amp; Humanities Division</v>
          </cell>
          <cell r="B1049" t="str">
            <v>East Asian Lang &amp; Culture</v>
          </cell>
          <cell r="N1049" t="str">
            <v>TAS Eligible</v>
          </cell>
          <cell r="S1049">
            <v>13</v>
          </cell>
          <cell r="X1049">
            <v>13.542444891630877</v>
          </cell>
        </row>
        <row r="1050">
          <cell r="A1050" t="str">
            <v>L&amp;S Arts &amp; Humanities Division</v>
          </cell>
          <cell r="B1050" t="str">
            <v>East Asian Lang &amp; Culture</v>
          </cell>
          <cell r="N1050" t="str">
            <v>TAS Eligible</v>
          </cell>
          <cell r="S1050">
            <v>52</v>
          </cell>
          <cell r="X1050">
            <v>54.169779566523509</v>
          </cell>
        </row>
        <row r="1051">
          <cell r="A1051" t="str">
            <v>L&amp;S Arts &amp; Humanities Division</v>
          </cell>
          <cell r="B1051" t="str">
            <v>East Asian Lang &amp; Culture</v>
          </cell>
          <cell r="N1051" t="str">
            <v>TAS Eligible</v>
          </cell>
          <cell r="S1051">
            <v>15</v>
          </cell>
          <cell r="X1051">
            <v>15.845230936226997</v>
          </cell>
        </row>
        <row r="1052">
          <cell r="A1052" t="str">
            <v>L&amp;S Arts &amp; Humanities Division</v>
          </cell>
          <cell r="B1052" t="str">
            <v>East Asian Lang &amp; Culture</v>
          </cell>
          <cell r="N1052" t="str">
            <v>TAS Eligible</v>
          </cell>
          <cell r="S1052">
            <v>60</v>
          </cell>
          <cell r="X1052">
            <v>63.380923744907989</v>
          </cell>
        </row>
        <row r="1053">
          <cell r="A1053" t="str">
            <v>L&amp;S Arts &amp; Humanities Division</v>
          </cell>
          <cell r="B1053" t="str">
            <v>East Asian Lang &amp; Culture</v>
          </cell>
          <cell r="N1053" t="str">
            <v>TAS Eligible</v>
          </cell>
          <cell r="S1053">
            <v>65</v>
          </cell>
          <cell r="X1053">
            <v>71.886899849077551</v>
          </cell>
        </row>
        <row r="1054">
          <cell r="A1054" t="str">
            <v>L&amp;S Arts &amp; Humanities Division</v>
          </cell>
          <cell r="B1054" t="str">
            <v>East Asian Lang &amp; Culture</v>
          </cell>
          <cell r="N1054" t="str">
            <v>TAS Eligible</v>
          </cell>
          <cell r="S1054">
            <v>30</v>
          </cell>
          <cell r="X1054">
            <v>31.764808936349834</v>
          </cell>
        </row>
        <row r="1055">
          <cell r="A1055" t="str">
            <v>L&amp;S Arts &amp; Humanities Division</v>
          </cell>
          <cell r="B1055" t="str">
            <v>East Asian Lang &amp; Culture</v>
          </cell>
          <cell r="N1055" t="str">
            <v>TAS Eligible</v>
          </cell>
          <cell r="S1055">
            <v>45</v>
          </cell>
          <cell r="X1055">
            <v>47.647213404524742</v>
          </cell>
        </row>
        <row r="1056">
          <cell r="A1056" t="str">
            <v>L&amp;S Arts &amp; Humanities Division</v>
          </cell>
          <cell r="B1056" t="str">
            <v>East Asian Lang &amp; Culture</v>
          </cell>
          <cell r="N1056" t="str">
            <v>TAS Eligible</v>
          </cell>
          <cell r="S1056">
            <v>14</v>
          </cell>
          <cell r="X1056">
            <v>15.23476896168097</v>
          </cell>
        </row>
        <row r="1057">
          <cell r="A1057" t="str">
            <v>L&amp;S Arts &amp; Humanities Division</v>
          </cell>
          <cell r="B1057" t="str">
            <v>East Asian Lang &amp; Culture</v>
          </cell>
          <cell r="N1057" t="str">
            <v>TAS Eligible</v>
          </cell>
          <cell r="S1057">
            <v>56</v>
          </cell>
          <cell r="X1057">
            <v>60.939075846723881</v>
          </cell>
        </row>
        <row r="1058">
          <cell r="A1058" t="str">
            <v>L&amp;S Arts &amp; Humanities Division</v>
          </cell>
          <cell r="B1058" t="str">
            <v>East Asian Lang &amp; Culture</v>
          </cell>
          <cell r="N1058" t="str">
            <v>TAS Eligible</v>
          </cell>
          <cell r="S1058">
            <v>72</v>
          </cell>
          <cell r="X1058">
            <v>77.813813814886203</v>
          </cell>
        </row>
        <row r="1059">
          <cell r="A1059" t="str">
            <v>L&amp;S Arts &amp; Humanities Division</v>
          </cell>
          <cell r="B1059" t="str">
            <v>East Asian Lang &amp; Culture</v>
          </cell>
          <cell r="N1059" t="str">
            <v>TAS Eligible</v>
          </cell>
          <cell r="S1059">
            <v>92</v>
          </cell>
          <cell r="X1059">
            <v>90.933787201243462</v>
          </cell>
        </row>
        <row r="1060">
          <cell r="A1060" t="str">
            <v>L&amp;S Arts &amp; Humanities Division</v>
          </cell>
          <cell r="B1060" t="str">
            <v>East Asian Lang &amp; Culture</v>
          </cell>
          <cell r="N1060" t="str">
            <v>TAS Eligible</v>
          </cell>
          <cell r="S1060">
            <v>32</v>
          </cell>
          <cell r="X1060">
            <v>31.674744089304809</v>
          </cell>
        </row>
        <row r="1061">
          <cell r="A1061" t="str">
            <v>L&amp;S Arts &amp; Humanities Division</v>
          </cell>
          <cell r="B1061" t="str">
            <v>East Asian Lang &amp; Culture</v>
          </cell>
          <cell r="N1061" t="str">
            <v>TAS Eligible</v>
          </cell>
          <cell r="S1061">
            <v>48</v>
          </cell>
          <cell r="X1061">
            <v>47.512116133957207</v>
          </cell>
        </row>
        <row r="1062">
          <cell r="A1062" t="str">
            <v>L&amp;S Arts &amp; Humanities Division</v>
          </cell>
          <cell r="B1062" t="str">
            <v>East Asian Lang &amp; Culture</v>
          </cell>
          <cell r="N1062" t="str">
            <v>TAS Eligible</v>
          </cell>
          <cell r="S1062">
            <v>42</v>
          </cell>
          <cell r="X1062">
            <v>46.181445089945747</v>
          </cell>
        </row>
        <row r="1063">
          <cell r="A1063" t="str">
            <v>L&amp;S Arts &amp; Humanities Division</v>
          </cell>
          <cell r="B1063" t="str">
            <v>East Asian Lang &amp; Culture</v>
          </cell>
          <cell r="N1063" t="str">
            <v>TAS Eligible</v>
          </cell>
          <cell r="S1063">
            <v>63</v>
          </cell>
          <cell r="X1063">
            <v>69.272167634918631</v>
          </cell>
        </row>
        <row r="1064">
          <cell r="A1064" t="str">
            <v>L&amp;S Arts &amp; Humanities Division</v>
          </cell>
          <cell r="B1064" t="str">
            <v>East Asian Lang &amp; Culture</v>
          </cell>
          <cell r="N1064" t="str">
            <v>TAS Eligible</v>
          </cell>
          <cell r="S1064">
            <v>100</v>
          </cell>
          <cell r="X1064">
            <v>100.35951969270714</v>
          </cell>
        </row>
        <row r="1065">
          <cell r="A1065" t="str">
            <v>L&amp;S Arts &amp; Humanities Division</v>
          </cell>
          <cell r="B1065" t="str">
            <v>East Asian Lang &amp; Culture</v>
          </cell>
          <cell r="N1065" t="str">
            <v>TAS Eligible</v>
          </cell>
          <cell r="S1065">
            <v>140</v>
          </cell>
          <cell r="X1065">
            <v>146.8282641265445</v>
          </cell>
        </row>
        <row r="1066">
          <cell r="A1066" t="str">
            <v>L&amp;S Arts &amp; Humanities Division</v>
          </cell>
          <cell r="B1066" t="str">
            <v>East Asian Lang &amp; Culture</v>
          </cell>
          <cell r="N1066" t="str">
            <v>TAS Eligible</v>
          </cell>
          <cell r="S1066">
            <v>136</v>
          </cell>
          <cell r="X1066">
            <v>140.82287447399574</v>
          </cell>
        </row>
        <row r="1067">
          <cell r="A1067" t="str">
            <v>L&amp;S Arts &amp; Humanities Division</v>
          </cell>
          <cell r="B1067" t="str">
            <v>East Asian Lang &amp; Culture</v>
          </cell>
          <cell r="N1067" t="str">
            <v>TAS Eligible</v>
          </cell>
          <cell r="S1067">
            <v>85</v>
          </cell>
          <cell r="X1067">
            <v>91.10446165793536</v>
          </cell>
        </row>
        <row r="1068">
          <cell r="A1068" t="str">
            <v>L&amp;S Arts &amp; Humanities Division</v>
          </cell>
          <cell r="B1068" t="str">
            <v>East Asian Lang &amp; Culture</v>
          </cell>
          <cell r="N1068" t="str">
            <v>TAS Eligible</v>
          </cell>
          <cell r="S1068">
            <v>18</v>
          </cell>
          <cell r="X1068">
            <v>17.33266560523769</v>
          </cell>
        </row>
        <row r="1069">
          <cell r="A1069" t="str">
            <v>L&amp;S Arts &amp; Humanities Division</v>
          </cell>
          <cell r="B1069" t="str">
            <v>East Asian Lang &amp; Culture</v>
          </cell>
          <cell r="N1069" t="str">
            <v>TAS Eligible</v>
          </cell>
          <cell r="S1069">
            <v>72</v>
          </cell>
          <cell r="X1069">
            <v>69.330662420950759</v>
          </cell>
        </row>
        <row r="1070">
          <cell r="A1070" t="str">
            <v>L&amp;S Arts &amp; Humanities Division</v>
          </cell>
          <cell r="B1070" t="str">
            <v>East Asian Lang &amp; Culture</v>
          </cell>
          <cell r="N1070" t="str">
            <v>TAS Eligible</v>
          </cell>
          <cell r="S1070">
            <v>80</v>
          </cell>
          <cell r="X1070">
            <v>80.510869937325893</v>
          </cell>
        </row>
        <row r="1071">
          <cell r="A1071" t="str">
            <v>L&amp;S Arts &amp; Humanities Division</v>
          </cell>
          <cell r="B1071" t="str">
            <v>East Asian Lang &amp; Culture</v>
          </cell>
          <cell r="N1071" t="str">
            <v>TAS Eligible</v>
          </cell>
          <cell r="S1071">
            <v>55</v>
          </cell>
          <cell r="X1071">
            <v>55.357425876426767</v>
          </cell>
        </row>
        <row r="1072">
          <cell r="A1072" t="str">
            <v>L&amp;S Arts &amp; Humanities Division</v>
          </cell>
          <cell r="B1072" t="str">
            <v>East Asian Lang &amp; Culture</v>
          </cell>
          <cell r="N1072" t="str">
            <v>TAS Eligible</v>
          </cell>
          <cell r="S1072">
            <v>32</v>
          </cell>
          <cell r="X1072">
            <v>32.840024031484432</v>
          </cell>
        </row>
        <row r="1073">
          <cell r="A1073" t="str">
            <v>L&amp;S Arts &amp; Humanities Division</v>
          </cell>
          <cell r="B1073" t="str">
            <v>East Asian Lang &amp; Culture</v>
          </cell>
          <cell r="N1073" t="str">
            <v>TAS Eligible</v>
          </cell>
          <cell r="S1073">
            <v>48</v>
          </cell>
          <cell r="X1073">
            <v>49.260036047226635</v>
          </cell>
        </row>
        <row r="1074">
          <cell r="A1074" t="str">
            <v>L&amp;S Arts &amp; Humanities Division</v>
          </cell>
          <cell r="B1074" t="str">
            <v>East Asian Lang &amp; Culture</v>
          </cell>
          <cell r="N1074" t="str">
            <v>TAS Eligible</v>
          </cell>
          <cell r="S1074">
            <v>16</v>
          </cell>
          <cell r="X1074">
            <v>17.958320325035807</v>
          </cell>
        </row>
        <row r="1075">
          <cell r="A1075" t="str">
            <v>L&amp;S Arts &amp; Humanities Division</v>
          </cell>
          <cell r="B1075" t="str">
            <v>East Asian Lang &amp; Culture</v>
          </cell>
          <cell r="N1075" t="str">
            <v>TAS Eligible</v>
          </cell>
          <cell r="S1075">
            <v>64</v>
          </cell>
          <cell r="X1075">
            <v>71.833281300143227</v>
          </cell>
        </row>
        <row r="1076">
          <cell r="A1076" t="str">
            <v>L&amp;S Arts &amp; Humanities Division</v>
          </cell>
          <cell r="B1076" t="str">
            <v>East Asian Lang &amp; Culture</v>
          </cell>
          <cell r="N1076" t="str">
            <v>TAS Eligible</v>
          </cell>
          <cell r="S1076">
            <v>72</v>
          </cell>
          <cell r="X1076">
            <v>79.284098172219501</v>
          </cell>
        </row>
        <row r="1077">
          <cell r="A1077" t="str">
            <v>L&amp;S Arts &amp; Humanities Division</v>
          </cell>
          <cell r="B1077" t="str">
            <v>East Asian Lang &amp; Culture</v>
          </cell>
          <cell r="N1077" t="str">
            <v>TAS Eligible</v>
          </cell>
          <cell r="S1077">
            <v>64</v>
          </cell>
          <cell r="X1077">
            <v>61.917756212185765</v>
          </cell>
        </row>
        <row r="1078">
          <cell r="A1078" t="str">
            <v>L&amp;S Arts &amp; Humanities Division</v>
          </cell>
          <cell r="B1078" t="str">
            <v>East Asian Lang &amp; Culture</v>
          </cell>
          <cell r="N1078" t="str">
            <v>TAS Eligible</v>
          </cell>
          <cell r="S1078">
            <v>60</v>
          </cell>
          <cell r="X1078">
            <v>61.62557933330045</v>
          </cell>
        </row>
        <row r="1079">
          <cell r="A1079" t="str">
            <v>L&amp;S Arts &amp; Humanities Division</v>
          </cell>
          <cell r="B1079" t="str">
            <v>East Asian Lang &amp; Culture</v>
          </cell>
          <cell r="N1079" t="str">
            <v>TAS Eligible</v>
          </cell>
          <cell r="S1079">
            <v>120</v>
          </cell>
          <cell r="X1079">
            <v>131.17787223644396</v>
          </cell>
        </row>
        <row r="1080">
          <cell r="A1080" t="str">
            <v>L&amp;S Arts &amp; Humanities Division</v>
          </cell>
          <cell r="B1080" t="str">
            <v>East Asian Lang &amp; Culture</v>
          </cell>
          <cell r="N1080" t="str">
            <v>TAS Eligible</v>
          </cell>
          <cell r="S1080">
            <v>85</v>
          </cell>
          <cell r="X1080">
            <v>81.276546472149846</v>
          </cell>
        </row>
        <row r="1081">
          <cell r="A1081" t="str">
            <v>L&amp;S Arts &amp; Humanities Division</v>
          </cell>
          <cell r="B1081" t="str">
            <v>East Asian Lang &amp; Culture</v>
          </cell>
          <cell r="N1081" t="str">
            <v>TAS Eligible</v>
          </cell>
          <cell r="S1081">
            <v>22</v>
          </cell>
          <cell r="X1081">
            <v>21.417078353221001</v>
          </cell>
        </row>
        <row r="1082">
          <cell r="A1082" t="str">
            <v>L&amp;S Arts &amp; Humanities Division</v>
          </cell>
          <cell r="B1082" t="str">
            <v>East Asian Lang &amp; Culture</v>
          </cell>
          <cell r="N1082" t="str">
            <v>TAS Eligible</v>
          </cell>
          <cell r="S1082">
            <v>88</v>
          </cell>
          <cell r="X1082">
            <v>85.668313412884004</v>
          </cell>
        </row>
        <row r="1083">
          <cell r="A1083" t="str">
            <v>L&amp;S Arts &amp; Humanities Division</v>
          </cell>
          <cell r="B1083" t="str">
            <v>East Asian Lang &amp; Culture</v>
          </cell>
          <cell r="N1083" t="str">
            <v>TAS Eligible</v>
          </cell>
          <cell r="S1083">
            <v>18</v>
          </cell>
          <cell r="X1083">
            <v>17.098338026939118</v>
          </cell>
        </row>
        <row r="1084">
          <cell r="A1084" t="str">
            <v>L&amp;S Arts &amp; Humanities Division</v>
          </cell>
          <cell r="B1084" t="str">
            <v>East Asian Lang &amp; Culture</v>
          </cell>
          <cell r="N1084" t="str">
            <v>TAS Eligible</v>
          </cell>
          <cell r="S1084">
            <v>72</v>
          </cell>
          <cell r="X1084">
            <v>68.393352107756471</v>
          </cell>
        </row>
        <row r="1085">
          <cell r="A1085" t="str">
            <v>L&amp;S Arts &amp; Humanities Division</v>
          </cell>
          <cell r="B1085" t="str">
            <v>East Asian Lang &amp; Culture</v>
          </cell>
          <cell r="N1085" t="str">
            <v>TAS Eligible</v>
          </cell>
          <cell r="S1085">
            <v>68</v>
          </cell>
          <cell r="X1085">
            <v>68.49295776216627</v>
          </cell>
        </row>
        <row r="1086">
          <cell r="A1086" t="str">
            <v>L&amp;S Arts &amp; Humanities Division</v>
          </cell>
          <cell r="B1086" t="str">
            <v>East Asian Lang &amp; Culture</v>
          </cell>
          <cell r="N1086" t="str">
            <v>TAS Eligible</v>
          </cell>
          <cell r="S1086">
            <v>68</v>
          </cell>
          <cell r="X1086">
            <v>67.800548019010307</v>
          </cell>
        </row>
        <row r="1087">
          <cell r="A1087" t="str">
            <v>L&amp;S Arts &amp; Humanities Division</v>
          </cell>
          <cell r="B1087" t="str">
            <v>East Asian Lang &amp; Culture</v>
          </cell>
          <cell r="N1087" t="str">
            <v>TAS Eligible</v>
          </cell>
          <cell r="S1087">
            <v>44</v>
          </cell>
          <cell r="X1087">
            <v>41.300638777255877</v>
          </cell>
        </row>
        <row r="1088">
          <cell r="A1088" t="str">
            <v>L&amp;S Arts &amp; Humanities Division</v>
          </cell>
          <cell r="B1088" t="str">
            <v>East Asian Lang &amp; Culture</v>
          </cell>
          <cell r="N1088" t="str">
            <v>TAS Eligible</v>
          </cell>
          <cell r="S1088">
            <v>52</v>
          </cell>
          <cell r="X1088">
            <v>48.219398106132886</v>
          </cell>
        </row>
        <row r="1089">
          <cell r="A1089" t="str">
            <v>L&amp;S Arts &amp; Humanities Division</v>
          </cell>
          <cell r="B1089" t="str">
            <v>East Asian Lang &amp; Culture</v>
          </cell>
          <cell r="N1089" t="str">
            <v>TAS Eligible</v>
          </cell>
          <cell r="S1089">
            <v>52</v>
          </cell>
          <cell r="X1089">
            <v>50.508753504227251</v>
          </cell>
        </row>
        <row r="1090">
          <cell r="A1090" t="str">
            <v>L&amp;S Arts &amp; Humanities Division</v>
          </cell>
          <cell r="B1090" t="str">
            <v>East Asian Lang &amp; Culture</v>
          </cell>
          <cell r="N1090" t="str">
            <v>TAS Eligible</v>
          </cell>
          <cell r="S1090">
            <v>30</v>
          </cell>
          <cell r="X1090">
            <v>31.142640841584502</v>
          </cell>
        </row>
        <row r="1091">
          <cell r="A1091" t="str">
            <v>L&amp;S Arts &amp; Humanities Division</v>
          </cell>
          <cell r="B1091" t="str">
            <v>East Asian Lang &amp; Culture</v>
          </cell>
          <cell r="N1091" t="str">
            <v>TAS Eligible</v>
          </cell>
          <cell r="S1091">
            <v>60</v>
          </cell>
          <cell r="X1091">
            <v>53.228798296061683</v>
          </cell>
        </row>
        <row r="1092">
          <cell r="A1092" t="str">
            <v>L&amp;S Arts &amp; Humanities Division</v>
          </cell>
          <cell r="B1092" t="str">
            <v>East Asian Lang &amp; Culture</v>
          </cell>
          <cell r="N1092" t="str">
            <v>TAS Eligible</v>
          </cell>
          <cell r="S1092">
            <v>76</v>
          </cell>
          <cell r="X1092">
            <v>72.498392409434189</v>
          </cell>
        </row>
        <row r="1093">
          <cell r="A1093" t="str">
            <v>L&amp;S Arts &amp; Humanities Division</v>
          </cell>
          <cell r="B1093" t="str">
            <v>East Asian Lang &amp; Culture</v>
          </cell>
          <cell r="N1093" t="str">
            <v>TAS Eligible</v>
          </cell>
          <cell r="S1093">
            <v>56</v>
          </cell>
          <cell r="X1093">
            <v>57.201593196919873</v>
          </cell>
        </row>
        <row r="1094">
          <cell r="A1094" t="str">
            <v>L&amp;S Arts &amp; Humanities Division</v>
          </cell>
          <cell r="B1094" t="str">
            <v>East Asian Lang &amp; Culture</v>
          </cell>
          <cell r="N1094" t="str">
            <v>TAS Eligible</v>
          </cell>
          <cell r="S1094">
            <v>68</v>
          </cell>
          <cell r="X1094">
            <v>64.787862563693068</v>
          </cell>
        </row>
        <row r="1095">
          <cell r="A1095" t="str">
            <v>L&amp;S Arts &amp; Humanities Division</v>
          </cell>
          <cell r="B1095" t="str">
            <v>East Asian Lang &amp; Culture</v>
          </cell>
          <cell r="N1095" t="str">
            <v>TAS Eligible</v>
          </cell>
          <cell r="S1095">
            <v>96</v>
          </cell>
          <cell r="X1095">
            <v>93.089216981669125</v>
          </cell>
        </row>
        <row r="1096">
          <cell r="A1096" t="str">
            <v>L&amp;S Arts &amp; Humanities Division</v>
          </cell>
          <cell r="B1096" t="str">
            <v>East Asian Lang &amp; Culture</v>
          </cell>
          <cell r="N1096" t="str">
            <v>TAS Eligible</v>
          </cell>
          <cell r="S1096">
            <v>108</v>
          </cell>
          <cell r="X1096">
            <v>108.71110710670303</v>
          </cell>
        </row>
        <row r="1097">
          <cell r="A1097" t="str">
            <v>L&amp;S Arts &amp; Humanities Division</v>
          </cell>
          <cell r="B1097" t="str">
            <v>East Asian Lang &amp; Culture</v>
          </cell>
          <cell r="N1097" t="str">
            <v>TAS Eligible</v>
          </cell>
          <cell r="S1097">
            <v>72</v>
          </cell>
          <cell r="X1097">
            <v>66.556776506345031</v>
          </cell>
        </row>
        <row r="1098">
          <cell r="A1098" t="str">
            <v>L&amp;S Arts &amp; Humanities Division</v>
          </cell>
          <cell r="B1098" t="str">
            <v>East Asian Lang &amp; Culture</v>
          </cell>
          <cell r="N1098" t="str">
            <v>TAS Eligible</v>
          </cell>
          <cell r="S1098">
            <v>76</v>
          </cell>
          <cell r="X1098">
            <v>74.252716208364276</v>
          </cell>
        </row>
        <row r="1099">
          <cell r="A1099" t="str">
            <v>L&amp;S Arts &amp; Humanities Division</v>
          </cell>
          <cell r="B1099" t="str">
            <v>East Asian Lang &amp; Culture</v>
          </cell>
          <cell r="N1099" t="str">
            <v>TAS Eligible</v>
          </cell>
          <cell r="S1099">
            <v>56</v>
          </cell>
          <cell r="X1099">
            <v>52.434822083226955</v>
          </cell>
        </row>
        <row r="1100">
          <cell r="A1100" t="str">
            <v>L&amp;S Arts &amp; Humanities Division</v>
          </cell>
          <cell r="B1100" t="str">
            <v>East Asian Lang &amp; Culture</v>
          </cell>
          <cell r="N1100" t="str">
            <v>TAS Eligible</v>
          </cell>
          <cell r="S1100">
            <v>52</v>
          </cell>
          <cell r="X1100">
            <v>55.34126081194475</v>
          </cell>
        </row>
        <row r="1101">
          <cell r="A1101" t="str">
            <v>L&amp;S Arts &amp; Humanities Division</v>
          </cell>
          <cell r="B1101" t="str">
            <v>East Asian Lang &amp; Culture</v>
          </cell>
          <cell r="N1101" t="str">
            <v>TAS Eligible</v>
          </cell>
          <cell r="S1101">
            <v>112</v>
          </cell>
          <cell r="X1101">
            <v>97.444635694484973</v>
          </cell>
        </row>
        <row r="1102">
          <cell r="A1102" t="str">
            <v>L&amp;S Arts &amp; Humanities Division</v>
          </cell>
          <cell r="B1102" t="str">
            <v>East Asian Lang &amp; Culture</v>
          </cell>
          <cell r="N1102" t="str">
            <v>TAS Eligible</v>
          </cell>
          <cell r="S1102">
            <v>48</v>
          </cell>
          <cell r="X1102">
            <v>48.385046151518679</v>
          </cell>
        </row>
        <row r="1103">
          <cell r="A1103" t="str">
            <v>L&amp;S Arts &amp; Humanities Division</v>
          </cell>
          <cell r="B1103" t="str">
            <v>East Asian Lang &amp; Culture</v>
          </cell>
          <cell r="N1103" t="str">
            <v>TAS Eligible</v>
          </cell>
          <cell r="S1103">
            <v>52</v>
          </cell>
          <cell r="X1103">
            <v>50.058614356048039</v>
          </cell>
        </row>
        <row r="1104">
          <cell r="A1104" t="str">
            <v>L&amp;S Arts &amp; Humanities Division</v>
          </cell>
          <cell r="B1104" t="str">
            <v>East Asian Lang &amp; Culture</v>
          </cell>
          <cell r="N1104" t="str">
            <v>TAS Eligible</v>
          </cell>
          <cell r="S1104">
            <v>92</v>
          </cell>
          <cell r="X1104">
            <v>95.446339704252438</v>
          </cell>
        </row>
        <row r="1105">
          <cell r="A1105" t="str">
            <v>L&amp;S Arts &amp; Humanities Division</v>
          </cell>
          <cell r="B1105" t="str">
            <v>East Asian Lang &amp; Culture</v>
          </cell>
          <cell r="N1105" t="str">
            <v>TAS Eligible</v>
          </cell>
          <cell r="S1105">
            <v>116</v>
          </cell>
          <cell r="X1105">
            <v>118.73509540298957</v>
          </cell>
        </row>
        <row r="1106">
          <cell r="A1106" t="str">
            <v>L&amp;S Arts &amp; Humanities Division</v>
          </cell>
          <cell r="B1106" t="str">
            <v>East Asian Lang &amp; Culture</v>
          </cell>
          <cell r="N1106" t="str">
            <v>TAS Eligible</v>
          </cell>
          <cell r="S1106">
            <v>204</v>
          </cell>
          <cell r="X1106">
            <v>212.87581404023007</v>
          </cell>
        </row>
        <row r="1107">
          <cell r="A1107" t="str">
            <v>L&amp;S Arts &amp; Humanities Division</v>
          </cell>
          <cell r="B1107" t="str">
            <v>East Asian Lang &amp; Culture</v>
          </cell>
          <cell r="N1107" t="str">
            <v>TAS Eligible</v>
          </cell>
          <cell r="S1107">
            <v>68</v>
          </cell>
          <cell r="X1107">
            <v>70.19279814233019</v>
          </cell>
        </row>
        <row r="1108">
          <cell r="A1108" t="str">
            <v>L&amp;S Arts &amp; Humanities Division</v>
          </cell>
          <cell r="B1108" t="str">
            <v>East Asian Lang &amp; Culture</v>
          </cell>
          <cell r="N1108" t="str">
            <v>TAS Eligible</v>
          </cell>
          <cell r="S1108">
            <v>160</v>
          </cell>
          <cell r="X1108">
            <v>156.36760442260046</v>
          </cell>
        </row>
        <row r="1109">
          <cell r="A1109" t="str">
            <v>L&amp;S Arts &amp; Humanities Division</v>
          </cell>
          <cell r="B1109" t="str">
            <v>East Asian Lang &amp; Culture</v>
          </cell>
          <cell r="N1109" t="str">
            <v>TAS Eligible</v>
          </cell>
          <cell r="S1109">
            <v>44</v>
          </cell>
          <cell r="X1109">
            <v>48.19147439726494</v>
          </cell>
        </row>
        <row r="1110">
          <cell r="A1110" t="str">
            <v>L&amp;S Arts &amp; Humanities Division</v>
          </cell>
          <cell r="B1110" t="str">
            <v>East Asian Lang &amp; Culture</v>
          </cell>
          <cell r="N1110" t="str">
            <v>TAS Eligible</v>
          </cell>
          <cell r="S1110">
            <v>64</v>
          </cell>
          <cell r="X1110">
            <v>68.123733879971212</v>
          </cell>
        </row>
        <row r="1111">
          <cell r="A1111" t="str">
            <v>L&amp;S Arts &amp; Humanities Division</v>
          </cell>
          <cell r="B1111" t="str">
            <v>East Asian Lang &amp; Culture</v>
          </cell>
          <cell r="N1111" t="str">
            <v>TAS Eligible</v>
          </cell>
          <cell r="S1111">
            <v>116</v>
          </cell>
          <cell r="X1111">
            <v>117.4603345173976</v>
          </cell>
        </row>
        <row r="1112">
          <cell r="A1112" t="str">
            <v>L&amp;S Arts &amp; Humanities Division</v>
          </cell>
          <cell r="B1112" t="str">
            <v>East Asian Lang &amp; Culture</v>
          </cell>
          <cell r="N1112" t="str">
            <v>TAS Eligible</v>
          </cell>
          <cell r="S1112">
            <v>15</v>
          </cell>
          <cell r="X1112">
            <v>15.983934457155879</v>
          </cell>
        </row>
        <row r="1113">
          <cell r="A1113" t="str">
            <v>L&amp;S Arts &amp; Humanities Division</v>
          </cell>
          <cell r="B1113" t="str">
            <v>East Asian Lang &amp; Culture</v>
          </cell>
          <cell r="N1113" t="str">
            <v>TAS Eligible</v>
          </cell>
          <cell r="S1113">
            <v>60</v>
          </cell>
          <cell r="X1113">
            <v>63.935737828623516</v>
          </cell>
        </row>
        <row r="1114">
          <cell r="A1114" t="str">
            <v>L&amp;S Arts &amp; Humanities Division</v>
          </cell>
          <cell r="B1114" t="str">
            <v>East Asian Lang &amp; Culture</v>
          </cell>
          <cell r="N1114" t="str">
            <v>TAS Eligible</v>
          </cell>
          <cell r="S1114">
            <v>15</v>
          </cell>
          <cell r="X1114">
            <v>14.998836365786069</v>
          </cell>
        </row>
        <row r="1115">
          <cell r="A1115" t="str">
            <v>L&amp;S Arts &amp; Humanities Division</v>
          </cell>
          <cell r="B1115" t="str">
            <v>East Asian Lang &amp; Culture</v>
          </cell>
          <cell r="N1115" t="str">
            <v>TAS Eligible</v>
          </cell>
          <cell r="S1115">
            <v>60</v>
          </cell>
          <cell r="X1115">
            <v>59.995345463144275</v>
          </cell>
        </row>
        <row r="1116">
          <cell r="A1116" t="str">
            <v>L&amp;S Arts &amp; Humanities Division</v>
          </cell>
          <cell r="B1116" t="str">
            <v>East Asian Lang &amp; Culture</v>
          </cell>
          <cell r="N1116" t="str">
            <v>TAS Eligible</v>
          </cell>
          <cell r="S1116">
            <v>20</v>
          </cell>
          <cell r="X1116">
            <v>20.188097028128567</v>
          </cell>
        </row>
        <row r="1117">
          <cell r="A1117" t="str">
            <v>L&amp;S Arts &amp; Humanities Division</v>
          </cell>
          <cell r="B1117" t="str">
            <v>East Asian Lang &amp; Culture</v>
          </cell>
          <cell r="N1117" t="str">
            <v>TAS Eligible</v>
          </cell>
          <cell r="S1117">
            <v>80</v>
          </cell>
          <cell r="X1117">
            <v>80.752388112514268</v>
          </cell>
        </row>
        <row r="1118">
          <cell r="A1118" t="str">
            <v>L&amp;S Arts &amp; Humanities Division</v>
          </cell>
          <cell r="B1118" t="str">
            <v>East Asian Lang &amp; Culture</v>
          </cell>
          <cell r="N1118" t="str">
            <v>TAS Eligible</v>
          </cell>
          <cell r="S1118">
            <v>19</v>
          </cell>
          <cell r="X1118">
            <v>19.62808731454799</v>
          </cell>
        </row>
        <row r="1119">
          <cell r="A1119" t="str">
            <v>L&amp;S Arts &amp; Humanities Division</v>
          </cell>
          <cell r="B1119" t="str">
            <v>East Asian Lang &amp; Culture</v>
          </cell>
          <cell r="N1119" t="str">
            <v>TAS Eligible</v>
          </cell>
          <cell r="S1119">
            <v>76</v>
          </cell>
          <cell r="X1119">
            <v>78.512349258191961</v>
          </cell>
        </row>
        <row r="1120">
          <cell r="A1120" t="str">
            <v>L&amp;S Arts &amp; Humanities Division</v>
          </cell>
          <cell r="B1120" t="str">
            <v>East Asian Lang &amp; Culture</v>
          </cell>
          <cell r="N1120" t="str">
            <v>TAS Eligible</v>
          </cell>
          <cell r="S1120">
            <v>20</v>
          </cell>
          <cell r="X1120">
            <v>20.72739223591887</v>
          </cell>
        </row>
        <row r="1121">
          <cell r="A1121" t="str">
            <v>L&amp;S Arts &amp; Humanities Division</v>
          </cell>
          <cell r="B1121" t="str">
            <v>East Asian Lang &amp; Culture</v>
          </cell>
          <cell r="N1121" t="str">
            <v>TAS Eligible</v>
          </cell>
          <cell r="S1121">
            <v>80</v>
          </cell>
          <cell r="X1121">
            <v>82.909568943675481</v>
          </cell>
        </row>
        <row r="1122">
          <cell r="A1122" t="str">
            <v>L&amp;S Arts &amp; Humanities Division</v>
          </cell>
          <cell r="B1122" t="str">
            <v>East Asian Lang &amp; Culture</v>
          </cell>
          <cell r="N1122" t="str">
            <v>TAS Eligible</v>
          </cell>
          <cell r="S1122">
            <v>20</v>
          </cell>
          <cell r="X1122">
            <v>21.087663221267164</v>
          </cell>
        </row>
        <row r="1123">
          <cell r="A1123" t="str">
            <v>L&amp;S Arts &amp; Humanities Division</v>
          </cell>
          <cell r="B1123" t="str">
            <v>East Asian Lang &amp; Culture</v>
          </cell>
          <cell r="N1123" t="str">
            <v>TAS Eligible</v>
          </cell>
          <cell r="S1123">
            <v>80</v>
          </cell>
          <cell r="X1123">
            <v>84.350652885068655</v>
          </cell>
        </row>
        <row r="1124">
          <cell r="A1124" t="str">
            <v>L&amp;S Arts &amp; Humanities Division</v>
          </cell>
          <cell r="B1124" t="str">
            <v>East Asian Lang &amp; Culture</v>
          </cell>
          <cell r="N1124" t="str">
            <v>TAS Eligible</v>
          </cell>
          <cell r="S1124">
            <v>19</v>
          </cell>
          <cell r="X1124">
            <v>17.661093466509328</v>
          </cell>
        </row>
        <row r="1125">
          <cell r="A1125" t="str">
            <v>L&amp;S Arts &amp; Humanities Division</v>
          </cell>
          <cell r="B1125" t="str">
            <v>East Asian Lang &amp; Culture</v>
          </cell>
          <cell r="N1125" t="str">
            <v>TAS Eligible</v>
          </cell>
          <cell r="S1125">
            <v>76</v>
          </cell>
          <cell r="X1125">
            <v>70.644373866037313</v>
          </cell>
        </row>
        <row r="1126">
          <cell r="A1126" t="str">
            <v>L&amp;S Arts &amp; Humanities Division</v>
          </cell>
          <cell r="B1126" t="str">
            <v>East Asian Lang &amp; Culture</v>
          </cell>
          <cell r="N1126" t="str">
            <v>TAS Eligible</v>
          </cell>
          <cell r="S1126">
            <v>22</v>
          </cell>
          <cell r="X1126">
            <v>22.859870983189648</v>
          </cell>
        </row>
        <row r="1127">
          <cell r="A1127" t="str">
            <v>L&amp;S Arts &amp; Humanities Division</v>
          </cell>
          <cell r="B1127" t="str">
            <v>East Asian Lang &amp; Culture</v>
          </cell>
          <cell r="N1127" t="str">
            <v>TAS Eligible</v>
          </cell>
          <cell r="S1127">
            <v>88</v>
          </cell>
          <cell r="X1127">
            <v>91.439483932758591</v>
          </cell>
        </row>
        <row r="1128">
          <cell r="A1128" t="str">
            <v>L&amp;S Arts &amp; Humanities Division</v>
          </cell>
          <cell r="B1128" t="str">
            <v>East Asian Lang &amp; Culture</v>
          </cell>
          <cell r="N1128" t="str">
            <v>TAS Eligible</v>
          </cell>
          <cell r="S1128">
            <v>21</v>
          </cell>
          <cell r="X1128">
            <v>21.848971631738937</v>
          </cell>
        </row>
        <row r="1129">
          <cell r="A1129" t="str">
            <v>L&amp;S Arts &amp; Humanities Division</v>
          </cell>
          <cell r="B1129" t="str">
            <v>East Asian Lang &amp; Culture</v>
          </cell>
          <cell r="N1129" t="str">
            <v>TAS Eligible</v>
          </cell>
          <cell r="S1129">
            <v>84</v>
          </cell>
          <cell r="X1129">
            <v>87.395886526955749</v>
          </cell>
        </row>
        <row r="1130">
          <cell r="A1130" t="str">
            <v>L&amp;S Arts &amp; Humanities Division</v>
          </cell>
          <cell r="B1130" t="str">
            <v>East Asian Lang &amp; Culture</v>
          </cell>
          <cell r="N1130" t="str">
            <v>TAS Eligible</v>
          </cell>
          <cell r="S1130">
            <v>22</v>
          </cell>
          <cell r="X1130">
            <v>22.210406362874334</v>
          </cell>
        </row>
        <row r="1131">
          <cell r="A1131" t="str">
            <v>L&amp;S Arts &amp; Humanities Division</v>
          </cell>
          <cell r="B1131" t="str">
            <v>East Asian Lang &amp; Culture</v>
          </cell>
          <cell r="N1131" t="str">
            <v>TAS Eligible</v>
          </cell>
          <cell r="S1131">
            <v>88</v>
          </cell>
          <cell r="X1131">
            <v>88.841625451497336</v>
          </cell>
        </row>
        <row r="1132">
          <cell r="A1132" t="str">
            <v>L&amp;S Arts &amp; Humanities Division</v>
          </cell>
          <cell r="B1132" t="str">
            <v>East Asian Lang &amp; Culture</v>
          </cell>
          <cell r="N1132" t="str">
            <v>TAS Eligible</v>
          </cell>
          <cell r="S1132">
            <v>21</v>
          </cell>
          <cell r="X1132">
            <v>20.016633077101908</v>
          </cell>
        </row>
        <row r="1133">
          <cell r="A1133" t="str">
            <v>L&amp;S Arts &amp; Humanities Division</v>
          </cell>
          <cell r="B1133" t="str">
            <v>East Asian Lang &amp; Culture</v>
          </cell>
          <cell r="N1133" t="str">
            <v>TAS Eligible</v>
          </cell>
          <cell r="S1133">
            <v>84</v>
          </cell>
          <cell r="X1133">
            <v>80.066532308407631</v>
          </cell>
        </row>
        <row r="1134">
          <cell r="A1134" t="str">
            <v>L&amp;S Arts &amp; Humanities Division</v>
          </cell>
          <cell r="B1134" t="str">
            <v>East Asian Lang &amp; Culture</v>
          </cell>
          <cell r="N1134" t="str">
            <v>TAS Eligible</v>
          </cell>
          <cell r="S1134">
            <v>22</v>
          </cell>
          <cell r="X1134">
            <v>22.39872441998364</v>
          </cell>
        </row>
        <row r="1135">
          <cell r="A1135" t="str">
            <v>L&amp;S Arts &amp; Humanities Division</v>
          </cell>
          <cell r="B1135" t="str">
            <v>East Asian Lang &amp; Culture</v>
          </cell>
          <cell r="N1135" t="str">
            <v>TAS Eligible</v>
          </cell>
          <cell r="S1135">
            <v>88</v>
          </cell>
          <cell r="X1135">
            <v>89.594897679934562</v>
          </cell>
        </row>
        <row r="1136">
          <cell r="A1136" t="str">
            <v>L&amp;S Arts &amp; Humanities Division</v>
          </cell>
          <cell r="B1136" t="str">
            <v>East Asian Lang &amp; Culture</v>
          </cell>
          <cell r="N1136" t="str">
            <v>TAS Eligible</v>
          </cell>
          <cell r="S1136">
            <v>22</v>
          </cell>
          <cell r="X1136">
            <v>21.23552123764518</v>
          </cell>
        </row>
        <row r="1137">
          <cell r="A1137" t="str">
            <v>L&amp;S Arts &amp; Humanities Division</v>
          </cell>
          <cell r="B1137" t="str">
            <v>East Asian Lang &amp; Culture</v>
          </cell>
          <cell r="N1137" t="str">
            <v>TAS Eligible</v>
          </cell>
          <cell r="S1137">
            <v>88</v>
          </cell>
          <cell r="X1137">
            <v>84.942084950580721</v>
          </cell>
        </row>
        <row r="1138">
          <cell r="A1138" t="str">
            <v>L&amp;S Arts &amp; Humanities Division</v>
          </cell>
          <cell r="B1138" t="str">
            <v>East Asian Lang &amp; Culture</v>
          </cell>
          <cell r="N1138" t="str">
            <v>TAS Eligible</v>
          </cell>
          <cell r="S1138">
            <v>12</v>
          </cell>
          <cell r="X1138">
            <v>11.789678840195226</v>
          </cell>
        </row>
        <row r="1139">
          <cell r="A1139" t="str">
            <v>L&amp;S Arts &amp; Humanities Division</v>
          </cell>
          <cell r="B1139" t="str">
            <v>East Asian Lang &amp; Culture</v>
          </cell>
          <cell r="N1139" t="str">
            <v>TAS Eligible</v>
          </cell>
          <cell r="S1139">
            <v>48</v>
          </cell>
          <cell r="X1139">
            <v>47.158715360780903</v>
          </cell>
        </row>
        <row r="1140">
          <cell r="A1140" t="str">
            <v>L&amp;S Arts &amp; Humanities Division</v>
          </cell>
          <cell r="B1140" t="str">
            <v>East Asian Lang &amp; Culture</v>
          </cell>
          <cell r="N1140" t="str">
            <v>TAS Eligible</v>
          </cell>
          <cell r="S1140">
            <v>24</v>
          </cell>
          <cell r="X1140">
            <v>25.860363227526591</v>
          </cell>
        </row>
        <row r="1141">
          <cell r="A1141" t="str">
            <v>L&amp;S Arts &amp; Humanities Division</v>
          </cell>
          <cell r="B1141" t="str">
            <v>East Asian Lang &amp; Culture</v>
          </cell>
          <cell r="N1141" t="str">
            <v>TAS Eligible</v>
          </cell>
          <cell r="S1141">
            <v>36</v>
          </cell>
          <cell r="X1141">
            <v>38.790544841289886</v>
          </cell>
        </row>
        <row r="1142">
          <cell r="A1142" t="str">
            <v>L&amp;S Arts &amp; Humanities Division</v>
          </cell>
          <cell r="B1142" t="str">
            <v>East Asian Lang &amp; Culture</v>
          </cell>
          <cell r="N1142" t="str">
            <v>TAS Eligible</v>
          </cell>
          <cell r="S1142">
            <v>13</v>
          </cell>
          <cell r="X1142">
            <v>12.859389720540465</v>
          </cell>
        </row>
        <row r="1143">
          <cell r="A1143" t="str">
            <v>L&amp;S Arts &amp; Humanities Division</v>
          </cell>
          <cell r="B1143" t="str">
            <v>East Asian Lang &amp; Culture</v>
          </cell>
          <cell r="N1143" t="str">
            <v>TAS Eligible</v>
          </cell>
          <cell r="S1143">
            <v>52</v>
          </cell>
          <cell r="X1143">
            <v>51.437558882161859</v>
          </cell>
        </row>
        <row r="1144">
          <cell r="A1144" t="str">
            <v>L&amp;S Arts &amp; Humanities Division</v>
          </cell>
          <cell r="B1144" t="str">
            <v>East Asian Lang &amp; Culture</v>
          </cell>
          <cell r="N1144" t="str">
            <v>TAS Eligible</v>
          </cell>
          <cell r="S1144">
            <v>14</v>
          </cell>
          <cell r="X1144">
            <v>14.564786436810669</v>
          </cell>
        </row>
        <row r="1145">
          <cell r="A1145" t="str">
            <v>L&amp;S Arts &amp; Humanities Division</v>
          </cell>
          <cell r="B1145" t="str">
            <v>East Asian Lang &amp; Culture</v>
          </cell>
          <cell r="N1145" t="str">
            <v>TAS Eligible</v>
          </cell>
          <cell r="S1145">
            <v>56</v>
          </cell>
          <cell r="X1145">
            <v>58.259145747242677</v>
          </cell>
        </row>
        <row r="1146">
          <cell r="A1146" t="str">
            <v>L&amp;S Arts &amp; Humanities Division</v>
          </cell>
          <cell r="B1146" t="str">
            <v>East Asian Lang &amp; Culture</v>
          </cell>
          <cell r="N1146" t="str">
            <v>TAS Eligible</v>
          </cell>
          <cell r="S1146">
            <v>14</v>
          </cell>
          <cell r="X1146">
            <v>14.478397071414264</v>
          </cell>
        </row>
        <row r="1147">
          <cell r="A1147" t="str">
            <v>L&amp;S Arts &amp; Humanities Division</v>
          </cell>
          <cell r="B1147" t="str">
            <v>East Asian Lang &amp; Culture</v>
          </cell>
          <cell r="N1147" t="str">
            <v>TAS Eligible</v>
          </cell>
          <cell r="S1147">
            <v>56</v>
          </cell>
          <cell r="X1147">
            <v>57.913588285657056</v>
          </cell>
        </row>
        <row r="1148">
          <cell r="A1148" t="str">
            <v>L&amp;S Arts &amp; Humanities Division</v>
          </cell>
          <cell r="B1148" t="str">
            <v>East Asian Lang &amp; Culture</v>
          </cell>
          <cell r="N1148" t="str">
            <v>TAS Eligible</v>
          </cell>
          <cell r="S1148">
            <v>15</v>
          </cell>
          <cell r="X1148">
            <v>15.261643463620668</v>
          </cell>
        </row>
        <row r="1149">
          <cell r="A1149" t="str">
            <v>L&amp;S Arts &amp; Humanities Division</v>
          </cell>
          <cell r="B1149" t="str">
            <v>East Asian Lang &amp; Culture</v>
          </cell>
          <cell r="N1149" t="str">
            <v>TAS Eligible</v>
          </cell>
          <cell r="S1149">
            <v>60</v>
          </cell>
          <cell r="X1149">
            <v>61.046573854482673</v>
          </cell>
        </row>
        <row r="1150">
          <cell r="A1150" t="str">
            <v>L&amp;S Arts &amp; Humanities Division</v>
          </cell>
          <cell r="B1150" t="str">
            <v>East Asian Lang &amp; Culture</v>
          </cell>
          <cell r="N1150" t="str">
            <v>TAS Eligible</v>
          </cell>
          <cell r="S1150">
            <v>15</v>
          </cell>
          <cell r="X1150">
            <v>15.642420709613315</v>
          </cell>
        </row>
        <row r="1151">
          <cell r="A1151" t="str">
            <v>L&amp;S Arts &amp; Humanities Division</v>
          </cell>
          <cell r="B1151" t="str">
            <v>East Asian Lang &amp; Culture</v>
          </cell>
          <cell r="N1151" t="str">
            <v>TAS Eligible</v>
          </cell>
          <cell r="S1151">
            <v>60</v>
          </cell>
          <cell r="X1151">
            <v>62.569682838453261</v>
          </cell>
        </row>
        <row r="1152">
          <cell r="A1152" t="str">
            <v>L&amp;S Arts &amp; Humanities Division</v>
          </cell>
          <cell r="B1152" t="str">
            <v>East Asian Lang &amp; Culture</v>
          </cell>
          <cell r="N1152" t="str">
            <v>TAS Eligible</v>
          </cell>
          <cell r="S1152">
            <v>16</v>
          </cell>
          <cell r="X1152">
            <v>16.600348189871699</v>
          </cell>
        </row>
        <row r="1153">
          <cell r="A1153" t="str">
            <v>L&amp;S Arts &amp; Humanities Division</v>
          </cell>
          <cell r="B1153" t="str">
            <v>East Asian Lang &amp; Culture</v>
          </cell>
          <cell r="N1153" t="str">
            <v>TAS Eligible</v>
          </cell>
          <cell r="S1153">
            <v>64</v>
          </cell>
          <cell r="X1153">
            <v>66.401392759486797</v>
          </cell>
        </row>
        <row r="1154">
          <cell r="A1154" t="str">
            <v>L&amp;S Arts &amp; Humanities Division</v>
          </cell>
          <cell r="B1154" t="str">
            <v>East Asian Lang &amp; Culture</v>
          </cell>
          <cell r="N1154" t="str">
            <v>TAS Eligible</v>
          </cell>
          <cell r="S1154">
            <v>13</v>
          </cell>
          <cell r="X1154">
            <v>13.338820771308029</v>
          </cell>
        </row>
        <row r="1155">
          <cell r="A1155" t="str">
            <v>L&amp;S Arts &amp; Humanities Division</v>
          </cell>
          <cell r="B1155" t="str">
            <v>East Asian Lang &amp; Culture</v>
          </cell>
          <cell r="N1155" t="str">
            <v>TAS Eligible</v>
          </cell>
          <cell r="S1155">
            <v>52</v>
          </cell>
          <cell r="X1155">
            <v>53.355283085232116</v>
          </cell>
        </row>
        <row r="1156">
          <cell r="A1156" t="str">
            <v>L&amp;S Arts &amp; Humanities Division</v>
          </cell>
          <cell r="B1156" t="str">
            <v>East Asian Lang &amp; Culture</v>
          </cell>
          <cell r="N1156" t="str">
            <v>TAS Eligible</v>
          </cell>
          <cell r="S1156">
            <v>208</v>
          </cell>
          <cell r="X1156">
            <v>226.40490861248648</v>
          </cell>
        </row>
        <row r="1157">
          <cell r="A1157" t="str">
            <v>L&amp;S Arts &amp; Humanities Division</v>
          </cell>
          <cell r="B1157" t="str">
            <v>East Asian Lang &amp; Culture</v>
          </cell>
          <cell r="N1157" t="str">
            <v>TAS Eligible</v>
          </cell>
          <cell r="S1157">
            <v>168</v>
          </cell>
          <cell r="X1157">
            <v>171.28336437799896</v>
          </cell>
        </row>
        <row r="1158">
          <cell r="A1158" t="str">
            <v>L&amp;S Arts &amp; Humanities Division</v>
          </cell>
          <cell r="B1158" t="str">
            <v>East Asian Lang &amp; Culture</v>
          </cell>
          <cell r="N1158" t="str">
            <v>TAS Eligible</v>
          </cell>
          <cell r="S1158">
            <v>40</v>
          </cell>
          <cell r="X1158">
            <v>40.49053578460093</v>
          </cell>
        </row>
        <row r="1159">
          <cell r="A1159" t="str">
            <v>L&amp;S Arts &amp; Humanities Division</v>
          </cell>
          <cell r="B1159" t="str">
            <v>East Asian Lang &amp; Culture</v>
          </cell>
          <cell r="N1159" t="str">
            <v>TAS Eligible</v>
          </cell>
          <cell r="S1159">
            <v>60</v>
          </cell>
          <cell r="X1159">
            <v>60.735803676901398</v>
          </cell>
        </row>
        <row r="1160">
          <cell r="A1160" t="str">
            <v>L&amp;S Arts &amp; Humanities Division</v>
          </cell>
          <cell r="B1160" t="str">
            <v>East Asian Lang &amp; Culture</v>
          </cell>
          <cell r="N1160" t="str">
            <v>TAS Eligible</v>
          </cell>
          <cell r="S1160">
            <v>48</v>
          </cell>
          <cell r="X1160">
            <v>52.920702242439312</v>
          </cell>
        </row>
        <row r="1161">
          <cell r="A1161" t="str">
            <v>L&amp;S Arts &amp; Humanities Division</v>
          </cell>
          <cell r="B1161" t="str">
            <v>East Asian Lang &amp; Culture</v>
          </cell>
          <cell r="N1161" t="str">
            <v>TAS Eligible</v>
          </cell>
          <cell r="S1161">
            <v>72</v>
          </cell>
          <cell r="X1161">
            <v>79.381053363658964</v>
          </cell>
        </row>
        <row r="1162">
          <cell r="A1162" t="str">
            <v>L&amp;S Arts &amp; Humanities Division</v>
          </cell>
          <cell r="B1162" t="str">
            <v>East Asian Lang &amp; Culture</v>
          </cell>
          <cell r="N1162" t="str">
            <v>TAS Eligible</v>
          </cell>
          <cell r="S1162">
            <v>46</v>
          </cell>
          <cell r="X1162">
            <v>50.494771419817404</v>
          </cell>
        </row>
        <row r="1163">
          <cell r="A1163" t="str">
            <v>L&amp;S Arts &amp; Humanities Division</v>
          </cell>
          <cell r="B1163" t="str">
            <v>East Asian Lang &amp; Culture</v>
          </cell>
          <cell r="N1163" t="str">
            <v>TAS Eligible</v>
          </cell>
          <cell r="S1163">
            <v>69</v>
          </cell>
          <cell r="X1163">
            <v>75.74215712972611</v>
          </cell>
        </row>
        <row r="1164">
          <cell r="A1164" t="str">
            <v>L&amp;S Arts &amp; Humanities Division</v>
          </cell>
          <cell r="B1164" t="str">
            <v>East Asian Lang &amp; Culture</v>
          </cell>
          <cell r="N1164" t="str">
            <v>TAS Eligible</v>
          </cell>
          <cell r="S1164">
            <v>46</v>
          </cell>
          <cell r="X1164">
            <v>43.434438611796359</v>
          </cell>
        </row>
        <row r="1165">
          <cell r="A1165" t="str">
            <v>L&amp;S Arts &amp; Humanities Division</v>
          </cell>
          <cell r="B1165" t="str">
            <v>East Asian Lang &amp; Culture</v>
          </cell>
          <cell r="N1165" t="str">
            <v>TAS Eligible</v>
          </cell>
          <cell r="S1165">
            <v>69</v>
          </cell>
          <cell r="X1165">
            <v>65.151657917694536</v>
          </cell>
        </row>
        <row r="1166">
          <cell r="A1166" t="str">
            <v>L&amp;S Arts &amp; Humanities Division</v>
          </cell>
          <cell r="B1166" t="str">
            <v>East Asian Lang &amp; Culture</v>
          </cell>
          <cell r="N1166" t="str">
            <v>TAS Eligible</v>
          </cell>
          <cell r="S1166">
            <v>32</v>
          </cell>
          <cell r="X1166">
            <v>35.729465515152164</v>
          </cell>
        </row>
        <row r="1167">
          <cell r="A1167" t="str">
            <v>L&amp;S Arts &amp; Humanities Division</v>
          </cell>
          <cell r="B1167" t="str">
            <v>East Asian Lang &amp; Culture</v>
          </cell>
          <cell r="N1167" t="str">
            <v>TAS Eligible</v>
          </cell>
          <cell r="S1167">
            <v>48</v>
          </cell>
          <cell r="X1167">
            <v>53.594198272728242</v>
          </cell>
        </row>
        <row r="1168">
          <cell r="A1168" t="str">
            <v>L&amp;S Arts &amp; Humanities Division</v>
          </cell>
          <cell r="B1168" t="str">
            <v>East Asian Lang &amp; Culture</v>
          </cell>
          <cell r="N1168" t="str">
            <v>TAS Eligible</v>
          </cell>
          <cell r="S1168">
            <v>40</v>
          </cell>
          <cell r="X1168">
            <v>42.078627795181077</v>
          </cell>
        </row>
        <row r="1169">
          <cell r="A1169" t="str">
            <v>L&amp;S Arts &amp; Humanities Division</v>
          </cell>
          <cell r="B1169" t="str">
            <v>East Asian Lang &amp; Culture</v>
          </cell>
          <cell r="N1169" t="str">
            <v>TAS Eligible</v>
          </cell>
          <cell r="S1169">
            <v>60</v>
          </cell>
          <cell r="X1169">
            <v>63.117941692771616</v>
          </cell>
        </row>
        <row r="1170">
          <cell r="A1170" t="str">
            <v>L&amp;S Arts &amp; Humanities Division</v>
          </cell>
          <cell r="B1170" t="str">
            <v>East Asian Lang &amp; Culture</v>
          </cell>
          <cell r="N1170" t="str">
            <v>TAS Eligible</v>
          </cell>
          <cell r="S1170">
            <v>38</v>
          </cell>
          <cell r="X1170">
            <v>40.595953543672891</v>
          </cell>
        </row>
        <row r="1171">
          <cell r="A1171" t="str">
            <v>L&amp;S Arts &amp; Humanities Division</v>
          </cell>
          <cell r="B1171" t="str">
            <v>East Asian Lang &amp; Culture</v>
          </cell>
          <cell r="N1171" t="str">
            <v>TAS Eligible</v>
          </cell>
          <cell r="S1171">
            <v>57</v>
          </cell>
          <cell r="X1171">
            <v>60.893930315509337</v>
          </cell>
        </row>
        <row r="1172">
          <cell r="A1172" t="str">
            <v>L&amp;S Arts &amp; Humanities Division</v>
          </cell>
          <cell r="B1172" t="str">
            <v>East Asian Lang &amp; Culture</v>
          </cell>
          <cell r="N1172" t="str">
            <v>TAS Eligible</v>
          </cell>
          <cell r="S1172">
            <v>70</v>
          </cell>
          <cell r="X1172">
            <v>72.694638902191841</v>
          </cell>
        </row>
        <row r="1173">
          <cell r="A1173" t="str">
            <v>L&amp;S Arts &amp; Humanities Division</v>
          </cell>
          <cell r="B1173" t="str">
            <v>East Asian Lang &amp; Culture</v>
          </cell>
          <cell r="N1173" t="str">
            <v>TAS Eligible</v>
          </cell>
          <cell r="S1173">
            <v>85</v>
          </cell>
          <cell r="X1173">
            <v>83.252257032242895</v>
          </cell>
        </row>
        <row r="1174">
          <cell r="A1174" t="str">
            <v>L&amp;S Arts &amp; Humanities Division</v>
          </cell>
          <cell r="B1174" t="str">
            <v>East Asian Lang &amp; Culture</v>
          </cell>
          <cell r="N1174" t="str">
            <v>TAS Eligible</v>
          </cell>
          <cell r="S1174">
            <v>90</v>
          </cell>
          <cell r="X1174">
            <v>96.385549411878856</v>
          </cell>
        </row>
        <row r="1175">
          <cell r="A1175" t="str">
            <v>L&amp;S Arts &amp; Humanities Division</v>
          </cell>
          <cell r="B1175" t="str">
            <v>East Asian Lang &amp; Culture</v>
          </cell>
          <cell r="N1175" t="str">
            <v>TAS Eligible</v>
          </cell>
          <cell r="S1175">
            <v>75</v>
          </cell>
          <cell r="X1175">
            <v>79.580448358266239</v>
          </cell>
        </row>
        <row r="1176">
          <cell r="A1176" t="str">
            <v>L&amp;S Arts &amp; Humanities Division</v>
          </cell>
          <cell r="B1176" t="str">
            <v>East Asian Lang &amp; Culture</v>
          </cell>
          <cell r="N1176" t="str">
            <v>TAS Eligible</v>
          </cell>
          <cell r="S1176">
            <v>70</v>
          </cell>
          <cell r="X1176">
            <v>73.435818675450093</v>
          </cell>
        </row>
        <row r="1177">
          <cell r="A1177" t="str">
            <v>L&amp;S Arts &amp; Humanities Division</v>
          </cell>
          <cell r="B1177" t="str">
            <v>East Asian Lang &amp; Culture</v>
          </cell>
          <cell r="N1177" t="str">
            <v>TAS Eligible</v>
          </cell>
          <cell r="S1177">
            <v>80</v>
          </cell>
          <cell r="X1177">
            <v>83.876920057927023</v>
          </cell>
        </row>
        <row r="1178">
          <cell r="A1178" t="str">
            <v>L&amp;S Arts &amp; Humanities Division</v>
          </cell>
          <cell r="B1178" t="str">
            <v>East Asian Lang &amp; Culture</v>
          </cell>
          <cell r="N1178" t="str">
            <v>TAS Eligible</v>
          </cell>
          <cell r="S1178">
            <v>68</v>
          </cell>
          <cell r="X1178">
            <v>71.561805260559467</v>
          </cell>
        </row>
        <row r="1179">
          <cell r="A1179" t="str">
            <v>L&amp;S Arts &amp; Humanities Division</v>
          </cell>
          <cell r="B1179" t="str">
            <v>East Asian Lang &amp; Culture</v>
          </cell>
          <cell r="N1179" t="str">
            <v>TAS Eligible</v>
          </cell>
          <cell r="S1179">
            <v>76</v>
          </cell>
          <cell r="X1179">
            <v>77.92515337486445</v>
          </cell>
        </row>
        <row r="1180">
          <cell r="A1180" t="str">
            <v>L&amp;S Arts &amp; Humanities Division</v>
          </cell>
          <cell r="B1180" t="str">
            <v>East Asian Lang &amp; Culture</v>
          </cell>
          <cell r="N1180" t="str">
            <v>TAS Eligible</v>
          </cell>
          <cell r="S1180">
            <v>72</v>
          </cell>
          <cell r="X1180">
            <v>80.356383308680591</v>
          </cell>
        </row>
        <row r="1181">
          <cell r="A1181" t="str">
            <v>L&amp;S Arts &amp; Humanities Division</v>
          </cell>
          <cell r="B1181" t="str">
            <v>East Asian Lang &amp; Culture</v>
          </cell>
          <cell r="N1181" t="str">
            <v>TAS Eligible</v>
          </cell>
          <cell r="S1181">
            <v>40</v>
          </cell>
          <cell r="X1181">
            <v>47.170805673109172</v>
          </cell>
        </row>
        <row r="1182">
          <cell r="A1182" t="str">
            <v>L&amp;S Arts &amp; Humanities Division</v>
          </cell>
          <cell r="B1182" t="str">
            <v>East Asian Lang &amp; Culture</v>
          </cell>
          <cell r="N1182" t="str">
            <v>TAS Eligible</v>
          </cell>
          <cell r="S1182">
            <v>12</v>
          </cell>
          <cell r="X1182">
            <v>11.173311697905838</v>
          </cell>
        </row>
        <row r="1183">
          <cell r="A1183" t="str">
            <v>L&amp;S Arts &amp; Humanities Division</v>
          </cell>
          <cell r="B1183" t="str">
            <v>East Asian Lang &amp; Culture</v>
          </cell>
          <cell r="N1183" t="str">
            <v>TAS Eligible</v>
          </cell>
          <cell r="S1183">
            <v>56</v>
          </cell>
          <cell r="X1183">
            <v>57.598924173460865</v>
          </cell>
        </row>
        <row r="1184">
          <cell r="A1184" t="str">
            <v>L&amp;S Arts &amp; Humanities Division</v>
          </cell>
          <cell r="B1184" t="str">
            <v>East Asian Lang &amp; Culture</v>
          </cell>
          <cell r="N1184" t="str">
            <v>TAS Eligible</v>
          </cell>
          <cell r="S1184">
            <v>28</v>
          </cell>
          <cell r="X1184">
            <v>27.933939278434163</v>
          </cell>
        </row>
        <row r="1185">
          <cell r="A1185" t="str">
            <v>L&amp;S Arts &amp; Humanities Division</v>
          </cell>
          <cell r="B1185" t="str">
            <v>East Asian Lang &amp; Culture</v>
          </cell>
          <cell r="N1185" t="str">
            <v>TAS Eligible</v>
          </cell>
          <cell r="S1185">
            <v>36</v>
          </cell>
          <cell r="X1185">
            <v>29.43704458682333</v>
          </cell>
        </row>
        <row r="1186">
          <cell r="A1186" t="str">
            <v>L&amp;S Arts &amp; Humanities Division</v>
          </cell>
          <cell r="B1186" t="str">
            <v>East Asian Lang &amp; Culture</v>
          </cell>
          <cell r="N1186" t="str">
            <v>TAS Eligible</v>
          </cell>
          <cell r="S1186">
            <v>72</v>
          </cell>
          <cell r="X1186">
            <v>75.82711488744269</v>
          </cell>
        </row>
        <row r="1187">
          <cell r="A1187" t="str">
            <v>L&amp;S Arts &amp; Humanities Division</v>
          </cell>
          <cell r="B1187" t="str">
            <v>East Asian Lang &amp; Culture</v>
          </cell>
          <cell r="N1187" t="str">
            <v>TAS Eligible</v>
          </cell>
          <cell r="S1187">
            <v>52</v>
          </cell>
          <cell r="X1187">
            <v>53.686592654110193</v>
          </cell>
        </row>
        <row r="1188">
          <cell r="A1188" t="str">
            <v>L&amp;S Arts &amp; Humanities Division</v>
          </cell>
          <cell r="B1188" t="str">
            <v>East Asian Lang &amp; Culture</v>
          </cell>
          <cell r="N1188" t="str">
            <v>TAS Eligible</v>
          </cell>
          <cell r="S1188">
            <v>120</v>
          </cell>
          <cell r="X1188">
            <v>126.35275387944573</v>
          </cell>
        </row>
        <row r="1189">
          <cell r="A1189" t="str">
            <v>L&amp;S Arts &amp; Humanities Division</v>
          </cell>
          <cell r="B1189" t="str">
            <v>East Asian Lang &amp; Culture</v>
          </cell>
          <cell r="N1189" t="str">
            <v>TAS Eligible</v>
          </cell>
          <cell r="S1189">
            <v>40</v>
          </cell>
          <cell r="X1189">
            <v>39.142383279332392</v>
          </cell>
        </row>
        <row r="1190">
          <cell r="A1190" t="str">
            <v>L&amp;S Arts &amp; Humanities Division</v>
          </cell>
          <cell r="B1190" t="str">
            <v>East Asian Lang &amp; Culture</v>
          </cell>
          <cell r="N1190" t="str">
            <v>TAS Eligible</v>
          </cell>
          <cell r="S1190">
            <v>60</v>
          </cell>
          <cell r="X1190">
            <v>58.713574918998589</v>
          </cell>
        </row>
        <row r="1191">
          <cell r="A1191" t="str">
            <v>L&amp;S Arts &amp; Humanities Division</v>
          </cell>
          <cell r="B1191" t="str">
            <v>East Asian Lang &amp; Culture</v>
          </cell>
          <cell r="N1191" t="str">
            <v>TAS Eligible</v>
          </cell>
          <cell r="S1191">
            <v>42</v>
          </cell>
          <cell r="X1191">
            <v>43.732498666676214</v>
          </cell>
        </row>
        <row r="1192">
          <cell r="A1192" t="str">
            <v>L&amp;S Arts &amp; Humanities Division</v>
          </cell>
          <cell r="B1192" t="str">
            <v>East Asian Lang &amp; Culture</v>
          </cell>
          <cell r="N1192" t="str">
            <v>TAS Eligible</v>
          </cell>
          <cell r="S1192">
            <v>63</v>
          </cell>
          <cell r="X1192">
            <v>65.598748000014325</v>
          </cell>
        </row>
        <row r="1193">
          <cell r="A1193" t="str">
            <v>L&amp;S Arts &amp; Humanities Division</v>
          </cell>
          <cell r="B1193" t="str">
            <v>East Asian Lang &amp; Culture</v>
          </cell>
          <cell r="N1193" t="str">
            <v>TAS Eligible</v>
          </cell>
          <cell r="S1193">
            <v>42</v>
          </cell>
          <cell r="X1193">
            <v>43.447046746074136</v>
          </cell>
        </row>
        <row r="1194">
          <cell r="A1194" t="str">
            <v>L&amp;S Arts &amp; Humanities Division</v>
          </cell>
          <cell r="B1194" t="str">
            <v>East Asian Lang &amp; Culture</v>
          </cell>
          <cell r="N1194" t="str">
            <v>TAS Eligible</v>
          </cell>
          <cell r="S1194">
            <v>63</v>
          </cell>
          <cell r="X1194">
            <v>65.170570119111204</v>
          </cell>
        </row>
        <row r="1195">
          <cell r="A1195" t="str">
            <v>L&amp;S Arts &amp; Humanities Division</v>
          </cell>
          <cell r="B1195" t="str">
            <v>East Asian Lang &amp; Culture</v>
          </cell>
          <cell r="N1195" t="str">
            <v>TAS Eligible</v>
          </cell>
          <cell r="S1195">
            <v>48</v>
          </cell>
          <cell r="X1195">
            <v>49.350399462949106</v>
          </cell>
        </row>
        <row r="1196">
          <cell r="A1196" t="str">
            <v>L&amp;S Arts &amp; Humanities Division</v>
          </cell>
          <cell r="B1196" t="str">
            <v>East Asian Lang &amp; Culture</v>
          </cell>
          <cell r="N1196" t="str">
            <v>TAS Eligible</v>
          </cell>
          <cell r="S1196">
            <v>72</v>
          </cell>
          <cell r="X1196">
            <v>74.025599194423663</v>
          </cell>
        </row>
        <row r="1197">
          <cell r="A1197" t="str">
            <v>L&amp;S Arts &amp; Humanities Division</v>
          </cell>
          <cell r="B1197" t="str">
            <v>East Asian Lang &amp; Culture</v>
          </cell>
          <cell r="N1197" t="str">
            <v>TAS Eligible</v>
          </cell>
          <cell r="S1197">
            <v>42</v>
          </cell>
          <cell r="X1197">
            <v>43.3277377599318</v>
          </cell>
        </row>
        <row r="1198">
          <cell r="A1198" t="str">
            <v>L&amp;S Arts &amp; Humanities Division</v>
          </cell>
          <cell r="B1198" t="str">
            <v>East Asian Lang &amp; Culture</v>
          </cell>
          <cell r="N1198" t="str">
            <v>TAS Eligible</v>
          </cell>
          <cell r="S1198">
            <v>63</v>
          </cell>
          <cell r="X1198">
            <v>64.991606639897711</v>
          </cell>
        </row>
        <row r="1199">
          <cell r="A1199" t="str">
            <v>L&amp;S Arts &amp; Humanities Division</v>
          </cell>
          <cell r="B1199" t="str">
            <v>East Asian Lang &amp; Culture</v>
          </cell>
          <cell r="N1199" t="str">
            <v>TAS Eligible</v>
          </cell>
          <cell r="S1199">
            <v>40</v>
          </cell>
          <cell r="X1199">
            <v>41.742680048411465</v>
          </cell>
        </row>
        <row r="1200">
          <cell r="A1200" t="str">
            <v>L&amp;S Arts &amp; Humanities Division</v>
          </cell>
          <cell r="B1200" t="str">
            <v>East Asian Lang &amp; Culture</v>
          </cell>
          <cell r="N1200" t="str">
            <v>TAS Eligible</v>
          </cell>
          <cell r="S1200">
            <v>60</v>
          </cell>
          <cell r="X1200">
            <v>62.61402007261718</v>
          </cell>
        </row>
        <row r="1201">
          <cell r="A1201" t="str">
            <v>L&amp;S Arts &amp; Humanities Division</v>
          </cell>
          <cell r="B1201" t="str">
            <v>East Asian Lang &amp; Culture</v>
          </cell>
          <cell r="N1201" t="str">
            <v>TAS Eligible</v>
          </cell>
          <cell r="S1201">
            <v>44</v>
          </cell>
          <cell r="X1201">
            <v>47.710927933381626</v>
          </cell>
        </row>
        <row r="1202">
          <cell r="A1202" t="str">
            <v>L&amp;S Arts &amp; Humanities Division</v>
          </cell>
          <cell r="B1202" t="str">
            <v>East Asian Lang &amp; Culture</v>
          </cell>
          <cell r="N1202" t="str">
            <v>TAS Eligible</v>
          </cell>
          <cell r="S1202">
            <v>66</v>
          </cell>
          <cell r="X1202">
            <v>71.566391900072432</v>
          </cell>
        </row>
        <row r="1203">
          <cell r="A1203" t="str">
            <v>L&amp;S Arts &amp; Humanities Division</v>
          </cell>
          <cell r="B1203" t="str">
            <v>East Asian Lang &amp; Culture</v>
          </cell>
          <cell r="N1203" t="str">
            <v>TAS Eligible</v>
          </cell>
          <cell r="S1203">
            <v>42</v>
          </cell>
          <cell r="X1203">
            <v>42.823515473402352</v>
          </cell>
        </row>
        <row r="1204">
          <cell r="A1204" t="str">
            <v>L&amp;S Arts &amp; Humanities Division</v>
          </cell>
          <cell r="B1204" t="str">
            <v>East Asian Lang &amp; Culture</v>
          </cell>
          <cell r="N1204" t="str">
            <v>TAS Eligible</v>
          </cell>
          <cell r="S1204">
            <v>63</v>
          </cell>
          <cell r="X1204">
            <v>64.235273210103514</v>
          </cell>
        </row>
        <row r="1205">
          <cell r="A1205" t="str">
            <v>L&amp;S Arts &amp; Humanities Division</v>
          </cell>
          <cell r="B1205" t="str">
            <v>East Asian Lang &amp; Culture</v>
          </cell>
          <cell r="N1205" t="str">
            <v>TAS Eligible</v>
          </cell>
          <cell r="S1205">
            <v>36</v>
          </cell>
          <cell r="X1205">
            <v>38.143899855990895</v>
          </cell>
        </row>
        <row r="1206">
          <cell r="A1206" t="str">
            <v>L&amp;S Arts &amp; Humanities Division</v>
          </cell>
          <cell r="B1206" t="str">
            <v>East Asian Lang &amp; Culture</v>
          </cell>
          <cell r="N1206" t="str">
            <v>TAS Eligible</v>
          </cell>
          <cell r="S1206">
            <v>54</v>
          </cell>
          <cell r="X1206">
            <v>57.215849783986322</v>
          </cell>
        </row>
        <row r="1207">
          <cell r="A1207" t="str">
            <v>L&amp;S Arts &amp; Humanities Division</v>
          </cell>
          <cell r="B1207" t="str">
            <v>East Asian Lang &amp; Culture</v>
          </cell>
          <cell r="N1207" t="str">
            <v>TAS Eligible</v>
          </cell>
          <cell r="S1207">
            <v>28</v>
          </cell>
          <cell r="X1207">
            <v>27.379312483493432</v>
          </cell>
        </row>
        <row r="1208">
          <cell r="A1208" t="str">
            <v>L&amp;S Arts &amp; Humanities Division</v>
          </cell>
          <cell r="B1208" t="str">
            <v>East Asian Lang &amp; Culture</v>
          </cell>
          <cell r="N1208" t="str">
            <v>TAS Eligible</v>
          </cell>
          <cell r="S1208">
            <v>42</v>
          </cell>
          <cell r="X1208">
            <v>41.068968725240147</v>
          </cell>
        </row>
        <row r="1209">
          <cell r="A1209" t="str">
            <v>L&amp;S Arts &amp; Humanities Division</v>
          </cell>
          <cell r="B1209" t="str">
            <v>East Asian Lang &amp; Culture</v>
          </cell>
          <cell r="N1209" t="str">
            <v>TAS Eligible</v>
          </cell>
          <cell r="S1209">
            <v>32</v>
          </cell>
          <cell r="X1209">
            <v>29.224434633860405</v>
          </cell>
        </row>
        <row r="1210">
          <cell r="A1210" t="str">
            <v>L&amp;S Arts &amp; Humanities Division</v>
          </cell>
          <cell r="B1210" t="str">
            <v>East Asian Lang &amp; Culture</v>
          </cell>
          <cell r="N1210" t="str">
            <v>TAS Eligible</v>
          </cell>
          <cell r="S1210">
            <v>48</v>
          </cell>
          <cell r="X1210">
            <v>43.83665195079061</v>
          </cell>
        </row>
        <row r="1211">
          <cell r="A1211" t="str">
            <v>L&amp;S Arts &amp; Humanities Division</v>
          </cell>
          <cell r="B1211" t="str">
            <v>East Asian Lang &amp; Culture</v>
          </cell>
          <cell r="N1211" t="str">
            <v>TAS Eligible</v>
          </cell>
          <cell r="S1211">
            <v>32</v>
          </cell>
          <cell r="X1211">
            <v>31.638670970042511</v>
          </cell>
        </row>
        <row r="1212">
          <cell r="A1212" t="str">
            <v>L&amp;S Arts &amp; Humanities Division</v>
          </cell>
          <cell r="B1212" t="str">
            <v>East Asian Lang &amp; Culture</v>
          </cell>
          <cell r="N1212" t="str">
            <v>TAS Eligible</v>
          </cell>
          <cell r="S1212">
            <v>48</v>
          </cell>
          <cell r="X1212">
            <v>47.458006455063753</v>
          </cell>
        </row>
        <row r="1213">
          <cell r="A1213" t="str">
            <v>L&amp;S Arts &amp; Humanities Division</v>
          </cell>
          <cell r="B1213" t="str">
            <v>East Asian Lang &amp; Culture</v>
          </cell>
          <cell r="N1213" t="str">
            <v>TAS Eligible</v>
          </cell>
          <cell r="S1213">
            <v>28</v>
          </cell>
          <cell r="X1213">
            <v>27.518672240177711</v>
          </cell>
        </row>
        <row r="1214">
          <cell r="A1214" t="str">
            <v>L&amp;S Arts &amp; Humanities Division</v>
          </cell>
          <cell r="B1214" t="str">
            <v>East Asian Lang &amp; Culture</v>
          </cell>
          <cell r="N1214" t="str">
            <v>TAS Eligible</v>
          </cell>
          <cell r="S1214">
            <v>42</v>
          </cell>
          <cell r="X1214">
            <v>41.278008360266561</v>
          </cell>
        </row>
        <row r="1215">
          <cell r="A1215" t="str">
            <v>L&amp;S Arts &amp; Humanities Division</v>
          </cell>
          <cell r="B1215" t="str">
            <v>East Asian Lang &amp; Culture</v>
          </cell>
          <cell r="N1215" t="str">
            <v>TAS Eligible</v>
          </cell>
          <cell r="S1215">
            <v>30</v>
          </cell>
          <cell r="X1215">
            <v>31.694697447398617</v>
          </cell>
        </row>
        <row r="1216">
          <cell r="A1216" t="str">
            <v>L&amp;S Arts &amp; Humanities Division</v>
          </cell>
          <cell r="B1216" t="str">
            <v>East Asian Lang &amp; Culture</v>
          </cell>
          <cell r="N1216" t="str">
            <v>TAS Eligible</v>
          </cell>
          <cell r="S1216">
            <v>45</v>
          </cell>
          <cell r="X1216">
            <v>47.542046171097923</v>
          </cell>
        </row>
        <row r="1217">
          <cell r="A1217" t="str">
            <v>L&amp;S Arts &amp; Humanities Division</v>
          </cell>
          <cell r="B1217" t="str">
            <v>East Asian Lang &amp; Culture</v>
          </cell>
          <cell r="N1217" t="str">
            <v>TAS Eligible</v>
          </cell>
          <cell r="S1217">
            <v>32</v>
          </cell>
          <cell r="X1217">
            <v>32.318954624214527</v>
          </cell>
        </row>
        <row r="1218">
          <cell r="A1218" t="str">
            <v>L&amp;S Arts &amp; Humanities Division</v>
          </cell>
          <cell r="B1218" t="str">
            <v>East Asian Lang &amp; Culture</v>
          </cell>
          <cell r="N1218" t="str">
            <v>TAS Eligible</v>
          </cell>
          <cell r="S1218">
            <v>48</v>
          </cell>
          <cell r="X1218">
            <v>48.478431936321776</v>
          </cell>
        </row>
        <row r="1219">
          <cell r="A1219" t="str">
            <v>L&amp;S Arts &amp; Humanities Division</v>
          </cell>
          <cell r="B1219" t="str">
            <v>East Asian Lang &amp; Culture</v>
          </cell>
          <cell r="N1219" t="str">
            <v>TAS Eligible</v>
          </cell>
          <cell r="S1219">
            <v>12</v>
          </cell>
          <cell r="X1219">
            <v>11.513064818819483</v>
          </cell>
        </row>
        <row r="1220">
          <cell r="A1220" t="str">
            <v>L&amp;S Arts &amp; Humanities Division</v>
          </cell>
          <cell r="B1220" t="str">
            <v>East Asian Lang &amp; Culture</v>
          </cell>
          <cell r="N1220" t="str">
            <v>TAS Eligible</v>
          </cell>
          <cell r="S1220">
            <v>18</v>
          </cell>
          <cell r="X1220">
            <v>17.269597228229227</v>
          </cell>
        </row>
        <row r="1221">
          <cell r="A1221" t="str">
            <v>L&amp;S Arts &amp; Humanities Division</v>
          </cell>
          <cell r="B1221" t="str">
            <v>East Asian Lang &amp; Culture</v>
          </cell>
          <cell r="N1221" t="str">
            <v>TAS Eligible</v>
          </cell>
          <cell r="S1221">
            <v>26</v>
          </cell>
          <cell r="X1221">
            <v>24.909517649386729</v>
          </cell>
        </row>
        <row r="1222">
          <cell r="A1222" t="str">
            <v>L&amp;S Arts &amp; Humanities Division</v>
          </cell>
          <cell r="B1222" t="str">
            <v>East Asian Lang &amp; Culture</v>
          </cell>
          <cell r="N1222" t="str">
            <v>TAS Eligible</v>
          </cell>
          <cell r="S1222">
            <v>39</v>
          </cell>
          <cell r="X1222">
            <v>37.364276474080086</v>
          </cell>
        </row>
        <row r="1223">
          <cell r="A1223" t="str">
            <v>L&amp;S Arts &amp; Humanities Division</v>
          </cell>
          <cell r="B1223" t="str">
            <v>East Asian Lang &amp; Culture</v>
          </cell>
          <cell r="N1223" t="str">
            <v>TAS Eligible</v>
          </cell>
          <cell r="S1223">
            <v>24</v>
          </cell>
          <cell r="X1223">
            <v>23.018583103281895</v>
          </cell>
        </row>
        <row r="1224">
          <cell r="A1224" t="str">
            <v>L&amp;S Arts &amp; Humanities Division</v>
          </cell>
          <cell r="B1224" t="str">
            <v>East Asian Lang &amp; Culture</v>
          </cell>
          <cell r="N1224" t="str">
            <v>TAS Eligible</v>
          </cell>
          <cell r="S1224">
            <v>36</v>
          </cell>
          <cell r="X1224">
            <v>34.52787465492284</v>
          </cell>
        </row>
        <row r="1225">
          <cell r="A1225" t="str">
            <v>L&amp;S Arts &amp; Humanities Division</v>
          </cell>
          <cell r="B1225" t="str">
            <v>East Asian Lang &amp; Culture</v>
          </cell>
          <cell r="N1225" t="str">
            <v>TAS Eligible</v>
          </cell>
          <cell r="S1225">
            <v>196</v>
          </cell>
          <cell r="X1225">
            <v>186.68045824560355</v>
          </cell>
        </row>
        <row r="1226">
          <cell r="A1226" t="str">
            <v>L&amp;S Arts &amp; Humanities Division</v>
          </cell>
          <cell r="B1226" t="str">
            <v>East Asian Lang &amp; Culture</v>
          </cell>
          <cell r="N1226" t="str">
            <v>TAS Eligible</v>
          </cell>
          <cell r="S1226">
            <v>164</v>
          </cell>
          <cell r="X1226">
            <v>164.53449468567854</v>
          </cell>
        </row>
        <row r="1227">
          <cell r="A1227" t="str">
            <v>L&amp;S Arts &amp; Humanities Division</v>
          </cell>
          <cell r="B1227" t="str">
            <v>East Asian Lang &amp; Culture</v>
          </cell>
          <cell r="N1227" t="str">
            <v>TAS Eligible</v>
          </cell>
          <cell r="S1227">
            <v>42</v>
          </cell>
          <cell r="X1227">
            <v>42.447802239307045</v>
          </cell>
        </row>
        <row r="1228">
          <cell r="A1228" t="str">
            <v>L&amp;S Arts &amp; Humanities Division</v>
          </cell>
          <cell r="B1228" t="str">
            <v>East Asian Lang &amp; Culture</v>
          </cell>
          <cell r="N1228" t="str">
            <v>TAS Eligible</v>
          </cell>
          <cell r="S1228">
            <v>63</v>
          </cell>
          <cell r="X1228">
            <v>63.671703358960542</v>
          </cell>
        </row>
        <row r="1229">
          <cell r="A1229" t="str">
            <v>L&amp;S Arts &amp; Humanities Division</v>
          </cell>
          <cell r="B1229" t="str">
            <v>East Asian Lang &amp; Culture</v>
          </cell>
          <cell r="N1229" t="str">
            <v>TAS Eligible</v>
          </cell>
          <cell r="S1229">
            <v>48</v>
          </cell>
          <cell r="X1229">
            <v>50.134808770221518</v>
          </cell>
        </row>
        <row r="1230">
          <cell r="A1230" t="str">
            <v>L&amp;S Arts &amp; Humanities Division</v>
          </cell>
          <cell r="B1230" t="str">
            <v>East Asian Lang &amp; Culture</v>
          </cell>
          <cell r="N1230" t="str">
            <v>TAS Eligible</v>
          </cell>
          <cell r="S1230">
            <v>72</v>
          </cell>
          <cell r="X1230">
            <v>75.202213155332288</v>
          </cell>
        </row>
        <row r="1231">
          <cell r="A1231" t="str">
            <v>L&amp;S Arts &amp; Humanities Division</v>
          </cell>
          <cell r="B1231" t="str">
            <v>East Asian Lang &amp; Culture</v>
          </cell>
          <cell r="N1231" t="str">
            <v>TAS Eligible</v>
          </cell>
          <cell r="S1231">
            <v>24</v>
          </cell>
          <cell r="X1231">
            <v>23.946551366907894</v>
          </cell>
        </row>
        <row r="1232">
          <cell r="A1232" t="str">
            <v>L&amp;S Arts &amp; Humanities Division</v>
          </cell>
          <cell r="B1232" t="str">
            <v>East Asian Lang &amp; Culture</v>
          </cell>
          <cell r="N1232" t="str">
            <v>TAS Eligible</v>
          </cell>
          <cell r="S1232">
            <v>32</v>
          </cell>
          <cell r="X1232">
            <v>35.180478202252097</v>
          </cell>
        </row>
        <row r="1233">
          <cell r="A1233" t="str">
            <v>L&amp;S Arts &amp; Humanities Division</v>
          </cell>
          <cell r="B1233" t="str">
            <v>East Asian Lang &amp; Culture</v>
          </cell>
          <cell r="N1233" t="str">
            <v>TAS Eligible</v>
          </cell>
          <cell r="S1233">
            <v>36</v>
          </cell>
          <cell r="X1233">
            <v>35.919827050361846</v>
          </cell>
        </row>
        <row r="1234">
          <cell r="A1234" t="str">
            <v>L&amp;S Arts &amp; Humanities Division</v>
          </cell>
          <cell r="B1234" t="str">
            <v>East Asian Lang &amp; Culture</v>
          </cell>
          <cell r="N1234" t="str">
            <v>TAS Eligible</v>
          </cell>
          <cell r="S1234">
            <v>48</v>
          </cell>
          <cell r="X1234">
            <v>52.770717303378142</v>
          </cell>
        </row>
        <row r="1235">
          <cell r="A1235" t="str">
            <v>L&amp;S Arts &amp; Humanities Division</v>
          </cell>
          <cell r="B1235" t="str">
            <v>East Asian Lang &amp; Culture</v>
          </cell>
          <cell r="N1235" t="str">
            <v>TAS Eligible</v>
          </cell>
          <cell r="S1235">
            <v>34</v>
          </cell>
          <cell r="X1235">
            <v>33.353519419638779</v>
          </cell>
        </row>
        <row r="1236">
          <cell r="A1236" t="str">
            <v>L&amp;S Arts &amp; Humanities Division</v>
          </cell>
          <cell r="B1236" t="str">
            <v>East Asian Lang &amp; Culture</v>
          </cell>
          <cell r="N1236" t="str">
            <v>TAS Eligible</v>
          </cell>
          <cell r="S1236">
            <v>51</v>
          </cell>
          <cell r="X1236">
            <v>50.030279129458179</v>
          </cell>
        </row>
        <row r="1237">
          <cell r="A1237" t="str">
            <v>L&amp;S Arts &amp; Humanities Division</v>
          </cell>
          <cell r="B1237" t="str">
            <v>East Asian Lang &amp; Culture</v>
          </cell>
          <cell r="N1237" t="str">
            <v>TAS Eligible</v>
          </cell>
          <cell r="S1237">
            <v>30</v>
          </cell>
          <cell r="X1237">
            <v>30.938341083125067</v>
          </cell>
        </row>
        <row r="1238">
          <cell r="A1238" t="str">
            <v>L&amp;S Arts &amp; Humanities Division</v>
          </cell>
          <cell r="B1238" t="str">
            <v>East Asian Lang &amp; Culture</v>
          </cell>
          <cell r="N1238" t="str">
            <v>TAS Eligible</v>
          </cell>
          <cell r="S1238">
            <v>45</v>
          </cell>
          <cell r="X1238">
            <v>46.407511624687601</v>
          </cell>
        </row>
        <row r="1239">
          <cell r="A1239" t="str">
            <v>L&amp;S Arts &amp; Humanities Division</v>
          </cell>
          <cell r="B1239" t="str">
            <v>East Asian Lang &amp; Culture</v>
          </cell>
          <cell r="N1239" t="str">
            <v>TAS Eligible</v>
          </cell>
          <cell r="S1239">
            <v>24</v>
          </cell>
          <cell r="X1239">
            <v>24.519921999318555</v>
          </cell>
        </row>
        <row r="1240">
          <cell r="A1240" t="str">
            <v>L&amp;S Arts &amp; Humanities Division</v>
          </cell>
          <cell r="B1240" t="str">
            <v>East Asian Lang &amp; Culture</v>
          </cell>
          <cell r="N1240" t="str">
            <v>TAS Eligible</v>
          </cell>
          <cell r="S1240">
            <v>26</v>
          </cell>
          <cell r="X1240">
            <v>27.915890487362859</v>
          </cell>
        </row>
        <row r="1241">
          <cell r="A1241" t="str">
            <v>L&amp;S Arts &amp; Humanities Division</v>
          </cell>
          <cell r="B1241" t="str">
            <v>East Asian Lang &amp; Culture</v>
          </cell>
          <cell r="N1241" t="str">
            <v>TAS Eligible</v>
          </cell>
          <cell r="S1241">
            <v>36</v>
          </cell>
          <cell r="X1241">
            <v>36.779882998977833</v>
          </cell>
        </row>
        <row r="1242">
          <cell r="A1242" t="str">
            <v>L&amp;S Arts &amp; Humanities Division</v>
          </cell>
          <cell r="B1242" t="str">
            <v>East Asian Lang &amp; Culture</v>
          </cell>
          <cell r="N1242" t="str">
            <v>TAS Eligible</v>
          </cell>
          <cell r="S1242">
            <v>39</v>
          </cell>
          <cell r="X1242">
            <v>41.873835731044295</v>
          </cell>
        </row>
        <row r="1243">
          <cell r="A1243" t="str">
            <v>L&amp;S Arts &amp; Humanities Division</v>
          </cell>
          <cell r="B1243" t="str">
            <v>East Asian Lang &amp; Culture</v>
          </cell>
          <cell r="N1243" t="str">
            <v>TAS Eligible</v>
          </cell>
          <cell r="S1243">
            <v>18</v>
          </cell>
          <cell r="X1243">
            <v>16.222452001584593</v>
          </cell>
        </row>
        <row r="1244">
          <cell r="A1244" t="str">
            <v>L&amp;S Arts &amp; Humanities Division</v>
          </cell>
          <cell r="B1244" t="str">
            <v>East Asian Lang &amp; Culture</v>
          </cell>
          <cell r="N1244" t="str">
            <v>TAS Eligible</v>
          </cell>
          <cell r="S1244">
            <v>27</v>
          </cell>
          <cell r="X1244">
            <v>24.333678002376892</v>
          </cell>
        </row>
        <row r="1245">
          <cell r="A1245" t="str">
            <v>L&amp;S Arts &amp; Humanities Division</v>
          </cell>
          <cell r="B1245" t="str">
            <v>East Asian Lang &amp; Culture</v>
          </cell>
          <cell r="N1245" t="str">
            <v>TAS Eligible</v>
          </cell>
          <cell r="S1245">
            <v>76</v>
          </cell>
          <cell r="X1245">
            <v>73.645069873064983</v>
          </cell>
        </row>
        <row r="1246">
          <cell r="A1246" t="str">
            <v>L&amp;S Arts &amp; Humanities Division</v>
          </cell>
          <cell r="B1246" t="str">
            <v>East Asian Lang &amp; Culture</v>
          </cell>
          <cell r="N1246" t="str">
            <v>TAS Eligible</v>
          </cell>
          <cell r="S1246">
            <v>84</v>
          </cell>
          <cell r="X1246">
            <v>85.177677457009736</v>
          </cell>
        </row>
        <row r="1247">
          <cell r="A1247" t="str">
            <v>L&amp;S Arts &amp; Humanities Division</v>
          </cell>
          <cell r="B1247" t="str">
            <v>East Asian Lang &amp; Culture</v>
          </cell>
          <cell r="N1247" t="str">
            <v>TAS Eligible</v>
          </cell>
          <cell r="S1247">
            <v>16</v>
          </cell>
          <cell r="X1247">
            <v>14.662008231132045</v>
          </cell>
        </row>
        <row r="1248">
          <cell r="A1248" t="str">
            <v>L&amp;S Arts &amp; Humanities Division</v>
          </cell>
          <cell r="B1248" t="str">
            <v>East Asian Lang &amp; Culture</v>
          </cell>
          <cell r="N1248" t="str">
            <v>TAS Eligible</v>
          </cell>
          <cell r="S1248">
            <v>24</v>
          </cell>
          <cell r="X1248">
            <v>21.993012346698066</v>
          </cell>
        </row>
        <row r="1249">
          <cell r="A1249" t="str">
            <v>L&amp;S Arts &amp; Humanities Division</v>
          </cell>
          <cell r="B1249" t="str">
            <v>East Asian Lang &amp; Culture</v>
          </cell>
          <cell r="N1249" t="str">
            <v>TAS Eligible</v>
          </cell>
          <cell r="S1249">
            <v>84</v>
          </cell>
          <cell r="X1249">
            <v>88.035537951945798</v>
          </cell>
        </row>
        <row r="1250">
          <cell r="A1250" t="str">
            <v>L&amp;S Arts &amp; Humanities Division</v>
          </cell>
          <cell r="B1250" t="str">
            <v>East Asian Lang &amp; Culture</v>
          </cell>
          <cell r="N1250" t="str">
            <v>TAS Eligible</v>
          </cell>
          <cell r="S1250">
            <v>64</v>
          </cell>
          <cell r="X1250">
            <v>57.373043038570387</v>
          </cell>
        </row>
        <row r="1251">
          <cell r="A1251" t="str">
            <v>L&amp;S Arts &amp; Humanities Division</v>
          </cell>
          <cell r="B1251" t="str">
            <v>East Asian Lang &amp; Culture</v>
          </cell>
          <cell r="N1251" t="str">
            <v>TAS Eligible</v>
          </cell>
          <cell r="S1251">
            <v>92</v>
          </cell>
          <cell r="X1251">
            <v>88.207538249319327</v>
          </cell>
        </row>
        <row r="1252">
          <cell r="A1252" t="str">
            <v>L&amp;S Arts &amp; Humanities Division</v>
          </cell>
          <cell r="B1252" t="str">
            <v>East Asian Lang &amp; Culture</v>
          </cell>
          <cell r="N1252" t="str">
            <v>TAS Eligible</v>
          </cell>
          <cell r="S1252">
            <v>96</v>
          </cell>
          <cell r="X1252">
            <v>99.267886437689185</v>
          </cell>
        </row>
        <row r="1253">
          <cell r="A1253" t="str">
            <v>L&amp;S Arts &amp; Humanities Division</v>
          </cell>
          <cell r="B1253" t="str">
            <v>East Asian Lang &amp; Culture</v>
          </cell>
          <cell r="N1253" t="str">
            <v>TAS Eligible</v>
          </cell>
          <cell r="S1253">
            <v>84</v>
          </cell>
          <cell r="X1253">
            <v>84.935625538483251</v>
          </cell>
        </row>
        <row r="1254">
          <cell r="A1254" t="str">
            <v>L&amp;S Arts &amp; Humanities Division</v>
          </cell>
          <cell r="B1254" t="str">
            <v>East Asian Lang &amp; Culture</v>
          </cell>
          <cell r="N1254" t="str">
            <v>TAS Eligible</v>
          </cell>
          <cell r="S1254">
            <v>60</v>
          </cell>
          <cell r="X1254">
            <v>61.668599765998664</v>
          </cell>
        </row>
        <row r="1255">
          <cell r="A1255" t="str">
            <v>L&amp;S Arts &amp; Humanities Division</v>
          </cell>
          <cell r="B1255" t="str">
            <v>East Asian Lang &amp; Culture</v>
          </cell>
          <cell r="N1255" t="str">
            <v>TAS Eligible</v>
          </cell>
          <cell r="S1255">
            <v>120</v>
          </cell>
          <cell r="X1255">
            <v>139.67555077029539</v>
          </cell>
        </row>
        <row r="1256">
          <cell r="A1256" t="str">
            <v>L&amp;S Arts &amp; Humanities Division</v>
          </cell>
          <cell r="B1256" t="str">
            <v>East Asian Lang &amp; Culture</v>
          </cell>
          <cell r="N1256" t="str">
            <v>TAS Eligible</v>
          </cell>
          <cell r="S1256">
            <v>116</v>
          </cell>
          <cell r="X1256">
            <v>131.12703983999415</v>
          </cell>
        </row>
        <row r="1257">
          <cell r="A1257" t="str">
            <v>L&amp;S Arts &amp; Humanities Division</v>
          </cell>
          <cell r="B1257" t="str">
            <v>East Asian Lang &amp; Culture</v>
          </cell>
          <cell r="N1257" t="str">
            <v>TAS Eligible</v>
          </cell>
          <cell r="S1257">
            <v>116</v>
          </cell>
          <cell r="X1257">
            <v>135.03880406458498</v>
          </cell>
        </row>
        <row r="1258">
          <cell r="A1258" t="str">
            <v>L&amp;S Arts &amp; Humanities Division</v>
          </cell>
          <cell r="B1258" t="str">
            <v>East Asian Lang &amp; Culture</v>
          </cell>
          <cell r="N1258" t="str">
            <v>TAS Eligible</v>
          </cell>
          <cell r="S1258">
            <v>108</v>
          </cell>
          <cell r="X1258">
            <v>110.35237344750061</v>
          </cell>
        </row>
        <row r="1259">
          <cell r="A1259" t="str">
            <v>L&amp;S Arts &amp; Humanities Division</v>
          </cell>
          <cell r="B1259" t="str">
            <v>East Asian Lang &amp; Culture</v>
          </cell>
          <cell r="N1259" t="str">
            <v>TAS Eligible</v>
          </cell>
          <cell r="S1259">
            <v>68</v>
          </cell>
          <cell r="X1259">
            <v>75.066013118639731</v>
          </cell>
        </row>
        <row r="1260">
          <cell r="A1260" t="str">
            <v>L&amp;S Arts &amp; Humanities Division</v>
          </cell>
          <cell r="B1260" t="str">
            <v>East Asian Lang &amp; Culture</v>
          </cell>
          <cell r="N1260" t="str">
            <v>TAS Eligible</v>
          </cell>
          <cell r="S1260">
            <v>56</v>
          </cell>
          <cell r="X1260">
            <v>54.052991748846011</v>
          </cell>
        </row>
        <row r="1261">
          <cell r="A1261" t="str">
            <v>L&amp;S Arts &amp; Humanities Division</v>
          </cell>
          <cell r="B1261" t="str">
            <v>East Asian Lang &amp; Culture</v>
          </cell>
          <cell r="N1261" t="str">
            <v>TAS Eligible</v>
          </cell>
          <cell r="S1261">
            <v>84</v>
          </cell>
          <cell r="X1261">
            <v>85.883210955787916</v>
          </cell>
        </row>
        <row r="1262">
          <cell r="A1262" t="str">
            <v>L&amp;S Arts &amp; Humanities Division</v>
          </cell>
          <cell r="B1262" t="str">
            <v>East Asian Lang &amp; Culture</v>
          </cell>
          <cell r="N1262" t="str">
            <v>TAS Eligible</v>
          </cell>
          <cell r="S1262">
            <v>68</v>
          </cell>
          <cell r="X1262">
            <v>64.568788205272469</v>
          </cell>
        </row>
        <row r="1263">
          <cell r="A1263" t="str">
            <v>L&amp;S Arts &amp; Humanities Division</v>
          </cell>
          <cell r="B1263" t="str">
            <v>East Asian Lang &amp; Culture</v>
          </cell>
          <cell r="N1263" t="str">
            <v>TAS Eligible</v>
          </cell>
          <cell r="S1263">
            <v>108</v>
          </cell>
          <cell r="X1263">
            <v>104.68506427960956</v>
          </cell>
        </row>
        <row r="1264">
          <cell r="A1264" t="str">
            <v>L&amp;S Arts &amp; Humanities Division</v>
          </cell>
          <cell r="B1264" t="str">
            <v>East Asian Lang &amp; Culture</v>
          </cell>
          <cell r="N1264" t="str">
            <v>TAS Eligible</v>
          </cell>
          <cell r="S1264">
            <v>60</v>
          </cell>
          <cell r="X1264">
            <v>59.28225326696694</v>
          </cell>
        </row>
        <row r="1265">
          <cell r="A1265" t="str">
            <v>L&amp;S Arts &amp; Humanities Division</v>
          </cell>
          <cell r="B1265" t="str">
            <v>East Asian Lang &amp; Culture</v>
          </cell>
          <cell r="N1265" t="str">
            <v>TAS Eligible</v>
          </cell>
          <cell r="S1265">
            <v>20</v>
          </cell>
          <cell r="X1265">
            <v>20.21311475409836</v>
          </cell>
        </row>
        <row r="1266">
          <cell r="A1266" t="str">
            <v>L&amp;S Arts &amp; Humanities Division</v>
          </cell>
          <cell r="B1266" t="str">
            <v>East Asian Lang &amp; Culture</v>
          </cell>
          <cell r="N1266" t="str">
            <v>TAS Eligible</v>
          </cell>
          <cell r="S1266">
            <v>10</v>
          </cell>
          <cell r="X1266">
            <v>10.21311475409836</v>
          </cell>
        </row>
        <row r="1267">
          <cell r="A1267" t="str">
            <v>L&amp;S Arts &amp; Humanities Division</v>
          </cell>
          <cell r="B1267" t="str">
            <v>East Asian Lang &amp; Culture</v>
          </cell>
          <cell r="N1267" t="str">
            <v>TAS Eligible</v>
          </cell>
          <cell r="S1267">
            <v>12</v>
          </cell>
          <cell r="X1267">
            <v>12.95643178282652</v>
          </cell>
        </row>
        <row r="1268">
          <cell r="A1268" t="str">
            <v>L&amp;S Arts &amp; Humanities Division</v>
          </cell>
          <cell r="B1268" t="str">
            <v>East Asian Lang &amp; Culture</v>
          </cell>
          <cell r="N1268" t="str">
            <v>TAS Eligible</v>
          </cell>
          <cell r="S1268">
            <v>20</v>
          </cell>
          <cell r="X1268">
            <v>21.396003377427526</v>
          </cell>
        </row>
        <row r="1269">
          <cell r="A1269" t="str">
            <v>L&amp;S Arts &amp; Humanities Division</v>
          </cell>
          <cell r="B1269" t="str">
            <v>East Asian Lang &amp; Culture</v>
          </cell>
          <cell r="N1269" t="str">
            <v>TAS Eligible</v>
          </cell>
          <cell r="S1269">
            <v>5</v>
          </cell>
          <cell r="X1269">
            <v>5</v>
          </cell>
        </row>
        <row r="1270">
          <cell r="A1270" t="str">
            <v>L&amp;S Arts &amp; Humanities Division</v>
          </cell>
          <cell r="B1270" t="str">
            <v>East Asian Lang &amp; Culture</v>
          </cell>
          <cell r="N1270" t="str">
            <v>TAS Eligible</v>
          </cell>
          <cell r="S1270">
            <v>12</v>
          </cell>
          <cell r="X1270">
            <v>12.616785946649317</v>
          </cell>
        </row>
        <row r="1271">
          <cell r="A1271" t="str">
            <v>L&amp;S Arts &amp; Humanities Division</v>
          </cell>
          <cell r="B1271" t="str">
            <v>East Asian Lang &amp; Culture</v>
          </cell>
          <cell r="N1271" t="str">
            <v>TAS Eligible</v>
          </cell>
          <cell r="S1271">
            <v>9</v>
          </cell>
          <cell r="X1271">
            <v>9.6167859466493173</v>
          </cell>
        </row>
        <row r="1272">
          <cell r="A1272" t="str">
            <v>L&amp;S Arts &amp; Humanities Division</v>
          </cell>
          <cell r="B1272" t="str">
            <v>East Asian Lang &amp; Culture</v>
          </cell>
          <cell r="N1272" t="str">
            <v>TAS Eligible</v>
          </cell>
          <cell r="S1272">
            <v>40</v>
          </cell>
          <cell r="X1272">
            <v>47.551119720549444</v>
          </cell>
        </row>
        <row r="1273">
          <cell r="A1273" t="str">
            <v>L&amp;S Arts &amp; Humanities Division</v>
          </cell>
          <cell r="B1273" t="str">
            <v>East Asian Lang &amp; Culture</v>
          </cell>
          <cell r="N1273" t="str">
            <v>TAS Eligible</v>
          </cell>
          <cell r="S1273">
            <v>108</v>
          </cell>
          <cell r="X1273">
            <v>110.54646813381788</v>
          </cell>
        </row>
        <row r="1274">
          <cell r="A1274" t="str">
            <v>L&amp;S Arts &amp; Humanities Division</v>
          </cell>
          <cell r="B1274" t="str">
            <v>East Asian Lang &amp; Culture</v>
          </cell>
          <cell r="N1274" t="str">
            <v>TAS Eligible</v>
          </cell>
          <cell r="S1274">
            <v>80</v>
          </cell>
          <cell r="X1274">
            <v>81.007127253377647</v>
          </cell>
        </row>
        <row r="1275">
          <cell r="A1275" t="str">
            <v>L&amp;S Arts &amp; Humanities Division</v>
          </cell>
          <cell r="B1275" t="str">
            <v>English</v>
          </cell>
          <cell r="N1275" t="str">
            <v>TAS Eligible</v>
          </cell>
          <cell r="S1275">
            <v>72</v>
          </cell>
          <cell r="X1275">
            <v>74.226423892032102</v>
          </cell>
        </row>
        <row r="1276">
          <cell r="A1276" t="str">
            <v>L&amp;S Arts &amp; Humanities Division</v>
          </cell>
          <cell r="B1276" t="str">
            <v>English</v>
          </cell>
          <cell r="N1276" t="str">
            <v>TAS Eligible</v>
          </cell>
          <cell r="S1276">
            <v>68</v>
          </cell>
          <cell r="X1276">
            <v>77.726179836334595</v>
          </cell>
        </row>
        <row r="1277">
          <cell r="A1277" t="str">
            <v>L&amp;S Arts &amp; Humanities Division</v>
          </cell>
          <cell r="B1277" t="str">
            <v>English</v>
          </cell>
          <cell r="N1277" t="str">
            <v>TAS Eligible</v>
          </cell>
          <cell r="S1277">
            <v>68</v>
          </cell>
          <cell r="X1277">
            <v>65.337846314037733</v>
          </cell>
        </row>
        <row r="1278">
          <cell r="A1278" t="str">
            <v>L&amp;S Arts &amp; Humanities Division</v>
          </cell>
          <cell r="B1278" t="str">
            <v>English</v>
          </cell>
          <cell r="N1278" t="str">
            <v>TAS Eligible</v>
          </cell>
          <cell r="S1278">
            <v>68</v>
          </cell>
          <cell r="X1278">
            <v>71.331661631569688</v>
          </cell>
        </row>
        <row r="1279">
          <cell r="A1279" t="str">
            <v>L&amp;S Arts &amp; Humanities Division</v>
          </cell>
          <cell r="B1279" t="str">
            <v>English</v>
          </cell>
          <cell r="N1279" t="str">
            <v>TAS Eligible</v>
          </cell>
          <cell r="S1279">
            <v>64</v>
          </cell>
          <cell r="X1279">
            <v>66.988804488712546</v>
          </cell>
        </row>
        <row r="1280">
          <cell r="A1280" t="str">
            <v>L&amp;S Arts &amp; Humanities Division</v>
          </cell>
          <cell r="B1280" t="str">
            <v>English</v>
          </cell>
          <cell r="N1280" t="str">
            <v>TAS Eligible</v>
          </cell>
          <cell r="S1280">
            <v>64</v>
          </cell>
          <cell r="X1280">
            <v>68.414800117258935</v>
          </cell>
        </row>
        <row r="1281">
          <cell r="A1281" t="str">
            <v>L&amp;S Arts &amp; Humanities Division</v>
          </cell>
          <cell r="B1281" t="str">
            <v>English</v>
          </cell>
          <cell r="N1281" t="str">
            <v>TAS Eligible</v>
          </cell>
          <cell r="S1281">
            <v>72</v>
          </cell>
          <cell r="X1281">
            <v>77.32193454889827</v>
          </cell>
        </row>
        <row r="1282">
          <cell r="A1282" t="str">
            <v>L&amp;S Arts &amp; Humanities Division</v>
          </cell>
          <cell r="B1282" t="str">
            <v>English</v>
          </cell>
          <cell r="N1282" t="str">
            <v>TAS Eligible</v>
          </cell>
          <cell r="S1282">
            <v>76</v>
          </cell>
          <cell r="X1282">
            <v>77.13633943928177</v>
          </cell>
        </row>
        <row r="1283">
          <cell r="A1283" t="str">
            <v>L&amp;S Arts &amp; Humanities Division</v>
          </cell>
          <cell r="B1283" t="str">
            <v>English</v>
          </cell>
          <cell r="N1283" t="str">
            <v>TAS Eligible</v>
          </cell>
          <cell r="S1283">
            <v>76</v>
          </cell>
          <cell r="X1283">
            <v>85.779566824932857</v>
          </cell>
        </row>
        <row r="1284">
          <cell r="A1284" t="str">
            <v>L&amp;S Arts &amp; Humanities Division</v>
          </cell>
          <cell r="B1284" t="str">
            <v>English</v>
          </cell>
          <cell r="N1284" t="str">
            <v>TAS Eligible</v>
          </cell>
          <cell r="S1284">
            <v>72</v>
          </cell>
          <cell r="X1284">
            <v>72.793333123971649</v>
          </cell>
        </row>
        <row r="1285">
          <cell r="A1285" t="str">
            <v>L&amp;S Arts &amp; Humanities Division</v>
          </cell>
          <cell r="B1285" t="str">
            <v>English</v>
          </cell>
          <cell r="N1285" t="str">
            <v>TAS Eligible</v>
          </cell>
          <cell r="S1285">
            <v>52</v>
          </cell>
          <cell r="X1285">
            <v>55.324628240798752</v>
          </cell>
        </row>
        <row r="1286">
          <cell r="A1286" t="str">
            <v>L&amp;S Arts &amp; Humanities Division</v>
          </cell>
          <cell r="B1286" t="str">
            <v>English</v>
          </cell>
          <cell r="N1286" t="str">
            <v>TAS Eligible</v>
          </cell>
          <cell r="S1286">
            <v>72</v>
          </cell>
          <cell r="X1286">
            <v>75.067050586033844</v>
          </cell>
        </row>
        <row r="1287">
          <cell r="A1287" t="str">
            <v>L&amp;S Arts &amp; Humanities Division</v>
          </cell>
          <cell r="B1287" t="str">
            <v>English</v>
          </cell>
          <cell r="N1287" t="str">
            <v>TAS Eligible</v>
          </cell>
          <cell r="S1287">
            <v>68</v>
          </cell>
          <cell r="X1287">
            <v>70.493248833377891</v>
          </cell>
        </row>
        <row r="1288">
          <cell r="A1288" t="str">
            <v>L&amp;S Arts &amp; Humanities Division</v>
          </cell>
          <cell r="B1288" t="str">
            <v>English</v>
          </cell>
          <cell r="N1288" t="str">
            <v>TAS Eligible</v>
          </cell>
          <cell r="S1288">
            <v>68</v>
          </cell>
          <cell r="X1288">
            <v>69.661680352446623</v>
          </cell>
        </row>
        <row r="1289">
          <cell r="A1289" t="str">
            <v>L&amp;S Arts &amp; Humanities Division</v>
          </cell>
          <cell r="B1289" t="str">
            <v>English</v>
          </cell>
          <cell r="N1289" t="str">
            <v>TAS Eligible</v>
          </cell>
          <cell r="S1289">
            <v>72</v>
          </cell>
          <cell r="X1289">
            <v>78.670757965478103</v>
          </cell>
        </row>
        <row r="1290">
          <cell r="A1290" t="str">
            <v>L&amp;S Arts &amp; Humanities Division</v>
          </cell>
          <cell r="B1290" t="str">
            <v>English</v>
          </cell>
          <cell r="N1290" t="str">
            <v>TAS Eligible</v>
          </cell>
          <cell r="S1290">
            <v>64</v>
          </cell>
          <cell r="X1290">
            <v>69.35271638264777</v>
          </cell>
        </row>
        <row r="1291">
          <cell r="A1291" t="str">
            <v>L&amp;S Arts &amp; Humanities Division</v>
          </cell>
          <cell r="B1291" t="str">
            <v>English</v>
          </cell>
          <cell r="N1291" t="str">
            <v>TAS Eligible</v>
          </cell>
          <cell r="S1291">
            <v>60</v>
          </cell>
          <cell r="X1291">
            <v>62.353529769942035</v>
          </cell>
        </row>
        <row r="1292">
          <cell r="A1292" t="str">
            <v>L&amp;S Arts &amp; Humanities Division</v>
          </cell>
          <cell r="B1292" t="str">
            <v>English</v>
          </cell>
          <cell r="N1292" t="str">
            <v>TAS Eligible</v>
          </cell>
          <cell r="S1292">
            <v>60</v>
          </cell>
          <cell r="X1292">
            <v>57.361986983317216</v>
          </cell>
        </row>
        <row r="1293">
          <cell r="A1293" t="str">
            <v>L&amp;S Arts &amp; Humanities Division</v>
          </cell>
          <cell r="B1293" t="str">
            <v>English</v>
          </cell>
          <cell r="N1293" t="str">
            <v>TAS Eligible</v>
          </cell>
          <cell r="S1293">
            <v>64</v>
          </cell>
          <cell r="X1293">
            <v>62.126504070901369</v>
          </cell>
        </row>
        <row r="1294">
          <cell r="A1294" t="str">
            <v>L&amp;S Arts &amp; Humanities Division</v>
          </cell>
          <cell r="B1294" t="str">
            <v>English</v>
          </cell>
          <cell r="N1294" t="str">
            <v>TAS Eligible</v>
          </cell>
          <cell r="S1294">
            <v>68</v>
          </cell>
          <cell r="X1294">
            <v>68.716846685328349</v>
          </cell>
        </row>
        <row r="1295">
          <cell r="A1295" t="str">
            <v>L&amp;S Arts &amp; Humanities Division</v>
          </cell>
          <cell r="B1295" t="str">
            <v>English</v>
          </cell>
          <cell r="N1295" t="str">
            <v>TAS Eligible</v>
          </cell>
          <cell r="S1295">
            <v>68</v>
          </cell>
          <cell r="X1295">
            <v>76.564741791851588</v>
          </cell>
        </row>
        <row r="1296">
          <cell r="A1296" t="str">
            <v>L&amp;S Arts &amp; Humanities Division</v>
          </cell>
          <cell r="B1296" t="str">
            <v>English</v>
          </cell>
          <cell r="N1296" t="str">
            <v>TAS Eligible</v>
          </cell>
          <cell r="S1296">
            <v>76</v>
          </cell>
          <cell r="X1296">
            <v>73.749748141931732</v>
          </cell>
        </row>
        <row r="1297">
          <cell r="A1297" t="str">
            <v>L&amp;S Arts &amp; Humanities Division</v>
          </cell>
          <cell r="B1297" t="str">
            <v>English</v>
          </cell>
          <cell r="N1297" t="str">
            <v>TAS Eligible</v>
          </cell>
          <cell r="S1297">
            <v>68</v>
          </cell>
          <cell r="X1297">
            <v>77.429917208167026</v>
          </cell>
        </row>
        <row r="1298">
          <cell r="A1298" t="str">
            <v>L&amp;S Arts &amp; Humanities Division</v>
          </cell>
          <cell r="B1298" t="str">
            <v>English</v>
          </cell>
          <cell r="N1298" t="str">
            <v>TAS Eligible</v>
          </cell>
          <cell r="S1298">
            <v>64</v>
          </cell>
          <cell r="X1298">
            <v>64.335908398068653</v>
          </cell>
        </row>
        <row r="1299">
          <cell r="A1299" t="str">
            <v>L&amp;S Arts &amp; Humanities Division</v>
          </cell>
          <cell r="B1299" t="str">
            <v>English</v>
          </cell>
          <cell r="N1299" t="str">
            <v>TAS Eligible</v>
          </cell>
          <cell r="S1299">
            <v>72</v>
          </cell>
          <cell r="X1299">
            <v>73.161862256021948</v>
          </cell>
        </row>
        <row r="1300">
          <cell r="A1300" t="str">
            <v>L&amp;S Arts &amp; Humanities Division</v>
          </cell>
          <cell r="B1300" t="str">
            <v>English</v>
          </cell>
          <cell r="N1300" t="str">
            <v>TAS Eligible</v>
          </cell>
          <cell r="S1300">
            <v>76</v>
          </cell>
          <cell r="X1300">
            <v>81.264088804522459</v>
          </cell>
        </row>
        <row r="1301">
          <cell r="A1301" t="str">
            <v>L&amp;S Arts &amp; Humanities Division</v>
          </cell>
          <cell r="B1301" t="str">
            <v>English</v>
          </cell>
          <cell r="N1301" t="str">
            <v>TAS Eligible</v>
          </cell>
          <cell r="S1301">
            <v>68</v>
          </cell>
          <cell r="X1301">
            <v>71.29229419505775</v>
          </cell>
        </row>
        <row r="1302">
          <cell r="A1302" t="str">
            <v>L&amp;S Arts &amp; Humanities Division</v>
          </cell>
          <cell r="B1302" t="str">
            <v>English</v>
          </cell>
          <cell r="N1302" t="str">
            <v>TAS Eligible</v>
          </cell>
          <cell r="S1302">
            <v>68</v>
          </cell>
          <cell r="X1302">
            <v>69.409769988178468</v>
          </cell>
        </row>
        <row r="1303">
          <cell r="A1303" t="str">
            <v>L&amp;S Arts &amp; Humanities Division</v>
          </cell>
          <cell r="B1303" t="str">
            <v>English</v>
          </cell>
          <cell r="N1303" t="str">
            <v>TAS Eligible</v>
          </cell>
          <cell r="S1303">
            <v>64</v>
          </cell>
          <cell r="X1303">
            <v>65.699240142437361</v>
          </cell>
        </row>
        <row r="1304">
          <cell r="A1304" t="str">
            <v>L&amp;S Arts &amp; Humanities Division</v>
          </cell>
          <cell r="B1304" t="str">
            <v>English</v>
          </cell>
          <cell r="N1304" t="str">
            <v>TAS Eligible</v>
          </cell>
          <cell r="S1304">
            <v>68</v>
          </cell>
          <cell r="X1304">
            <v>73.652722066468201</v>
          </cell>
        </row>
        <row r="1305">
          <cell r="A1305" t="str">
            <v>L&amp;S Arts &amp; Humanities Division</v>
          </cell>
          <cell r="B1305" t="str">
            <v>English</v>
          </cell>
          <cell r="N1305" t="str">
            <v>TAS Eligible</v>
          </cell>
          <cell r="S1305">
            <v>68</v>
          </cell>
          <cell r="X1305">
            <v>74.475356410156266</v>
          </cell>
        </row>
        <row r="1306">
          <cell r="A1306" t="str">
            <v>L&amp;S Arts &amp; Humanities Division</v>
          </cell>
          <cell r="B1306" t="str">
            <v>English</v>
          </cell>
          <cell r="N1306" t="str">
            <v>TAS Eligible</v>
          </cell>
          <cell r="S1306">
            <v>64</v>
          </cell>
          <cell r="X1306">
            <v>64.996629469752591</v>
          </cell>
        </row>
        <row r="1307">
          <cell r="A1307" t="str">
            <v>L&amp;S Arts &amp; Humanities Division</v>
          </cell>
          <cell r="B1307" t="str">
            <v>English</v>
          </cell>
          <cell r="N1307" t="str">
            <v>TAS Eligible</v>
          </cell>
          <cell r="S1307">
            <v>76</v>
          </cell>
          <cell r="X1307">
            <v>75.320042347756669</v>
          </cell>
        </row>
        <row r="1308">
          <cell r="A1308" t="str">
            <v>L&amp;S Arts &amp; Humanities Division</v>
          </cell>
          <cell r="B1308" t="str">
            <v>English</v>
          </cell>
          <cell r="N1308" t="str">
            <v>TAS Eligible</v>
          </cell>
          <cell r="S1308">
            <v>76</v>
          </cell>
          <cell r="X1308">
            <v>80.610335777888068</v>
          </cell>
        </row>
        <row r="1309">
          <cell r="A1309" t="str">
            <v>L&amp;S Arts &amp; Humanities Division</v>
          </cell>
          <cell r="B1309" t="str">
            <v>English</v>
          </cell>
          <cell r="N1309" t="str">
            <v>TAS Eligible</v>
          </cell>
          <cell r="S1309">
            <v>56</v>
          </cell>
          <cell r="X1309">
            <v>59.352527998615152</v>
          </cell>
        </row>
        <row r="1310">
          <cell r="A1310" t="str">
            <v>L&amp;S Arts &amp; Humanities Division</v>
          </cell>
          <cell r="B1310" t="str">
            <v>English</v>
          </cell>
          <cell r="N1310" t="str">
            <v>TAS Eligible</v>
          </cell>
          <cell r="S1310">
            <v>64</v>
          </cell>
          <cell r="X1310">
            <v>71.406748003926936</v>
          </cell>
        </row>
        <row r="1311">
          <cell r="A1311" t="str">
            <v>L&amp;S Arts &amp; Humanities Division</v>
          </cell>
          <cell r="B1311" t="str">
            <v>English</v>
          </cell>
          <cell r="N1311" t="str">
            <v>TAS Eligible</v>
          </cell>
          <cell r="S1311">
            <v>64</v>
          </cell>
          <cell r="X1311">
            <v>61.66534696937908</v>
          </cell>
        </row>
        <row r="1312">
          <cell r="A1312" t="str">
            <v>L&amp;S Arts &amp; Humanities Division</v>
          </cell>
          <cell r="B1312" t="str">
            <v>English</v>
          </cell>
          <cell r="N1312" t="str">
            <v>TAS Eligible</v>
          </cell>
          <cell r="S1312">
            <v>76</v>
          </cell>
          <cell r="X1312">
            <v>79.995950187765629</v>
          </cell>
        </row>
        <row r="1313">
          <cell r="A1313" t="str">
            <v>L&amp;S Arts &amp; Humanities Division</v>
          </cell>
          <cell r="B1313" t="str">
            <v>English</v>
          </cell>
          <cell r="N1313" t="str">
            <v>TAS Eligible</v>
          </cell>
          <cell r="S1313">
            <v>56</v>
          </cell>
          <cell r="X1313">
            <v>59.053099793533448</v>
          </cell>
        </row>
        <row r="1314">
          <cell r="A1314" t="str">
            <v>L&amp;S Arts &amp; Humanities Division</v>
          </cell>
          <cell r="B1314" t="str">
            <v>English</v>
          </cell>
          <cell r="N1314" t="str">
            <v>TAS Eligible</v>
          </cell>
          <cell r="S1314">
            <v>64</v>
          </cell>
          <cell r="X1314">
            <v>66.230762482144272</v>
          </cell>
        </row>
        <row r="1315">
          <cell r="A1315" t="str">
            <v>L&amp;S Arts &amp; Humanities Division</v>
          </cell>
          <cell r="B1315" t="str">
            <v>English</v>
          </cell>
          <cell r="N1315" t="str">
            <v>TAS Eligible</v>
          </cell>
          <cell r="S1315">
            <v>64</v>
          </cell>
          <cell r="X1315">
            <v>68.177350307266963</v>
          </cell>
        </row>
        <row r="1316">
          <cell r="A1316" t="str">
            <v>L&amp;S Arts &amp; Humanities Division</v>
          </cell>
          <cell r="B1316" t="str">
            <v>English</v>
          </cell>
          <cell r="N1316" t="str">
            <v>TAS Eligible</v>
          </cell>
          <cell r="S1316">
            <v>68</v>
          </cell>
          <cell r="X1316">
            <v>75.167189139252912</v>
          </cell>
        </row>
        <row r="1317">
          <cell r="A1317" t="str">
            <v>L&amp;S Arts &amp; Humanities Division</v>
          </cell>
          <cell r="B1317" t="str">
            <v>English</v>
          </cell>
          <cell r="N1317" t="str">
            <v>TAS Eligible</v>
          </cell>
          <cell r="S1317">
            <v>72</v>
          </cell>
          <cell r="X1317">
            <v>77.10671775028311</v>
          </cell>
        </row>
        <row r="1318">
          <cell r="A1318" t="str">
            <v>L&amp;S Arts &amp; Humanities Division</v>
          </cell>
          <cell r="B1318" t="str">
            <v>English</v>
          </cell>
          <cell r="N1318" t="str">
            <v>TAS Eligible</v>
          </cell>
          <cell r="S1318">
            <v>68</v>
          </cell>
          <cell r="X1318">
            <v>72.846418943548699</v>
          </cell>
        </row>
        <row r="1319">
          <cell r="A1319" t="str">
            <v>L&amp;S Arts &amp; Humanities Division</v>
          </cell>
          <cell r="B1319" t="str">
            <v>English</v>
          </cell>
          <cell r="N1319" t="str">
            <v>TAS Eligible</v>
          </cell>
          <cell r="S1319">
            <v>64</v>
          </cell>
          <cell r="X1319">
            <v>69.130121253337734</v>
          </cell>
        </row>
        <row r="1320">
          <cell r="A1320" t="str">
            <v>L&amp;S Arts &amp; Humanities Division</v>
          </cell>
          <cell r="B1320" t="str">
            <v>English</v>
          </cell>
          <cell r="N1320" t="str">
            <v>TAS Eligible</v>
          </cell>
          <cell r="S1320">
            <v>72</v>
          </cell>
          <cell r="X1320">
            <v>74.219813288053203</v>
          </cell>
        </row>
        <row r="1321">
          <cell r="A1321" t="str">
            <v>L&amp;S Arts &amp; Humanities Division</v>
          </cell>
          <cell r="B1321" t="str">
            <v>English</v>
          </cell>
          <cell r="N1321" t="str">
            <v>TAS Eligible</v>
          </cell>
          <cell r="S1321">
            <v>72</v>
          </cell>
          <cell r="X1321">
            <v>69.610420081326126</v>
          </cell>
        </row>
        <row r="1322">
          <cell r="A1322" t="str">
            <v>L&amp;S Arts &amp; Humanities Division</v>
          </cell>
          <cell r="B1322" t="str">
            <v>English</v>
          </cell>
          <cell r="N1322" t="str">
            <v>TAS Eligible</v>
          </cell>
          <cell r="S1322">
            <v>92</v>
          </cell>
          <cell r="X1322">
            <v>91.994425217500037</v>
          </cell>
        </row>
        <row r="1323">
          <cell r="A1323" t="str">
            <v>L&amp;S Arts &amp; Humanities Division</v>
          </cell>
          <cell r="B1323" t="str">
            <v>English</v>
          </cell>
          <cell r="N1323" t="str">
            <v>Not TAS Eligible</v>
          </cell>
          <cell r="S1323">
            <v>13</v>
          </cell>
          <cell r="X1323">
            <v>13.490058265035278</v>
          </cell>
        </row>
        <row r="1324">
          <cell r="A1324" t="str">
            <v>L&amp;S Arts &amp; Humanities Division</v>
          </cell>
          <cell r="B1324" t="str">
            <v>English</v>
          </cell>
          <cell r="N1324" t="str">
            <v>Not TAS Eligible</v>
          </cell>
          <cell r="S1324">
            <v>10</v>
          </cell>
          <cell r="X1324">
            <v>10.098897724588614</v>
          </cell>
        </row>
        <row r="1325">
          <cell r="A1325" t="str">
            <v>L&amp;S Arts &amp; Humanities Division</v>
          </cell>
          <cell r="B1325" t="str">
            <v>English</v>
          </cell>
          <cell r="N1325" t="str">
            <v>TAS Eligible</v>
          </cell>
          <cell r="S1325">
            <v>80</v>
          </cell>
          <cell r="X1325">
            <v>72.081199879367972</v>
          </cell>
        </row>
        <row r="1326">
          <cell r="A1326" t="str">
            <v>L&amp;S Arts &amp; Humanities Division</v>
          </cell>
          <cell r="B1326" t="str">
            <v>English</v>
          </cell>
          <cell r="N1326" t="str">
            <v>TAS Eligible</v>
          </cell>
          <cell r="S1326">
            <v>104</v>
          </cell>
          <cell r="X1326">
            <v>97.691304319858276</v>
          </cell>
        </row>
        <row r="1327">
          <cell r="A1327" t="str">
            <v>L&amp;S Arts &amp; Humanities Division</v>
          </cell>
          <cell r="B1327" t="str">
            <v>English</v>
          </cell>
          <cell r="N1327" t="str">
            <v>TAS Eligible</v>
          </cell>
          <cell r="S1327">
            <v>100</v>
          </cell>
          <cell r="X1327">
            <v>106.46901657662481</v>
          </cell>
        </row>
        <row r="1328">
          <cell r="A1328" t="str">
            <v>L&amp;S Arts &amp; Humanities Division</v>
          </cell>
          <cell r="B1328" t="str">
            <v>English</v>
          </cell>
          <cell r="N1328" t="str">
            <v>TAS Eligible</v>
          </cell>
          <cell r="S1328">
            <v>192</v>
          </cell>
          <cell r="X1328">
            <v>195.94089498139957</v>
          </cell>
        </row>
        <row r="1329">
          <cell r="A1329" t="str">
            <v>L&amp;S Arts &amp; Humanities Division</v>
          </cell>
          <cell r="B1329" t="str">
            <v>English</v>
          </cell>
          <cell r="N1329" t="str">
            <v>TAS Eligible</v>
          </cell>
          <cell r="S1329">
            <v>56</v>
          </cell>
          <cell r="X1329">
            <v>59.085051213852246</v>
          </cell>
        </row>
        <row r="1330">
          <cell r="A1330" t="str">
            <v>L&amp;S Arts &amp; Humanities Division</v>
          </cell>
          <cell r="B1330" t="str">
            <v>English</v>
          </cell>
          <cell r="N1330" t="str">
            <v>TAS Eligible</v>
          </cell>
          <cell r="S1330">
            <v>152</v>
          </cell>
          <cell r="X1330">
            <v>164.58093867525528</v>
          </cell>
        </row>
        <row r="1331">
          <cell r="A1331" t="str">
            <v>L&amp;S Arts &amp; Humanities Division</v>
          </cell>
          <cell r="B1331" t="str">
            <v>English</v>
          </cell>
          <cell r="N1331" t="str">
            <v>TAS Eligible</v>
          </cell>
          <cell r="S1331">
            <v>260</v>
          </cell>
          <cell r="X1331">
            <v>277.96387110854471</v>
          </cell>
        </row>
        <row r="1332">
          <cell r="A1332" t="str">
            <v>L&amp;S Arts &amp; Humanities Division</v>
          </cell>
          <cell r="B1332" t="str">
            <v>English</v>
          </cell>
          <cell r="N1332" t="str">
            <v>TAS Eligible</v>
          </cell>
          <cell r="S1332">
            <v>136</v>
          </cell>
          <cell r="X1332">
            <v>139.25088474033444</v>
          </cell>
        </row>
        <row r="1333">
          <cell r="A1333" t="str">
            <v>L&amp;S Arts &amp; Humanities Division</v>
          </cell>
          <cell r="B1333" t="str">
            <v>English</v>
          </cell>
          <cell r="N1333" t="str">
            <v>TAS Eligible</v>
          </cell>
          <cell r="S1333">
            <v>232</v>
          </cell>
          <cell r="X1333">
            <v>252.91032956034206</v>
          </cell>
        </row>
        <row r="1334">
          <cell r="A1334" t="str">
            <v>L&amp;S Arts &amp; Humanities Division</v>
          </cell>
          <cell r="B1334" t="str">
            <v>English</v>
          </cell>
          <cell r="N1334" t="str">
            <v>TAS Eligible</v>
          </cell>
          <cell r="S1334">
            <v>252</v>
          </cell>
          <cell r="X1334">
            <v>268.16601188841645</v>
          </cell>
        </row>
        <row r="1335">
          <cell r="A1335" t="str">
            <v>L&amp;S Arts &amp; Humanities Division</v>
          </cell>
          <cell r="B1335" t="str">
            <v>English</v>
          </cell>
          <cell r="N1335" t="str">
            <v>TAS Eligible</v>
          </cell>
          <cell r="S1335">
            <v>396</v>
          </cell>
          <cell r="X1335">
            <v>448.11533769069615</v>
          </cell>
        </row>
        <row r="1336">
          <cell r="A1336" t="str">
            <v>L&amp;S Arts &amp; Humanities Division</v>
          </cell>
          <cell r="B1336" t="str">
            <v>English</v>
          </cell>
          <cell r="N1336" t="str">
            <v>TAS Eligible</v>
          </cell>
          <cell r="S1336">
            <v>244</v>
          </cell>
          <cell r="X1336">
            <v>266.30919760704927</v>
          </cell>
        </row>
        <row r="1337">
          <cell r="A1337" t="str">
            <v>L&amp;S Arts &amp; Humanities Division</v>
          </cell>
          <cell r="B1337" t="str">
            <v>English</v>
          </cell>
          <cell r="N1337" t="str">
            <v>TAS Eligible</v>
          </cell>
          <cell r="S1337">
            <v>144</v>
          </cell>
          <cell r="X1337">
            <v>162.43941574575345</v>
          </cell>
        </row>
        <row r="1338">
          <cell r="A1338" t="str">
            <v>L&amp;S Arts &amp; Humanities Division</v>
          </cell>
          <cell r="B1338" t="str">
            <v>English</v>
          </cell>
          <cell r="N1338" t="str">
            <v>TAS Eligible</v>
          </cell>
          <cell r="S1338">
            <v>256</v>
          </cell>
          <cell r="X1338">
            <v>282.46142230046155</v>
          </cell>
        </row>
        <row r="1339">
          <cell r="A1339" t="str">
            <v>L&amp;S Arts &amp; Humanities Division</v>
          </cell>
          <cell r="B1339" t="str">
            <v>English</v>
          </cell>
          <cell r="N1339" t="str">
            <v>TAS Eligible</v>
          </cell>
          <cell r="S1339">
            <v>376</v>
          </cell>
          <cell r="X1339">
            <v>403.26680326408638</v>
          </cell>
        </row>
        <row r="1340">
          <cell r="A1340" t="str">
            <v>L&amp;S Arts &amp; Humanities Division</v>
          </cell>
          <cell r="B1340" t="str">
            <v>English</v>
          </cell>
          <cell r="N1340" t="str">
            <v>TAS Eligible</v>
          </cell>
          <cell r="S1340">
            <v>156</v>
          </cell>
          <cell r="X1340">
            <v>173.39575583781766</v>
          </cell>
        </row>
        <row r="1341">
          <cell r="A1341" t="str">
            <v>L&amp;S Arts &amp; Humanities Division</v>
          </cell>
          <cell r="B1341" t="str">
            <v>English</v>
          </cell>
          <cell r="N1341" t="str">
            <v>TAS Eligible</v>
          </cell>
          <cell r="S1341">
            <v>316</v>
          </cell>
          <cell r="X1341">
            <v>338.75514491104542</v>
          </cell>
        </row>
        <row r="1342">
          <cell r="A1342" t="str">
            <v>L&amp;S Arts &amp; Humanities Division</v>
          </cell>
          <cell r="B1342" t="str">
            <v>English</v>
          </cell>
          <cell r="N1342" t="str">
            <v>TAS Eligible</v>
          </cell>
          <cell r="S1342">
            <v>64</v>
          </cell>
          <cell r="X1342">
            <v>64.352557595068021</v>
          </cell>
        </row>
        <row r="1343">
          <cell r="A1343" t="str">
            <v>L&amp;S Arts &amp; Humanities Division</v>
          </cell>
          <cell r="B1343" t="str">
            <v>English</v>
          </cell>
          <cell r="N1343" t="str">
            <v>TAS Eligible</v>
          </cell>
          <cell r="S1343">
            <v>64</v>
          </cell>
          <cell r="X1343">
            <v>64.352557595068021</v>
          </cell>
        </row>
        <row r="1344">
          <cell r="A1344" t="str">
            <v>L&amp;S Arts &amp; Humanities Division</v>
          </cell>
          <cell r="B1344" t="str">
            <v>English</v>
          </cell>
          <cell r="N1344" t="str">
            <v>Not TAS Eligible</v>
          </cell>
          <cell r="S1344">
            <v>34</v>
          </cell>
          <cell r="X1344">
            <v>34.561901122786111</v>
          </cell>
        </row>
        <row r="1345">
          <cell r="A1345" t="str">
            <v>L&amp;S Arts &amp; Humanities Division</v>
          </cell>
          <cell r="B1345" t="str">
            <v>English</v>
          </cell>
          <cell r="N1345" t="str">
            <v>Not TAS Eligible</v>
          </cell>
          <cell r="S1345">
            <v>36</v>
          </cell>
          <cell r="X1345">
            <v>37.023209096723598</v>
          </cell>
        </row>
        <row r="1346">
          <cell r="A1346" t="str">
            <v>L&amp;S Arts &amp; Humanities Division</v>
          </cell>
          <cell r="B1346" t="str">
            <v>English</v>
          </cell>
          <cell r="N1346" t="str">
            <v>Not TAS Eligible</v>
          </cell>
          <cell r="S1346">
            <v>1</v>
          </cell>
          <cell r="X1346">
            <v>0.93160124410124412</v>
          </cell>
        </row>
        <row r="1347">
          <cell r="A1347" t="str">
            <v>L&amp;S Arts &amp; Humanities Division</v>
          </cell>
          <cell r="B1347" t="str">
            <v>English</v>
          </cell>
          <cell r="N1347" t="str">
            <v>Not TAS Eligible</v>
          </cell>
          <cell r="S1347">
            <v>18</v>
          </cell>
          <cell r="X1347">
            <v>18.026000791709571</v>
          </cell>
        </row>
        <row r="1348">
          <cell r="A1348" t="str">
            <v>L&amp;S Arts &amp; Humanities Division</v>
          </cell>
          <cell r="B1348" t="str">
            <v>English</v>
          </cell>
          <cell r="N1348" t="str">
            <v>Not TAS Eligible</v>
          </cell>
          <cell r="S1348">
            <v>16</v>
          </cell>
          <cell r="X1348">
            <v>15.379869219020623</v>
          </cell>
        </row>
        <row r="1349">
          <cell r="A1349" t="str">
            <v>L&amp;S Arts &amp; Humanities Division</v>
          </cell>
          <cell r="B1349" t="str">
            <v>English</v>
          </cell>
          <cell r="N1349" t="str">
            <v>Not TAS Eligible</v>
          </cell>
          <cell r="S1349">
            <v>22</v>
          </cell>
          <cell r="X1349">
            <v>23.119063758454004</v>
          </cell>
        </row>
        <row r="1350">
          <cell r="A1350" t="str">
            <v>L&amp;S Arts &amp; Humanities Division</v>
          </cell>
          <cell r="B1350" t="str">
            <v>English</v>
          </cell>
          <cell r="N1350" t="str">
            <v>Not TAS Eligible</v>
          </cell>
          <cell r="S1350">
            <v>24</v>
          </cell>
          <cell r="X1350">
            <v>25.065874157857664</v>
          </cell>
        </row>
        <row r="1351">
          <cell r="A1351" t="str">
            <v>L&amp;S Arts &amp; Humanities Division</v>
          </cell>
          <cell r="B1351" t="str">
            <v>English</v>
          </cell>
          <cell r="N1351" t="str">
            <v>Not TAS Eligible</v>
          </cell>
          <cell r="S1351">
            <v>4</v>
          </cell>
          <cell r="X1351">
            <v>4.1435304897609857</v>
          </cell>
        </row>
        <row r="1352">
          <cell r="A1352" t="str">
            <v>L&amp;S Arts &amp; Humanities Division</v>
          </cell>
          <cell r="B1352" t="str">
            <v>English</v>
          </cell>
          <cell r="N1352" t="str">
            <v>Not TAS Eligible</v>
          </cell>
          <cell r="S1352">
            <v>8</v>
          </cell>
          <cell r="X1352">
            <v>7.4263297539721655</v>
          </cell>
        </row>
        <row r="1353">
          <cell r="A1353" t="str">
            <v>L&amp;S Arts &amp; Humanities Division</v>
          </cell>
          <cell r="B1353" t="str">
            <v>English</v>
          </cell>
          <cell r="N1353" t="str">
            <v>Not TAS Eligible</v>
          </cell>
          <cell r="S1353">
            <v>5</v>
          </cell>
          <cell r="X1353">
            <v>5.0411048628895347</v>
          </cell>
        </row>
        <row r="1354">
          <cell r="A1354" t="str">
            <v>L&amp;S Arts &amp; Humanities Division</v>
          </cell>
          <cell r="B1354" t="str">
            <v>English</v>
          </cell>
          <cell r="N1354" t="str">
            <v>Not TAS Eligible</v>
          </cell>
          <cell r="S1354">
            <v>40</v>
          </cell>
          <cell r="X1354">
            <v>43.923169743044774</v>
          </cell>
        </row>
        <row r="1355">
          <cell r="A1355" t="str">
            <v>L&amp;S Arts &amp; Humanities Division</v>
          </cell>
          <cell r="B1355" t="str">
            <v>English</v>
          </cell>
          <cell r="N1355" t="str">
            <v>Not TAS Eligible</v>
          </cell>
          <cell r="S1355">
            <v>17</v>
          </cell>
          <cell r="X1355">
            <v>18.614338575491601</v>
          </cell>
        </row>
        <row r="1356">
          <cell r="A1356" t="str">
            <v>L&amp;S Arts &amp; Humanities Division</v>
          </cell>
          <cell r="B1356" t="str">
            <v>English</v>
          </cell>
          <cell r="N1356" t="str">
            <v>Not TAS Eligible</v>
          </cell>
          <cell r="S1356">
            <v>19</v>
          </cell>
          <cell r="X1356">
            <v>22.114749633692732</v>
          </cell>
        </row>
        <row r="1357">
          <cell r="A1357" t="str">
            <v>L&amp;S Arts &amp; Humanities Division</v>
          </cell>
          <cell r="B1357" t="str">
            <v>English</v>
          </cell>
          <cell r="N1357" t="str">
            <v>Not TAS Eligible</v>
          </cell>
          <cell r="S1357">
            <v>19</v>
          </cell>
          <cell r="X1357">
            <v>21.007175535937584</v>
          </cell>
        </row>
        <row r="1358">
          <cell r="A1358" t="str">
            <v>L&amp;S Arts &amp; Humanities Division</v>
          </cell>
          <cell r="B1358" t="str">
            <v>English</v>
          </cell>
          <cell r="N1358" t="str">
            <v>Not TAS Eligible</v>
          </cell>
          <cell r="S1358">
            <v>9</v>
          </cell>
          <cell r="X1358">
            <v>10.087592219986584</v>
          </cell>
        </row>
        <row r="1359">
          <cell r="A1359" t="str">
            <v>L&amp;S Arts &amp; Humanities Division</v>
          </cell>
          <cell r="B1359" t="str">
            <v>English</v>
          </cell>
          <cell r="N1359" t="str">
            <v>Not TAS Eligible</v>
          </cell>
          <cell r="S1359">
            <v>12</v>
          </cell>
          <cell r="X1359">
            <v>13.753082810082576</v>
          </cell>
        </row>
        <row r="1360">
          <cell r="A1360" t="str">
            <v>L&amp;S Arts &amp; Humanities Division</v>
          </cell>
          <cell r="B1360" t="str">
            <v>English</v>
          </cell>
          <cell r="N1360" t="str">
            <v>Not TAS Eligible</v>
          </cell>
          <cell r="S1360">
            <v>17</v>
          </cell>
          <cell r="X1360">
            <v>17.708941404181218</v>
          </cell>
        </row>
        <row r="1361">
          <cell r="A1361" t="str">
            <v>L&amp;S Arts &amp; Humanities Division</v>
          </cell>
          <cell r="B1361" t="str">
            <v>English</v>
          </cell>
          <cell r="N1361" t="str">
            <v>TAS Eligible</v>
          </cell>
          <cell r="S1361">
            <v>104</v>
          </cell>
          <cell r="X1361">
            <v>117.97367270100111</v>
          </cell>
        </row>
        <row r="1362">
          <cell r="A1362" t="str">
            <v>L&amp;S Arts &amp; Humanities Division</v>
          </cell>
          <cell r="B1362" t="str">
            <v>English</v>
          </cell>
          <cell r="N1362" t="str">
            <v>TAS Eligible</v>
          </cell>
          <cell r="S1362">
            <v>172</v>
          </cell>
          <cell r="X1362">
            <v>178.24070102671129</v>
          </cell>
        </row>
        <row r="1363">
          <cell r="A1363" t="str">
            <v>L&amp;S Arts &amp; Humanities Division</v>
          </cell>
          <cell r="B1363" t="str">
            <v>English</v>
          </cell>
          <cell r="N1363" t="str">
            <v>TAS Eligible</v>
          </cell>
          <cell r="S1363">
            <v>416</v>
          </cell>
          <cell r="X1363">
            <v>400.43170768333005</v>
          </cell>
        </row>
        <row r="1364">
          <cell r="A1364" t="str">
            <v>L&amp;S Arts &amp; Humanities Division</v>
          </cell>
          <cell r="B1364" t="str">
            <v>English</v>
          </cell>
          <cell r="N1364" t="str">
            <v>TAS Eligible</v>
          </cell>
          <cell r="S1364">
            <v>180</v>
          </cell>
          <cell r="X1364">
            <v>186.63424810149309</v>
          </cell>
        </row>
        <row r="1365">
          <cell r="A1365" t="str">
            <v>L&amp;S Arts &amp; Humanities Division</v>
          </cell>
          <cell r="B1365" t="str">
            <v>English</v>
          </cell>
          <cell r="N1365" t="str">
            <v>TAS Eligible</v>
          </cell>
          <cell r="S1365">
            <v>316</v>
          </cell>
          <cell r="X1365">
            <v>329.31454037561872</v>
          </cell>
        </row>
        <row r="1366">
          <cell r="A1366" t="str">
            <v>L&amp;S Arts &amp; Humanities Division</v>
          </cell>
          <cell r="B1366" t="str">
            <v>English</v>
          </cell>
          <cell r="N1366" t="str">
            <v>TAS Eligible</v>
          </cell>
          <cell r="S1366">
            <v>204</v>
          </cell>
          <cell r="X1366">
            <v>218.53028479039133</v>
          </cell>
        </row>
        <row r="1367">
          <cell r="A1367" t="str">
            <v>L&amp;S Arts &amp; Humanities Division</v>
          </cell>
          <cell r="B1367" t="str">
            <v>English</v>
          </cell>
          <cell r="N1367" t="str">
            <v>TAS Eligible</v>
          </cell>
          <cell r="S1367">
            <v>316</v>
          </cell>
          <cell r="X1367">
            <v>340.28292494159041</v>
          </cell>
        </row>
        <row r="1368">
          <cell r="A1368" t="str">
            <v>L&amp;S Arts &amp; Humanities Division</v>
          </cell>
          <cell r="B1368" t="str">
            <v>English</v>
          </cell>
          <cell r="N1368" t="str">
            <v>TAS Eligible</v>
          </cell>
          <cell r="S1368">
            <v>304</v>
          </cell>
          <cell r="X1368">
            <v>313.11258569292363</v>
          </cell>
        </row>
        <row r="1369">
          <cell r="A1369" t="str">
            <v>L&amp;S Arts &amp; Humanities Division</v>
          </cell>
          <cell r="B1369" t="str">
            <v>English</v>
          </cell>
          <cell r="N1369" t="str">
            <v>TAS Eligible</v>
          </cell>
          <cell r="S1369">
            <v>120</v>
          </cell>
          <cell r="X1369">
            <v>114.06676867691468</v>
          </cell>
        </row>
        <row r="1370">
          <cell r="A1370" t="str">
            <v>L&amp;S Arts &amp; Humanities Division</v>
          </cell>
          <cell r="B1370" t="str">
            <v>English</v>
          </cell>
          <cell r="N1370" t="str">
            <v>TAS Eligible</v>
          </cell>
          <cell r="S1370">
            <v>192</v>
          </cell>
          <cell r="X1370">
            <v>193.91613600229985</v>
          </cell>
        </row>
        <row r="1371">
          <cell r="A1371" t="str">
            <v>L&amp;S Arts &amp; Humanities Division</v>
          </cell>
          <cell r="B1371" t="str">
            <v>English</v>
          </cell>
          <cell r="N1371" t="str">
            <v>TAS Eligible</v>
          </cell>
          <cell r="S1371">
            <v>180</v>
          </cell>
          <cell r="X1371">
            <v>193.18782615961501</v>
          </cell>
        </row>
        <row r="1372">
          <cell r="A1372" t="str">
            <v>L&amp;S Arts &amp; Humanities Division</v>
          </cell>
          <cell r="B1372" t="str">
            <v>English</v>
          </cell>
          <cell r="N1372" t="str">
            <v>TAS Eligible</v>
          </cell>
          <cell r="S1372">
            <v>92</v>
          </cell>
          <cell r="X1372">
            <v>86.783354565784663</v>
          </cell>
        </row>
        <row r="1373">
          <cell r="A1373" t="str">
            <v>L&amp;S Arts &amp; Humanities Division</v>
          </cell>
          <cell r="B1373" t="str">
            <v>English</v>
          </cell>
          <cell r="N1373" t="str">
            <v>TAS Eligible</v>
          </cell>
          <cell r="S1373">
            <v>404</v>
          </cell>
          <cell r="X1373">
            <v>415.16443745324545</v>
          </cell>
        </row>
        <row r="1374">
          <cell r="A1374" t="str">
            <v>L&amp;S Arts &amp; Humanities Division</v>
          </cell>
          <cell r="B1374" t="str">
            <v>English</v>
          </cell>
          <cell r="N1374" t="str">
            <v>TAS Eligible</v>
          </cell>
          <cell r="S1374">
            <v>108</v>
          </cell>
          <cell r="X1374">
            <v>109.12229887376157</v>
          </cell>
        </row>
        <row r="1375">
          <cell r="A1375" t="str">
            <v>L&amp;S Arts &amp; Humanities Division</v>
          </cell>
          <cell r="B1375" t="str">
            <v>English</v>
          </cell>
          <cell r="N1375" t="str">
            <v>TAS Eligible</v>
          </cell>
          <cell r="S1375">
            <v>176</v>
          </cell>
          <cell r="X1375">
            <v>172.44121787209238</v>
          </cell>
        </row>
        <row r="1376">
          <cell r="A1376" t="str">
            <v>L&amp;S Arts &amp; Humanities Division</v>
          </cell>
          <cell r="B1376" t="str">
            <v>English</v>
          </cell>
          <cell r="N1376" t="str">
            <v>TAS Eligible</v>
          </cell>
          <cell r="S1376">
            <v>116</v>
          </cell>
          <cell r="X1376">
            <v>114.6185624862658</v>
          </cell>
        </row>
        <row r="1377">
          <cell r="A1377" t="str">
            <v>L&amp;S Arts &amp; Humanities Division</v>
          </cell>
          <cell r="B1377" t="str">
            <v>English</v>
          </cell>
          <cell r="N1377" t="str">
            <v>TAS Eligible</v>
          </cell>
          <cell r="S1377">
            <v>228</v>
          </cell>
          <cell r="X1377">
            <v>251.97829615048133</v>
          </cell>
        </row>
        <row r="1378">
          <cell r="A1378" t="str">
            <v>L&amp;S Arts &amp; Humanities Division</v>
          </cell>
          <cell r="B1378" t="str">
            <v>English</v>
          </cell>
          <cell r="N1378" t="str">
            <v>TAS Eligible</v>
          </cell>
          <cell r="S1378">
            <v>100</v>
          </cell>
          <cell r="X1378">
            <v>111.23292262291881</v>
          </cell>
        </row>
        <row r="1379">
          <cell r="A1379" t="str">
            <v>L&amp;S Arts &amp; Humanities Division</v>
          </cell>
          <cell r="B1379" t="str">
            <v>English</v>
          </cell>
          <cell r="N1379" t="str">
            <v>TAS Eligible</v>
          </cell>
          <cell r="S1379">
            <v>92</v>
          </cell>
          <cell r="X1379">
            <v>100.88867671079977</v>
          </cell>
        </row>
        <row r="1380">
          <cell r="A1380" t="str">
            <v>L&amp;S Arts &amp; Humanities Division</v>
          </cell>
          <cell r="B1380" t="str">
            <v>English</v>
          </cell>
          <cell r="N1380" t="str">
            <v>TAS Eligible</v>
          </cell>
          <cell r="S1380">
            <v>124</v>
          </cell>
          <cell r="X1380">
            <v>128.10297796633856</v>
          </cell>
        </row>
        <row r="1381">
          <cell r="A1381" t="str">
            <v>L&amp;S Arts &amp; Humanities Division</v>
          </cell>
          <cell r="B1381" t="str">
            <v>English</v>
          </cell>
          <cell r="N1381" t="str">
            <v>TAS Eligible</v>
          </cell>
          <cell r="S1381">
            <v>312</v>
          </cell>
          <cell r="X1381">
            <v>319.78144070964061</v>
          </cell>
        </row>
        <row r="1382">
          <cell r="A1382" t="str">
            <v>L&amp;S Arts &amp; Humanities Division</v>
          </cell>
          <cell r="B1382" t="str">
            <v>English</v>
          </cell>
          <cell r="N1382" t="str">
            <v>TAS Eligible</v>
          </cell>
          <cell r="S1382">
            <v>104</v>
          </cell>
          <cell r="X1382">
            <v>106.47475025550767</v>
          </cell>
        </row>
        <row r="1383">
          <cell r="A1383" t="str">
            <v>L&amp;S Arts &amp; Humanities Division</v>
          </cell>
          <cell r="B1383" t="str">
            <v>English</v>
          </cell>
          <cell r="N1383" t="str">
            <v>TAS Eligible</v>
          </cell>
          <cell r="S1383">
            <v>108</v>
          </cell>
          <cell r="X1383">
            <v>104.29834038643</v>
          </cell>
        </row>
        <row r="1384">
          <cell r="A1384" t="str">
            <v>L&amp;S Arts &amp; Humanities Division</v>
          </cell>
          <cell r="B1384" t="str">
            <v>English</v>
          </cell>
          <cell r="N1384" t="str">
            <v>TAS Eligible</v>
          </cell>
          <cell r="S1384">
            <v>176</v>
          </cell>
          <cell r="X1384">
            <v>196.94850676429769</v>
          </cell>
        </row>
        <row r="1385">
          <cell r="A1385" t="str">
            <v>L&amp;S Arts &amp; Humanities Division</v>
          </cell>
          <cell r="B1385" t="str">
            <v>English</v>
          </cell>
          <cell r="N1385" t="str">
            <v>TAS Eligible</v>
          </cell>
          <cell r="S1385">
            <v>120</v>
          </cell>
          <cell r="X1385">
            <v>120.17843971472539</v>
          </cell>
        </row>
        <row r="1386">
          <cell r="A1386" t="str">
            <v>L&amp;S Arts &amp; Humanities Division</v>
          </cell>
          <cell r="B1386" t="str">
            <v>English</v>
          </cell>
          <cell r="N1386" t="str">
            <v>TAS Eligible</v>
          </cell>
          <cell r="S1386">
            <v>160</v>
          </cell>
          <cell r="X1386">
            <v>163.44914147915767</v>
          </cell>
        </row>
        <row r="1387">
          <cell r="A1387" t="str">
            <v>L&amp;S Arts &amp; Humanities Division</v>
          </cell>
          <cell r="B1387" t="str">
            <v>English</v>
          </cell>
          <cell r="N1387" t="str">
            <v>TAS Eligible</v>
          </cell>
          <cell r="S1387">
            <v>92</v>
          </cell>
          <cell r="X1387">
            <v>85.242181371511691</v>
          </cell>
        </row>
        <row r="1388">
          <cell r="A1388" t="str">
            <v>L&amp;S Arts &amp; Humanities Division</v>
          </cell>
          <cell r="B1388" t="str">
            <v>English</v>
          </cell>
          <cell r="N1388" t="str">
            <v>TAS Eligible</v>
          </cell>
          <cell r="S1388">
            <v>184</v>
          </cell>
          <cell r="X1388">
            <v>200.11314029133797</v>
          </cell>
        </row>
        <row r="1389">
          <cell r="A1389" t="str">
            <v>L&amp;S Arts &amp; Humanities Division</v>
          </cell>
          <cell r="B1389" t="str">
            <v>English</v>
          </cell>
          <cell r="N1389" t="str">
            <v>TAS Eligible</v>
          </cell>
          <cell r="S1389">
            <v>180</v>
          </cell>
          <cell r="X1389">
            <v>187.57229788482189</v>
          </cell>
        </row>
        <row r="1390">
          <cell r="A1390" t="str">
            <v>L&amp;S Arts &amp; Humanities Division</v>
          </cell>
          <cell r="B1390" t="str">
            <v>English</v>
          </cell>
          <cell r="N1390" t="str">
            <v>TAS Eligible</v>
          </cell>
          <cell r="S1390">
            <v>188</v>
          </cell>
          <cell r="X1390">
            <v>204.59056549536439</v>
          </cell>
        </row>
        <row r="1391">
          <cell r="A1391" t="str">
            <v>L&amp;S Arts &amp; Humanities Division</v>
          </cell>
          <cell r="B1391" t="str">
            <v>English</v>
          </cell>
          <cell r="N1391" t="str">
            <v>TAS Eligible</v>
          </cell>
          <cell r="S1391">
            <v>52</v>
          </cell>
          <cell r="X1391">
            <v>46.826968377118568</v>
          </cell>
        </row>
        <row r="1392">
          <cell r="A1392" t="str">
            <v>L&amp;S Arts &amp; Humanities Division</v>
          </cell>
          <cell r="B1392" t="str">
            <v>English</v>
          </cell>
          <cell r="N1392" t="str">
            <v>TAS Eligible</v>
          </cell>
          <cell r="S1392">
            <v>56</v>
          </cell>
          <cell r="X1392">
            <v>57.67002376989052</v>
          </cell>
        </row>
        <row r="1393">
          <cell r="A1393" t="str">
            <v>L&amp;S Arts &amp; Humanities Division</v>
          </cell>
          <cell r="B1393" t="str">
            <v>English</v>
          </cell>
          <cell r="N1393" t="str">
            <v>TAS Eligible</v>
          </cell>
          <cell r="S1393">
            <v>72</v>
          </cell>
          <cell r="X1393">
            <v>61.66652807953438</v>
          </cell>
        </row>
        <row r="1394">
          <cell r="A1394" t="str">
            <v>L&amp;S Arts &amp; Humanities Division</v>
          </cell>
          <cell r="B1394" t="str">
            <v>English</v>
          </cell>
          <cell r="N1394" t="str">
            <v>TAS Eligible</v>
          </cell>
          <cell r="S1394">
            <v>40</v>
          </cell>
          <cell r="X1394">
            <v>38.024962140176413</v>
          </cell>
        </row>
        <row r="1395">
          <cell r="A1395" t="str">
            <v>L&amp;S Arts &amp; Humanities Division</v>
          </cell>
          <cell r="B1395" t="str">
            <v>English</v>
          </cell>
          <cell r="N1395" t="str">
            <v>TAS Eligible</v>
          </cell>
          <cell r="S1395">
            <v>44</v>
          </cell>
          <cell r="X1395">
            <v>45.432447062376085</v>
          </cell>
        </row>
        <row r="1396">
          <cell r="A1396" t="str">
            <v>L&amp;S Arts &amp; Humanities Division</v>
          </cell>
          <cell r="B1396" t="str">
            <v>English</v>
          </cell>
          <cell r="N1396" t="str">
            <v>TAS Eligible</v>
          </cell>
          <cell r="S1396">
            <v>44</v>
          </cell>
          <cell r="X1396">
            <v>46.520758884849251</v>
          </cell>
        </row>
        <row r="1397">
          <cell r="A1397" t="str">
            <v>L&amp;S Arts &amp; Humanities Division</v>
          </cell>
          <cell r="B1397" t="str">
            <v>English</v>
          </cell>
          <cell r="N1397" t="str">
            <v>TAS Eligible</v>
          </cell>
          <cell r="S1397">
            <v>44</v>
          </cell>
          <cell r="X1397">
            <v>50.56556606674512</v>
          </cell>
        </row>
        <row r="1398">
          <cell r="A1398" t="str">
            <v>L&amp;S Arts &amp; Humanities Division</v>
          </cell>
          <cell r="B1398" t="str">
            <v>English</v>
          </cell>
          <cell r="N1398" t="str">
            <v>TAS Eligible</v>
          </cell>
          <cell r="S1398">
            <v>60</v>
          </cell>
          <cell r="X1398">
            <v>58.766682870453231</v>
          </cell>
        </row>
        <row r="1399">
          <cell r="A1399" t="str">
            <v>L&amp;S Arts &amp; Humanities Division</v>
          </cell>
          <cell r="B1399" t="str">
            <v>English</v>
          </cell>
          <cell r="N1399" t="str">
            <v>TAS Eligible</v>
          </cell>
          <cell r="S1399">
            <v>48</v>
          </cell>
          <cell r="X1399">
            <v>47.432567866413194</v>
          </cell>
        </row>
        <row r="1400">
          <cell r="A1400" t="str">
            <v>L&amp;S Arts &amp; Humanities Division</v>
          </cell>
          <cell r="B1400" t="str">
            <v>English</v>
          </cell>
          <cell r="N1400" t="str">
            <v>TAS Eligible</v>
          </cell>
          <cell r="S1400">
            <v>36</v>
          </cell>
          <cell r="X1400">
            <v>37.779465088086596</v>
          </cell>
        </row>
        <row r="1401">
          <cell r="A1401" t="str">
            <v>L&amp;S Arts &amp; Humanities Division</v>
          </cell>
          <cell r="B1401" t="str">
            <v>English</v>
          </cell>
          <cell r="N1401" t="str">
            <v>TAS Eligible</v>
          </cell>
          <cell r="S1401">
            <v>100</v>
          </cell>
          <cell r="X1401">
            <v>117.9084776043246</v>
          </cell>
        </row>
        <row r="1402">
          <cell r="A1402" t="str">
            <v>L&amp;S Arts &amp; Humanities Division</v>
          </cell>
          <cell r="B1402" t="str">
            <v>English</v>
          </cell>
          <cell r="N1402" t="str">
            <v>TAS Eligible</v>
          </cell>
          <cell r="S1402">
            <v>52</v>
          </cell>
          <cell r="X1402">
            <v>46.566102351533374</v>
          </cell>
        </row>
        <row r="1403">
          <cell r="A1403" t="str">
            <v>L&amp;S Arts &amp; Humanities Division</v>
          </cell>
          <cell r="B1403" t="str">
            <v>English</v>
          </cell>
          <cell r="N1403" t="str">
            <v>TAS Eligible</v>
          </cell>
          <cell r="S1403">
            <v>68</v>
          </cell>
          <cell r="X1403">
            <v>65.518942276544465</v>
          </cell>
        </row>
        <row r="1404">
          <cell r="A1404" t="str">
            <v>L&amp;S Arts &amp; Humanities Division</v>
          </cell>
          <cell r="B1404" t="str">
            <v>English</v>
          </cell>
          <cell r="N1404" t="str">
            <v>TAS Eligible</v>
          </cell>
          <cell r="S1404">
            <v>76</v>
          </cell>
          <cell r="X1404">
            <v>70.349825096460094</v>
          </cell>
        </row>
        <row r="1405">
          <cell r="A1405" t="str">
            <v>L&amp;S Arts &amp; Humanities Division</v>
          </cell>
          <cell r="B1405" t="str">
            <v>English</v>
          </cell>
          <cell r="N1405" t="str">
            <v>TAS Eligible</v>
          </cell>
          <cell r="S1405">
            <v>100</v>
          </cell>
          <cell r="X1405">
            <v>106.74759718146754</v>
          </cell>
        </row>
        <row r="1406">
          <cell r="A1406" t="str">
            <v>L&amp;S Arts &amp; Humanities Division</v>
          </cell>
          <cell r="B1406" t="str">
            <v>English</v>
          </cell>
          <cell r="N1406" t="str">
            <v>TAS Eligible</v>
          </cell>
          <cell r="S1406">
            <v>96</v>
          </cell>
          <cell r="X1406">
            <v>103.931087513497</v>
          </cell>
        </row>
        <row r="1407">
          <cell r="A1407" t="str">
            <v>L&amp;S Arts &amp; Humanities Division</v>
          </cell>
          <cell r="B1407" t="str">
            <v>English</v>
          </cell>
          <cell r="N1407" t="str">
            <v>TAS Eligible</v>
          </cell>
          <cell r="S1407">
            <v>56</v>
          </cell>
          <cell r="X1407">
            <v>59.822128132663423</v>
          </cell>
        </row>
        <row r="1408">
          <cell r="A1408" t="str">
            <v>L&amp;S Arts &amp; Humanities Division</v>
          </cell>
          <cell r="B1408" t="str">
            <v>English</v>
          </cell>
          <cell r="N1408" t="str">
            <v>TAS Eligible</v>
          </cell>
          <cell r="S1408">
            <v>100</v>
          </cell>
          <cell r="X1408">
            <v>106.22332458477324</v>
          </cell>
        </row>
        <row r="1409">
          <cell r="A1409" t="str">
            <v>L&amp;S Arts &amp; Humanities Division</v>
          </cell>
          <cell r="B1409" t="str">
            <v>English</v>
          </cell>
          <cell r="N1409" t="str">
            <v>TAS Eligible</v>
          </cell>
          <cell r="S1409">
            <v>100</v>
          </cell>
          <cell r="X1409">
            <v>107.57138612986382</v>
          </cell>
        </row>
        <row r="1410">
          <cell r="A1410" t="str">
            <v>L&amp;S Arts &amp; Humanities Division</v>
          </cell>
          <cell r="B1410" t="str">
            <v>English</v>
          </cell>
          <cell r="N1410" t="str">
            <v>TAS Eligible</v>
          </cell>
          <cell r="S1410">
            <v>112</v>
          </cell>
          <cell r="X1410">
            <v>128.71433027953253</v>
          </cell>
        </row>
        <row r="1411">
          <cell r="A1411" t="str">
            <v>L&amp;S Arts &amp; Humanities Division</v>
          </cell>
          <cell r="B1411" t="str">
            <v>English</v>
          </cell>
          <cell r="N1411" t="str">
            <v>TAS Eligible</v>
          </cell>
          <cell r="S1411">
            <v>96</v>
          </cell>
          <cell r="X1411">
            <v>108.45716439893582</v>
          </cell>
        </row>
        <row r="1412">
          <cell r="A1412" t="str">
            <v>L&amp;S Arts &amp; Humanities Division</v>
          </cell>
          <cell r="B1412" t="str">
            <v>English</v>
          </cell>
          <cell r="N1412" t="str">
            <v>TAS Eligible</v>
          </cell>
          <cell r="S1412">
            <v>84</v>
          </cell>
          <cell r="X1412">
            <v>90.545861645469984</v>
          </cell>
        </row>
        <row r="1413">
          <cell r="A1413" t="str">
            <v>L&amp;S Arts &amp; Humanities Division</v>
          </cell>
          <cell r="B1413" t="str">
            <v>English</v>
          </cell>
          <cell r="N1413" t="str">
            <v>TAS Eligible</v>
          </cell>
          <cell r="S1413">
            <v>52</v>
          </cell>
          <cell r="X1413">
            <v>53.316401857134586</v>
          </cell>
        </row>
        <row r="1414">
          <cell r="A1414" t="str">
            <v>L&amp;S Arts &amp; Humanities Division</v>
          </cell>
          <cell r="B1414" t="str">
            <v>English</v>
          </cell>
          <cell r="N1414" t="str">
            <v>TAS Eligible</v>
          </cell>
          <cell r="S1414">
            <v>44</v>
          </cell>
          <cell r="X1414">
            <v>46.7219210873644</v>
          </cell>
        </row>
        <row r="1415">
          <cell r="A1415" t="str">
            <v>L&amp;S Arts &amp; Humanities Division</v>
          </cell>
          <cell r="B1415" t="str">
            <v>English</v>
          </cell>
          <cell r="N1415" t="str">
            <v>TAS Eligible</v>
          </cell>
          <cell r="S1415">
            <v>76</v>
          </cell>
          <cell r="X1415">
            <v>82.006448613892843</v>
          </cell>
        </row>
        <row r="1416">
          <cell r="A1416" t="str">
            <v>L&amp;S Arts &amp; Humanities Division</v>
          </cell>
          <cell r="B1416" t="str">
            <v>English</v>
          </cell>
          <cell r="N1416" t="str">
            <v>TAS Eligible</v>
          </cell>
          <cell r="S1416">
            <v>88</v>
          </cell>
          <cell r="X1416">
            <v>99.151567492758161</v>
          </cell>
        </row>
        <row r="1417">
          <cell r="A1417" t="str">
            <v>L&amp;S Arts &amp; Humanities Division</v>
          </cell>
          <cell r="B1417" t="str">
            <v>English</v>
          </cell>
          <cell r="N1417" t="str">
            <v>TAS Eligible</v>
          </cell>
          <cell r="S1417">
            <v>96</v>
          </cell>
          <cell r="X1417">
            <v>101.44986382409192</v>
          </cell>
        </row>
        <row r="1418">
          <cell r="A1418" t="str">
            <v>L&amp;S Arts &amp; Humanities Division</v>
          </cell>
          <cell r="B1418" t="str">
            <v>English</v>
          </cell>
          <cell r="N1418" t="str">
            <v>TAS Eligible</v>
          </cell>
          <cell r="S1418">
            <v>176</v>
          </cell>
          <cell r="X1418">
            <v>176.50748047528094</v>
          </cell>
        </row>
        <row r="1419">
          <cell r="A1419" t="str">
            <v>L&amp;S Arts &amp; Humanities Division</v>
          </cell>
          <cell r="B1419" t="str">
            <v>English</v>
          </cell>
          <cell r="N1419" t="str">
            <v>TAS Eligible</v>
          </cell>
          <cell r="S1419">
            <v>156</v>
          </cell>
          <cell r="X1419">
            <v>154.40354333112927</v>
          </cell>
        </row>
        <row r="1420">
          <cell r="A1420" t="str">
            <v>L&amp;S Arts &amp; Humanities Division</v>
          </cell>
          <cell r="B1420" t="str">
            <v>English</v>
          </cell>
          <cell r="N1420" t="str">
            <v>TAS Eligible</v>
          </cell>
          <cell r="S1420">
            <v>92</v>
          </cell>
          <cell r="X1420">
            <v>100.30823075993077</v>
          </cell>
        </row>
        <row r="1421">
          <cell r="A1421" t="str">
            <v>L&amp;S Arts &amp; Humanities Division</v>
          </cell>
          <cell r="B1421" t="str">
            <v>English</v>
          </cell>
          <cell r="N1421" t="str">
            <v>TAS Eligible</v>
          </cell>
          <cell r="S1421">
            <v>160</v>
          </cell>
          <cell r="X1421">
            <v>178.22905688953017</v>
          </cell>
        </row>
        <row r="1422">
          <cell r="A1422" t="str">
            <v>L&amp;S Arts &amp; Humanities Division</v>
          </cell>
          <cell r="B1422" t="str">
            <v>English</v>
          </cell>
          <cell r="N1422" t="str">
            <v>TAS Eligible</v>
          </cell>
          <cell r="S1422">
            <v>100</v>
          </cell>
          <cell r="X1422">
            <v>104.15650196454268</v>
          </cell>
        </row>
        <row r="1423">
          <cell r="A1423" t="str">
            <v>L&amp;S Arts &amp; Humanities Division</v>
          </cell>
          <cell r="B1423" t="str">
            <v>English</v>
          </cell>
          <cell r="N1423" t="str">
            <v>TAS Eligible</v>
          </cell>
          <cell r="S1423">
            <v>168</v>
          </cell>
          <cell r="X1423">
            <v>181.58500707807741</v>
          </cell>
        </row>
        <row r="1424">
          <cell r="A1424" t="str">
            <v>L&amp;S Arts &amp; Humanities Division</v>
          </cell>
          <cell r="B1424" t="str">
            <v>English</v>
          </cell>
          <cell r="N1424" t="str">
            <v>TAS Eligible</v>
          </cell>
          <cell r="S1424">
            <v>176</v>
          </cell>
          <cell r="X1424">
            <v>181.35254615774906</v>
          </cell>
        </row>
        <row r="1425">
          <cell r="A1425" t="str">
            <v>L&amp;S Arts &amp; Humanities Division</v>
          </cell>
          <cell r="B1425" t="str">
            <v>English</v>
          </cell>
          <cell r="N1425" t="str">
            <v>TAS Eligible</v>
          </cell>
          <cell r="S1425">
            <v>360</v>
          </cell>
          <cell r="X1425">
            <v>411.16760958745567</v>
          </cell>
        </row>
        <row r="1426">
          <cell r="A1426" t="str">
            <v>L&amp;S Arts &amp; Humanities Division</v>
          </cell>
          <cell r="B1426" t="str">
            <v>English</v>
          </cell>
          <cell r="N1426" t="str">
            <v>TAS Eligible</v>
          </cell>
          <cell r="S1426">
            <v>192</v>
          </cell>
          <cell r="X1426">
            <v>182.65368868673258</v>
          </cell>
        </row>
        <row r="1427">
          <cell r="A1427" t="str">
            <v>L&amp;S Arts &amp; Humanities Division</v>
          </cell>
          <cell r="B1427" t="str">
            <v>English</v>
          </cell>
          <cell r="N1427" t="str">
            <v>TAS Eligible</v>
          </cell>
          <cell r="S1427">
            <v>172</v>
          </cell>
          <cell r="X1427">
            <v>186.62954900747195</v>
          </cell>
        </row>
        <row r="1428">
          <cell r="A1428" t="str">
            <v>L&amp;S Arts &amp; Humanities Division</v>
          </cell>
          <cell r="B1428" t="str">
            <v>English</v>
          </cell>
          <cell r="N1428" t="str">
            <v>TAS Eligible</v>
          </cell>
          <cell r="S1428">
            <v>92</v>
          </cell>
          <cell r="X1428">
            <v>91.858759570709594</v>
          </cell>
        </row>
        <row r="1429">
          <cell r="A1429" t="str">
            <v>L&amp;S Arts &amp; Humanities Division</v>
          </cell>
          <cell r="B1429" t="str">
            <v>English</v>
          </cell>
          <cell r="N1429" t="str">
            <v>TAS Eligible</v>
          </cell>
          <cell r="S1429">
            <v>24</v>
          </cell>
          <cell r="X1429">
            <v>21.892681869574968</v>
          </cell>
        </row>
        <row r="1430">
          <cell r="A1430" t="str">
            <v>L&amp;S Arts &amp; Humanities Division</v>
          </cell>
          <cell r="B1430" t="str">
            <v>English</v>
          </cell>
          <cell r="N1430" t="str">
            <v>TAS Eligible</v>
          </cell>
          <cell r="S1430">
            <v>64</v>
          </cell>
          <cell r="X1430">
            <v>66.869521199588917</v>
          </cell>
        </row>
        <row r="1431">
          <cell r="A1431" t="str">
            <v>L&amp;S Arts &amp; Humanities Division</v>
          </cell>
          <cell r="B1431" t="str">
            <v>English</v>
          </cell>
          <cell r="N1431" t="str">
            <v>TAS Eligible</v>
          </cell>
          <cell r="S1431">
            <v>56</v>
          </cell>
          <cell r="X1431">
            <v>60.204446736853228</v>
          </cell>
        </row>
        <row r="1432">
          <cell r="A1432" t="str">
            <v>L&amp;S Arts &amp; Humanities Division</v>
          </cell>
          <cell r="B1432" t="str">
            <v>English</v>
          </cell>
          <cell r="N1432" t="str">
            <v>TAS Eligible</v>
          </cell>
          <cell r="S1432">
            <v>56</v>
          </cell>
          <cell r="X1432">
            <v>61.730926384296097</v>
          </cell>
        </row>
        <row r="1433">
          <cell r="A1433" t="str">
            <v>L&amp;S Arts &amp; Humanities Division</v>
          </cell>
          <cell r="B1433" t="str">
            <v>English</v>
          </cell>
          <cell r="N1433" t="str">
            <v>TAS Eligible</v>
          </cell>
          <cell r="S1433">
            <v>76</v>
          </cell>
          <cell r="X1433">
            <v>80.192077258713141</v>
          </cell>
        </row>
        <row r="1434">
          <cell r="A1434" t="str">
            <v>L&amp;S Arts &amp; Humanities Division</v>
          </cell>
          <cell r="B1434" t="str">
            <v>English</v>
          </cell>
          <cell r="N1434" t="str">
            <v>TAS Eligible</v>
          </cell>
          <cell r="S1434">
            <v>92</v>
          </cell>
          <cell r="X1434">
            <v>96.424043269353774</v>
          </cell>
        </row>
        <row r="1435">
          <cell r="A1435" t="str">
            <v>L&amp;S Arts &amp; Humanities Division</v>
          </cell>
          <cell r="B1435" t="str">
            <v>English</v>
          </cell>
          <cell r="N1435" t="str">
            <v>TAS Eligible</v>
          </cell>
          <cell r="S1435">
            <v>68</v>
          </cell>
          <cell r="X1435">
            <v>60.424055708918672</v>
          </cell>
        </row>
        <row r="1436">
          <cell r="A1436" t="str">
            <v>L&amp;S Arts &amp; Humanities Division</v>
          </cell>
          <cell r="B1436" t="str">
            <v>English</v>
          </cell>
          <cell r="N1436" t="str">
            <v>TAS Eligible</v>
          </cell>
          <cell r="S1436">
            <v>36</v>
          </cell>
          <cell r="X1436">
            <v>28.622910609751841</v>
          </cell>
        </row>
        <row r="1437">
          <cell r="A1437" t="str">
            <v>L&amp;S Arts &amp; Humanities Division</v>
          </cell>
          <cell r="B1437" t="str">
            <v>English</v>
          </cell>
          <cell r="N1437" t="str">
            <v>TAS Eligible</v>
          </cell>
          <cell r="S1437">
            <v>36</v>
          </cell>
          <cell r="X1437">
            <v>39.794274218740021</v>
          </cell>
        </row>
        <row r="1438">
          <cell r="A1438" t="str">
            <v>L&amp;S Arts &amp; Humanities Division</v>
          </cell>
          <cell r="B1438" t="str">
            <v>English</v>
          </cell>
          <cell r="N1438" t="str">
            <v>TAS Eligible</v>
          </cell>
          <cell r="S1438">
            <v>88</v>
          </cell>
          <cell r="X1438">
            <v>95.087065187308013</v>
          </cell>
        </row>
        <row r="1439">
          <cell r="A1439" t="str">
            <v>L&amp;S Arts &amp; Humanities Division</v>
          </cell>
          <cell r="B1439" t="str">
            <v>English</v>
          </cell>
          <cell r="N1439" t="str">
            <v>TAS Eligible</v>
          </cell>
          <cell r="S1439">
            <v>92</v>
          </cell>
          <cell r="X1439">
            <v>96.958774291620344</v>
          </cell>
        </row>
        <row r="1440">
          <cell r="A1440" t="str">
            <v>L&amp;S Arts &amp; Humanities Division</v>
          </cell>
          <cell r="B1440" t="str">
            <v>English</v>
          </cell>
          <cell r="N1440" t="str">
            <v>TAS Eligible</v>
          </cell>
          <cell r="S1440">
            <v>76</v>
          </cell>
          <cell r="X1440">
            <v>80.098328191849816</v>
          </cell>
        </row>
        <row r="1441">
          <cell r="A1441" t="str">
            <v>L&amp;S Arts &amp; Humanities Division</v>
          </cell>
          <cell r="B1441" t="str">
            <v>English</v>
          </cell>
          <cell r="N1441" t="str">
            <v>TAS Eligible</v>
          </cell>
          <cell r="S1441">
            <v>72</v>
          </cell>
          <cell r="X1441">
            <v>76.523582585179938</v>
          </cell>
        </row>
        <row r="1442">
          <cell r="A1442" t="str">
            <v>L&amp;S Arts &amp; Humanities Division</v>
          </cell>
          <cell r="B1442" t="str">
            <v>English</v>
          </cell>
          <cell r="N1442" t="str">
            <v>TAS Eligible</v>
          </cell>
          <cell r="S1442">
            <v>56</v>
          </cell>
          <cell r="X1442">
            <v>53.372831882391814</v>
          </cell>
        </row>
        <row r="1443">
          <cell r="A1443" t="str">
            <v>L&amp;S Arts &amp; Humanities Division</v>
          </cell>
          <cell r="B1443" t="str">
            <v>English</v>
          </cell>
          <cell r="N1443" t="str">
            <v>TAS Eligible</v>
          </cell>
          <cell r="S1443">
            <v>72</v>
          </cell>
          <cell r="X1443">
            <v>69.903833647935016</v>
          </cell>
        </row>
        <row r="1444">
          <cell r="A1444" t="str">
            <v>L&amp;S Arts &amp; Humanities Division</v>
          </cell>
          <cell r="B1444" t="str">
            <v>English</v>
          </cell>
          <cell r="N1444" t="str">
            <v>TAS Eligible</v>
          </cell>
          <cell r="S1444">
            <v>76</v>
          </cell>
          <cell r="X1444">
            <v>76.683071674650364</v>
          </cell>
        </row>
        <row r="1445">
          <cell r="A1445" t="str">
            <v>L&amp;S Arts &amp; Humanities Division</v>
          </cell>
          <cell r="B1445" t="str">
            <v>English</v>
          </cell>
          <cell r="N1445" t="str">
            <v>TAS Eligible</v>
          </cell>
          <cell r="S1445">
            <v>76</v>
          </cell>
          <cell r="X1445">
            <v>83.536251023710932</v>
          </cell>
        </row>
        <row r="1446">
          <cell r="A1446" t="str">
            <v>L&amp;S Arts &amp; Humanities Division</v>
          </cell>
          <cell r="B1446" t="str">
            <v>English</v>
          </cell>
          <cell r="N1446" t="str">
            <v>TAS Eligible</v>
          </cell>
          <cell r="S1446">
            <v>72</v>
          </cell>
          <cell r="X1446">
            <v>71.589071888561421</v>
          </cell>
        </row>
        <row r="1447">
          <cell r="A1447" t="str">
            <v>L&amp;S Arts &amp; Humanities Division</v>
          </cell>
          <cell r="B1447" t="str">
            <v>English</v>
          </cell>
          <cell r="N1447" t="str">
            <v>TAS Eligible</v>
          </cell>
          <cell r="S1447">
            <v>60</v>
          </cell>
          <cell r="X1447">
            <v>61.902469719835054</v>
          </cell>
        </row>
        <row r="1448">
          <cell r="A1448" t="str">
            <v>L&amp;S Arts &amp; Humanities Division</v>
          </cell>
          <cell r="B1448" t="str">
            <v>English</v>
          </cell>
          <cell r="N1448" t="str">
            <v>TAS Eligible</v>
          </cell>
          <cell r="S1448">
            <v>60</v>
          </cell>
          <cell r="X1448">
            <v>67.350620874190056</v>
          </cell>
        </row>
        <row r="1449">
          <cell r="A1449" t="str">
            <v>L&amp;S Arts &amp; Humanities Division</v>
          </cell>
          <cell r="B1449" t="str">
            <v>English</v>
          </cell>
          <cell r="N1449" t="str">
            <v>TAS Eligible</v>
          </cell>
          <cell r="S1449">
            <v>20</v>
          </cell>
          <cell r="X1449">
            <v>22.892171802710401</v>
          </cell>
        </row>
        <row r="1450">
          <cell r="A1450" t="str">
            <v>L&amp;S Arts &amp; Humanities Division</v>
          </cell>
          <cell r="B1450" t="str">
            <v>English</v>
          </cell>
          <cell r="N1450" t="str">
            <v>TAS Eligible</v>
          </cell>
          <cell r="S1450">
            <v>60</v>
          </cell>
          <cell r="X1450">
            <v>61.197190432269153</v>
          </cell>
        </row>
        <row r="1451">
          <cell r="A1451" t="str">
            <v>L&amp;S Arts &amp; Humanities Division</v>
          </cell>
          <cell r="B1451" t="str">
            <v>English</v>
          </cell>
          <cell r="N1451" t="str">
            <v>TAS Eligible</v>
          </cell>
          <cell r="S1451">
            <v>44</v>
          </cell>
          <cell r="X1451">
            <v>47.606722806037737</v>
          </cell>
        </row>
        <row r="1452">
          <cell r="A1452" t="str">
            <v>L&amp;S Arts &amp; Humanities Division</v>
          </cell>
          <cell r="B1452" t="str">
            <v>English</v>
          </cell>
          <cell r="N1452" t="str">
            <v>TAS Eligible</v>
          </cell>
          <cell r="S1452">
            <v>48</v>
          </cell>
          <cell r="X1452">
            <v>43.469331535668822</v>
          </cell>
        </row>
        <row r="1453">
          <cell r="A1453" t="str">
            <v>L&amp;S Arts &amp; Humanities Division</v>
          </cell>
          <cell r="B1453" t="str">
            <v>English</v>
          </cell>
          <cell r="N1453" t="str">
            <v>TAS Eligible</v>
          </cell>
          <cell r="S1453">
            <v>48</v>
          </cell>
          <cell r="X1453">
            <v>43.506934755063867</v>
          </cell>
        </row>
        <row r="1454">
          <cell r="A1454" t="str">
            <v>L&amp;S Arts &amp; Humanities Division</v>
          </cell>
          <cell r="B1454" t="str">
            <v>English</v>
          </cell>
          <cell r="N1454" t="str">
            <v>TAS Eligible</v>
          </cell>
          <cell r="S1454">
            <v>96</v>
          </cell>
          <cell r="X1454">
            <v>86.938663071337643</v>
          </cell>
        </row>
        <row r="1455">
          <cell r="A1455" t="str">
            <v>L&amp;S Arts &amp; Humanities Division</v>
          </cell>
          <cell r="B1455" t="str">
            <v>English</v>
          </cell>
          <cell r="N1455" t="str">
            <v>TAS Eligible</v>
          </cell>
          <cell r="S1455">
            <v>96</v>
          </cell>
          <cell r="X1455">
            <v>87.013869510127734</v>
          </cell>
        </row>
        <row r="1456">
          <cell r="A1456" t="str">
            <v>L&amp;S Arts &amp; Humanities Division</v>
          </cell>
          <cell r="B1456" t="str">
            <v>English</v>
          </cell>
          <cell r="N1456" t="str">
            <v>Not TAS Eligible</v>
          </cell>
          <cell r="S1456">
            <v>32</v>
          </cell>
          <cell r="X1456">
            <v>32.046223629705899</v>
          </cell>
        </row>
        <row r="1457">
          <cell r="A1457" t="str">
            <v>L&amp;S Arts &amp; Humanities Division</v>
          </cell>
          <cell r="B1457" t="str">
            <v>English</v>
          </cell>
          <cell r="N1457" t="str">
            <v>Not TAS Eligible</v>
          </cell>
          <cell r="S1457">
            <v>24</v>
          </cell>
          <cell r="X1457">
            <v>23.069803828530933</v>
          </cell>
        </row>
        <row r="1458">
          <cell r="A1458" t="str">
            <v>L&amp;S Arts &amp; Humanities Division</v>
          </cell>
          <cell r="B1458" t="str">
            <v>English</v>
          </cell>
          <cell r="N1458" t="str">
            <v>Not TAS Eligible</v>
          </cell>
          <cell r="S1458">
            <v>29</v>
          </cell>
          <cell r="X1458">
            <v>30.475129499780277</v>
          </cell>
        </row>
        <row r="1459">
          <cell r="A1459" t="str">
            <v>L&amp;S Arts &amp; Humanities Division</v>
          </cell>
          <cell r="B1459" t="str">
            <v>English</v>
          </cell>
          <cell r="N1459" t="str">
            <v>Not TAS Eligible</v>
          </cell>
          <cell r="S1459">
            <v>26</v>
          </cell>
          <cell r="X1459">
            <v>27.154697004345799</v>
          </cell>
        </row>
        <row r="1460">
          <cell r="A1460" t="str">
            <v>L&amp;S Arts &amp; Humanities Division</v>
          </cell>
          <cell r="B1460" t="str">
            <v>English</v>
          </cell>
          <cell r="N1460" t="str">
            <v>Not TAS Eligible</v>
          </cell>
          <cell r="S1460">
            <v>26</v>
          </cell>
          <cell r="X1460">
            <v>26.932948183446406</v>
          </cell>
        </row>
        <row r="1461">
          <cell r="A1461" t="str">
            <v>L&amp;S Arts &amp; Humanities Division</v>
          </cell>
          <cell r="B1461" t="str">
            <v>English</v>
          </cell>
          <cell r="N1461" t="str">
            <v>Not TAS Eligible</v>
          </cell>
          <cell r="S1461">
            <v>15</v>
          </cell>
          <cell r="X1461">
            <v>13.92436828869781</v>
          </cell>
        </row>
        <row r="1462">
          <cell r="A1462" t="str">
            <v>L&amp;S Arts &amp; Humanities Division</v>
          </cell>
          <cell r="B1462" t="str">
            <v>English</v>
          </cell>
          <cell r="N1462" t="str">
            <v>Not TAS Eligible</v>
          </cell>
          <cell r="S1462">
            <v>12</v>
          </cell>
          <cell r="X1462">
            <v>12.098651670934883</v>
          </cell>
        </row>
        <row r="1463">
          <cell r="A1463" t="str">
            <v>L&amp;S Arts &amp; Humanities Division</v>
          </cell>
          <cell r="B1463" t="str">
            <v>English</v>
          </cell>
          <cell r="N1463" t="str">
            <v>Not TAS Eligible</v>
          </cell>
          <cell r="S1463">
            <v>40</v>
          </cell>
          <cell r="X1463">
            <v>43.923169743044774</v>
          </cell>
        </row>
        <row r="1464">
          <cell r="A1464" t="str">
            <v>L&amp;S Arts &amp; Humanities Division</v>
          </cell>
          <cell r="B1464" t="str">
            <v>English</v>
          </cell>
          <cell r="N1464" t="str">
            <v>Not TAS Eligible</v>
          </cell>
          <cell r="S1464">
            <v>3</v>
          </cell>
          <cell r="X1464">
            <v>2.7058335781855041</v>
          </cell>
        </row>
        <row r="1465">
          <cell r="A1465" t="str">
            <v>L&amp;S Arts &amp; Humanities Division</v>
          </cell>
          <cell r="B1465" t="str">
            <v>English</v>
          </cell>
          <cell r="N1465" t="str">
            <v>Not TAS Eligible</v>
          </cell>
          <cell r="S1465">
            <v>78</v>
          </cell>
          <cell r="X1465">
            <v>82.431076449184914</v>
          </cell>
        </row>
        <row r="1466">
          <cell r="A1466" t="str">
            <v>L&amp;S Arts &amp; Humanities Division</v>
          </cell>
          <cell r="B1466" t="str">
            <v>English</v>
          </cell>
          <cell r="N1466" t="str">
            <v>Not TAS Eligible</v>
          </cell>
          <cell r="S1466">
            <v>19</v>
          </cell>
          <cell r="X1466">
            <v>19.757251350802285</v>
          </cell>
        </row>
        <row r="1467">
          <cell r="A1467" t="str">
            <v>L&amp;S Arts &amp; Humanities Division</v>
          </cell>
          <cell r="B1467" t="str">
            <v>English</v>
          </cell>
          <cell r="N1467" t="str">
            <v>Not TAS Eligible</v>
          </cell>
          <cell r="S1467">
            <v>62</v>
          </cell>
          <cell r="X1467">
            <v>62.829339324693876</v>
          </cell>
        </row>
        <row r="1468">
          <cell r="A1468" t="str">
            <v>L&amp;S Arts &amp; Humanities Division</v>
          </cell>
          <cell r="B1468" t="str">
            <v>English</v>
          </cell>
          <cell r="N1468" t="str">
            <v>Not TAS Eligible</v>
          </cell>
          <cell r="S1468">
            <v>12</v>
          </cell>
          <cell r="X1468">
            <v>12.244643729610825</v>
          </cell>
        </row>
        <row r="1469">
          <cell r="A1469" t="str">
            <v>L&amp;S Arts &amp; Humanities Division</v>
          </cell>
          <cell r="B1469" t="str">
            <v>English</v>
          </cell>
          <cell r="N1469" t="str">
            <v>Not TAS Eligible</v>
          </cell>
          <cell r="S1469">
            <v>32</v>
          </cell>
          <cell r="X1469">
            <v>29.615781178597395</v>
          </cell>
        </row>
        <row r="1470">
          <cell r="A1470" t="str">
            <v>L&amp;S Arts &amp; Humanities Division</v>
          </cell>
          <cell r="B1470" t="str">
            <v>English</v>
          </cell>
          <cell r="N1470" t="str">
            <v>Not TAS Eligible</v>
          </cell>
          <cell r="S1470">
            <v>11</v>
          </cell>
          <cell r="X1470">
            <v>8.9090638098310766</v>
          </cell>
        </row>
        <row r="1471">
          <cell r="A1471" t="str">
            <v>L&amp;S Arts &amp; Humanities Division</v>
          </cell>
          <cell r="B1471" t="str">
            <v>English</v>
          </cell>
          <cell r="N1471" t="str">
            <v>Not TAS Eligible</v>
          </cell>
          <cell r="S1471">
            <v>17</v>
          </cell>
          <cell r="X1471">
            <v>17.383589755973446</v>
          </cell>
        </row>
        <row r="1472">
          <cell r="A1472" t="str">
            <v>L&amp;S Arts &amp; Humanities Division</v>
          </cell>
          <cell r="B1472" t="str">
            <v>English</v>
          </cell>
          <cell r="N1472" t="str">
            <v>Not TAS Eligible</v>
          </cell>
          <cell r="S1472">
            <v>22</v>
          </cell>
          <cell r="X1472">
            <v>21.454260731680058</v>
          </cell>
        </row>
        <row r="1473">
          <cell r="A1473" t="str">
            <v>L&amp;S Arts &amp; Humanities Division</v>
          </cell>
          <cell r="B1473" t="str">
            <v>English</v>
          </cell>
          <cell r="N1473" t="str">
            <v>Not TAS Eligible</v>
          </cell>
          <cell r="S1473">
            <v>26</v>
          </cell>
          <cell r="X1473">
            <v>24.122829703658088</v>
          </cell>
        </row>
        <row r="1474">
          <cell r="A1474" t="str">
            <v>L&amp;S Arts &amp; Humanities Division</v>
          </cell>
          <cell r="B1474" t="str">
            <v>English</v>
          </cell>
          <cell r="N1474" t="str">
            <v>Not TAS Eligible</v>
          </cell>
          <cell r="S1474">
            <v>2</v>
          </cell>
          <cell r="X1474">
            <v>1.5075138044313972</v>
          </cell>
        </row>
        <row r="1475">
          <cell r="A1475" t="str">
            <v>L&amp;S Arts &amp; Humanities Division</v>
          </cell>
          <cell r="B1475" t="str">
            <v>English</v>
          </cell>
          <cell r="N1475" t="str">
            <v>Not TAS Eligible</v>
          </cell>
          <cell r="S1475">
            <v>2</v>
          </cell>
          <cell r="X1475">
            <v>2.193485763589301</v>
          </cell>
        </row>
        <row r="1476">
          <cell r="A1476" t="str">
            <v>L&amp;S Arts &amp; Humanities Division</v>
          </cell>
          <cell r="B1476" t="str">
            <v>English</v>
          </cell>
          <cell r="N1476" t="str">
            <v>Not TAS Eligible</v>
          </cell>
          <cell r="S1476">
            <v>19</v>
          </cell>
          <cell r="X1476">
            <v>21.134525250090377</v>
          </cell>
        </row>
        <row r="1477">
          <cell r="A1477" t="str">
            <v>L&amp;S Arts &amp; Humanities Division</v>
          </cell>
          <cell r="B1477" t="str">
            <v>English</v>
          </cell>
          <cell r="N1477" t="str">
            <v>Not TAS Eligible</v>
          </cell>
          <cell r="S1477">
            <v>20</v>
          </cell>
          <cell r="X1477">
            <v>22.892470980232737</v>
          </cell>
        </row>
        <row r="1478">
          <cell r="A1478" t="str">
            <v>L&amp;S Arts &amp; Humanities Division</v>
          </cell>
          <cell r="B1478" t="str">
            <v>English</v>
          </cell>
          <cell r="N1478" t="str">
            <v>Not TAS Eligible</v>
          </cell>
          <cell r="S1478">
            <v>20</v>
          </cell>
          <cell r="X1478">
            <v>24.192275606980633</v>
          </cell>
        </row>
        <row r="1479">
          <cell r="A1479" t="str">
            <v>L&amp;S Arts &amp; Humanities Division</v>
          </cell>
          <cell r="B1479" t="str">
            <v>English</v>
          </cell>
          <cell r="N1479" t="str">
            <v>Not TAS Eligible</v>
          </cell>
          <cell r="S1479">
            <v>20</v>
          </cell>
          <cell r="X1479">
            <v>25.263157894736842</v>
          </cell>
        </row>
        <row r="1480">
          <cell r="A1480" t="str">
            <v>L&amp;S Arts &amp; Humanities Division</v>
          </cell>
          <cell r="B1480" t="str">
            <v>English</v>
          </cell>
          <cell r="N1480" t="str">
            <v>Not TAS Eligible</v>
          </cell>
          <cell r="S1480">
            <v>20</v>
          </cell>
          <cell r="X1480">
            <v>22.530190823973477</v>
          </cell>
        </row>
        <row r="1481">
          <cell r="A1481" t="str">
            <v>L&amp;S Arts &amp; Humanities Division</v>
          </cell>
          <cell r="B1481" t="str">
            <v>English</v>
          </cell>
          <cell r="N1481" t="str">
            <v>Not TAS Eligible</v>
          </cell>
          <cell r="S1481">
            <v>20</v>
          </cell>
          <cell r="X1481">
            <v>22.684766694452065</v>
          </cell>
        </row>
        <row r="1482">
          <cell r="A1482" t="str">
            <v>L&amp;S Arts &amp; Humanities Division</v>
          </cell>
          <cell r="B1482" t="str">
            <v>English</v>
          </cell>
          <cell r="N1482" t="str">
            <v>Not TAS Eligible</v>
          </cell>
          <cell r="S1482">
            <v>19</v>
          </cell>
          <cell r="X1482">
            <v>20.77238498023867</v>
          </cell>
        </row>
        <row r="1483">
          <cell r="A1483" t="str">
            <v>L&amp;S Arts &amp; Humanities Division</v>
          </cell>
          <cell r="B1483" t="str">
            <v>English</v>
          </cell>
          <cell r="N1483" t="str">
            <v>Not TAS Eligible</v>
          </cell>
          <cell r="S1483">
            <v>20</v>
          </cell>
          <cell r="X1483">
            <v>23.832317917841994</v>
          </cell>
        </row>
        <row r="1484">
          <cell r="A1484" t="str">
            <v>L&amp;S Arts &amp; Humanities Division</v>
          </cell>
          <cell r="B1484" t="str">
            <v>English</v>
          </cell>
          <cell r="N1484" t="str">
            <v>Not TAS Eligible</v>
          </cell>
          <cell r="S1484">
            <v>16</v>
          </cell>
          <cell r="X1484">
            <v>19.866796753929808</v>
          </cell>
        </row>
        <row r="1485">
          <cell r="A1485" t="str">
            <v>L&amp;S Arts &amp; Humanities Division</v>
          </cell>
          <cell r="B1485" t="str">
            <v>English</v>
          </cell>
          <cell r="N1485" t="str">
            <v>Not TAS Eligible</v>
          </cell>
          <cell r="S1485">
            <v>17</v>
          </cell>
          <cell r="X1485">
            <v>18.854372232668091</v>
          </cell>
        </row>
        <row r="1486">
          <cell r="A1486" t="str">
            <v>L&amp;S Arts &amp; Humanities Division</v>
          </cell>
          <cell r="B1486" t="str">
            <v>English</v>
          </cell>
          <cell r="N1486" t="str">
            <v>Not TAS Eligible</v>
          </cell>
          <cell r="S1486">
            <v>20</v>
          </cell>
          <cell r="X1486">
            <v>24.367088607594937</v>
          </cell>
        </row>
        <row r="1487">
          <cell r="A1487" t="str">
            <v>L&amp;S Arts &amp; Humanities Division</v>
          </cell>
          <cell r="B1487" t="str">
            <v>English</v>
          </cell>
          <cell r="N1487" t="str">
            <v>Not TAS Eligible</v>
          </cell>
          <cell r="S1487">
            <v>17</v>
          </cell>
          <cell r="X1487">
            <v>19.430872636211916</v>
          </cell>
        </row>
        <row r="1488">
          <cell r="A1488" t="str">
            <v>L&amp;S Arts &amp; Humanities Division</v>
          </cell>
          <cell r="B1488" t="str">
            <v>English</v>
          </cell>
          <cell r="N1488" t="str">
            <v>Not TAS Eligible</v>
          </cell>
          <cell r="S1488">
            <v>20</v>
          </cell>
          <cell r="X1488">
            <v>23.16672452339958</v>
          </cell>
        </row>
        <row r="1489">
          <cell r="A1489" t="str">
            <v>L&amp;S Arts &amp; Humanities Division</v>
          </cell>
          <cell r="B1489" t="str">
            <v>English</v>
          </cell>
          <cell r="N1489" t="str">
            <v>Not TAS Eligible</v>
          </cell>
          <cell r="S1489">
            <v>19</v>
          </cell>
          <cell r="X1489">
            <v>23.825186999385696</v>
          </cell>
        </row>
        <row r="1490">
          <cell r="A1490" t="str">
            <v>L&amp;S Arts &amp; Humanities Division</v>
          </cell>
          <cell r="B1490" t="str">
            <v>English</v>
          </cell>
          <cell r="N1490" t="str">
            <v>Not TAS Eligible</v>
          </cell>
          <cell r="S1490">
            <v>20</v>
          </cell>
          <cell r="X1490">
            <v>21.736893990005189</v>
          </cell>
        </row>
        <row r="1491">
          <cell r="A1491" t="str">
            <v>L&amp;S Arts &amp; Humanities Division</v>
          </cell>
          <cell r="B1491" t="str">
            <v>English</v>
          </cell>
          <cell r="N1491" t="str">
            <v>Not TAS Eligible</v>
          </cell>
          <cell r="S1491">
            <v>15</v>
          </cell>
          <cell r="X1491">
            <v>17.625368320549658</v>
          </cell>
        </row>
        <row r="1492">
          <cell r="A1492" t="str">
            <v>L&amp;S Arts &amp; Humanities Division</v>
          </cell>
          <cell r="B1492" t="str">
            <v>English</v>
          </cell>
          <cell r="N1492" t="str">
            <v>Not TAS Eligible</v>
          </cell>
          <cell r="S1492">
            <v>17</v>
          </cell>
          <cell r="X1492">
            <v>18.473240735800076</v>
          </cell>
        </row>
        <row r="1493">
          <cell r="A1493" t="str">
            <v>L&amp;S Arts &amp; Humanities Division</v>
          </cell>
          <cell r="B1493" t="str">
            <v>English</v>
          </cell>
          <cell r="N1493" t="str">
            <v>Not TAS Eligible</v>
          </cell>
          <cell r="S1493">
            <v>17</v>
          </cell>
          <cell r="X1493">
            <v>20.699183383886918</v>
          </cell>
        </row>
        <row r="1494">
          <cell r="A1494" t="str">
            <v>L&amp;S Arts &amp; Humanities Division</v>
          </cell>
          <cell r="B1494" t="str">
            <v>English</v>
          </cell>
          <cell r="N1494" t="str">
            <v>TAS Eligible</v>
          </cell>
          <cell r="S1494">
            <v>20</v>
          </cell>
          <cell r="X1494">
            <v>19.795326068093495</v>
          </cell>
        </row>
        <row r="1495">
          <cell r="A1495" t="str">
            <v>L&amp;S Arts &amp; Humanities Division</v>
          </cell>
          <cell r="B1495" t="str">
            <v>English</v>
          </cell>
          <cell r="N1495" t="str">
            <v>TAS Eligible</v>
          </cell>
          <cell r="S1495">
            <v>120</v>
          </cell>
          <cell r="X1495">
            <v>117.60544618859818</v>
          </cell>
        </row>
        <row r="1496">
          <cell r="A1496" t="str">
            <v>L&amp;S Arts &amp; Humanities Division</v>
          </cell>
          <cell r="B1496" t="str">
            <v>English</v>
          </cell>
          <cell r="N1496" t="str">
            <v>TAS Eligible</v>
          </cell>
          <cell r="S1496">
            <v>60</v>
          </cell>
          <cell r="X1496">
            <v>57.943522436905546</v>
          </cell>
        </row>
        <row r="1497">
          <cell r="A1497" t="str">
            <v>L&amp;S Arts &amp; Humanities Division</v>
          </cell>
          <cell r="B1497" t="str">
            <v>English</v>
          </cell>
          <cell r="N1497" t="str">
            <v>TAS Eligible</v>
          </cell>
          <cell r="S1497">
            <v>24</v>
          </cell>
          <cell r="X1497">
            <v>23.101829289422884</v>
          </cell>
        </row>
        <row r="1498">
          <cell r="A1498" t="str">
            <v>L&amp;S Arts &amp; Humanities Division</v>
          </cell>
          <cell r="B1498" t="str">
            <v>English</v>
          </cell>
          <cell r="N1498" t="str">
            <v>TAS Eligible</v>
          </cell>
          <cell r="S1498">
            <v>114.666552</v>
          </cell>
          <cell r="X1498">
            <v>115.29821705949779</v>
          </cell>
        </row>
        <row r="1499">
          <cell r="A1499" t="str">
            <v>L&amp;S Arts &amp; Humanities Division</v>
          </cell>
          <cell r="B1499" t="str">
            <v>Film and Media</v>
          </cell>
          <cell r="N1499" t="str">
            <v>TAS Eligible</v>
          </cell>
          <cell r="S1499">
            <v>26</v>
          </cell>
          <cell r="X1499">
            <v>26.991474980827881</v>
          </cell>
        </row>
        <row r="1500">
          <cell r="A1500" t="str">
            <v>L&amp;S Arts &amp; Humanities Division</v>
          </cell>
          <cell r="B1500" t="str">
            <v>Film and Media</v>
          </cell>
          <cell r="N1500" t="str">
            <v>TAS Eligible</v>
          </cell>
          <cell r="S1500">
            <v>131.99986799999999</v>
          </cell>
          <cell r="X1500">
            <v>134.90941003480154</v>
          </cell>
        </row>
        <row r="1501">
          <cell r="A1501" t="str">
            <v>L&amp;S Arts &amp; Humanities Division</v>
          </cell>
          <cell r="B1501" t="str">
            <v>Film and Media</v>
          </cell>
          <cell r="N1501" t="str">
            <v>TAS Eligible</v>
          </cell>
          <cell r="S1501">
            <v>136</v>
          </cell>
          <cell r="X1501">
            <v>143.08893590241544</v>
          </cell>
        </row>
        <row r="1502">
          <cell r="A1502" t="str">
            <v>L&amp;S Arts &amp; Humanities Division</v>
          </cell>
          <cell r="B1502" t="str">
            <v>Film and Media</v>
          </cell>
          <cell r="N1502" t="str">
            <v>TAS Eligible</v>
          </cell>
          <cell r="S1502">
            <v>115.99988399999999</v>
          </cell>
          <cell r="X1502">
            <v>128.6116943703754</v>
          </cell>
        </row>
        <row r="1503">
          <cell r="A1503" t="str">
            <v>L&amp;S Arts &amp; Humanities Division</v>
          </cell>
          <cell r="B1503" t="str">
            <v>Film and Media</v>
          </cell>
          <cell r="N1503" t="str">
            <v>TAS Eligible</v>
          </cell>
          <cell r="S1503">
            <v>127.999872</v>
          </cell>
          <cell r="X1503">
            <v>125.39961544897102</v>
          </cell>
        </row>
        <row r="1504">
          <cell r="A1504" t="str">
            <v>L&amp;S Arts &amp; Humanities Division</v>
          </cell>
          <cell r="B1504" t="str">
            <v>Film and Media</v>
          </cell>
          <cell r="N1504" t="str">
            <v>TAS Eligible</v>
          </cell>
          <cell r="S1504">
            <v>131.99986799999999</v>
          </cell>
          <cell r="X1504">
            <v>128.16836895445789</v>
          </cell>
        </row>
        <row r="1505">
          <cell r="A1505" t="str">
            <v>L&amp;S Arts &amp; Humanities Division</v>
          </cell>
          <cell r="B1505" t="str">
            <v>Film and Media</v>
          </cell>
          <cell r="N1505" t="str">
            <v>TAS Eligible</v>
          </cell>
          <cell r="S1505">
            <v>139.99986000000001</v>
          </cell>
          <cell r="X1505">
            <v>148.56326946473649</v>
          </cell>
        </row>
        <row r="1506">
          <cell r="A1506" t="str">
            <v>L&amp;S Arts &amp; Humanities Division</v>
          </cell>
          <cell r="B1506" t="str">
            <v>Film and Media</v>
          </cell>
          <cell r="N1506" t="str">
            <v>TAS Eligible</v>
          </cell>
          <cell r="S1506">
            <v>139.99986000000001</v>
          </cell>
          <cell r="X1506">
            <v>153.59676370585461</v>
          </cell>
        </row>
        <row r="1507">
          <cell r="A1507" t="str">
            <v>L&amp;S Arts &amp; Humanities Division</v>
          </cell>
          <cell r="B1507" t="str">
            <v>Film and Media</v>
          </cell>
          <cell r="N1507" t="str">
            <v>TAS Eligible</v>
          </cell>
          <cell r="S1507">
            <v>63.999935999999998</v>
          </cell>
          <cell r="X1507">
            <v>62.328468412781412</v>
          </cell>
        </row>
        <row r="1508">
          <cell r="A1508" t="str">
            <v>L&amp;S Arts &amp; Humanities Division</v>
          </cell>
          <cell r="B1508" t="str">
            <v>Film and Media</v>
          </cell>
          <cell r="N1508" t="str">
            <v>TAS Eligible</v>
          </cell>
          <cell r="S1508">
            <v>131.99986799999999</v>
          </cell>
          <cell r="X1508">
            <v>140.87012025726571</v>
          </cell>
        </row>
        <row r="1509">
          <cell r="A1509" t="str">
            <v>L&amp;S Arts &amp; Humanities Division</v>
          </cell>
          <cell r="B1509" t="str">
            <v>Film and Media</v>
          </cell>
          <cell r="N1509" t="str">
            <v>TAS Eligible</v>
          </cell>
          <cell r="S1509">
            <v>143.99985599999999</v>
          </cell>
          <cell r="X1509">
            <v>146.33114043246135</v>
          </cell>
        </row>
        <row r="1510">
          <cell r="A1510" t="str">
            <v>L&amp;S Arts &amp; Humanities Division</v>
          </cell>
          <cell r="B1510" t="str">
            <v>Film and Media</v>
          </cell>
          <cell r="N1510" t="str">
            <v>TAS Eligible</v>
          </cell>
          <cell r="S1510">
            <v>95.999904000000001</v>
          </cell>
          <cell r="X1510">
            <v>103.40159513718001</v>
          </cell>
        </row>
        <row r="1511">
          <cell r="A1511" t="str">
            <v>L&amp;S Arts &amp; Humanities Division</v>
          </cell>
          <cell r="B1511" t="str">
            <v>Film and Media</v>
          </cell>
          <cell r="N1511" t="str">
            <v>TAS Eligible</v>
          </cell>
          <cell r="S1511">
            <v>320</v>
          </cell>
          <cell r="X1511">
            <v>338.09296413583081</v>
          </cell>
        </row>
        <row r="1512">
          <cell r="A1512" t="str">
            <v>L&amp;S Arts &amp; Humanities Division</v>
          </cell>
          <cell r="B1512" t="str">
            <v>Film and Media</v>
          </cell>
          <cell r="N1512" t="str">
            <v>TAS Eligible</v>
          </cell>
          <cell r="S1512">
            <v>240</v>
          </cell>
          <cell r="X1512">
            <v>252.090325225318</v>
          </cell>
        </row>
        <row r="1513">
          <cell r="A1513" t="str">
            <v>L&amp;S Arts &amp; Humanities Division</v>
          </cell>
          <cell r="B1513" t="str">
            <v>Film and Media</v>
          </cell>
          <cell r="N1513" t="str">
            <v>TAS Eligible</v>
          </cell>
          <cell r="S1513">
            <v>124</v>
          </cell>
          <cell r="X1513">
            <v>120.7546211282031</v>
          </cell>
        </row>
        <row r="1514">
          <cell r="A1514" t="str">
            <v>L&amp;S Arts &amp; Humanities Division</v>
          </cell>
          <cell r="B1514" t="str">
            <v>Film and Media</v>
          </cell>
          <cell r="N1514" t="str">
            <v>TAS Eligible</v>
          </cell>
          <cell r="S1514">
            <v>292</v>
          </cell>
          <cell r="X1514">
            <v>305.22263022002068</v>
          </cell>
        </row>
        <row r="1515">
          <cell r="A1515" t="str">
            <v>L&amp;S Arts &amp; Humanities Division</v>
          </cell>
          <cell r="B1515" t="str">
            <v>Film and Media</v>
          </cell>
          <cell r="N1515" t="str">
            <v>Not TAS Eligible</v>
          </cell>
          <cell r="S1515">
            <v>4</v>
          </cell>
          <cell r="X1515">
            <v>3.8218994043764409</v>
          </cell>
        </row>
        <row r="1516">
          <cell r="A1516" t="str">
            <v>L&amp;S Arts &amp; Humanities Division</v>
          </cell>
          <cell r="B1516" t="str">
            <v>Film and Media</v>
          </cell>
          <cell r="N1516" t="str">
            <v>Not TAS Eligible</v>
          </cell>
          <cell r="S1516">
            <v>6</v>
          </cell>
          <cell r="X1516">
            <v>6.2609115540141378</v>
          </cell>
        </row>
        <row r="1517">
          <cell r="A1517" t="str">
            <v>L&amp;S Arts &amp; Humanities Division</v>
          </cell>
          <cell r="B1517" t="str">
            <v>Film and Media</v>
          </cell>
          <cell r="N1517" t="str">
            <v>Not TAS Eligible</v>
          </cell>
          <cell r="S1517">
            <v>20</v>
          </cell>
          <cell r="X1517">
            <v>20.379830909502214</v>
          </cell>
        </row>
        <row r="1518">
          <cell r="A1518" t="str">
            <v>L&amp;S Arts &amp; Humanities Division</v>
          </cell>
          <cell r="B1518" t="str">
            <v>Film and Media</v>
          </cell>
          <cell r="N1518" t="str">
            <v>Not TAS Eligible</v>
          </cell>
          <cell r="S1518">
            <v>15</v>
          </cell>
          <cell r="X1518">
            <v>15.942161403384086</v>
          </cell>
        </row>
        <row r="1519">
          <cell r="A1519" t="str">
            <v>L&amp;S Arts &amp; Humanities Division</v>
          </cell>
          <cell r="B1519" t="str">
            <v>Film and Media</v>
          </cell>
          <cell r="N1519" t="str">
            <v>Not TAS Eligible</v>
          </cell>
          <cell r="S1519">
            <v>26</v>
          </cell>
          <cell r="X1519">
            <v>28.119159215501313</v>
          </cell>
        </row>
        <row r="1520">
          <cell r="A1520" t="str">
            <v>L&amp;S Arts &amp; Humanities Division</v>
          </cell>
          <cell r="B1520" t="str">
            <v>Film and Media</v>
          </cell>
          <cell r="N1520" t="str">
            <v>TAS Eligible</v>
          </cell>
          <cell r="S1520">
            <v>140</v>
          </cell>
          <cell r="X1520">
            <v>135.79699283031269</v>
          </cell>
        </row>
        <row r="1521">
          <cell r="A1521" t="str">
            <v>L&amp;S Arts &amp; Humanities Division</v>
          </cell>
          <cell r="B1521" t="str">
            <v>Film and Media</v>
          </cell>
          <cell r="N1521" t="str">
            <v>TAS Eligible</v>
          </cell>
          <cell r="S1521">
            <v>148</v>
          </cell>
          <cell r="X1521">
            <v>170.13241891439134</v>
          </cell>
        </row>
        <row r="1522">
          <cell r="A1522" t="str">
            <v>L&amp;S Arts &amp; Humanities Division</v>
          </cell>
          <cell r="B1522" t="str">
            <v>Film and Media</v>
          </cell>
          <cell r="N1522" t="str">
            <v>TAS Eligible</v>
          </cell>
          <cell r="S1522">
            <v>96</v>
          </cell>
          <cell r="X1522">
            <v>95.727333845207738</v>
          </cell>
        </row>
        <row r="1523">
          <cell r="A1523" t="str">
            <v>L&amp;S Arts &amp; Humanities Division</v>
          </cell>
          <cell r="B1523" t="str">
            <v>Film and Media</v>
          </cell>
          <cell r="N1523" t="str">
            <v>TAS Eligible</v>
          </cell>
          <cell r="S1523">
            <v>76</v>
          </cell>
          <cell r="X1523">
            <v>79.228183446930672</v>
          </cell>
        </row>
        <row r="1524">
          <cell r="A1524" t="str">
            <v>L&amp;S Arts &amp; Humanities Division</v>
          </cell>
          <cell r="B1524" t="str">
            <v>Film and Media</v>
          </cell>
          <cell r="N1524" t="str">
            <v>TAS Eligible</v>
          </cell>
          <cell r="S1524">
            <v>240</v>
          </cell>
          <cell r="X1524">
            <v>252.19611455292383</v>
          </cell>
        </row>
        <row r="1525">
          <cell r="A1525" t="str">
            <v>L&amp;S Arts &amp; Humanities Division</v>
          </cell>
          <cell r="B1525" t="str">
            <v>Film and Media</v>
          </cell>
          <cell r="N1525" t="str">
            <v>TAS Eligible</v>
          </cell>
          <cell r="S1525">
            <v>272</v>
          </cell>
          <cell r="X1525">
            <v>261.35051246817994</v>
          </cell>
        </row>
        <row r="1526">
          <cell r="A1526" t="str">
            <v>L&amp;S Arts &amp; Humanities Division</v>
          </cell>
          <cell r="B1526" t="str">
            <v>Film and Media</v>
          </cell>
          <cell r="N1526" t="str">
            <v>TAS Eligible</v>
          </cell>
          <cell r="S1526">
            <v>116</v>
          </cell>
          <cell r="X1526">
            <v>126.79470341648431</v>
          </cell>
        </row>
        <row r="1527">
          <cell r="A1527" t="str">
            <v>L&amp;S Arts &amp; Humanities Division</v>
          </cell>
          <cell r="B1527" t="str">
            <v>Film and Media</v>
          </cell>
          <cell r="N1527" t="str">
            <v>TAS Eligible</v>
          </cell>
          <cell r="S1527">
            <v>100</v>
          </cell>
          <cell r="X1527">
            <v>102.10667055214024</v>
          </cell>
        </row>
        <row r="1528">
          <cell r="A1528" t="str">
            <v>L&amp;S Arts &amp; Humanities Division</v>
          </cell>
          <cell r="B1528" t="str">
            <v>Film and Media</v>
          </cell>
          <cell r="N1528" t="str">
            <v>TAS Eligible</v>
          </cell>
          <cell r="S1528">
            <v>192</v>
          </cell>
          <cell r="X1528">
            <v>195.50049032465716</v>
          </cell>
        </row>
        <row r="1529">
          <cell r="A1529" t="str">
            <v>L&amp;S Arts &amp; Humanities Division</v>
          </cell>
          <cell r="B1529" t="str">
            <v>Film and Media</v>
          </cell>
          <cell r="N1529" t="str">
            <v>TAS Eligible</v>
          </cell>
          <cell r="S1529">
            <v>64</v>
          </cell>
          <cell r="X1529">
            <v>64.89780499195416</v>
          </cell>
        </row>
        <row r="1530">
          <cell r="A1530" t="str">
            <v>L&amp;S Arts &amp; Humanities Division</v>
          </cell>
          <cell r="B1530" t="str">
            <v>Film and Media</v>
          </cell>
          <cell r="N1530" t="str">
            <v>TAS Eligible</v>
          </cell>
          <cell r="S1530">
            <v>12</v>
          </cell>
          <cell r="X1530">
            <v>13.168320960880807</v>
          </cell>
        </row>
        <row r="1531">
          <cell r="A1531" t="str">
            <v>L&amp;S Arts &amp; Humanities Division</v>
          </cell>
          <cell r="B1531" t="str">
            <v>Film and Media</v>
          </cell>
          <cell r="N1531" t="str">
            <v>TAS Eligible</v>
          </cell>
          <cell r="S1531">
            <v>84</v>
          </cell>
          <cell r="X1531">
            <v>84.138322045219951</v>
          </cell>
        </row>
        <row r="1532">
          <cell r="A1532" t="str">
            <v>L&amp;S Arts &amp; Humanities Division</v>
          </cell>
          <cell r="B1532" t="str">
            <v>Film and Media</v>
          </cell>
          <cell r="N1532" t="str">
            <v>TAS Eligible</v>
          </cell>
          <cell r="S1532">
            <v>88</v>
          </cell>
          <cell r="X1532">
            <v>96.051677366504649</v>
          </cell>
        </row>
        <row r="1533">
          <cell r="A1533" t="str">
            <v>L&amp;S Arts &amp; Humanities Division</v>
          </cell>
          <cell r="B1533" t="str">
            <v>Film and Media</v>
          </cell>
          <cell r="N1533" t="str">
            <v>TAS Eligible</v>
          </cell>
          <cell r="S1533">
            <v>32</v>
          </cell>
          <cell r="X1533">
            <v>32.256697434345789</v>
          </cell>
        </row>
        <row r="1534">
          <cell r="A1534" t="str">
            <v>L&amp;S Arts &amp; Humanities Division</v>
          </cell>
          <cell r="B1534" t="str">
            <v>Film and Media</v>
          </cell>
          <cell r="N1534" t="str">
            <v>TAS Eligible</v>
          </cell>
          <cell r="S1534">
            <v>112</v>
          </cell>
          <cell r="X1534">
            <v>114.48425296815304</v>
          </cell>
        </row>
        <row r="1535">
          <cell r="A1535" t="str">
            <v>L&amp;S Arts &amp; Humanities Division</v>
          </cell>
          <cell r="B1535" t="str">
            <v>Film and Media</v>
          </cell>
          <cell r="N1535" t="str">
            <v>TAS Eligible</v>
          </cell>
          <cell r="S1535">
            <v>68</v>
          </cell>
          <cell r="X1535">
            <v>70.593088411395982</v>
          </cell>
        </row>
        <row r="1536">
          <cell r="A1536" t="str">
            <v>L&amp;S Arts &amp; Humanities Division</v>
          </cell>
          <cell r="B1536" t="str">
            <v>Film and Media</v>
          </cell>
          <cell r="N1536" t="str">
            <v>TAS Eligible</v>
          </cell>
          <cell r="S1536">
            <v>52</v>
          </cell>
          <cell r="X1536">
            <v>51.740949095867109</v>
          </cell>
        </row>
        <row r="1537">
          <cell r="A1537" t="str">
            <v>L&amp;S Arts &amp; Humanities Division</v>
          </cell>
          <cell r="B1537" t="str">
            <v>Film and Media</v>
          </cell>
          <cell r="N1537" t="str">
            <v>TAS Eligible</v>
          </cell>
          <cell r="S1537">
            <v>44</v>
          </cell>
          <cell r="X1537">
            <v>39.1229256024317</v>
          </cell>
        </row>
        <row r="1538">
          <cell r="A1538" t="str">
            <v>L&amp;S Arts &amp; Humanities Division</v>
          </cell>
          <cell r="B1538" t="str">
            <v>Film and Media</v>
          </cell>
          <cell r="N1538" t="str">
            <v>TAS Eligible</v>
          </cell>
          <cell r="S1538">
            <v>20</v>
          </cell>
          <cell r="X1538">
            <v>17.630231881287937</v>
          </cell>
        </row>
        <row r="1539">
          <cell r="A1539" t="str">
            <v>L&amp;S Arts &amp; Humanities Division</v>
          </cell>
          <cell r="B1539" t="str">
            <v>Film and Media</v>
          </cell>
          <cell r="N1539" t="str">
            <v>TAS Eligible</v>
          </cell>
          <cell r="S1539">
            <v>64</v>
          </cell>
          <cell r="X1539">
            <v>60.8017634091457</v>
          </cell>
        </row>
        <row r="1540">
          <cell r="A1540" t="str">
            <v>L&amp;S Arts &amp; Humanities Division</v>
          </cell>
          <cell r="B1540" t="str">
            <v>Film and Media</v>
          </cell>
          <cell r="N1540" t="str">
            <v>TAS Eligible</v>
          </cell>
          <cell r="S1540">
            <v>56</v>
          </cell>
          <cell r="X1540">
            <v>53.981993279912146</v>
          </cell>
        </row>
        <row r="1541">
          <cell r="A1541" t="str">
            <v>L&amp;S Arts &amp; Humanities Division</v>
          </cell>
          <cell r="B1541" t="str">
            <v>Film and Media</v>
          </cell>
          <cell r="N1541" t="str">
            <v>TAS Eligible</v>
          </cell>
          <cell r="S1541">
            <v>44</v>
          </cell>
          <cell r="X1541">
            <v>44.96728534245014</v>
          </cell>
        </row>
        <row r="1542">
          <cell r="A1542" t="str">
            <v>L&amp;S Arts &amp; Humanities Division</v>
          </cell>
          <cell r="B1542" t="str">
            <v>Film and Media</v>
          </cell>
          <cell r="N1542" t="str">
            <v>TAS Eligible</v>
          </cell>
          <cell r="S1542">
            <v>56</v>
          </cell>
          <cell r="X1542">
            <v>43.499507060488483</v>
          </cell>
        </row>
        <row r="1543">
          <cell r="A1543" t="str">
            <v>L&amp;S Arts &amp; Humanities Division</v>
          </cell>
          <cell r="B1543" t="str">
            <v>Film and Media</v>
          </cell>
          <cell r="N1543" t="str">
            <v>TAS Eligible</v>
          </cell>
          <cell r="S1543">
            <v>48</v>
          </cell>
          <cell r="X1543">
            <v>44.903591720591301</v>
          </cell>
        </row>
        <row r="1544">
          <cell r="A1544" t="str">
            <v>L&amp;S Arts &amp; Humanities Division</v>
          </cell>
          <cell r="B1544" t="str">
            <v>Film and Media</v>
          </cell>
          <cell r="N1544" t="str">
            <v>TAS Eligible</v>
          </cell>
          <cell r="S1544">
            <v>48</v>
          </cell>
          <cell r="X1544">
            <v>46.869113912889958</v>
          </cell>
        </row>
        <row r="1545">
          <cell r="A1545" t="str">
            <v>L&amp;S Arts &amp; Humanities Division</v>
          </cell>
          <cell r="B1545" t="str">
            <v>Film and Media</v>
          </cell>
          <cell r="N1545" t="str">
            <v>Not TAS Eligible</v>
          </cell>
          <cell r="S1545">
            <v>6</v>
          </cell>
          <cell r="X1545">
            <v>6.7035529830993958</v>
          </cell>
        </row>
        <row r="1546">
          <cell r="A1546" t="str">
            <v>L&amp;S Arts &amp; Humanities Division</v>
          </cell>
          <cell r="B1546" t="str">
            <v>Film and Media</v>
          </cell>
          <cell r="N1546" t="str">
            <v>Not TAS Eligible</v>
          </cell>
          <cell r="S1546">
            <v>3</v>
          </cell>
          <cell r="X1546">
            <v>3</v>
          </cell>
        </row>
        <row r="1547">
          <cell r="A1547" t="str">
            <v>L&amp;S Arts &amp; Humanities Division</v>
          </cell>
          <cell r="B1547" t="str">
            <v>Film and Media</v>
          </cell>
          <cell r="N1547" t="str">
            <v>Not TAS Eligible</v>
          </cell>
          <cell r="S1547">
            <v>18</v>
          </cell>
          <cell r="X1547">
            <v>17.198547319693983</v>
          </cell>
        </row>
        <row r="1548">
          <cell r="A1548" t="str">
            <v>L&amp;S Arts &amp; Humanities Division</v>
          </cell>
          <cell r="B1548" t="str">
            <v>Film and Media</v>
          </cell>
          <cell r="N1548" t="str">
            <v>Not TAS Eligible</v>
          </cell>
          <cell r="S1548">
            <v>9</v>
          </cell>
          <cell r="X1548">
            <v>9.3913673310212058</v>
          </cell>
        </row>
        <row r="1549">
          <cell r="A1549" t="str">
            <v>L&amp;S Arts &amp; Humanities Division</v>
          </cell>
          <cell r="B1549" t="str">
            <v>Film and Media</v>
          </cell>
          <cell r="N1549" t="str">
            <v>Not TAS Eligible</v>
          </cell>
          <cell r="S1549">
            <v>35</v>
          </cell>
          <cell r="X1549">
            <v>35.664704091628863</v>
          </cell>
        </row>
        <row r="1550">
          <cell r="A1550" t="str">
            <v>L&amp;S Arts &amp; Humanities Division</v>
          </cell>
          <cell r="B1550" t="str">
            <v>Film and Media</v>
          </cell>
          <cell r="N1550" t="str">
            <v>Not TAS Eligible</v>
          </cell>
          <cell r="S1550">
            <v>34</v>
          </cell>
          <cell r="X1550">
            <v>36.135565847670584</v>
          </cell>
        </row>
        <row r="1551">
          <cell r="A1551" t="str">
            <v>L&amp;S Arts &amp; Humanities Division</v>
          </cell>
          <cell r="B1551" t="str">
            <v>Film and Media</v>
          </cell>
          <cell r="N1551" t="str">
            <v>Not TAS Eligible</v>
          </cell>
          <cell r="S1551">
            <v>22</v>
          </cell>
          <cell r="X1551">
            <v>23.793134720808808</v>
          </cell>
        </row>
        <row r="1552">
          <cell r="A1552" t="str">
            <v>L&amp;S Arts &amp; Humanities Division</v>
          </cell>
          <cell r="B1552" t="str">
            <v>Film and Media</v>
          </cell>
          <cell r="N1552" t="str">
            <v>Not TAS Eligible</v>
          </cell>
          <cell r="S1552">
            <v>16</v>
          </cell>
          <cell r="X1552">
            <v>16.800563235847086</v>
          </cell>
        </row>
        <row r="1553">
          <cell r="A1553" t="str">
            <v>L&amp;S Arts &amp; Humanities Division</v>
          </cell>
          <cell r="B1553" t="str">
            <v>Film and Media</v>
          </cell>
          <cell r="N1553" t="str">
            <v>Not TAS Eligible</v>
          </cell>
          <cell r="S1553">
            <v>20</v>
          </cell>
          <cell r="X1553">
            <v>23.002090103486431</v>
          </cell>
        </row>
        <row r="1554">
          <cell r="A1554" t="str">
            <v>L&amp;S Arts &amp; Humanities Division</v>
          </cell>
          <cell r="B1554" t="str">
            <v>Film and Media</v>
          </cell>
          <cell r="N1554" t="str">
            <v>Not TAS Eligible</v>
          </cell>
          <cell r="S1554">
            <v>56</v>
          </cell>
          <cell r="X1554">
            <v>59.97513841209711</v>
          </cell>
        </row>
        <row r="1555">
          <cell r="A1555" t="str">
            <v>L&amp;S Arts &amp; Humanities Division</v>
          </cell>
          <cell r="B1555" t="str">
            <v>Film and Media</v>
          </cell>
          <cell r="N1555" t="str">
            <v>Not TAS Eligible</v>
          </cell>
          <cell r="S1555">
            <v>24</v>
          </cell>
          <cell r="X1555">
            <v>23.550410818604568</v>
          </cell>
        </row>
        <row r="1556">
          <cell r="A1556" t="str">
            <v>L&amp;S Arts &amp; Humanities Division</v>
          </cell>
          <cell r="B1556" t="str">
            <v>Film and Media</v>
          </cell>
          <cell r="N1556" t="str">
            <v>Not TAS Eligible</v>
          </cell>
          <cell r="S1556">
            <v>60</v>
          </cell>
          <cell r="X1556">
            <v>57.88450441650194</v>
          </cell>
        </row>
        <row r="1557">
          <cell r="A1557" t="str">
            <v>L&amp;S Arts &amp; Humanities Division</v>
          </cell>
          <cell r="B1557" t="str">
            <v>Film and Media</v>
          </cell>
          <cell r="N1557" t="str">
            <v>TAS Eligible</v>
          </cell>
          <cell r="S1557">
            <v>76</v>
          </cell>
          <cell r="X1557">
            <v>76.125148517103767</v>
          </cell>
        </row>
        <row r="1558">
          <cell r="A1558" t="str">
            <v>L&amp;S Arts &amp; Humanities Division</v>
          </cell>
          <cell r="B1558" t="str">
            <v>Film and Media</v>
          </cell>
          <cell r="N1558" t="str">
            <v>TAS Eligible</v>
          </cell>
          <cell r="S1558">
            <v>44</v>
          </cell>
          <cell r="X1558">
            <v>45.868948311380912</v>
          </cell>
        </row>
        <row r="1559">
          <cell r="A1559" t="str">
            <v>L&amp;S Arts &amp; Humanities Division</v>
          </cell>
          <cell r="B1559" t="str">
            <v>Film and Media</v>
          </cell>
          <cell r="N1559" t="str">
            <v>TAS Eligible</v>
          </cell>
          <cell r="S1559">
            <v>88</v>
          </cell>
          <cell r="X1559">
            <v>96.051677366504649</v>
          </cell>
        </row>
        <row r="1560">
          <cell r="A1560" t="str">
            <v>L&amp;S Arts &amp; Humanities Division</v>
          </cell>
          <cell r="B1560" t="str">
            <v>Film and Media</v>
          </cell>
          <cell r="N1560" t="str">
            <v>TAS Eligible</v>
          </cell>
          <cell r="S1560">
            <v>100</v>
          </cell>
          <cell r="X1560">
            <v>102.21808300727952</v>
          </cell>
        </row>
        <row r="1561">
          <cell r="A1561" t="str">
            <v>L&amp;S Arts &amp; Humanities Division</v>
          </cell>
          <cell r="B1561" t="str">
            <v>Film and Media</v>
          </cell>
          <cell r="N1561" t="str">
            <v>TAS Eligible</v>
          </cell>
          <cell r="S1561">
            <v>100</v>
          </cell>
          <cell r="X1561">
            <v>102.10667055214024</v>
          </cell>
        </row>
        <row r="1562">
          <cell r="A1562" t="str">
            <v>L&amp;S Arts &amp; Humanities Division</v>
          </cell>
          <cell r="B1562" t="str">
            <v>French</v>
          </cell>
          <cell r="N1562" t="str">
            <v>TAS Eligible</v>
          </cell>
          <cell r="S1562">
            <v>75</v>
          </cell>
          <cell r="X1562">
            <v>72.928758669913222</v>
          </cell>
        </row>
        <row r="1563">
          <cell r="A1563" t="str">
            <v>L&amp;S Arts &amp; Humanities Division</v>
          </cell>
          <cell r="B1563" t="str">
            <v>French</v>
          </cell>
          <cell r="N1563" t="str">
            <v>TAS Eligible</v>
          </cell>
          <cell r="S1563">
            <v>95</v>
          </cell>
          <cell r="X1563">
            <v>99.286750622941398</v>
          </cell>
        </row>
        <row r="1564">
          <cell r="A1564" t="str">
            <v>L&amp;S Arts &amp; Humanities Division</v>
          </cell>
          <cell r="B1564" t="str">
            <v>French</v>
          </cell>
          <cell r="N1564" t="str">
            <v>TAS Eligible</v>
          </cell>
          <cell r="S1564">
            <v>80</v>
          </cell>
          <cell r="X1564">
            <v>85.526044811921778</v>
          </cell>
        </row>
        <row r="1565">
          <cell r="A1565" t="str">
            <v>L&amp;S Arts &amp; Humanities Division</v>
          </cell>
          <cell r="B1565" t="str">
            <v>French</v>
          </cell>
          <cell r="N1565" t="str">
            <v>TAS Eligible</v>
          </cell>
          <cell r="S1565">
            <v>95</v>
          </cell>
          <cell r="X1565">
            <v>96.512970895849705</v>
          </cell>
        </row>
        <row r="1566">
          <cell r="A1566" t="str">
            <v>L&amp;S Arts &amp; Humanities Division</v>
          </cell>
          <cell r="B1566" t="str">
            <v>French</v>
          </cell>
          <cell r="N1566" t="str">
            <v>TAS Eligible</v>
          </cell>
          <cell r="S1566">
            <v>85</v>
          </cell>
          <cell r="X1566">
            <v>75.977011050421183</v>
          </cell>
        </row>
        <row r="1567">
          <cell r="A1567" t="str">
            <v>L&amp;S Arts &amp; Humanities Division</v>
          </cell>
          <cell r="B1567" t="str">
            <v>French</v>
          </cell>
          <cell r="N1567" t="str">
            <v>TAS Eligible</v>
          </cell>
          <cell r="S1567">
            <v>80</v>
          </cell>
          <cell r="X1567">
            <v>88.937687672762152</v>
          </cell>
        </row>
        <row r="1568">
          <cell r="A1568" t="str">
            <v>L&amp;S Arts &amp; Humanities Division</v>
          </cell>
          <cell r="B1568" t="str">
            <v>French</v>
          </cell>
          <cell r="N1568" t="str">
            <v>TAS Eligible</v>
          </cell>
          <cell r="S1568">
            <v>95</v>
          </cell>
          <cell r="X1568">
            <v>102.71184131984874</v>
          </cell>
        </row>
        <row r="1569">
          <cell r="A1569" t="str">
            <v>L&amp;S Arts &amp; Humanities Division</v>
          </cell>
          <cell r="B1569" t="str">
            <v>French</v>
          </cell>
          <cell r="N1569" t="str">
            <v>TAS Eligible</v>
          </cell>
          <cell r="S1569">
            <v>95</v>
          </cell>
          <cell r="X1569">
            <v>96.358431546584953</v>
          </cell>
        </row>
        <row r="1570">
          <cell r="A1570" t="str">
            <v>L&amp;S Arts &amp; Humanities Division</v>
          </cell>
          <cell r="B1570" t="str">
            <v>French</v>
          </cell>
          <cell r="N1570" t="str">
            <v>TAS Eligible</v>
          </cell>
          <cell r="S1570">
            <v>95</v>
          </cell>
          <cell r="X1570">
            <v>92.910934614513081</v>
          </cell>
        </row>
        <row r="1571">
          <cell r="A1571" t="str">
            <v>L&amp;S Arts &amp; Humanities Division</v>
          </cell>
          <cell r="B1571" t="str">
            <v>French</v>
          </cell>
          <cell r="N1571" t="str">
            <v>TAS Eligible</v>
          </cell>
          <cell r="S1571">
            <v>85</v>
          </cell>
          <cell r="X1571">
            <v>89.368085523356683</v>
          </cell>
        </row>
        <row r="1572">
          <cell r="A1572" t="str">
            <v>L&amp;S Arts &amp; Humanities Division</v>
          </cell>
          <cell r="B1572" t="str">
            <v>French</v>
          </cell>
          <cell r="N1572" t="str">
            <v>TAS Eligible</v>
          </cell>
          <cell r="S1572">
            <v>75</v>
          </cell>
          <cell r="X1572">
            <v>79.997691402139992</v>
          </cell>
        </row>
        <row r="1573">
          <cell r="A1573" t="str">
            <v>L&amp;S Arts &amp; Humanities Division</v>
          </cell>
          <cell r="B1573" t="str">
            <v>French</v>
          </cell>
          <cell r="N1573" t="str">
            <v>TAS Eligible</v>
          </cell>
          <cell r="S1573">
            <v>70</v>
          </cell>
          <cell r="X1573">
            <v>73.879875357049443</v>
          </cell>
        </row>
        <row r="1574">
          <cell r="A1574" t="str">
            <v>L&amp;S Arts &amp; Humanities Division</v>
          </cell>
          <cell r="B1574" t="str">
            <v>French</v>
          </cell>
          <cell r="N1574" t="str">
            <v>TAS Eligible</v>
          </cell>
          <cell r="S1574">
            <v>85</v>
          </cell>
          <cell r="X1574">
            <v>92.155686473491102</v>
          </cell>
        </row>
        <row r="1575">
          <cell r="A1575" t="str">
            <v>L&amp;S Arts &amp; Humanities Division</v>
          </cell>
          <cell r="B1575" t="str">
            <v>French</v>
          </cell>
          <cell r="N1575" t="str">
            <v>TAS Eligible</v>
          </cell>
          <cell r="S1575">
            <v>100</v>
          </cell>
          <cell r="X1575">
            <v>109.34451039067432</v>
          </cell>
        </row>
        <row r="1576">
          <cell r="A1576" t="str">
            <v>L&amp;S Arts &amp; Humanities Division</v>
          </cell>
          <cell r="B1576" t="str">
            <v>French</v>
          </cell>
          <cell r="N1576" t="str">
            <v>TAS Eligible</v>
          </cell>
          <cell r="S1576">
            <v>85</v>
          </cell>
          <cell r="X1576">
            <v>84.67760440806957</v>
          </cell>
        </row>
        <row r="1577">
          <cell r="A1577" t="str">
            <v>L&amp;S Arts &amp; Humanities Division</v>
          </cell>
          <cell r="B1577" t="str">
            <v>French</v>
          </cell>
          <cell r="N1577" t="str">
            <v>TAS Eligible</v>
          </cell>
          <cell r="S1577">
            <v>80</v>
          </cell>
          <cell r="X1577">
            <v>79.738820485932493</v>
          </cell>
        </row>
        <row r="1578">
          <cell r="A1578" t="str">
            <v>L&amp;S Arts &amp; Humanities Division</v>
          </cell>
          <cell r="B1578" t="str">
            <v>French</v>
          </cell>
          <cell r="N1578" t="str">
            <v>TAS Eligible</v>
          </cell>
          <cell r="S1578">
            <v>95</v>
          </cell>
          <cell r="X1578">
            <v>89.704146534980026</v>
          </cell>
        </row>
        <row r="1579">
          <cell r="A1579" t="str">
            <v>L&amp;S Arts &amp; Humanities Division</v>
          </cell>
          <cell r="B1579" t="str">
            <v>French</v>
          </cell>
          <cell r="N1579" t="str">
            <v>TAS Eligible</v>
          </cell>
          <cell r="S1579">
            <v>75</v>
          </cell>
          <cell r="X1579">
            <v>86.356394813447125</v>
          </cell>
        </row>
        <row r="1580">
          <cell r="A1580" t="str">
            <v>L&amp;S Arts &amp; Humanities Division</v>
          </cell>
          <cell r="B1580" t="str">
            <v>French</v>
          </cell>
          <cell r="N1580" t="str">
            <v>TAS Eligible</v>
          </cell>
          <cell r="S1580">
            <v>100</v>
          </cell>
          <cell r="X1580">
            <v>94.842742005535754</v>
          </cell>
        </row>
        <row r="1581">
          <cell r="A1581" t="str">
            <v>L&amp;S Arts &amp; Humanities Division</v>
          </cell>
          <cell r="B1581" t="str">
            <v>French</v>
          </cell>
          <cell r="N1581" t="str">
            <v>TAS Eligible</v>
          </cell>
          <cell r="S1581">
            <v>95</v>
          </cell>
          <cell r="X1581">
            <v>94.794920708770533</v>
          </cell>
        </row>
        <row r="1582">
          <cell r="A1582" t="str">
            <v>L&amp;S Arts &amp; Humanities Division</v>
          </cell>
          <cell r="B1582" t="str">
            <v>French</v>
          </cell>
          <cell r="N1582" t="str">
            <v>TAS Eligible</v>
          </cell>
          <cell r="S1582">
            <v>68</v>
          </cell>
          <cell r="X1582">
            <v>71.985414658204064</v>
          </cell>
        </row>
        <row r="1583">
          <cell r="A1583" t="str">
            <v>L&amp;S Arts &amp; Humanities Division</v>
          </cell>
          <cell r="B1583" t="str">
            <v>French</v>
          </cell>
          <cell r="N1583" t="str">
            <v>TAS Eligible</v>
          </cell>
          <cell r="S1583">
            <v>64</v>
          </cell>
          <cell r="X1583">
            <v>70.662729158076786</v>
          </cell>
        </row>
        <row r="1584">
          <cell r="A1584" t="str">
            <v>L&amp;S Arts &amp; Humanities Division</v>
          </cell>
          <cell r="B1584" t="str">
            <v>French</v>
          </cell>
          <cell r="N1584" t="str">
            <v>TAS Eligible</v>
          </cell>
          <cell r="S1584">
            <v>68</v>
          </cell>
          <cell r="X1584">
            <v>78.444210051524038</v>
          </cell>
        </row>
        <row r="1585">
          <cell r="A1585" t="str">
            <v>L&amp;S Arts &amp; Humanities Division</v>
          </cell>
          <cell r="B1585" t="str">
            <v>French</v>
          </cell>
          <cell r="N1585" t="str">
            <v>TAS Eligible</v>
          </cell>
          <cell r="S1585">
            <v>68</v>
          </cell>
          <cell r="X1585">
            <v>79.539983328702419</v>
          </cell>
        </row>
        <row r="1586">
          <cell r="A1586" t="str">
            <v>L&amp;S Arts &amp; Humanities Division</v>
          </cell>
          <cell r="B1586" t="str">
            <v>French</v>
          </cell>
          <cell r="N1586" t="str">
            <v>TAS Eligible</v>
          </cell>
          <cell r="S1586">
            <v>68</v>
          </cell>
          <cell r="X1586">
            <v>68.645978883721583</v>
          </cell>
        </row>
        <row r="1587">
          <cell r="A1587" t="str">
            <v>L&amp;S Arts &amp; Humanities Division</v>
          </cell>
          <cell r="B1587" t="str">
            <v>French</v>
          </cell>
          <cell r="N1587" t="str">
            <v>TAS Eligible</v>
          </cell>
          <cell r="S1587">
            <v>72</v>
          </cell>
          <cell r="X1587">
            <v>71.236438691610829</v>
          </cell>
        </row>
        <row r="1588">
          <cell r="A1588" t="str">
            <v>L&amp;S Arts &amp; Humanities Division</v>
          </cell>
          <cell r="B1588" t="str">
            <v>French</v>
          </cell>
          <cell r="N1588" t="str">
            <v>TAS Eligible</v>
          </cell>
          <cell r="S1588">
            <v>72</v>
          </cell>
          <cell r="X1588">
            <v>71.759022939585236</v>
          </cell>
        </row>
        <row r="1589">
          <cell r="A1589" t="str">
            <v>L&amp;S Arts &amp; Humanities Division</v>
          </cell>
          <cell r="B1589" t="str">
            <v>French</v>
          </cell>
          <cell r="N1589" t="str">
            <v>TAS Eligible</v>
          </cell>
          <cell r="S1589">
            <v>68</v>
          </cell>
          <cell r="X1589">
            <v>69.126642626717683</v>
          </cell>
        </row>
        <row r="1590">
          <cell r="A1590" t="str">
            <v>L&amp;S Arts &amp; Humanities Division</v>
          </cell>
          <cell r="B1590" t="str">
            <v>French</v>
          </cell>
          <cell r="N1590" t="str">
            <v>TAS Eligible</v>
          </cell>
          <cell r="S1590">
            <v>68</v>
          </cell>
          <cell r="X1590">
            <v>71.32684067361545</v>
          </cell>
        </row>
        <row r="1591">
          <cell r="A1591" t="str">
            <v>L&amp;S Arts &amp; Humanities Division</v>
          </cell>
          <cell r="B1591" t="str">
            <v>French</v>
          </cell>
          <cell r="N1591" t="str">
            <v>TAS Eligible</v>
          </cell>
          <cell r="S1591">
            <v>68</v>
          </cell>
          <cell r="X1591">
            <v>69.31346565076494</v>
          </cell>
        </row>
        <row r="1592">
          <cell r="A1592" t="str">
            <v>L&amp;S Arts &amp; Humanities Division</v>
          </cell>
          <cell r="B1592" t="str">
            <v>French</v>
          </cell>
          <cell r="N1592" t="str">
            <v>TAS Eligible</v>
          </cell>
          <cell r="S1592">
            <v>50</v>
          </cell>
          <cell r="X1592">
            <v>48.76576653807976</v>
          </cell>
        </row>
        <row r="1593">
          <cell r="A1593" t="str">
            <v>L&amp;S Arts &amp; Humanities Division</v>
          </cell>
          <cell r="B1593" t="str">
            <v>French</v>
          </cell>
          <cell r="N1593" t="str">
            <v>TAS Eligible</v>
          </cell>
          <cell r="S1593">
            <v>75</v>
          </cell>
          <cell r="X1593">
            <v>70.968822991757676</v>
          </cell>
        </row>
        <row r="1594">
          <cell r="A1594" t="str">
            <v>L&amp;S Arts &amp; Humanities Division</v>
          </cell>
          <cell r="B1594" t="str">
            <v>French</v>
          </cell>
          <cell r="N1594" t="str">
            <v>TAS Eligible</v>
          </cell>
          <cell r="S1594">
            <v>70</v>
          </cell>
          <cell r="X1594">
            <v>77.195346949414841</v>
          </cell>
        </row>
        <row r="1595">
          <cell r="A1595" t="str">
            <v>L&amp;S Arts &amp; Humanities Division</v>
          </cell>
          <cell r="B1595" t="str">
            <v>French</v>
          </cell>
          <cell r="N1595" t="str">
            <v>TAS Eligible</v>
          </cell>
          <cell r="S1595">
            <v>65</v>
          </cell>
          <cell r="X1595">
            <v>68.531309959363156</v>
          </cell>
        </row>
        <row r="1596">
          <cell r="A1596" t="str">
            <v>L&amp;S Arts &amp; Humanities Division</v>
          </cell>
          <cell r="B1596" t="str">
            <v>French</v>
          </cell>
          <cell r="N1596" t="str">
            <v>TAS Eligible</v>
          </cell>
          <cell r="S1596">
            <v>65</v>
          </cell>
          <cell r="X1596">
            <v>55.970182637227694</v>
          </cell>
        </row>
        <row r="1597">
          <cell r="A1597" t="str">
            <v>L&amp;S Arts &amp; Humanities Division</v>
          </cell>
          <cell r="B1597" t="str">
            <v>French</v>
          </cell>
          <cell r="N1597" t="str">
            <v>TAS Eligible</v>
          </cell>
          <cell r="S1597">
            <v>100</v>
          </cell>
          <cell r="X1597">
            <v>105.69904383667563</v>
          </cell>
        </row>
        <row r="1598">
          <cell r="A1598" t="str">
            <v>L&amp;S Arts &amp; Humanities Division</v>
          </cell>
          <cell r="B1598" t="str">
            <v>French</v>
          </cell>
          <cell r="N1598" t="str">
            <v>TAS Eligible</v>
          </cell>
          <cell r="S1598">
            <v>85</v>
          </cell>
          <cell r="X1598">
            <v>89.961844537192661</v>
          </cell>
        </row>
        <row r="1599">
          <cell r="A1599" t="str">
            <v>L&amp;S Arts &amp; Humanities Division</v>
          </cell>
          <cell r="B1599" t="str">
            <v>French</v>
          </cell>
          <cell r="N1599" t="str">
            <v>TAS Eligible</v>
          </cell>
          <cell r="S1599">
            <v>40</v>
          </cell>
          <cell r="X1599">
            <v>45.322903948213536</v>
          </cell>
        </row>
        <row r="1600">
          <cell r="A1600" t="str">
            <v>L&amp;S Arts &amp; Humanities Division</v>
          </cell>
          <cell r="B1600" t="str">
            <v>French</v>
          </cell>
          <cell r="N1600" t="str">
            <v>TAS Eligible</v>
          </cell>
          <cell r="S1600">
            <v>70</v>
          </cell>
          <cell r="X1600">
            <v>79.573493473458186</v>
          </cell>
        </row>
        <row r="1601">
          <cell r="A1601" t="str">
            <v>L&amp;S Arts &amp; Humanities Division</v>
          </cell>
          <cell r="B1601" t="str">
            <v>French</v>
          </cell>
          <cell r="N1601" t="str">
            <v>TAS Eligible</v>
          </cell>
          <cell r="S1601">
            <v>80</v>
          </cell>
          <cell r="X1601">
            <v>85.226734855612733</v>
          </cell>
        </row>
        <row r="1602">
          <cell r="A1602" t="str">
            <v>L&amp;S Arts &amp; Humanities Division</v>
          </cell>
          <cell r="B1602" t="str">
            <v>French</v>
          </cell>
          <cell r="N1602" t="str">
            <v>TAS Eligible</v>
          </cell>
          <cell r="S1602">
            <v>75</v>
          </cell>
          <cell r="X1602">
            <v>73.209764110106931</v>
          </cell>
        </row>
        <row r="1603">
          <cell r="A1603" t="str">
            <v>L&amp;S Arts &amp; Humanities Division</v>
          </cell>
          <cell r="B1603" t="str">
            <v>French</v>
          </cell>
          <cell r="N1603" t="str">
            <v>TAS Eligible</v>
          </cell>
          <cell r="S1603">
            <v>85</v>
          </cell>
          <cell r="X1603">
            <v>87.033997639696821</v>
          </cell>
        </row>
        <row r="1604">
          <cell r="A1604" t="str">
            <v>L&amp;S Arts &amp; Humanities Division</v>
          </cell>
          <cell r="B1604" t="str">
            <v>French</v>
          </cell>
          <cell r="N1604" t="str">
            <v>TAS Eligible</v>
          </cell>
          <cell r="S1604">
            <v>75</v>
          </cell>
          <cell r="X1604">
            <v>80.413381774524836</v>
          </cell>
        </row>
        <row r="1605">
          <cell r="A1605" t="str">
            <v>L&amp;S Arts &amp; Humanities Division</v>
          </cell>
          <cell r="B1605" t="str">
            <v>French</v>
          </cell>
          <cell r="N1605" t="str">
            <v>TAS Eligible</v>
          </cell>
          <cell r="S1605">
            <v>80</v>
          </cell>
          <cell r="X1605">
            <v>77.865449177935133</v>
          </cell>
        </row>
        <row r="1606">
          <cell r="A1606" t="str">
            <v>L&amp;S Arts &amp; Humanities Division</v>
          </cell>
          <cell r="B1606" t="str">
            <v>French</v>
          </cell>
          <cell r="N1606" t="str">
            <v>TAS Eligible</v>
          </cell>
          <cell r="S1606">
            <v>70</v>
          </cell>
          <cell r="X1606">
            <v>64.383848943274032</v>
          </cell>
        </row>
        <row r="1607">
          <cell r="A1607" t="str">
            <v>L&amp;S Arts &amp; Humanities Division</v>
          </cell>
          <cell r="B1607" t="str">
            <v>French</v>
          </cell>
          <cell r="N1607" t="str">
            <v>TAS Eligible</v>
          </cell>
          <cell r="S1607">
            <v>60</v>
          </cell>
          <cell r="X1607">
            <v>60.997877779406579</v>
          </cell>
        </row>
        <row r="1608">
          <cell r="A1608" t="str">
            <v>L&amp;S Arts &amp; Humanities Division</v>
          </cell>
          <cell r="B1608" t="str">
            <v>French</v>
          </cell>
          <cell r="N1608" t="str">
            <v>TAS Eligible</v>
          </cell>
          <cell r="S1608">
            <v>65</v>
          </cell>
          <cell r="X1608">
            <v>67.100644879721202</v>
          </cell>
        </row>
        <row r="1609">
          <cell r="A1609" t="str">
            <v>L&amp;S Arts &amp; Humanities Division</v>
          </cell>
          <cell r="B1609" t="str">
            <v>French</v>
          </cell>
          <cell r="N1609" t="str">
            <v>TAS Eligible</v>
          </cell>
          <cell r="S1609">
            <v>75</v>
          </cell>
          <cell r="X1609">
            <v>70.886793094837586</v>
          </cell>
        </row>
        <row r="1610">
          <cell r="A1610" t="str">
            <v>L&amp;S Arts &amp; Humanities Division</v>
          </cell>
          <cell r="B1610" t="str">
            <v>French</v>
          </cell>
          <cell r="N1610" t="str">
            <v>TAS Eligible</v>
          </cell>
          <cell r="S1610">
            <v>75</v>
          </cell>
          <cell r="X1610">
            <v>79.612018966651249</v>
          </cell>
        </row>
        <row r="1611">
          <cell r="A1611" t="str">
            <v>L&amp;S Arts &amp; Humanities Division</v>
          </cell>
          <cell r="B1611" t="str">
            <v>French</v>
          </cell>
          <cell r="N1611" t="str">
            <v>TAS Eligible</v>
          </cell>
          <cell r="S1611">
            <v>95</v>
          </cell>
          <cell r="X1611">
            <v>84.362065682077585</v>
          </cell>
        </row>
        <row r="1612">
          <cell r="A1612" t="str">
            <v>L&amp;S Arts &amp; Humanities Division</v>
          </cell>
          <cell r="B1612" t="str">
            <v>French</v>
          </cell>
          <cell r="N1612" t="str">
            <v>TAS Eligible</v>
          </cell>
          <cell r="S1612">
            <v>95</v>
          </cell>
          <cell r="X1612">
            <v>96.045463835171063</v>
          </cell>
        </row>
        <row r="1613">
          <cell r="A1613" t="str">
            <v>L&amp;S Arts &amp; Humanities Division</v>
          </cell>
          <cell r="B1613" t="str">
            <v>French</v>
          </cell>
          <cell r="N1613" t="str">
            <v>TAS Eligible</v>
          </cell>
          <cell r="S1613">
            <v>75</v>
          </cell>
          <cell r="X1613">
            <v>77.080804215834206</v>
          </cell>
        </row>
        <row r="1614">
          <cell r="A1614" t="str">
            <v>L&amp;S Arts &amp; Humanities Division</v>
          </cell>
          <cell r="B1614" t="str">
            <v>French</v>
          </cell>
          <cell r="N1614" t="str">
            <v>TAS Eligible</v>
          </cell>
          <cell r="S1614">
            <v>90</v>
          </cell>
          <cell r="X1614">
            <v>88.526905361823836</v>
          </cell>
        </row>
        <row r="1615">
          <cell r="A1615" t="str">
            <v>L&amp;S Arts &amp; Humanities Division</v>
          </cell>
          <cell r="B1615" t="str">
            <v>French</v>
          </cell>
          <cell r="N1615" t="str">
            <v>TAS Eligible</v>
          </cell>
          <cell r="S1615">
            <v>85</v>
          </cell>
          <cell r="X1615">
            <v>81.27682372052503</v>
          </cell>
        </row>
        <row r="1616">
          <cell r="A1616" t="str">
            <v>L&amp;S Arts &amp; Humanities Division</v>
          </cell>
          <cell r="B1616" t="str">
            <v>French</v>
          </cell>
          <cell r="N1616" t="str">
            <v>TAS Eligible</v>
          </cell>
          <cell r="S1616">
            <v>70</v>
          </cell>
          <cell r="X1616">
            <v>69.248340423703524</v>
          </cell>
        </row>
        <row r="1617">
          <cell r="A1617" t="str">
            <v>L&amp;S Arts &amp; Humanities Division</v>
          </cell>
          <cell r="B1617" t="str">
            <v>French</v>
          </cell>
          <cell r="N1617" t="str">
            <v>TAS Eligible</v>
          </cell>
          <cell r="S1617">
            <v>50</v>
          </cell>
          <cell r="X1617">
            <v>50.708847733912727</v>
          </cell>
        </row>
        <row r="1618">
          <cell r="A1618" t="str">
            <v>L&amp;S Arts &amp; Humanities Division</v>
          </cell>
          <cell r="B1618" t="str">
            <v>French</v>
          </cell>
          <cell r="N1618" t="str">
            <v>TAS Eligible</v>
          </cell>
          <cell r="S1618">
            <v>95</v>
          </cell>
          <cell r="X1618">
            <v>98.701513033694511</v>
          </cell>
        </row>
        <row r="1619">
          <cell r="A1619" t="str">
            <v>L&amp;S Arts &amp; Humanities Division</v>
          </cell>
          <cell r="B1619" t="str">
            <v>French</v>
          </cell>
          <cell r="N1619" t="str">
            <v>TAS Eligible</v>
          </cell>
          <cell r="S1619">
            <v>80</v>
          </cell>
          <cell r="X1619">
            <v>82.403041842891099</v>
          </cell>
        </row>
        <row r="1620">
          <cell r="A1620" t="str">
            <v>L&amp;S Arts &amp; Humanities Division</v>
          </cell>
          <cell r="B1620" t="str">
            <v>French</v>
          </cell>
          <cell r="N1620" t="str">
            <v>TAS Eligible</v>
          </cell>
          <cell r="S1620">
            <v>75</v>
          </cell>
          <cell r="X1620">
            <v>83.101005068271903</v>
          </cell>
        </row>
        <row r="1621">
          <cell r="A1621" t="str">
            <v>L&amp;S Arts &amp; Humanities Division</v>
          </cell>
          <cell r="B1621" t="str">
            <v>French</v>
          </cell>
          <cell r="N1621" t="str">
            <v>TAS Eligible</v>
          </cell>
          <cell r="S1621">
            <v>75</v>
          </cell>
          <cell r="X1621">
            <v>73.373766711882269</v>
          </cell>
        </row>
        <row r="1622">
          <cell r="A1622" t="str">
            <v>L&amp;S Arts &amp; Humanities Division</v>
          </cell>
          <cell r="B1622" t="str">
            <v>French</v>
          </cell>
          <cell r="N1622" t="str">
            <v>TAS Eligible</v>
          </cell>
          <cell r="S1622">
            <v>35</v>
          </cell>
          <cell r="X1622">
            <v>35.010872778522312</v>
          </cell>
        </row>
        <row r="1623">
          <cell r="A1623" t="str">
            <v>L&amp;S Arts &amp; Humanities Division</v>
          </cell>
          <cell r="B1623" t="str">
            <v>French</v>
          </cell>
          <cell r="N1623" t="str">
            <v>TAS Eligible</v>
          </cell>
          <cell r="S1623">
            <v>90</v>
          </cell>
          <cell r="X1623">
            <v>76.842789336065252</v>
          </cell>
        </row>
        <row r="1624">
          <cell r="A1624" t="str">
            <v>L&amp;S Arts &amp; Humanities Division</v>
          </cell>
          <cell r="B1624" t="str">
            <v>French</v>
          </cell>
          <cell r="N1624" t="str">
            <v>TAS Eligible</v>
          </cell>
          <cell r="S1624">
            <v>70</v>
          </cell>
          <cell r="X1624">
            <v>60.077251831636652</v>
          </cell>
        </row>
        <row r="1625">
          <cell r="A1625" t="str">
            <v>L&amp;S Arts &amp; Humanities Division</v>
          </cell>
          <cell r="B1625" t="str">
            <v>French</v>
          </cell>
          <cell r="N1625" t="str">
            <v>TAS Eligible</v>
          </cell>
          <cell r="S1625">
            <v>70</v>
          </cell>
          <cell r="X1625">
            <v>71.14853403969218</v>
          </cell>
        </row>
        <row r="1626">
          <cell r="A1626" t="str">
            <v>L&amp;S Arts &amp; Humanities Division</v>
          </cell>
          <cell r="B1626" t="str">
            <v>French</v>
          </cell>
          <cell r="N1626" t="str">
            <v>TAS Eligible</v>
          </cell>
          <cell r="S1626">
            <v>65</v>
          </cell>
          <cell r="X1626">
            <v>65.851741204528622</v>
          </cell>
        </row>
        <row r="1627">
          <cell r="A1627" t="str">
            <v>L&amp;S Arts &amp; Humanities Division</v>
          </cell>
          <cell r="B1627" t="str">
            <v>French</v>
          </cell>
          <cell r="N1627" t="str">
            <v>TAS Eligible</v>
          </cell>
          <cell r="S1627">
            <v>65</v>
          </cell>
          <cell r="X1627">
            <v>68.207064152495718</v>
          </cell>
        </row>
        <row r="1628">
          <cell r="A1628" t="str">
            <v>L&amp;S Arts &amp; Humanities Division</v>
          </cell>
          <cell r="B1628" t="str">
            <v>French</v>
          </cell>
          <cell r="N1628" t="str">
            <v>TAS Eligible</v>
          </cell>
          <cell r="S1628">
            <v>95</v>
          </cell>
          <cell r="X1628">
            <v>100.45136836908675</v>
          </cell>
        </row>
        <row r="1629">
          <cell r="A1629" t="str">
            <v>L&amp;S Arts &amp; Humanities Division</v>
          </cell>
          <cell r="B1629" t="str">
            <v>French</v>
          </cell>
          <cell r="N1629" t="str">
            <v>TAS Eligible</v>
          </cell>
          <cell r="S1629">
            <v>85</v>
          </cell>
          <cell r="X1629">
            <v>93.608463783118737</v>
          </cell>
        </row>
        <row r="1630">
          <cell r="A1630" t="str">
            <v>L&amp;S Arts &amp; Humanities Division</v>
          </cell>
          <cell r="B1630" t="str">
            <v>French</v>
          </cell>
          <cell r="N1630" t="str">
            <v>TAS Eligible</v>
          </cell>
          <cell r="S1630">
            <v>55</v>
          </cell>
          <cell r="X1630">
            <v>58.806729440839113</v>
          </cell>
        </row>
        <row r="1631">
          <cell r="A1631" t="str">
            <v>L&amp;S Arts &amp; Humanities Division</v>
          </cell>
          <cell r="B1631" t="str">
            <v>French</v>
          </cell>
          <cell r="N1631" t="str">
            <v>TAS Eligible</v>
          </cell>
          <cell r="S1631">
            <v>55</v>
          </cell>
          <cell r="X1631">
            <v>49.397468704740682</v>
          </cell>
        </row>
        <row r="1632">
          <cell r="A1632" t="str">
            <v>L&amp;S Arts &amp; Humanities Division</v>
          </cell>
          <cell r="B1632" t="str">
            <v>French</v>
          </cell>
          <cell r="N1632" t="str">
            <v>TAS Eligible</v>
          </cell>
          <cell r="S1632">
            <v>70</v>
          </cell>
          <cell r="X1632">
            <v>66.627635133806621</v>
          </cell>
        </row>
        <row r="1633">
          <cell r="A1633" t="str">
            <v>L&amp;S Arts &amp; Humanities Division</v>
          </cell>
          <cell r="B1633" t="str">
            <v>French</v>
          </cell>
          <cell r="N1633" t="str">
            <v>TAS Eligible</v>
          </cell>
          <cell r="S1633">
            <v>24</v>
          </cell>
          <cell r="X1633">
            <v>21.719360705036635</v>
          </cell>
        </row>
        <row r="1634">
          <cell r="A1634" t="str">
            <v>L&amp;S Arts &amp; Humanities Division</v>
          </cell>
          <cell r="B1634" t="str">
            <v>French</v>
          </cell>
          <cell r="N1634" t="str">
            <v>TAS Eligible</v>
          </cell>
          <cell r="S1634">
            <v>28</v>
          </cell>
          <cell r="X1634">
            <v>30.583357827212279</v>
          </cell>
        </row>
        <row r="1635">
          <cell r="A1635" t="str">
            <v>L&amp;S Arts &amp; Humanities Division</v>
          </cell>
          <cell r="B1635" t="str">
            <v>French</v>
          </cell>
          <cell r="N1635" t="str">
            <v>TAS Eligible</v>
          </cell>
          <cell r="S1635">
            <v>30</v>
          </cell>
          <cell r="X1635">
            <v>33.321385554242909</v>
          </cell>
        </row>
        <row r="1636">
          <cell r="A1636" t="str">
            <v>L&amp;S Arts &amp; Humanities Division</v>
          </cell>
          <cell r="B1636" t="str">
            <v>French</v>
          </cell>
          <cell r="N1636" t="str">
            <v>TAS Eligible</v>
          </cell>
          <cell r="S1636">
            <v>34</v>
          </cell>
          <cell r="X1636">
            <v>35.879390399362734</v>
          </cell>
        </row>
        <row r="1637">
          <cell r="A1637" t="str">
            <v>L&amp;S Arts &amp; Humanities Division</v>
          </cell>
          <cell r="B1637" t="str">
            <v>French</v>
          </cell>
          <cell r="N1637" t="str">
            <v>TAS Eligible</v>
          </cell>
          <cell r="S1637">
            <v>51</v>
          </cell>
          <cell r="X1637">
            <v>50.856245454527453</v>
          </cell>
        </row>
        <row r="1638">
          <cell r="A1638" t="str">
            <v>L&amp;S Arts &amp; Humanities Division</v>
          </cell>
          <cell r="B1638" t="str">
            <v>French</v>
          </cell>
          <cell r="N1638" t="str">
            <v>TAS Eligible</v>
          </cell>
          <cell r="S1638">
            <v>52</v>
          </cell>
          <cell r="X1638">
            <v>49.623989313898107</v>
          </cell>
        </row>
        <row r="1639">
          <cell r="A1639" t="str">
            <v>L&amp;S Arts &amp; Humanities Division</v>
          </cell>
          <cell r="B1639" t="str">
            <v>French</v>
          </cell>
          <cell r="N1639" t="str">
            <v>TAS Eligible</v>
          </cell>
          <cell r="S1639">
            <v>20</v>
          </cell>
          <cell r="X1639">
            <v>14.855701045255042</v>
          </cell>
        </row>
        <row r="1640">
          <cell r="A1640" t="str">
            <v>L&amp;S Arts &amp; Humanities Division</v>
          </cell>
          <cell r="B1640" t="str">
            <v>French</v>
          </cell>
          <cell r="N1640" t="str">
            <v>TAS Eligible</v>
          </cell>
          <cell r="S1640">
            <v>56</v>
          </cell>
          <cell r="X1640">
            <v>48.124277776114091</v>
          </cell>
        </row>
        <row r="1641">
          <cell r="A1641" t="str">
            <v>L&amp;S Arts &amp; Humanities Division</v>
          </cell>
          <cell r="B1641" t="str">
            <v>French</v>
          </cell>
          <cell r="N1641" t="str">
            <v>TAS Eligible</v>
          </cell>
          <cell r="S1641">
            <v>16</v>
          </cell>
          <cell r="X1641">
            <v>12.37699719954581</v>
          </cell>
        </row>
        <row r="1642">
          <cell r="A1642" t="str">
            <v>L&amp;S Arts &amp; Humanities Division</v>
          </cell>
          <cell r="B1642" t="str">
            <v>French</v>
          </cell>
          <cell r="N1642" t="str">
            <v>TAS Eligible</v>
          </cell>
          <cell r="S1642">
            <v>40</v>
          </cell>
          <cell r="X1642">
            <v>35.014859749795455</v>
          </cell>
        </row>
        <row r="1643">
          <cell r="A1643" t="str">
            <v>L&amp;S Arts &amp; Humanities Division</v>
          </cell>
          <cell r="B1643" t="str">
            <v>French</v>
          </cell>
          <cell r="N1643" t="str">
            <v>TAS Eligible</v>
          </cell>
          <cell r="S1643">
            <v>68</v>
          </cell>
          <cell r="X1643">
            <v>74.799892889716148</v>
          </cell>
        </row>
        <row r="1644">
          <cell r="A1644" t="str">
            <v>L&amp;S Arts &amp; Humanities Division</v>
          </cell>
          <cell r="B1644" t="str">
            <v>French</v>
          </cell>
          <cell r="N1644" t="str">
            <v>TAS Eligible</v>
          </cell>
          <cell r="S1644">
            <v>32</v>
          </cell>
          <cell r="X1644">
            <v>26.509493816386708</v>
          </cell>
        </row>
        <row r="1645">
          <cell r="A1645" t="str">
            <v>L&amp;S Arts &amp; Humanities Division</v>
          </cell>
          <cell r="B1645" t="str">
            <v>French</v>
          </cell>
          <cell r="N1645" t="str">
            <v>TAS Eligible</v>
          </cell>
          <cell r="S1645">
            <v>68</v>
          </cell>
          <cell r="X1645">
            <v>73.308701994972637</v>
          </cell>
        </row>
        <row r="1646">
          <cell r="A1646" t="str">
            <v>L&amp;S Arts &amp; Humanities Division</v>
          </cell>
          <cell r="B1646" t="str">
            <v>French</v>
          </cell>
          <cell r="N1646" t="str">
            <v>TAS Eligible</v>
          </cell>
          <cell r="S1646">
            <v>36</v>
          </cell>
          <cell r="X1646">
            <v>26.693068695359319</v>
          </cell>
        </row>
        <row r="1647">
          <cell r="A1647" t="str">
            <v>L&amp;S Arts &amp; Humanities Division</v>
          </cell>
          <cell r="B1647" t="str">
            <v>French</v>
          </cell>
          <cell r="N1647" t="str">
            <v>TAS Eligible</v>
          </cell>
          <cell r="S1647">
            <v>40</v>
          </cell>
          <cell r="X1647">
            <v>33.336575186128826</v>
          </cell>
        </row>
        <row r="1648">
          <cell r="A1648" t="str">
            <v>L&amp;S Arts &amp; Humanities Division</v>
          </cell>
          <cell r="B1648" t="str">
            <v>French</v>
          </cell>
          <cell r="N1648" t="str">
            <v>TAS Eligible</v>
          </cell>
          <cell r="S1648">
            <v>88</v>
          </cell>
          <cell r="X1648">
            <v>85.855759759544526</v>
          </cell>
        </row>
        <row r="1649">
          <cell r="A1649" t="str">
            <v>L&amp;S Arts &amp; Humanities Division</v>
          </cell>
          <cell r="B1649" t="str">
            <v>French</v>
          </cell>
          <cell r="N1649" t="str">
            <v>TAS Eligible</v>
          </cell>
          <cell r="S1649">
            <v>84</v>
          </cell>
          <cell r="X1649">
            <v>72.19077909743234</v>
          </cell>
        </row>
        <row r="1650">
          <cell r="A1650" t="str">
            <v>L&amp;S Arts &amp; Humanities Division</v>
          </cell>
          <cell r="B1650" t="str">
            <v>French</v>
          </cell>
          <cell r="N1650" t="str">
            <v>TAS Eligible</v>
          </cell>
          <cell r="S1650">
            <v>68</v>
          </cell>
          <cell r="X1650">
            <v>62.621501603602574</v>
          </cell>
        </row>
        <row r="1651">
          <cell r="A1651" t="str">
            <v>L&amp;S Arts &amp; Humanities Division</v>
          </cell>
          <cell r="B1651" t="str">
            <v>French</v>
          </cell>
          <cell r="N1651" t="str">
            <v>TAS Eligible</v>
          </cell>
          <cell r="S1651">
            <v>44</v>
          </cell>
          <cell r="X1651">
            <v>41.484877790644653</v>
          </cell>
        </row>
        <row r="1652">
          <cell r="A1652" t="str">
            <v>L&amp;S Arts &amp; Humanities Division</v>
          </cell>
          <cell r="B1652" t="str">
            <v>French</v>
          </cell>
          <cell r="N1652" t="str">
            <v>TAS Eligible</v>
          </cell>
          <cell r="S1652">
            <v>148</v>
          </cell>
          <cell r="X1652">
            <v>162.1146264062493</v>
          </cell>
        </row>
        <row r="1653">
          <cell r="A1653" t="str">
            <v>L&amp;S Arts &amp; Humanities Division</v>
          </cell>
          <cell r="B1653" t="str">
            <v>French</v>
          </cell>
          <cell r="N1653" t="str">
            <v>TAS Eligible</v>
          </cell>
          <cell r="S1653">
            <v>104</v>
          </cell>
          <cell r="X1653">
            <v>104.35191398084351</v>
          </cell>
        </row>
        <row r="1654">
          <cell r="A1654" t="str">
            <v>L&amp;S Arts &amp; Humanities Division</v>
          </cell>
          <cell r="B1654" t="str">
            <v>French</v>
          </cell>
          <cell r="N1654" t="str">
            <v>TAS Eligible</v>
          </cell>
          <cell r="S1654">
            <v>92</v>
          </cell>
          <cell r="X1654">
            <v>78.09032839906321</v>
          </cell>
        </row>
        <row r="1655">
          <cell r="A1655" t="str">
            <v>L&amp;S Arts &amp; Humanities Division</v>
          </cell>
          <cell r="B1655" t="str">
            <v>French</v>
          </cell>
          <cell r="N1655" t="str">
            <v>TAS Eligible</v>
          </cell>
          <cell r="S1655">
            <v>84</v>
          </cell>
          <cell r="X1655">
            <v>77.875848652144541</v>
          </cell>
        </row>
        <row r="1656">
          <cell r="A1656" t="str">
            <v>L&amp;S Arts &amp; Humanities Division</v>
          </cell>
          <cell r="B1656" t="str">
            <v>French</v>
          </cell>
          <cell r="N1656" t="str">
            <v>TAS Eligible</v>
          </cell>
          <cell r="S1656">
            <v>76</v>
          </cell>
          <cell r="X1656">
            <v>69.71571408696208</v>
          </cell>
        </row>
        <row r="1657">
          <cell r="A1657" t="str">
            <v>L&amp;S Arts &amp; Humanities Division</v>
          </cell>
          <cell r="B1657" t="str">
            <v>French</v>
          </cell>
          <cell r="N1657" t="str">
            <v>TAS Eligible</v>
          </cell>
          <cell r="S1657">
            <v>40</v>
          </cell>
          <cell r="X1657">
            <v>35.393951836493954</v>
          </cell>
        </row>
        <row r="1658">
          <cell r="A1658" t="str">
            <v>L&amp;S Arts &amp; Humanities Division</v>
          </cell>
          <cell r="B1658" t="str">
            <v>French</v>
          </cell>
          <cell r="N1658" t="str">
            <v>TAS Eligible</v>
          </cell>
          <cell r="S1658">
            <v>60</v>
          </cell>
          <cell r="X1658">
            <v>48.117587233382345</v>
          </cell>
        </row>
        <row r="1659">
          <cell r="A1659" t="str">
            <v>L&amp;S Arts &amp; Humanities Division</v>
          </cell>
          <cell r="B1659" t="str">
            <v>French</v>
          </cell>
          <cell r="N1659" t="str">
            <v>TAS Eligible</v>
          </cell>
          <cell r="S1659">
            <v>48</v>
          </cell>
          <cell r="X1659">
            <v>42.312556515091046</v>
          </cell>
        </row>
        <row r="1660">
          <cell r="A1660" t="str">
            <v>L&amp;S Arts &amp; Humanities Division</v>
          </cell>
          <cell r="B1660" t="str">
            <v>French</v>
          </cell>
          <cell r="N1660" t="str">
            <v>TAS Eligible</v>
          </cell>
          <cell r="S1660">
            <v>36</v>
          </cell>
          <cell r="X1660">
            <v>36.36103427981309</v>
          </cell>
        </row>
        <row r="1661">
          <cell r="A1661" t="str">
            <v>L&amp;S Arts &amp; Humanities Division</v>
          </cell>
          <cell r="B1661" t="str">
            <v>French</v>
          </cell>
          <cell r="N1661" t="str">
            <v>TAS Eligible</v>
          </cell>
          <cell r="S1661">
            <v>20</v>
          </cell>
          <cell r="X1661">
            <v>16.854282120082708</v>
          </cell>
        </row>
        <row r="1662">
          <cell r="A1662" t="str">
            <v>L&amp;S Arts &amp; Humanities Division</v>
          </cell>
          <cell r="B1662" t="str">
            <v>French</v>
          </cell>
          <cell r="N1662" t="str">
            <v>Not TAS Eligible</v>
          </cell>
          <cell r="S1662">
            <v>10</v>
          </cell>
          <cell r="X1662">
            <v>10.628803070232195</v>
          </cell>
        </row>
        <row r="1663">
          <cell r="A1663" t="str">
            <v>L&amp;S Arts &amp; Humanities Division</v>
          </cell>
          <cell r="B1663" t="str">
            <v>French</v>
          </cell>
          <cell r="N1663" t="str">
            <v>Not TAS Eligible</v>
          </cell>
          <cell r="S1663">
            <v>8</v>
          </cell>
          <cell r="X1663">
            <v>6.9961952989082059</v>
          </cell>
        </row>
        <row r="1664">
          <cell r="A1664" t="str">
            <v>L&amp;S Arts &amp; Humanities Division</v>
          </cell>
          <cell r="B1664" t="str">
            <v>French</v>
          </cell>
          <cell r="N1664" t="str">
            <v>Not TAS Eligible</v>
          </cell>
          <cell r="S1664">
            <v>12</v>
          </cell>
          <cell r="X1664">
            <v>13.374529934073667</v>
          </cell>
        </row>
        <row r="1665">
          <cell r="A1665" t="str">
            <v>L&amp;S Arts &amp; Humanities Division</v>
          </cell>
          <cell r="B1665" t="str">
            <v>French</v>
          </cell>
          <cell r="N1665" t="str">
            <v>Not TAS Eligible</v>
          </cell>
          <cell r="S1665">
            <v>8</v>
          </cell>
          <cell r="X1665">
            <v>3.3573404018170123</v>
          </cell>
        </row>
        <row r="1666">
          <cell r="A1666" t="str">
            <v>L&amp;S Arts &amp; Humanities Division</v>
          </cell>
          <cell r="B1666" t="str">
            <v>French</v>
          </cell>
          <cell r="N1666" t="str">
            <v>Not TAS Eligible</v>
          </cell>
          <cell r="S1666">
            <v>1</v>
          </cell>
          <cell r="X1666">
            <v>0.76417910447761195</v>
          </cell>
        </row>
        <row r="1667">
          <cell r="A1667" t="str">
            <v>L&amp;S Arts &amp; Humanities Division</v>
          </cell>
          <cell r="B1667" t="str">
            <v>French</v>
          </cell>
          <cell r="N1667" t="str">
            <v>TAS Eligible</v>
          </cell>
          <cell r="S1667">
            <v>69</v>
          </cell>
          <cell r="X1667">
            <v>66.334299412012371</v>
          </cell>
        </row>
        <row r="1668">
          <cell r="A1668" t="str">
            <v>L&amp;S Arts &amp; Humanities Division</v>
          </cell>
          <cell r="B1668" t="str">
            <v>German</v>
          </cell>
          <cell r="N1668" t="str">
            <v>TAS Eligible</v>
          </cell>
          <cell r="S1668">
            <v>45</v>
          </cell>
          <cell r="X1668">
            <v>47.174428770545141</v>
          </cell>
        </row>
        <row r="1669">
          <cell r="A1669" t="str">
            <v>L&amp;S Arts &amp; Humanities Division</v>
          </cell>
          <cell r="B1669" t="str">
            <v>German</v>
          </cell>
          <cell r="N1669" t="str">
            <v>TAS Eligible</v>
          </cell>
          <cell r="S1669">
            <v>25</v>
          </cell>
          <cell r="X1669">
            <v>26.745771461153886</v>
          </cell>
        </row>
        <row r="1670">
          <cell r="A1670" t="str">
            <v>L&amp;S Arts &amp; Humanities Division</v>
          </cell>
          <cell r="B1670" t="str">
            <v>German</v>
          </cell>
          <cell r="N1670" t="str">
            <v>TAS Eligible</v>
          </cell>
          <cell r="S1670">
            <v>18</v>
          </cell>
          <cell r="X1670">
            <v>15.733067729083665</v>
          </cell>
        </row>
        <row r="1671">
          <cell r="A1671" t="str">
            <v>L&amp;S Arts &amp; Humanities Division</v>
          </cell>
          <cell r="B1671" t="str">
            <v>German</v>
          </cell>
          <cell r="N1671" t="str">
            <v>TAS Eligible</v>
          </cell>
          <cell r="S1671">
            <v>6</v>
          </cell>
          <cell r="X1671">
            <v>3.7330677290836651</v>
          </cell>
        </row>
        <row r="1672">
          <cell r="A1672" t="str">
            <v>L&amp;S Arts &amp; Humanities Division</v>
          </cell>
          <cell r="B1672" t="str">
            <v>German</v>
          </cell>
          <cell r="N1672" t="str">
            <v>TAS Eligible</v>
          </cell>
          <cell r="S1672">
            <v>16</v>
          </cell>
          <cell r="X1672">
            <v>17.023529411764706</v>
          </cell>
        </row>
        <row r="1673">
          <cell r="A1673" t="str">
            <v>L&amp;S Arts &amp; Humanities Division</v>
          </cell>
          <cell r="B1673" t="str">
            <v>German</v>
          </cell>
          <cell r="N1673" t="str">
            <v>TAS Eligible</v>
          </cell>
          <cell r="S1673">
            <v>16</v>
          </cell>
          <cell r="X1673">
            <v>10.978376689321147</v>
          </cell>
        </row>
        <row r="1674">
          <cell r="A1674" t="str">
            <v>L&amp;S Arts &amp; Humanities Division</v>
          </cell>
          <cell r="B1674" t="str">
            <v>German</v>
          </cell>
          <cell r="N1674" t="str">
            <v>TAS Eligible</v>
          </cell>
          <cell r="S1674">
            <v>296</v>
          </cell>
          <cell r="X1674">
            <v>309.11230423510551</v>
          </cell>
        </row>
        <row r="1675">
          <cell r="A1675" t="str">
            <v>L&amp;S Arts &amp; Humanities Division</v>
          </cell>
          <cell r="B1675" t="str">
            <v>German</v>
          </cell>
          <cell r="N1675" t="str">
            <v>TAS Eligible</v>
          </cell>
          <cell r="S1675">
            <v>144</v>
          </cell>
          <cell r="X1675">
            <v>151.4803146726843</v>
          </cell>
        </row>
        <row r="1676">
          <cell r="A1676" t="str">
            <v>L&amp;S Arts &amp; Humanities Division</v>
          </cell>
          <cell r="B1676" t="str">
            <v>German</v>
          </cell>
          <cell r="N1676" t="str">
            <v>TAS Eligible</v>
          </cell>
          <cell r="S1676">
            <v>60</v>
          </cell>
          <cell r="X1676">
            <v>68.454269188707514</v>
          </cell>
        </row>
        <row r="1677">
          <cell r="A1677" t="str">
            <v>L&amp;S Arts &amp; Humanities Division</v>
          </cell>
          <cell r="B1677" t="str">
            <v>German</v>
          </cell>
          <cell r="N1677" t="str">
            <v>TAS Eligible</v>
          </cell>
          <cell r="S1677">
            <v>70</v>
          </cell>
          <cell r="X1677">
            <v>69.808447398383464</v>
          </cell>
        </row>
        <row r="1678">
          <cell r="A1678" t="str">
            <v>L&amp;S Arts &amp; Humanities Division</v>
          </cell>
          <cell r="B1678" t="str">
            <v>German</v>
          </cell>
          <cell r="N1678" t="str">
            <v>TAS Eligible</v>
          </cell>
          <cell r="S1678">
            <v>100</v>
          </cell>
          <cell r="X1678">
            <v>97.045480207854567</v>
          </cell>
        </row>
        <row r="1679">
          <cell r="A1679" t="str">
            <v>L&amp;S Arts &amp; Humanities Division</v>
          </cell>
          <cell r="B1679" t="str">
            <v>German</v>
          </cell>
          <cell r="N1679" t="str">
            <v>TAS Eligible</v>
          </cell>
          <cell r="S1679">
            <v>95</v>
          </cell>
          <cell r="X1679">
            <v>97.165668189969693</v>
          </cell>
        </row>
        <row r="1680">
          <cell r="A1680" t="str">
            <v>L&amp;S Arts &amp; Humanities Division</v>
          </cell>
          <cell r="B1680" t="str">
            <v>German</v>
          </cell>
          <cell r="N1680" t="str">
            <v>TAS Eligible</v>
          </cell>
          <cell r="S1680">
            <v>70</v>
          </cell>
          <cell r="X1680">
            <v>82.78903024726371</v>
          </cell>
        </row>
        <row r="1681">
          <cell r="A1681" t="str">
            <v>L&amp;S Arts &amp; Humanities Division</v>
          </cell>
          <cell r="B1681" t="str">
            <v>German</v>
          </cell>
          <cell r="N1681" t="str">
            <v>TAS Eligible</v>
          </cell>
          <cell r="S1681">
            <v>100</v>
          </cell>
          <cell r="X1681">
            <v>86.658954987447203</v>
          </cell>
        </row>
        <row r="1682">
          <cell r="A1682" t="str">
            <v>L&amp;S Arts &amp; Humanities Division</v>
          </cell>
          <cell r="B1682" t="str">
            <v>German</v>
          </cell>
          <cell r="N1682" t="str">
            <v>TAS Eligible</v>
          </cell>
          <cell r="S1682">
            <v>95</v>
          </cell>
          <cell r="X1682">
            <v>91.528585454555284</v>
          </cell>
        </row>
        <row r="1683">
          <cell r="A1683" t="str">
            <v>L&amp;S Arts &amp; Humanities Division</v>
          </cell>
          <cell r="B1683" t="str">
            <v>German</v>
          </cell>
          <cell r="N1683" t="str">
            <v>TAS Eligible</v>
          </cell>
          <cell r="S1683">
            <v>75</v>
          </cell>
          <cell r="X1683">
            <v>77.189818593842759</v>
          </cell>
        </row>
        <row r="1684">
          <cell r="A1684" t="str">
            <v>L&amp;S Arts &amp; Humanities Division</v>
          </cell>
          <cell r="B1684" t="str">
            <v>German</v>
          </cell>
          <cell r="N1684" t="str">
            <v>TAS Eligible</v>
          </cell>
          <cell r="S1684">
            <v>90</v>
          </cell>
          <cell r="X1684">
            <v>98.161362268316267</v>
          </cell>
        </row>
        <row r="1685">
          <cell r="A1685" t="str">
            <v>L&amp;S Arts &amp; Humanities Division</v>
          </cell>
          <cell r="B1685" t="str">
            <v>German</v>
          </cell>
          <cell r="N1685" t="str">
            <v>TAS Eligible</v>
          </cell>
          <cell r="S1685">
            <v>80</v>
          </cell>
          <cell r="X1685">
            <v>76.259495983329245</v>
          </cell>
        </row>
        <row r="1686">
          <cell r="A1686" t="str">
            <v>L&amp;S Arts &amp; Humanities Division</v>
          </cell>
          <cell r="B1686" t="str">
            <v>German</v>
          </cell>
          <cell r="N1686" t="str">
            <v>TAS Eligible</v>
          </cell>
          <cell r="S1686">
            <v>105</v>
          </cell>
          <cell r="X1686">
            <v>106.22901626224983</v>
          </cell>
        </row>
        <row r="1687">
          <cell r="A1687" t="str">
            <v>L&amp;S Arts &amp; Humanities Division</v>
          </cell>
          <cell r="B1687" t="str">
            <v>German</v>
          </cell>
          <cell r="N1687" t="str">
            <v>TAS Eligible</v>
          </cell>
          <cell r="S1687">
            <v>0</v>
          </cell>
          <cell r="X1687">
            <v>0</v>
          </cell>
        </row>
        <row r="1688">
          <cell r="A1688" t="str">
            <v>L&amp;S Arts &amp; Humanities Division</v>
          </cell>
          <cell r="B1688" t="str">
            <v>German</v>
          </cell>
          <cell r="N1688" t="str">
            <v>TAS Eligible</v>
          </cell>
          <cell r="S1688">
            <v>90</v>
          </cell>
          <cell r="X1688">
            <v>84.713226434854036</v>
          </cell>
        </row>
        <row r="1689">
          <cell r="A1689" t="str">
            <v>L&amp;S Arts &amp; Humanities Division</v>
          </cell>
          <cell r="B1689" t="str">
            <v>German</v>
          </cell>
          <cell r="N1689" t="str">
            <v>TAS Eligible</v>
          </cell>
          <cell r="S1689">
            <v>95</v>
          </cell>
          <cell r="X1689">
            <v>92.358201444013062</v>
          </cell>
        </row>
        <row r="1690">
          <cell r="A1690" t="str">
            <v>L&amp;S Arts &amp; Humanities Division</v>
          </cell>
          <cell r="B1690" t="str">
            <v>German</v>
          </cell>
          <cell r="N1690" t="str">
            <v>TAS Eligible</v>
          </cell>
          <cell r="S1690">
            <v>75</v>
          </cell>
          <cell r="X1690">
            <v>83.747424082765974</v>
          </cell>
        </row>
        <row r="1691">
          <cell r="A1691" t="str">
            <v>L&amp;S Arts &amp; Humanities Division</v>
          </cell>
          <cell r="B1691" t="str">
            <v>German</v>
          </cell>
          <cell r="N1691" t="str">
            <v>TAS Eligible</v>
          </cell>
          <cell r="S1691">
            <v>95</v>
          </cell>
          <cell r="X1691">
            <v>93.956865390090712</v>
          </cell>
        </row>
        <row r="1692">
          <cell r="A1692" t="str">
            <v>L&amp;S Arts &amp; Humanities Division</v>
          </cell>
          <cell r="B1692" t="str">
            <v>German</v>
          </cell>
          <cell r="N1692" t="str">
            <v>TAS Eligible</v>
          </cell>
          <cell r="S1692">
            <v>100</v>
          </cell>
          <cell r="X1692">
            <v>99.024931298105116</v>
          </cell>
        </row>
        <row r="1693">
          <cell r="A1693" t="str">
            <v>L&amp;S Arts &amp; Humanities Division</v>
          </cell>
          <cell r="B1693" t="str">
            <v>German</v>
          </cell>
          <cell r="N1693" t="str">
            <v>TAS Eligible</v>
          </cell>
          <cell r="S1693">
            <v>25</v>
          </cell>
          <cell r="X1693">
            <v>29.057653912562625</v>
          </cell>
        </row>
        <row r="1694">
          <cell r="A1694" t="str">
            <v>L&amp;S Arts &amp; Humanities Division</v>
          </cell>
          <cell r="B1694" t="str">
            <v>German</v>
          </cell>
          <cell r="N1694" t="str">
            <v>TAS Eligible</v>
          </cell>
          <cell r="S1694">
            <v>85</v>
          </cell>
          <cell r="X1694">
            <v>83.561278181897151</v>
          </cell>
        </row>
        <row r="1695">
          <cell r="A1695" t="str">
            <v>L&amp;S Arts &amp; Humanities Division</v>
          </cell>
          <cell r="B1695" t="str">
            <v>German</v>
          </cell>
          <cell r="N1695" t="str">
            <v>TAS Eligible</v>
          </cell>
          <cell r="S1695">
            <v>0</v>
          </cell>
          <cell r="X1695">
            <v>0</v>
          </cell>
        </row>
        <row r="1696">
          <cell r="A1696" t="str">
            <v>L&amp;S Arts &amp; Humanities Division</v>
          </cell>
          <cell r="B1696" t="str">
            <v>German</v>
          </cell>
          <cell r="N1696" t="str">
            <v>TAS Eligible</v>
          </cell>
          <cell r="S1696">
            <v>40</v>
          </cell>
          <cell r="X1696">
            <v>40.685435902007498</v>
          </cell>
        </row>
        <row r="1697">
          <cell r="A1697" t="str">
            <v>L&amp;S Arts &amp; Humanities Division</v>
          </cell>
          <cell r="B1697" t="str">
            <v>German</v>
          </cell>
          <cell r="N1697" t="str">
            <v>TAS Eligible</v>
          </cell>
          <cell r="S1697">
            <v>75</v>
          </cell>
          <cell r="X1697">
            <v>75.123326805390306</v>
          </cell>
        </row>
        <row r="1698">
          <cell r="A1698" t="str">
            <v>L&amp;S Arts &amp; Humanities Division</v>
          </cell>
          <cell r="B1698" t="str">
            <v>German</v>
          </cell>
          <cell r="N1698" t="str">
            <v>TAS Eligible</v>
          </cell>
          <cell r="S1698">
            <v>80</v>
          </cell>
          <cell r="X1698">
            <v>83.119683068284743</v>
          </cell>
        </row>
        <row r="1699">
          <cell r="A1699" t="str">
            <v>L&amp;S Arts &amp; Humanities Division</v>
          </cell>
          <cell r="B1699" t="str">
            <v>German</v>
          </cell>
          <cell r="N1699" t="str">
            <v>TAS Eligible</v>
          </cell>
          <cell r="S1699">
            <v>35</v>
          </cell>
          <cell r="X1699">
            <v>38.30354681515162</v>
          </cell>
        </row>
        <row r="1700">
          <cell r="A1700" t="str">
            <v>L&amp;S Arts &amp; Humanities Division</v>
          </cell>
          <cell r="B1700" t="str">
            <v>German</v>
          </cell>
          <cell r="N1700" t="str">
            <v>TAS Eligible</v>
          </cell>
          <cell r="S1700">
            <v>80</v>
          </cell>
          <cell r="X1700">
            <v>80.140168804554961</v>
          </cell>
        </row>
        <row r="1701">
          <cell r="A1701" t="str">
            <v>L&amp;S Arts &amp; Humanities Division</v>
          </cell>
          <cell r="B1701" t="str">
            <v>German</v>
          </cell>
          <cell r="N1701" t="str">
            <v>TAS Eligible</v>
          </cell>
          <cell r="S1701">
            <v>40</v>
          </cell>
          <cell r="X1701">
            <v>38.756331687324511</v>
          </cell>
        </row>
        <row r="1702">
          <cell r="A1702" t="str">
            <v>L&amp;S Arts &amp; Humanities Division</v>
          </cell>
          <cell r="B1702" t="str">
            <v>German</v>
          </cell>
          <cell r="N1702" t="str">
            <v>TAS Eligible</v>
          </cell>
          <cell r="S1702">
            <v>75</v>
          </cell>
          <cell r="X1702">
            <v>79.04494376742845</v>
          </cell>
        </row>
        <row r="1703">
          <cell r="A1703" t="str">
            <v>L&amp;S Arts &amp; Humanities Division</v>
          </cell>
          <cell r="B1703" t="str">
            <v>German</v>
          </cell>
          <cell r="N1703" t="str">
            <v>TAS Eligible</v>
          </cell>
          <cell r="S1703">
            <v>45</v>
          </cell>
          <cell r="X1703">
            <v>45.280918457420391</v>
          </cell>
        </row>
        <row r="1704">
          <cell r="A1704" t="str">
            <v>L&amp;S Arts &amp; Humanities Division</v>
          </cell>
          <cell r="B1704" t="str">
            <v>German</v>
          </cell>
          <cell r="N1704" t="str">
            <v>TAS Eligible</v>
          </cell>
          <cell r="S1704">
            <v>100</v>
          </cell>
          <cell r="X1704">
            <v>105.81238098050986</v>
          </cell>
        </row>
        <row r="1705">
          <cell r="A1705" t="str">
            <v>L&amp;S Arts &amp; Humanities Division</v>
          </cell>
          <cell r="B1705" t="str">
            <v>German</v>
          </cell>
          <cell r="N1705" t="str">
            <v>TAS Eligible</v>
          </cell>
          <cell r="S1705">
            <v>68</v>
          </cell>
          <cell r="X1705">
            <v>75.92012477685023</v>
          </cell>
        </row>
        <row r="1706">
          <cell r="A1706" t="str">
            <v>L&amp;S Arts &amp; Humanities Division</v>
          </cell>
          <cell r="B1706" t="str">
            <v>German</v>
          </cell>
          <cell r="N1706" t="str">
            <v>TAS Eligible</v>
          </cell>
          <cell r="S1706">
            <v>72</v>
          </cell>
          <cell r="X1706">
            <v>67.24999911708079</v>
          </cell>
        </row>
        <row r="1707">
          <cell r="A1707" t="str">
            <v>L&amp;S Arts &amp; Humanities Division</v>
          </cell>
          <cell r="B1707" t="str">
            <v>German</v>
          </cell>
          <cell r="N1707" t="str">
            <v>TAS Eligible</v>
          </cell>
          <cell r="S1707">
            <v>72</v>
          </cell>
          <cell r="X1707">
            <v>71.88148958238412</v>
          </cell>
        </row>
        <row r="1708">
          <cell r="A1708" t="str">
            <v>L&amp;S Arts &amp; Humanities Division</v>
          </cell>
          <cell r="B1708" t="str">
            <v>German</v>
          </cell>
          <cell r="N1708" t="str">
            <v>TAS Eligible</v>
          </cell>
          <cell r="S1708">
            <v>72</v>
          </cell>
          <cell r="X1708">
            <v>81.949670355002752</v>
          </cell>
        </row>
        <row r="1709">
          <cell r="A1709" t="str">
            <v>L&amp;S Arts &amp; Humanities Division</v>
          </cell>
          <cell r="B1709" t="str">
            <v>German</v>
          </cell>
          <cell r="N1709" t="str">
            <v>TAS Eligible</v>
          </cell>
          <cell r="S1709">
            <v>76</v>
          </cell>
          <cell r="X1709">
            <v>82.605446899747804</v>
          </cell>
        </row>
        <row r="1710">
          <cell r="A1710" t="str">
            <v>L&amp;S Arts &amp; Humanities Division</v>
          </cell>
          <cell r="B1710" t="str">
            <v>German</v>
          </cell>
          <cell r="N1710" t="str">
            <v>TAS Eligible</v>
          </cell>
          <cell r="S1710">
            <v>76</v>
          </cell>
          <cell r="X1710">
            <v>82.433646144835649</v>
          </cell>
        </row>
        <row r="1711">
          <cell r="A1711" t="str">
            <v>L&amp;S Arts &amp; Humanities Division</v>
          </cell>
          <cell r="B1711" t="str">
            <v>German</v>
          </cell>
          <cell r="N1711" t="str">
            <v>TAS Eligible</v>
          </cell>
          <cell r="S1711">
            <v>72</v>
          </cell>
          <cell r="X1711">
            <v>70.188721287428478</v>
          </cell>
        </row>
        <row r="1712">
          <cell r="A1712" t="str">
            <v>L&amp;S Arts &amp; Humanities Division</v>
          </cell>
          <cell r="B1712" t="str">
            <v>German</v>
          </cell>
          <cell r="N1712" t="str">
            <v>TAS Eligible</v>
          </cell>
          <cell r="S1712">
            <v>68</v>
          </cell>
          <cell r="X1712">
            <v>71.213931564637804</v>
          </cell>
        </row>
        <row r="1713">
          <cell r="A1713" t="str">
            <v>L&amp;S Arts &amp; Humanities Division</v>
          </cell>
          <cell r="B1713" t="str">
            <v>German</v>
          </cell>
          <cell r="N1713" t="str">
            <v>TAS Eligible</v>
          </cell>
          <cell r="S1713">
            <v>76</v>
          </cell>
          <cell r="X1713">
            <v>80.682912757528229</v>
          </cell>
        </row>
        <row r="1714">
          <cell r="A1714" t="str">
            <v>L&amp;S Arts &amp; Humanities Division</v>
          </cell>
          <cell r="B1714" t="str">
            <v>German</v>
          </cell>
          <cell r="N1714" t="str">
            <v>TAS Eligible</v>
          </cell>
          <cell r="S1714">
            <v>68</v>
          </cell>
          <cell r="X1714">
            <v>72.711518938850787</v>
          </cell>
        </row>
        <row r="1715">
          <cell r="A1715" t="str">
            <v>L&amp;S Arts &amp; Humanities Division</v>
          </cell>
          <cell r="B1715" t="str">
            <v>German</v>
          </cell>
          <cell r="N1715" t="str">
            <v>TAS Eligible</v>
          </cell>
          <cell r="S1715">
            <v>92</v>
          </cell>
          <cell r="X1715">
            <v>93.746652583576733</v>
          </cell>
        </row>
        <row r="1716">
          <cell r="A1716" t="str">
            <v>L&amp;S Arts &amp; Humanities Division</v>
          </cell>
          <cell r="B1716" t="str">
            <v>German</v>
          </cell>
          <cell r="N1716" t="str">
            <v>Not TAS Eligible</v>
          </cell>
          <cell r="S1716">
            <v>12</v>
          </cell>
          <cell r="X1716">
            <v>12.899297423887589</v>
          </cell>
        </row>
        <row r="1717">
          <cell r="A1717" t="str">
            <v>L&amp;S Arts &amp; Humanities Division</v>
          </cell>
          <cell r="B1717" t="str">
            <v>German</v>
          </cell>
          <cell r="N1717" t="str">
            <v>Not TAS Eligible</v>
          </cell>
          <cell r="S1717">
            <v>18</v>
          </cell>
          <cell r="X1717">
            <v>20.017102615694164</v>
          </cell>
        </row>
        <row r="1718">
          <cell r="A1718" t="str">
            <v>L&amp;S Arts &amp; Humanities Division</v>
          </cell>
          <cell r="B1718" t="str">
            <v>German</v>
          </cell>
          <cell r="N1718" t="str">
            <v>Not TAS Eligible</v>
          </cell>
          <cell r="S1718">
            <v>11</v>
          </cell>
          <cell r="X1718">
            <v>11.845675077556828</v>
          </cell>
        </row>
        <row r="1719">
          <cell r="A1719" t="str">
            <v>L&amp;S Arts &amp; Humanities Division</v>
          </cell>
          <cell r="B1719" t="str">
            <v>German</v>
          </cell>
          <cell r="N1719" t="str">
            <v>Not TAS Eligible</v>
          </cell>
          <cell r="S1719">
            <v>5</v>
          </cell>
          <cell r="X1719">
            <v>5.6950216916946861</v>
          </cell>
        </row>
        <row r="1720">
          <cell r="A1720" t="str">
            <v>L&amp;S Arts &amp; Humanities Division</v>
          </cell>
          <cell r="B1720" t="str">
            <v>German</v>
          </cell>
          <cell r="N1720" t="str">
            <v>TAS Eligible</v>
          </cell>
          <cell r="S1720">
            <v>45</v>
          </cell>
          <cell r="X1720">
            <v>40.170777780212312</v>
          </cell>
        </row>
        <row r="1721">
          <cell r="A1721" t="str">
            <v>L&amp;S Arts &amp; Humanities Division</v>
          </cell>
          <cell r="B1721" t="str">
            <v>German</v>
          </cell>
          <cell r="N1721" t="str">
            <v>TAS Eligible</v>
          </cell>
          <cell r="S1721">
            <v>27</v>
          </cell>
          <cell r="X1721">
            <v>27.306611403644041</v>
          </cell>
        </row>
        <row r="1722">
          <cell r="A1722" t="str">
            <v>L&amp;S Arts &amp; Humanities Division</v>
          </cell>
          <cell r="B1722" t="str">
            <v>German</v>
          </cell>
          <cell r="N1722" t="str">
            <v>TAS Eligible</v>
          </cell>
          <cell r="S1722">
            <v>45</v>
          </cell>
          <cell r="X1722">
            <v>39.651511121858668</v>
          </cell>
        </row>
        <row r="1723">
          <cell r="A1723" t="str">
            <v>L&amp;S Arts &amp; Humanities Division</v>
          </cell>
          <cell r="B1723" t="str">
            <v>German</v>
          </cell>
          <cell r="N1723" t="str">
            <v>TAS Eligible</v>
          </cell>
          <cell r="S1723">
            <v>42</v>
          </cell>
          <cell r="X1723">
            <v>44.121294968646978</v>
          </cell>
        </row>
        <row r="1724">
          <cell r="A1724" t="str">
            <v>L&amp;S Arts &amp; Humanities Division</v>
          </cell>
          <cell r="B1724" t="str">
            <v>German</v>
          </cell>
          <cell r="N1724" t="str">
            <v>TAS Eligible</v>
          </cell>
          <cell r="S1724">
            <v>27</v>
          </cell>
          <cell r="X1724">
            <v>22.559944936074988</v>
          </cell>
        </row>
        <row r="1725">
          <cell r="A1725" t="str">
            <v>L&amp;S Arts &amp; Humanities Division</v>
          </cell>
          <cell r="B1725" t="str">
            <v>German</v>
          </cell>
          <cell r="N1725" t="str">
            <v>TAS Eligible</v>
          </cell>
          <cell r="S1725">
            <v>21</v>
          </cell>
          <cell r="X1725">
            <v>16.996547977332781</v>
          </cell>
        </row>
        <row r="1726">
          <cell r="A1726" t="str">
            <v>L&amp;S Arts &amp; Humanities Division</v>
          </cell>
          <cell r="B1726" t="str">
            <v>German</v>
          </cell>
          <cell r="N1726" t="str">
            <v>TAS Eligible</v>
          </cell>
          <cell r="S1726">
            <v>69</v>
          </cell>
          <cell r="X1726">
            <v>55.523499479332727</v>
          </cell>
        </row>
        <row r="1727">
          <cell r="A1727" t="str">
            <v>L&amp;S Arts &amp; Humanities Division</v>
          </cell>
          <cell r="B1727" t="str">
            <v>German</v>
          </cell>
          <cell r="N1727" t="str">
            <v>TAS Eligible</v>
          </cell>
          <cell r="S1727">
            <v>18</v>
          </cell>
          <cell r="X1727">
            <v>15.819834765533745</v>
          </cell>
        </row>
        <row r="1728">
          <cell r="A1728" t="str">
            <v>L&amp;S Arts &amp; Humanities Division</v>
          </cell>
          <cell r="B1728" t="str">
            <v>German</v>
          </cell>
          <cell r="N1728" t="str">
            <v>TAS Eligible</v>
          </cell>
          <cell r="S1728">
            <v>45</v>
          </cell>
          <cell r="X1728">
            <v>42.003012082509649</v>
          </cell>
        </row>
        <row r="1729">
          <cell r="A1729" t="str">
            <v>L&amp;S Arts &amp; Humanities Division</v>
          </cell>
          <cell r="B1729" t="str">
            <v>German</v>
          </cell>
          <cell r="N1729" t="str">
            <v>TAS Eligible</v>
          </cell>
          <cell r="S1729">
            <v>12</v>
          </cell>
          <cell r="X1729">
            <v>12.182279615235835</v>
          </cell>
        </row>
        <row r="1730">
          <cell r="A1730" t="str">
            <v>L&amp;S Arts &amp; Humanities Division</v>
          </cell>
          <cell r="B1730" t="str">
            <v>German</v>
          </cell>
          <cell r="N1730" t="str">
            <v>TAS Eligible</v>
          </cell>
          <cell r="S1730">
            <v>9</v>
          </cell>
          <cell r="X1730">
            <v>9.6849292899580846</v>
          </cell>
        </row>
        <row r="1731">
          <cell r="A1731" t="str">
            <v>L&amp;S Arts &amp; Humanities Division</v>
          </cell>
          <cell r="B1731" t="str">
            <v>German</v>
          </cell>
          <cell r="N1731" t="str">
            <v>TAS Eligible</v>
          </cell>
          <cell r="S1731">
            <v>24</v>
          </cell>
          <cell r="X1731">
            <v>26.838266657222238</v>
          </cell>
        </row>
        <row r="1732">
          <cell r="A1732" t="str">
            <v>L&amp;S Arts &amp; Humanities Division</v>
          </cell>
          <cell r="B1732" t="str">
            <v>German</v>
          </cell>
          <cell r="N1732" t="str">
            <v>TAS Eligible</v>
          </cell>
          <cell r="S1732">
            <v>15</v>
          </cell>
          <cell r="X1732">
            <v>16.305219065132054</v>
          </cell>
        </row>
        <row r="1733">
          <cell r="A1733" t="str">
            <v>L&amp;S Arts &amp; Humanities Division</v>
          </cell>
          <cell r="B1733" t="str">
            <v>German</v>
          </cell>
          <cell r="N1733" t="str">
            <v>TAS Eligible</v>
          </cell>
          <cell r="S1733">
            <v>15</v>
          </cell>
          <cell r="X1733">
            <v>16.407105966198792</v>
          </cell>
        </row>
        <row r="1734">
          <cell r="A1734" t="str">
            <v>L&amp;S Arts &amp; Humanities Division</v>
          </cell>
          <cell r="B1734" t="str">
            <v>German</v>
          </cell>
          <cell r="N1734" t="str">
            <v>TAS Eligible</v>
          </cell>
          <cell r="S1734">
            <v>60</v>
          </cell>
          <cell r="X1734">
            <v>66.208733218394272</v>
          </cell>
        </row>
        <row r="1735">
          <cell r="A1735" t="str">
            <v>L&amp;S Arts &amp; Humanities Division</v>
          </cell>
          <cell r="B1735" t="str">
            <v>German</v>
          </cell>
          <cell r="N1735" t="str">
            <v>TAS Eligible</v>
          </cell>
          <cell r="S1735">
            <v>160</v>
          </cell>
          <cell r="X1735">
            <v>165.63134272200037</v>
          </cell>
        </row>
        <row r="1736">
          <cell r="A1736" t="str">
            <v>L&amp;S Arts &amp; Humanities Division</v>
          </cell>
          <cell r="B1736" t="str">
            <v>German</v>
          </cell>
          <cell r="N1736" t="str">
            <v>TAS Eligible</v>
          </cell>
          <cell r="S1736">
            <v>100</v>
          </cell>
          <cell r="X1736">
            <v>106.61466783726584</v>
          </cell>
        </row>
        <row r="1737">
          <cell r="A1737" t="str">
            <v>L&amp;S Arts &amp; Humanities Division</v>
          </cell>
          <cell r="B1737" t="str">
            <v>German</v>
          </cell>
          <cell r="N1737" t="str">
            <v>TAS Eligible</v>
          </cell>
          <cell r="S1737">
            <v>36</v>
          </cell>
          <cell r="X1737">
            <v>37.031925574893748</v>
          </cell>
        </row>
        <row r="1738">
          <cell r="A1738" t="str">
            <v>L&amp;S Arts &amp; Humanities Division</v>
          </cell>
          <cell r="B1738" t="str">
            <v>German</v>
          </cell>
          <cell r="N1738" t="str">
            <v>TAS Eligible</v>
          </cell>
          <cell r="S1738">
            <v>8</v>
          </cell>
          <cell r="X1738">
            <v>7.8561429360839927</v>
          </cell>
        </row>
        <row r="1739">
          <cell r="A1739" t="str">
            <v>L&amp;S Arts &amp; Humanities Division</v>
          </cell>
          <cell r="B1739" t="str">
            <v>German</v>
          </cell>
          <cell r="N1739" t="str">
            <v>TAS Eligible</v>
          </cell>
          <cell r="S1739">
            <v>12</v>
          </cell>
          <cell r="X1739">
            <v>12.000961765253734</v>
          </cell>
        </row>
        <row r="1740">
          <cell r="A1740" t="str">
            <v>L&amp;S Arts &amp; Humanities Division</v>
          </cell>
          <cell r="B1740" t="str">
            <v>German</v>
          </cell>
          <cell r="N1740" t="str">
            <v>Not TAS Eligible</v>
          </cell>
          <cell r="S1740">
            <v>6</v>
          </cell>
          <cell r="X1740">
            <v>6.8340260300336251</v>
          </cell>
        </row>
        <row r="1741">
          <cell r="A1741" t="str">
            <v>L&amp;S Arts &amp; Humanities Division</v>
          </cell>
          <cell r="B1741" t="str">
            <v>German</v>
          </cell>
          <cell r="N1741" t="str">
            <v>TAS Eligible</v>
          </cell>
          <cell r="S1741">
            <v>15</v>
          </cell>
          <cell r="X1741">
            <v>15</v>
          </cell>
        </row>
        <row r="1742">
          <cell r="A1742" t="str">
            <v>L&amp;S Arts &amp; Humanities Division</v>
          </cell>
          <cell r="B1742" t="str">
            <v>German</v>
          </cell>
          <cell r="N1742" t="str">
            <v>TAS Eligible</v>
          </cell>
          <cell r="S1742">
            <v>20</v>
          </cell>
          <cell r="X1742">
            <v>21.218980549966467</v>
          </cell>
        </row>
        <row r="1743">
          <cell r="A1743" t="str">
            <v>L&amp;S Arts &amp; Humanities Division</v>
          </cell>
          <cell r="B1743" t="str">
            <v>German</v>
          </cell>
          <cell r="N1743" t="str">
            <v>TAS Eligible</v>
          </cell>
          <cell r="S1743">
            <v>6</v>
          </cell>
          <cell r="X1743">
            <v>6.0867670364500785</v>
          </cell>
        </row>
        <row r="1744">
          <cell r="A1744" t="str">
            <v>L&amp;S Arts &amp; Humanities Division</v>
          </cell>
          <cell r="B1744" t="str">
            <v>German</v>
          </cell>
          <cell r="N1744" t="str">
            <v>TAS Eligible</v>
          </cell>
          <cell r="S1744">
            <v>60</v>
          </cell>
          <cell r="X1744">
            <v>63.116797780285125</v>
          </cell>
        </row>
        <row r="1745">
          <cell r="A1745" t="str">
            <v>L&amp;S Arts &amp; Humanities Division</v>
          </cell>
          <cell r="B1745" t="str">
            <v>German</v>
          </cell>
          <cell r="N1745" t="str">
            <v>TAS Eligible</v>
          </cell>
          <cell r="S1745">
            <v>32</v>
          </cell>
          <cell r="X1745">
            <v>33.662292149485395</v>
          </cell>
        </row>
        <row r="1746">
          <cell r="A1746" t="str">
            <v>L&amp;S Arts &amp; Humanities Division</v>
          </cell>
          <cell r="B1746" t="str">
            <v>German</v>
          </cell>
          <cell r="N1746" t="str">
            <v>TAS Eligible</v>
          </cell>
          <cell r="S1746">
            <v>112</v>
          </cell>
          <cell r="X1746">
            <v>114.126359666963</v>
          </cell>
        </row>
        <row r="1747">
          <cell r="A1747" t="str">
            <v>L&amp;S Arts &amp; Humanities Division</v>
          </cell>
          <cell r="B1747" t="str">
            <v>History of Art</v>
          </cell>
          <cell r="N1747" t="str">
            <v>TAS Eligible</v>
          </cell>
          <cell r="S1747">
            <v>64</v>
          </cell>
          <cell r="X1747">
            <v>65.018890780197026</v>
          </cell>
        </row>
        <row r="1748">
          <cell r="A1748" t="str">
            <v>L&amp;S Arts &amp; Humanities Division</v>
          </cell>
          <cell r="B1748" t="str">
            <v>History of Art</v>
          </cell>
          <cell r="N1748" t="str">
            <v>TAS Eligible</v>
          </cell>
          <cell r="S1748">
            <v>68</v>
          </cell>
          <cell r="X1748">
            <v>76.181980611612218</v>
          </cell>
        </row>
        <row r="1749">
          <cell r="A1749" t="str">
            <v>L&amp;S Arts &amp; Humanities Division</v>
          </cell>
          <cell r="B1749" t="str">
            <v>History of Art</v>
          </cell>
          <cell r="N1749" t="str">
            <v>TAS Eligible</v>
          </cell>
          <cell r="S1749">
            <v>80</v>
          </cell>
          <cell r="X1749">
            <v>77.698490413505098</v>
          </cell>
        </row>
        <row r="1750">
          <cell r="A1750" t="str">
            <v>L&amp;S Arts &amp; Humanities Division</v>
          </cell>
          <cell r="B1750" t="str">
            <v>History of Art</v>
          </cell>
          <cell r="N1750" t="str">
            <v>TAS Eligible</v>
          </cell>
          <cell r="S1750">
            <v>72</v>
          </cell>
          <cell r="X1750">
            <v>73.618263727208003</v>
          </cell>
        </row>
        <row r="1751">
          <cell r="A1751" t="str">
            <v>L&amp;S Arts &amp; Humanities Division</v>
          </cell>
          <cell r="B1751" t="str">
            <v>History of Art</v>
          </cell>
          <cell r="N1751" t="str">
            <v>TAS Eligible</v>
          </cell>
          <cell r="S1751">
            <v>68</v>
          </cell>
          <cell r="X1751">
            <v>76.185464634136991</v>
          </cell>
        </row>
        <row r="1752">
          <cell r="A1752" t="str">
            <v>L&amp;S Arts &amp; Humanities Division</v>
          </cell>
          <cell r="B1752" t="str">
            <v>History of Art</v>
          </cell>
          <cell r="N1752" t="str">
            <v>TAS Eligible</v>
          </cell>
          <cell r="S1752">
            <v>60</v>
          </cell>
          <cell r="X1752">
            <v>63.526503824418626</v>
          </cell>
        </row>
        <row r="1753">
          <cell r="A1753" t="str">
            <v>L&amp;S Arts &amp; Humanities Division</v>
          </cell>
          <cell r="B1753" t="str">
            <v>History of Art</v>
          </cell>
          <cell r="N1753" t="str">
            <v>TAS Eligible</v>
          </cell>
          <cell r="S1753">
            <v>76</v>
          </cell>
          <cell r="X1753">
            <v>75.775710656848673</v>
          </cell>
        </row>
        <row r="1754">
          <cell r="A1754" t="str">
            <v>L&amp;S Arts &amp; Humanities Division</v>
          </cell>
          <cell r="B1754" t="str">
            <v>History of Art</v>
          </cell>
          <cell r="N1754" t="str">
            <v>TAS Eligible</v>
          </cell>
          <cell r="S1754">
            <v>64</v>
          </cell>
          <cell r="X1754">
            <v>63.910543562408854</v>
          </cell>
        </row>
        <row r="1755">
          <cell r="A1755" t="str">
            <v>L&amp;S Arts &amp; Humanities Division</v>
          </cell>
          <cell r="B1755" t="str">
            <v>History of Art</v>
          </cell>
          <cell r="N1755" t="str">
            <v>TAS Eligible</v>
          </cell>
          <cell r="S1755">
            <v>72</v>
          </cell>
          <cell r="X1755">
            <v>74.481781154682366</v>
          </cell>
        </row>
        <row r="1756">
          <cell r="A1756" t="str">
            <v>L&amp;S Arts &amp; Humanities Division</v>
          </cell>
          <cell r="B1756" t="str">
            <v>History of Art</v>
          </cell>
          <cell r="N1756" t="str">
            <v>TAS Eligible</v>
          </cell>
          <cell r="S1756">
            <v>64</v>
          </cell>
          <cell r="X1756">
            <v>72.295898408763975</v>
          </cell>
        </row>
        <row r="1757">
          <cell r="A1757" t="str">
            <v>L&amp;S Arts &amp; Humanities Division</v>
          </cell>
          <cell r="B1757" t="str">
            <v>History of Art</v>
          </cell>
          <cell r="N1757" t="str">
            <v>TAS Eligible</v>
          </cell>
          <cell r="S1757">
            <v>76</v>
          </cell>
          <cell r="X1757">
            <v>74.261492289802263</v>
          </cell>
        </row>
        <row r="1758">
          <cell r="A1758" t="str">
            <v>L&amp;S Arts &amp; Humanities Division</v>
          </cell>
          <cell r="B1758" t="str">
            <v>History of Art</v>
          </cell>
          <cell r="N1758" t="str">
            <v>TAS Eligible</v>
          </cell>
          <cell r="S1758">
            <v>64</v>
          </cell>
          <cell r="X1758">
            <v>65.642128159228051</v>
          </cell>
        </row>
        <row r="1759">
          <cell r="A1759" t="str">
            <v>L&amp;S Arts &amp; Humanities Division</v>
          </cell>
          <cell r="B1759" t="str">
            <v>History of Art</v>
          </cell>
          <cell r="N1759" t="str">
            <v>TAS Eligible</v>
          </cell>
          <cell r="S1759">
            <v>76</v>
          </cell>
          <cell r="X1759">
            <v>81.13882962381777</v>
          </cell>
        </row>
        <row r="1760">
          <cell r="A1760" t="str">
            <v>L&amp;S Arts &amp; Humanities Division</v>
          </cell>
          <cell r="B1760" t="str">
            <v>History of Art</v>
          </cell>
          <cell r="N1760" t="str">
            <v>TAS Eligible</v>
          </cell>
          <cell r="S1760">
            <v>72</v>
          </cell>
          <cell r="X1760">
            <v>74.577408561818984</v>
          </cell>
        </row>
        <row r="1761">
          <cell r="A1761" t="str">
            <v>L&amp;S Arts &amp; Humanities Division</v>
          </cell>
          <cell r="B1761" t="str">
            <v>History of Art</v>
          </cell>
          <cell r="N1761" t="str">
            <v>TAS Eligible</v>
          </cell>
          <cell r="S1761">
            <v>64</v>
          </cell>
          <cell r="X1761">
            <v>65.088875175709973</v>
          </cell>
        </row>
        <row r="1762">
          <cell r="A1762" t="str">
            <v>L&amp;S Arts &amp; Humanities Division</v>
          </cell>
          <cell r="B1762" t="str">
            <v>History of Art</v>
          </cell>
          <cell r="N1762" t="str">
            <v>TAS Eligible</v>
          </cell>
          <cell r="S1762">
            <v>68</v>
          </cell>
          <cell r="X1762">
            <v>71.039244055656326</v>
          </cell>
        </row>
        <row r="1763">
          <cell r="A1763" t="str">
            <v>L&amp;S Arts &amp; Humanities Division</v>
          </cell>
          <cell r="B1763" t="str">
            <v>History of Art</v>
          </cell>
          <cell r="N1763" t="str">
            <v>TAS Eligible</v>
          </cell>
          <cell r="S1763">
            <v>68</v>
          </cell>
          <cell r="X1763">
            <v>66.513468543849001</v>
          </cell>
        </row>
        <row r="1764">
          <cell r="A1764" t="str">
            <v>L&amp;S Arts &amp; Humanities Division</v>
          </cell>
          <cell r="B1764" t="str">
            <v>History of Art</v>
          </cell>
          <cell r="N1764" t="str">
            <v>TAS Eligible</v>
          </cell>
          <cell r="S1764">
            <v>520</v>
          </cell>
          <cell r="X1764">
            <v>537.03991753196715</v>
          </cell>
        </row>
        <row r="1765">
          <cell r="A1765" t="str">
            <v>L&amp;S Arts &amp; Humanities Division</v>
          </cell>
          <cell r="B1765" t="str">
            <v>History of Art</v>
          </cell>
          <cell r="N1765" t="str">
            <v>TAS Eligible</v>
          </cell>
          <cell r="S1765">
            <v>156</v>
          </cell>
          <cell r="X1765">
            <v>169.37142857142857</v>
          </cell>
        </row>
        <row r="1766">
          <cell r="A1766" t="str">
            <v>L&amp;S Arts &amp; Humanities Division</v>
          </cell>
          <cell r="B1766" t="str">
            <v>History of Art</v>
          </cell>
          <cell r="N1766" t="str">
            <v>TAS Eligible</v>
          </cell>
          <cell r="S1766">
            <v>68</v>
          </cell>
          <cell r="X1766">
            <v>65.145089671925078</v>
          </cell>
        </row>
        <row r="1767">
          <cell r="A1767" t="str">
            <v>L&amp;S Arts &amp; Humanities Division</v>
          </cell>
          <cell r="B1767" t="str">
            <v>History of Art</v>
          </cell>
          <cell r="N1767" t="str">
            <v>TAS Eligible</v>
          </cell>
          <cell r="S1767">
            <v>184</v>
          </cell>
          <cell r="X1767">
            <v>183.72509150348159</v>
          </cell>
        </row>
        <row r="1768">
          <cell r="A1768" t="str">
            <v>L&amp;S Arts &amp; Humanities Division</v>
          </cell>
          <cell r="B1768" t="str">
            <v>History of Art</v>
          </cell>
          <cell r="N1768" t="str">
            <v>TAS Eligible</v>
          </cell>
          <cell r="S1768">
            <v>180</v>
          </cell>
          <cell r="X1768">
            <v>184.12050893602864</v>
          </cell>
        </row>
        <row r="1769">
          <cell r="A1769" t="str">
            <v>L&amp;S Arts &amp; Humanities Division</v>
          </cell>
          <cell r="B1769" t="str">
            <v>History of Art</v>
          </cell>
          <cell r="N1769" t="str">
            <v>Not TAS Eligible</v>
          </cell>
          <cell r="S1769">
            <v>6</v>
          </cell>
          <cell r="X1769">
            <v>5.5936761148459322</v>
          </cell>
        </row>
        <row r="1770">
          <cell r="A1770" t="str">
            <v>L&amp;S Arts &amp; Humanities Division</v>
          </cell>
          <cell r="B1770" t="str">
            <v>History of Art</v>
          </cell>
          <cell r="N1770" t="str">
            <v>Not TAS Eligible</v>
          </cell>
          <cell r="S1770">
            <v>4</v>
          </cell>
          <cell r="X1770">
            <v>3.9854263705832231</v>
          </cell>
        </row>
        <row r="1771">
          <cell r="A1771" t="str">
            <v>L&amp;S Arts &amp; Humanities Division</v>
          </cell>
          <cell r="B1771" t="str">
            <v>History of Art</v>
          </cell>
          <cell r="N1771" t="str">
            <v>TAS Eligible</v>
          </cell>
          <cell r="S1771">
            <v>184</v>
          </cell>
          <cell r="X1771">
            <v>184.73993608140239</v>
          </cell>
        </row>
        <row r="1772">
          <cell r="A1772" t="str">
            <v>L&amp;S Arts &amp; Humanities Division</v>
          </cell>
          <cell r="B1772" t="str">
            <v>History of Art</v>
          </cell>
          <cell r="N1772" t="str">
            <v>TAS Eligible</v>
          </cell>
          <cell r="S1772">
            <v>175.99982399999999</v>
          </cell>
          <cell r="X1772">
            <v>188.62335380007499</v>
          </cell>
        </row>
        <row r="1773">
          <cell r="A1773" t="str">
            <v>L&amp;S Arts &amp; Humanities Division</v>
          </cell>
          <cell r="B1773" t="str">
            <v>History of Art</v>
          </cell>
          <cell r="N1773" t="str">
            <v>TAS Eligible</v>
          </cell>
          <cell r="S1773">
            <v>88</v>
          </cell>
          <cell r="X1773">
            <v>89.688245396968469</v>
          </cell>
        </row>
        <row r="1774">
          <cell r="A1774" t="str">
            <v>L&amp;S Arts &amp; Humanities Division</v>
          </cell>
          <cell r="B1774" t="str">
            <v>History of Art</v>
          </cell>
          <cell r="N1774" t="str">
            <v>TAS Eligible</v>
          </cell>
          <cell r="S1774">
            <v>104</v>
          </cell>
          <cell r="X1774">
            <v>101.69843015895624</v>
          </cell>
        </row>
        <row r="1775">
          <cell r="A1775" t="str">
            <v>L&amp;S Arts &amp; Humanities Division</v>
          </cell>
          <cell r="B1775" t="str">
            <v>History of Art</v>
          </cell>
          <cell r="N1775" t="str">
            <v>TAS Eligible</v>
          </cell>
          <cell r="S1775">
            <v>116</v>
          </cell>
          <cell r="X1775">
            <v>126.0651652637879</v>
          </cell>
        </row>
        <row r="1776">
          <cell r="A1776" t="str">
            <v>L&amp;S Arts &amp; Humanities Division</v>
          </cell>
          <cell r="B1776" t="str">
            <v>History of Art</v>
          </cell>
          <cell r="N1776" t="str">
            <v>TAS Eligible</v>
          </cell>
          <cell r="S1776">
            <v>84</v>
          </cell>
          <cell r="X1776">
            <v>95.67440481462836</v>
          </cell>
        </row>
        <row r="1777">
          <cell r="A1777" t="str">
            <v>L&amp;S Arts &amp; Humanities Division</v>
          </cell>
          <cell r="B1777" t="str">
            <v>History of Art</v>
          </cell>
          <cell r="N1777" t="str">
            <v>TAS Eligible</v>
          </cell>
          <cell r="S1777">
            <v>64</v>
          </cell>
          <cell r="X1777">
            <v>64.160481611458636</v>
          </cell>
        </row>
        <row r="1778">
          <cell r="A1778" t="str">
            <v>L&amp;S Arts &amp; Humanities Division</v>
          </cell>
          <cell r="B1778" t="str">
            <v>History of Art</v>
          </cell>
          <cell r="N1778" t="str">
            <v>TAS Eligible</v>
          </cell>
          <cell r="S1778">
            <v>48</v>
          </cell>
          <cell r="X1778">
            <v>48.764168085147759</v>
          </cell>
        </row>
        <row r="1779">
          <cell r="A1779" t="str">
            <v>L&amp;S Arts &amp; Humanities Division</v>
          </cell>
          <cell r="B1779" t="str">
            <v>History of Art</v>
          </cell>
          <cell r="N1779" t="str">
            <v>TAS Eligible</v>
          </cell>
          <cell r="S1779">
            <v>92</v>
          </cell>
          <cell r="X1779">
            <v>88.681838138328985</v>
          </cell>
        </row>
        <row r="1780">
          <cell r="A1780" t="str">
            <v>L&amp;S Arts &amp; Humanities Division</v>
          </cell>
          <cell r="B1780" t="str">
            <v>History of Art</v>
          </cell>
          <cell r="N1780" t="str">
            <v>TAS Eligible</v>
          </cell>
          <cell r="S1780">
            <v>120</v>
          </cell>
          <cell r="X1780">
            <v>131.09412758602713</v>
          </cell>
        </row>
        <row r="1781">
          <cell r="A1781" t="str">
            <v>L&amp;S Arts &amp; Humanities Division</v>
          </cell>
          <cell r="B1781" t="str">
            <v>History of Art</v>
          </cell>
          <cell r="N1781" t="str">
            <v>TAS Eligible</v>
          </cell>
          <cell r="S1781">
            <v>300</v>
          </cell>
          <cell r="X1781">
            <v>312.80772269787207</v>
          </cell>
        </row>
        <row r="1782">
          <cell r="A1782" t="str">
            <v>L&amp;S Arts &amp; Humanities Division</v>
          </cell>
          <cell r="B1782" t="str">
            <v>History of Art</v>
          </cell>
          <cell r="N1782" t="str">
            <v>TAS Eligible</v>
          </cell>
          <cell r="S1782">
            <v>192</v>
          </cell>
          <cell r="X1782">
            <v>198.52619578451251</v>
          </cell>
        </row>
        <row r="1783">
          <cell r="A1783" t="str">
            <v>L&amp;S Arts &amp; Humanities Division</v>
          </cell>
          <cell r="B1783" t="str">
            <v>History of Art</v>
          </cell>
          <cell r="N1783" t="str">
            <v>TAS Eligible</v>
          </cell>
          <cell r="S1783">
            <v>160</v>
          </cell>
          <cell r="X1783">
            <v>170.74193716076127</v>
          </cell>
        </row>
        <row r="1784">
          <cell r="A1784" t="str">
            <v>L&amp;S Arts &amp; Humanities Division</v>
          </cell>
          <cell r="B1784" t="str">
            <v>History of Art</v>
          </cell>
          <cell r="N1784" t="str">
            <v>TAS Eligible</v>
          </cell>
          <cell r="S1784">
            <v>32</v>
          </cell>
          <cell r="X1784">
            <v>30.713359204373916</v>
          </cell>
        </row>
        <row r="1785">
          <cell r="A1785" t="str">
            <v>L&amp;S Arts &amp; Humanities Division</v>
          </cell>
          <cell r="B1785" t="str">
            <v>History of Art</v>
          </cell>
          <cell r="N1785" t="str">
            <v>TAS Eligible</v>
          </cell>
          <cell r="S1785">
            <v>16</v>
          </cell>
          <cell r="X1785">
            <v>16.854282120082708</v>
          </cell>
        </row>
        <row r="1786">
          <cell r="A1786" t="str">
            <v>L&amp;S Arts &amp; Humanities Division</v>
          </cell>
          <cell r="B1786" t="str">
            <v>History of Art</v>
          </cell>
          <cell r="N1786" t="str">
            <v>TAS Eligible</v>
          </cell>
          <cell r="S1786">
            <v>28</v>
          </cell>
          <cell r="X1786">
            <v>23.49658062406882</v>
          </cell>
        </row>
        <row r="1787">
          <cell r="A1787" t="str">
            <v>L&amp;S Arts &amp; Humanities Division</v>
          </cell>
          <cell r="B1787" t="str">
            <v>History of Art</v>
          </cell>
          <cell r="N1787" t="str">
            <v>TAS Eligible</v>
          </cell>
          <cell r="S1787">
            <v>20</v>
          </cell>
          <cell r="X1787">
            <v>20.915392708740491</v>
          </cell>
        </row>
        <row r="1788">
          <cell r="A1788" t="str">
            <v>L&amp;S Arts &amp; Humanities Division</v>
          </cell>
          <cell r="B1788" t="str">
            <v>History of Art</v>
          </cell>
          <cell r="N1788" t="str">
            <v>TAS Eligible</v>
          </cell>
          <cell r="S1788">
            <v>60</v>
          </cell>
          <cell r="X1788">
            <v>65.382966156755472</v>
          </cell>
        </row>
        <row r="1789">
          <cell r="A1789" t="str">
            <v>L&amp;S Arts &amp; Humanities Division</v>
          </cell>
          <cell r="B1789" t="str">
            <v>History of Art</v>
          </cell>
          <cell r="N1789" t="str">
            <v>TAS Eligible</v>
          </cell>
          <cell r="S1789">
            <v>52</v>
          </cell>
          <cell r="X1789">
            <v>56.612643357055255</v>
          </cell>
        </row>
        <row r="1790">
          <cell r="A1790" t="str">
            <v>L&amp;S Arts &amp; Humanities Division</v>
          </cell>
          <cell r="B1790" t="str">
            <v>History of Art</v>
          </cell>
          <cell r="N1790" t="str">
            <v>TAS Eligible</v>
          </cell>
          <cell r="S1790">
            <v>40</v>
          </cell>
          <cell r="X1790">
            <v>43.290209220431159</v>
          </cell>
        </row>
        <row r="1791">
          <cell r="A1791" t="str">
            <v>L&amp;S Arts &amp; Humanities Division</v>
          </cell>
          <cell r="B1791" t="str">
            <v>History of Art</v>
          </cell>
          <cell r="N1791" t="str">
            <v>TAS Eligible</v>
          </cell>
          <cell r="S1791">
            <v>56</v>
          </cell>
          <cell r="X1791">
            <v>52.467993959498052</v>
          </cell>
        </row>
        <row r="1792">
          <cell r="A1792" t="str">
            <v>L&amp;S Arts &amp; Humanities Division</v>
          </cell>
          <cell r="B1792" t="str">
            <v>History of Art</v>
          </cell>
          <cell r="N1792" t="str">
            <v>TAS Eligible</v>
          </cell>
          <cell r="S1792">
            <v>48</v>
          </cell>
          <cell r="X1792">
            <v>50.346553607779121</v>
          </cell>
        </row>
        <row r="1793">
          <cell r="A1793" t="str">
            <v>L&amp;S Arts &amp; Humanities Division</v>
          </cell>
          <cell r="B1793" t="str">
            <v>History of Art</v>
          </cell>
          <cell r="N1793" t="str">
            <v>TAS Eligible</v>
          </cell>
          <cell r="S1793">
            <v>56</v>
          </cell>
          <cell r="X1793">
            <v>54.157111108139894</v>
          </cell>
        </row>
        <row r="1794">
          <cell r="A1794" t="str">
            <v>L&amp;S Arts &amp; Humanities Division</v>
          </cell>
          <cell r="B1794" t="str">
            <v>History of Art</v>
          </cell>
          <cell r="N1794" t="str">
            <v>TAS Eligible</v>
          </cell>
          <cell r="S1794">
            <v>48</v>
          </cell>
          <cell r="X1794">
            <v>48.446230017949937</v>
          </cell>
        </row>
        <row r="1795">
          <cell r="A1795" t="str">
            <v>L&amp;S Arts &amp; Humanities Division</v>
          </cell>
          <cell r="B1795" t="str">
            <v>History of Art</v>
          </cell>
          <cell r="N1795" t="str">
            <v>TAS Eligible</v>
          </cell>
          <cell r="S1795">
            <v>32</v>
          </cell>
          <cell r="X1795">
            <v>32.681349877942353</v>
          </cell>
        </row>
        <row r="1796">
          <cell r="A1796" t="str">
            <v>L&amp;S Arts &amp; Humanities Division</v>
          </cell>
          <cell r="B1796" t="str">
            <v>History of Art</v>
          </cell>
          <cell r="N1796" t="str">
            <v>TAS Eligible</v>
          </cell>
          <cell r="S1796">
            <v>24</v>
          </cell>
          <cell r="X1796">
            <v>26.265725752119906</v>
          </cell>
        </row>
        <row r="1797">
          <cell r="A1797" t="str">
            <v>L&amp;S Arts &amp; Humanities Division</v>
          </cell>
          <cell r="B1797" t="str">
            <v>History of Art</v>
          </cell>
          <cell r="N1797" t="str">
            <v>TAS Eligible</v>
          </cell>
          <cell r="S1797">
            <v>4</v>
          </cell>
          <cell r="X1797">
            <v>4.194777699364856</v>
          </cell>
        </row>
        <row r="1798">
          <cell r="A1798" t="str">
            <v>L&amp;S Arts &amp; Humanities Division</v>
          </cell>
          <cell r="B1798" t="str">
            <v>History of Art</v>
          </cell>
          <cell r="N1798" t="str">
            <v>Not TAS Eligible</v>
          </cell>
          <cell r="S1798">
            <v>3</v>
          </cell>
          <cell r="X1798">
            <v>2.7968380574229661</v>
          </cell>
        </row>
        <row r="1799">
          <cell r="A1799" t="str">
            <v>L&amp;S Arts &amp; Humanities Division</v>
          </cell>
          <cell r="B1799" t="str">
            <v>History of Art</v>
          </cell>
          <cell r="N1799" t="str">
            <v>Not TAS Eligible</v>
          </cell>
          <cell r="S1799">
            <v>19</v>
          </cell>
          <cell r="X1799">
            <v>19.312512866649712</v>
          </cell>
        </row>
        <row r="1800">
          <cell r="A1800" t="str">
            <v>L&amp;S Arts &amp; Humanities Division</v>
          </cell>
          <cell r="B1800" t="str">
            <v>History of Art</v>
          </cell>
          <cell r="N1800" t="str">
            <v>Not TAS Eligible</v>
          </cell>
          <cell r="S1800">
            <v>10</v>
          </cell>
          <cell r="X1800">
            <v>9.9635659264580561</v>
          </cell>
        </row>
        <row r="1801">
          <cell r="A1801" t="str">
            <v>L&amp;S Arts &amp; Humanities Division</v>
          </cell>
          <cell r="B1801" t="str">
            <v>History of Art</v>
          </cell>
          <cell r="N1801" t="str">
            <v>TAS Eligible</v>
          </cell>
          <cell r="S1801">
            <v>32</v>
          </cell>
          <cell r="X1801">
            <v>32.613907417079446</v>
          </cell>
        </row>
        <row r="1802">
          <cell r="A1802" t="str">
            <v>L&amp;S Arts &amp; Humanities Division</v>
          </cell>
          <cell r="B1802" t="str">
            <v>Italian Studies</v>
          </cell>
          <cell r="N1802" t="str">
            <v>TAS Eligible</v>
          </cell>
          <cell r="S1802">
            <v>64</v>
          </cell>
          <cell r="X1802">
            <v>64.294993507375324</v>
          </cell>
        </row>
        <row r="1803">
          <cell r="A1803" t="str">
            <v>L&amp;S Arts &amp; Humanities Division</v>
          </cell>
          <cell r="B1803" t="str">
            <v>Italian Studies</v>
          </cell>
          <cell r="N1803" t="str">
            <v>TAS Eligible</v>
          </cell>
          <cell r="S1803">
            <v>35</v>
          </cell>
          <cell r="X1803">
            <v>37.719257823421998</v>
          </cell>
        </row>
        <row r="1804">
          <cell r="A1804" t="str">
            <v>L&amp;S Arts &amp; Humanities Division</v>
          </cell>
          <cell r="B1804" t="str">
            <v>Italian Studies</v>
          </cell>
          <cell r="N1804" t="str">
            <v>TAS Eligible</v>
          </cell>
          <cell r="S1804">
            <v>45</v>
          </cell>
          <cell r="X1804">
            <v>41.924610283196401</v>
          </cell>
        </row>
        <row r="1805">
          <cell r="A1805" t="str">
            <v>L&amp;S Arts &amp; Humanities Division</v>
          </cell>
          <cell r="B1805" t="str">
            <v>Italian Studies</v>
          </cell>
          <cell r="N1805" t="str">
            <v>TAS Eligible</v>
          </cell>
          <cell r="S1805">
            <v>80</v>
          </cell>
          <cell r="X1805">
            <v>75.813787060878823</v>
          </cell>
        </row>
        <row r="1806">
          <cell r="A1806" t="str">
            <v>L&amp;S Arts &amp; Humanities Division</v>
          </cell>
          <cell r="B1806" t="str">
            <v>Italian Studies</v>
          </cell>
          <cell r="N1806" t="str">
            <v>TAS Eligible</v>
          </cell>
          <cell r="S1806">
            <v>95</v>
          </cell>
          <cell r="X1806">
            <v>94.317258320178837</v>
          </cell>
        </row>
        <row r="1807">
          <cell r="A1807" t="str">
            <v>L&amp;S Arts &amp; Humanities Division</v>
          </cell>
          <cell r="B1807" t="str">
            <v>Italian Studies</v>
          </cell>
          <cell r="N1807" t="str">
            <v>TAS Eligible</v>
          </cell>
          <cell r="S1807">
            <v>50</v>
          </cell>
          <cell r="X1807">
            <v>53.797032195318685</v>
          </cell>
        </row>
        <row r="1808">
          <cell r="A1808" t="str">
            <v>L&amp;S Arts &amp; Humanities Division</v>
          </cell>
          <cell r="B1808" t="str">
            <v>Italian Studies</v>
          </cell>
          <cell r="N1808" t="str">
            <v>TAS Eligible</v>
          </cell>
          <cell r="S1808">
            <v>35</v>
          </cell>
          <cell r="X1808">
            <v>33.777166737344842</v>
          </cell>
        </row>
        <row r="1809">
          <cell r="A1809" t="str">
            <v>L&amp;S Arts &amp; Humanities Division</v>
          </cell>
          <cell r="B1809" t="str">
            <v>Italian Studies</v>
          </cell>
          <cell r="N1809" t="str">
            <v>TAS Eligible</v>
          </cell>
          <cell r="S1809">
            <v>35</v>
          </cell>
          <cell r="X1809">
            <v>33.830421306620366</v>
          </cell>
        </row>
        <row r="1810">
          <cell r="A1810" t="str">
            <v>L&amp;S Arts &amp; Humanities Division</v>
          </cell>
          <cell r="B1810" t="str">
            <v>Italian Studies</v>
          </cell>
          <cell r="N1810" t="str">
            <v>TAS Eligible</v>
          </cell>
          <cell r="S1810">
            <v>65</v>
          </cell>
          <cell r="X1810">
            <v>69.641765799308601</v>
          </cell>
        </row>
        <row r="1811">
          <cell r="A1811" t="str">
            <v>L&amp;S Arts &amp; Humanities Division</v>
          </cell>
          <cell r="B1811" t="str">
            <v>Italian Studies</v>
          </cell>
          <cell r="N1811" t="str">
            <v>TAS Eligible</v>
          </cell>
          <cell r="S1811">
            <v>80</v>
          </cell>
          <cell r="X1811">
            <v>72.895270967043302</v>
          </cell>
        </row>
        <row r="1812">
          <cell r="A1812" t="str">
            <v>L&amp;S Arts &amp; Humanities Division</v>
          </cell>
          <cell r="B1812" t="str">
            <v>Italian Studies</v>
          </cell>
          <cell r="N1812" t="str">
            <v>TAS Eligible</v>
          </cell>
          <cell r="S1812">
            <v>54</v>
          </cell>
          <cell r="X1812">
            <v>57.283386573284005</v>
          </cell>
        </row>
        <row r="1813">
          <cell r="A1813" t="str">
            <v>L&amp;S Arts &amp; Humanities Division</v>
          </cell>
          <cell r="B1813" t="str">
            <v>Italian Studies</v>
          </cell>
          <cell r="N1813" t="str">
            <v>TAS Eligible</v>
          </cell>
          <cell r="S1813">
            <v>60</v>
          </cell>
          <cell r="X1813">
            <v>64.579596620831865</v>
          </cell>
        </row>
        <row r="1814">
          <cell r="A1814" t="str">
            <v>L&amp;S Arts &amp; Humanities Division</v>
          </cell>
          <cell r="B1814" t="str">
            <v>Italian Studies</v>
          </cell>
          <cell r="N1814" t="str">
            <v>TAS Eligible</v>
          </cell>
          <cell r="S1814">
            <v>20</v>
          </cell>
          <cell r="X1814">
            <v>21.727765882281211</v>
          </cell>
        </row>
        <row r="1815">
          <cell r="A1815" t="str">
            <v>L&amp;S Arts &amp; Humanities Division</v>
          </cell>
          <cell r="B1815" t="str">
            <v>Italian Studies</v>
          </cell>
          <cell r="N1815" t="str">
            <v>TAS Eligible</v>
          </cell>
          <cell r="S1815">
            <v>55</v>
          </cell>
          <cell r="X1815">
            <v>54.873729483462562</v>
          </cell>
        </row>
        <row r="1816">
          <cell r="A1816" t="str">
            <v>L&amp;S Arts &amp; Humanities Division</v>
          </cell>
          <cell r="B1816" t="str">
            <v>Italian Studies</v>
          </cell>
          <cell r="N1816" t="str">
            <v>TAS Eligible</v>
          </cell>
          <cell r="S1816">
            <v>20</v>
          </cell>
          <cell r="X1816">
            <v>23.295103957075789</v>
          </cell>
        </row>
        <row r="1817">
          <cell r="A1817" t="str">
            <v>L&amp;S Arts &amp; Humanities Division</v>
          </cell>
          <cell r="B1817" t="str">
            <v>Italian Studies</v>
          </cell>
          <cell r="N1817" t="str">
            <v>TAS Eligible</v>
          </cell>
          <cell r="S1817">
            <v>60</v>
          </cell>
          <cell r="X1817">
            <v>49.360515873784863</v>
          </cell>
        </row>
        <row r="1818">
          <cell r="A1818" t="str">
            <v>L&amp;S Arts &amp; Humanities Division</v>
          </cell>
          <cell r="B1818" t="str">
            <v>Italian Studies</v>
          </cell>
          <cell r="N1818" t="str">
            <v>TAS Eligible</v>
          </cell>
          <cell r="S1818">
            <v>40</v>
          </cell>
          <cell r="X1818">
            <v>42.572337296951567</v>
          </cell>
        </row>
        <row r="1819">
          <cell r="A1819" t="str">
            <v>L&amp;S Arts &amp; Humanities Division</v>
          </cell>
          <cell r="B1819" t="str">
            <v>Italian Studies</v>
          </cell>
          <cell r="N1819" t="str">
            <v>TAS Eligible</v>
          </cell>
          <cell r="S1819">
            <v>40</v>
          </cell>
          <cell r="X1819">
            <v>46.69953341600791</v>
          </cell>
        </row>
        <row r="1820">
          <cell r="A1820" t="str">
            <v>L&amp;S Arts &amp; Humanities Division</v>
          </cell>
          <cell r="B1820" t="str">
            <v>Italian Studies</v>
          </cell>
          <cell r="N1820" t="str">
            <v>TAS Eligible</v>
          </cell>
          <cell r="S1820">
            <v>40</v>
          </cell>
          <cell r="X1820">
            <v>39.137616755801808</v>
          </cell>
        </row>
        <row r="1821">
          <cell r="A1821" t="str">
            <v>L&amp;S Arts &amp; Humanities Division</v>
          </cell>
          <cell r="B1821" t="str">
            <v>Italian Studies</v>
          </cell>
          <cell r="N1821" t="str">
            <v>TAS Eligible</v>
          </cell>
          <cell r="S1821">
            <v>40</v>
          </cell>
          <cell r="X1821">
            <v>36.629895191820992</v>
          </cell>
        </row>
        <row r="1822">
          <cell r="A1822" t="str">
            <v>L&amp;S Arts &amp; Humanities Division</v>
          </cell>
          <cell r="B1822" t="str">
            <v>Italian Studies</v>
          </cell>
          <cell r="N1822" t="str">
            <v>TAS Eligible</v>
          </cell>
          <cell r="S1822">
            <v>65</v>
          </cell>
          <cell r="X1822">
            <v>69.285521987720344</v>
          </cell>
        </row>
        <row r="1823">
          <cell r="A1823" t="str">
            <v>L&amp;S Arts &amp; Humanities Division</v>
          </cell>
          <cell r="B1823" t="str">
            <v>Italian Studies</v>
          </cell>
          <cell r="N1823" t="str">
            <v>TAS Eligible</v>
          </cell>
          <cell r="S1823">
            <v>40</v>
          </cell>
          <cell r="X1823">
            <v>41.44567962298963</v>
          </cell>
        </row>
        <row r="1824">
          <cell r="A1824" t="str">
            <v>L&amp;S Arts &amp; Humanities Division</v>
          </cell>
          <cell r="B1824" t="str">
            <v>Italian Studies</v>
          </cell>
          <cell r="N1824" t="str">
            <v>TAS Eligible</v>
          </cell>
          <cell r="S1824">
            <v>35</v>
          </cell>
          <cell r="X1824">
            <v>32.486867315584185</v>
          </cell>
        </row>
        <row r="1825">
          <cell r="A1825" t="str">
            <v>L&amp;S Arts &amp; Humanities Division</v>
          </cell>
          <cell r="B1825" t="str">
            <v>Italian Studies</v>
          </cell>
          <cell r="N1825" t="str">
            <v>TAS Eligible</v>
          </cell>
          <cell r="S1825">
            <v>64</v>
          </cell>
          <cell r="X1825">
            <v>70.200209835058857</v>
          </cell>
        </row>
        <row r="1826">
          <cell r="A1826" t="str">
            <v>L&amp;S Arts &amp; Humanities Division</v>
          </cell>
          <cell r="B1826" t="str">
            <v>Italian Studies</v>
          </cell>
          <cell r="N1826" t="str">
            <v>TAS Eligible</v>
          </cell>
          <cell r="S1826">
            <v>64</v>
          </cell>
          <cell r="X1826">
            <v>72.79712852823279</v>
          </cell>
        </row>
        <row r="1827">
          <cell r="A1827" t="str">
            <v>L&amp;S Arts &amp; Humanities Division</v>
          </cell>
          <cell r="B1827" t="str">
            <v>Italian Studies</v>
          </cell>
          <cell r="N1827" t="str">
            <v>TAS Eligible</v>
          </cell>
          <cell r="S1827">
            <v>56</v>
          </cell>
          <cell r="X1827">
            <v>59.868484242217242</v>
          </cell>
        </row>
        <row r="1828">
          <cell r="A1828" t="str">
            <v>L&amp;S Arts &amp; Humanities Division</v>
          </cell>
          <cell r="B1828" t="str">
            <v>Italian Studies</v>
          </cell>
          <cell r="N1828" t="str">
            <v>TAS Eligible</v>
          </cell>
          <cell r="S1828">
            <v>84</v>
          </cell>
          <cell r="X1828">
            <v>85.416755605436677</v>
          </cell>
        </row>
        <row r="1829">
          <cell r="A1829" t="str">
            <v>L&amp;S Arts &amp; Humanities Division</v>
          </cell>
          <cell r="B1829" t="str">
            <v>Italian Studies</v>
          </cell>
          <cell r="N1829" t="str">
            <v>TAS Eligible</v>
          </cell>
          <cell r="S1829">
            <v>27</v>
          </cell>
          <cell r="X1829">
            <v>20.517578838173449</v>
          </cell>
        </row>
        <row r="1830">
          <cell r="A1830" t="str">
            <v>L&amp;S Arts &amp; Humanities Division</v>
          </cell>
          <cell r="B1830" t="str">
            <v>Italian Studies</v>
          </cell>
          <cell r="N1830" t="str">
            <v>Not TAS Eligible</v>
          </cell>
          <cell r="S1830">
            <v>7</v>
          </cell>
          <cell r="X1830">
            <v>7.3516483516483522</v>
          </cell>
        </row>
        <row r="1831">
          <cell r="A1831" t="str">
            <v>L&amp;S Arts &amp; Humanities Division</v>
          </cell>
          <cell r="B1831" t="str">
            <v>Italian Studies</v>
          </cell>
          <cell r="N1831" t="str">
            <v>TAS Eligible</v>
          </cell>
          <cell r="S1831">
            <v>126</v>
          </cell>
          <cell r="X1831">
            <v>128.78220544122593</v>
          </cell>
        </row>
        <row r="1832">
          <cell r="A1832" t="str">
            <v>L&amp;S Arts &amp; Humanities Division</v>
          </cell>
          <cell r="B1832" t="str">
            <v>Italian Studies</v>
          </cell>
          <cell r="N1832" t="str">
            <v>TAS Eligible</v>
          </cell>
          <cell r="S1832">
            <v>444</v>
          </cell>
          <cell r="X1832">
            <v>458.42100341460832</v>
          </cell>
        </row>
        <row r="1833">
          <cell r="A1833" t="str">
            <v>L&amp;S Arts &amp; Humanities Division</v>
          </cell>
          <cell r="B1833" t="str">
            <v>Italian Studies</v>
          </cell>
          <cell r="N1833" t="str">
            <v>TAS Eligible</v>
          </cell>
          <cell r="S1833">
            <v>28</v>
          </cell>
          <cell r="X1833">
            <v>28.640968056715565</v>
          </cell>
        </row>
        <row r="1834">
          <cell r="A1834" t="str">
            <v>L&amp;S Arts &amp; Humanities Division</v>
          </cell>
          <cell r="B1834" t="str">
            <v>Italian Studies</v>
          </cell>
          <cell r="N1834" t="str">
            <v>TAS Eligible</v>
          </cell>
          <cell r="S1834">
            <v>57</v>
          </cell>
          <cell r="X1834">
            <v>55.564025417032276</v>
          </cell>
        </row>
        <row r="1835">
          <cell r="A1835" t="str">
            <v>L&amp;S Arts &amp; Humanities Division</v>
          </cell>
          <cell r="B1835" t="str">
            <v>Italian Studies</v>
          </cell>
          <cell r="N1835" t="str">
            <v>Not TAS Eligible</v>
          </cell>
          <cell r="S1835">
            <v>1</v>
          </cell>
          <cell r="X1835">
            <v>1.0857142857142856</v>
          </cell>
        </row>
        <row r="1836">
          <cell r="A1836" t="str">
            <v>L&amp;S Arts &amp; Humanities Division</v>
          </cell>
          <cell r="B1836" t="str">
            <v>Italian Studies</v>
          </cell>
          <cell r="N1836" t="str">
            <v>Not TAS Eligible</v>
          </cell>
          <cell r="S1836">
            <v>1</v>
          </cell>
          <cell r="X1836">
            <v>1.0857142857142856</v>
          </cell>
        </row>
        <row r="1837">
          <cell r="A1837" t="str">
            <v>L&amp;S Arts &amp; Humanities Division</v>
          </cell>
          <cell r="B1837" t="str">
            <v>Italian Studies</v>
          </cell>
          <cell r="N1837" t="str">
            <v>Not TAS Eligible</v>
          </cell>
          <cell r="S1837">
            <v>3</v>
          </cell>
          <cell r="X1837">
            <v>2.7196348494554772</v>
          </cell>
        </row>
        <row r="1838">
          <cell r="A1838" t="str">
            <v>L&amp;S Arts &amp; Humanities Division</v>
          </cell>
          <cell r="B1838" t="str">
            <v>Italian Studies</v>
          </cell>
          <cell r="N1838" t="str">
            <v>TAS Eligible</v>
          </cell>
          <cell r="S1838">
            <v>36</v>
          </cell>
          <cell r="X1838">
            <v>38.302108458893741</v>
          </cell>
        </row>
        <row r="1839">
          <cell r="A1839" t="str">
            <v>L&amp;S Arts &amp; Humanities Division</v>
          </cell>
          <cell r="B1839" t="str">
            <v>Italian Studies</v>
          </cell>
          <cell r="N1839" t="str">
            <v>TAS Eligible</v>
          </cell>
          <cell r="S1839">
            <v>36</v>
          </cell>
          <cell r="X1839">
            <v>36.39676234031451</v>
          </cell>
        </row>
        <row r="1840">
          <cell r="A1840" t="str">
            <v>L&amp;S Arts &amp; Humanities Division</v>
          </cell>
          <cell r="B1840" t="str">
            <v>Italian Studies</v>
          </cell>
          <cell r="N1840" t="str">
            <v>TAS Eligible</v>
          </cell>
          <cell r="S1840">
            <v>24</v>
          </cell>
          <cell r="X1840">
            <v>25.850814086690491</v>
          </cell>
        </row>
        <row r="1841">
          <cell r="A1841" t="str">
            <v>L&amp;S Arts &amp; Humanities Division</v>
          </cell>
          <cell r="B1841" t="str">
            <v>Italian Studies</v>
          </cell>
          <cell r="N1841" t="str">
            <v>TAS Eligible</v>
          </cell>
          <cell r="S1841">
            <v>32</v>
          </cell>
          <cell r="X1841">
            <v>36.30315784672942</v>
          </cell>
        </row>
        <row r="1842">
          <cell r="A1842" t="str">
            <v>L&amp;S Arts &amp; Humanities Division</v>
          </cell>
          <cell r="B1842" t="str">
            <v>Italian Studies</v>
          </cell>
          <cell r="N1842" t="str">
            <v>TAS Eligible</v>
          </cell>
          <cell r="S1842">
            <v>32</v>
          </cell>
          <cell r="X1842">
            <v>35.139953497427328</v>
          </cell>
        </row>
        <row r="1843">
          <cell r="A1843" t="str">
            <v>L&amp;S Arts &amp; Humanities Division</v>
          </cell>
          <cell r="B1843" t="str">
            <v>Italian Studies</v>
          </cell>
          <cell r="N1843" t="str">
            <v>TAS Eligible</v>
          </cell>
          <cell r="S1843">
            <v>32</v>
          </cell>
          <cell r="X1843">
            <v>35.364574471258265</v>
          </cell>
        </row>
        <row r="1844">
          <cell r="A1844" t="str">
            <v>L&amp;S Arts &amp; Humanities Division</v>
          </cell>
          <cell r="B1844" t="str">
            <v>Italian Studies</v>
          </cell>
          <cell r="N1844" t="str">
            <v>TAS Eligible</v>
          </cell>
          <cell r="S1844">
            <v>24</v>
          </cell>
          <cell r="X1844">
            <v>27.208080929374844</v>
          </cell>
        </row>
        <row r="1845">
          <cell r="A1845" t="str">
            <v>L&amp;S Arts &amp; Humanities Division</v>
          </cell>
          <cell r="B1845" t="str">
            <v>Italian Studies</v>
          </cell>
          <cell r="N1845" t="str">
            <v>TAS Eligible</v>
          </cell>
          <cell r="S1845">
            <v>60</v>
          </cell>
          <cell r="X1845">
            <v>60.276556413164371</v>
          </cell>
        </row>
        <row r="1846">
          <cell r="A1846" t="str">
            <v>L&amp;S Arts &amp; Humanities Division</v>
          </cell>
          <cell r="B1846" t="str">
            <v>Italian Studies</v>
          </cell>
          <cell r="N1846" t="str">
            <v>Not TAS Eligible</v>
          </cell>
          <cell r="S1846">
            <v>4</v>
          </cell>
          <cell r="X1846">
            <v>4.3121344313577055</v>
          </cell>
        </row>
        <row r="1847">
          <cell r="A1847" t="str">
            <v>L&amp;S Arts &amp; Humanities Division</v>
          </cell>
          <cell r="B1847" t="str">
            <v>Italian Studies</v>
          </cell>
          <cell r="N1847" t="str">
            <v>Not TAS Eligible</v>
          </cell>
          <cell r="S1847">
            <v>2</v>
          </cell>
          <cell r="X1847">
            <v>2.2542897403909863</v>
          </cell>
        </row>
        <row r="1848">
          <cell r="A1848" t="str">
            <v>L&amp;S Arts &amp; Humanities Division</v>
          </cell>
          <cell r="B1848" t="str">
            <v>Italian Studies</v>
          </cell>
          <cell r="N1848" t="str">
            <v>Not TAS Eligible</v>
          </cell>
          <cell r="S1848">
            <v>11</v>
          </cell>
          <cell r="X1848">
            <v>11.194627844037891</v>
          </cell>
        </row>
        <row r="1849">
          <cell r="A1849" t="str">
            <v>L&amp;S Arts &amp; Humanities Division</v>
          </cell>
          <cell r="B1849" t="str">
            <v>Music</v>
          </cell>
          <cell r="N1849" t="str">
            <v>TAS Eligible</v>
          </cell>
          <cell r="S1849">
            <v>52</v>
          </cell>
          <cell r="X1849">
            <v>55.562894391693987</v>
          </cell>
        </row>
        <row r="1850">
          <cell r="A1850" t="str">
            <v>L&amp;S Arts &amp; Humanities Division</v>
          </cell>
          <cell r="B1850" t="str">
            <v>Music</v>
          </cell>
          <cell r="N1850" t="str">
            <v>Not TAS Eligible</v>
          </cell>
          <cell r="S1850">
            <v>1.5</v>
          </cell>
          <cell r="X1850">
            <v>1.5433835182250395</v>
          </cell>
        </row>
        <row r="1851">
          <cell r="A1851" t="str">
            <v>L&amp;S Arts &amp; Humanities Division</v>
          </cell>
          <cell r="B1851" t="str">
            <v>Music</v>
          </cell>
          <cell r="N1851" t="str">
            <v>TAS Eligible</v>
          </cell>
          <cell r="S1851">
            <v>64</v>
          </cell>
          <cell r="X1851">
            <v>67.075664070513781</v>
          </cell>
        </row>
        <row r="1852">
          <cell r="A1852" t="str">
            <v>L&amp;S Arts &amp; Humanities Division</v>
          </cell>
          <cell r="B1852" t="str">
            <v>Music</v>
          </cell>
          <cell r="N1852" t="str">
            <v>TAS Eligible</v>
          </cell>
          <cell r="S1852">
            <v>66</v>
          </cell>
          <cell r="X1852">
            <v>67.116415307968992</v>
          </cell>
        </row>
        <row r="1853">
          <cell r="A1853" t="str">
            <v>L&amp;S Arts &amp; Humanities Division</v>
          </cell>
          <cell r="B1853" t="str">
            <v>Music</v>
          </cell>
          <cell r="N1853" t="str">
            <v>TAS Eligible</v>
          </cell>
          <cell r="S1853">
            <v>48</v>
          </cell>
          <cell r="X1853">
            <v>51.461071820198583</v>
          </cell>
        </row>
        <row r="1854">
          <cell r="A1854" t="str">
            <v>L&amp;S Arts &amp; Humanities Division</v>
          </cell>
          <cell r="B1854" t="str">
            <v>Music</v>
          </cell>
          <cell r="N1854" t="str">
            <v>TAS Eligible</v>
          </cell>
          <cell r="S1854">
            <v>54</v>
          </cell>
          <cell r="X1854">
            <v>53.377173328409199</v>
          </cell>
        </row>
        <row r="1855">
          <cell r="A1855" t="str">
            <v>L&amp;S Arts &amp; Humanities Division</v>
          </cell>
          <cell r="B1855" t="str">
            <v>Music</v>
          </cell>
          <cell r="N1855" t="str">
            <v>TAS Eligible</v>
          </cell>
          <cell r="S1855">
            <v>54</v>
          </cell>
          <cell r="X1855">
            <v>60.331245036166329</v>
          </cell>
        </row>
        <row r="1856">
          <cell r="A1856" t="str">
            <v>L&amp;S Arts &amp; Humanities Division</v>
          </cell>
          <cell r="B1856" t="str">
            <v>Music</v>
          </cell>
          <cell r="N1856" t="str">
            <v>TAS Eligible</v>
          </cell>
          <cell r="S1856">
            <v>40</v>
          </cell>
          <cell r="X1856">
            <v>37.977945737987852</v>
          </cell>
        </row>
        <row r="1857">
          <cell r="A1857" t="str">
            <v>L&amp;S Arts &amp; Humanities Division</v>
          </cell>
          <cell r="B1857" t="str">
            <v>Music</v>
          </cell>
          <cell r="N1857" t="str">
            <v>TAS Eligible</v>
          </cell>
          <cell r="S1857">
            <v>36</v>
          </cell>
          <cell r="X1857">
            <v>38.457729817090723</v>
          </cell>
        </row>
        <row r="1858">
          <cell r="A1858" t="str">
            <v>L&amp;S Arts &amp; Humanities Division</v>
          </cell>
          <cell r="B1858" t="str">
            <v>Music</v>
          </cell>
          <cell r="N1858" t="str">
            <v>TAS Eligible</v>
          </cell>
          <cell r="S1858">
            <v>56</v>
          </cell>
          <cell r="X1858">
            <v>60.40185329559155</v>
          </cell>
        </row>
        <row r="1859">
          <cell r="A1859" t="str">
            <v>L&amp;S Arts &amp; Humanities Division</v>
          </cell>
          <cell r="B1859" t="str">
            <v>Music</v>
          </cell>
          <cell r="N1859" t="str">
            <v>TAS Eligible</v>
          </cell>
          <cell r="S1859">
            <v>56</v>
          </cell>
          <cell r="X1859">
            <v>55.481919595588231</v>
          </cell>
        </row>
        <row r="1860">
          <cell r="A1860" t="str">
            <v>L&amp;S Arts &amp; Humanities Division</v>
          </cell>
          <cell r="B1860" t="str">
            <v>Music</v>
          </cell>
          <cell r="N1860" t="str">
            <v>TAS Eligible</v>
          </cell>
          <cell r="S1860">
            <v>64</v>
          </cell>
          <cell r="X1860">
            <v>68.374348088756392</v>
          </cell>
        </row>
        <row r="1861">
          <cell r="A1861" t="str">
            <v>L&amp;S Arts &amp; Humanities Division</v>
          </cell>
          <cell r="B1861" t="str">
            <v>Music</v>
          </cell>
          <cell r="N1861" t="str">
            <v>TAS Eligible</v>
          </cell>
          <cell r="S1861">
            <v>46</v>
          </cell>
          <cell r="X1861">
            <v>46.633814303075056</v>
          </cell>
        </row>
        <row r="1862">
          <cell r="A1862" t="str">
            <v>L&amp;S Arts &amp; Humanities Division</v>
          </cell>
          <cell r="B1862" t="str">
            <v>Music</v>
          </cell>
          <cell r="N1862" t="str">
            <v>TAS Eligible</v>
          </cell>
          <cell r="S1862">
            <v>44</v>
          </cell>
          <cell r="X1862">
            <v>49.400402382671942</v>
          </cell>
        </row>
        <row r="1863">
          <cell r="A1863" t="str">
            <v>L&amp;S Arts &amp; Humanities Division</v>
          </cell>
          <cell r="B1863" t="str">
            <v>Music</v>
          </cell>
          <cell r="N1863" t="str">
            <v>TAS Eligible</v>
          </cell>
          <cell r="S1863">
            <v>38</v>
          </cell>
          <cell r="X1863">
            <v>37.89333831968154</v>
          </cell>
        </row>
        <row r="1864">
          <cell r="A1864" t="str">
            <v>L&amp;S Arts &amp; Humanities Division</v>
          </cell>
          <cell r="B1864" t="str">
            <v>Music</v>
          </cell>
          <cell r="N1864" t="str">
            <v>TAS Eligible</v>
          </cell>
          <cell r="S1864">
            <v>42</v>
          </cell>
          <cell r="X1864">
            <v>40.949100720719045</v>
          </cell>
        </row>
        <row r="1865">
          <cell r="A1865" t="str">
            <v>L&amp;S Arts &amp; Humanities Division</v>
          </cell>
          <cell r="B1865" t="str">
            <v>Music</v>
          </cell>
          <cell r="N1865" t="str">
            <v>TAS Eligible</v>
          </cell>
          <cell r="S1865">
            <v>68</v>
          </cell>
          <cell r="X1865">
            <v>71.945131256273015</v>
          </cell>
        </row>
        <row r="1866">
          <cell r="A1866" t="str">
            <v>L&amp;S Arts &amp; Humanities Division</v>
          </cell>
          <cell r="B1866" t="str">
            <v>Music</v>
          </cell>
          <cell r="N1866" t="str">
            <v>TAS Eligible</v>
          </cell>
          <cell r="S1866">
            <v>57</v>
          </cell>
          <cell r="X1866">
            <v>62.969679970566659</v>
          </cell>
        </row>
        <row r="1867">
          <cell r="A1867" t="str">
            <v>L&amp;S Arts &amp; Humanities Division</v>
          </cell>
          <cell r="B1867" t="str">
            <v>Music</v>
          </cell>
          <cell r="N1867" t="str">
            <v>TAS Eligible</v>
          </cell>
          <cell r="S1867">
            <v>63</v>
          </cell>
          <cell r="X1867">
            <v>59.738773675204122</v>
          </cell>
        </row>
        <row r="1868">
          <cell r="A1868" t="str">
            <v>L&amp;S Arts &amp; Humanities Division</v>
          </cell>
          <cell r="B1868" t="str">
            <v>Music</v>
          </cell>
          <cell r="N1868" t="str">
            <v>TAS Eligible</v>
          </cell>
          <cell r="S1868">
            <v>63</v>
          </cell>
          <cell r="X1868">
            <v>65.561135001771589</v>
          </cell>
        </row>
        <row r="1869">
          <cell r="A1869" t="str">
            <v>L&amp;S Arts &amp; Humanities Division</v>
          </cell>
          <cell r="B1869" t="str">
            <v>Music</v>
          </cell>
          <cell r="N1869" t="str">
            <v>TAS Eligible</v>
          </cell>
          <cell r="S1869">
            <v>57</v>
          </cell>
          <cell r="X1869">
            <v>63.732559642390761</v>
          </cell>
        </row>
        <row r="1870">
          <cell r="A1870" t="str">
            <v>L&amp;S Arts &amp; Humanities Division</v>
          </cell>
          <cell r="B1870" t="str">
            <v>Music</v>
          </cell>
          <cell r="N1870" t="str">
            <v>TAS Eligible</v>
          </cell>
          <cell r="S1870">
            <v>1616</v>
          </cell>
          <cell r="X1870">
            <v>1656.1735062402176</v>
          </cell>
        </row>
        <row r="1871">
          <cell r="A1871" t="str">
            <v>L&amp;S Arts &amp; Humanities Division</v>
          </cell>
          <cell r="B1871" t="str">
            <v>Music</v>
          </cell>
          <cell r="N1871" t="str">
            <v>TAS Eligible</v>
          </cell>
          <cell r="S1871">
            <v>1760</v>
          </cell>
          <cell r="X1871">
            <v>1762.8085010084562</v>
          </cell>
        </row>
        <row r="1872">
          <cell r="A1872" t="str">
            <v>L&amp;S Arts &amp; Humanities Division</v>
          </cell>
          <cell r="B1872" t="str">
            <v>Music</v>
          </cell>
          <cell r="N1872" t="str">
            <v>TAS Eligible</v>
          </cell>
          <cell r="S1872">
            <v>1136</v>
          </cell>
          <cell r="X1872">
            <v>1139.4187721896303</v>
          </cell>
        </row>
        <row r="1873">
          <cell r="A1873" t="str">
            <v>L&amp;S Arts &amp; Humanities Division</v>
          </cell>
          <cell r="B1873" t="str">
            <v>Music</v>
          </cell>
          <cell r="N1873" t="str">
            <v>TAS Eligible</v>
          </cell>
          <cell r="S1873">
            <v>4</v>
          </cell>
          <cell r="X1873">
            <v>3.4888353296880013</v>
          </cell>
        </row>
        <row r="1874">
          <cell r="A1874" t="str">
            <v>L&amp;S Arts &amp; Humanities Division</v>
          </cell>
          <cell r="B1874" t="str">
            <v>Music</v>
          </cell>
          <cell r="N1874" t="str">
            <v>TAS Eligible</v>
          </cell>
          <cell r="S1874">
            <v>4</v>
          </cell>
          <cell r="X1874">
            <v>4.2727184554766531</v>
          </cell>
        </row>
        <row r="1875">
          <cell r="A1875" t="str">
            <v>L&amp;S Arts &amp; Humanities Division</v>
          </cell>
          <cell r="B1875" t="str">
            <v>Music</v>
          </cell>
          <cell r="N1875" t="str">
            <v>TAS Eligible</v>
          </cell>
          <cell r="S1875">
            <v>7</v>
          </cell>
          <cell r="X1875">
            <v>6.675839499450368</v>
          </cell>
        </row>
        <row r="1876">
          <cell r="A1876" t="str">
            <v>L&amp;S Arts &amp; Humanities Division</v>
          </cell>
          <cell r="B1876" t="str">
            <v>Music</v>
          </cell>
          <cell r="N1876" t="str">
            <v>TAS Eligible</v>
          </cell>
          <cell r="S1876">
            <v>5</v>
          </cell>
          <cell r="X1876">
            <v>4.6357992534116068</v>
          </cell>
        </row>
        <row r="1877">
          <cell r="A1877" t="str">
            <v>L&amp;S Arts &amp; Humanities Division</v>
          </cell>
          <cell r="B1877" t="str">
            <v>Music</v>
          </cell>
          <cell r="N1877" t="str">
            <v>TAS Eligible</v>
          </cell>
          <cell r="S1877">
            <v>6</v>
          </cell>
          <cell r="X1877">
            <v>5.6357992534116068</v>
          </cell>
        </row>
        <row r="1878">
          <cell r="A1878" t="str">
            <v>L&amp;S Arts &amp; Humanities Division</v>
          </cell>
          <cell r="B1878" t="str">
            <v>Music</v>
          </cell>
          <cell r="N1878" t="str">
            <v>TAS Eligible</v>
          </cell>
          <cell r="S1878">
            <v>60</v>
          </cell>
          <cell r="X1878">
            <v>59.291715016910118</v>
          </cell>
        </row>
        <row r="1879">
          <cell r="A1879" t="str">
            <v>L&amp;S Arts &amp; Humanities Division</v>
          </cell>
          <cell r="B1879" t="str">
            <v>Music</v>
          </cell>
          <cell r="N1879" t="str">
            <v>TAS Eligible</v>
          </cell>
          <cell r="S1879">
            <v>58</v>
          </cell>
          <cell r="X1879">
            <v>52.442491482167092</v>
          </cell>
        </row>
        <row r="1880">
          <cell r="A1880" t="str">
            <v>L&amp;S Arts &amp; Humanities Division</v>
          </cell>
          <cell r="B1880" t="str">
            <v>Music</v>
          </cell>
          <cell r="N1880" t="str">
            <v>TAS Eligible</v>
          </cell>
          <cell r="S1880">
            <v>42</v>
          </cell>
          <cell r="X1880">
            <v>44.915409982155211</v>
          </cell>
        </row>
        <row r="1881">
          <cell r="A1881" t="str">
            <v>L&amp;S Arts &amp; Humanities Division</v>
          </cell>
          <cell r="B1881" t="str">
            <v>Music</v>
          </cell>
          <cell r="N1881" t="str">
            <v>TAS Eligible</v>
          </cell>
          <cell r="S1881">
            <v>48</v>
          </cell>
          <cell r="X1881">
            <v>49.676129702557368</v>
          </cell>
        </row>
        <row r="1882">
          <cell r="A1882" t="str">
            <v>L&amp;S Arts &amp; Humanities Division</v>
          </cell>
          <cell r="B1882" t="str">
            <v>Music</v>
          </cell>
          <cell r="N1882" t="str">
            <v>TAS Eligible</v>
          </cell>
          <cell r="S1882">
            <v>36</v>
          </cell>
          <cell r="X1882">
            <v>33.554142125003111</v>
          </cell>
        </row>
        <row r="1883">
          <cell r="A1883" t="str">
            <v>L&amp;S Arts &amp; Humanities Division</v>
          </cell>
          <cell r="B1883" t="str">
            <v>Music</v>
          </cell>
          <cell r="N1883" t="str">
            <v>TAS Eligible</v>
          </cell>
          <cell r="S1883">
            <v>42</v>
          </cell>
          <cell r="X1883">
            <v>39.229019511040313</v>
          </cell>
        </row>
        <row r="1884">
          <cell r="A1884" t="str">
            <v>L&amp;S Arts &amp; Humanities Division</v>
          </cell>
          <cell r="B1884" t="str">
            <v>Music</v>
          </cell>
          <cell r="N1884" t="str">
            <v>TAS Eligible</v>
          </cell>
          <cell r="S1884">
            <v>34</v>
          </cell>
          <cell r="X1884">
            <v>32.418522917032391</v>
          </cell>
        </row>
        <row r="1885">
          <cell r="A1885" t="str">
            <v>L&amp;S Arts &amp; Humanities Division</v>
          </cell>
          <cell r="B1885" t="str">
            <v>Music</v>
          </cell>
          <cell r="N1885" t="str">
            <v>TAS Eligible</v>
          </cell>
          <cell r="S1885">
            <v>39</v>
          </cell>
          <cell r="X1885">
            <v>42.584045785510796</v>
          </cell>
        </row>
        <row r="1886">
          <cell r="A1886" t="str">
            <v>L&amp;S Arts &amp; Humanities Division</v>
          </cell>
          <cell r="B1886" t="str">
            <v>Music</v>
          </cell>
          <cell r="N1886" t="str">
            <v>TAS Eligible</v>
          </cell>
          <cell r="S1886">
            <v>30</v>
          </cell>
          <cell r="X1886">
            <v>33.382465906343967</v>
          </cell>
        </row>
        <row r="1887">
          <cell r="A1887" t="str">
            <v>L&amp;S Arts &amp; Humanities Division</v>
          </cell>
          <cell r="B1887" t="str">
            <v>Music</v>
          </cell>
          <cell r="N1887" t="str">
            <v>TAS Eligible</v>
          </cell>
          <cell r="S1887">
            <v>39</v>
          </cell>
          <cell r="X1887">
            <v>41.9733989238566</v>
          </cell>
        </row>
        <row r="1888">
          <cell r="A1888" t="str">
            <v>L&amp;S Arts &amp; Humanities Division</v>
          </cell>
          <cell r="B1888" t="str">
            <v>Music</v>
          </cell>
          <cell r="N1888" t="str">
            <v>TAS Eligible</v>
          </cell>
          <cell r="S1888">
            <v>36</v>
          </cell>
          <cell r="X1888">
            <v>38.835254202509461</v>
          </cell>
        </row>
        <row r="1889">
          <cell r="A1889" t="str">
            <v>L&amp;S Arts &amp; Humanities Division</v>
          </cell>
          <cell r="B1889" t="str">
            <v>Music</v>
          </cell>
          <cell r="N1889" t="str">
            <v>TAS Eligible</v>
          </cell>
          <cell r="S1889">
            <v>33</v>
          </cell>
          <cell r="X1889">
            <v>36.994763789392792</v>
          </cell>
        </row>
        <row r="1890">
          <cell r="A1890" t="str">
            <v>L&amp;S Arts &amp; Humanities Division</v>
          </cell>
          <cell r="B1890" t="str">
            <v>Music</v>
          </cell>
          <cell r="N1890" t="str">
            <v>TAS Eligible</v>
          </cell>
          <cell r="S1890">
            <v>51</v>
          </cell>
          <cell r="X1890">
            <v>54.653646779794521</v>
          </cell>
        </row>
        <row r="1891">
          <cell r="A1891" t="str">
            <v>L&amp;S Arts &amp; Humanities Division</v>
          </cell>
          <cell r="B1891" t="str">
            <v>Music</v>
          </cell>
          <cell r="N1891" t="str">
            <v>TAS Eligible</v>
          </cell>
          <cell r="S1891">
            <v>48</v>
          </cell>
          <cell r="X1891">
            <v>48.990099906921834</v>
          </cell>
        </row>
        <row r="1892">
          <cell r="A1892" t="str">
            <v>L&amp;S Arts &amp; Humanities Division</v>
          </cell>
          <cell r="B1892" t="str">
            <v>Music</v>
          </cell>
          <cell r="N1892" t="str">
            <v>TAS Eligible</v>
          </cell>
          <cell r="S1892">
            <v>36</v>
          </cell>
          <cell r="X1892">
            <v>42.89223466649333</v>
          </cell>
        </row>
        <row r="1893">
          <cell r="A1893" t="str">
            <v>L&amp;S Arts &amp; Humanities Division</v>
          </cell>
          <cell r="B1893" t="str">
            <v>Music</v>
          </cell>
          <cell r="N1893" t="str">
            <v>TAS Eligible</v>
          </cell>
          <cell r="S1893">
            <v>27</v>
          </cell>
          <cell r="X1893">
            <v>31.648776269151128</v>
          </cell>
        </row>
        <row r="1894">
          <cell r="A1894" t="str">
            <v>L&amp;S Arts &amp; Humanities Division</v>
          </cell>
          <cell r="B1894" t="str">
            <v>Music</v>
          </cell>
          <cell r="N1894" t="str">
            <v>TAS Eligible</v>
          </cell>
          <cell r="S1894">
            <v>30</v>
          </cell>
          <cell r="X1894">
            <v>29.331188568213623</v>
          </cell>
        </row>
        <row r="1895">
          <cell r="A1895" t="str">
            <v>L&amp;S Arts &amp; Humanities Division</v>
          </cell>
          <cell r="B1895" t="str">
            <v>Music</v>
          </cell>
          <cell r="N1895" t="str">
            <v>TAS Eligible</v>
          </cell>
          <cell r="S1895">
            <v>27</v>
          </cell>
          <cell r="X1895">
            <v>30.30860867368628</v>
          </cell>
        </row>
        <row r="1896">
          <cell r="A1896" t="str">
            <v>L&amp;S Arts &amp; Humanities Division</v>
          </cell>
          <cell r="B1896" t="str">
            <v>Music</v>
          </cell>
          <cell r="N1896" t="str">
            <v>TAS Eligible</v>
          </cell>
          <cell r="S1896">
            <v>30</v>
          </cell>
          <cell r="X1896">
            <v>33.127041853576081</v>
          </cell>
        </row>
        <row r="1897">
          <cell r="A1897" t="str">
            <v>L&amp;S Arts &amp; Humanities Division</v>
          </cell>
          <cell r="B1897" t="str">
            <v>Music</v>
          </cell>
          <cell r="N1897" t="str">
            <v>TAS Eligible</v>
          </cell>
          <cell r="S1897">
            <v>51</v>
          </cell>
          <cell r="X1897">
            <v>57.896547454382528</v>
          </cell>
        </row>
        <row r="1898">
          <cell r="A1898" t="str">
            <v>L&amp;S Arts &amp; Humanities Division</v>
          </cell>
          <cell r="B1898" t="str">
            <v>Music</v>
          </cell>
          <cell r="N1898" t="str">
            <v>TAS Eligible</v>
          </cell>
          <cell r="S1898">
            <v>36</v>
          </cell>
          <cell r="X1898">
            <v>41.221147337667489</v>
          </cell>
        </row>
        <row r="1899">
          <cell r="A1899" t="str">
            <v>L&amp;S Arts &amp; Humanities Division</v>
          </cell>
          <cell r="B1899" t="str">
            <v>Music</v>
          </cell>
          <cell r="N1899" t="str">
            <v>TAS Eligible</v>
          </cell>
          <cell r="S1899">
            <v>21</v>
          </cell>
          <cell r="X1899">
            <v>23.796786065806163</v>
          </cell>
        </row>
        <row r="1900">
          <cell r="A1900" t="str">
            <v>L&amp;S Arts &amp; Humanities Division</v>
          </cell>
          <cell r="B1900" t="str">
            <v>Music</v>
          </cell>
          <cell r="N1900" t="str">
            <v>TAS Eligible</v>
          </cell>
          <cell r="S1900">
            <v>48</v>
          </cell>
          <cell r="X1900">
            <v>47.362126518268497</v>
          </cell>
        </row>
        <row r="1901">
          <cell r="A1901" t="str">
            <v>L&amp;S Arts &amp; Humanities Division</v>
          </cell>
          <cell r="B1901" t="str">
            <v>Music</v>
          </cell>
          <cell r="N1901" t="str">
            <v>TAS Eligible</v>
          </cell>
          <cell r="S1901">
            <v>39</v>
          </cell>
          <cell r="X1901">
            <v>46.742002780075985</v>
          </cell>
        </row>
        <row r="1902">
          <cell r="A1902" t="str">
            <v>L&amp;S Arts &amp; Humanities Division</v>
          </cell>
          <cell r="B1902" t="str">
            <v>Music</v>
          </cell>
          <cell r="N1902" t="str">
            <v>TAS Eligible</v>
          </cell>
          <cell r="S1902">
            <v>48</v>
          </cell>
          <cell r="X1902">
            <v>48.737500189742974</v>
          </cell>
        </row>
        <row r="1903">
          <cell r="A1903" t="str">
            <v>L&amp;S Arts &amp; Humanities Division</v>
          </cell>
          <cell r="B1903" t="str">
            <v>Music</v>
          </cell>
          <cell r="N1903" t="str">
            <v>TAS Eligible</v>
          </cell>
          <cell r="S1903">
            <v>136</v>
          </cell>
          <cell r="X1903">
            <v>136.68008051961277</v>
          </cell>
        </row>
        <row r="1904">
          <cell r="A1904" t="str">
            <v>L&amp;S Arts &amp; Humanities Division</v>
          </cell>
          <cell r="B1904" t="str">
            <v>Music</v>
          </cell>
          <cell r="N1904" t="str">
            <v>TAS Eligible</v>
          </cell>
          <cell r="S1904">
            <v>32</v>
          </cell>
          <cell r="X1904">
            <v>30.876598595641596</v>
          </cell>
        </row>
        <row r="1905">
          <cell r="A1905" t="str">
            <v>L&amp;S Arts &amp; Humanities Division</v>
          </cell>
          <cell r="B1905" t="str">
            <v>Music</v>
          </cell>
          <cell r="N1905" t="str">
            <v>TAS Eligible</v>
          </cell>
          <cell r="S1905">
            <v>32</v>
          </cell>
          <cell r="X1905">
            <v>32.618296236035476</v>
          </cell>
        </row>
        <row r="1906">
          <cell r="A1906" t="str">
            <v>L&amp;S Arts &amp; Humanities Division</v>
          </cell>
          <cell r="B1906" t="str">
            <v>Music</v>
          </cell>
          <cell r="N1906" t="str">
            <v>TAS Eligible</v>
          </cell>
          <cell r="S1906">
            <v>72</v>
          </cell>
          <cell r="X1906">
            <v>64.279888783804296</v>
          </cell>
        </row>
        <row r="1907">
          <cell r="A1907" t="str">
            <v>L&amp;S Arts &amp; Humanities Division</v>
          </cell>
          <cell r="B1907" t="str">
            <v>Music</v>
          </cell>
          <cell r="N1907" t="str">
            <v>TAS Eligible</v>
          </cell>
          <cell r="S1907">
            <v>104</v>
          </cell>
          <cell r="X1907">
            <v>106.5878045592805</v>
          </cell>
        </row>
        <row r="1908">
          <cell r="A1908" t="str">
            <v>L&amp;S Arts &amp; Humanities Division</v>
          </cell>
          <cell r="B1908" t="str">
            <v>Music</v>
          </cell>
          <cell r="N1908" t="str">
            <v>TAS Eligible</v>
          </cell>
          <cell r="S1908">
            <v>92</v>
          </cell>
          <cell r="X1908">
            <v>106.29565875869885</v>
          </cell>
        </row>
        <row r="1909">
          <cell r="A1909" t="str">
            <v>L&amp;S Arts &amp; Humanities Division</v>
          </cell>
          <cell r="B1909" t="str">
            <v>Music</v>
          </cell>
          <cell r="N1909" t="str">
            <v>Not TAS Eligible</v>
          </cell>
          <cell r="S1909">
            <v>39</v>
          </cell>
          <cell r="X1909">
            <v>42.353700406208745</v>
          </cell>
        </row>
        <row r="1910">
          <cell r="A1910" t="str">
            <v>L&amp;S Arts &amp; Humanities Division</v>
          </cell>
          <cell r="B1910" t="str">
            <v>Music</v>
          </cell>
          <cell r="N1910" t="str">
            <v>Not TAS Eligible</v>
          </cell>
          <cell r="S1910">
            <v>20</v>
          </cell>
          <cell r="X1910">
            <v>20.339587516813783</v>
          </cell>
        </row>
        <row r="1911">
          <cell r="A1911" t="str">
            <v>L&amp;S Arts &amp; Humanities Division</v>
          </cell>
          <cell r="B1911" t="str">
            <v>Music</v>
          </cell>
          <cell r="N1911" t="str">
            <v>Not TAS Eligible</v>
          </cell>
          <cell r="S1911">
            <v>8</v>
          </cell>
          <cell r="X1911">
            <v>6.4366289039036522</v>
          </cell>
        </row>
        <row r="1912">
          <cell r="A1912" t="str">
            <v>L&amp;S Arts &amp; Humanities Division</v>
          </cell>
          <cell r="B1912" t="str">
            <v>Music</v>
          </cell>
          <cell r="N1912" t="str">
            <v>Not TAS Eligible</v>
          </cell>
          <cell r="S1912">
            <v>2</v>
          </cell>
          <cell r="X1912">
            <v>1.2888673986128416</v>
          </cell>
        </row>
        <row r="1913">
          <cell r="A1913" t="str">
            <v>L&amp;S Arts &amp; Humanities Division</v>
          </cell>
          <cell r="B1913" t="str">
            <v>Music</v>
          </cell>
          <cell r="N1913" t="str">
            <v>Not TAS Eligible</v>
          </cell>
          <cell r="S1913">
            <v>2</v>
          </cell>
          <cell r="X1913">
            <v>1.7727548502173942</v>
          </cell>
        </row>
        <row r="1914">
          <cell r="A1914" t="str">
            <v>L&amp;S Arts &amp; Humanities Division</v>
          </cell>
          <cell r="B1914" t="str">
            <v>Music</v>
          </cell>
          <cell r="N1914" t="str">
            <v>Not TAS Eligible</v>
          </cell>
          <cell r="S1914">
            <v>12</v>
          </cell>
          <cell r="X1914">
            <v>13.206456217185536</v>
          </cell>
        </row>
        <row r="1915">
          <cell r="A1915" t="str">
            <v>L&amp;S Arts &amp; Humanities Division</v>
          </cell>
          <cell r="B1915" t="str">
            <v>Music</v>
          </cell>
          <cell r="N1915" t="str">
            <v>Not TAS Eligible</v>
          </cell>
          <cell r="S1915">
            <v>16</v>
          </cell>
          <cell r="X1915">
            <v>15.273100517769105</v>
          </cell>
        </row>
        <row r="1916">
          <cell r="A1916" t="str">
            <v>L&amp;S Arts &amp; Humanities Division</v>
          </cell>
          <cell r="B1916" t="str">
            <v>Music</v>
          </cell>
          <cell r="N1916" t="str">
            <v>Not TAS Eligible</v>
          </cell>
          <cell r="S1916">
            <v>12</v>
          </cell>
          <cell r="X1916">
            <v>13.240655070736192</v>
          </cell>
        </row>
        <row r="1917">
          <cell r="A1917" t="str">
            <v>L&amp;S Arts &amp; Humanities Division</v>
          </cell>
          <cell r="B1917" t="str">
            <v>Music</v>
          </cell>
          <cell r="N1917" t="str">
            <v>Not TAS Eligible</v>
          </cell>
          <cell r="S1917">
            <v>3</v>
          </cell>
          <cell r="X1917">
            <v>2.7751948752864868</v>
          </cell>
        </row>
        <row r="1918">
          <cell r="A1918" t="str">
            <v>L&amp;S Arts &amp; Humanities Division</v>
          </cell>
          <cell r="B1918" t="str">
            <v>Music</v>
          </cell>
          <cell r="N1918" t="str">
            <v>Not TAS Eligible</v>
          </cell>
          <cell r="S1918">
            <v>17</v>
          </cell>
          <cell r="X1918">
            <v>18.355529554779185</v>
          </cell>
        </row>
        <row r="1919">
          <cell r="A1919" t="str">
            <v>L&amp;S Arts &amp; Humanities Division</v>
          </cell>
          <cell r="B1919" t="str">
            <v>Music</v>
          </cell>
          <cell r="N1919" t="str">
            <v>Not TAS Eligible</v>
          </cell>
          <cell r="S1919">
            <v>12</v>
          </cell>
          <cell r="X1919">
            <v>12.234987833880233</v>
          </cell>
        </row>
        <row r="1920">
          <cell r="A1920" t="str">
            <v>L&amp;S Arts &amp; Humanities Division</v>
          </cell>
          <cell r="B1920" t="str">
            <v>Music</v>
          </cell>
          <cell r="N1920" t="str">
            <v>Not TAS Eligible</v>
          </cell>
          <cell r="S1920">
            <v>6</v>
          </cell>
          <cell r="X1920">
            <v>6.2164390476104741</v>
          </cell>
        </row>
        <row r="1921">
          <cell r="A1921" t="str">
            <v>L&amp;S Arts &amp; Humanities Division</v>
          </cell>
          <cell r="B1921" t="str">
            <v>Music</v>
          </cell>
          <cell r="N1921" t="str">
            <v>Not TAS Eligible</v>
          </cell>
          <cell r="S1921">
            <v>8</v>
          </cell>
          <cell r="X1921">
            <v>7.8755071063621465</v>
          </cell>
        </row>
        <row r="1922">
          <cell r="A1922" t="str">
            <v>L&amp;S Arts &amp; Humanities Division</v>
          </cell>
          <cell r="B1922" t="str">
            <v>Music</v>
          </cell>
          <cell r="N1922" t="str">
            <v>Not TAS Eligible</v>
          </cell>
          <cell r="S1922">
            <v>2</v>
          </cell>
          <cell r="X1922">
            <v>2.1295248541010046</v>
          </cell>
        </row>
        <row r="1923">
          <cell r="A1923" t="str">
            <v>L&amp;S Arts &amp; Humanities Division</v>
          </cell>
          <cell r="B1923" t="str">
            <v>Music</v>
          </cell>
          <cell r="N1923" t="str">
            <v>Not TAS Eligible</v>
          </cell>
          <cell r="S1923">
            <v>12</v>
          </cell>
          <cell r="X1923">
            <v>11.698788196946222</v>
          </cell>
        </row>
        <row r="1924">
          <cell r="A1924" t="str">
            <v>L&amp;S Arts &amp; Humanities Division</v>
          </cell>
          <cell r="B1924" t="str">
            <v>Music</v>
          </cell>
          <cell r="N1924" t="str">
            <v>Not TAS Eligible</v>
          </cell>
          <cell r="S1924">
            <v>12</v>
          </cell>
          <cell r="X1924">
            <v>13.138454297618445</v>
          </cell>
        </row>
        <row r="1925">
          <cell r="A1925" t="str">
            <v>L&amp;S Arts &amp; Humanities Division</v>
          </cell>
          <cell r="B1925" t="str">
            <v>Music</v>
          </cell>
          <cell r="N1925" t="str">
            <v>Not TAS Eligible</v>
          </cell>
          <cell r="S1925">
            <v>20</v>
          </cell>
          <cell r="X1925">
            <v>21.564288637573231</v>
          </cell>
        </row>
        <row r="1926">
          <cell r="A1926" t="str">
            <v>L&amp;S Arts &amp; Humanities Division</v>
          </cell>
          <cell r="B1926" t="str">
            <v>Music</v>
          </cell>
          <cell r="N1926" t="str">
            <v>Not TAS Eligible</v>
          </cell>
          <cell r="S1926">
            <v>19</v>
          </cell>
          <cell r="X1926">
            <v>18.603678245543335</v>
          </cell>
        </row>
        <row r="1927">
          <cell r="A1927" t="str">
            <v>L&amp;S Arts &amp; Humanities Division</v>
          </cell>
          <cell r="B1927" t="str">
            <v>Music</v>
          </cell>
          <cell r="N1927" t="str">
            <v>Not TAS Eligible</v>
          </cell>
          <cell r="S1927">
            <v>16</v>
          </cell>
          <cell r="X1927">
            <v>17.912615038840766</v>
          </cell>
        </row>
        <row r="1928">
          <cell r="A1928" t="str">
            <v>L&amp;S Arts &amp; Humanities Division</v>
          </cell>
          <cell r="B1928" t="str">
            <v>Music</v>
          </cell>
          <cell r="N1928" t="str">
            <v>Not TAS Eligible</v>
          </cell>
          <cell r="S1928">
            <v>12</v>
          </cell>
          <cell r="X1928">
            <v>13.297814839822991</v>
          </cell>
        </row>
        <row r="1929">
          <cell r="A1929" t="str">
            <v>L&amp;S Arts &amp; Humanities Division</v>
          </cell>
          <cell r="B1929" t="str">
            <v>Music</v>
          </cell>
          <cell r="N1929" t="str">
            <v>TAS Eligible</v>
          </cell>
          <cell r="S1929">
            <v>288</v>
          </cell>
          <cell r="X1929">
            <v>285.13463180340915</v>
          </cell>
        </row>
        <row r="1930">
          <cell r="A1930" t="str">
            <v>L&amp;S Arts &amp; Humanities Division</v>
          </cell>
          <cell r="B1930" t="str">
            <v>Music</v>
          </cell>
          <cell r="N1930" t="str">
            <v>TAS Eligible</v>
          </cell>
          <cell r="S1930">
            <v>36</v>
          </cell>
          <cell r="X1930">
            <v>35.641828975426144</v>
          </cell>
        </row>
        <row r="1931">
          <cell r="A1931" t="str">
            <v>L&amp;S Arts &amp; Humanities Division</v>
          </cell>
          <cell r="B1931" t="str">
            <v>Music</v>
          </cell>
          <cell r="N1931" t="str">
            <v>TAS Eligible</v>
          </cell>
          <cell r="S1931">
            <v>24</v>
          </cell>
          <cell r="X1931">
            <v>24.235149698190199</v>
          </cell>
        </row>
        <row r="1932">
          <cell r="A1932" t="str">
            <v>L&amp;S Arts &amp; Humanities Division</v>
          </cell>
          <cell r="B1932" t="str">
            <v>Music</v>
          </cell>
          <cell r="N1932" t="str">
            <v>TAS Eligible</v>
          </cell>
          <cell r="S1932">
            <v>18</v>
          </cell>
          <cell r="X1932">
            <v>18.176362273642649</v>
          </cell>
        </row>
        <row r="1933">
          <cell r="A1933" t="str">
            <v>L&amp;S Arts &amp; Humanities Division</v>
          </cell>
          <cell r="B1933" t="str">
            <v>Music</v>
          </cell>
          <cell r="N1933" t="str">
            <v>TAS Eligible</v>
          </cell>
          <cell r="S1933">
            <v>27</v>
          </cell>
          <cell r="X1933">
            <v>28.594908722951782</v>
          </cell>
        </row>
        <row r="1934">
          <cell r="A1934" t="str">
            <v>L&amp;S Arts &amp; Humanities Division</v>
          </cell>
          <cell r="B1934" t="str">
            <v>Music</v>
          </cell>
          <cell r="N1934" t="str">
            <v>TAS Eligible</v>
          </cell>
          <cell r="S1934">
            <v>12</v>
          </cell>
          <cell r="X1934">
            <v>12.708848321311903</v>
          </cell>
        </row>
        <row r="1935">
          <cell r="A1935" t="str">
            <v>L&amp;S Arts &amp; Humanities Division</v>
          </cell>
          <cell r="B1935" t="str">
            <v>Music</v>
          </cell>
          <cell r="N1935" t="str">
            <v>TAS Eligible</v>
          </cell>
          <cell r="S1935">
            <v>30</v>
          </cell>
          <cell r="X1935">
            <v>32.551985775756748</v>
          </cell>
        </row>
        <row r="1936">
          <cell r="A1936" t="str">
            <v>L&amp;S Arts &amp; Humanities Division</v>
          </cell>
          <cell r="B1936" t="str">
            <v>Music</v>
          </cell>
          <cell r="N1936" t="str">
            <v>TAS Eligible</v>
          </cell>
          <cell r="S1936">
            <v>9</v>
          </cell>
          <cell r="X1936">
            <v>9.7655957327270251</v>
          </cell>
        </row>
        <row r="1937">
          <cell r="A1937" t="str">
            <v>L&amp;S Arts &amp; Humanities Division</v>
          </cell>
          <cell r="B1937" t="str">
            <v>Music</v>
          </cell>
          <cell r="N1937" t="str">
            <v>TAS Eligible</v>
          </cell>
          <cell r="S1937">
            <v>66</v>
          </cell>
          <cell r="X1937">
            <v>58.017613682325958</v>
          </cell>
        </row>
        <row r="1938">
          <cell r="A1938" t="str">
            <v>L&amp;S Arts &amp; Humanities Division</v>
          </cell>
          <cell r="B1938" t="str">
            <v>Music</v>
          </cell>
          <cell r="N1938" t="str">
            <v>TAS Eligible</v>
          </cell>
          <cell r="S1938">
            <v>135</v>
          </cell>
          <cell r="X1938">
            <v>127.44242244646296</v>
          </cell>
        </row>
        <row r="1939">
          <cell r="A1939" t="str">
            <v>L&amp;S Arts &amp; Humanities Division</v>
          </cell>
          <cell r="B1939" t="str">
            <v>Music</v>
          </cell>
          <cell r="N1939" t="str">
            <v>TAS Eligible</v>
          </cell>
          <cell r="S1939">
            <v>24</v>
          </cell>
          <cell r="X1939">
            <v>23.653246171472802</v>
          </cell>
        </row>
        <row r="1940">
          <cell r="A1940" t="str">
            <v>L&amp;S Arts &amp; Humanities Division</v>
          </cell>
          <cell r="B1940" t="str">
            <v>Music</v>
          </cell>
          <cell r="N1940" t="str">
            <v>TAS Eligible</v>
          </cell>
          <cell r="S1940">
            <v>72</v>
          </cell>
          <cell r="X1940">
            <v>71.423719367565667</v>
          </cell>
        </row>
        <row r="1941">
          <cell r="A1941" t="str">
            <v>L&amp;S Arts &amp; Humanities Division</v>
          </cell>
          <cell r="B1941" t="str">
            <v>Music</v>
          </cell>
          <cell r="N1941" t="str">
            <v>TAS Eligible</v>
          </cell>
          <cell r="S1941">
            <v>20</v>
          </cell>
          <cell r="X1941">
            <v>19.839922046546022</v>
          </cell>
        </row>
        <row r="1942">
          <cell r="A1942" t="str">
            <v>L&amp;S Arts &amp; Humanities Division</v>
          </cell>
          <cell r="B1942" t="str">
            <v>Music</v>
          </cell>
          <cell r="N1942" t="str">
            <v>TAS Eligible</v>
          </cell>
          <cell r="S1942">
            <v>60</v>
          </cell>
          <cell r="X1942">
            <v>61.671695287353437</v>
          </cell>
        </row>
        <row r="1943">
          <cell r="A1943" t="str">
            <v>L&amp;S Arts &amp; Humanities Division</v>
          </cell>
          <cell r="B1943" t="str">
            <v>Music</v>
          </cell>
          <cell r="N1943" t="str">
            <v>TAS Eligible</v>
          </cell>
          <cell r="S1943">
            <v>9</v>
          </cell>
          <cell r="X1943">
            <v>9.2507542931030162</v>
          </cell>
        </row>
        <row r="1944">
          <cell r="A1944" t="str">
            <v>L&amp;S Arts &amp; Humanities Division</v>
          </cell>
          <cell r="B1944" t="str">
            <v>Music</v>
          </cell>
          <cell r="N1944" t="str">
            <v>TAS Eligible</v>
          </cell>
          <cell r="S1944">
            <v>160</v>
          </cell>
          <cell r="X1944">
            <v>154.38299297820799</v>
          </cell>
        </row>
        <row r="1945">
          <cell r="A1945" t="str">
            <v>L&amp;S Arts &amp; Humanities Division</v>
          </cell>
          <cell r="B1945" t="str">
            <v>Music</v>
          </cell>
          <cell r="N1945" t="str">
            <v>TAS Eligible</v>
          </cell>
          <cell r="S1945">
            <v>116</v>
          </cell>
          <cell r="X1945">
            <v>118.24132385562859</v>
          </cell>
        </row>
        <row r="1946">
          <cell r="A1946" t="str">
            <v>L&amp;S Arts &amp; Humanities Division</v>
          </cell>
          <cell r="B1946" t="str">
            <v>Music</v>
          </cell>
          <cell r="N1946" t="str">
            <v>TAS Eligible</v>
          </cell>
          <cell r="S1946">
            <v>340</v>
          </cell>
          <cell r="X1946">
            <v>303.5439192568536</v>
          </cell>
        </row>
        <row r="1947">
          <cell r="A1947" t="str">
            <v>L&amp;S Arts &amp; Humanities Division</v>
          </cell>
          <cell r="B1947" t="str">
            <v>Music</v>
          </cell>
          <cell r="N1947" t="str">
            <v>TAS Eligible</v>
          </cell>
          <cell r="S1947">
            <v>70</v>
          </cell>
          <cell r="X1947">
            <v>68.583973451057361</v>
          </cell>
        </row>
        <row r="1948">
          <cell r="A1948" t="str">
            <v>L&amp;S Arts &amp; Humanities Division</v>
          </cell>
          <cell r="B1948" t="str">
            <v>Music</v>
          </cell>
          <cell r="N1948" t="str">
            <v>TAS Eligible</v>
          </cell>
          <cell r="S1948">
            <v>68</v>
          </cell>
          <cell r="X1948">
            <v>79.111096033939305</v>
          </cell>
        </row>
        <row r="1949">
          <cell r="A1949" t="str">
            <v>L&amp;S Arts &amp; Humanities Division</v>
          </cell>
          <cell r="B1949" t="str">
            <v>Music</v>
          </cell>
          <cell r="N1949" t="str">
            <v>TAS Eligible</v>
          </cell>
          <cell r="S1949">
            <v>70</v>
          </cell>
          <cell r="X1949">
            <v>70.654778862828636</v>
          </cell>
        </row>
        <row r="1950">
          <cell r="A1950" t="str">
            <v>L&amp;S Arts &amp; Humanities Division</v>
          </cell>
          <cell r="B1950" t="str">
            <v>Music</v>
          </cell>
          <cell r="N1950" t="str">
            <v>TAS Eligible</v>
          </cell>
          <cell r="S1950">
            <v>56</v>
          </cell>
          <cell r="X1950">
            <v>61.383327040233951</v>
          </cell>
        </row>
        <row r="1951">
          <cell r="A1951" t="str">
            <v>L&amp;S Arts &amp; Humanities Division</v>
          </cell>
          <cell r="B1951" t="str">
            <v>Music</v>
          </cell>
          <cell r="N1951" t="str">
            <v>TAS Eligible</v>
          </cell>
          <cell r="S1951">
            <v>76</v>
          </cell>
          <cell r="X1951">
            <v>74.099647762635399</v>
          </cell>
        </row>
        <row r="1952">
          <cell r="A1952" t="str">
            <v>L&amp;S Arts &amp; Humanities Division</v>
          </cell>
          <cell r="B1952" t="str">
            <v>Music</v>
          </cell>
          <cell r="N1952" t="str">
            <v>TAS Eligible</v>
          </cell>
          <cell r="S1952">
            <v>88</v>
          </cell>
          <cell r="X1952">
            <v>95.368888134228342</v>
          </cell>
        </row>
        <row r="1953">
          <cell r="A1953" t="str">
            <v>L&amp;S Arts &amp; Humanities Division</v>
          </cell>
          <cell r="B1953" t="str">
            <v>Music</v>
          </cell>
          <cell r="N1953" t="str">
            <v>TAS Eligible</v>
          </cell>
          <cell r="S1953">
            <v>110</v>
          </cell>
          <cell r="X1953">
            <v>107.38125731843438</v>
          </cell>
        </row>
        <row r="1954">
          <cell r="A1954" t="str">
            <v>L&amp;S Arts &amp; Humanities Division</v>
          </cell>
          <cell r="B1954" t="str">
            <v>Music</v>
          </cell>
          <cell r="N1954" t="str">
            <v>TAS Eligible</v>
          </cell>
          <cell r="S1954">
            <v>114</v>
          </cell>
          <cell r="X1954">
            <v>112.49770858699463</v>
          </cell>
        </row>
        <row r="1955">
          <cell r="A1955" t="str">
            <v>L&amp;S Arts &amp; Humanities Division</v>
          </cell>
          <cell r="B1955" t="str">
            <v>Music</v>
          </cell>
          <cell r="N1955" t="str">
            <v>TAS Eligible</v>
          </cell>
          <cell r="S1955">
            <v>130</v>
          </cell>
          <cell r="X1955">
            <v>122.8562578021962</v>
          </cell>
        </row>
        <row r="1956">
          <cell r="A1956" t="str">
            <v>L&amp;S Arts &amp; Humanities Division</v>
          </cell>
          <cell r="B1956" t="str">
            <v>Music</v>
          </cell>
          <cell r="N1956" t="str">
            <v>TAS Eligible</v>
          </cell>
          <cell r="S1956">
            <v>142</v>
          </cell>
          <cell r="X1956">
            <v>140.16120605500936</v>
          </cell>
        </row>
        <row r="1957">
          <cell r="A1957" t="str">
            <v>L&amp;S Arts &amp; Humanities Division</v>
          </cell>
          <cell r="B1957" t="str">
            <v>Music</v>
          </cell>
          <cell r="N1957" t="str">
            <v>TAS Eligible</v>
          </cell>
          <cell r="S1957">
            <v>214</v>
          </cell>
          <cell r="X1957">
            <v>207.53270058571098</v>
          </cell>
        </row>
        <row r="1958">
          <cell r="A1958" t="str">
            <v>L&amp;S Arts &amp; Humanities Division</v>
          </cell>
          <cell r="B1958" t="str">
            <v>Music</v>
          </cell>
          <cell r="N1958" t="str">
            <v>TAS Eligible</v>
          </cell>
          <cell r="S1958">
            <v>62</v>
          </cell>
          <cell r="X1958">
            <v>63.728326275603514</v>
          </cell>
        </row>
        <row r="1959">
          <cell r="A1959" t="str">
            <v>L&amp;S Arts &amp; Humanities Division</v>
          </cell>
          <cell r="B1959" t="str">
            <v>Music</v>
          </cell>
          <cell r="N1959" t="str">
            <v>TAS Eligible</v>
          </cell>
          <cell r="S1959">
            <v>64</v>
          </cell>
          <cell r="X1959">
            <v>68.048007414117251</v>
          </cell>
        </row>
        <row r="1960">
          <cell r="A1960" t="str">
            <v>L&amp;S Arts &amp; Humanities Division</v>
          </cell>
          <cell r="B1960" t="str">
            <v>Music</v>
          </cell>
          <cell r="N1960" t="str">
            <v>TAS Eligible</v>
          </cell>
          <cell r="S1960">
            <v>66</v>
          </cell>
          <cell r="X1960">
            <v>67.894852836658629</v>
          </cell>
        </row>
        <row r="1961">
          <cell r="A1961" t="str">
            <v>L&amp;S Arts &amp; Humanities Division</v>
          </cell>
          <cell r="B1961" t="str">
            <v>Music</v>
          </cell>
          <cell r="N1961" t="str">
            <v>TAS Eligible</v>
          </cell>
          <cell r="S1961">
            <v>88</v>
          </cell>
          <cell r="X1961">
            <v>95.344541462312264</v>
          </cell>
        </row>
        <row r="1962">
          <cell r="A1962" t="str">
            <v>L&amp;S Arts &amp; Humanities Division</v>
          </cell>
          <cell r="B1962" t="str">
            <v>Music</v>
          </cell>
          <cell r="N1962" t="str">
            <v>TAS Eligible</v>
          </cell>
          <cell r="S1962">
            <v>76</v>
          </cell>
          <cell r="X1962">
            <v>78.073231359784842</v>
          </cell>
        </row>
        <row r="1963">
          <cell r="A1963" t="str">
            <v>L&amp;S Arts &amp; Humanities Division</v>
          </cell>
          <cell r="B1963" t="str">
            <v>Music</v>
          </cell>
          <cell r="N1963" t="str">
            <v>TAS Eligible</v>
          </cell>
          <cell r="S1963">
            <v>82</v>
          </cell>
          <cell r="X1963">
            <v>84.623041178035933</v>
          </cell>
        </row>
        <row r="1964">
          <cell r="A1964" t="str">
            <v>L&amp;S Arts &amp; Humanities Division</v>
          </cell>
          <cell r="B1964" t="str">
            <v>Music</v>
          </cell>
          <cell r="N1964" t="str">
            <v>TAS Eligible</v>
          </cell>
          <cell r="S1964">
            <v>20</v>
          </cell>
          <cell r="X1964">
            <v>21.337689492889048</v>
          </cell>
        </row>
        <row r="1965">
          <cell r="A1965" t="str">
            <v>L&amp;S Arts &amp; Humanities Division</v>
          </cell>
          <cell r="B1965" t="str">
            <v>Music</v>
          </cell>
          <cell r="N1965" t="str">
            <v>TAS Eligible</v>
          </cell>
          <cell r="S1965">
            <v>28</v>
          </cell>
          <cell r="X1965">
            <v>30.429117516914474</v>
          </cell>
        </row>
        <row r="1966">
          <cell r="A1966" t="str">
            <v>L&amp;S Arts &amp; Humanities Division</v>
          </cell>
          <cell r="B1966" t="str">
            <v>Music</v>
          </cell>
          <cell r="N1966" t="str">
            <v>TAS Eligible</v>
          </cell>
          <cell r="S1966">
            <v>36</v>
          </cell>
          <cell r="X1966">
            <v>36.842585308224329</v>
          </cell>
        </row>
        <row r="1967">
          <cell r="A1967" t="str">
            <v>L&amp;S Arts &amp; Humanities Division</v>
          </cell>
          <cell r="B1967" t="str">
            <v>Music</v>
          </cell>
          <cell r="N1967" t="str">
            <v>TAS Eligible</v>
          </cell>
          <cell r="S1967">
            <v>40</v>
          </cell>
          <cell r="X1967">
            <v>39.462658214422483</v>
          </cell>
        </row>
        <row r="1968">
          <cell r="A1968" t="str">
            <v>L&amp;S Arts &amp; Humanities Division</v>
          </cell>
          <cell r="B1968" t="str">
            <v>Music</v>
          </cell>
          <cell r="N1968" t="str">
            <v>TAS Eligible</v>
          </cell>
          <cell r="S1968">
            <v>224</v>
          </cell>
          <cell r="X1968">
            <v>247.3176954977412</v>
          </cell>
        </row>
        <row r="1969">
          <cell r="A1969" t="str">
            <v>L&amp;S Arts &amp; Humanities Division</v>
          </cell>
          <cell r="B1969" t="str">
            <v>Music</v>
          </cell>
          <cell r="N1969" t="str">
            <v>TAS Eligible</v>
          </cell>
          <cell r="S1969">
            <v>388</v>
          </cell>
          <cell r="X1969">
            <v>415.96460083593678</v>
          </cell>
        </row>
        <row r="1970">
          <cell r="A1970" t="str">
            <v>L&amp;S Arts &amp; Humanities Division</v>
          </cell>
          <cell r="B1970" t="str">
            <v>Music</v>
          </cell>
          <cell r="N1970" t="str">
            <v>TAS Eligible</v>
          </cell>
          <cell r="S1970">
            <v>24</v>
          </cell>
          <cell r="X1970">
            <v>21.226496673213241</v>
          </cell>
        </row>
        <row r="1971">
          <cell r="A1971" t="str">
            <v>L&amp;S Arts &amp; Humanities Division</v>
          </cell>
          <cell r="B1971" t="str">
            <v>Music</v>
          </cell>
          <cell r="N1971" t="str">
            <v>TAS Eligible</v>
          </cell>
          <cell r="S1971">
            <v>28</v>
          </cell>
          <cell r="X1971">
            <v>22.941598846926645</v>
          </cell>
        </row>
        <row r="1972">
          <cell r="A1972" t="str">
            <v>L&amp;S Arts &amp; Humanities Division</v>
          </cell>
          <cell r="B1972" t="str">
            <v>Music</v>
          </cell>
          <cell r="N1972" t="str">
            <v>TAS Eligible</v>
          </cell>
          <cell r="S1972">
            <v>45.000003</v>
          </cell>
          <cell r="X1972">
            <v>43.031380813592982</v>
          </cell>
        </row>
        <row r="1973">
          <cell r="A1973" t="str">
            <v>L&amp;S Arts &amp; Humanities Division</v>
          </cell>
          <cell r="B1973" t="str">
            <v>Music</v>
          </cell>
          <cell r="N1973" t="str">
            <v>TAS Eligible</v>
          </cell>
          <cell r="S1973">
            <v>48.000003999999997</v>
          </cell>
          <cell r="X1973">
            <v>46.730198162452695</v>
          </cell>
        </row>
        <row r="1974">
          <cell r="A1974" t="str">
            <v>L&amp;S Arts &amp; Humanities Division</v>
          </cell>
          <cell r="B1974" t="str">
            <v>Music</v>
          </cell>
          <cell r="N1974" t="str">
            <v>TAS Eligible</v>
          </cell>
          <cell r="S1974">
            <v>39</v>
          </cell>
          <cell r="X1974">
            <v>42.786718596581508</v>
          </cell>
        </row>
        <row r="1975">
          <cell r="A1975" t="str">
            <v>L&amp;S Arts &amp; Humanities Division</v>
          </cell>
          <cell r="B1975" t="str">
            <v>Music</v>
          </cell>
          <cell r="N1975" t="str">
            <v>TAS Eligible</v>
          </cell>
          <cell r="S1975">
            <v>33</v>
          </cell>
          <cell r="X1975">
            <v>36.06880905442658</v>
          </cell>
        </row>
        <row r="1976">
          <cell r="A1976" t="str">
            <v>L&amp;S Arts &amp; Humanities Division</v>
          </cell>
          <cell r="B1976" t="str">
            <v>Music</v>
          </cell>
          <cell r="N1976" t="str">
            <v>TAS Eligible</v>
          </cell>
          <cell r="S1976">
            <v>48</v>
          </cell>
          <cell r="X1976">
            <v>55.359040595261369</v>
          </cell>
        </row>
        <row r="1977">
          <cell r="A1977" t="str">
            <v>L&amp;S Arts &amp; Humanities Division</v>
          </cell>
          <cell r="B1977" t="str">
            <v>Music</v>
          </cell>
          <cell r="N1977" t="str">
            <v>TAS Eligible</v>
          </cell>
          <cell r="S1977">
            <v>52.000000999999997</v>
          </cell>
          <cell r="X1977">
            <v>58.066640086381177</v>
          </cell>
        </row>
        <row r="1978">
          <cell r="A1978" t="str">
            <v>L&amp;S Arts &amp; Humanities Division</v>
          </cell>
          <cell r="B1978" t="str">
            <v>Music</v>
          </cell>
          <cell r="N1978" t="str">
            <v>TAS Eligible</v>
          </cell>
          <cell r="S1978">
            <v>16.999998000000001</v>
          </cell>
          <cell r="X1978">
            <v>18.07832022237881</v>
          </cell>
        </row>
        <row r="1979">
          <cell r="A1979" t="str">
            <v>L&amp;S Arts &amp; Humanities Division</v>
          </cell>
          <cell r="B1979" t="str">
            <v>Music</v>
          </cell>
          <cell r="N1979" t="str">
            <v>TAS Eligible</v>
          </cell>
          <cell r="S1979">
            <v>19.999998000000001</v>
          </cell>
          <cell r="X1979">
            <v>21.939287599770886</v>
          </cell>
        </row>
        <row r="1980">
          <cell r="A1980" t="str">
            <v>L&amp;S Arts &amp; Humanities Division</v>
          </cell>
          <cell r="B1980" t="str">
            <v>Music</v>
          </cell>
          <cell r="N1980" t="str">
            <v>TAS Eligible</v>
          </cell>
          <cell r="S1980">
            <v>4</v>
          </cell>
          <cell r="X1980">
            <v>4.8223812621990891</v>
          </cell>
        </row>
        <row r="1981">
          <cell r="A1981" t="str">
            <v>L&amp;S Arts &amp; Humanities Division</v>
          </cell>
          <cell r="B1981" t="str">
            <v>Music</v>
          </cell>
          <cell r="N1981" t="str">
            <v>TAS Eligible</v>
          </cell>
          <cell r="S1981">
            <v>6</v>
          </cell>
          <cell r="X1981">
            <v>7.1394544329307967</v>
          </cell>
        </row>
        <row r="1982">
          <cell r="A1982" t="str">
            <v>L&amp;S Arts &amp; Humanities Division</v>
          </cell>
          <cell r="B1982" t="str">
            <v>Music</v>
          </cell>
          <cell r="N1982" t="str">
            <v>TAS Eligible</v>
          </cell>
          <cell r="S1982">
            <v>4.9999979999999997</v>
          </cell>
          <cell r="X1982">
            <v>5.7717257107967477</v>
          </cell>
        </row>
        <row r="1983">
          <cell r="A1983" t="str">
            <v>L&amp;S Arts &amp; Humanities Division</v>
          </cell>
          <cell r="B1983" t="str">
            <v>Music</v>
          </cell>
          <cell r="N1983" t="str">
            <v>TAS Eligible</v>
          </cell>
          <cell r="S1983">
            <v>8</v>
          </cell>
          <cell r="X1983">
            <v>9.383755785984718</v>
          </cell>
        </row>
        <row r="1984">
          <cell r="A1984" t="str">
            <v>L&amp;S Arts &amp; Humanities Division</v>
          </cell>
          <cell r="B1984" t="str">
            <v>Music</v>
          </cell>
          <cell r="N1984" t="str">
            <v>TAS Eligible</v>
          </cell>
          <cell r="S1984">
            <v>45</v>
          </cell>
          <cell r="X1984">
            <v>49.364451216852743</v>
          </cell>
        </row>
        <row r="1985">
          <cell r="A1985" t="str">
            <v>L&amp;S Arts &amp; Humanities Division</v>
          </cell>
          <cell r="B1985" t="str">
            <v>Music</v>
          </cell>
          <cell r="N1985" t="str">
            <v>TAS Eligible</v>
          </cell>
          <cell r="S1985">
            <v>33</v>
          </cell>
          <cell r="X1985">
            <v>31.01238195759716</v>
          </cell>
        </row>
        <row r="1986">
          <cell r="A1986" t="str">
            <v>L&amp;S Arts &amp; Humanities Division</v>
          </cell>
          <cell r="B1986" t="str">
            <v>Music</v>
          </cell>
          <cell r="N1986" t="str">
            <v>TAS Eligible</v>
          </cell>
          <cell r="S1986">
            <v>21</v>
          </cell>
          <cell r="X1986">
            <v>23.842617533449321</v>
          </cell>
        </row>
        <row r="1987">
          <cell r="A1987" t="str">
            <v>L&amp;S Arts &amp; Humanities Division</v>
          </cell>
          <cell r="B1987" t="str">
            <v>Music</v>
          </cell>
          <cell r="N1987" t="str">
            <v>TAS Eligible</v>
          </cell>
          <cell r="S1987">
            <v>36</v>
          </cell>
          <cell r="X1987">
            <v>33.696148176346576</v>
          </cell>
        </row>
        <row r="1988">
          <cell r="A1988" t="str">
            <v>L&amp;S Arts &amp; Humanities Division</v>
          </cell>
          <cell r="B1988" t="str">
            <v>Music</v>
          </cell>
          <cell r="N1988" t="str">
            <v>TAS Eligible</v>
          </cell>
          <cell r="S1988">
            <v>24</v>
          </cell>
          <cell r="X1988">
            <v>23.05340665883238</v>
          </cell>
        </row>
        <row r="1989">
          <cell r="A1989" t="str">
            <v>L&amp;S Arts &amp; Humanities Division</v>
          </cell>
          <cell r="B1989" t="str">
            <v>Music</v>
          </cell>
          <cell r="N1989" t="str">
            <v>TAS Eligible</v>
          </cell>
          <cell r="S1989">
            <v>120</v>
          </cell>
          <cell r="X1989">
            <v>103.59518679923454</v>
          </cell>
        </row>
        <row r="1990">
          <cell r="A1990" t="str">
            <v>L&amp;S Arts &amp; Humanities Division</v>
          </cell>
          <cell r="B1990" t="str">
            <v>Music</v>
          </cell>
          <cell r="N1990" t="str">
            <v>TAS Eligible</v>
          </cell>
          <cell r="S1990">
            <v>112</v>
          </cell>
          <cell r="X1990">
            <v>105.90632673468956</v>
          </cell>
        </row>
        <row r="1991">
          <cell r="A1991" t="str">
            <v>L&amp;S Arts &amp; Humanities Division</v>
          </cell>
          <cell r="B1991" t="str">
            <v>Music</v>
          </cell>
          <cell r="N1991" t="str">
            <v>TAS Eligible</v>
          </cell>
          <cell r="S1991">
            <v>28</v>
          </cell>
          <cell r="X1991">
            <v>31.768284792193381</v>
          </cell>
        </row>
        <row r="1992">
          <cell r="A1992" t="str">
            <v>L&amp;S Arts &amp; Humanities Division</v>
          </cell>
          <cell r="B1992" t="str">
            <v>Music</v>
          </cell>
          <cell r="N1992" t="str">
            <v>TAS Eligible</v>
          </cell>
          <cell r="S1992">
            <v>21</v>
          </cell>
          <cell r="X1992">
            <v>22.041579439960508</v>
          </cell>
        </row>
        <row r="1993">
          <cell r="A1993" t="str">
            <v>L&amp;S Arts &amp; Humanities Division</v>
          </cell>
          <cell r="B1993" t="str">
            <v>Music</v>
          </cell>
          <cell r="N1993" t="str">
            <v>TAS Eligible</v>
          </cell>
          <cell r="S1993">
            <v>33</v>
          </cell>
          <cell r="X1993">
            <v>34.640137829743495</v>
          </cell>
        </row>
        <row r="1994">
          <cell r="A1994" t="str">
            <v>L&amp;S Arts &amp; Humanities Division</v>
          </cell>
          <cell r="B1994" t="str">
            <v>Music</v>
          </cell>
          <cell r="N1994" t="str">
            <v>TAS Eligible</v>
          </cell>
          <cell r="S1994">
            <v>20</v>
          </cell>
          <cell r="X1994">
            <v>21.178957946779022</v>
          </cell>
        </row>
        <row r="1995">
          <cell r="A1995" t="str">
            <v>L&amp;S Arts &amp; Humanities Division</v>
          </cell>
          <cell r="B1995" t="str">
            <v>Music</v>
          </cell>
          <cell r="N1995" t="str">
            <v>TAS Eligible</v>
          </cell>
          <cell r="S1995">
            <v>18</v>
          </cell>
          <cell r="X1995">
            <v>19.96566047622802</v>
          </cell>
        </row>
        <row r="1996">
          <cell r="A1996" t="str">
            <v>L&amp;S Arts &amp; Humanities Division</v>
          </cell>
          <cell r="B1996" t="str">
            <v>Music</v>
          </cell>
          <cell r="N1996" t="str">
            <v>TAS Eligible</v>
          </cell>
          <cell r="S1996">
            <v>15</v>
          </cell>
          <cell r="X1996">
            <v>12.790054415299807</v>
          </cell>
        </row>
        <row r="1997">
          <cell r="A1997" t="str">
            <v>L&amp;S Arts &amp; Humanities Division</v>
          </cell>
          <cell r="B1997" t="str">
            <v>Music</v>
          </cell>
          <cell r="N1997" t="str">
            <v>TAS Eligible</v>
          </cell>
          <cell r="S1997">
            <v>63</v>
          </cell>
          <cell r="X1997">
            <v>59.085829278254693</v>
          </cell>
        </row>
        <row r="1998">
          <cell r="A1998" t="str">
            <v>L&amp;S Arts &amp; Humanities Division</v>
          </cell>
          <cell r="B1998" t="str">
            <v>Music</v>
          </cell>
          <cell r="N1998" t="str">
            <v>TAS Eligible</v>
          </cell>
          <cell r="S1998">
            <v>15</v>
          </cell>
          <cell r="X1998">
            <v>16.036680554239787</v>
          </cell>
        </row>
        <row r="1999">
          <cell r="A1999" t="str">
            <v>L&amp;S Arts &amp; Humanities Division</v>
          </cell>
          <cell r="B1999" t="str">
            <v>Music</v>
          </cell>
          <cell r="N1999" t="str">
            <v>TAS Eligible</v>
          </cell>
          <cell r="S1999">
            <v>3</v>
          </cell>
          <cell r="X1999">
            <v>3.205551599520807</v>
          </cell>
        </row>
        <row r="2000">
          <cell r="A2000" t="str">
            <v>L&amp;S Arts &amp; Humanities Division</v>
          </cell>
          <cell r="B2000" t="str">
            <v>Music</v>
          </cell>
          <cell r="N2000" t="str">
            <v>TAS Eligible</v>
          </cell>
          <cell r="S2000">
            <v>42</v>
          </cell>
          <cell r="X2000">
            <v>46.844693992682103</v>
          </cell>
        </row>
        <row r="2001">
          <cell r="A2001" t="str">
            <v>L&amp;S Arts &amp; Humanities Division</v>
          </cell>
          <cell r="B2001" t="str">
            <v>Music</v>
          </cell>
          <cell r="N2001" t="str">
            <v>TAS Eligible</v>
          </cell>
          <cell r="S2001">
            <v>21</v>
          </cell>
          <cell r="X2001">
            <v>23.422346996341052</v>
          </cell>
        </row>
        <row r="2002">
          <cell r="A2002" t="str">
            <v>L&amp;S Arts &amp; Humanities Division</v>
          </cell>
          <cell r="B2002" t="str">
            <v>Music</v>
          </cell>
          <cell r="N2002" t="str">
            <v>TAS Eligible</v>
          </cell>
          <cell r="S2002">
            <v>24</v>
          </cell>
          <cell r="X2002">
            <v>26.954430314455546</v>
          </cell>
        </row>
        <row r="2003">
          <cell r="A2003" t="str">
            <v>L&amp;S Arts &amp; Humanities Division</v>
          </cell>
          <cell r="B2003" t="str">
            <v>Music</v>
          </cell>
          <cell r="N2003" t="str">
            <v>Not TAS Eligible</v>
          </cell>
          <cell r="S2003">
            <v>3</v>
          </cell>
          <cell r="X2003">
            <v>3.1263111951657878</v>
          </cell>
        </row>
        <row r="2004">
          <cell r="A2004" t="str">
            <v>L&amp;S Arts &amp; Humanities Division</v>
          </cell>
          <cell r="B2004" t="str">
            <v>Music</v>
          </cell>
          <cell r="N2004" t="str">
            <v>Not TAS Eligible</v>
          </cell>
          <cell r="S2004">
            <v>2</v>
          </cell>
          <cell r="X2004">
            <v>2.2719251336898392</v>
          </cell>
        </row>
        <row r="2005">
          <cell r="A2005" t="str">
            <v>L&amp;S Arts &amp; Humanities Division</v>
          </cell>
          <cell r="B2005" t="str">
            <v>Music</v>
          </cell>
          <cell r="N2005" t="str">
            <v>Not TAS Eligible</v>
          </cell>
          <cell r="S2005">
            <v>4</v>
          </cell>
          <cell r="X2005">
            <v>4.3640358311375387</v>
          </cell>
        </row>
        <row r="2006">
          <cell r="A2006" t="str">
            <v>L&amp;S Arts &amp; Humanities Division</v>
          </cell>
          <cell r="B2006" t="str">
            <v>Music</v>
          </cell>
          <cell r="N2006" t="str">
            <v>Not TAS Eligible</v>
          </cell>
          <cell r="S2006">
            <v>17</v>
          </cell>
          <cell r="X2006">
            <v>18.386623609555414</v>
          </cell>
        </row>
        <row r="2007">
          <cell r="A2007" t="str">
            <v>L&amp;S Arts &amp; Humanities Division</v>
          </cell>
          <cell r="B2007" t="str">
            <v>Music</v>
          </cell>
          <cell r="N2007" t="str">
            <v>Not TAS Eligible</v>
          </cell>
          <cell r="S2007">
            <v>12</v>
          </cell>
          <cell r="X2007">
            <v>12.20375251008827</v>
          </cell>
        </row>
        <row r="2008">
          <cell r="A2008" t="str">
            <v>L&amp;S Arts &amp; Humanities Division</v>
          </cell>
          <cell r="B2008" t="str">
            <v>Music</v>
          </cell>
          <cell r="N2008" t="str">
            <v>Not TAS Eligible</v>
          </cell>
          <cell r="S2008">
            <v>3</v>
          </cell>
          <cell r="X2008">
            <v>2.4137358389638699</v>
          </cell>
        </row>
        <row r="2009">
          <cell r="A2009" t="str">
            <v>L&amp;S Arts &amp; Humanities Division</v>
          </cell>
          <cell r="B2009" t="str">
            <v>Music</v>
          </cell>
          <cell r="N2009" t="str">
            <v>Not TAS Eligible</v>
          </cell>
          <cell r="S2009">
            <v>18</v>
          </cell>
          <cell r="X2009">
            <v>11.599806587515573</v>
          </cell>
        </row>
        <row r="2010">
          <cell r="A2010" t="str">
            <v>L&amp;S Arts &amp; Humanities Division</v>
          </cell>
          <cell r="B2010" t="str">
            <v>Music</v>
          </cell>
          <cell r="N2010" t="str">
            <v>Not TAS Eligible</v>
          </cell>
          <cell r="S2010">
            <v>8</v>
          </cell>
          <cell r="X2010">
            <v>7.0910194008695768</v>
          </cell>
        </row>
        <row r="2011">
          <cell r="A2011" t="str">
            <v>L&amp;S Arts &amp; Humanities Division</v>
          </cell>
          <cell r="B2011" t="str">
            <v>Music</v>
          </cell>
          <cell r="N2011" t="str">
            <v>Not TAS Eligible</v>
          </cell>
          <cell r="S2011">
            <v>14</v>
          </cell>
          <cell r="X2011">
            <v>15.407532253383126</v>
          </cell>
        </row>
        <row r="2012">
          <cell r="A2012" t="str">
            <v>L&amp;S Arts &amp; Humanities Division</v>
          </cell>
          <cell r="B2012" t="str">
            <v>Music</v>
          </cell>
          <cell r="N2012" t="str">
            <v>Not TAS Eligible</v>
          </cell>
          <cell r="S2012">
            <v>18</v>
          </cell>
          <cell r="X2012">
            <v>17.182238082490244</v>
          </cell>
        </row>
        <row r="2013">
          <cell r="A2013" t="str">
            <v>L&amp;S Arts &amp; Humanities Division</v>
          </cell>
          <cell r="B2013" t="str">
            <v>Music</v>
          </cell>
          <cell r="N2013" t="str">
            <v>Not TAS Eligible</v>
          </cell>
          <cell r="S2013">
            <v>26</v>
          </cell>
          <cell r="X2013">
            <v>28.68808598659508</v>
          </cell>
        </row>
        <row r="2014">
          <cell r="A2014" t="str">
            <v>L&amp;S Arts &amp; Humanities Division</v>
          </cell>
          <cell r="B2014" t="str">
            <v>Music</v>
          </cell>
          <cell r="N2014" t="str">
            <v>Not TAS Eligible</v>
          </cell>
          <cell r="S2014">
            <v>16</v>
          </cell>
          <cell r="X2014">
            <v>14.801039334861262</v>
          </cell>
        </row>
        <row r="2015">
          <cell r="A2015" t="str">
            <v>L&amp;S Arts &amp; Humanities Division</v>
          </cell>
          <cell r="B2015" t="str">
            <v>Music</v>
          </cell>
          <cell r="N2015" t="str">
            <v>Not TAS Eligible</v>
          </cell>
          <cell r="S2015">
            <v>12</v>
          </cell>
          <cell r="X2015">
            <v>12.956844391608836</v>
          </cell>
        </row>
        <row r="2016">
          <cell r="A2016" t="str">
            <v>L&amp;S Arts &amp; Humanities Division</v>
          </cell>
          <cell r="B2016" t="str">
            <v>Music</v>
          </cell>
          <cell r="N2016" t="str">
            <v>Not TAS Eligible</v>
          </cell>
          <cell r="S2016">
            <v>22</v>
          </cell>
          <cell r="X2016">
            <v>22.430811028780429</v>
          </cell>
        </row>
        <row r="2017">
          <cell r="A2017" t="str">
            <v>L&amp;S Arts &amp; Humanities Division</v>
          </cell>
          <cell r="B2017" t="str">
            <v>Music</v>
          </cell>
          <cell r="N2017" t="str">
            <v>Not TAS Eligible</v>
          </cell>
          <cell r="S2017">
            <v>28</v>
          </cell>
          <cell r="X2017">
            <v>29.010048888848878</v>
          </cell>
        </row>
        <row r="2018">
          <cell r="A2018" t="str">
            <v>L&amp;S Arts &amp; Humanities Division</v>
          </cell>
          <cell r="B2018" t="str">
            <v>Music</v>
          </cell>
          <cell r="N2018" t="str">
            <v>Not TAS Eligible</v>
          </cell>
          <cell r="S2018">
            <v>8</v>
          </cell>
          <cell r="X2018">
            <v>7.8755071063621465</v>
          </cell>
        </row>
        <row r="2019">
          <cell r="A2019" t="str">
            <v>L&amp;S Arts &amp; Humanities Division</v>
          </cell>
          <cell r="B2019" t="str">
            <v>Music</v>
          </cell>
          <cell r="N2019" t="str">
            <v>Not TAS Eligible</v>
          </cell>
          <cell r="S2019">
            <v>10</v>
          </cell>
          <cell r="X2019">
            <v>10.647624270505023</v>
          </cell>
        </row>
        <row r="2020">
          <cell r="A2020" t="str">
            <v>L&amp;S Arts &amp; Humanities Division</v>
          </cell>
          <cell r="B2020" t="str">
            <v>Music</v>
          </cell>
          <cell r="N2020" t="str">
            <v>Not TAS Eligible</v>
          </cell>
          <cell r="S2020">
            <v>18</v>
          </cell>
          <cell r="X2020">
            <v>17.548182295419327</v>
          </cell>
        </row>
        <row r="2021">
          <cell r="A2021" t="str">
            <v>L&amp;S Arts &amp; Humanities Division</v>
          </cell>
          <cell r="B2021" t="str">
            <v>Music</v>
          </cell>
          <cell r="N2021" t="str">
            <v>Not TAS Eligible</v>
          </cell>
          <cell r="S2021">
            <v>14</v>
          </cell>
          <cell r="X2021">
            <v>15.328196680554852</v>
          </cell>
        </row>
        <row r="2022">
          <cell r="A2022" t="str">
            <v>L&amp;S Arts &amp; Humanities Division</v>
          </cell>
          <cell r="B2022" t="str">
            <v>Music</v>
          </cell>
          <cell r="N2022" t="str">
            <v>Not TAS Eligible</v>
          </cell>
          <cell r="S2022">
            <v>16</v>
          </cell>
          <cell r="X2022">
            <v>18.804445941478065</v>
          </cell>
        </row>
        <row r="2023">
          <cell r="A2023" t="str">
            <v>L&amp;S Arts &amp; Humanities Division</v>
          </cell>
          <cell r="B2023" t="str">
            <v>Music</v>
          </cell>
          <cell r="N2023" t="str">
            <v>Not TAS Eligible</v>
          </cell>
          <cell r="S2023">
            <v>16</v>
          </cell>
          <cell r="X2023">
            <v>17.178129429192737</v>
          </cell>
        </row>
        <row r="2024">
          <cell r="A2024" t="str">
            <v>L&amp;S Arts &amp; Humanities Division</v>
          </cell>
          <cell r="B2024" t="str">
            <v>Music</v>
          </cell>
          <cell r="N2024" t="str">
            <v>Not TAS Eligible</v>
          </cell>
          <cell r="S2024">
            <v>19</v>
          </cell>
          <cell r="X2024">
            <v>19.74417623119205</v>
          </cell>
        </row>
        <row r="2025">
          <cell r="A2025" t="str">
            <v>L&amp;S Arts &amp; Humanities Division</v>
          </cell>
          <cell r="B2025" t="str">
            <v>Music</v>
          </cell>
          <cell r="N2025" t="str">
            <v>Not TAS Eligible</v>
          </cell>
          <cell r="S2025">
            <v>20</v>
          </cell>
          <cell r="X2025">
            <v>19.880641845517232</v>
          </cell>
        </row>
        <row r="2026">
          <cell r="A2026" t="str">
            <v>L&amp;S Arts &amp; Humanities Division</v>
          </cell>
          <cell r="B2026" t="str">
            <v>Near Eastern Studies</v>
          </cell>
          <cell r="N2026" t="str">
            <v>TAS Eligible</v>
          </cell>
          <cell r="S2026">
            <v>27.999972</v>
          </cell>
          <cell r="X2026">
            <v>29.956060305425719</v>
          </cell>
        </row>
        <row r="2027">
          <cell r="A2027" t="str">
            <v>L&amp;S Arts &amp; Humanities Division</v>
          </cell>
          <cell r="B2027" t="str">
            <v>Near Eastern Studies</v>
          </cell>
          <cell r="N2027" t="str">
            <v>TAS Eligible</v>
          </cell>
          <cell r="S2027">
            <v>25.333307999999999</v>
          </cell>
          <cell r="X2027">
            <v>27.103102181099459</v>
          </cell>
        </row>
        <row r="2028">
          <cell r="A2028" t="str">
            <v>L&amp;S Arts &amp; Humanities Division</v>
          </cell>
          <cell r="B2028" t="str">
            <v>Near Eastern Studies</v>
          </cell>
          <cell r="N2028" t="str">
            <v>TAS Eligible</v>
          </cell>
          <cell r="S2028">
            <v>40</v>
          </cell>
          <cell r="X2028">
            <v>37.695425891757971</v>
          </cell>
        </row>
        <row r="2029">
          <cell r="A2029" t="str">
            <v>L&amp;S Arts &amp; Humanities Division</v>
          </cell>
          <cell r="B2029" t="str">
            <v>Near Eastern Studies</v>
          </cell>
          <cell r="N2029" t="str">
            <v>TAS Eligible</v>
          </cell>
          <cell r="S2029">
            <v>40</v>
          </cell>
          <cell r="X2029">
            <v>31.596851937795194</v>
          </cell>
        </row>
        <row r="2030">
          <cell r="A2030" t="str">
            <v>L&amp;S Arts &amp; Humanities Division</v>
          </cell>
          <cell r="B2030" t="str">
            <v>Near Eastern Studies</v>
          </cell>
          <cell r="N2030" t="str">
            <v>TAS Eligible</v>
          </cell>
          <cell r="S2030">
            <v>85</v>
          </cell>
          <cell r="X2030">
            <v>85.072353015626703</v>
          </cell>
        </row>
        <row r="2031">
          <cell r="A2031" t="str">
            <v>L&amp;S Arts &amp; Humanities Division</v>
          </cell>
          <cell r="B2031" t="str">
            <v>Near Eastern Studies</v>
          </cell>
          <cell r="N2031" t="str">
            <v>TAS Eligible</v>
          </cell>
          <cell r="S2031">
            <v>75</v>
          </cell>
          <cell r="X2031">
            <v>81.845528580938009</v>
          </cell>
        </row>
        <row r="2032">
          <cell r="A2032" t="str">
            <v>L&amp;S Arts &amp; Humanities Division</v>
          </cell>
          <cell r="B2032" t="str">
            <v>Near Eastern Studies</v>
          </cell>
          <cell r="N2032" t="str">
            <v>TAS Eligible</v>
          </cell>
          <cell r="S2032">
            <v>75</v>
          </cell>
          <cell r="X2032">
            <v>74.45695011598059</v>
          </cell>
        </row>
        <row r="2033">
          <cell r="A2033" t="str">
            <v>L&amp;S Arts &amp; Humanities Division</v>
          </cell>
          <cell r="B2033" t="str">
            <v>Near Eastern Studies</v>
          </cell>
          <cell r="N2033" t="str">
            <v>TAS Eligible</v>
          </cell>
          <cell r="S2033">
            <v>50</v>
          </cell>
          <cell r="X2033">
            <v>53.037059635721604</v>
          </cell>
        </row>
        <row r="2034">
          <cell r="A2034" t="str">
            <v>L&amp;S Arts &amp; Humanities Division</v>
          </cell>
          <cell r="B2034" t="str">
            <v>Near Eastern Studies</v>
          </cell>
          <cell r="N2034" t="str">
            <v>TAS Eligible</v>
          </cell>
          <cell r="S2034">
            <v>25</v>
          </cell>
          <cell r="X2034">
            <v>28.890435569689412</v>
          </cell>
        </row>
        <row r="2035">
          <cell r="A2035" t="str">
            <v>L&amp;S Arts &amp; Humanities Division</v>
          </cell>
          <cell r="B2035" t="str">
            <v>Near Eastern Studies</v>
          </cell>
          <cell r="N2035" t="str">
            <v>TAS Eligible</v>
          </cell>
          <cell r="S2035">
            <v>60</v>
          </cell>
          <cell r="X2035">
            <v>47.805223445051183</v>
          </cell>
        </row>
        <row r="2036">
          <cell r="A2036" t="str">
            <v>L&amp;S Arts &amp; Humanities Division</v>
          </cell>
          <cell r="B2036" t="str">
            <v>Near Eastern Studies</v>
          </cell>
          <cell r="N2036" t="str">
            <v>TAS Eligible</v>
          </cell>
          <cell r="S2036">
            <v>25</v>
          </cell>
          <cell r="X2036">
            <v>27.946746432247672</v>
          </cell>
        </row>
        <row r="2037">
          <cell r="A2037" t="str">
            <v>L&amp;S Arts &amp; Humanities Division</v>
          </cell>
          <cell r="B2037" t="str">
            <v>Near Eastern Studies</v>
          </cell>
          <cell r="N2037" t="str">
            <v>TAS Eligible</v>
          </cell>
          <cell r="S2037">
            <v>40</v>
          </cell>
          <cell r="X2037">
            <v>34.985744314913255</v>
          </cell>
        </row>
        <row r="2038">
          <cell r="A2038" t="str">
            <v>L&amp;S Arts &amp; Humanities Division</v>
          </cell>
          <cell r="B2038" t="str">
            <v>Near Eastern Studies</v>
          </cell>
          <cell r="N2038" t="str">
            <v>TAS Eligible</v>
          </cell>
          <cell r="S2038">
            <v>85</v>
          </cell>
          <cell r="X2038">
            <v>81.165261816369053</v>
          </cell>
        </row>
        <row r="2039">
          <cell r="A2039" t="str">
            <v>L&amp;S Arts &amp; Humanities Division</v>
          </cell>
          <cell r="B2039" t="str">
            <v>Near Eastern Studies</v>
          </cell>
          <cell r="N2039" t="str">
            <v>TAS Eligible</v>
          </cell>
          <cell r="S2039">
            <v>70</v>
          </cell>
          <cell r="X2039">
            <v>67.754249853674679</v>
          </cell>
        </row>
        <row r="2040">
          <cell r="A2040" t="str">
            <v>L&amp;S Arts &amp; Humanities Division</v>
          </cell>
          <cell r="B2040" t="str">
            <v>Near Eastern Studies</v>
          </cell>
          <cell r="N2040" t="str">
            <v>TAS Eligible</v>
          </cell>
          <cell r="S2040">
            <v>40</v>
          </cell>
          <cell r="X2040">
            <v>41.566981259553138</v>
          </cell>
        </row>
        <row r="2041">
          <cell r="A2041" t="str">
            <v>L&amp;S Arts &amp; Humanities Division</v>
          </cell>
          <cell r="B2041" t="str">
            <v>Near Eastern Studies</v>
          </cell>
          <cell r="N2041" t="str">
            <v>TAS Eligible</v>
          </cell>
          <cell r="S2041">
            <v>40</v>
          </cell>
          <cell r="X2041">
            <v>46.571299314193105</v>
          </cell>
        </row>
        <row r="2042">
          <cell r="A2042" t="str">
            <v>L&amp;S Arts &amp; Humanities Division</v>
          </cell>
          <cell r="B2042" t="str">
            <v>Near Eastern Studies</v>
          </cell>
          <cell r="N2042" t="str">
            <v>TAS Eligible</v>
          </cell>
          <cell r="S2042">
            <v>65</v>
          </cell>
          <cell r="X2042">
            <v>59.828822685500477</v>
          </cell>
        </row>
        <row r="2043">
          <cell r="A2043" t="str">
            <v>L&amp;S Arts &amp; Humanities Division</v>
          </cell>
          <cell r="B2043" t="str">
            <v>Near Eastern Studies</v>
          </cell>
          <cell r="N2043" t="str">
            <v>TAS Eligible</v>
          </cell>
          <cell r="S2043">
            <v>95</v>
          </cell>
          <cell r="X2043">
            <v>86.972153188475403</v>
          </cell>
        </row>
        <row r="2044">
          <cell r="A2044" t="str">
            <v>L&amp;S Arts &amp; Humanities Division</v>
          </cell>
          <cell r="B2044" t="str">
            <v>Near Eastern Studies</v>
          </cell>
          <cell r="N2044" t="str">
            <v>TAS Eligible</v>
          </cell>
          <cell r="S2044">
            <v>50</v>
          </cell>
          <cell r="X2044">
            <v>45.337798385530292</v>
          </cell>
        </row>
        <row r="2045">
          <cell r="A2045" t="str">
            <v>L&amp;S Arts &amp; Humanities Division</v>
          </cell>
          <cell r="B2045" t="str">
            <v>Near Eastern Studies</v>
          </cell>
          <cell r="N2045" t="str">
            <v>TAS Eligible</v>
          </cell>
          <cell r="S2045">
            <v>65</v>
          </cell>
          <cell r="X2045">
            <v>61.856370357306524</v>
          </cell>
        </row>
        <row r="2046">
          <cell r="A2046" t="str">
            <v>L&amp;S Arts &amp; Humanities Division</v>
          </cell>
          <cell r="B2046" t="str">
            <v>Near Eastern Studies</v>
          </cell>
          <cell r="N2046" t="str">
            <v>TAS Eligible</v>
          </cell>
          <cell r="S2046">
            <v>75</v>
          </cell>
          <cell r="X2046">
            <v>69.642952923425327</v>
          </cell>
        </row>
        <row r="2047">
          <cell r="A2047" t="str">
            <v>L&amp;S Arts &amp; Humanities Division</v>
          </cell>
          <cell r="B2047" t="str">
            <v>Near Eastern Studies</v>
          </cell>
          <cell r="N2047" t="str">
            <v>TAS Eligible</v>
          </cell>
          <cell r="S2047">
            <v>45</v>
          </cell>
          <cell r="X2047">
            <v>39.532813360242457</v>
          </cell>
        </row>
        <row r="2048">
          <cell r="A2048" t="str">
            <v>L&amp;S Arts &amp; Humanities Division</v>
          </cell>
          <cell r="B2048" t="str">
            <v>Near Eastern Studies</v>
          </cell>
          <cell r="N2048" t="str">
            <v>TAS Eligible</v>
          </cell>
          <cell r="S2048">
            <v>48</v>
          </cell>
          <cell r="X2048">
            <v>48.181762161637799</v>
          </cell>
        </row>
        <row r="2049">
          <cell r="A2049" t="str">
            <v>L&amp;S Arts &amp; Humanities Division</v>
          </cell>
          <cell r="B2049" t="str">
            <v>Near Eastern Studies</v>
          </cell>
          <cell r="N2049" t="str">
            <v>TAS Eligible</v>
          </cell>
          <cell r="S2049">
            <v>36</v>
          </cell>
          <cell r="X2049">
            <v>34.649228518545073</v>
          </cell>
        </row>
        <row r="2050">
          <cell r="A2050" t="str">
            <v>L&amp;S Arts &amp; Humanities Division</v>
          </cell>
          <cell r="B2050" t="str">
            <v>Near Eastern Studies</v>
          </cell>
          <cell r="N2050" t="str">
            <v>TAS Eligible</v>
          </cell>
          <cell r="S2050">
            <v>57</v>
          </cell>
          <cell r="X2050">
            <v>55.084838808657821</v>
          </cell>
        </row>
        <row r="2051">
          <cell r="A2051" t="str">
            <v>L&amp;S Arts &amp; Humanities Division</v>
          </cell>
          <cell r="B2051" t="str">
            <v>Near Eastern Studies</v>
          </cell>
          <cell r="N2051" t="str">
            <v>TAS Eligible</v>
          </cell>
          <cell r="S2051">
            <v>33</v>
          </cell>
          <cell r="X2051">
            <v>34.179849294909893</v>
          </cell>
        </row>
        <row r="2052">
          <cell r="A2052" t="str">
            <v>L&amp;S Arts &amp; Humanities Division</v>
          </cell>
          <cell r="B2052" t="str">
            <v>Near Eastern Studies</v>
          </cell>
          <cell r="N2052" t="str">
            <v>TAS Eligible</v>
          </cell>
          <cell r="S2052">
            <v>36</v>
          </cell>
          <cell r="X2052">
            <v>34.194723595653429</v>
          </cell>
        </row>
        <row r="2053">
          <cell r="A2053" t="str">
            <v>L&amp;S Arts &amp; Humanities Division</v>
          </cell>
          <cell r="B2053" t="str">
            <v>Near Eastern Studies</v>
          </cell>
          <cell r="N2053" t="str">
            <v>TAS Eligible</v>
          </cell>
          <cell r="S2053">
            <v>39</v>
          </cell>
          <cell r="X2053">
            <v>33.773948154701472</v>
          </cell>
        </row>
        <row r="2054">
          <cell r="A2054" t="str">
            <v>L&amp;S Arts &amp; Humanities Division</v>
          </cell>
          <cell r="B2054" t="str">
            <v>Near Eastern Studies</v>
          </cell>
          <cell r="N2054" t="str">
            <v>TAS Eligible</v>
          </cell>
          <cell r="S2054">
            <v>21</v>
          </cell>
          <cell r="X2054">
            <v>21.100085019206976</v>
          </cell>
        </row>
        <row r="2055">
          <cell r="A2055" t="str">
            <v>L&amp;S Arts &amp; Humanities Division</v>
          </cell>
          <cell r="B2055" t="str">
            <v>Near Eastern Studies</v>
          </cell>
          <cell r="N2055" t="str">
            <v>TAS Eligible</v>
          </cell>
          <cell r="S2055">
            <v>33</v>
          </cell>
          <cell r="X2055">
            <v>34.629701837020065</v>
          </cell>
        </row>
        <row r="2056">
          <cell r="A2056" t="str">
            <v>L&amp;S Arts &amp; Humanities Division</v>
          </cell>
          <cell r="B2056" t="str">
            <v>Near Eastern Studies</v>
          </cell>
          <cell r="N2056" t="str">
            <v>TAS Eligible</v>
          </cell>
          <cell r="S2056">
            <v>10</v>
          </cell>
          <cell r="X2056">
            <v>11.271448701954931</v>
          </cell>
        </row>
        <row r="2057">
          <cell r="A2057" t="str">
            <v>L&amp;S Arts &amp; Humanities Division</v>
          </cell>
          <cell r="B2057" t="str">
            <v>Near Eastern Studies</v>
          </cell>
          <cell r="N2057" t="str">
            <v>TAS Eligible</v>
          </cell>
          <cell r="S2057">
            <v>8</v>
          </cell>
          <cell r="X2057">
            <v>8</v>
          </cell>
        </row>
        <row r="2058">
          <cell r="A2058" t="str">
            <v>L&amp;S Arts &amp; Humanities Division</v>
          </cell>
          <cell r="B2058" t="str">
            <v>Near Eastern Studies</v>
          </cell>
          <cell r="N2058" t="str">
            <v>TAS Eligible</v>
          </cell>
          <cell r="S2058">
            <v>4</v>
          </cell>
          <cell r="X2058">
            <v>4</v>
          </cell>
        </row>
        <row r="2059">
          <cell r="A2059" t="str">
            <v>L&amp;S Arts &amp; Humanities Division</v>
          </cell>
          <cell r="B2059" t="str">
            <v>Near Eastern Studies</v>
          </cell>
          <cell r="N2059" t="str">
            <v>TAS Eligible</v>
          </cell>
          <cell r="S2059">
            <v>16</v>
          </cell>
          <cell r="X2059">
            <v>16.115689381933439</v>
          </cell>
        </row>
        <row r="2060">
          <cell r="A2060" t="str">
            <v>L&amp;S Arts &amp; Humanities Division</v>
          </cell>
          <cell r="B2060" t="str">
            <v>Near Eastern Studies</v>
          </cell>
          <cell r="N2060" t="str">
            <v>TAS Eligible</v>
          </cell>
          <cell r="S2060">
            <v>12</v>
          </cell>
          <cell r="X2060">
            <v>12</v>
          </cell>
        </row>
        <row r="2061">
          <cell r="A2061" t="str">
            <v>L&amp;S Arts &amp; Humanities Division</v>
          </cell>
          <cell r="B2061" t="str">
            <v>Near Eastern Studies</v>
          </cell>
          <cell r="N2061" t="str">
            <v>TAS Eligible</v>
          </cell>
          <cell r="S2061">
            <v>115</v>
          </cell>
          <cell r="X2061">
            <v>118.20849010415878</v>
          </cell>
        </row>
        <row r="2062">
          <cell r="A2062" t="str">
            <v>L&amp;S Arts &amp; Humanities Division</v>
          </cell>
          <cell r="B2062" t="str">
            <v>Near Eastern Studies</v>
          </cell>
          <cell r="N2062" t="str">
            <v>TAS Eligible</v>
          </cell>
          <cell r="S2062">
            <v>55</v>
          </cell>
          <cell r="X2062">
            <v>53.933208763633203</v>
          </cell>
        </row>
        <row r="2063">
          <cell r="A2063" t="str">
            <v>L&amp;S Arts &amp; Humanities Division</v>
          </cell>
          <cell r="B2063" t="str">
            <v>Near Eastern Studies</v>
          </cell>
          <cell r="N2063" t="str">
            <v>TAS Eligible</v>
          </cell>
          <cell r="S2063">
            <v>50</v>
          </cell>
          <cell r="X2063">
            <v>53.992491973115406</v>
          </cell>
        </row>
        <row r="2064">
          <cell r="A2064" t="str">
            <v>L&amp;S Arts &amp; Humanities Division</v>
          </cell>
          <cell r="B2064" t="str">
            <v>Near Eastern Studies</v>
          </cell>
          <cell r="N2064" t="str">
            <v>TAS Eligible</v>
          </cell>
          <cell r="S2064">
            <v>55</v>
          </cell>
          <cell r="X2064">
            <v>63.585095417873944</v>
          </cell>
        </row>
        <row r="2065">
          <cell r="A2065" t="str">
            <v>L&amp;S Arts &amp; Humanities Division</v>
          </cell>
          <cell r="B2065" t="str">
            <v>Near Eastern Studies</v>
          </cell>
          <cell r="N2065" t="str">
            <v>TAS Eligible</v>
          </cell>
          <cell r="S2065">
            <v>40</v>
          </cell>
          <cell r="X2065">
            <v>40.870255528106775</v>
          </cell>
        </row>
        <row r="2066">
          <cell r="A2066" t="str">
            <v>L&amp;S Arts &amp; Humanities Division</v>
          </cell>
          <cell r="B2066" t="str">
            <v>Near Eastern Studies</v>
          </cell>
          <cell r="N2066" t="str">
            <v>TAS Eligible</v>
          </cell>
          <cell r="S2066">
            <v>25</v>
          </cell>
          <cell r="X2066">
            <v>24.796498210151146</v>
          </cell>
        </row>
        <row r="2067">
          <cell r="A2067" t="str">
            <v>L&amp;S Arts &amp; Humanities Division</v>
          </cell>
          <cell r="B2067" t="str">
            <v>Near Eastern Studies</v>
          </cell>
          <cell r="N2067" t="str">
            <v>TAS Eligible</v>
          </cell>
          <cell r="S2067">
            <v>18</v>
          </cell>
          <cell r="X2067">
            <v>17.870715689923387</v>
          </cell>
        </row>
        <row r="2068">
          <cell r="A2068" t="str">
            <v>L&amp;S Arts &amp; Humanities Division</v>
          </cell>
          <cell r="B2068" t="str">
            <v>Near Eastern Studies</v>
          </cell>
          <cell r="N2068" t="str">
            <v>TAS Eligible</v>
          </cell>
          <cell r="S2068">
            <v>12</v>
          </cell>
          <cell r="X2068">
            <v>13.118187277914018</v>
          </cell>
        </row>
        <row r="2069">
          <cell r="A2069" t="str">
            <v>L&amp;S Arts &amp; Humanities Division</v>
          </cell>
          <cell r="B2069" t="str">
            <v>Near Eastern Studies</v>
          </cell>
          <cell r="N2069" t="str">
            <v>TAS Eligible</v>
          </cell>
          <cell r="S2069">
            <v>15</v>
          </cell>
          <cell r="X2069">
            <v>16.406259630859843</v>
          </cell>
        </row>
        <row r="2070">
          <cell r="A2070" t="str">
            <v>L&amp;S Arts &amp; Humanities Division</v>
          </cell>
          <cell r="B2070" t="str">
            <v>Near Eastern Studies</v>
          </cell>
          <cell r="N2070" t="str">
            <v>TAS Eligible</v>
          </cell>
          <cell r="S2070">
            <v>9</v>
          </cell>
          <cell r="X2070">
            <v>9.7894736842105274</v>
          </cell>
        </row>
        <row r="2071">
          <cell r="A2071" t="str">
            <v>L&amp;S Arts &amp; Humanities Division</v>
          </cell>
          <cell r="B2071" t="str">
            <v>Near Eastern Studies</v>
          </cell>
          <cell r="N2071" t="str">
            <v>TAS Eligible</v>
          </cell>
          <cell r="S2071">
            <v>9</v>
          </cell>
          <cell r="X2071">
            <v>7.6446188340807177</v>
          </cell>
        </row>
        <row r="2072">
          <cell r="A2072" t="str">
            <v>L&amp;S Arts &amp; Humanities Division</v>
          </cell>
          <cell r="B2072" t="str">
            <v>Near Eastern Studies</v>
          </cell>
          <cell r="N2072" t="str">
            <v>TAS Eligible</v>
          </cell>
          <cell r="S2072">
            <v>6</v>
          </cell>
          <cell r="X2072">
            <v>5.4340925182912434</v>
          </cell>
        </row>
        <row r="2073">
          <cell r="A2073" t="str">
            <v>L&amp;S Arts &amp; Humanities Division</v>
          </cell>
          <cell r="B2073" t="str">
            <v>Near Eastern Studies</v>
          </cell>
          <cell r="N2073" t="str">
            <v>TAS Eligible</v>
          </cell>
          <cell r="S2073">
            <v>72</v>
          </cell>
          <cell r="X2073">
            <v>70.602807021154902</v>
          </cell>
        </row>
        <row r="2074">
          <cell r="A2074" t="str">
            <v>L&amp;S Arts &amp; Humanities Division</v>
          </cell>
          <cell r="B2074" t="str">
            <v>Near Eastern Studies</v>
          </cell>
          <cell r="N2074" t="str">
            <v>TAS Eligible</v>
          </cell>
          <cell r="S2074">
            <v>76</v>
          </cell>
          <cell r="X2074">
            <v>89.705740737084284</v>
          </cell>
        </row>
        <row r="2075">
          <cell r="A2075" t="str">
            <v>L&amp;S Arts &amp; Humanities Division</v>
          </cell>
          <cell r="B2075" t="str">
            <v>Near Eastern Studies</v>
          </cell>
          <cell r="N2075" t="str">
            <v>TAS Eligible</v>
          </cell>
          <cell r="S2075">
            <v>204</v>
          </cell>
          <cell r="X2075">
            <v>202.2971628136622</v>
          </cell>
        </row>
        <row r="2076">
          <cell r="A2076" t="str">
            <v>L&amp;S Arts &amp; Humanities Division</v>
          </cell>
          <cell r="B2076" t="str">
            <v>Near Eastern Studies</v>
          </cell>
          <cell r="N2076" t="str">
            <v>TAS Eligible</v>
          </cell>
          <cell r="S2076">
            <v>96</v>
          </cell>
          <cell r="X2076">
            <v>96.311627024276362</v>
          </cell>
        </row>
        <row r="2077">
          <cell r="A2077" t="str">
            <v>L&amp;S Arts &amp; Humanities Division</v>
          </cell>
          <cell r="B2077" t="str">
            <v>Near Eastern Studies</v>
          </cell>
          <cell r="N2077" t="str">
            <v>TAS Eligible</v>
          </cell>
          <cell r="S2077">
            <v>560</v>
          </cell>
          <cell r="X2077">
            <v>553.84002113799431</v>
          </cell>
        </row>
        <row r="2078">
          <cell r="A2078" t="str">
            <v>L&amp;S Arts &amp; Humanities Division</v>
          </cell>
          <cell r="B2078" t="str">
            <v>Near Eastern Studies</v>
          </cell>
          <cell r="N2078" t="str">
            <v>Not TAS Eligible</v>
          </cell>
          <cell r="S2078">
            <v>17</v>
          </cell>
          <cell r="X2078">
            <v>18.149950062081633</v>
          </cell>
        </row>
        <row r="2079">
          <cell r="A2079" t="str">
            <v>L&amp;S Arts &amp; Humanities Division</v>
          </cell>
          <cell r="B2079" t="str">
            <v>Near Eastern Studies</v>
          </cell>
          <cell r="N2079" t="str">
            <v>Not TAS Eligible</v>
          </cell>
          <cell r="S2079">
            <v>19</v>
          </cell>
          <cell r="X2079">
            <v>19.755992330969345</v>
          </cell>
        </row>
        <row r="2080">
          <cell r="A2080" t="str">
            <v>L&amp;S Arts &amp; Humanities Division</v>
          </cell>
          <cell r="B2080" t="str">
            <v>Near Eastern Studies</v>
          </cell>
          <cell r="N2080" t="str">
            <v>TAS Eligible</v>
          </cell>
          <cell r="S2080">
            <v>27</v>
          </cell>
          <cell r="X2080">
            <v>30.161630556874378</v>
          </cell>
        </row>
        <row r="2081">
          <cell r="A2081" t="str">
            <v>L&amp;S Arts &amp; Humanities Division</v>
          </cell>
          <cell r="B2081" t="str">
            <v>Near Eastern Studies</v>
          </cell>
          <cell r="N2081" t="str">
            <v>TAS Eligible</v>
          </cell>
          <cell r="S2081">
            <v>81</v>
          </cell>
          <cell r="X2081">
            <v>81.675721677167061</v>
          </cell>
        </row>
        <row r="2082">
          <cell r="A2082" t="str">
            <v>L&amp;S Arts &amp; Humanities Division</v>
          </cell>
          <cell r="B2082" t="str">
            <v>Near Eastern Studies</v>
          </cell>
          <cell r="N2082" t="str">
            <v>TAS Eligible</v>
          </cell>
          <cell r="S2082">
            <v>4</v>
          </cell>
          <cell r="X2082">
            <v>4</v>
          </cell>
        </row>
        <row r="2083">
          <cell r="A2083" t="str">
            <v>L&amp;S Arts &amp; Humanities Division</v>
          </cell>
          <cell r="B2083" t="str">
            <v>Near Eastern Studies</v>
          </cell>
          <cell r="N2083" t="str">
            <v>TAS Eligible</v>
          </cell>
          <cell r="S2083">
            <v>60</v>
          </cell>
          <cell r="X2083">
            <v>63.023095400139049</v>
          </cell>
        </row>
        <row r="2084">
          <cell r="A2084" t="str">
            <v>L&amp;S Arts &amp; Humanities Division</v>
          </cell>
          <cell r="B2084" t="str">
            <v>Near Eastern Studies</v>
          </cell>
          <cell r="N2084" t="str">
            <v>TAS Eligible</v>
          </cell>
          <cell r="S2084">
            <v>21</v>
          </cell>
          <cell r="X2084">
            <v>17.397481487025164</v>
          </cell>
        </row>
        <row r="2085">
          <cell r="A2085" t="str">
            <v>L&amp;S Arts &amp; Humanities Division</v>
          </cell>
          <cell r="B2085" t="str">
            <v>Near Eastern Studies</v>
          </cell>
          <cell r="N2085" t="str">
            <v>TAS Eligible</v>
          </cell>
          <cell r="S2085">
            <v>72</v>
          </cell>
          <cell r="X2085">
            <v>74.759853638091343</v>
          </cell>
        </row>
        <row r="2086">
          <cell r="A2086" t="str">
            <v>L&amp;S Arts &amp; Humanities Division</v>
          </cell>
          <cell r="B2086" t="str">
            <v>Near Eastern Studies</v>
          </cell>
          <cell r="N2086" t="str">
            <v>TAS Eligible</v>
          </cell>
          <cell r="S2086">
            <v>8</v>
          </cell>
          <cell r="X2086">
            <v>8.9380706441325284</v>
          </cell>
        </row>
        <row r="2087">
          <cell r="A2087" t="str">
            <v>L&amp;S Arts &amp; Humanities Division</v>
          </cell>
          <cell r="B2087" t="str">
            <v>Near Eastern Studies</v>
          </cell>
          <cell r="N2087" t="str">
            <v>TAS Eligible</v>
          </cell>
          <cell r="S2087">
            <v>114</v>
          </cell>
          <cell r="X2087">
            <v>115.76470855547473</v>
          </cell>
        </row>
        <row r="2088">
          <cell r="A2088" t="str">
            <v>L&amp;S Arts &amp; Humanities Division</v>
          </cell>
          <cell r="B2088" t="str">
            <v>Near Eastern Studies</v>
          </cell>
          <cell r="N2088" t="str">
            <v>TAS Eligible</v>
          </cell>
          <cell r="S2088">
            <v>36</v>
          </cell>
          <cell r="X2088">
            <v>39.400991334131753</v>
          </cell>
        </row>
        <row r="2089">
          <cell r="A2089" t="str">
            <v>L&amp;S Arts &amp; Humanities Division</v>
          </cell>
          <cell r="B2089" t="str">
            <v>Near Eastern Studies</v>
          </cell>
          <cell r="N2089" t="str">
            <v>TAS Eligible</v>
          </cell>
          <cell r="S2089">
            <v>20</v>
          </cell>
          <cell r="X2089">
            <v>18.839160463945131</v>
          </cell>
        </row>
        <row r="2090">
          <cell r="A2090" t="str">
            <v>L&amp;S Arts &amp; Humanities Division</v>
          </cell>
          <cell r="B2090" t="str">
            <v>Near Eastern Studies</v>
          </cell>
          <cell r="N2090" t="str">
            <v>TAS Eligible</v>
          </cell>
          <cell r="S2090">
            <v>177</v>
          </cell>
          <cell r="X2090">
            <v>192.84606154721331</v>
          </cell>
        </row>
        <row r="2091">
          <cell r="A2091" t="str">
            <v>L&amp;S Arts &amp; Humanities Division</v>
          </cell>
          <cell r="B2091" t="str">
            <v>Near Eastern Studies</v>
          </cell>
          <cell r="N2091" t="str">
            <v>TAS Eligible</v>
          </cell>
          <cell r="S2091">
            <v>171</v>
          </cell>
          <cell r="X2091">
            <v>174.80583027795481</v>
          </cell>
        </row>
        <row r="2092">
          <cell r="A2092" t="str">
            <v>L&amp;S Arts &amp; Humanities Division</v>
          </cell>
          <cell r="B2092" t="str">
            <v>Near Eastern Studies</v>
          </cell>
          <cell r="N2092" t="str">
            <v>TAS Eligible</v>
          </cell>
          <cell r="S2092">
            <v>132</v>
          </cell>
          <cell r="X2092">
            <v>133.36825364288541</v>
          </cell>
        </row>
        <row r="2093">
          <cell r="A2093" t="str">
            <v>L&amp;S Arts &amp; Humanities Division</v>
          </cell>
          <cell r="B2093" t="str">
            <v>Near Eastern Studies</v>
          </cell>
          <cell r="N2093" t="str">
            <v>TAS Eligible</v>
          </cell>
          <cell r="S2093">
            <v>112</v>
          </cell>
          <cell r="X2093">
            <v>109.95102324850542</v>
          </cell>
        </row>
        <row r="2094">
          <cell r="A2094" t="str">
            <v>L&amp;S Arts &amp; Humanities Division</v>
          </cell>
          <cell r="B2094" t="str">
            <v>Near Eastern Studies</v>
          </cell>
          <cell r="N2094" t="str">
            <v>TAS Eligible</v>
          </cell>
          <cell r="S2094">
            <v>27</v>
          </cell>
          <cell r="X2094">
            <v>27.157683769336799</v>
          </cell>
        </row>
        <row r="2095">
          <cell r="A2095" t="str">
            <v>L&amp;S Arts &amp; Humanities Division</v>
          </cell>
          <cell r="B2095" t="str">
            <v>Near Eastern Studies</v>
          </cell>
          <cell r="N2095" t="str">
            <v>TAS Eligible</v>
          </cell>
          <cell r="S2095">
            <v>90</v>
          </cell>
          <cell r="X2095">
            <v>89.527826162679744</v>
          </cell>
        </row>
        <row r="2096">
          <cell r="A2096" t="str">
            <v>L&amp;S Arts &amp; Humanities Division</v>
          </cell>
          <cell r="B2096" t="str">
            <v>Near Eastern Studies</v>
          </cell>
          <cell r="N2096" t="str">
            <v>TAS Eligible</v>
          </cell>
          <cell r="S2096">
            <v>16</v>
          </cell>
          <cell r="X2096">
            <v>16.968225143002577</v>
          </cell>
        </row>
        <row r="2097">
          <cell r="A2097" t="str">
            <v>L&amp;S Arts &amp; Humanities Division</v>
          </cell>
          <cell r="B2097" t="str">
            <v>Near Eastern Studies</v>
          </cell>
          <cell r="N2097" t="str">
            <v>TAS Eligible</v>
          </cell>
          <cell r="S2097">
            <v>28</v>
          </cell>
          <cell r="X2097">
            <v>28.727449321071134</v>
          </cell>
        </row>
        <row r="2098">
          <cell r="A2098" t="str">
            <v>L&amp;S Arts &amp; Humanities Division</v>
          </cell>
          <cell r="B2098" t="str">
            <v>Near Eastern Studies</v>
          </cell>
          <cell r="N2098" t="str">
            <v>TAS Eligible</v>
          </cell>
          <cell r="S2098">
            <v>32</v>
          </cell>
          <cell r="X2098">
            <v>33.680758477191389</v>
          </cell>
        </row>
        <row r="2099">
          <cell r="A2099" t="str">
            <v>L&amp;S Arts &amp; Humanities Division</v>
          </cell>
          <cell r="B2099" t="str">
            <v>Near Eastern Studies</v>
          </cell>
          <cell r="N2099" t="str">
            <v>TAS Eligible</v>
          </cell>
          <cell r="S2099">
            <v>36</v>
          </cell>
          <cell r="X2099">
            <v>28.656944818872034</v>
          </cell>
        </row>
        <row r="2100">
          <cell r="A2100" t="str">
            <v>L&amp;S Arts &amp; Humanities Division</v>
          </cell>
          <cell r="B2100" t="str">
            <v>Near Eastern Studies</v>
          </cell>
          <cell r="N2100" t="str">
            <v>TAS Eligible</v>
          </cell>
          <cell r="S2100">
            <v>12</v>
          </cell>
          <cell r="X2100">
            <v>12.540221787327088</v>
          </cell>
        </row>
        <row r="2101">
          <cell r="A2101" t="str">
            <v>L&amp;S Arts &amp; Humanities Division</v>
          </cell>
          <cell r="B2101" t="str">
            <v>Near Eastern Studies</v>
          </cell>
          <cell r="N2101" t="str">
            <v>TAS Eligible</v>
          </cell>
          <cell r="S2101">
            <v>48</v>
          </cell>
          <cell r="X2101">
            <v>42.364395859333428</v>
          </cell>
        </row>
        <row r="2102">
          <cell r="A2102" t="str">
            <v>L&amp;S Arts &amp; Humanities Division</v>
          </cell>
          <cell r="B2102" t="str">
            <v>Near Eastern Studies</v>
          </cell>
          <cell r="N2102" t="str">
            <v>TAS Eligible</v>
          </cell>
          <cell r="S2102">
            <v>105</v>
          </cell>
          <cell r="X2102">
            <v>111.82494504520808</v>
          </cell>
        </row>
        <row r="2103">
          <cell r="A2103" t="str">
            <v>L&amp;S Arts &amp; Humanities Division</v>
          </cell>
          <cell r="B2103" t="str">
            <v>Near Eastern Studies</v>
          </cell>
          <cell r="N2103" t="str">
            <v>TAS Eligible</v>
          </cell>
          <cell r="S2103">
            <v>60</v>
          </cell>
          <cell r="X2103">
            <v>57.00470326307493</v>
          </cell>
        </row>
        <row r="2104">
          <cell r="A2104" t="str">
            <v>L&amp;S Arts &amp; Humanities Division</v>
          </cell>
          <cell r="B2104" t="str">
            <v>Near Eastern Studies</v>
          </cell>
          <cell r="N2104" t="str">
            <v>TAS Eligible</v>
          </cell>
          <cell r="S2104">
            <v>55</v>
          </cell>
          <cell r="X2104">
            <v>55.860097483630128</v>
          </cell>
        </row>
        <row r="2105">
          <cell r="A2105" t="str">
            <v>L&amp;S Arts &amp; Humanities Division</v>
          </cell>
          <cell r="B2105" t="str">
            <v>Near Eastern Studies</v>
          </cell>
          <cell r="N2105" t="str">
            <v>TAS Eligible</v>
          </cell>
          <cell r="S2105">
            <v>15</v>
          </cell>
          <cell r="X2105">
            <v>16.744360902255639</v>
          </cell>
        </row>
        <row r="2106">
          <cell r="A2106" t="str">
            <v>L&amp;S Arts &amp; Humanities Division</v>
          </cell>
          <cell r="B2106" t="str">
            <v>Near Eastern Studies</v>
          </cell>
          <cell r="N2106" t="str">
            <v>TAS Eligible</v>
          </cell>
          <cell r="S2106">
            <v>85</v>
          </cell>
          <cell r="X2106">
            <v>86.256812148008379</v>
          </cell>
        </row>
        <row r="2107">
          <cell r="A2107" t="str">
            <v>L&amp;S Arts &amp; Humanities Division</v>
          </cell>
          <cell r="B2107" t="str">
            <v>Near Eastern Studies</v>
          </cell>
          <cell r="N2107" t="str">
            <v>TAS Eligible</v>
          </cell>
          <cell r="S2107">
            <v>65</v>
          </cell>
          <cell r="X2107">
            <v>70.111412742328142</v>
          </cell>
        </row>
        <row r="2108">
          <cell r="A2108" t="str">
            <v>L&amp;S Arts &amp; Humanities Division</v>
          </cell>
          <cell r="B2108" t="str">
            <v>Near Eastern Studies</v>
          </cell>
          <cell r="N2108" t="str">
            <v>TAS Eligible</v>
          </cell>
          <cell r="S2108">
            <v>45</v>
          </cell>
          <cell r="X2108">
            <v>48.033486047515126</v>
          </cell>
        </row>
        <row r="2109">
          <cell r="A2109" t="str">
            <v>L&amp;S Arts &amp; Humanities Division</v>
          </cell>
          <cell r="B2109" t="str">
            <v>Near Eastern Studies</v>
          </cell>
          <cell r="N2109" t="str">
            <v>TAS Eligible</v>
          </cell>
          <cell r="S2109">
            <v>30</v>
          </cell>
          <cell r="X2109">
            <v>30.555856144195797</v>
          </cell>
        </row>
        <row r="2110">
          <cell r="A2110" t="str">
            <v>L&amp;S Arts &amp; Humanities Division</v>
          </cell>
          <cell r="B2110" t="str">
            <v>Near Eastern Studies</v>
          </cell>
          <cell r="N2110" t="str">
            <v>TAS Eligible</v>
          </cell>
          <cell r="S2110">
            <v>27</v>
          </cell>
          <cell r="X2110">
            <v>26.125995238240172</v>
          </cell>
        </row>
        <row r="2111">
          <cell r="A2111" t="str">
            <v>L&amp;S Arts &amp; Humanities Division</v>
          </cell>
          <cell r="B2111" t="str">
            <v>Near Eastern Studies</v>
          </cell>
          <cell r="N2111" t="str">
            <v>TAS Eligible</v>
          </cell>
          <cell r="S2111">
            <v>24</v>
          </cell>
          <cell r="X2111">
            <v>24.895484490567821</v>
          </cell>
        </row>
        <row r="2112">
          <cell r="A2112" t="str">
            <v>L&amp;S Arts &amp; Humanities Division</v>
          </cell>
          <cell r="B2112" t="str">
            <v>Near Eastern Studies</v>
          </cell>
          <cell r="N2112" t="str">
            <v>TAS Eligible</v>
          </cell>
          <cell r="S2112">
            <v>60</v>
          </cell>
          <cell r="X2112">
            <v>57.068017901713638</v>
          </cell>
        </row>
        <row r="2113">
          <cell r="A2113" t="str">
            <v>L&amp;S Arts &amp; Humanities Division</v>
          </cell>
          <cell r="B2113" t="str">
            <v>Near Eastern Studies</v>
          </cell>
          <cell r="N2113" t="str">
            <v>TAS Eligible</v>
          </cell>
          <cell r="S2113">
            <v>55</v>
          </cell>
          <cell r="X2113">
            <v>56.878354686113809</v>
          </cell>
        </row>
        <row r="2114">
          <cell r="A2114" t="str">
            <v>L&amp;S Arts &amp; Humanities Division</v>
          </cell>
          <cell r="B2114" t="str">
            <v>Near Eastern Studies</v>
          </cell>
          <cell r="N2114" t="str">
            <v>TAS Eligible</v>
          </cell>
          <cell r="S2114">
            <v>40</v>
          </cell>
          <cell r="X2114">
            <v>38.134927563673685</v>
          </cell>
        </row>
        <row r="2115">
          <cell r="A2115" t="str">
            <v>L&amp;S Arts &amp; Humanities Division</v>
          </cell>
          <cell r="B2115" t="str">
            <v>Near Eastern Studies</v>
          </cell>
          <cell r="N2115" t="str">
            <v>TAS Eligible</v>
          </cell>
          <cell r="S2115">
            <v>25</v>
          </cell>
          <cell r="X2115">
            <v>24.776030121971171</v>
          </cell>
        </row>
        <row r="2116">
          <cell r="A2116" t="str">
            <v>L&amp;S Arts &amp; Humanities Division</v>
          </cell>
          <cell r="B2116" t="str">
            <v>Near Eastern Studies</v>
          </cell>
          <cell r="N2116" t="str">
            <v>TAS Eligible</v>
          </cell>
          <cell r="S2116">
            <v>15</v>
          </cell>
          <cell r="X2116">
            <v>14.292537313432836</v>
          </cell>
        </row>
        <row r="2117">
          <cell r="A2117" t="str">
            <v>L&amp;S Arts &amp; Humanities Division</v>
          </cell>
          <cell r="B2117" t="str">
            <v>Near Eastern Studies</v>
          </cell>
          <cell r="N2117" t="str">
            <v>TAS Eligible</v>
          </cell>
          <cell r="S2117">
            <v>12</v>
          </cell>
          <cell r="X2117">
            <v>11.292537313432836</v>
          </cell>
        </row>
        <row r="2118">
          <cell r="A2118" t="str">
            <v>L&amp;S Arts &amp; Humanities Division</v>
          </cell>
          <cell r="B2118" t="str">
            <v>Near Eastern Studies</v>
          </cell>
          <cell r="N2118" t="str">
            <v>Not TAS Eligible</v>
          </cell>
          <cell r="S2118">
            <v>10</v>
          </cell>
          <cell r="X2118">
            <v>10</v>
          </cell>
        </row>
        <row r="2119">
          <cell r="A2119" t="str">
            <v>L&amp;S Arts &amp; Humanities Division</v>
          </cell>
          <cell r="B2119" t="str">
            <v>Near Eastern Studies</v>
          </cell>
          <cell r="N2119" t="str">
            <v>TAS Eligible</v>
          </cell>
          <cell r="S2119">
            <v>19.999980000000001</v>
          </cell>
          <cell r="X2119">
            <v>20.166824691714911</v>
          </cell>
        </row>
        <row r="2120">
          <cell r="A2120" t="str">
            <v>L&amp;S Arts &amp; Humanities Division</v>
          </cell>
          <cell r="B2120" t="str">
            <v>Near Eastern Studies</v>
          </cell>
          <cell r="N2120" t="str">
            <v>TAS Eligible</v>
          </cell>
          <cell r="S2120">
            <v>112</v>
          </cell>
          <cell r="X2120">
            <v>111.4124058913348</v>
          </cell>
        </row>
        <row r="2121">
          <cell r="A2121" t="str">
            <v>L&amp;S Arts &amp; Humanities Division</v>
          </cell>
          <cell r="B2121" t="str">
            <v>Near Eastern Studies</v>
          </cell>
          <cell r="N2121" t="str">
            <v>TAS Eligible</v>
          </cell>
          <cell r="S2121">
            <v>58</v>
          </cell>
          <cell r="X2121">
            <v>60.40293898181136</v>
          </cell>
        </row>
        <row r="2122">
          <cell r="A2122" t="str">
            <v>L&amp;S Arts &amp; Humanities Division</v>
          </cell>
          <cell r="B2122" t="str">
            <v>Near Eastern Studies</v>
          </cell>
          <cell r="N2122" t="str">
            <v>TAS Eligible</v>
          </cell>
          <cell r="S2122">
            <v>188</v>
          </cell>
          <cell r="X2122">
            <v>192.13299784404254</v>
          </cell>
        </row>
        <row r="2123">
          <cell r="A2123" t="str">
            <v>L&amp;S Arts &amp; Humanities Division</v>
          </cell>
          <cell r="B2123" t="str">
            <v>Other Arts &amp; Humanities Pgms</v>
          </cell>
          <cell r="N2123" t="str">
            <v>TAS Eligible</v>
          </cell>
          <cell r="S2123">
            <v>44</v>
          </cell>
          <cell r="X2123">
            <v>46.39224257858578</v>
          </cell>
        </row>
        <row r="2124">
          <cell r="A2124" t="str">
            <v>L&amp;S Arts &amp; Humanities Division</v>
          </cell>
          <cell r="B2124" t="str">
            <v>Other Arts &amp; Humanities Pgms</v>
          </cell>
          <cell r="N2124" t="str">
            <v>TAS Eligible</v>
          </cell>
          <cell r="S2124">
            <v>27.999972</v>
          </cell>
          <cell r="X2124">
            <v>29.956060305425719</v>
          </cell>
        </row>
        <row r="2125">
          <cell r="A2125" t="str">
            <v>L&amp;S Arts &amp; Humanities Division</v>
          </cell>
          <cell r="B2125" t="str">
            <v>Other Arts &amp; Humanities Pgms</v>
          </cell>
          <cell r="N2125" t="str">
            <v>TAS Eligible</v>
          </cell>
          <cell r="S2125">
            <v>16</v>
          </cell>
          <cell r="X2125">
            <v>14.032478930215484</v>
          </cell>
        </row>
        <row r="2126">
          <cell r="A2126" t="str">
            <v>L&amp;S Arts &amp; Humanities Division</v>
          </cell>
          <cell r="B2126" t="str">
            <v>Other Arts &amp; Humanities Pgms</v>
          </cell>
          <cell r="N2126" t="str">
            <v>TAS Eligible</v>
          </cell>
          <cell r="S2126">
            <v>32</v>
          </cell>
          <cell r="X2126">
            <v>35.654468305386231</v>
          </cell>
        </row>
        <row r="2127">
          <cell r="A2127" t="str">
            <v>L&amp;S Arts &amp; Humanities Division</v>
          </cell>
          <cell r="B2127" t="str">
            <v>Other Arts &amp; Humanities Pgms</v>
          </cell>
          <cell r="N2127" t="str">
            <v>TAS Eligible</v>
          </cell>
          <cell r="S2127">
            <v>48</v>
          </cell>
          <cell r="X2127">
            <v>52.884585786841683</v>
          </cell>
        </row>
        <row r="2128">
          <cell r="A2128" t="str">
            <v>L&amp;S Arts &amp; Humanities Division</v>
          </cell>
          <cell r="B2128" t="str">
            <v>Other Arts &amp; Humanities Pgms</v>
          </cell>
          <cell r="N2128" t="str">
            <v>TAS Eligible</v>
          </cell>
          <cell r="S2128">
            <v>12</v>
          </cell>
          <cell r="X2128">
            <v>10.524359197661612</v>
          </cell>
        </row>
        <row r="2129">
          <cell r="A2129" t="str">
            <v>L&amp;S Arts &amp; Humanities Division</v>
          </cell>
          <cell r="B2129" t="str">
            <v>Other Arts &amp; Humanities Pgms</v>
          </cell>
          <cell r="N2129" t="str">
            <v>TAS Eligible</v>
          </cell>
          <cell r="S2129">
            <v>25.333307999999999</v>
          </cell>
          <cell r="X2129">
            <v>27.103102181099459</v>
          </cell>
        </row>
        <row r="2130">
          <cell r="A2130" t="str">
            <v>L&amp;S Arts &amp; Humanities Division</v>
          </cell>
          <cell r="B2130" t="str">
            <v>Other Arts &amp; Humanities Pgms</v>
          </cell>
          <cell r="N2130" t="str">
            <v>TAS Eligible</v>
          </cell>
          <cell r="S2130">
            <v>52</v>
          </cell>
          <cell r="X2130">
            <v>54.827195774692285</v>
          </cell>
        </row>
        <row r="2131">
          <cell r="A2131" t="str">
            <v>L&amp;S Arts &amp; Humanities Division</v>
          </cell>
          <cell r="B2131" t="str">
            <v>Other Arts &amp; Humanities Pgms</v>
          </cell>
          <cell r="N2131" t="str">
            <v>TAS Eligible</v>
          </cell>
          <cell r="S2131">
            <v>104</v>
          </cell>
          <cell r="X2131">
            <v>102.88604991850556</v>
          </cell>
        </row>
        <row r="2132">
          <cell r="A2132" t="str">
            <v>L&amp;S Arts &amp; Humanities Division</v>
          </cell>
          <cell r="B2132" t="str">
            <v>Other Arts &amp; Humanities Pgms</v>
          </cell>
          <cell r="N2132" t="str">
            <v>Not TAS Eligible</v>
          </cell>
          <cell r="S2132">
            <v>1</v>
          </cell>
          <cell r="X2132">
            <v>0.16103603603603603</v>
          </cell>
        </row>
        <row r="2133">
          <cell r="A2133" t="str">
            <v>L&amp;S Arts &amp; Humanities Division</v>
          </cell>
          <cell r="B2133" t="str">
            <v>Other Arts &amp; Humanities Pgms</v>
          </cell>
          <cell r="N2133" t="str">
            <v>TAS Eligible</v>
          </cell>
          <cell r="S2133">
            <v>19.999980000000001</v>
          </cell>
          <cell r="X2133">
            <v>20.166824691714911</v>
          </cell>
        </row>
        <row r="2134">
          <cell r="A2134" t="str">
            <v>L&amp;S Arts &amp; Humanities Division</v>
          </cell>
          <cell r="B2134" t="str">
            <v>Other Arts &amp; Humanities Pgms</v>
          </cell>
          <cell r="N2134" t="str">
            <v>TAS Eligible</v>
          </cell>
          <cell r="S2134">
            <v>69</v>
          </cell>
          <cell r="X2134">
            <v>66.334299412012371</v>
          </cell>
        </row>
        <row r="2135">
          <cell r="A2135" t="str">
            <v>L&amp;S Arts &amp; Humanities Division</v>
          </cell>
          <cell r="B2135" t="str">
            <v>Philosophy</v>
          </cell>
          <cell r="N2135" t="str">
            <v>TAS Eligible</v>
          </cell>
          <cell r="S2135">
            <v>52</v>
          </cell>
          <cell r="X2135">
            <v>49.195386083150261</v>
          </cell>
        </row>
        <row r="2136">
          <cell r="A2136" t="str">
            <v>L&amp;S Arts &amp; Humanities Division</v>
          </cell>
          <cell r="B2136" t="str">
            <v>Philosophy</v>
          </cell>
          <cell r="N2136" t="str">
            <v>TAS Eligible</v>
          </cell>
          <cell r="S2136">
            <v>384</v>
          </cell>
          <cell r="X2136">
            <v>415.69963569660251</v>
          </cell>
        </row>
        <row r="2137">
          <cell r="A2137" t="str">
            <v>L&amp;S Arts &amp; Humanities Division</v>
          </cell>
          <cell r="B2137" t="str">
            <v>Philosophy</v>
          </cell>
          <cell r="N2137" t="str">
            <v>TAS Eligible</v>
          </cell>
          <cell r="S2137">
            <v>404</v>
          </cell>
          <cell r="X2137">
            <v>393.84116900101168</v>
          </cell>
        </row>
        <row r="2138">
          <cell r="A2138" t="str">
            <v>L&amp;S Arts &amp; Humanities Division</v>
          </cell>
          <cell r="B2138" t="str">
            <v>Philosophy</v>
          </cell>
          <cell r="N2138" t="str">
            <v>TAS Eligible</v>
          </cell>
          <cell r="S2138">
            <v>184</v>
          </cell>
          <cell r="X2138">
            <v>191.78853086705993</v>
          </cell>
        </row>
        <row r="2139">
          <cell r="A2139" t="str">
            <v>L&amp;S Arts &amp; Humanities Division</v>
          </cell>
          <cell r="B2139" t="str">
            <v>Philosophy</v>
          </cell>
          <cell r="N2139" t="str">
            <v>TAS Eligible</v>
          </cell>
          <cell r="S2139">
            <v>184</v>
          </cell>
          <cell r="X2139">
            <v>191.78853086705993</v>
          </cell>
        </row>
        <row r="2140">
          <cell r="A2140" t="str">
            <v>L&amp;S Arts &amp; Humanities Division</v>
          </cell>
          <cell r="B2140" t="str">
            <v>Philosophy</v>
          </cell>
          <cell r="N2140" t="str">
            <v>TAS Eligible</v>
          </cell>
          <cell r="S2140">
            <v>184</v>
          </cell>
          <cell r="X2140">
            <v>202.21313821739031</v>
          </cell>
        </row>
        <row r="2141">
          <cell r="A2141" t="str">
            <v>L&amp;S Arts &amp; Humanities Division</v>
          </cell>
          <cell r="B2141" t="str">
            <v>Philosophy</v>
          </cell>
          <cell r="N2141" t="str">
            <v>TAS Eligible</v>
          </cell>
          <cell r="S2141">
            <v>204</v>
          </cell>
          <cell r="X2141">
            <v>201.39719044196738</v>
          </cell>
        </row>
        <row r="2142">
          <cell r="A2142" t="str">
            <v>L&amp;S Arts &amp; Humanities Division</v>
          </cell>
          <cell r="B2142" t="str">
            <v>Philosophy</v>
          </cell>
          <cell r="N2142" t="str">
            <v>TAS Eligible</v>
          </cell>
          <cell r="S2142">
            <v>512</v>
          </cell>
          <cell r="X2142">
            <v>518.11788338049314</v>
          </cell>
        </row>
        <row r="2143">
          <cell r="A2143" t="str">
            <v>L&amp;S Arts &amp; Humanities Division</v>
          </cell>
          <cell r="B2143" t="str">
            <v>Philosophy</v>
          </cell>
          <cell r="N2143" t="str">
            <v>TAS Eligible</v>
          </cell>
          <cell r="S2143">
            <v>624</v>
          </cell>
          <cell r="X2143">
            <v>676.37820559527574</v>
          </cell>
        </row>
        <row r="2144">
          <cell r="A2144" t="str">
            <v>L&amp;S Arts &amp; Humanities Division</v>
          </cell>
          <cell r="B2144" t="str">
            <v>Philosophy</v>
          </cell>
          <cell r="N2144" t="str">
            <v>TAS Eligible</v>
          </cell>
          <cell r="S2144">
            <v>128</v>
          </cell>
          <cell r="X2144">
            <v>131.01359610935711</v>
          </cell>
        </row>
        <row r="2145">
          <cell r="A2145" t="str">
            <v>L&amp;S Arts &amp; Humanities Division</v>
          </cell>
          <cell r="B2145" t="str">
            <v>Philosophy</v>
          </cell>
          <cell r="N2145" t="str">
            <v>TAS Eligible</v>
          </cell>
          <cell r="S2145">
            <v>728</v>
          </cell>
          <cell r="X2145">
            <v>744.27492222142826</v>
          </cell>
        </row>
        <row r="2146">
          <cell r="A2146" t="str">
            <v>L&amp;S Arts &amp; Humanities Division</v>
          </cell>
          <cell r="B2146" t="str">
            <v>Philosophy</v>
          </cell>
          <cell r="N2146" t="str">
            <v>TAS Eligible</v>
          </cell>
          <cell r="S2146">
            <v>764</v>
          </cell>
          <cell r="X2146">
            <v>790.11162536100767</v>
          </cell>
        </row>
        <row r="2147">
          <cell r="A2147" t="str">
            <v>L&amp;S Arts &amp; Humanities Division</v>
          </cell>
          <cell r="B2147" t="str">
            <v>Philosophy</v>
          </cell>
          <cell r="N2147" t="str">
            <v>Not TAS Eligible</v>
          </cell>
          <cell r="S2147">
            <v>30</v>
          </cell>
          <cell r="X2147">
            <v>29.163245623705155</v>
          </cell>
        </row>
        <row r="2148">
          <cell r="A2148" t="str">
            <v>L&amp;S Arts &amp; Humanities Division</v>
          </cell>
          <cell r="B2148" t="str">
            <v>Philosophy</v>
          </cell>
          <cell r="N2148" t="str">
            <v>Not TAS Eligible</v>
          </cell>
          <cell r="S2148">
            <v>11</v>
          </cell>
          <cell r="X2148">
            <v>10.916819249326966</v>
          </cell>
        </row>
        <row r="2149">
          <cell r="A2149" t="str">
            <v>L&amp;S Arts &amp; Humanities Division</v>
          </cell>
          <cell r="B2149" t="str">
            <v>Philosophy</v>
          </cell>
          <cell r="N2149" t="str">
            <v>Not TAS Eligible</v>
          </cell>
          <cell r="S2149">
            <v>14</v>
          </cell>
          <cell r="X2149">
            <v>15.060465246220149</v>
          </cell>
        </row>
        <row r="2150">
          <cell r="A2150" t="str">
            <v>L&amp;S Arts &amp; Humanities Division</v>
          </cell>
          <cell r="B2150" t="str">
            <v>Philosophy</v>
          </cell>
          <cell r="N2150" t="str">
            <v>Not TAS Eligible</v>
          </cell>
          <cell r="S2150">
            <v>12</v>
          </cell>
          <cell r="X2150">
            <v>13.735001498298811</v>
          </cell>
        </row>
        <row r="2151">
          <cell r="A2151" t="str">
            <v>L&amp;S Arts &amp; Humanities Division</v>
          </cell>
          <cell r="B2151" t="str">
            <v>Philosophy</v>
          </cell>
          <cell r="N2151" t="str">
            <v>Not TAS Eligible</v>
          </cell>
          <cell r="S2151">
            <v>2</v>
          </cell>
          <cell r="X2151">
            <v>2.2700254288655279</v>
          </cell>
        </row>
        <row r="2152">
          <cell r="A2152" t="str">
            <v>L&amp;S Arts &amp; Humanities Division</v>
          </cell>
          <cell r="B2152" t="str">
            <v>Philosophy</v>
          </cell>
          <cell r="N2152" t="str">
            <v>Not TAS Eligible</v>
          </cell>
          <cell r="S2152">
            <v>8</v>
          </cell>
          <cell r="X2152">
            <v>8.6134015136973723</v>
          </cell>
        </row>
        <row r="2153">
          <cell r="A2153" t="str">
            <v>L&amp;S Arts &amp; Humanities Division</v>
          </cell>
          <cell r="B2153" t="str">
            <v>Philosophy</v>
          </cell>
          <cell r="N2153" t="str">
            <v>Not TAS Eligible</v>
          </cell>
          <cell r="S2153">
            <v>9.5</v>
          </cell>
          <cell r="X2153">
            <v>10.011417379216676</v>
          </cell>
        </row>
        <row r="2154">
          <cell r="A2154" t="str">
            <v>L&amp;S Arts &amp; Humanities Division</v>
          </cell>
          <cell r="B2154" t="str">
            <v>Philosophy</v>
          </cell>
          <cell r="N2154" t="str">
            <v>Not TAS Eligible</v>
          </cell>
          <cell r="S2154">
            <v>8</v>
          </cell>
          <cell r="X2154">
            <v>8.6134015136973723</v>
          </cell>
        </row>
        <row r="2155">
          <cell r="A2155" t="str">
            <v>L&amp;S Arts &amp; Humanities Division</v>
          </cell>
          <cell r="B2155" t="str">
            <v>Philosophy</v>
          </cell>
          <cell r="N2155" t="str">
            <v>Not TAS Eligible</v>
          </cell>
          <cell r="S2155">
            <v>9.5</v>
          </cell>
          <cell r="X2155">
            <v>10.011417379216676</v>
          </cell>
        </row>
        <row r="2156">
          <cell r="A2156" t="str">
            <v>L&amp;S Arts &amp; Humanities Division</v>
          </cell>
          <cell r="B2156" t="str">
            <v>Philosophy</v>
          </cell>
          <cell r="N2156" t="str">
            <v>Not TAS Eligible</v>
          </cell>
          <cell r="S2156">
            <v>14</v>
          </cell>
          <cell r="X2156">
            <v>14.437125071012684</v>
          </cell>
        </row>
        <row r="2157">
          <cell r="A2157" t="str">
            <v>L&amp;S Arts &amp; Humanities Division</v>
          </cell>
          <cell r="B2157" t="str">
            <v>Philosophy</v>
          </cell>
          <cell r="N2157" t="str">
            <v>Not TAS Eligible</v>
          </cell>
          <cell r="S2157">
            <v>16</v>
          </cell>
          <cell r="X2157">
            <v>18.202724762244848</v>
          </cell>
        </row>
        <row r="2158">
          <cell r="A2158" t="str">
            <v>L&amp;S Arts &amp; Humanities Division</v>
          </cell>
          <cell r="B2158" t="str">
            <v>Philosophy</v>
          </cell>
          <cell r="N2158" t="str">
            <v>TAS Eligible</v>
          </cell>
          <cell r="S2158">
            <v>188</v>
          </cell>
          <cell r="X2158">
            <v>210.22283656416079</v>
          </cell>
        </row>
        <row r="2159">
          <cell r="A2159" t="str">
            <v>L&amp;S Arts &amp; Humanities Division</v>
          </cell>
          <cell r="B2159" t="str">
            <v>Philosophy</v>
          </cell>
          <cell r="N2159" t="str">
            <v>TAS Eligible</v>
          </cell>
          <cell r="S2159">
            <v>168</v>
          </cell>
          <cell r="X2159">
            <v>167.67746866749533</v>
          </cell>
        </row>
        <row r="2160">
          <cell r="A2160" t="str">
            <v>L&amp;S Arts &amp; Humanities Division</v>
          </cell>
          <cell r="B2160" t="str">
            <v>Philosophy</v>
          </cell>
          <cell r="N2160" t="str">
            <v>TAS Eligible</v>
          </cell>
          <cell r="S2160">
            <v>220</v>
          </cell>
          <cell r="X2160">
            <v>213.49251832480135</v>
          </cell>
        </row>
        <row r="2161">
          <cell r="A2161" t="str">
            <v>L&amp;S Arts &amp; Humanities Division</v>
          </cell>
          <cell r="B2161" t="str">
            <v>Philosophy</v>
          </cell>
          <cell r="N2161" t="str">
            <v>TAS Eligible</v>
          </cell>
          <cell r="S2161">
            <v>176</v>
          </cell>
          <cell r="X2161">
            <v>191.69985300948215</v>
          </cell>
        </row>
        <row r="2162">
          <cell r="A2162" t="str">
            <v>L&amp;S Arts &amp; Humanities Division</v>
          </cell>
          <cell r="B2162" t="str">
            <v>Philosophy</v>
          </cell>
          <cell r="N2162" t="str">
            <v>TAS Eligible</v>
          </cell>
          <cell r="S2162">
            <v>196</v>
          </cell>
          <cell r="X2162">
            <v>199.9603489424897</v>
          </cell>
        </row>
        <row r="2163">
          <cell r="A2163" t="str">
            <v>L&amp;S Arts &amp; Humanities Division</v>
          </cell>
          <cell r="B2163" t="str">
            <v>Philosophy</v>
          </cell>
          <cell r="N2163" t="str">
            <v>TAS Eligible</v>
          </cell>
          <cell r="S2163">
            <v>104</v>
          </cell>
          <cell r="X2163">
            <v>103.42227959199802</v>
          </cell>
        </row>
        <row r="2164">
          <cell r="A2164" t="str">
            <v>L&amp;S Arts &amp; Humanities Division</v>
          </cell>
          <cell r="B2164" t="str">
            <v>Philosophy</v>
          </cell>
          <cell r="N2164" t="str">
            <v>TAS Eligible</v>
          </cell>
          <cell r="S2164">
            <v>212</v>
          </cell>
          <cell r="X2164">
            <v>218.423430927553</v>
          </cell>
        </row>
        <row r="2165">
          <cell r="A2165" t="str">
            <v>L&amp;S Arts &amp; Humanities Division</v>
          </cell>
          <cell r="B2165" t="str">
            <v>Philosophy</v>
          </cell>
          <cell r="N2165" t="str">
            <v>TAS Eligible</v>
          </cell>
          <cell r="S2165">
            <v>360</v>
          </cell>
          <cell r="X2165">
            <v>365.69753718657836</v>
          </cell>
        </row>
        <row r="2166">
          <cell r="A2166" t="str">
            <v>L&amp;S Arts &amp; Humanities Division</v>
          </cell>
          <cell r="B2166" t="str">
            <v>Philosophy</v>
          </cell>
          <cell r="N2166" t="str">
            <v>TAS Eligible</v>
          </cell>
          <cell r="S2166">
            <v>564</v>
          </cell>
          <cell r="X2166">
            <v>582.89419442828751</v>
          </cell>
        </row>
        <row r="2167">
          <cell r="A2167" t="str">
            <v>L&amp;S Arts &amp; Humanities Division</v>
          </cell>
          <cell r="B2167" t="str">
            <v>Philosophy</v>
          </cell>
          <cell r="N2167" t="str">
            <v>TAS Eligible</v>
          </cell>
          <cell r="S2167">
            <v>102</v>
          </cell>
          <cell r="X2167">
            <v>103.76948116225887</v>
          </cell>
        </row>
        <row r="2168">
          <cell r="A2168" t="str">
            <v>L&amp;S Arts &amp; Humanities Division</v>
          </cell>
          <cell r="B2168" t="str">
            <v>Philosophy</v>
          </cell>
          <cell r="N2168" t="str">
            <v>TAS Eligible</v>
          </cell>
          <cell r="S2168">
            <v>102</v>
          </cell>
          <cell r="X2168">
            <v>103.76948116225887</v>
          </cell>
        </row>
        <row r="2169">
          <cell r="A2169" t="str">
            <v>L&amp;S Arts &amp; Humanities Division</v>
          </cell>
          <cell r="B2169" t="str">
            <v>Philosophy</v>
          </cell>
          <cell r="N2169" t="str">
            <v>TAS Eligible</v>
          </cell>
          <cell r="S2169">
            <v>84</v>
          </cell>
          <cell r="X2169">
            <v>86.54283112643914</v>
          </cell>
        </row>
        <row r="2170">
          <cell r="A2170" t="str">
            <v>L&amp;S Arts &amp; Humanities Division</v>
          </cell>
          <cell r="B2170" t="str">
            <v>Philosophy</v>
          </cell>
          <cell r="N2170" t="str">
            <v>TAS Eligible</v>
          </cell>
          <cell r="S2170">
            <v>300</v>
          </cell>
          <cell r="X2170">
            <v>302.08649287893343</v>
          </cell>
        </row>
        <row r="2171">
          <cell r="A2171" t="str">
            <v>L&amp;S Arts &amp; Humanities Division</v>
          </cell>
          <cell r="B2171" t="str">
            <v>Philosophy</v>
          </cell>
          <cell r="N2171" t="str">
            <v>TAS Eligible</v>
          </cell>
          <cell r="S2171">
            <v>120</v>
          </cell>
          <cell r="X2171">
            <v>117.19007475356692</v>
          </cell>
        </row>
        <row r="2172">
          <cell r="A2172" t="str">
            <v>L&amp;S Arts &amp; Humanities Division</v>
          </cell>
          <cell r="B2172" t="str">
            <v>Philosophy</v>
          </cell>
          <cell r="N2172" t="str">
            <v>TAS Eligible</v>
          </cell>
          <cell r="S2172">
            <v>84</v>
          </cell>
          <cell r="X2172">
            <v>86.512817666503537</v>
          </cell>
        </row>
        <row r="2173">
          <cell r="A2173" t="str">
            <v>L&amp;S Arts &amp; Humanities Division</v>
          </cell>
          <cell r="B2173" t="str">
            <v>Philosophy</v>
          </cell>
          <cell r="N2173" t="str">
            <v>TAS Eligible</v>
          </cell>
          <cell r="S2173">
            <v>144</v>
          </cell>
          <cell r="X2173">
            <v>148.11632495290777</v>
          </cell>
        </row>
        <row r="2174">
          <cell r="A2174" t="str">
            <v>L&amp;S Arts &amp; Humanities Division</v>
          </cell>
          <cell r="B2174" t="str">
            <v>Philosophy</v>
          </cell>
          <cell r="N2174" t="str">
            <v>TAS Eligible</v>
          </cell>
          <cell r="S2174">
            <v>148</v>
          </cell>
          <cell r="X2174">
            <v>151.41073961521187</v>
          </cell>
        </row>
        <row r="2175">
          <cell r="A2175" t="str">
            <v>L&amp;S Arts &amp; Humanities Division</v>
          </cell>
          <cell r="B2175" t="str">
            <v>Philosophy</v>
          </cell>
          <cell r="N2175" t="str">
            <v>TAS Eligible</v>
          </cell>
          <cell r="S2175">
            <v>176</v>
          </cell>
          <cell r="X2175">
            <v>178.35967304262215</v>
          </cell>
        </row>
        <row r="2176">
          <cell r="A2176" t="str">
            <v>L&amp;S Arts &amp; Humanities Division</v>
          </cell>
          <cell r="B2176" t="str">
            <v>Philosophy</v>
          </cell>
          <cell r="N2176" t="str">
            <v>TAS Eligible</v>
          </cell>
          <cell r="S2176">
            <v>140</v>
          </cell>
          <cell r="X2176">
            <v>151.09683168394275</v>
          </cell>
        </row>
        <row r="2177">
          <cell r="A2177" t="str">
            <v>L&amp;S Arts &amp; Humanities Division</v>
          </cell>
          <cell r="B2177" t="str">
            <v>Philosophy</v>
          </cell>
          <cell r="N2177" t="str">
            <v>TAS Eligible</v>
          </cell>
          <cell r="S2177">
            <v>124</v>
          </cell>
          <cell r="X2177">
            <v>123.63476177851351</v>
          </cell>
        </row>
        <row r="2178">
          <cell r="A2178" t="str">
            <v>L&amp;S Arts &amp; Humanities Division</v>
          </cell>
          <cell r="B2178" t="str">
            <v>Philosophy</v>
          </cell>
          <cell r="N2178" t="str">
            <v>TAS Eligible</v>
          </cell>
          <cell r="S2178">
            <v>148</v>
          </cell>
          <cell r="X2178">
            <v>165.15487077821857</v>
          </cell>
        </row>
        <row r="2179">
          <cell r="A2179" t="str">
            <v>L&amp;S Arts &amp; Humanities Division</v>
          </cell>
          <cell r="B2179" t="str">
            <v>Philosophy</v>
          </cell>
          <cell r="N2179" t="str">
            <v>TAS Eligible</v>
          </cell>
          <cell r="S2179">
            <v>216</v>
          </cell>
          <cell r="X2179">
            <v>225.22664488134927</v>
          </cell>
        </row>
        <row r="2180">
          <cell r="A2180" t="str">
            <v>L&amp;S Arts &amp; Humanities Division</v>
          </cell>
          <cell r="B2180" t="str">
            <v>Philosophy</v>
          </cell>
          <cell r="N2180" t="str">
            <v>TAS Eligible</v>
          </cell>
          <cell r="S2180">
            <v>140</v>
          </cell>
          <cell r="X2180">
            <v>148.80159387436007</v>
          </cell>
        </row>
        <row r="2181">
          <cell r="A2181" t="str">
            <v>L&amp;S Arts &amp; Humanities Division</v>
          </cell>
          <cell r="B2181" t="str">
            <v>Philosophy</v>
          </cell>
          <cell r="N2181" t="str">
            <v>TAS Eligible</v>
          </cell>
          <cell r="S2181">
            <v>69</v>
          </cell>
          <cell r="X2181">
            <v>69.899515742217716</v>
          </cell>
        </row>
        <row r="2182">
          <cell r="A2182" t="str">
            <v>L&amp;S Arts &amp; Humanities Division</v>
          </cell>
          <cell r="B2182" t="str">
            <v>Philosophy</v>
          </cell>
          <cell r="N2182" t="str">
            <v>TAS Eligible</v>
          </cell>
          <cell r="S2182">
            <v>63</v>
          </cell>
          <cell r="X2182">
            <v>60.18606916947568</v>
          </cell>
        </row>
        <row r="2183">
          <cell r="A2183" t="str">
            <v>L&amp;S Arts &amp; Humanities Division</v>
          </cell>
          <cell r="B2183" t="str">
            <v>Philosophy</v>
          </cell>
          <cell r="N2183" t="str">
            <v>Not TAS Eligible</v>
          </cell>
          <cell r="S2183">
            <v>14</v>
          </cell>
          <cell r="X2183">
            <v>13.609514624395741</v>
          </cell>
        </row>
        <row r="2184">
          <cell r="A2184" t="str">
            <v>L&amp;S Arts &amp; Humanities Division</v>
          </cell>
          <cell r="B2184" t="str">
            <v>Philosophy</v>
          </cell>
          <cell r="N2184" t="str">
            <v>Not TAS Eligible</v>
          </cell>
          <cell r="S2184">
            <v>12</v>
          </cell>
          <cell r="X2184">
            <v>11.909257362902144</v>
          </cell>
        </row>
        <row r="2185">
          <cell r="A2185" t="str">
            <v>L&amp;S Arts &amp; Humanities Division</v>
          </cell>
          <cell r="B2185" t="str">
            <v>Philosophy</v>
          </cell>
          <cell r="N2185" t="str">
            <v>Not TAS Eligible</v>
          </cell>
          <cell r="S2185">
            <v>30</v>
          </cell>
          <cell r="X2185">
            <v>27.243759487422416</v>
          </cell>
        </row>
        <row r="2186">
          <cell r="A2186" t="str">
            <v>L&amp;S Arts &amp; Humanities Division</v>
          </cell>
          <cell r="B2186" t="str">
            <v>Philosophy</v>
          </cell>
          <cell r="N2186" t="str">
            <v>Not TAS Eligible</v>
          </cell>
          <cell r="S2186">
            <v>17</v>
          </cell>
          <cell r="X2186">
            <v>18.287707798981611</v>
          </cell>
        </row>
        <row r="2187">
          <cell r="A2187" t="str">
            <v>L&amp;S Arts &amp; Humanities Division</v>
          </cell>
          <cell r="B2187" t="str">
            <v>Philosophy</v>
          </cell>
          <cell r="N2187" t="str">
            <v>Not TAS Eligible</v>
          </cell>
          <cell r="S2187">
            <v>3</v>
          </cell>
          <cell r="X2187">
            <v>3.4050381432982926</v>
          </cell>
        </row>
        <row r="2188">
          <cell r="A2188" t="str">
            <v>L&amp;S Arts &amp; Humanities Division</v>
          </cell>
          <cell r="B2188" t="str">
            <v>Philosophy</v>
          </cell>
          <cell r="N2188" t="str">
            <v>Not TAS Eligible</v>
          </cell>
          <cell r="S2188">
            <v>10</v>
          </cell>
          <cell r="X2188">
            <v>10.392812262028791</v>
          </cell>
        </row>
        <row r="2189">
          <cell r="A2189" t="str">
            <v>L&amp;S Arts &amp; Humanities Division</v>
          </cell>
          <cell r="B2189" t="str">
            <v>Philosophy</v>
          </cell>
          <cell r="N2189" t="str">
            <v>Not TAS Eligible</v>
          </cell>
          <cell r="S2189">
            <v>7</v>
          </cell>
          <cell r="X2189">
            <v>8.2244053479827457</v>
          </cell>
        </row>
        <row r="2190">
          <cell r="A2190" t="str">
            <v>L&amp;S Arts &amp; Humanities Division</v>
          </cell>
          <cell r="B2190" t="str">
            <v>Philosophy</v>
          </cell>
          <cell r="N2190" t="str">
            <v>Not TAS Eligible</v>
          </cell>
          <cell r="S2190">
            <v>8.5</v>
          </cell>
          <cell r="X2190">
            <v>9.660260679482473</v>
          </cell>
        </row>
        <row r="2191">
          <cell r="A2191" t="str">
            <v>L&amp;S Arts &amp; Humanities Division</v>
          </cell>
          <cell r="B2191" t="str">
            <v>Philosophy</v>
          </cell>
          <cell r="N2191" t="str">
            <v>Not TAS Eligible</v>
          </cell>
          <cell r="S2191">
            <v>5</v>
          </cell>
          <cell r="X2191">
            <v>5.5752133742583245</v>
          </cell>
        </row>
        <row r="2192">
          <cell r="A2192" t="str">
            <v>L&amp;S Arts &amp; Humanities Division</v>
          </cell>
          <cell r="B2192" t="str">
            <v>Philosophy</v>
          </cell>
          <cell r="N2192" t="str">
            <v>Not TAS Eligible</v>
          </cell>
          <cell r="S2192">
            <v>10</v>
          </cell>
          <cell r="X2192">
            <v>10.392812262028791</v>
          </cell>
        </row>
        <row r="2193">
          <cell r="A2193" t="str">
            <v>L&amp;S Arts &amp; Humanities Division</v>
          </cell>
          <cell r="B2193" t="str">
            <v>Philosophy</v>
          </cell>
          <cell r="N2193" t="str">
            <v>Not TAS Eligible</v>
          </cell>
          <cell r="S2193">
            <v>7</v>
          </cell>
          <cell r="X2193">
            <v>8.2244053479827457</v>
          </cell>
        </row>
        <row r="2194">
          <cell r="A2194" t="str">
            <v>L&amp;S Arts &amp; Humanities Division</v>
          </cell>
          <cell r="B2194" t="str">
            <v>Philosophy</v>
          </cell>
          <cell r="N2194" t="str">
            <v>Not TAS Eligible</v>
          </cell>
          <cell r="S2194">
            <v>19</v>
          </cell>
          <cell r="X2194">
            <v>21.844882563781887</v>
          </cell>
        </row>
        <row r="2195">
          <cell r="A2195" t="str">
            <v>L&amp;S Arts &amp; Humanities Division</v>
          </cell>
          <cell r="B2195" t="str">
            <v>Philosophy</v>
          </cell>
          <cell r="N2195" t="str">
            <v>Not TAS Eligible</v>
          </cell>
          <cell r="S2195">
            <v>19</v>
          </cell>
          <cell r="X2195">
            <v>21.671780047920336</v>
          </cell>
        </row>
        <row r="2196">
          <cell r="A2196" t="str">
            <v>L&amp;S Arts &amp; Humanities Division</v>
          </cell>
          <cell r="B2196" t="str">
            <v>Philosophy</v>
          </cell>
          <cell r="N2196" t="str">
            <v>Not TAS Eligible</v>
          </cell>
          <cell r="S2196">
            <v>8.5</v>
          </cell>
          <cell r="X2196">
            <v>9.660260679482473</v>
          </cell>
        </row>
        <row r="2197">
          <cell r="A2197" t="str">
            <v>L&amp;S Arts &amp; Humanities Division</v>
          </cell>
          <cell r="B2197" t="str">
            <v>Philosophy</v>
          </cell>
          <cell r="N2197" t="str">
            <v>Not TAS Eligible</v>
          </cell>
          <cell r="S2197">
            <v>5</v>
          </cell>
          <cell r="X2197">
            <v>5.5752133742583245</v>
          </cell>
        </row>
        <row r="2198">
          <cell r="A2198" t="str">
            <v>L&amp;S Arts &amp; Humanities Division</v>
          </cell>
          <cell r="B2198" t="str">
            <v>Philosophy</v>
          </cell>
          <cell r="N2198" t="str">
            <v>Not TAS Eligible</v>
          </cell>
          <cell r="S2198">
            <v>17</v>
          </cell>
          <cell r="X2198">
            <v>18.549980852749847</v>
          </cell>
        </row>
        <row r="2199">
          <cell r="A2199" t="str">
            <v>L&amp;S Arts &amp; Humanities Division</v>
          </cell>
          <cell r="B2199" t="str">
            <v>Philosophy</v>
          </cell>
          <cell r="N2199" t="str">
            <v>Not TAS Eligible</v>
          </cell>
          <cell r="S2199">
            <v>10</v>
          </cell>
          <cell r="X2199">
            <v>9.4690856587897336</v>
          </cell>
        </row>
        <row r="2200">
          <cell r="A2200" t="str">
            <v>L&amp;S Arts &amp; Humanities Division</v>
          </cell>
          <cell r="B2200" t="str">
            <v>Philosophy</v>
          </cell>
          <cell r="N2200" t="str">
            <v>TAS Eligible</v>
          </cell>
          <cell r="S2200">
            <v>86.999913000000006</v>
          </cell>
          <cell r="X2200">
            <v>92.479130343763359</v>
          </cell>
        </row>
        <row r="2201">
          <cell r="A2201" t="str">
            <v>L&amp;S Arts &amp; Humanities Division</v>
          </cell>
          <cell r="B2201" t="str">
            <v>Rhetoric</v>
          </cell>
          <cell r="N2201" t="str">
            <v>TAS Eligible</v>
          </cell>
          <cell r="S2201">
            <v>139.99986000000001</v>
          </cell>
          <cell r="X2201">
            <v>149.25525534214344</v>
          </cell>
        </row>
        <row r="2202">
          <cell r="A2202" t="str">
            <v>L&amp;S Arts &amp; Humanities Division</v>
          </cell>
          <cell r="B2202" t="str">
            <v>Rhetoric</v>
          </cell>
          <cell r="N2202" t="str">
            <v>TAS Eligible</v>
          </cell>
          <cell r="S2202">
            <v>68</v>
          </cell>
          <cell r="X2202">
            <v>63.569029204738726</v>
          </cell>
        </row>
        <row r="2203">
          <cell r="A2203" t="str">
            <v>L&amp;S Arts &amp; Humanities Division</v>
          </cell>
          <cell r="B2203" t="str">
            <v>Rhetoric</v>
          </cell>
          <cell r="N2203" t="str">
            <v>TAS Eligible</v>
          </cell>
          <cell r="S2203">
            <v>131.99986799999999</v>
          </cell>
          <cell r="X2203">
            <v>139.18669838240731</v>
          </cell>
        </row>
        <row r="2204">
          <cell r="A2204" t="str">
            <v>L&amp;S Arts &amp; Humanities Division</v>
          </cell>
          <cell r="B2204" t="str">
            <v>Rhetoric</v>
          </cell>
          <cell r="N2204" t="str">
            <v>TAS Eligible</v>
          </cell>
          <cell r="S2204">
            <v>123.999876</v>
          </cell>
          <cell r="X2204">
            <v>129.96696738230315</v>
          </cell>
        </row>
        <row r="2205">
          <cell r="A2205" t="str">
            <v>L&amp;S Arts &amp; Humanities Division</v>
          </cell>
          <cell r="B2205" t="str">
            <v>Rhetoric</v>
          </cell>
          <cell r="N2205" t="str">
            <v>TAS Eligible</v>
          </cell>
          <cell r="S2205">
            <v>131.99986799999999</v>
          </cell>
          <cell r="X2205">
            <v>146.06406389605741</v>
          </cell>
        </row>
        <row r="2206">
          <cell r="A2206" t="str">
            <v>L&amp;S Arts &amp; Humanities Division</v>
          </cell>
          <cell r="B2206" t="str">
            <v>Rhetoric</v>
          </cell>
          <cell r="N2206" t="str">
            <v>TAS Eligible</v>
          </cell>
          <cell r="S2206">
            <v>127.999872</v>
          </cell>
          <cell r="X2206">
            <v>137.8809074889426</v>
          </cell>
        </row>
        <row r="2207">
          <cell r="A2207" t="str">
            <v>L&amp;S Arts &amp; Humanities Division</v>
          </cell>
          <cell r="B2207" t="str">
            <v>Rhetoric</v>
          </cell>
          <cell r="N2207" t="str">
            <v>TAS Eligible</v>
          </cell>
          <cell r="S2207">
            <v>107.999892</v>
          </cell>
          <cell r="X2207">
            <v>105.44390125671919</v>
          </cell>
        </row>
        <row r="2208">
          <cell r="A2208" t="str">
            <v>L&amp;S Arts &amp; Humanities Division</v>
          </cell>
          <cell r="B2208" t="str">
            <v>Rhetoric</v>
          </cell>
          <cell r="N2208" t="str">
            <v>TAS Eligible</v>
          </cell>
          <cell r="S2208">
            <v>107.999892</v>
          </cell>
          <cell r="X2208">
            <v>105.96257228402898</v>
          </cell>
        </row>
        <row r="2209">
          <cell r="A2209" t="str">
            <v>L&amp;S Arts &amp; Humanities Division</v>
          </cell>
          <cell r="B2209" t="str">
            <v>Rhetoric</v>
          </cell>
          <cell r="N2209" t="str">
            <v>TAS Eligible</v>
          </cell>
          <cell r="S2209">
            <v>127.999872</v>
          </cell>
          <cell r="X2209">
            <v>134.30921371814875</v>
          </cell>
        </row>
        <row r="2210">
          <cell r="A2210" t="str">
            <v>L&amp;S Arts &amp; Humanities Division</v>
          </cell>
          <cell r="B2210" t="str">
            <v>Rhetoric</v>
          </cell>
          <cell r="N2210" t="str">
            <v>TAS Eligible</v>
          </cell>
          <cell r="S2210">
            <v>159.99984000000001</v>
          </cell>
          <cell r="X2210">
            <v>155.00752235618316</v>
          </cell>
        </row>
        <row r="2211">
          <cell r="A2211" t="str">
            <v>L&amp;S Arts &amp; Humanities Division</v>
          </cell>
          <cell r="B2211" t="str">
            <v>Rhetoric</v>
          </cell>
          <cell r="N2211" t="str">
            <v>TAS Eligible</v>
          </cell>
          <cell r="S2211">
            <v>111.999888</v>
          </cell>
          <cell r="X2211">
            <v>122.74651194065378</v>
          </cell>
        </row>
        <row r="2212">
          <cell r="A2212" t="str">
            <v>L&amp;S Arts &amp; Humanities Division</v>
          </cell>
          <cell r="B2212" t="str">
            <v>Rhetoric</v>
          </cell>
          <cell r="N2212" t="str">
            <v>TAS Eligible</v>
          </cell>
          <cell r="S2212">
            <v>127.999872</v>
          </cell>
          <cell r="X2212">
            <v>126.57099255743067</v>
          </cell>
        </row>
        <row r="2213">
          <cell r="A2213" t="str">
            <v>L&amp;S Arts &amp; Humanities Division</v>
          </cell>
          <cell r="B2213" t="str">
            <v>Rhetoric</v>
          </cell>
          <cell r="N2213" t="str">
            <v>TAS Eligible</v>
          </cell>
          <cell r="S2213">
            <v>55.999943999999999</v>
          </cell>
          <cell r="X2213">
            <v>57.49038549872936</v>
          </cell>
        </row>
        <row r="2214">
          <cell r="A2214" t="str">
            <v>L&amp;S Arts &amp; Humanities Division</v>
          </cell>
          <cell r="B2214" t="str">
            <v>Rhetoric</v>
          </cell>
          <cell r="N2214" t="str">
            <v>TAS Eligible</v>
          </cell>
          <cell r="S2214">
            <v>55.999943999999999</v>
          </cell>
          <cell r="X2214">
            <v>55.768624980841757</v>
          </cell>
        </row>
        <row r="2215">
          <cell r="A2215" t="str">
            <v>L&amp;S Arts &amp; Humanities Division</v>
          </cell>
          <cell r="B2215" t="str">
            <v>Rhetoric</v>
          </cell>
          <cell r="N2215" t="str">
            <v>TAS Eligible</v>
          </cell>
          <cell r="S2215">
            <v>56</v>
          </cell>
          <cell r="X2215">
            <v>57.159772830088684</v>
          </cell>
        </row>
        <row r="2216">
          <cell r="A2216" t="str">
            <v>L&amp;S Arts &amp; Humanities Division</v>
          </cell>
          <cell r="B2216" t="str">
            <v>Rhetoric</v>
          </cell>
          <cell r="N2216" t="str">
            <v>TAS Eligible</v>
          </cell>
          <cell r="S2216">
            <v>139.99986000000001</v>
          </cell>
          <cell r="X2216">
            <v>140.1741317883849</v>
          </cell>
        </row>
        <row r="2217">
          <cell r="A2217" t="str">
            <v>L&amp;S Arts &amp; Humanities Division</v>
          </cell>
          <cell r="B2217" t="str">
            <v>Rhetoric</v>
          </cell>
          <cell r="N2217" t="str">
            <v>TAS Eligible</v>
          </cell>
          <cell r="S2217">
            <v>87.999911999999995</v>
          </cell>
          <cell r="X2217">
            <v>91.228342488058644</v>
          </cell>
        </row>
        <row r="2218">
          <cell r="A2218" t="str">
            <v>L&amp;S Arts &amp; Humanities Division</v>
          </cell>
          <cell r="B2218" t="str">
            <v>Rhetoric</v>
          </cell>
          <cell r="N2218" t="str">
            <v>TAS Eligible</v>
          </cell>
          <cell r="S2218">
            <v>432</v>
          </cell>
          <cell r="X2218">
            <v>476.56409414306415</v>
          </cell>
        </row>
        <row r="2219">
          <cell r="A2219" t="str">
            <v>L&amp;S Arts &amp; Humanities Division</v>
          </cell>
          <cell r="B2219" t="str">
            <v>Rhetoric</v>
          </cell>
          <cell r="N2219" t="str">
            <v>TAS Eligible</v>
          </cell>
          <cell r="S2219">
            <v>432</v>
          </cell>
          <cell r="X2219">
            <v>471.66337836022944</v>
          </cell>
        </row>
        <row r="2220">
          <cell r="A2220" t="str">
            <v>L&amp;S Arts &amp; Humanities Division</v>
          </cell>
          <cell r="B2220" t="str">
            <v>Rhetoric</v>
          </cell>
          <cell r="N2220" t="str">
            <v>Not TAS Eligible</v>
          </cell>
          <cell r="S2220">
            <v>19</v>
          </cell>
          <cell r="X2220">
            <v>20.453491917681319</v>
          </cell>
        </row>
        <row r="2221">
          <cell r="A2221" t="str">
            <v>L&amp;S Arts &amp; Humanities Division</v>
          </cell>
          <cell r="B2221" t="str">
            <v>Rhetoric</v>
          </cell>
          <cell r="N2221" t="str">
            <v>Not TAS Eligible</v>
          </cell>
          <cell r="S2221">
            <v>7</v>
          </cell>
          <cell r="X2221">
            <v>6.9992294574622633</v>
          </cell>
        </row>
        <row r="2222">
          <cell r="A2222" t="str">
            <v>L&amp;S Arts &amp; Humanities Division</v>
          </cell>
          <cell r="B2222" t="str">
            <v>Rhetoric</v>
          </cell>
          <cell r="N2222" t="str">
            <v>Not TAS Eligible</v>
          </cell>
          <cell r="S2222">
            <v>39</v>
          </cell>
          <cell r="X2222">
            <v>37.043991478399526</v>
          </cell>
        </row>
        <row r="2223">
          <cell r="A2223" t="str">
            <v>L&amp;S Arts &amp; Humanities Division</v>
          </cell>
          <cell r="B2223" t="str">
            <v>Rhetoric</v>
          </cell>
          <cell r="N2223" t="str">
            <v>Not TAS Eligible</v>
          </cell>
          <cell r="S2223">
            <v>10</v>
          </cell>
          <cell r="X2223">
            <v>9.4793979482329931</v>
          </cell>
        </row>
        <row r="2224">
          <cell r="A2224" t="str">
            <v>L&amp;S Arts &amp; Humanities Division</v>
          </cell>
          <cell r="B2224" t="str">
            <v>Rhetoric</v>
          </cell>
          <cell r="N2224" t="str">
            <v>Not TAS Eligible</v>
          </cell>
          <cell r="S2224">
            <v>24</v>
          </cell>
          <cell r="X2224">
            <v>24.1659285375179</v>
          </cell>
        </row>
        <row r="2225">
          <cell r="A2225" t="str">
            <v>L&amp;S Arts &amp; Humanities Division</v>
          </cell>
          <cell r="B2225" t="str">
            <v>Rhetoric</v>
          </cell>
          <cell r="N2225" t="str">
            <v>TAS Eligible</v>
          </cell>
          <cell r="S2225">
            <v>276</v>
          </cell>
          <cell r="X2225">
            <v>270.23654136661435</v>
          </cell>
        </row>
        <row r="2226">
          <cell r="A2226" t="str">
            <v>L&amp;S Arts &amp; Humanities Division</v>
          </cell>
          <cell r="B2226" t="str">
            <v>Rhetoric</v>
          </cell>
          <cell r="N2226" t="str">
            <v>TAS Eligible</v>
          </cell>
          <cell r="S2226">
            <v>320</v>
          </cell>
          <cell r="X2226">
            <v>344.03113611521854</v>
          </cell>
        </row>
        <row r="2227">
          <cell r="A2227" t="str">
            <v>L&amp;S Arts &amp; Humanities Division</v>
          </cell>
          <cell r="B2227" t="str">
            <v>Rhetoric</v>
          </cell>
          <cell r="N2227" t="str">
            <v>TAS Eligible</v>
          </cell>
          <cell r="S2227">
            <v>72</v>
          </cell>
          <cell r="X2227">
            <v>77.074102260852982</v>
          </cell>
        </row>
        <row r="2228">
          <cell r="A2228" t="str">
            <v>L&amp;S Arts &amp; Humanities Division</v>
          </cell>
          <cell r="B2228" t="str">
            <v>Rhetoric</v>
          </cell>
          <cell r="N2228" t="str">
            <v>TAS Eligible</v>
          </cell>
          <cell r="S2228">
            <v>88</v>
          </cell>
          <cell r="X2228">
            <v>81.897964889076647</v>
          </cell>
        </row>
        <row r="2229">
          <cell r="A2229" t="str">
            <v>L&amp;S Arts &amp; Humanities Division</v>
          </cell>
          <cell r="B2229" t="str">
            <v>Rhetoric</v>
          </cell>
          <cell r="N2229" t="str">
            <v>TAS Eligible</v>
          </cell>
          <cell r="S2229">
            <v>96</v>
          </cell>
          <cell r="X2229">
            <v>91.187885522095854</v>
          </cell>
        </row>
        <row r="2230">
          <cell r="A2230" t="str">
            <v>L&amp;S Arts &amp; Humanities Division</v>
          </cell>
          <cell r="B2230" t="str">
            <v>Rhetoric</v>
          </cell>
          <cell r="N2230" t="str">
            <v>TAS Eligible</v>
          </cell>
          <cell r="S2230">
            <v>120</v>
          </cell>
          <cell r="X2230">
            <v>137.86309482320081</v>
          </cell>
        </row>
        <row r="2231">
          <cell r="A2231" t="str">
            <v>L&amp;S Arts &amp; Humanities Division</v>
          </cell>
          <cell r="B2231" t="str">
            <v>Rhetoric</v>
          </cell>
          <cell r="N2231" t="str">
            <v>TAS Eligible</v>
          </cell>
          <cell r="S2231">
            <v>88</v>
          </cell>
          <cell r="X2231">
            <v>93.091157721940476</v>
          </cell>
        </row>
        <row r="2232">
          <cell r="A2232" t="str">
            <v>L&amp;S Arts &amp; Humanities Division</v>
          </cell>
          <cell r="B2232" t="str">
            <v>Rhetoric</v>
          </cell>
          <cell r="N2232" t="str">
            <v>TAS Eligible</v>
          </cell>
          <cell r="S2232">
            <v>120</v>
          </cell>
          <cell r="X2232">
            <v>114.19974308597698</v>
          </cell>
        </row>
        <row r="2233">
          <cell r="A2233" t="str">
            <v>L&amp;S Arts &amp; Humanities Division</v>
          </cell>
          <cell r="B2233" t="str">
            <v>Rhetoric</v>
          </cell>
          <cell r="N2233" t="str">
            <v>TAS Eligible</v>
          </cell>
          <cell r="S2233">
            <v>48</v>
          </cell>
          <cell r="X2233">
            <v>46.787672348474466</v>
          </cell>
        </row>
        <row r="2234">
          <cell r="A2234" t="str">
            <v>L&amp;S Arts &amp; Humanities Division</v>
          </cell>
          <cell r="B2234" t="str">
            <v>Rhetoric</v>
          </cell>
          <cell r="N2234" t="str">
            <v>TAS Eligible</v>
          </cell>
          <cell r="S2234">
            <v>68</v>
          </cell>
          <cell r="X2234">
            <v>71.640609355241963</v>
          </cell>
        </row>
        <row r="2235">
          <cell r="A2235" t="str">
            <v>L&amp;S Arts &amp; Humanities Division</v>
          </cell>
          <cell r="B2235" t="str">
            <v>Rhetoric</v>
          </cell>
          <cell r="N2235" t="str">
            <v>TAS Eligible</v>
          </cell>
          <cell r="S2235">
            <v>124</v>
          </cell>
          <cell r="X2235">
            <v>120.73175161098794</v>
          </cell>
        </row>
        <row r="2236">
          <cell r="A2236" t="str">
            <v>L&amp;S Arts &amp; Humanities Division</v>
          </cell>
          <cell r="B2236" t="str">
            <v>Rhetoric</v>
          </cell>
          <cell r="N2236" t="str">
            <v>TAS Eligible</v>
          </cell>
          <cell r="S2236">
            <v>76</v>
          </cell>
          <cell r="X2236">
            <v>82.595702412142487</v>
          </cell>
        </row>
        <row r="2237">
          <cell r="A2237" t="str">
            <v>L&amp;S Arts &amp; Humanities Division</v>
          </cell>
          <cell r="B2237" t="str">
            <v>Rhetoric</v>
          </cell>
          <cell r="N2237" t="str">
            <v>TAS Eligible</v>
          </cell>
          <cell r="S2237">
            <v>44</v>
          </cell>
          <cell r="X2237">
            <v>46.365929594764218</v>
          </cell>
        </row>
        <row r="2238">
          <cell r="A2238" t="str">
            <v>L&amp;S Arts &amp; Humanities Division</v>
          </cell>
          <cell r="B2238" t="str">
            <v>Rhetoric</v>
          </cell>
          <cell r="N2238" t="str">
            <v>TAS Eligible</v>
          </cell>
          <cell r="S2238">
            <v>36</v>
          </cell>
          <cell r="X2238">
            <v>40.975372995325877</v>
          </cell>
        </row>
        <row r="2239">
          <cell r="A2239" t="str">
            <v>L&amp;S Arts &amp; Humanities Division</v>
          </cell>
          <cell r="B2239" t="str">
            <v>Rhetoric</v>
          </cell>
          <cell r="N2239" t="str">
            <v>TAS Eligible</v>
          </cell>
          <cell r="S2239">
            <v>80</v>
          </cell>
          <cell r="X2239">
            <v>91.239754013476784</v>
          </cell>
        </row>
        <row r="2240">
          <cell r="A2240" t="str">
            <v>L&amp;S Arts &amp; Humanities Division</v>
          </cell>
          <cell r="B2240" t="str">
            <v>Rhetoric</v>
          </cell>
          <cell r="N2240" t="str">
            <v>TAS Eligible</v>
          </cell>
          <cell r="S2240">
            <v>96</v>
          </cell>
          <cell r="X2240">
            <v>92.171586094001924</v>
          </cell>
        </row>
        <row r="2241">
          <cell r="A2241" t="str">
            <v>L&amp;S Arts &amp; Humanities Division</v>
          </cell>
          <cell r="B2241" t="str">
            <v>Rhetoric</v>
          </cell>
          <cell r="N2241" t="str">
            <v>TAS Eligible</v>
          </cell>
          <cell r="S2241">
            <v>92</v>
          </cell>
          <cell r="X2241">
            <v>99.074973096362612</v>
          </cell>
        </row>
        <row r="2242">
          <cell r="A2242" t="str">
            <v>L&amp;S Arts &amp; Humanities Division</v>
          </cell>
          <cell r="B2242" t="str">
            <v>Rhetoric</v>
          </cell>
          <cell r="N2242" t="str">
            <v>TAS Eligible</v>
          </cell>
          <cell r="S2242">
            <v>124</v>
          </cell>
          <cell r="X2242">
            <v>122.65904597849836</v>
          </cell>
        </row>
        <row r="2243">
          <cell r="A2243" t="str">
            <v>L&amp;S Arts &amp; Humanities Division</v>
          </cell>
          <cell r="B2243" t="str">
            <v>Rhetoric</v>
          </cell>
          <cell r="N2243" t="str">
            <v>TAS Eligible</v>
          </cell>
          <cell r="S2243">
            <v>84</v>
          </cell>
          <cell r="X2243">
            <v>96.670921025345621</v>
          </cell>
        </row>
        <row r="2244">
          <cell r="A2244" t="str">
            <v>L&amp;S Arts &amp; Humanities Division</v>
          </cell>
          <cell r="B2244" t="str">
            <v>Rhetoric</v>
          </cell>
          <cell r="N2244" t="str">
            <v>TAS Eligible</v>
          </cell>
          <cell r="S2244">
            <v>72</v>
          </cell>
          <cell r="X2244">
            <v>75.327373129099158</v>
          </cell>
        </row>
        <row r="2245">
          <cell r="A2245" t="str">
            <v>L&amp;S Arts &amp; Humanities Division</v>
          </cell>
          <cell r="B2245" t="str">
            <v>Rhetoric</v>
          </cell>
          <cell r="N2245" t="str">
            <v>TAS Eligible</v>
          </cell>
          <cell r="S2245">
            <v>48</v>
          </cell>
          <cell r="X2245">
            <v>54.07267687384681</v>
          </cell>
        </row>
        <row r="2246">
          <cell r="A2246" t="str">
            <v>L&amp;S Arts &amp; Humanities Division</v>
          </cell>
          <cell r="B2246" t="str">
            <v>Rhetoric</v>
          </cell>
          <cell r="N2246" t="str">
            <v>TAS Eligible</v>
          </cell>
          <cell r="S2246">
            <v>76</v>
          </cell>
          <cell r="X2246">
            <v>85.082861437456245</v>
          </cell>
        </row>
        <row r="2247">
          <cell r="A2247" t="str">
            <v>L&amp;S Arts &amp; Humanities Division</v>
          </cell>
          <cell r="B2247" t="str">
            <v>Rhetoric</v>
          </cell>
          <cell r="N2247" t="str">
            <v>TAS Eligible</v>
          </cell>
          <cell r="S2247">
            <v>104</v>
          </cell>
          <cell r="X2247">
            <v>103.20990182050816</v>
          </cell>
        </row>
        <row r="2248">
          <cell r="A2248" t="str">
            <v>L&amp;S Arts &amp; Humanities Division</v>
          </cell>
          <cell r="B2248" t="str">
            <v>Rhetoric</v>
          </cell>
          <cell r="N2248" t="str">
            <v>TAS Eligible</v>
          </cell>
          <cell r="S2248">
            <v>64</v>
          </cell>
          <cell r="X2248">
            <v>65.868025482407106</v>
          </cell>
        </row>
        <row r="2249">
          <cell r="A2249" t="str">
            <v>L&amp;S Arts &amp; Humanities Division</v>
          </cell>
          <cell r="B2249" t="str">
            <v>Rhetoric</v>
          </cell>
          <cell r="N2249" t="str">
            <v>TAS Eligible</v>
          </cell>
          <cell r="S2249">
            <v>84</v>
          </cell>
          <cell r="X2249">
            <v>89.133559817180654</v>
          </cell>
        </row>
        <row r="2250">
          <cell r="A2250" t="str">
            <v>L&amp;S Arts &amp; Humanities Division</v>
          </cell>
          <cell r="B2250" t="str">
            <v>Rhetoric</v>
          </cell>
          <cell r="N2250" t="str">
            <v>TAS Eligible</v>
          </cell>
          <cell r="S2250">
            <v>64</v>
          </cell>
          <cell r="X2250">
            <v>64.507490060666726</v>
          </cell>
        </row>
        <row r="2251">
          <cell r="A2251" t="str">
            <v>L&amp;S Arts &amp; Humanities Division</v>
          </cell>
          <cell r="B2251" t="str">
            <v>Rhetoric</v>
          </cell>
          <cell r="N2251" t="str">
            <v>TAS Eligible</v>
          </cell>
          <cell r="S2251">
            <v>96</v>
          </cell>
          <cell r="X2251">
            <v>94.562409101856474</v>
          </cell>
        </row>
        <row r="2252">
          <cell r="A2252" t="str">
            <v>L&amp;S Arts &amp; Humanities Division</v>
          </cell>
          <cell r="B2252" t="str">
            <v>Rhetoric</v>
          </cell>
          <cell r="N2252" t="str">
            <v>TAS Eligible</v>
          </cell>
          <cell r="S2252">
            <v>28</v>
          </cell>
          <cell r="X2252">
            <v>26.863142575266345</v>
          </cell>
        </row>
        <row r="2253">
          <cell r="A2253" t="str">
            <v>L&amp;S Arts &amp; Humanities Division</v>
          </cell>
          <cell r="B2253" t="str">
            <v>Rhetoric</v>
          </cell>
          <cell r="N2253" t="str">
            <v>TAS Eligible</v>
          </cell>
          <cell r="S2253">
            <v>8</v>
          </cell>
          <cell r="X2253">
            <v>10.027816018920539</v>
          </cell>
        </row>
        <row r="2254">
          <cell r="A2254" t="str">
            <v>L&amp;S Arts &amp; Humanities Division</v>
          </cell>
          <cell r="B2254" t="str">
            <v>Rhetoric</v>
          </cell>
          <cell r="N2254" t="str">
            <v>Not TAS Eligible</v>
          </cell>
          <cell r="S2254">
            <v>3</v>
          </cell>
          <cell r="X2254">
            <v>3.8834745762711869</v>
          </cell>
        </row>
        <row r="2255">
          <cell r="A2255" t="str">
            <v>L&amp;S Arts &amp; Humanities Division</v>
          </cell>
          <cell r="B2255" t="str">
            <v>Rhetoric</v>
          </cell>
          <cell r="N2255" t="str">
            <v>Not TAS Eligible</v>
          </cell>
          <cell r="S2255">
            <v>3</v>
          </cell>
          <cell r="X2255">
            <v>3</v>
          </cell>
        </row>
        <row r="2256">
          <cell r="A2256" t="str">
            <v>L&amp;S Arts &amp; Humanities Division</v>
          </cell>
          <cell r="B2256" t="str">
            <v>Rhetoric</v>
          </cell>
          <cell r="N2256" t="str">
            <v>Not TAS Eligible</v>
          </cell>
          <cell r="S2256">
            <v>3</v>
          </cell>
          <cell r="X2256">
            <v>0.73306772908366524</v>
          </cell>
        </row>
        <row r="2257">
          <cell r="A2257" t="str">
            <v>L&amp;S Arts &amp; Humanities Division</v>
          </cell>
          <cell r="B2257" t="str">
            <v>Rhetoric</v>
          </cell>
          <cell r="N2257" t="str">
            <v>Not TAS Eligible</v>
          </cell>
          <cell r="S2257">
            <v>3</v>
          </cell>
          <cell r="X2257">
            <v>3</v>
          </cell>
        </row>
        <row r="2258">
          <cell r="A2258" t="str">
            <v>L&amp;S Arts &amp; Humanities Division</v>
          </cell>
          <cell r="B2258" t="str">
            <v>Rhetoric</v>
          </cell>
          <cell r="N2258" t="str">
            <v>Not TAS Eligible</v>
          </cell>
          <cell r="S2258">
            <v>3</v>
          </cell>
          <cell r="X2258">
            <v>3.8834745762711869</v>
          </cell>
        </row>
        <row r="2259">
          <cell r="A2259" t="str">
            <v>L&amp;S Arts &amp; Humanities Division</v>
          </cell>
          <cell r="B2259" t="str">
            <v>Rhetoric</v>
          </cell>
          <cell r="N2259" t="str">
            <v>Not TAS Eligible</v>
          </cell>
          <cell r="S2259">
            <v>36</v>
          </cell>
          <cell r="X2259">
            <v>34.194453672368788</v>
          </cell>
        </row>
        <row r="2260">
          <cell r="A2260" t="str">
            <v>L&amp;S Arts &amp; Humanities Division</v>
          </cell>
          <cell r="B2260" t="str">
            <v>Rhetoric</v>
          </cell>
          <cell r="N2260" t="str">
            <v>Not TAS Eligible</v>
          </cell>
          <cell r="S2260">
            <v>18</v>
          </cell>
          <cell r="X2260">
            <v>15.93148605753011</v>
          </cell>
        </row>
        <row r="2261">
          <cell r="A2261" t="str">
            <v>L&amp;S Arts &amp; Humanities Division</v>
          </cell>
          <cell r="B2261" t="str">
            <v>Rhetoric</v>
          </cell>
          <cell r="N2261" t="str">
            <v>Not TAS Eligible</v>
          </cell>
          <cell r="S2261">
            <v>19</v>
          </cell>
          <cell r="X2261">
            <v>19.131360092201671</v>
          </cell>
        </row>
        <row r="2262">
          <cell r="A2262" t="str">
            <v>L&amp;S Arts &amp; Humanities Division</v>
          </cell>
          <cell r="B2262" t="str">
            <v>Rhetoric</v>
          </cell>
          <cell r="N2262" t="str">
            <v>Not TAS Eligible</v>
          </cell>
          <cell r="S2262">
            <v>8</v>
          </cell>
          <cell r="X2262">
            <v>8.7008328823041907</v>
          </cell>
        </row>
        <row r="2263">
          <cell r="A2263" t="str">
            <v>L&amp;S Arts &amp; Humanities Division</v>
          </cell>
          <cell r="B2263" t="str">
            <v>Rhetoric</v>
          </cell>
          <cell r="N2263" t="str">
            <v>Not TAS Eligible</v>
          </cell>
          <cell r="S2263">
            <v>56</v>
          </cell>
          <cell r="X2263">
            <v>62.074531120521115</v>
          </cell>
        </row>
        <row r="2264">
          <cell r="A2264" t="str">
            <v>L&amp;S Arts &amp; Humanities Division</v>
          </cell>
          <cell r="B2264" t="str">
            <v>Rhetoric</v>
          </cell>
          <cell r="N2264" t="str">
            <v>Not TAS Eligible</v>
          </cell>
          <cell r="S2264">
            <v>5</v>
          </cell>
          <cell r="X2264">
            <v>4.4736291720898453</v>
          </cell>
        </row>
        <row r="2265">
          <cell r="A2265" t="str">
            <v>L&amp;S Arts &amp; Humanities Division</v>
          </cell>
          <cell r="B2265" t="str">
            <v>Rhetoric</v>
          </cell>
          <cell r="N2265" t="str">
            <v>Not TAS Eligible</v>
          </cell>
          <cell r="S2265">
            <v>14</v>
          </cell>
          <cell r="X2265">
            <v>14.882094340179599</v>
          </cell>
        </row>
        <row r="2266">
          <cell r="A2266" t="str">
            <v>L&amp;S Arts &amp; Humanities Division</v>
          </cell>
          <cell r="B2266" t="str">
            <v>Rhetoric</v>
          </cell>
          <cell r="N2266" t="str">
            <v>TAS Eligible</v>
          </cell>
          <cell r="S2266">
            <v>58</v>
          </cell>
          <cell r="X2266">
            <v>60.40293898181136</v>
          </cell>
        </row>
        <row r="2267">
          <cell r="A2267" t="str">
            <v>L&amp;S Arts &amp; Humanities Division</v>
          </cell>
          <cell r="B2267" t="str">
            <v>Rhetoric</v>
          </cell>
          <cell r="N2267" t="str">
            <v>TAS Eligible</v>
          </cell>
          <cell r="S2267">
            <v>39</v>
          </cell>
          <cell r="X2267">
            <v>39.652873828953979</v>
          </cell>
        </row>
        <row r="2268">
          <cell r="A2268" t="str">
            <v>L&amp;S Arts &amp; Humanities Division</v>
          </cell>
          <cell r="B2268" t="str">
            <v>Scandinavian</v>
          </cell>
          <cell r="N2268" t="str">
            <v>TAS Eligible</v>
          </cell>
          <cell r="S2268">
            <v>60</v>
          </cell>
          <cell r="X2268">
            <v>62.1465673084858</v>
          </cell>
        </row>
        <row r="2269">
          <cell r="A2269" t="str">
            <v>L&amp;S Arts &amp; Humanities Division</v>
          </cell>
          <cell r="B2269" t="str">
            <v>Scandinavian</v>
          </cell>
          <cell r="N2269" t="str">
            <v>TAS Eligible</v>
          </cell>
          <cell r="S2269">
            <v>76</v>
          </cell>
          <cell r="X2269">
            <v>81.714672952030611</v>
          </cell>
        </row>
        <row r="2270">
          <cell r="A2270" t="str">
            <v>L&amp;S Arts &amp; Humanities Division</v>
          </cell>
          <cell r="B2270" t="str">
            <v>Scandinavian</v>
          </cell>
          <cell r="N2270" t="str">
            <v>TAS Eligible</v>
          </cell>
          <cell r="S2270">
            <v>48</v>
          </cell>
          <cell r="X2270">
            <v>41.96771805203106</v>
          </cell>
        </row>
        <row r="2271">
          <cell r="A2271" t="str">
            <v>L&amp;S Arts &amp; Humanities Division</v>
          </cell>
          <cell r="B2271" t="str">
            <v>Scandinavian</v>
          </cell>
          <cell r="N2271" t="str">
            <v>TAS Eligible</v>
          </cell>
          <cell r="S2271">
            <v>72</v>
          </cell>
          <cell r="X2271">
            <v>79.076661702655073</v>
          </cell>
        </row>
        <row r="2272">
          <cell r="A2272" t="str">
            <v>L&amp;S Arts &amp; Humanities Division</v>
          </cell>
          <cell r="B2272" t="str">
            <v>Scandinavian</v>
          </cell>
          <cell r="N2272" t="str">
            <v>TAS Eligible</v>
          </cell>
          <cell r="S2272">
            <v>64</v>
          </cell>
          <cell r="X2272">
            <v>54.796911147074681</v>
          </cell>
        </row>
        <row r="2273">
          <cell r="A2273" t="str">
            <v>L&amp;S Arts &amp; Humanities Division</v>
          </cell>
          <cell r="B2273" t="str">
            <v>Scandinavian</v>
          </cell>
          <cell r="N2273" t="str">
            <v>TAS Eligible</v>
          </cell>
          <cell r="S2273">
            <v>32</v>
          </cell>
          <cell r="X2273">
            <v>30.435246160065294</v>
          </cell>
        </row>
        <row r="2274">
          <cell r="A2274" t="str">
            <v>L&amp;S Arts &amp; Humanities Division</v>
          </cell>
          <cell r="B2274" t="str">
            <v>Scandinavian</v>
          </cell>
          <cell r="N2274" t="str">
            <v>TAS Eligible</v>
          </cell>
          <cell r="S2274">
            <v>32</v>
          </cell>
          <cell r="X2274">
            <v>34.255706436098663</v>
          </cell>
        </row>
        <row r="2275">
          <cell r="A2275" t="str">
            <v>L&amp;S Arts &amp; Humanities Division</v>
          </cell>
          <cell r="B2275" t="str">
            <v>Scandinavian</v>
          </cell>
          <cell r="N2275" t="str">
            <v>TAS Eligible</v>
          </cell>
          <cell r="S2275">
            <v>28</v>
          </cell>
          <cell r="X2275">
            <v>23.608571638245785</v>
          </cell>
        </row>
        <row r="2276">
          <cell r="A2276" t="str">
            <v>L&amp;S Arts &amp; Humanities Division</v>
          </cell>
          <cell r="B2276" t="str">
            <v>Scandinavian</v>
          </cell>
          <cell r="N2276" t="str">
            <v>TAS Eligible</v>
          </cell>
          <cell r="S2276">
            <v>12</v>
          </cell>
          <cell r="X2276">
            <v>13.132848343497384</v>
          </cell>
        </row>
        <row r="2277">
          <cell r="A2277" t="str">
            <v>L&amp;S Arts &amp; Humanities Division</v>
          </cell>
          <cell r="B2277" t="str">
            <v>Scandinavian</v>
          </cell>
          <cell r="N2277" t="str">
            <v>TAS Eligible</v>
          </cell>
          <cell r="S2277">
            <v>8</v>
          </cell>
          <cell r="X2277">
            <v>8.3104670812982953</v>
          </cell>
        </row>
        <row r="2278">
          <cell r="A2278" t="str">
            <v>L&amp;S Arts &amp; Humanities Division</v>
          </cell>
          <cell r="B2278" t="str">
            <v>Scandinavian</v>
          </cell>
          <cell r="N2278" t="str">
            <v>TAS Eligible</v>
          </cell>
          <cell r="S2278">
            <v>16.079999999999998</v>
          </cell>
          <cell r="X2278">
            <v>15.455214752449727</v>
          </cell>
        </row>
        <row r="2279">
          <cell r="A2279" t="str">
            <v>L&amp;S Arts &amp; Humanities Division</v>
          </cell>
          <cell r="B2279" t="str">
            <v>Scandinavian</v>
          </cell>
          <cell r="N2279" t="str">
            <v>TAS Eligible</v>
          </cell>
          <cell r="S2279">
            <v>20</v>
          </cell>
          <cell r="X2279">
            <v>17.771637218994741</v>
          </cell>
        </row>
        <row r="2280">
          <cell r="A2280" t="str">
            <v>L&amp;S Arts &amp; Humanities Division</v>
          </cell>
          <cell r="B2280" t="str">
            <v>Scandinavian</v>
          </cell>
          <cell r="N2280" t="str">
            <v>TAS Eligible</v>
          </cell>
          <cell r="S2280">
            <v>75.040000000000006</v>
          </cell>
          <cell r="X2280">
            <v>75.114440840359563</v>
          </cell>
        </row>
        <row r="2281">
          <cell r="A2281" t="str">
            <v>L&amp;S Arts &amp; Humanities Division</v>
          </cell>
          <cell r="B2281" t="str">
            <v>Scandinavian</v>
          </cell>
          <cell r="N2281" t="str">
            <v>TAS Eligible</v>
          </cell>
          <cell r="S2281">
            <v>132</v>
          </cell>
          <cell r="X2281">
            <v>133.64841575898205</v>
          </cell>
        </row>
        <row r="2282">
          <cell r="A2282" t="str">
            <v>L&amp;S Arts &amp; Humanities Division</v>
          </cell>
          <cell r="B2282" t="str">
            <v>Scandinavian</v>
          </cell>
          <cell r="N2282" t="str">
            <v>Not TAS Eligible</v>
          </cell>
          <cell r="S2282">
            <v>4</v>
          </cell>
          <cell r="X2282">
            <v>4</v>
          </cell>
        </row>
        <row r="2283">
          <cell r="A2283" t="str">
            <v>L&amp;S Arts &amp; Humanities Division</v>
          </cell>
          <cell r="B2283" t="str">
            <v>Scandinavian</v>
          </cell>
          <cell r="N2283" t="str">
            <v>TAS Eligible</v>
          </cell>
          <cell r="S2283">
            <v>32</v>
          </cell>
          <cell r="X2283">
            <v>33.528659348391663</v>
          </cell>
        </row>
        <row r="2284">
          <cell r="A2284" t="str">
            <v>L&amp;S Arts &amp; Humanities Division</v>
          </cell>
          <cell r="B2284" t="str">
            <v>Scandinavian</v>
          </cell>
          <cell r="N2284" t="str">
            <v>TAS Eligible</v>
          </cell>
          <cell r="S2284">
            <v>24</v>
          </cell>
          <cell r="X2284">
            <v>25.501568918017835</v>
          </cell>
        </row>
        <row r="2285">
          <cell r="A2285" t="str">
            <v>L&amp;S Arts &amp; Humanities Division</v>
          </cell>
          <cell r="B2285" t="str">
            <v>Scandinavian</v>
          </cell>
          <cell r="N2285" t="str">
            <v>TAS Eligible</v>
          </cell>
          <cell r="S2285">
            <v>28</v>
          </cell>
          <cell r="X2285">
            <v>27.222308765917369</v>
          </cell>
        </row>
        <row r="2286">
          <cell r="A2286" t="str">
            <v>L&amp;S Arts &amp; Humanities Division</v>
          </cell>
          <cell r="B2286" t="str">
            <v>Scandinavian</v>
          </cell>
          <cell r="N2286" t="str">
            <v>TAS Eligible</v>
          </cell>
          <cell r="S2286">
            <v>12</v>
          </cell>
          <cell r="X2286">
            <v>10.131434944010755</v>
          </cell>
        </row>
        <row r="2287">
          <cell r="A2287" t="str">
            <v>L&amp;S Arts &amp; Humanities Division</v>
          </cell>
          <cell r="B2287" t="str">
            <v>Scandinavian</v>
          </cell>
          <cell r="N2287" t="str">
            <v>TAS Eligible</v>
          </cell>
          <cell r="S2287">
            <v>16</v>
          </cell>
          <cell r="X2287">
            <v>18.145146579311202</v>
          </cell>
        </row>
        <row r="2288">
          <cell r="A2288" t="str">
            <v>L&amp;S Arts &amp; Humanities Division</v>
          </cell>
          <cell r="B2288" t="str">
            <v>Scandinavian</v>
          </cell>
          <cell r="N2288" t="str">
            <v>TAS Eligible</v>
          </cell>
          <cell r="S2288">
            <v>12</v>
          </cell>
          <cell r="X2288">
            <v>14.1451465793112</v>
          </cell>
        </row>
        <row r="2289">
          <cell r="A2289" t="str">
            <v>L&amp;S Arts &amp; Humanities Division</v>
          </cell>
          <cell r="B2289" t="str">
            <v>Scandinavian</v>
          </cell>
          <cell r="N2289" t="str">
            <v>TAS Eligible</v>
          </cell>
          <cell r="S2289">
            <v>24</v>
          </cell>
          <cell r="X2289">
            <v>26.661921485962125</v>
          </cell>
        </row>
        <row r="2290">
          <cell r="A2290" t="str">
            <v>L&amp;S Arts &amp; Humanities Division</v>
          </cell>
          <cell r="B2290" t="str">
            <v>Scandinavian</v>
          </cell>
          <cell r="N2290" t="str">
            <v>TAS Eligible</v>
          </cell>
          <cell r="S2290">
            <v>20</v>
          </cell>
          <cell r="X2290">
            <v>21.644762524398178</v>
          </cell>
        </row>
        <row r="2291">
          <cell r="A2291" t="str">
            <v>L&amp;S Arts &amp; Humanities Division</v>
          </cell>
          <cell r="B2291" t="str">
            <v>Scandinavian</v>
          </cell>
          <cell r="N2291" t="str">
            <v>TAS Eligible</v>
          </cell>
          <cell r="S2291">
            <v>32</v>
          </cell>
          <cell r="X2291">
            <v>29.833417276861898</v>
          </cell>
        </row>
        <row r="2292">
          <cell r="A2292" t="str">
            <v>L&amp;S Arts &amp; Humanities Division</v>
          </cell>
          <cell r="B2292" t="str">
            <v>Scandinavian</v>
          </cell>
          <cell r="N2292" t="str">
            <v>TAS Eligible</v>
          </cell>
          <cell r="S2292">
            <v>24</v>
          </cell>
          <cell r="X2292">
            <v>27.350718327500985</v>
          </cell>
        </row>
        <row r="2293">
          <cell r="A2293" t="str">
            <v>L&amp;S Arts &amp; Humanities Division</v>
          </cell>
          <cell r="B2293" t="str">
            <v>Scandinavian</v>
          </cell>
          <cell r="N2293" t="str">
            <v>TAS Eligible</v>
          </cell>
          <cell r="S2293">
            <v>68</v>
          </cell>
          <cell r="X2293">
            <v>72.892414984536089</v>
          </cell>
        </row>
        <row r="2294">
          <cell r="A2294" t="str">
            <v>L&amp;S Arts &amp; Humanities Division</v>
          </cell>
          <cell r="B2294" t="str">
            <v>Scandinavian</v>
          </cell>
          <cell r="N2294" t="str">
            <v>TAS Eligible</v>
          </cell>
          <cell r="S2294">
            <v>64</v>
          </cell>
          <cell r="X2294">
            <v>70.622389095130259</v>
          </cell>
        </row>
        <row r="2295">
          <cell r="A2295" t="str">
            <v>L&amp;S Arts &amp; Humanities Division</v>
          </cell>
          <cell r="B2295" t="str">
            <v>Scandinavian</v>
          </cell>
          <cell r="N2295" t="str">
            <v>TAS Eligible</v>
          </cell>
          <cell r="S2295">
            <v>72</v>
          </cell>
          <cell r="X2295">
            <v>77.725367750764207</v>
          </cell>
        </row>
        <row r="2296">
          <cell r="A2296" t="str">
            <v>L&amp;S Arts &amp; Humanities Division</v>
          </cell>
          <cell r="B2296" t="str">
            <v>Scandinavian</v>
          </cell>
          <cell r="N2296" t="str">
            <v>TAS Eligible</v>
          </cell>
          <cell r="S2296">
            <v>64</v>
          </cell>
          <cell r="X2296">
            <v>66.639252851601398</v>
          </cell>
        </row>
        <row r="2297">
          <cell r="A2297" t="str">
            <v>L&amp;S Arts &amp; Humanities Division</v>
          </cell>
          <cell r="B2297" t="str">
            <v>Scandinavian</v>
          </cell>
          <cell r="N2297" t="str">
            <v>TAS Eligible</v>
          </cell>
          <cell r="S2297">
            <v>68</v>
          </cell>
          <cell r="X2297">
            <v>70.295344584992122</v>
          </cell>
        </row>
        <row r="2298">
          <cell r="A2298" t="str">
            <v>L&amp;S Arts &amp; Humanities Division</v>
          </cell>
          <cell r="B2298" t="str">
            <v>Scandinavian</v>
          </cell>
          <cell r="N2298" t="str">
            <v>TAS Eligible</v>
          </cell>
          <cell r="S2298">
            <v>32</v>
          </cell>
          <cell r="X2298">
            <v>34.942074787525797</v>
          </cell>
        </row>
        <row r="2299">
          <cell r="A2299" t="str">
            <v>L&amp;S Arts &amp; Humanities Division</v>
          </cell>
          <cell r="B2299" t="str">
            <v>Scandinavian</v>
          </cell>
          <cell r="N2299" t="str">
            <v>TAS Eligible</v>
          </cell>
          <cell r="S2299">
            <v>56</v>
          </cell>
          <cell r="X2299">
            <v>60.8</v>
          </cell>
        </row>
        <row r="2300">
          <cell r="A2300" t="str">
            <v>L&amp;S Arts &amp; Humanities Division</v>
          </cell>
          <cell r="B2300" t="str">
            <v>Scandinavian</v>
          </cell>
          <cell r="N2300" t="str">
            <v>TAS Eligible</v>
          </cell>
          <cell r="S2300">
            <v>56</v>
          </cell>
          <cell r="X2300">
            <v>60.835883413987155</v>
          </cell>
        </row>
        <row r="2301">
          <cell r="A2301" t="str">
            <v>L&amp;S Arts &amp; Humanities Division</v>
          </cell>
          <cell r="B2301" t="str">
            <v>Scandinavian</v>
          </cell>
          <cell r="N2301" t="str">
            <v>TAS Eligible</v>
          </cell>
          <cell r="S2301">
            <v>68</v>
          </cell>
          <cell r="X2301">
            <v>70.441463237097977</v>
          </cell>
        </row>
        <row r="2302">
          <cell r="A2302" t="str">
            <v>L&amp;S Arts &amp; Humanities Division</v>
          </cell>
          <cell r="B2302" t="str">
            <v>Scandinavian</v>
          </cell>
          <cell r="N2302" t="str">
            <v>TAS Eligible</v>
          </cell>
          <cell r="S2302">
            <v>76</v>
          </cell>
          <cell r="X2302">
            <v>80.477337874821558</v>
          </cell>
        </row>
        <row r="2303">
          <cell r="A2303" t="str">
            <v>L&amp;S Arts &amp; Humanities Division</v>
          </cell>
          <cell r="B2303" t="str">
            <v>Scandinavian</v>
          </cell>
          <cell r="N2303" t="str">
            <v>TAS Eligible</v>
          </cell>
          <cell r="S2303">
            <v>68</v>
          </cell>
          <cell r="X2303">
            <v>75.145714208354747</v>
          </cell>
        </row>
        <row r="2304">
          <cell r="A2304" t="str">
            <v>L&amp;S Arts &amp; Humanities Division</v>
          </cell>
          <cell r="B2304" t="str">
            <v>Scandinavian</v>
          </cell>
          <cell r="N2304" t="str">
            <v>TAS Eligible</v>
          </cell>
          <cell r="S2304">
            <v>76</v>
          </cell>
          <cell r="X2304">
            <v>73.876488111064759</v>
          </cell>
        </row>
        <row r="2305">
          <cell r="A2305" t="str">
            <v>L&amp;S Arts &amp; Humanities Division</v>
          </cell>
          <cell r="B2305" t="str">
            <v>Scandinavian</v>
          </cell>
          <cell r="N2305" t="str">
            <v>TAS Eligible</v>
          </cell>
          <cell r="S2305">
            <v>132</v>
          </cell>
          <cell r="X2305">
            <v>142.9952770831016</v>
          </cell>
        </row>
        <row r="2306">
          <cell r="A2306" t="str">
            <v>L&amp;S Arts &amp; Humanities Division</v>
          </cell>
          <cell r="B2306" t="str">
            <v>Scandinavian</v>
          </cell>
          <cell r="N2306" t="str">
            <v>TAS Eligible</v>
          </cell>
          <cell r="S2306">
            <v>32</v>
          </cell>
          <cell r="X2306">
            <v>35.155841854624029</v>
          </cell>
        </row>
        <row r="2307">
          <cell r="A2307" t="str">
            <v>L&amp;S Arts &amp; Humanities Division</v>
          </cell>
          <cell r="B2307" t="str">
            <v>Scandinavian</v>
          </cell>
          <cell r="N2307" t="str">
            <v>TAS Eligible</v>
          </cell>
          <cell r="S2307">
            <v>20</v>
          </cell>
          <cell r="X2307">
            <v>21.791102015921151</v>
          </cell>
        </row>
        <row r="2308">
          <cell r="A2308" t="str">
            <v>L&amp;S Arts &amp; Humanities Division</v>
          </cell>
          <cell r="B2308" t="str">
            <v>Scandinavian</v>
          </cell>
          <cell r="N2308" t="str">
            <v>TAS Eligible</v>
          </cell>
          <cell r="S2308">
            <v>184</v>
          </cell>
          <cell r="X2308">
            <v>187.0903320069699</v>
          </cell>
        </row>
        <row r="2309">
          <cell r="A2309" t="str">
            <v>L&amp;S Arts &amp; Humanities Division</v>
          </cell>
          <cell r="B2309" t="str">
            <v>Scandinavian</v>
          </cell>
          <cell r="N2309" t="str">
            <v>TAS Eligible</v>
          </cell>
          <cell r="S2309">
            <v>88</v>
          </cell>
          <cell r="X2309">
            <v>94.556281876192301</v>
          </cell>
        </row>
        <row r="2310">
          <cell r="A2310" t="str">
            <v>L&amp;S Arts &amp; Humanities Division</v>
          </cell>
          <cell r="B2310" t="str">
            <v>Scandinavian</v>
          </cell>
          <cell r="N2310" t="str">
            <v>TAS Eligible</v>
          </cell>
          <cell r="S2310">
            <v>76</v>
          </cell>
          <cell r="X2310">
            <v>75.769977323787657</v>
          </cell>
        </row>
        <row r="2311">
          <cell r="A2311" t="str">
            <v>L&amp;S Arts &amp; Humanities Division</v>
          </cell>
          <cell r="B2311" t="str">
            <v>Scandinavian</v>
          </cell>
          <cell r="N2311" t="str">
            <v>TAS Eligible</v>
          </cell>
          <cell r="S2311">
            <v>36</v>
          </cell>
          <cell r="X2311">
            <v>38.572508604738815</v>
          </cell>
        </row>
        <row r="2312">
          <cell r="A2312" t="str">
            <v>L&amp;S Arts &amp; Humanities Division</v>
          </cell>
          <cell r="B2312" t="str">
            <v>Scandinavian</v>
          </cell>
          <cell r="N2312" t="str">
            <v>TAS Eligible</v>
          </cell>
          <cell r="S2312">
            <v>2</v>
          </cell>
          <cell r="X2312">
            <v>2.4111906310995446</v>
          </cell>
        </row>
        <row r="2313">
          <cell r="A2313" t="str">
            <v>L&amp;S Arts &amp; Humanities Division</v>
          </cell>
          <cell r="B2313" t="str">
            <v>Scandinavian</v>
          </cell>
          <cell r="N2313" t="str">
            <v>TAS Eligible</v>
          </cell>
          <cell r="S2313">
            <v>2</v>
          </cell>
          <cell r="X2313">
            <v>2.4111906310995446</v>
          </cell>
        </row>
        <row r="2314">
          <cell r="A2314" t="str">
            <v>L&amp;S Arts &amp; Humanities Division</v>
          </cell>
          <cell r="B2314" t="str">
            <v>Scandinavian</v>
          </cell>
          <cell r="N2314" t="str">
            <v>TAS Eligible</v>
          </cell>
          <cell r="S2314">
            <v>1</v>
          </cell>
          <cell r="X2314">
            <v>1.263157894736842</v>
          </cell>
        </row>
        <row r="2315">
          <cell r="A2315" t="str">
            <v>L&amp;S Arts &amp; Humanities Division</v>
          </cell>
          <cell r="B2315" t="str">
            <v>Scandinavian</v>
          </cell>
          <cell r="N2315" t="str">
            <v>TAS Eligible</v>
          </cell>
          <cell r="S2315">
            <v>32</v>
          </cell>
          <cell r="X2315">
            <v>33.358685161114984</v>
          </cell>
        </row>
        <row r="2316">
          <cell r="A2316" t="str">
            <v>L&amp;S Arts &amp; Humanities Division</v>
          </cell>
          <cell r="B2316" t="str">
            <v>Scandinavian</v>
          </cell>
          <cell r="N2316" t="str">
            <v>TAS Eligible</v>
          </cell>
          <cell r="S2316">
            <v>160</v>
          </cell>
          <cell r="X2316">
            <v>163.96623781363257</v>
          </cell>
        </row>
        <row r="2317">
          <cell r="A2317" t="str">
            <v>L&amp;S Arts &amp; Humanities Division</v>
          </cell>
          <cell r="B2317" t="str">
            <v>Scandinavian</v>
          </cell>
          <cell r="N2317" t="str">
            <v>Not TAS Eligible</v>
          </cell>
          <cell r="S2317">
            <v>4</v>
          </cell>
          <cell r="X2317">
            <v>4</v>
          </cell>
        </row>
        <row r="2318">
          <cell r="A2318" t="str">
            <v>L&amp;S Arts &amp; Humanities Division</v>
          </cell>
          <cell r="B2318" t="str">
            <v>Scandinavian</v>
          </cell>
          <cell r="N2318" t="str">
            <v>TAS Eligible</v>
          </cell>
          <cell r="S2318">
            <v>64</v>
          </cell>
          <cell r="X2318">
            <v>69.083143453272882</v>
          </cell>
        </row>
        <row r="2319">
          <cell r="A2319" t="str">
            <v>L&amp;S Arts &amp; Humanities Division</v>
          </cell>
          <cell r="B2319" t="str">
            <v>Scandinavian</v>
          </cell>
          <cell r="N2319" t="str">
            <v>TAS Eligible</v>
          </cell>
          <cell r="S2319">
            <v>32</v>
          </cell>
          <cell r="X2319">
            <v>36.800154833193446</v>
          </cell>
        </row>
        <row r="2320">
          <cell r="A2320" t="str">
            <v>L&amp;S Arts &amp; Humanities Division</v>
          </cell>
          <cell r="B2320" t="str">
            <v>Scandinavian</v>
          </cell>
          <cell r="N2320" t="str">
            <v>TAS Eligible</v>
          </cell>
          <cell r="S2320">
            <v>96</v>
          </cell>
          <cell r="X2320">
            <v>98.379742688179533</v>
          </cell>
        </row>
        <row r="2321">
          <cell r="A2321" t="str">
            <v>L&amp;S Arts &amp; Humanities Division</v>
          </cell>
          <cell r="B2321" t="str">
            <v>Scandinavian</v>
          </cell>
          <cell r="N2321" t="str">
            <v>TAS Eligible</v>
          </cell>
          <cell r="S2321">
            <v>32.159999999999997</v>
          </cell>
          <cell r="X2321">
            <v>32.191903217296939</v>
          </cell>
        </row>
        <row r="2322">
          <cell r="A2322" t="str">
            <v>L&amp;S Arts &amp; Humanities Division</v>
          </cell>
          <cell r="B2322" t="str">
            <v>Slavic Languages &amp; Literatures</v>
          </cell>
          <cell r="N2322" t="str">
            <v>TAS Eligible</v>
          </cell>
          <cell r="S2322">
            <v>176</v>
          </cell>
          <cell r="X2322">
            <v>176.94454658183213</v>
          </cell>
        </row>
        <row r="2323">
          <cell r="A2323" t="str">
            <v>L&amp;S Arts &amp; Humanities Division</v>
          </cell>
          <cell r="B2323" t="str">
            <v>Slavic Languages &amp; Literatures</v>
          </cell>
          <cell r="N2323" t="str">
            <v>TAS Eligible</v>
          </cell>
          <cell r="S2323">
            <v>27</v>
          </cell>
          <cell r="X2323">
            <v>24.916210539922545</v>
          </cell>
        </row>
        <row r="2324">
          <cell r="A2324" t="str">
            <v>L&amp;S Arts &amp; Humanities Division</v>
          </cell>
          <cell r="B2324" t="str">
            <v>Slavic Languages &amp; Literatures</v>
          </cell>
          <cell r="N2324" t="str">
            <v>TAS Eligible</v>
          </cell>
          <cell r="S2324">
            <v>18</v>
          </cell>
          <cell r="X2324">
            <v>18.362278457928888</v>
          </cell>
        </row>
        <row r="2325">
          <cell r="A2325" t="str">
            <v>L&amp;S Arts &amp; Humanities Division</v>
          </cell>
          <cell r="B2325" t="str">
            <v>Slavic Languages &amp; Literatures</v>
          </cell>
          <cell r="N2325" t="str">
            <v>TAS Eligible</v>
          </cell>
          <cell r="S2325">
            <v>42</v>
          </cell>
          <cell r="X2325">
            <v>42.089771557272279</v>
          </cell>
        </row>
        <row r="2326">
          <cell r="A2326" t="str">
            <v>L&amp;S Arts &amp; Humanities Division</v>
          </cell>
          <cell r="B2326" t="str">
            <v>Slavic Languages &amp; Literatures</v>
          </cell>
          <cell r="N2326" t="str">
            <v>TAS Eligible</v>
          </cell>
          <cell r="S2326">
            <v>21</v>
          </cell>
          <cell r="X2326">
            <v>22.884374755841108</v>
          </cell>
        </row>
        <row r="2327">
          <cell r="A2327" t="str">
            <v>L&amp;S Arts &amp; Humanities Division</v>
          </cell>
          <cell r="B2327" t="str">
            <v>Slavic Languages &amp; Literatures</v>
          </cell>
          <cell r="N2327" t="str">
            <v>TAS Eligible</v>
          </cell>
          <cell r="S2327">
            <v>64</v>
          </cell>
          <cell r="X2327">
            <v>64.21644437496056</v>
          </cell>
        </row>
        <row r="2328">
          <cell r="A2328" t="str">
            <v>L&amp;S Arts &amp; Humanities Division</v>
          </cell>
          <cell r="B2328" t="str">
            <v>Slavic Languages &amp; Literatures</v>
          </cell>
          <cell r="N2328" t="str">
            <v>TAS Eligible</v>
          </cell>
          <cell r="S2328">
            <v>25</v>
          </cell>
          <cell r="X2328">
            <v>25.542478689254079</v>
          </cell>
        </row>
        <row r="2329">
          <cell r="A2329" t="str">
            <v>L&amp;S Arts &amp; Humanities Division</v>
          </cell>
          <cell r="B2329" t="str">
            <v>Slavic Languages &amp; Literatures</v>
          </cell>
          <cell r="N2329" t="str">
            <v>TAS Eligible</v>
          </cell>
          <cell r="S2329">
            <v>15</v>
          </cell>
          <cell r="X2329">
            <v>12.910899741885657</v>
          </cell>
        </row>
        <row r="2330">
          <cell r="A2330" t="str">
            <v>L&amp;S Arts &amp; Humanities Division</v>
          </cell>
          <cell r="B2330" t="str">
            <v>Slavic Languages &amp; Literatures</v>
          </cell>
          <cell r="N2330" t="str">
            <v>TAS Eligible</v>
          </cell>
          <cell r="S2330">
            <v>16</v>
          </cell>
          <cell r="X2330">
            <v>17.79756570217226</v>
          </cell>
        </row>
        <row r="2331">
          <cell r="A2331" t="str">
            <v>L&amp;S Arts &amp; Humanities Division</v>
          </cell>
          <cell r="B2331" t="str">
            <v>Slavic Languages &amp; Literatures</v>
          </cell>
          <cell r="N2331" t="str">
            <v>TAS Eligible</v>
          </cell>
          <cell r="S2331">
            <v>16</v>
          </cell>
          <cell r="X2331">
            <v>18.772750142145433</v>
          </cell>
        </row>
        <row r="2332">
          <cell r="A2332" t="str">
            <v>L&amp;S Arts &amp; Humanities Division</v>
          </cell>
          <cell r="B2332" t="str">
            <v>Slavic Languages &amp; Literatures</v>
          </cell>
          <cell r="N2332" t="str">
            <v>TAS Eligible</v>
          </cell>
          <cell r="S2332">
            <v>40</v>
          </cell>
          <cell r="X2332">
            <v>37.999524608276765</v>
          </cell>
        </row>
        <row r="2333">
          <cell r="A2333" t="str">
            <v>L&amp;S Arts &amp; Humanities Division</v>
          </cell>
          <cell r="B2333" t="str">
            <v>Slavic Languages &amp; Literatures</v>
          </cell>
          <cell r="N2333" t="str">
            <v>TAS Eligible</v>
          </cell>
          <cell r="S2333">
            <v>20</v>
          </cell>
          <cell r="X2333">
            <v>20.305850831797919</v>
          </cell>
        </row>
        <row r="2334">
          <cell r="A2334" t="str">
            <v>L&amp;S Arts &amp; Humanities Division</v>
          </cell>
          <cell r="B2334" t="str">
            <v>Slavic Languages &amp; Literatures</v>
          </cell>
          <cell r="N2334" t="str">
            <v>TAS Eligible</v>
          </cell>
          <cell r="S2334">
            <v>12</v>
          </cell>
          <cell r="X2334">
            <v>9.1722013381430756</v>
          </cell>
        </row>
        <row r="2335">
          <cell r="A2335" t="str">
            <v>L&amp;S Arts &amp; Humanities Division</v>
          </cell>
          <cell r="B2335" t="str">
            <v>Slavic Languages &amp; Literatures</v>
          </cell>
          <cell r="N2335" t="str">
            <v>TAS Eligible</v>
          </cell>
          <cell r="S2335">
            <v>12</v>
          </cell>
          <cell r="X2335">
            <v>9.2878907200765148</v>
          </cell>
        </row>
        <row r="2336">
          <cell r="A2336" t="str">
            <v>L&amp;S Arts &amp; Humanities Division</v>
          </cell>
          <cell r="B2336" t="str">
            <v>Slavic Languages &amp; Literatures</v>
          </cell>
          <cell r="N2336" t="str">
            <v>TAS Eligible</v>
          </cell>
          <cell r="S2336">
            <v>40</v>
          </cell>
          <cell r="X2336">
            <v>39.786255515427904</v>
          </cell>
        </row>
        <row r="2337">
          <cell r="A2337" t="str">
            <v>L&amp;S Arts &amp; Humanities Division</v>
          </cell>
          <cell r="B2337" t="str">
            <v>Slavic Languages &amp; Literatures</v>
          </cell>
          <cell r="N2337" t="str">
            <v>TAS Eligible</v>
          </cell>
          <cell r="S2337">
            <v>32</v>
          </cell>
          <cell r="X2337">
            <v>30.741300374144842</v>
          </cell>
        </row>
        <row r="2338">
          <cell r="A2338" t="str">
            <v>L&amp;S Arts &amp; Humanities Division</v>
          </cell>
          <cell r="B2338" t="str">
            <v>Slavic Languages &amp; Literatures</v>
          </cell>
          <cell r="N2338" t="str">
            <v>TAS Eligible</v>
          </cell>
          <cell r="S2338">
            <v>6</v>
          </cell>
          <cell r="X2338">
            <v>6.519677781483912</v>
          </cell>
        </row>
        <row r="2339">
          <cell r="A2339" t="str">
            <v>L&amp;S Arts &amp; Humanities Division</v>
          </cell>
          <cell r="B2339" t="str">
            <v>Slavic Languages &amp; Literatures</v>
          </cell>
          <cell r="N2339" t="str">
            <v>TAS Eligible</v>
          </cell>
          <cell r="S2339">
            <v>4</v>
          </cell>
          <cell r="X2339">
            <v>4.0320855614973254</v>
          </cell>
        </row>
        <row r="2340">
          <cell r="A2340" t="str">
            <v>L&amp;S Arts &amp; Humanities Division</v>
          </cell>
          <cell r="B2340" t="str">
            <v>Slavic Languages &amp; Literatures</v>
          </cell>
          <cell r="N2340" t="str">
            <v>TAS Eligible</v>
          </cell>
          <cell r="S2340">
            <v>10</v>
          </cell>
          <cell r="X2340">
            <v>10</v>
          </cell>
        </row>
        <row r="2341">
          <cell r="A2341" t="str">
            <v>L&amp;S Arts &amp; Humanities Division</v>
          </cell>
          <cell r="B2341" t="str">
            <v>Slavic Languages &amp; Literatures</v>
          </cell>
          <cell r="N2341" t="str">
            <v>TAS Eligible</v>
          </cell>
          <cell r="S2341">
            <v>10</v>
          </cell>
          <cell r="X2341">
            <v>10</v>
          </cell>
        </row>
        <row r="2342">
          <cell r="A2342" t="str">
            <v>L&amp;S Arts &amp; Humanities Division</v>
          </cell>
          <cell r="B2342" t="str">
            <v>Slavic Languages &amp; Literatures</v>
          </cell>
          <cell r="N2342" t="str">
            <v>TAS Eligible</v>
          </cell>
          <cell r="S2342">
            <v>8</v>
          </cell>
          <cell r="X2342">
            <v>7.0747185261003072</v>
          </cell>
        </row>
        <row r="2343">
          <cell r="A2343" t="str">
            <v>L&amp;S Arts &amp; Humanities Division</v>
          </cell>
          <cell r="B2343" t="str">
            <v>Slavic Languages &amp; Literatures</v>
          </cell>
          <cell r="N2343" t="str">
            <v>TAS Eligible</v>
          </cell>
          <cell r="S2343">
            <v>12</v>
          </cell>
          <cell r="X2343">
            <v>13.052631578947368</v>
          </cell>
        </row>
        <row r="2344">
          <cell r="A2344" t="str">
            <v>L&amp;S Arts &amp; Humanities Division</v>
          </cell>
          <cell r="B2344" t="str">
            <v>Slavic Languages &amp; Literatures</v>
          </cell>
          <cell r="N2344" t="str">
            <v>TAS Eligible</v>
          </cell>
          <cell r="S2344">
            <v>60</v>
          </cell>
          <cell r="X2344">
            <v>62.800606682906746</v>
          </cell>
        </row>
        <row r="2345">
          <cell r="A2345" t="str">
            <v>L&amp;S Arts &amp; Humanities Division</v>
          </cell>
          <cell r="B2345" t="str">
            <v>Slavic Languages &amp; Literatures</v>
          </cell>
          <cell r="N2345" t="str">
            <v>TAS Eligible</v>
          </cell>
          <cell r="S2345">
            <v>45</v>
          </cell>
          <cell r="X2345">
            <v>47.507240322963881</v>
          </cell>
        </row>
        <row r="2346">
          <cell r="A2346" t="str">
            <v>L&amp;S Arts &amp; Humanities Division</v>
          </cell>
          <cell r="B2346" t="str">
            <v>Slavic Languages &amp; Literatures</v>
          </cell>
          <cell r="N2346" t="str">
            <v>TAS Eligible</v>
          </cell>
          <cell r="S2346">
            <v>40</v>
          </cell>
          <cell r="X2346">
            <v>38.607364057707173</v>
          </cell>
        </row>
        <row r="2347">
          <cell r="A2347" t="str">
            <v>L&amp;S Arts &amp; Humanities Division</v>
          </cell>
          <cell r="B2347" t="str">
            <v>Slavic Languages &amp; Literatures</v>
          </cell>
          <cell r="N2347" t="str">
            <v>TAS Eligible</v>
          </cell>
          <cell r="S2347">
            <v>90</v>
          </cell>
          <cell r="X2347">
            <v>98.617171297102246</v>
          </cell>
        </row>
        <row r="2348">
          <cell r="A2348" t="str">
            <v>L&amp;S Arts &amp; Humanities Division</v>
          </cell>
          <cell r="B2348" t="str">
            <v>Slavic Languages &amp; Literatures</v>
          </cell>
          <cell r="N2348" t="str">
            <v>TAS Eligible</v>
          </cell>
          <cell r="S2348">
            <v>60</v>
          </cell>
          <cell r="X2348">
            <v>50.770818091638446</v>
          </cell>
        </row>
        <row r="2349">
          <cell r="A2349" t="str">
            <v>L&amp;S Arts &amp; Humanities Division</v>
          </cell>
          <cell r="B2349" t="str">
            <v>Slavic Languages &amp; Literatures</v>
          </cell>
          <cell r="N2349" t="str">
            <v>TAS Eligible</v>
          </cell>
          <cell r="S2349">
            <v>65</v>
          </cell>
          <cell r="X2349">
            <v>59.964590309688788</v>
          </cell>
        </row>
        <row r="2350">
          <cell r="A2350" t="str">
            <v>L&amp;S Arts &amp; Humanities Division</v>
          </cell>
          <cell r="B2350" t="str">
            <v>Slavic Languages &amp; Literatures</v>
          </cell>
          <cell r="N2350" t="str">
            <v>TAS Eligible</v>
          </cell>
          <cell r="S2350">
            <v>35</v>
          </cell>
          <cell r="X2350">
            <v>36.017808219760084</v>
          </cell>
        </row>
        <row r="2351">
          <cell r="A2351" t="str">
            <v>L&amp;S Arts &amp; Humanities Division</v>
          </cell>
          <cell r="B2351" t="str">
            <v>Slavic Languages &amp; Literatures</v>
          </cell>
          <cell r="N2351" t="str">
            <v>TAS Eligible</v>
          </cell>
          <cell r="S2351">
            <v>35</v>
          </cell>
          <cell r="X2351">
            <v>32.885335494593527</v>
          </cell>
        </row>
        <row r="2352">
          <cell r="A2352" t="str">
            <v>L&amp;S Arts &amp; Humanities Division</v>
          </cell>
          <cell r="B2352" t="str">
            <v>Slavic Languages &amp; Literatures</v>
          </cell>
          <cell r="N2352" t="str">
            <v>TAS Eligible</v>
          </cell>
          <cell r="S2352">
            <v>40</v>
          </cell>
          <cell r="X2352">
            <v>36.937699068431954</v>
          </cell>
        </row>
        <row r="2353">
          <cell r="A2353" t="str">
            <v>L&amp;S Arts &amp; Humanities Division</v>
          </cell>
          <cell r="B2353" t="str">
            <v>Slavic Languages &amp; Literatures</v>
          </cell>
          <cell r="N2353" t="str">
            <v>TAS Eligible</v>
          </cell>
          <cell r="S2353">
            <v>40</v>
          </cell>
          <cell r="X2353">
            <v>30.340674207838987</v>
          </cell>
        </row>
        <row r="2354">
          <cell r="A2354" t="str">
            <v>L&amp;S Arts &amp; Humanities Division</v>
          </cell>
          <cell r="B2354" t="str">
            <v>Slavic Languages &amp; Literatures</v>
          </cell>
          <cell r="N2354" t="str">
            <v>TAS Eligible</v>
          </cell>
          <cell r="S2354">
            <v>20</v>
          </cell>
          <cell r="X2354">
            <v>23.67905243178015</v>
          </cell>
        </row>
        <row r="2355">
          <cell r="A2355" t="str">
            <v>L&amp;S Arts &amp; Humanities Division</v>
          </cell>
          <cell r="B2355" t="str">
            <v>Slavic Languages &amp; Literatures</v>
          </cell>
          <cell r="N2355" t="str">
            <v>TAS Eligible</v>
          </cell>
          <cell r="S2355">
            <v>24</v>
          </cell>
          <cell r="X2355">
            <v>23.45040758808544</v>
          </cell>
        </row>
        <row r="2356">
          <cell r="A2356" t="str">
            <v>L&amp;S Arts &amp; Humanities Division</v>
          </cell>
          <cell r="B2356" t="str">
            <v>Slavic Languages &amp; Literatures</v>
          </cell>
          <cell r="N2356" t="str">
            <v>TAS Eligible</v>
          </cell>
          <cell r="S2356">
            <v>24</v>
          </cell>
          <cell r="X2356">
            <v>24.373895065974935</v>
          </cell>
        </row>
        <row r="2357">
          <cell r="A2357" t="str">
            <v>L&amp;S Arts &amp; Humanities Division</v>
          </cell>
          <cell r="B2357" t="str">
            <v>Slavic Languages &amp; Literatures</v>
          </cell>
          <cell r="N2357" t="str">
            <v>TAS Eligible</v>
          </cell>
          <cell r="S2357">
            <v>32</v>
          </cell>
          <cell r="X2357">
            <v>32.560554099880292</v>
          </cell>
        </row>
        <row r="2358">
          <cell r="A2358" t="str">
            <v>L&amp;S Arts &amp; Humanities Division</v>
          </cell>
          <cell r="B2358" t="str">
            <v>Slavic Languages &amp; Literatures</v>
          </cell>
          <cell r="N2358" t="str">
            <v>TAS Eligible</v>
          </cell>
          <cell r="S2358">
            <v>32</v>
          </cell>
          <cell r="X2358">
            <v>28.661005506415513</v>
          </cell>
        </row>
        <row r="2359">
          <cell r="A2359" t="str">
            <v>L&amp;S Arts &amp; Humanities Division</v>
          </cell>
          <cell r="B2359" t="str">
            <v>Slavic Languages &amp; Literatures</v>
          </cell>
          <cell r="N2359" t="str">
            <v>TAS Eligible</v>
          </cell>
          <cell r="S2359">
            <v>35</v>
          </cell>
          <cell r="X2359">
            <v>33.741608202969466</v>
          </cell>
        </row>
        <row r="2360">
          <cell r="A2360" t="str">
            <v>L&amp;S Arts &amp; Humanities Division</v>
          </cell>
          <cell r="B2360" t="str">
            <v>Slavic Languages &amp; Literatures</v>
          </cell>
          <cell r="N2360" t="str">
            <v>TAS Eligible</v>
          </cell>
          <cell r="S2360">
            <v>72</v>
          </cell>
          <cell r="X2360">
            <v>72.338855819723122</v>
          </cell>
        </row>
        <row r="2361">
          <cell r="A2361" t="str">
            <v>L&amp;S Arts &amp; Humanities Division</v>
          </cell>
          <cell r="B2361" t="str">
            <v>Slavic Languages &amp; Literatures</v>
          </cell>
          <cell r="N2361" t="str">
            <v>TAS Eligible</v>
          </cell>
          <cell r="S2361">
            <v>68</v>
          </cell>
          <cell r="X2361">
            <v>73.059762205864104</v>
          </cell>
        </row>
        <row r="2362">
          <cell r="A2362" t="str">
            <v>L&amp;S Arts &amp; Humanities Division</v>
          </cell>
          <cell r="B2362" t="str">
            <v>Slavic Languages &amp; Literatures</v>
          </cell>
          <cell r="N2362" t="str">
            <v>TAS Eligible</v>
          </cell>
          <cell r="S2362">
            <v>64</v>
          </cell>
          <cell r="X2362">
            <v>65.909635983098269</v>
          </cell>
        </row>
        <row r="2363">
          <cell r="A2363" t="str">
            <v>L&amp;S Arts &amp; Humanities Division</v>
          </cell>
          <cell r="B2363" t="str">
            <v>Slavic Languages &amp; Literatures</v>
          </cell>
          <cell r="N2363" t="str">
            <v>TAS Eligible</v>
          </cell>
          <cell r="S2363">
            <v>68</v>
          </cell>
          <cell r="X2363">
            <v>72.238661957901698</v>
          </cell>
        </row>
        <row r="2364">
          <cell r="A2364" t="str">
            <v>L&amp;S Arts &amp; Humanities Division</v>
          </cell>
          <cell r="B2364" t="str">
            <v>Slavic Languages &amp; Literatures</v>
          </cell>
          <cell r="N2364" t="str">
            <v>TAS Eligible</v>
          </cell>
          <cell r="S2364">
            <v>68</v>
          </cell>
          <cell r="X2364">
            <v>69.868592170582787</v>
          </cell>
        </row>
        <row r="2365">
          <cell r="A2365" t="str">
            <v>L&amp;S Arts &amp; Humanities Division</v>
          </cell>
          <cell r="B2365" t="str">
            <v>Slavic Languages &amp; Literatures</v>
          </cell>
          <cell r="N2365" t="str">
            <v>TAS Eligible</v>
          </cell>
          <cell r="S2365">
            <v>64</v>
          </cell>
          <cell r="X2365">
            <v>57.01097315857988</v>
          </cell>
        </row>
        <row r="2366">
          <cell r="A2366" t="str">
            <v>L&amp;S Arts &amp; Humanities Division</v>
          </cell>
          <cell r="B2366" t="str">
            <v>Slavic Languages &amp; Literatures</v>
          </cell>
          <cell r="N2366" t="str">
            <v>TAS Eligible</v>
          </cell>
          <cell r="S2366">
            <v>68</v>
          </cell>
          <cell r="X2366">
            <v>74.083105020378426</v>
          </cell>
        </row>
        <row r="2367">
          <cell r="A2367" t="str">
            <v>L&amp;S Arts &amp; Humanities Division</v>
          </cell>
          <cell r="B2367" t="str">
            <v>Slavic Languages &amp; Literatures</v>
          </cell>
          <cell r="N2367" t="str">
            <v>TAS Eligible</v>
          </cell>
          <cell r="S2367">
            <v>68</v>
          </cell>
          <cell r="X2367">
            <v>70.308487412019943</v>
          </cell>
        </row>
        <row r="2368">
          <cell r="A2368" t="str">
            <v>L&amp;S Arts &amp; Humanities Division</v>
          </cell>
          <cell r="B2368" t="str">
            <v>Slavic Languages &amp; Literatures</v>
          </cell>
          <cell r="N2368" t="str">
            <v>Not TAS Eligible</v>
          </cell>
          <cell r="S2368">
            <v>11</v>
          </cell>
          <cell r="X2368">
            <v>11.308787834478725</v>
          </cell>
        </row>
        <row r="2369">
          <cell r="A2369" t="str">
            <v>L&amp;S Arts &amp; Humanities Division</v>
          </cell>
          <cell r="B2369" t="str">
            <v>Slavic Languages &amp; Literatures</v>
          </cell>
          <cell r="N2369" t="str">
            <v>Not TAS Eligible</v>
          </cell>
          <cell r="S2369">
            <v>3</v>
          </cell>
          <cell r="X2369">
            <v>3.2571428571428576</v>
          </cell>
        </row>
        <row r="2370">
          <cell r="A2370" t="str">
            <v>L&amp;S Arts &amp; Humanities Division</v>
          </cell>
          <cell r="B2370" t="str">
            <v>Slavic Languages &amp; Literatures</v>
          </cell>
          <cell r="N2370" t="str">
            <v>Not TAS Eligible</v>
          </cell>
          <cell r="S2370">
            <v>84</v>
          </cell>
          <cell r="X2370">
            <v>90.243349981899641</v>
          </cell>
        </row>
        <row r="2371">
          <cell r="A2371" t="str">
            <v>L&amp;S Arts &amp; Humanities Division</v>
          </cell>
          <cell r="B2371" t="str">
            <v>Slavic Languages &amp; Literatures</v>
          </cell>
          <cell r="N2371" t="str">
            <v>Not TAS Eligible</v>
          </cell>
          <cell r="S2371">
            <v>69</v>
          </cell>
          <cell r="X2371">
            <v>71.760556548890193</v>
          </cell>
        </row>
        <row r="2372">
          <cell r="A2372" t="str">
            <v>L&amp;S Arts &amp; Humanities Division</v>
          </cell>
          <cell r="B2372" t="str">
            <v>Slavic Languages &amp; Literatures</v>
          </cell>
          <cell r="N2372" t="str">
            <v>TAS Eligible</v>
          </cell>
          <cell r="S2372">
            <v>123</v>
          </cell>
          <cell r="X2372">
            <v>122.80225123886331</v>
          </cell>
        </row>
        <row r="2373">
          <cell r="A2373" t="str">
            <v>L&amp;S Arts &amp; Humanities Division</v>
          </cell>
          <cell r="B2373" t="str">
            <v>Slavic Languages &amp; Literatures</v>
          </cell>
          <cell r="N2373" t="str">
            <v>TAS Eligible</v>
          </cell>
          <cell r="S2373">
            <v>48</v>
          </cell>
          <cell r="X2373">
            <v>47.628718086115889</v>
          </cell>
        </row>
        <row r="2374">
          <cell r="A2374" t="str">
            <v>L&amp;S Arts &amp; Humanities Division</v>
          </cell>
          <cell r="B2374" t="str">
            <v>Slavic Languages &amp; Literatures</v>
          </cell>
          <cell r="N2374" t="str">
            <v>TAS Eligible</v>
          </cell>
          <cell r="S2374">
            <v>180</v>
          </cell>
          <cell r="X2374">
            <v>184.52282335223123</v>
          </cell>
        </row>
        <row r="2375">
          <cell r="A2375" t="str">
            <v>L&amp;S Arts &amp; Humanities Division</v>
          </cell>
          <cell r="B2375" t="str">
            <v>Slavic Languages &amp; Literatures</v>
          </cell>
          <cell r="N2375" t="str">
            <v>TAS Eligible</v>
          </cell>
          <cell r="S2375">
            <v>40</v>
          </cell>
          <cell r="X2375">
            <v>38.716736233401953</v>
          </cell>
        </row>
        <row r="2376">
          <cell r="A2376" t="str">
            <v>L&amp;S Arts &amp; Humanities Division</v>
          </cell>
          <cell r="B2376" t="str">
            <v>Slavic Languages &amp; Literatures</v>
          </cell>
          <cell r="N2376" t="str">
            <v>TAS Eligible</v>
          </cell>
          <cell r="S2376">
            <v>36</v>
          </cell>
          <cell r="X2376">
            <v>36.193202709920207</v>
          </cell>
        </row>
        <row r="2377">
          <cell r="A2377" t="str">
            <v>L&amp;S Arts &amp; Humanities Division</v>
          </cell>
          <cell r="B2377" t="str">
            <v>Slavic Languages &amp; Literatures</v>
          </cell>
          <cell r="N2377" t="str">
            <v>TAS Eligible</v>
          </cell>
          <cell r="S2377">
            <v>124</v>
          </cell>
          <cell r="X2377">
            <v>118.04390527161489</v>
          </cell>
        </row>
        <row r="2378">
          <cell r="A2378" t="str">
            <v>L&amp;S Arts &amp; Humanities Division</v>
          </cell>
          <cell r="B2378" t="str">
            <v>Slavic Languages &amp; Literatures</v>
          </cell>
          <cell r="N2378" t="str">
            <v>TAS Eligible</v>
          </cell>
          <cell r="S2378">
            <v>60</v>
          </cell>
          <cell r="X2378">
            <v>57.953742368349594</v>
          </cell>
        </row>
        <row r="2379">
          <cell r="A2379" t="str">
            <v>L&amp;S Arts &amp; Humanities Division</v>
          </cell>
          <cell r="B2379" t="str">
            <v>Slavic Languages &amp; Literatures</v>
          </cell>
          <cell r="N2379" t="str">
            <v>TAS Eligible</v>
          </cell>
          <cell r="S2379">
            <v>12</v>
          </cell>
          <cell r="X2379">
            <v>11.25162950307352</v>
          </cell>
        </row>
        <row r="2380">
          <cell r="A2380" t="str">
            <v>L&amp;S Arts &amp; Humanities Division</v>
          </cell>
          <cell r="B2380" t="str">
            <v>Slavic Languages &amp; Literatures</v>
          </cell>
          <cell r="N2380" t="str">
            <v>TAS Eligible</v>
          </cell>
          <cell r="S2380">
            <v>16</v>
          </cell>
          <cell r="X2380">
            <v>14.226518400884252</v>
          </cell>
        </row>
        <row r="2381">
          <cell r="A2381" t="str">
            <v>L&amp;S Arts &amp; Humanities Division</v>
          </cell>
          <cell r="B2381" t="str">
            <v>Slavic Languages &amp; Literatures</v>
          </cell>
          <cell r="N2381" t="str">
            <v>TAS Eligible</v>
          </cell>
          <cell r="S2381">
            <v>78</v>
          </cell>
          <cell r="X2381">
            <v>80.185427658179776</v>
          </cell>
        </row>
        <row r="2382">
          <cell r="A2382" t="str">
            <v>L&amp;S Arts &amp; Humanities Division</v>
          </cell>
          <cell r="B2382" t="str">
            <v>Slavic Languages &amp; Literatures</v>
          </cell>
          <cell r="N2382" t="str">
            <v>TAS Eligible</v>
          </cell>
          <cell r="S2382">
            <v>28</v>
          </cell>
          <cell r="X2382">
            <v>30.538493495504024</v>
          </cell>
        </row>
        <row r="2383">
          <cell r="A2383" t="str">
            <v>L&amp;S Arts &amp; Humanities Division</v>
          </cell>
          <cell r="B2383" t="str">
            <v>Slavic Languages &amp; Literatures</v>
          </cell>
          <cell r="N2383" t="str">
            <v>TAS Eligible</v>
          </cell>
          <cell r="S2383">
            <v>20</v>
          </cell>
          <cell r="X2383">
            <v>17.630747862933656</v>
          </cell>
        </row>
        <row r="2384">
          <cell r="A2384" t="str">
            <v>L&amp;S Arts &amp; Humanities Division</v>
          </cell>
          <cell r="B2384" t="str">
            <v>Slavic Languages &amp; Literatures</v>
          </cell>
          <cell r="N2384" t="str">
            <v>TAS Eligible</v>
          </cell>
          <cell r="S2384">
            <v>21</v>
          </cell>
          <cell r="X2384">
            <v>18.063094285642084</v>
          </cell>
        </row>
        <row r="2385">
          <cell r="A2385" t="str">
            <v>L&amp;S Arts &amp; Humanities Division</v>
          </cell>
          <cell r="B2385" t="str">
            <v>Slavic Languages &amp; Literatures</v>
          </cell>
          <cell r="N2385" t="str">
            <v>TAS Eligible</v>
          </cell>
          <cell r="S2385">
            <v>8</v>
          </cell>
          <cell r="X2385">
            <v>4</v>
          </cell>
        </row>
        <row r="2386">
          <cell r="A2386" t="str">
            <v>L&amp;S Arts &amp; Humanities Division</v>
          </cell>
          <cell r="B2386" t="str">
            <v>Slavic Languages &amp; Literatures</v>
          </cell>
          <cell r="N2386" t="str">
            <v>TAS Eligible</v>
          </cell>
          <cell r="S2386">
            <v>56</v>
          </cell>
          <cell r="X2386">
            <v>58.120613873616847</v>
          </cell>
        </row>
        <row r="2387">
          <cell r="A2387" t="str">
            <v>L&amp;S Arts &amp; Humanities Division</v>
          </cell>
          <cell r="B2387" t="str">
            <v>Slavic Languages &amp; Literatures</v>
          </cell>
          <cell r="N2387" t="str">
            <v>TAS Eligible</v>
          </cell>
          <cell r="S2387">
            <v>64</v>
          </cell>
          <cell r="X2387">
            <v>62.927527429490191</v>
          </cell>
        </row>
        <row r="2388">
          <cell r="A2388" t="str">
            <v>L&amp;S Arts &amp; Humanities Division</v>
          </cell>
          <cell r="B2388" t="str">
            <v>Slavic Languages &amp; Literatures</v>
          </cell>
          <cell r="N2388" t="str">
            <v>Not TAS Eligible</v>
          </cell>
          <cell r="S2388">
            <v>7</v>
          </cell>
          <cell r="X2388">
            <v>4.1235069133018616</v>
          </cell>
        </row>
        <row r="2389">
          <cell r="A2389" t="str">
            <v>L&amp;S Arts &amp; Humanities Division</v>
          </cell>
          <cell r="B2389" t="str">
            <v>Slavic Languages &amp; Literatures</v>
          </cell>
          <cell r="N2389" t="str">
            <v>TAS Eligible</v>
          </cell>
          <cell r="S2389">
            <v>72</v>
          </cell>
          <cell r="X2389">
            <v>69.544490842019528</v>
          </cell>
        </row>
        <row r="2390">
          <cell r="A2390" t="str">
            <v>L&amp;S Arts &amp; Humanities Division</v>
          </cell>
          <cell r="B2390" t="str">
            <v>Slavic Languages &amp; Literatures</v>
          </cell>
          <cell r="N2390" t="str">
            <v>TAS Eligible</v>
          </cell>
          <cell r="S2390">
            <v>12</v>
          </cell>
          <cell r="X2390">
            <v>13.087925783787439</v>
          </cell>
        </row>
        <row r="2391">
          <cell r="A2391" t="str">
            <v>L&amp;S Arts &amp; Humanities Division</v>
          </cell>
          <cell r="B2391" t="str">
            <v>Slavic Languages &amp; Literatures</v>
          </cell>
          <cell r="N2391" t="str">
            <v>TAS Eligible</v>
          </cell>
          <cell r="S2391">
            <v>16</v>
          </cell>
          <cell r="X2391">
            <v>15.002172670764693</v>
          </cell>
        </row>
        <row r="2392">
          <cell r="A2392" t="str">
            <v>L&amp;S Arts &amp; Humanities Division</v>
          </cell>
          <cell r="B2392" t="str">
            <v>South &amp; SE Asian Studies</v>
          </cell>
          <cell r="N2392" t="str">
            <v>TAS Eligible</v>
          </cell>
          <cell r="S2392">
            <v>40</v>
          </cell>
          <cell r="X2392">
            <v>45.402410034835825</v>
          </cell>
        </row>
        <row r="2393">
          <cell r="A2393" t="str">
            <v>L&amp;S Arts &amp; Humanities Division</v>
          </cell>
          <cell r="B2393" t="str">
            <v>South &amp; SE Asian Studies</v>
          </cell>
          <cell r="N2393" t="str">
            <v>TAS Eligible</v>
          </cell>
          <cell r="S2393">
            <v>70</v>
          </cell>
          <cell r="X2393">
            <v>62.57252670172354</v>
          </cell>
        </row>
        <row r="2394">
          <cell r="A2394" t="str">
            <v>L&amp;S Arts &amp; Humanities Division</v>
          </cell>
          <cell r="B2394" t="str">
            <v>South &amp; SE Asian Studies</v>
          </cell>
          <cell r="N2394" t="str">
            <v>TAS Eligible</v>
          </cell>
          <cell r="S2394">
            <v>25</v>
          </cell>
          <cell r="X2394">
            <v>25.576676854402272</v>
          </cell>
        </row>
        <row r="2395">
          <cell r="A2395" t="str">
            <v>L&amp;S Arts &amp; Humanities Division</v>
          </cell>
          <cell r="B2395" t="str">
            <v>South &amp; SE Asian Studies</v>
          </cell>
          <cell r="N2395" t="str">
            <v>TAS Eligible</v>
          </cell>
          <cell r="S2395">
            <v>5</v>
          </cell>
          <cell r="X2395">
            <v>5</v>
          </cell>
        </row>
        <row r="2396">
          <cell r="A2396" t="str">
            <v>L&amp;S Arts &amp; Humanities Division</v>
          </cell>
          <cell r="B2396" t="str">
            <v>South &amp; SE Asian Studies</v>
          </cell>
          <cell r="N2396" t="str">
            <v>TAS Eligible</v>
          </cell>
          <cell r="S2396">
            <v>100</v>
          </cell>
          <cell r="X2396">
            <v>87.411902458568875</v>
          </cell>
        </row>
        <row r="2397">
          <cell r="A2397" t="str">
            <v>L&amp;S Arts &amp; Humanities Division</v>
          </cell>
          <cell r="B2397" t="str">
            <v>South &amp; SE Asian Studies</v>
          </cell>
          <cell r="N2397" t="str">
            <v>TAS Eligible</v>
          </cell>
          <cell r="S2397">
            <v>95</v>
          </cell>
          <cell r="X2397">
            <v>93.391768762117465</v>
          </cell>
        </row>
        <row r="2398">
          <cell r="A2398" t="str">
            <v>L&amp;S Arts &amp; Humanities Division</v>
          </cell>
          <cell r="B2398" t="str">
            <v>South &amp; SE Asian Studies</v>
          </cell>
          <cell r="N2398" t="str">
            <v>TAS Eligible</v>
          </cell>
          <cell r="S2398">
            <v>90</v>
          </cell>
          <cell r="X2398">
            <v>93.370840205897466</v>
          </cell>
        </row>
        <row r="2399">
          <cell r="A2399" t="str">
            <v>L&amp;S Arts &amp; Humanities Division</v>
          </cell>
          <cell r="B2399" t="str">
            <v>South &amp; SE Asian Studies</v>
          </cell>
          <cell r="N2399" t="str">
            <v>TAS Eligible</v>
          </cell>
          <cell r="S2399">
            <v>100</v>
          </cell>
          <cell r="X2399">
            <v>102.18455262767594</v>
          </cell>
        </row>
        <row r="2400">
          <cell r="A2400" t="str">
            <v>L&amp;S Arts &amp; Humanities Division</v>
          </cell>
          <cell r="B2400" t="str">
            <v>South &amp; SE Asian Studies</v>
          </cell>
          <cell r="N2400" t="str">
            <v>TAS Eligible</v>
          </cell>
          <cell r="S2400">
            <v>85</v>
          </cell>
          <cell r="X2400">
            <v>79.553602874494686</v>
          </cell>
        </row>
        <row r="2401">
          <cell r="A2401" t="str">
            <v>L&amp;S Arts &amp; Humanities Division</v>
          </cell>
          <cell r="B2401" t="str">
            <v>South &amp; SE Asian Studies</v>
          </cell>
          <cell r="N2401" t="str">
            <v>TAS Eligible</v>
          </cell>
          <cell r="S2401">
            <v>90</v>
          </cell>
          <cell r="X2401">
            <v>79.931161326339478</v>
          </cell>
        </row>
        <row r="2402">
          <cell r="A2402" t="str">
            <v>L&amp;S Arts &amp; Humanities Division</v>
          </cell>
          <cell r="B2402" t="str">
            <v>South &amp; SE Asian Studies</v>
          </cell>
          <cell r="N2402" t="str">
            <v>TAS Eligible</v>
          </cell>
          <cell r="S2402">
            <v>120</v>
          </cell>
          <cell r="X2402">
            <v>111.25368181699336</v>
          </cell>
        </row>
        <row r="2403">
          <cell r="A2403" t="str">
            <v>L&amp;S Arts &amp; Humanities Division</v>
          </cell>
          <cell r="B2403" t="str">
            <v>South &amp; SE Asian Studies</v>
          </cell>
          <cell r="N2403" t="str">
            <v>TAS Eligible</v>
          </cell>
          <cell r="S2403">
            <v>150</v>
          </cell>
          <cell r="X2403">
            <v>148.48557047637394</v>
          </cell>
        </row>
        <row r="2404">
          <cell r="A2404" t="str">
            <v>L&amp;S Arts &amp; Humanities Division</v>
          </cell>
          <cell r="B2404" t="str">
            <v>South &amp; SE Asian Studies</v>
          </cell>
          <cell r="N2404" t="str">
            <v>TAS Eligible</v>
          </cell>
          <cell r="S2404">
            <v>75</v>
          </cell>
          <cell r="X2404">
            <v>65.561396308929034</v>
          </cell>
        </row>
        <row r="2405">
          <cell r="A2405" t="str">
            <v>L&amp;S Arts &amp; Humanities Division</v>
          </cell>
          <cell r="B2405" t="str">
            <v>South &amp; SE Asian Studies</v>
          </cell>
          <cell r="N2405" t="str">
            <v>TAS Eligible</v>
          </cell>
          <cell r="S2405">
            <v>85</v>
          </cell>
          <cell r="X2405">
            <v>95.878110625145709</v>
          </cell>
        </row>
        <row r="2406">
          <cell r="A2406" t="str">
            <v>L&amp;S Arts &amp; Humanities Division</v>
          </cell>
          <cell r="B2406" t="str">
            <v>South &amp; SE Asian Studies</v>
          </cell>
          <cell r="N2406" t="str">
            <v>TAS Eligible</v>
          </cell>
          <cell r="S2406">
            <v>30</v>
          </cell>
          <cell r="X2406">
            <v>29.323586009850434</v>
          </cell>
        </row>
        <row r="2407">
          <cell r="A2407" t="str">
            <v>L&amp;S Arts &amp; Humanities Division</v>
          </cell>
          <cell r="B2407" t="str">
            <v>South &amp; SE Asian Studies</v>
          </cell>
          <cell r="N2407" t="str">
            <v>TAS Eligible</v>
          </cell>
          <cell r="S2407">
            <v>65</v>
          </cell>
          <cell r="X2407">
            <v>64.151935303473934</v>
          </cell>
        </row>
        <row r="2408">
          <cell r="A2408" t="str">
            <v>L&amp;S Arts &amp; Humanities Division</v>
          </cell>
          <cell r="B2408" t="str">
            <v>South &amp; SE Asian Studies</v>
          </cell>
          <cell r="N2408" t="str">
            <v>TAS Eligible</v>
          </cell>
          <cell r="S2408">
            <v>85</v>
          </cell>
          <cell r="X2408">
            <v>91.864648542634484</v>
          </cell>
        </row>
        <row r="2409">
          <cell r="A2409" t="str">
            <v>L&amp;S Arts &amp; Humanities Division</v>
          </cell>
          <cell r="B2409" t="str">
            <v>South &amp; SE Asian Studies</v>
          </cell>
          <cell r="N2409" t="str">
            <v>TAS Eligible</v>
          </cell>
          <cell r="S2409">
            <v>35</v>
          </cell>
          <cell r="X2409">
            <v>29.619713666198422</v>
          </cell>
        </row>
        <row r="2410">
          <cell r="A2410" t="str">
            <v>L&amp;S Arts &amp; Humanities Division</v>
          </cell>
          <cell r="B2410" t="str">
            <v>South &amp; SE Asian Studies</v>
          </cell>
          <cell r="N2410" t="str">
            <v>TAS Eligible</v>
          </cell>
          <cell r="S2410">
            <v>33</v>
          </cell>
          <cell r="X2410">
            <v>30.487514015659404</v>
          </cell>
        </row>
        <row r="2411">
          <cell r="A2411" t="str">
            <v>L&amp;S Arts &amp; Humanities Division</v>
          </cell>
          <cell r="B2411" t="str">
            <v>South &amp; SE Asian Studies</v>
          </cell>
          <cell r="N2411" t="str">
            <v>TAS Eligible</v>
          </cell>
          <cell r="S2411">
            <v>48</v>
          </cell>
          <cell r="X2411">
            <v>30.662003824947902</v>
          </cell>
        </row>
        <row r="2412">
          <cell r="A2412" t="str">
            <v>L&amp;S Arts &amp; Humanities Division</v>
          </cell>
          <cell r="B2412" t="str">
            <v>South &amp; SE Asian Studies</v>
          </cell>
          <cell r="N2412" t="str">
            <v>TAS Eligible</v>
          </cell>
          <cell r="S2412">
            <v>100</v>
          </cell>
          <cell r="X2412">
            <v>90.424308187206307</v>
          </cell>
        </row>
        <row r="2413">
          <cell r="A2413" t="str">
            <v>L&amp;S Arts &amp; Humanities Division</v>
          </cell>
          <cell r="B2413" t="str">
            <v>South &amp; SE Asian Studies</v>
          </cell>
          <cell r="N2413" t="str">
            <v>TAS Eligible</v>
          </cell>
          <cell r="S2413">
            <v>100</v>
          </cell>
          <cell r="X2413">
            <v>101.13434256998791</v>
          </cell>
        </row>
        <row r="2414">
          <cell r="A2414" t="str">
            <v>L&amp;S Arts &amp; Humanities Division</v>
          </cell>
          <cell r="B2414" t="str">
            <v>South &amp; SE Asian Studies</v>
          </cell>
          <cell r="N2414" t="str">
            <v>TAS Eligible</v>
          </cell>
          <cell r="S2414">
            <v>75</v>
          </cell>
          <cell r="X2414">
            <v>66.146020467954514</v>
          </cell>
        </row>
        <row r="2415">
          <cell r="A2415" t="str">
            <v>L&amp;S Arts &amp; Humanities Division</v>
          </cell>
          <cell r="B2415" t="str">
            <v>South &amp; SE Asian Studies</v>
          </cell>
          <cell r="N2415" t="str">
            <v>TAS Eligible</v>
          </cell>
          <cell r="S2415">
            <v>80</v>
          </cell>
          <cell r="X2415">
            <v>78.666530792355999</v>
          </cell>
        </row>
        <row r="2416">
          <cell r="A2416" t="str">
            <v>L&amp;S Arts &amp; Humanities Division</v>
          </cell>
          <cell r="B2416" t="str">
            <v>South &amp; SE Asian Studies</v>
          </cell>
          <cell r="N2416" t="str">
            <v>TAS Eligible</v>
          </cell>
          <cell r="S2416">
            <v>75</v>
          </cell>
          <cell r="X2416">
            <v>80.109913333340714</v>
          </cell>
        </row>
        <row r="2417">
          <cell r="A2417" t="str">
            <v>L&amp;S Arts &amp; Humanities Division</v>
          </cell>
          <cell r="B2417" t="str">
            <v>South &amp; SE Asian Studies</v>
          </cell>
          <cell r="N2417" t="str">
            <v>TAS Eligible</v>
          </cell>
          <cell r="S2417">
            <v>75</v>
          </cell>
          <cell r="X2417">
            <v>82.952345445215968</v>
          </cell>
        </row>
        <row r="2418">
          <cell r="A2418" t="str">
            <v>L&amp;S Arts &amp; Humanities Division</v>
          </cell>
          <cell r="B2418" t="str">
            <v>South &amp; SE Asian Studies</v>
          </cell>
          <cell r="N2418" t="str">
            <v>TAS Eligible</v>
          </cell>
          <cell r="S2418">
            <v>52</v>
          </cell>
          <cell r="X2418">
            <v>43.342143299279734</v>
          </cell>
        </row>
        <row r="2419">
          <cell r="A2419" t="str">
            <v>L&amp;S Arts &amp; Humanities Division</v>
          </cell>
          <cell r="B2419" t="str">
            <v>South &amp; SE Asian Studies</v>
          </cell>
          <cell r="N2419" t="str">
            <v>TAS Eligible</v>
          </cell>
          <cell r="S2419">
            <v>12</v>
          </cell>
          <cell r="X2419">
            <v>13.002241767127181</v>
          </cell>
        </row>
        <row r="2420">
          <cell r="A2420" t="str">
            <v>L&amp;S Arts &amp; Humanities Division</v>
          </cell>
          <cell r="B2420" t="str">
            <v>South &amp; SE Asian Studies</v>
          </cell>
          <cell r="N2420" t="str">
            <v>TAS Eligible</v>
          </cell>
          <cell r="S2420">
            <v>33</v>
          </cell>
          <cell r="X2420">
            <v>32.246467501195909</v>
          </cell>
        </row>
        <row r="2421">
          <cell r="A2421" t="str">
            <v>L&amp;S Arts &amp; Humanities Division</v>
          </cell>
          <cell r="B2421" t="str">
            <v>South &amp; SE Asian Studies</v>
          </cell>
          <cell r="N2421" t="str">
            <v>TAS Eligible</v>
          </cell>
          <cell r="S2421">
            <v>24</v>
          </cell>
          <cell r="X2421">
            <v>22.031377079584857</v>
          </cell>
        </row>
        <row r="2422">
          <cell r="A2422" t="str">
            <v>L&amp;S Arts &amp; Humanities Division</v>
          </cell>
          <cell r="B2422" t="str">
            <v>South &amp; SE Asian Studies</v>
          </cell>
          <cell r="N2422" t="str">
            <v>TAS Eligible</v>
          </cell>
          <cell r="S2422">
            <v>36</v>
          </cell>
          <cell r="X2422">
            <v>30.642253263596441</v>
          </cell>
        </row>
        <row r="2423">
          <cell r="A2423" t="str">
            <v>L&amp;S Arts &amp; Humanities Division</v>
          </cell>
          <cell r="B2423" t="str">
            <v>South &amp; SE Asian Studies</v>
          </cell>
          <cell r="N2423" t="str">
            <v>TAS Eligible</v>
          </cell>
          <cell r="S2423">
            <v>40</v>
          </cell>
          <cell r="X2423">
            <v>37.402667374474646</v>
          </cell>
        </row>
        <row r="2424">
          <cell r="A2424" t="str">
            <v>L&amp;S Arts &amp; Humanities Division</v>
          </cell>
          <cell r="B2424" t="str">
            <v>South &amp; SE Asian Studies</v>
          </cell>
          <cell r="N2424" t="str">
            <v>TAS Eligible</v>
          </cell>
          <cell r="S2424">
            <v>3</v>
          </cell>
          <cell r="X2424">
            <v>3.1278688524590166</v>
          </cell>
        </row>
        <row r="2425">
          <cell r="A2425" t="str">
            <v>L&amp;S Arts &amp; Humanities Division</v>
          </cell>
          <cell r="B2425" t="str">
            <v>South &amp; SE Asian Studies</v>
          </cell>
          <cell r="N2425" t="str">
            <v>TAS Eligible</v>
          </cell>
          <cell r="S2425">
            <v>24</v>
          </cell>
          <cell r="X2425">
            <v>19.996693424250829</v>
          </cell>
        </row>
        <row r="2426">
          <cell r="A2426" t="str">
            <v>L&amp;S Arts &amp; Humanities Division</v>
          </cell>
          <cell r="B2426" t="str">
            <v>South &amp; SE Asian Studies</v>
          </cell>
          <cell r="N2426" t="str">
            <v>TAS Eligible</v>
          </cell>
          <cell r="S2426">
            <v>35</v>
          </cell>
          <cell r="X2426">
            <v>39.473596930093692</v>
          </cell>
        </row>
        <row r="2427">
          <cell r="A2427" t="str">
            <v>L&amp;S Arts &amp; Humanities Division</v>
          </cell>
          <cell r="B2427" t="str">
            <v>South &amp; SE Asian Studies</v>
          </cell>
          <cell r="N2427" t="str">
            <v>TAS Eligible</v>
          </cell>
          <cell r="S2427">
            <v>30</v>
          </cell>
          <cell r="X2427">
            <v>34.28849762572834</v>
          </cell>
        </row>
        <row r="2428">
          <cell r="A2428" t="str">
            <v>L&amp;S Arts &amp; Humanities Division</v>
          </cell>
          <cell r="B2428" t="str">
            <v>South &amp; SE Asian Studies</v>
          </cell>
          <cell r="N2428" t="str">
            <v>TAS Eligible</v>
          </cell>
          <cell r="S2428">
            <v>35</v>
          </cell>
          <cell r="X2428">
            <v>36.459074733096088</v>
          </cell>
        </row>
        <row r="2429">
          <cell r="A2429" t="str">
            <v>L&amp;S Arts &amp; Humanities Division</v>
          </cell>
          <cell r="B2429" t="str">
            <v>South &amp; SE Asian Studies</v>
          </cell>
          <cell r="N2429" t="str">
            <v>TAS Eligible</v>
          </cell>
          <cell r="S2429">
            <v>25</v>
          </cell>
          <cell r="X2429">
            <v>25.729537366548044</v>
          </cell>
        </row>
        <row r="2430">
          <cell r="A2430" t="str">
            <v>L&amp;S Arts &amp; Humanities Division</v>
          </cell>
          <cell r="B2430" t="str">
            <v>South &amp; SE Asian Studies</v>
          </cell>
          <cell r="N2430" t="str">
            <v>TAS Eligible</v>
          </cell>
          <cell r="S2430">
            <v>3</v>
          </cell>
          <cell r="X2430">
            <v>3.1460832745236416</v>
          </cell>
        </row>
        <row r="2431">
          <cell r="A2431" t="str">
            <v>L&amp;S Arts &amp; Humanities Division</v>
          </cell>
          <cell r="B2431" t="str">
            <v>South &amp; SE Asian Studies</v>
          </cell>
          <cell r="N2431" t="str">
            <v>TAS Eligible</v>
          </cell>
          <cell r="S2431">
            <v>3</v>
          </cell>
          <cell r="X2431">
            <v>3.4377224199288263</v>
          </cell>
        </row>
        <row r="2432">
          <cell r="A2432" t="str">
            <v>L&amp;S Arts &amp; Humanities Division</v>
          </cell>
          <cell r="B2432" t="str">
            <v>South &amp; SE Asian Studies</v>
          </cell>
          <cell r="N2432" t="str">
            <v>TAS Eligible</v>
          </cell>
          <cell r="S2432">
            <v>85</v>
          </cell>
          <cell r="X2432">
            <v>91.167157319762282</v>
          </cell>
        </row>
        <row r="2433">
          <cell r="A2433" t="str">
            <v>L&amp;S Arts &amp; Humanities Division</v>
          </cell>
          <cell r="B2433" t="str">
            <v>South &amp; SE Asian Studies</v>
          </cell>
          <cell r="N2433" t="str">
            <v>TAS Eligible</v>
          </cell>
          <cell r="S2433">
            <v>90</v>
          </cell>
          <cell r="X2433">
            <v>94.310787909745457</v>
          </cell>
        </row>
        <row r="2434">
          <cell r="A2434" t="str">
            <v>L&amp;S Arts &amp; Humanities Division</v>
          </cell>
          <cell r="B2434" t="str">
            <v>South &amp; SE Asian Studies</v>
          </cell>
          <cell r="N2434" t="str">
            <v>TAS Eligible</v>
          </cell>
          <cell r="S2434">
            <v>100</v>
          </cell>
          <cell r="X2434">
            <v>121.30141074923993</v>
          </cell>
        </row>
        <row r="2435">
          <cell r="A2435" t="str">
            <v>L&amp;S Arts &amp; Humanities Division</v>
          </cell>
          <cell r="B2435" t="str">
            <v>South &amp; SE Asian Studies</v>
          </cell>
          <cell r="N2435" t="str">
            <v>TAS Eligible</v>
          </cell>
          <cell r="S2435">
            <v>100</v>
          </cell>
          <cell r="X2435">
            <v>106.58144393884047</v>
          </cell>
        </row>
        <row r="2436">
          <cell r="A2436" t="str">
            <v>L&amp;S Arts &amp; Humanities Division</v>
          </cell>
          <cell r="B2436" t="str">
            <v>South &amp; SE Asian Studies</v>
          </cell>
          <cell r="N2436" t="str">
            <v>TAS Eligible</v>
          </cell>
          <cell r="S2436">
            <v>100</v>
          </cell>
          <cell r="X2436">
            <v>114.04722115760984</v>
          </cell>
        </row>
        <row r="2437">
          <cell r="A2437" t="str">
            <v>L&amp;S Arts &amp; Humanities Division</v>
          </cell>
          <cell r="B2437" t="str">
            <v>South &amp; SE Asian Studies</v>
          </cell>
          <cell r="N2437" t="str">
            <v>TAS Eligible</v>
          </cell>
          <cell r="S2437">
            <v>100</v>
          </cell>
          <cell r="X2437">
            <v>111.47719063334526</v>
          </cell>
        </row>
        <row r="2438">
          <cell r="A2438" t="str">
            <v>L&amp;S Arts &amp; Humanities Division</v>
          </cell>
          <cell r="B2438" t="str">
            <v>South &amp; SE Asian Studies</v>
          </cell>
          <cell r="N2438" t="str">
            <v>TAS Eligible</v>
          </cell>
          <cell r="S2438">
            <v>85</v>
          </cell>
          <cell r="X2438">
            <v>85.459154668282167</v>
          </cell>
        </row>
        <row r="2439">
          <cell r="A2439" t="str">
            <v>L&amp;S Arts &amp; Humanities Division</v>
          </cell>
          <cell r="B2439" t="str">
            <v>South &amp; SE Asian Studies</v>
          </cell>
          <cell r="N2439" t="str">
            <v>TAS Eligible</v>
          </cell>
          <cell r="S2439">
            <v>65</v>
          </cell>
          <cell r="X2439">
            <v>75.338489416858721</v>
          </cell>
        </row>
        <row r="2440">
          <cell r="A2440" t="str">
            <v>L&amp;S Arts &amp; Humanities Division</v>
          </cell>
          <cell r="B2440" t="str">
            <v>South &amp; SE Asian Studies</v>
          </cell>
          <cell r="N2440" t="str">
            <v>TAS Eligible</v>
          </cell>
          <cell r="S2440">
            <v>45</v>
          </cell>
          <cell r="X2440">
            <v>33.086819712254645</v>
          </cell>
        </row>
        <row r="2441">
          <cell r="A2441" t="str">
            <v>L&amp;S Arts &amp; Humanities Division</v>
          </cell>
          <cell r="B2441" t="str">
            <v>South &amp; SE Asian Studies</v>
          </cell>
          <cell r="N2441" t="str">
            <v>TAS Eligible</v>
          </cell>
          <cell r="S2441">
            <v>15</v>
          </cell>
          <cell r="X2441">
            <v>11.193264031803048</v>
          </cell>
        </row>
        <row r="2442">
          <cell r="A2442" t="str">
            <v>L&amp;S Arts &amp; Humanities Division</v>
          </cell>
          <cell r="B2442" t="str">
            <v>South &amp; SE Asian Studies</v>
          </cell>
          <cell r="N2442" t="str">
            <v>TAS Eligible</v>
          </cell>
          <cell r="S2442">
            <v>45</v>
          </cell>
          <cell r="X2442">
            <v>48.882102384463543</v>
          </cell>
        </row>
        <row r="2443">
          <cell r="A2443" t="str">
            <v>L&amp;S Arts &amp; Humanities Division</v>
          </cell>
          <cell r="B2443" t="str">
            <v>South &amp; SE Asian Studies</v>
          </cell>
          <cell r="N2443" t="str">
            <v>TAS Eligible</v>
          </cell>
          <cell r="S2443">
            <v>20</v>
          </cell>
          <cell r="X2443">
            <v>21.271448701954931</v>
          </cell>
        </row>
        <row r="2444">
          <cell r="A2444" t="str">
            <v>L&amp;S Arts &amp; Humanities Division</v>
          </cell>
          <cell r="B2444" t="str">
            <v>South &amp; SE Asian Studies</v>
          </cell>
          <cell r="N2444" t="str">
            <v>TAS Eligible</v>
          </cell>
          <cell r="S2444">
            <v>30</v>
          </cell>
          <cell r="X2444">
            <v>29.651639344262293</v>
          </cell>
        </row>
        <row r="2445">
          <cell r="A2445" t="str">
            <v>L&amp;S Arts &amp; Humanities Division</v>
          </cell>
          <cell r="B2445" t="str">
            <v>South &amp; SE Asian Studies</v>
          </cell>
          <cell r="N2445" t="str">
            <v>TAS Eligible</v>
          </cell>
          <cell r="S2445">
            <v>40</v>
          </cell>
          <cell r="X2445">
            <v>41.367569095587008</v>
          </cell>
        </row>
        <row r="2446">
          <cell r="A2446" t="str">
            <v>L&amp;S Arts &amp; Humanities Division</v>
          </cell>
          <cell r="B2446" t="str">
            <v>South &amp; SE Asian Studies</v>
          </cell>
          <cell r="N2446" t="str">
            <v>TAS Eligible</v>
          </cell>
          <cell r="S2446">
            <v>76</v>
          </cell>
          <cell r="X2446">
            <v>76.134371710965695</v>
          </cell>
        </row>
        <row r="2447">
          <cell r="A2447" t="str">
            <v>L&amp;S Arts &amp; Humanities Division</v>
          </cell>
          <cell r="B2447" t="str">
            <v>South &amp; SE Asian Studies</v>
          </cell>
          <cell r="N2447" t="str">
            <v>TAS Eligible</v>
          </cell>
          <cell r="S2447">
            <v>72</v>
          </cell>
          <cell r="X2447">
            <v>81.764210337417069</v>
          </cell>
        </row>
        <row r="2448">
          <cell r="A2448" t="str">
            <v>L&amp;S Arts &amp; Humanities Division</v>
          </cell>
          <cell r="B2448" t="str">
            <v>South &amp; SE Asian Studies</v>
          </cell>
          <cell r="N2448" t="str">
            <v>TAS Eligible</v>
          </cell>
          <cell r="S2448">
            <v>80</v>
          </cell>
          <cell r="X2448">
            <v>80.189857961491541</v>
          </cell>
        </row>
        <row r="2449">
          <cell r="A2449" t="str">
            <v>L&amp;S Arts &amp; Humanities Division</v>
          </cell>
          <cell r="B2449" t="str">
            <v>South &amp; SE Asian Studies</v>
          </cell>
          <cell r="N2449" t="str">
            <v>TAS Eligible</v>
          </cell>
          <cell r="S2449">
            <v>76</v>
          </cell>
          <cell r="X2449">
            <v>76.791659403444967</v>
          </cell>
        </row>
        <row r="2450">
          <cell r="A2450" t="str">
            <v>L&amp;S Arts &amp; Humanities Division</v>
          </cell>
          <cell r="B2450" t="str">
            <v>South &amp; SE Asian Studies</v>
          </cell>
          <cell r="N2450" t="str">
            <v>TAS Eligible</v>
          </cell>
          <cell r="S2450">
            <v>76</v>
          </cell>
          <cell r="X2450">
            <v>80.637567699334241</v>
          </cell>
        </row>
        <row r="2451">
          <cell r="A2451" t="str">
            <v>L&amp;S Arts &amp; Humanities Division</v>
          </cell>
          <cell r="B2451" t="str">
            <v>South &amp; SE Asian Studies</v>
          </cell>
          <cell r="N2451" t="str">
            <v>TAS Eligible</v>
          </cell>
          <cell r="S2451">
            <v>64</v>
          </cell>
          <cell r="X2451">
            <v>62.342672812627129</v>
          </cell>
        </row>
        <row r="2452">
          <cell r="A2452" t="str">
            <v>L&amp;S Arts &amp; Humanities Division</v>
          </cell>
          <cell r="B2452" t="str">
            <v>South &amp; SE Asian Studies</v>
          </cell>
          <cell r="N2452" t="str">
            <v>Not TAS Eligible</v>
          </cell>
          <cell r="S2452">
            <v>5</v>
          </cell>
          <cell r="X2452">
            <v>5.1115367743822198</v>
          </cell>
        </row>
        <row r="2453">
          <cell r="A2453" t="str">
            <v>L&amp;S Arts &amp; Humanities Division</v>
          </cell>
          <cell r="B2453" t="str">
            <v>South &amp; SE Asian Studies</v>
          </cell>
          <cell r="N2453" t="str">
            <v>Not TAS Eligible</v>
          </cell>
          <cell r="S2453">
            <v>21.999977999999999</v>
          </cell>
          <cell r="X2453">
            <v>22.033991737683063</v>
          </cell>
        </row>
        <row r="2454">
          <cell r="A2454" t="str">
            <v>L&amp;S Arts &amp; Humanities Division</v>
          </cell>
          <cell r="B2454" t="str">
            <v>South &amp; SE Asian Studies</v>
          </cell>
          <cell r="N2454" t="str">
            <v>Not TAS Eligible</v>
          </cell>
          <cell r="S2454">
            <v>12</v>
          </cell>
          <cell r="X2454">
            <v>12.778477768957391</v>
          </cell>
        </row>
        <row r="2455">
          <cell r="A2455" t="str">
            <v>L&amp;S Arts &amp; Humanities Division</v>
          </cell>
          <cell r="B2455" t="str">
            <v>South &amp; SE Asian Studies</v>
          </cell>
          <cell r="N2455" t="str">
            <v>Not TAS Eligible</v>
          </cell>
          <cell r="S2455">
            <v>6</v>
          </cell>
          <cell r="X2455">
            <v>6.1963800544653109</v>
          </cell>
        </row>
        <row r="2456">
          <cell r="A2456" t="str">
            <v>L&amp;S Arts &amp; Humanities Division</v>
          </cell>
          <cell r="B2456" t="str">
            <v>South &amp; SE Asian Studies</v>
          </cell>
          <cell r="N2456" t="str">
            <v>Not TAS Eligible</v>
          </cell>
          <cell r="S2456">
            <v>20</v>
          </cell>
          <cell r="X2456">
            <v>18.347224481295726</v>
          </cell>
        </row>
        <row r="2457">
          <cell r="A2457" t="str">
            <v>L&amp;S Arts &amp; Humanities Division</v>
          </cell>
          <cell r="B2457" t="str">
            <v>South &amp; SE Asian Studies</v>
          </cell>
          <cell r="N2457" t="str">
            <v>Not TAS Eligible</v>
          </cell>
          <cell r="S2457">
            <v>11.999988</v>
          </cell>
          <cell r="X2457">
            <v>13.718514364877793</v>
          </cell>
        </row>
        <row r="2458">
          <cell r="A2458" t="str">
            <v>L&amp;S Arts &amp; Humanities Division</v>
          </cell>
          <cell r="B2458" t="str">
            <v>South &amp; SE Asian Studies</v>
          </cell>
          <cell r="N2458" t="str">
            <v>TAS Eligible</v>
          </cell>
          <cell r="S2458">
            <v>168</v>
          </cell>
          <cell r="X2458">
            <v>162.22293817929193</v>
          </cell>
        </row>
        <row r="2459">
          <cell r="A2459" t="str">
            <v>L&amp;S Arts &amp; Humanities Division</v>
          </cell>
          <cell r="B2459" t="str">
            <v>South &amp; SE Asian Studies</v>
          </cell>
          <cell r="N2459" t="str">
            <v>TAS Eligible</v>
          </cell>
          <cell r="S2459">
            <v>64</v>
          </cell>
          <cell r="X2459">
            <v>67.237964489162081</v>
          </cell>
        </row>
        <row r="2460">
          <cell r="A2460" t="str">
            <v>L&amp;S Arts &amp; Humanities Division</v>
          </cell>
          <cell r="B2460" t="str">
            <v>South &amp; SE Asian Studies</v>
          </cell>
          <cell r="N2460" t="str">
            <v>TAS Eligible</v>
          </cell>
          <cell r="S2460">
            <v>68</v>
          </cell>
          <cell r="X2460">
            <v>57.028159068342354</v>
          </cell>
        </row>
        <row r="2461">
          <cell r="A2461" t="str">
            <v>L&amp;S Arts &amp; Humanities Division</v>
          </cell>
          <cell r="B2461" t="str">
            <v>South &amp; SE Asian Studies</v>
          </cell>
          <cell r="N2461" t="str">
            <v>TAS Eligible</v>
          </cell>
          <cell r="S2461">
            <v>32</v>
          </cell>
          <cell r="X2461">
            <v>34.616893732752288</v>
          </cell>
        </row>
        <row r="2462">
          <cell r="A2462" t="str">
            <v>L&amp;S Arts &amp; Humanities Division</v>
          </cell>
          <cell r="B2462" t="str">
            <v>South &amp; SE Asian Studies</v>
          </cell>
          <cell r="N2462" t="str">
            <v>TAS Eligible</v>
          </cell>
          <cell r="S2462">
            <v>88</v>
          </cell>
          <cell r="X2462">
            <v>79.540716828268145</v>
          </cell>
        </row>
        <row r="2463">
          <cell r="A2463" t="str">
            <v>L&amp;S Arts &amp; Humanities Division</v>
          </cell>
          <cell r="B2463" t="str">
            <v>South &amp; SE Asian Studies</v>
          </cell>
          <cell r="N2463" t="str">
            <v>TAS Eligible</v>
          </cell>
          <cell r="S2463">
            <v>112</v>
          </cell>
          <cell r="X2463">
            <v>116.70031677597143</v>
          </cell>
        </row>
        <row r="2464">
          <cell r="A2464" t="str">
            <v>L&amp;S Arts &amp; Humanities Division</v>
          </cell>
          <cell r="B2464" t="str">
            <v>South &amp; SE Asian Studies</v>
          </cell>
          <cell r="N2464" t="str">
            <v>TAS Eligible</v>
          </cell>
          <cell r="S2464">
            <v>9</v>
          </cell>
          <cell r="X2464">
            <v>9.2434721242060682</v>
          </cell>
        </row>
        <row r="2465">
          <cell r="A2465" t="str">
            <v>L&amp;S Arts &amp; Humanities Division</v>
          </cell>
          <cell r="B2465" t="str">
            <v>South &amp; SE Asian Studies</v>
          </cell>
          <cell r="N2465" t="str">
            <v>TAS Eligible</v>
          </cell>
          <cell r="S2465">
            <v>28</v>
          </cell>
          <cell r="X2465">
            <v>31.937606907117939</v>
          </cell>
        </row>
        <row r="2466">
          <cell r="A2466" t="str">
            <v>L&amp;S Arts &amp; Humanities Division</v>
          </cell>
          <cell r="B2466" t="str">
            <v>South &amp; SE Asian Studies</v>
          </cell>
          <cell r="N2466" t="str">
            <v>TAS Eligible</v>
          </cell>
          <cell r="S2466">
            <v>172</v>
          </cell>
          <cell r="X2466">
            <v>155.11335640106913</v>
          </cell>
        </row>
        <row r="2467">
          <cell r="A2467" t="str">
            <v>L&amp;S Arts &amp; Humanities Division</v>
          </cell>
          <cell r="B2467" t="str">
            <v>South &amp; SE Asian Studies</v>
          </cell>
          <cell r="N2467" t="str">
            <v>TAS Eligible</v>
          </cell>
          <cell r="S2467">
            <v>176</v>
          </cell>
          <cell r="X2467">
            <v>181.61447239220138</v>
          </cell>
        </row>
        <row r="2468">
          <cell r="A2468" t="str">
            <v>L&amp;S Arts &amp; Humanities Division</v>
          </cell>
          <cell r="B2468" t="str">
            <v>South &amp; SE Asian Studies</v>
          </cell>
          <cell r="N2468" t="str">
            <v>TAS Eligible</v>
          </cell>
          <cell r="S2468">
            <v>72</v>
          </cell>
          <cell r="X2468">
            <v>68.631215017957885</v>
          </cell>
        </row>
        <row r="2469">
          <cell r="A2469" t="str">
            <v>L&amp;S Arts &amp; Humanities Division</v>
          </cell>
          <cell r="B2469" t="str">
            <v>South &amp; SE Asian Studies</v>
          </cell>
          <cell r="N2469" t="str">
            <v>TAS Eligible</v>
          </cell>
          <cell r="S2469">
            <v>68</v>
          </cell>
          <cell r="X2469">
            <v>66.454984919538177</v>
          </cell>
        </row>
        <row r="2470">
          <cell r="A2470" t="str">
            <v>L&amp;S Arts &amp; Humanities Division</v>
          </cell>
          <cell r="B2470" t="str">
            <v>South &amp; SE Asian Studies</v>
          </cell>
          <cell r="N2470" t="str">
            <v>TAS Eligible</v>
          </cell>
          <cell r="S2470">
            <v>68</v>
          </cell>
          <cell r="X2470">
            <v>74.117702142256206</v>
          </cell>
        </row>
        <row r="2471">
          <cell r="A2471" t="str">
            <v>L&amp;S Arts &amp; Humanities Division</v>
          </cell>
          <cell r="B2471" t="str">
            <v>South &amp; SE Asian Studies</v>
          </cell>
          <cell r="N2471" t="str">
            <v>TAS Eligible</v>
          </cell>
          <cell r="S2471">
            <v>76</v>
          </cell>
          <cell r="X2471">
            <v>73.25341444161522</v>
          </cell>
        </row>
        <row r="2472">
          <cell r="A2472" t="str">
            <v>L&amp;S Arts &amp; Humanities Division</v>
          </cell>
          <cell r="B2472" t="str">
            <v>South &amp; SE Asian Studies</v>
          </cell>
          <cell r="N2472" t="str">
            <v>TAS Eligible</v>
          </cell>
          <cell r="S2472">
            <v>72</v>
          </cell>
          <cell r="X2472">
            <v>69.644956802007627</v>
          </cell>
        </row>
        <row r="2473">
          <cell r="A2473" t="str">
            <v>L&amp;S Arts &amp; Humanities Division</v>
          </cell>
          <cell r="B2473" t="str">
            <v>South &amp; SE Asian Studies</v>
          </cell>
          <cell r="N2473" t="str">
            <v>TAS Eligible</v>
          </cell>
          <cell r="S2473">
            <v>76</v>
          </cell>
          <cell r="X2473">
            <v>77.828151532330239</v>
          </cell>
        </row>
        <row r="2474">
          <cell r="A2474" t="str">
            <v>L&amp;S Arts &amp; Humanities Division</v>
          </cell>
          <cell r="B2474" t="str">
            <v>South &amp; SE Asian Studies</v>
          </cell>
          <cell r="N2474" t="str">
            <v>TAS Eligible</v>
          </cell>
          <cell r="S2474">
            <v>68</v>
          </cell>
          <cell r="X2474">
            <v>69.63496151538709</v>
          </cell>
        </row>
        <row r="2475">
          <cell r="A2475" t="str">
            <v>L&amp;S Arts &amp; Humanities Division</v>
          </cell>
          <cell r="B2475" t="str">
            <v>South &amp; SE Asian Studies</v>
          </cell>
          <cell r="N2475" t="str">
            <v>TAS Eligible</v>
          </cell>
          <cell r="S2475">
            <v>232</v>
          </cell>
          <cell r="X2475">
            <v>234.92811367488792</v>
          </cell>
        </row>
        <row r="2476">
          <cell r="A2476" t="str">
            <v>L&amp;S Arts &amp; Humanities Division</v>
          </cell>
          <cell r="B2476" t="str">
            <v>South &amp; SE Asian Studies</v>
          </cell>
          <cell r="N2476" t="str">
            <v>TAS Eligible</v>
          </cell>
          <cell r="S2476">
            <v>52</v>
          </cell>
          <cell r="X2476">
            <v>53.256224357304383</v>
          </cell>
        </row>
        <row r="2477">
          <cell r="A2477" t="str">
            <v>L&amp;S Arts &amp; Humanities Division</v>
          </cell>
          <cell r="B2477" t="str">
            <v>South &amp; SE Asian Studies</v>
          </cell>
          <cell r="N2477" t="str">
            <v>TAS Eligible</v>
          </cell>
          <cell r="S2477">
            <v>336</v>
          </cell>
          <cell r="X2477">
            <v>333.78977373319964</v>
          </cell>
        </row>
        <row r="2478">
          <cell r="A2478" t="str">
            <v>L&amp;S Arts &amp; Humanities Division</v>
          </cell>
          <cell r="B2478" t="str">
            <v>South &amp; SE Asian Studies</v>
          </cell>
          <cell r="N2478" t="str">
            <v>TAS Eligible</v>
          </cell>
          <cell r="S2478">
            <v>160</v>
          </cell>
          <cell r="X2478">
            <v>154.21732149960118</v>
          </cell>
        </row>
        <row r="2479">
          <cell r="A2479" t="str">
            <v>L&amp;S Arts &amp; Humanities Division</v>
          </cell>
          <cell r="B2479" t="str">
            <v>South &amp; SE Asian Studies</v>
          </cell>
          <cell r="N2479" t="str">
            <v>TAS Eligible</v>
          </cell>
          <cell r="S2479">
            <v>120</v>
          </cell>
          <cell r="X2479">
            <v>123.57994006403619</v>
          </cell>
        </row>
        <row r="2480">
          <cell r="A2480" t="str">
            <v>L&amp;S Arts &amp; Humanities Division</v>
          </cell>
          <cell r="B2480" t="str">
            <v>South &amp; SE Asian Studies</v>
          </cell>
          <cell r="N2480" t="str">
            <v>TAS Eligible</v>
          </cell>
          <cell r="S2480">
            <v>75</v>
          </cell>
          <cell r="X2480">
            <v>75.357274026689154</v>
          </cell>
        </row>
        <row r="2481">
          <cell r="A2481" t="str">
            <v>L&amp;S Arts &amp; Humanities Division</v>
          </cell>
          <cell r="B2481" t="str">
            <v>South &amp; SE Asian Studies</v>
          </cell>
          <cell r="N2481" t="str">
            <v>TAS Eligible</v>
          </cell>
          <cell r="S2481">
            <v>45</v>
          </cell>
          <cell r="X2481">
            <v>43.18715441908742</v>
          </cell>
        </row>
        <row r="2482">
          <cell r="A2482" t="str">
            <v>L&amp;S Arts &amp; Humanities Division</v>
          </cell>
          <cell r="B2482" t="str">
            <v>South &amp; SE Asian Studies</v>
          </cell>
          <cell r="N2482" t="str">
            <v>TAS Eligible</v>
          </cell>
          <cell r="S2482">
            <v>20</v>
          </cell>
          <cell r="X2482">
            <v>18.183986842618271</v>
          </cell>
        </row>
        <row r="2483">
          <cell r="A2483" t="str">
            <v>L&amp;S Arts &amp; Humanities Division</v>
          </cell>
          <cell r="B2483" t="str">
            <v>South &amp; SE Asian Studies</v>
          </cell>
          <cell r="N2483" t="str">
            <v>TAS Eligible</v>
          </cell>
          <cell r="S2483">
            <v>20</v>
          </cell>
          <cell r="X2483">
            <v>21.315911200697865</v>
          </cell>
        </row>
        <row r="2484">
          <cell r="A2484" t="str">
            <v>L&amp;S Arts &amp; Humanities Division</v>
          </cell>
          <cell r="B2484" t="str">
            <v>South &amp; SE Asian Studies</v>
          </cell>
          <cell r="N2484" t="str">
            <v>TAS Eligible</v>
          </cell>
          <cell r="S2484">
            <v>48</v>
          </cell>
          <cell r="X2484">
            <v>35.903468599999869</v>
          </cell>
        </row>
        <row r="2485">
          <cell r="A2485" t="str">
            <v>L&amp;S Arts &amp; Humanities Division</v>
          </cell>
          <cell r="B2485" t="str">
            <v>South &amp; SE Asian Studies</v>
          </cell>
          <cell r="N2485" t="str">
            <v>TAS Eligible</v>
          </cell>
          <cell r="S2485">
            <v>16</v>
          </cell>
          <cell r="X2485">
            <v>11.518885968930572</v>
          </cell>
        </row>
        <row r="2486">
          <cell r="A2486" t="str">
            <v>L&amp;S Arts &amp; Humanities Division</v>
          </cell>
          <cell r="B2486" t="str">
            <v>South &amp; SE Asian Studies</v>
          </cell>
          <cell r="N2486" t="str">
            <v>TAS Eligible</v>
          </cell>
          <cell r="S2486">
            <v>65</v>
          </cell>
          <cell r="X2486">
            <v>64.513456146819593</v>
          </cell>
        </row>
        <row r="2487">
          <cell r="A2487" t="str">
            <v>L&amp;S Arts &amp; Humanities Division</v>
          </cell>
          <cell r="B2487" t="str">
            <v>South &amp; SE Asian Studies</v>
          </cell>
          <cell r="N2487" t="str">
            <v>TAS Eligible</v>
          </cell>
          <cell r="S2487">
            <v>30</v>
          </cell>
          <cell r="X2487">
            <v>28.948964103239305</v>
          </cell>
        </row>
        <row r="2488">
          <cell r="A2488" t="str">
            <v>L&amp;S Arts &amp; Humanities Division</v>
          </cell>
          <cell r="B2488" t="str">
            <v>South &amp; SE Asian Studies</v>
          </cell>
          <cell r="N2488" t="str">
            <v>TAS Eligible</v>
          </cell>
          <cell r="S2488">
            <v>20</v>
          </cell>
          <cell r="X2488">
            <v>23.109901290151875</v>
          </cell>
        </row>
        <row r="2489">
          <cell r="A2489" t="str">
            <v>L&amp;S Arts &amp; Humanities Division</v>
          </cell>
          <cell r="B2489" t="str">
            <v>South &amp; SE Asian Studies</v>
          </cell>
          <cell r="N2489" t="str">
            <v>TAS Eligible</v>
          </cell>
          <cell r="S2489">
            <v>20</v>
          </cell>
          <cell r="X2489">
            <v>22.325396836609084</v>
          </cell>
        </row>
        <row r="2490">
          <cell r="A2490" t="str">
            <v>L&amp;S Arts &amp; Humanities Division</v>
          </cell>
          <cell r="B2490" t="str">
            <v>South &amp; SE Asian Studies</v>
          </cell>
          <cell r="N2490" t="str">
            <v>TAS Eligible</v>
          </cell>
          <cell r="S2490">
            <v>12</v>
          </cell>
          <cell r="X2490">
            <v>9.7932521013400304</v>
          </cell>
        </row>
        <row r="2491">
          <cell r="A2491" t="str">
            <v>L&amp;S Arts &amp; Humanities Division</v>
          </cell>
          <cell r="B2491" t="str">
            <v>South &amp; SE Asian Studies</v>
          </cell>
          <cell r="N2491" t="str">
            <v>TAS Eligible</v>
          </cell>
          <cell r="S2491">
            <v>9</v>
          </cell>
          <cell r="X2491">
            <v>9.8753264795776605</v>
          </cell>
        </row>
        <row r="2492">
          <cell r="A2492" t="str">
            <v>L&amp;S Arts &amp; Humanities Division</v>
          </cell>
          <cell r="B2492" t="str">
            <v>South &amp; SE Asian Studies</v>
          </cell>
          <cell r="N2492" t="str">
            <v>TAS Eligible</v>
          </cell>
          <cell r="S2492">
            <v>80</v>
          </cell>
          <cell r="X2492">
            <v>82.025943436843434</v>
          </cell>
        </row>
        <row r="2493">
          <cell r="A2493" t="str">
            <v>L&amp;S Arts &amp; Humanities Division</v>
          </cell>
          <cell r="B2493" t="str">
            <v>South &amp; SE Asian Studies</v>
          </cell>
          <cell r="N2493" t="str">
            <v>TAS Eligible</v>
          </cell>
          <cell r="S2493">
            <v>100</v>
          </cell>
          <cell r="X2493">
            <v>104.77769600363719</v>
          </cell>
        </row>
        <row r="2494">
          <cell r="A2494" t="str">
            <v>L&amp;S Arts &amp; Humanities Division</v>
          </cell>
          <cell r="B2494" t="str">
            <v>South &amp; SE Asian Studies</v>
          </cell>
          <cell r="N2494" t="str">
            <v>TAS Eligible</v>
          </cell>
          <cell r="S2494">
            <v>60</v>
          </cell>
          <cell r="X2494">
            <v>55.781976313538067</v>
          </cell>
        </row>
        <row r="2495">
          <cell r="A2495" t="str">
            <v>L&amp;S Arts &amp; Humanities Division</v>
          </cell>
          <cell r="B2495" t="str">
            <v>South &amp; SE Asian Studies</v>
          </cell>
          <cell r="N2495" t="str">
            <v>TAS Eligible</v>
          </cell>
          <cell r="S2495">
            <v>60</v>
          </cell>
          <cell r="X2495">
            <v>61.782662641928226</v>
          </cell>
        </row>
        <row r="2496">
          <cell r="A2496" t="str">
            <v>L&amp;S Arts &amp; Humanities Division</v>
          </cell>
          <cell r="B2496" t="str">
            <v>South &amp; SE Asian Studies</v>
          </cell>
          <cell r="N2496" t="str">
            <v>TAS Eligible</v>
          </cell>
          <cell r="S2496">
            <v>95</v>
          </cell>
          <cell r="X2496">
            <v>83.537644474660553</v>
          </cell>
        </row>
        <row r="2497">
          <cell r="A2497" t="str">
            <v>L&amp;S Arts &amp; Humanities Division</v>
          </cell>
          <cell r="B2497" t="str">
            <v>South &amp; SE Asian Studies</v>
          </cell>
          <cell r="N2497" t="str">
            <v>TAS Eligible</v>
          </cell>
          <cell r="S2497">
            <v>75</v>
          </cell>
          <cell r="X2497">
            <v>75.596704240150302</v>
          </cell>
        </row>
        <row r="2498">
          <cell r="A2498" t="str">
            <v>L&amp;S Arts &amp; Humanities Division</v>
          </cell>
          <cell r="B2498" t="str">
            <v>South &amp; SE Asian Studies</v>
          </cell>
          <cell r="N2498" t="str">
            <v>TAS Eligible</v>
          </cell>
          <cell r="S2498">
            <v>24</v>
          </cell>
          <cell r="X2498">
            <v>23.957069608322065</v>
          </cell>
        </row>
        <row r="2499">
          <cell r="A2499" t="str">
            <v>L&amp;S Arts &amp; Humanities Division</v>
          </cell>
          <cell r="B2499" t="str">
            <v>South &amp; SE Asian Studies</v>
          </cell>
          <cell r="N2499" t="str">
            <v>TAS Eligible</v>
          </cell>
          <cell r="S2499">
            <v>39</v>
          </cell>
          <cell r="X2499">
            <v>41.476911984628629</v>
          </cell>
        </row>
        <row r="2500">
          <cell r="A2500" t="str">
            <v>L&amp;S Arts &amp; Humanities Division</v>
          </cell>
          <cell r="B2500" t="str">
            <v>South &amp; SE Asian Studies</v>
          </cell>
          <cell r="N2500" t="str">
            <v>Not TAS Eligible</v>
          </cell>
          <cell r="S2500">
            <v>2</v>
          </cell>
          <cell r="X2500">
            <v>2.4929486523661746</v>
          </cell>
        </row>
        <row r="2501">
          <cell r="A2501" t="str">
            <v>L&amp;S Arts &amp; Humanities Division</v>
          </cell>
          <cell r="B2501" t="str">
            <v>South &amp; SE Asian Studies</v>
          </cell>
          <cell r="N2501" t="str">
            <v>TAS Eligible</v>
          </cell>
          <cell r="S2501">
            <v>36</v>
          </cell>
          <cell r="X2501">
            <v>36.869693785826108</v>
          </cell>
        </row>
        <row r="2502">
          <cell r="A2502" t="str">
            <v>L&amp;S Arts &amp; Humanities Division</v>
          </cell>
          <cell r="B2502" t="str">
            <v>South &amp; SE Asian Studies</v>
          </cell>
          <cell r="N2502" t="str">
            <v>TAS Eligible</v>
          </cell>
          <cell r="S2502">
            <v>204</v>
          </cell>
          <cell r="X2502">
            <v>202.65807690944271</v>
          </cell>
        </row>
        <row r="2503">
          <cell r="A2503" t="str">
            <v>L&amp;S Arts &amp; Humanities Division</v>
          </cell>
          <cell r="B2503" t="str">
            <v>Spanish &amp; Portuguese</v>
          </cell>
          <cell r="N2503" t="str">
            <v>TAS Eligible</v>
          </cell>
          <cell r="S2503">
            <v>3</v>
          </cell>
          <cell r="X2503">
            <v>3.0859311033158932</v>
          </cell>
        </row>
        <row r="2504">
          <cell r="A2504" t="str">
            <v>L&amp;S Arts &amp; Humanities Division</v>
          </cell>
          <cell r="B2504" t="str">
            <v>Spanish &amp; Portuguese</v>
          </cell>
          <cell r="N2504" t="str">
            <v>TAS Eligible</v>
          </cell>
          <cell r="S2504">
            <v>45</v>
          </cell>
          <cell r="X2504">
            <v>49.374937364301367</v>
          </cell>
        </row>
        <row r="2505">
          <cell r="A2505" t="str">
            <v>L&amp;S Arts &amp; Humanities Division</v>
          </cell>
          <cell r="B2505" t="str">
            <v>Spanish &amp; Portuguese</v>
          </cell>
          <cell r="N2505" t="str">
            <v>TAS Eligible</v>
          </cell>
          <cell r="S2505">
            <v>21</v>
          </cell>
          <cell r="X2505">
            <v>21.347080986264672</v>
          </cell>
        </row>
        <row r="2506">
          <cell r="A2506" t="str">
            <v>L&amp;S Arts &amp; Humanities Division</v>
          </cell>
          <cell r="B2506" t="str">
            <v>Spanish &amp; Portuguese</v>
          </cell>
          <cell r="N2506" t="str">
            <v>Not TAS Eligible</v>
          </cell>
          <cell r="S2506">
            <v>15</v>
          </cell>
          <cell r="X2506">
            <v>15.334610323146659</v>
          </cell>
        </row>
        <row r="2507">
          <cell r="A2507" t="str">
            <v>L&amp;S Arts &amp; Humanities Division</v>
          </cell>
          <cell r="B2507" t="str">
            <v>Spanish &amp; Portuguese</v>
          </cell>
          <cell r="N2507" t="str">
            <v>Not TAS Eligible</v>
          </cell>
          <cell r="S2507">
            <v>9</v>
          </cell>
          <cell r="X2507">
            <v>9.8053345715317519</v>
          </cell>
        </row>
        <row r="2508">
          <cell r="A2508" t="str">
            <v>L&amp;S Arts &amp; Humanities Division</v>
          </cell>
          <cell r="B2508" t="str">
            <v>Spanish &amp; Portuguese</v>
          </cell>
          <cell r="N2508" t="str">
            <v>TAS Eligible</v>
          </cell>
          <cell r="S2508">
            <v>42</v>
          </cell>
          <cell r="X2508">
            <v>45.32790365477846</v>
          </cell>
        </row>
        <row r="2509">
          <cell r="A2509" t="str">
            <v>L&amp;S Arts &amp; Humanities Division</v>
          </cell>
          <cell r="B2509" t="str">
            <v>Spanish &amp; Portuguese</v>
          </cell>
          <cell r="N2509" t="str">
            <v>TAS Eligible</v>
          </cell>
          <cell r="S2509">
            <v>36</v>
          </cell>
          <cell r="X2509">
            <v>34.693138432426963</v>
          </cell>
        </row>
        <row r="2510">
          <cell r="A2510" t="str">
            <v>L&amp;S Arts &amp; Humanities Division</v>
          </cell>
          <cell r="B2510" t="str">
            <v>Spanish &amp; Portuguese</v>
          </cell>
          <cell r="N2510" t="str">
            <v>TAS Eligible</v>
          </cell>
          <cell r="S2510">
            <v>18</v>
          </cell>
          <cell r="X2510">
            <v>21.813082887363304</v>
          </cell>
        </row>
        <row r="2511">
          <cell r="A2511" t="str">
            <v>L&amp;S Arts &amp; Humanities Division</v>
          </cell>
          <cell r="B2511" t="str">
            <v>Spanish &amp; Portuguese</v>
          </cell>
          <cell r="N2511" t="str">
            <v>TAS Eligible</v>
          </cell>
          <cell r="S2511">
            <v>51</v>
          </cell>
          <cell r="X2511">
            <v>53.911329992098182</v>
          </cell>
        </row>
        <row r="2512">
          <cell r="A2512" t="str">
            <v>L&amp;S Arts &amp; Humanities Division</v>
          </cell>
          <cell r="B2512" t="str">
            <v>Spanish &amp; Portuguese</v>
          </cell>
          <cell r="N2512" t="str">
            <v>TAS Eligible</v>
          </cell>
          <cell r="S2512">
            <v>54</v>
          </cell>
          <cell r="X2512">
            <v>55.744885373454828</v>
          </cell>
        </row>
        <row r="2513">
          <cell r="A2513" t="str">
            <v>L&amp;S Arts &amp; Humanities Division</v>
          </cell>
          <cell r="B2513" t="str">
            <v>Spanish &amp; Portuguese</v>
          </cell>
          <cell r="N2513" t="str">
            <v>TAS Eligible</v>
          </cell>
          <cell r="S2513">
            <v>33</v>
          </cell>
          <cell r="X2513">
            <v>30.183643559928175</v>
          </cell>
        </row>
        <row r="2514">
          <cell r="A2514" t="str">
            <v>L&amp;S Arts &amp; Humanities Division</v>
          </cell>
          <cell r="B2514" t="str">
            <v>Spanish &amp; Portuguese</v>
          </cell>
          <cell r="N2514" t="str">
            <v>TAS Eligible</v>
          </cell>
          <cell r="S2514">
            <v>15</v>
          </cell>
          <cell r="X2514">
            <v>15.619248798583554</v>
          </cell>
        </row>
        <row r="2515">
          <cell r="A2515" t="str">
            <v>L&amp;S Arts &amp; Humanities Division</v>
          </cell>
          <cell r="B2515" t="str">
            <v>Spanish &amp; Portuguese</v>
          </cell>
          <cell r="N2515" t="str">
            <v>TAS Eligible</v>
          </cell>
          <cell r="S2515">
            <v>8</v>
          </cell>
          <cell r="X2515">
            <v>8.3611280939164292</v>
          </cell>
        </row>
        <row r="2516">
          <cell r="A2516" t="str">
            <v>L&amp;S Arts &amp; Humanities Division</v>
          </cell>
          <cell r="B2516" t="str">
            <v>Spanish &amp; Portuguese</v>
          </cell>
          <cell r="N2516" t="str">
            <v>TAS Eligible</v>
          </cell>
          <cell r="S2516">
            <v>24</v>
          </cell>
          <cell r="X2516">
            <v>24.203480426196897</v>
          </cell>
        </row>
        <row r="2517">
          <cell r="A2517" t="str">
            <v>L&amp;S Arts &amp; Humanities Division</v>
          </cell>
          <cell r="B2517" t="str">
            <v>Spanish &amp; Portuguese</v>
          </cell>
          <cell r="N2517" t="str">
            <v>TAS Eligible</v>
          </cell>
          <cell r="S2517">
            <v>28</v>
          </cell>
          <cell r="X2517">
            <v>31.087366592045658</v>
          </cell>
        </row>
        <row r="2518">
          <cell r="A2518" t="str">
            <v>L&amp;S Arts &amp; Humanities Division</v>
          </cell>
          <cell r="B2518" t="str">
            <v>Spanish &amp; Portuguese</v>
          </cell>
          <cell r="N2518" t="str">
            <v>TAS Eligible</v>
          </cell>
          <cell r="S2518">
            <v>30</v>
          </cell>
          <cell r="X2518">
            <v>29.122072685673714</v>
          </cell>
        </row>
        <row r="2519">
          <cell r="A2519" t="str">
            <v>L&amp;S Arts &amp; Humanities Division</v>
          </cell>
          <cell r="B2519" t="str">
            <v>Spanish &amp; Portuguese</v>
          </cell>
          <cell r="N2519" t="str">
            <v>TAS Eligible</v>
          </cell>
          <cell r="S2519">
            <v>32</v>
          </cell>
          <cell r="X2519">
            <v>32.040608591689704</v>
          </cell>
        </row>
        <row r="2520">
          <cell r="A2520" t="str">
            <v>L&amp;S Arts &amp; Humanities Division</v>
          </cell>
          <cell r="B2520" t="str">
            <v>Spanish &amp; Portuguese</v>
          </cell>
          <cell r="N2520" t="str">
            <v>TAS Eligible</v>
          </cell>
          <cell r="S2520">
            <v>26</v>
          </cell>
          <cell r="X2520">
            <v>28.453469335781143</v>
          </cell>
        </row>
        <row r="2521">
          <cell r="A2521" t="str">
            <v>L&amp;S Arts &amp; Humanities Division</v>
          </cell>
          <cell r="B2521" t="str">
            <v>Spanish &amp; Portuguese</v>
          </cell>
          <cell r="N2521" t="str">
            <v>TAS Eligible</v>
          </cell>
          <cell r="S2521">
            <v>54</v>
          </cell>
          <cell r="X2521">
            <v>52.115682482701722</v>
          </cell>
        </row>
        <row r="2522">
          <cell r="A2522" t="str">
            <v>L&amp;S Arts &amp; Humanities Division</v>
          </cell>
          <cell r="B2522" t="str">
            <v>Spanish &amp; Portuguese</v>
          </cell>
          <cell r="N2522" t="str">
            <v>TAS Eligible</v>
          </cell>
          <cell r="S2522">
            <v>39</v>
          </cell>
          <cell r="X2522">
            <v>36.173735234033117</v>
          </cell>
        </row>
        <row r="2523">
          <cell r="A2523" t="str">
            <v>L&amp;S Arts &amp; Humanities Division</v>
          </cell>
          <cell r="B2523" t="str">
            <v>Spanish &amp; Portuguese</v>
          </cell>
          <cell r="N2523" t="str">
            <v>TAS Eligible</v>
          </cell>
          <cell r="S2523">
            <v>30</v>
          </cell>
          <cell r="X2523">
            <v>34.238734446657219</v>
          </cell>
        </row>
        <row r="2524">
          <cell r="A2524" t="str">
            <v>L&amp;S Arts &amp; Humanities Division</v>
          </cell>
          <cell r="B2524" t="str">
            <v>Spanish &amp; Portuguese</v>
          </cell>
          <cell r="N2524" t="str">
            <v>TAS Eligible</v>
          </cell>
          <cell r="S2524">
            <v>42</v>
          </cell>
          <cell r="X2524">
            <v>44.002754085506695</v>
          </cell>
        </row>
        <row r="2525">
          <cell r="A2525" t="str">
            <v>L&amp;S Arts &amp; Humanities Division</v>
          </cell>
          <cell r="B2525" t="str">
            <v>Spanish &amp; Portuguese</v>
          </cell>
          <cell r="N2525" t="str">
            <v>TAS Eligible</v>
          </cell>
          <cell r="S2525">
            <v>39</v>
          </cell>
          <cell r="X2525">
            <v>43.769408437760987</v>
          </cell>
        </row>
        <row r="2526">
          <cell r="A2526" t="str">
            <v>L&amp;S Arts &amp; Humanities Division</v>
          </cell>
          <cell r="B2526" t="str">
            <v>Spanish &amp; Portuguese</v>
          </cell>
          <cell r="N2526" t="str">
            <v>TAS Eligible</v>
          </cell>
          <cell r="S2526">
            <v>12</v>
          </cell>
          <cell r="X2526">
            <v>13.200591641101784</v>
          </cell>
        </row>
        <row r="2527">
          <cell r="A2527" t="str">
            <v>L&amp;S Arts &amp; Humanities Division</v>
          </cell>
          <cell r="B2527" t="str">
            <v>Spanish &amp; Portuguese</v>
          </cell>
          <cell r="N2527" t="str">
            <v>TAS Eligible</v>
          </cell>
          <cell r="S2527">
            <v>27</v>
          </cell>
          <cell r="X2527">
            <v>28.871946729049299</v>
          </cell>
        </row>
        <row r="2528">
          <cell r="A2528" t="str">
            <v>L&amp;S Arts &amp; Humanities Division</v>
          </cell>
          <cell r="B2528" t="str">
            <v>Spanish &amp; Portuguese</v>
          </cell>
          <cell r="N2528" t="str">
            <v>TAS Eligible</v>
          </cell>
          <cell r="S2528">
            <v>33</v>
          </cell>
          <cell r="X2528">
            <v>38.528580069862286</v>
          </cell>
        </row>
        <row r="2529">
          <cell r="A2529" t="str">
            <v>L&amp;S Arts &amp; Humanities Division</v>
          </cell>
          <cell r="B2529" t="str">
            <v>Spanish &amp; Portuguese</v>
          </cell>
          <cell r="N2529" t="str">
            <v>TAS Eligible</v>
          </cell>
          <cell r="S2529">
            <v>27</v>
          </cell>
          <cell r="X2529">
            <v>29.328482214721561</v>
          </cell>
        </row>
        <row r="2530">
          <cell r="A2530" t="str">
            <v>L&amp;S Arts &amp; Humanities Division</v>
          </cell>
          <cell r="B2530" t="str">
            <v>Spanish &amp; Portuguese</v>
          </cell>
          <cell r="N2530" t="str">
            <v>TAS Eligible</v>
          </cell>
          <cell r="S2530">
            <v>80</v>
          </cell>
          <cell r="X2530">
            <v>87.73498635164718</v>
          </cell>
        </row>
        <row r="2531">
          <cell r="A2531" t="str">
            <v>L&amp;S Arts &amp; Humanities Division</v>
          </cell>
          <cell r="B2531" t="str">
            <v>Spanish &amp; Portuguese</v>
          </cell>
          <cell r="N2531" t="str">
            <v>TAS Eligible</v>
          </cell>
          <cell r="S2531">
            <v>90</v>
          </cell>
          <cell r="X2531">
            <v>85.998080550879422</v>
          </cell>
        </row>
        <row r="2532">
          <cell r="A2532" t="str">
            <v>L&amp;S Arts &amp; Humanities Division</v>
          </cell>
          <cell r="B2532" t="str">
            <v>Spanish &amp; Portuguese</v>
          </cell>
          <cell r="N2532" t="str">
            <v>TAS Eligible</v>
          </cell>
          <cell r="S2532">
            <v>110</v>
          </cell>
          <cell r="X2532">
            <v>107.47309396090994</v>
          </cell>
        </row>
        <row r="2533">
          <cell r="A2533" t="str">
            <v>L&amp;S Arts &amp; Humanities Division</v>
          </cell>
          <cell r="B2533" t="str">
            <v>Spanish &amp; Portuguese</v>
          </cell>
          <cell r="N2533" t="str">
            <v>TAS Eligible</v>
          </cell>
          <cell r="S2533">
            <v>110</v>
          </cell>
          <cell r="X2533">
            <v>110.95616760222555</v>
          </cell>
        </row>
        <row r="2534">
          <cell r="A2534" t="str">
            <v>L&amp;S Arts &amp; Humanities Division</v>
          </cell>
          <cell r="B2534" t="str">
            <v>Spanish &amp; Portuguese</v>
          </cell>
          <cell r="N2534" t="str">
            <v>TAS Eligible</v>
          </cell>
          <cell r="S2534">
            <v>100</v>
          </cell>
          <cell r="X2534">
            <v>102.37552352874984</v>
          </cell>
        </row>
        <row r="2535">
          <cell r="A2535" t="str">
            <v>L&amp;S Arts &amp; Humanities Division</v>
          </cell>
          <cell r="B2535" t="str">
            <v>Spanish &amp; Portuguese</v>
          </cell>
          <cell r="N2535" t="str">
            <v>TAS Eligible</v>
          </cell>
          <cell r="S2535">
            <v>90</v>
          </cell>
          <cell r="X2535">
            <v>93.601826546008212</v>
          </cell>
        </row>
        <row r="2536">
          <cell r="A2536" t="str">
            <v>L&amp;S Arts &amp; Humanities Division</v>
          </cell>
          <cell r="B2536" t="str">
            <v>Spanish &amp; Portuguese</v>
          </cell>
          <cell r="N2536" t="str">
            <v>TAS Eligible</v>
          </cell>
          <cell r="S2536">
            <v>65</v>
          </cell>
          <cell r="X2536">
            <v>65.428268757327146</v>
          </cell>
        </row>
        <row r="2537">
          <cell r="A2537" t="str">
            <v>L&amp;S Arts &amp; Humanities Division</v>
          </cell>
          <cell r="B2537" t="str">
            <v>Spanish &amp; Portuguese</v>
          </cell>
          <cell r="N2537" t="str">
            <v>TAS Eligible</v>
          </cell>
          <cell r="S2537">
            <v>75</v>
          </cell>
          <cell r="X2537">
            <v>75.874935932616395</v>
          </cell>
        </row>
        <row r="2538">
          <cell r="A2538" t="str">
            <v>L&amp;S Arts &amp; Humanities Division</v>
          </cell>
          <cell r="B2538" t="str">
            <v>Spanish &amp; Portuguese</v>
          </cell>
          <cell r="N2538" t="str">
            <v>TAS Eligible</v>
          </cell>
          <cell r="S2538">
            <v>55</v>
          </cell>
          <cell r="X2538">
            <v>63.311191192530366</v>
          </cell>
        </row>
        <row r="2539">
          <cell r="A2539" t="str">
            <v>L&amp;S Arts &amp; Humanities Division</v>
          </cell>
          <cell r="B2539" t="str">
            <v>Spanish &amp; Portuguese</v>
          </cell>
          <cell r="N2539" t="str">
            <v>TAS Eligible</v>
          </cell>
          <cell r="S2539">
            <v>95</v>
          </cell>
          <cell r="X2539">
            <v>102.38343764541494</v>
          </cell>
        </row>
        <row r="2540">
          <cell r="A2540" t="str">
            <v>L&amp;S Arts &amp; Humanities Division</v>
          </cell>
          <cell r="B2540" t="str">
            <v>Spanish &amp; Portuguese</v>
          </cell>
          <cell r="N2540" t="str">
            <v>TAS Eligible</v>
          </cell>
          <cell r="S2540">
            <v>95</v>
          </cell>
          <cell r="X2540">
            <v>99.090198595480487</v>
          </cell>
        </row>
        <row r="2541">
          <cell r="A2541" t="str">
            <v>L&amp;S Arts &amp; Humanities Division</v>
          </cell>
          <cell r="B2541" t="str">
            <v>Spanish &amp; Portuguese</v>
          </cell>
          <cell r="N2541" t="str">
            <v>TAS Eligible</v>
          </cell>
          <cell r="S2541">
            <v>85</v>
          </cell>
          <cell r="X2541">
            <v>81.87945918388904</v>
          </cell>
        </row>
        <row r="2542">
          <cell r="A2542" t="str">
            <v>L&amp;S Arts &amp; Humanities Division</v>
          </cell>
          <cell r="B2542" t="str">
            <v>Spanish &amp; Portuguese</v>
          </cell>
          <cell r="N2542" t="str">
            <v>TAS Eligible</v>
          </cell>
          <cell r="S2542">
            <v>100</v>
          </cell>
          <cell r="X2542">
            <v>106.50295883532459</v>
          </cell>
        </row>
        <row r="2543">
          <cell r="A2543" t="str">
            <v>L&amp;S Arts &amp; Humanities Division</v>
          </cell>
          <cell r="B2543" t="str">
            <v>Spanish &amp; Portuguese</v>
          </cell>
          <cell r="N2543" t="str">
            <v>TAS Eligible</v>
          </cell>
          <cell r="S2543">
            <v>40</v>
          </cell>
          <cell r="X2543">
            <v>34.276417490688068</v>
          </cell>
        </row>
        <row r="2544">
          <cell r="A2544" t="str">
            <v>L&amp;S Arts &amp; Humanities Division</v>
          </cell>
          <cell r="B2544" t="str">
            <v>Spanish &amp; Portuguese</v>
          </cell>
          <cell r="N2544" t="str">
            <v>TAS Eligible</v>
          </cell>
          <cell r="S2544">
            <v>60</v>
          </cell>
          <cell r="X2544">
            <v>66.258106222754762</v>
          </cell>
        </row>
        <row r="2545">
          <cell r="A2545" t="str">
            <v>L&amp;S Arts &amp; Humanities Division</v>
          </cell>
          <cell r="B2545" t="str">
            <v>Spanish &amp; Portuguese</v>
          </cell>
          <cell r="N2545" t="str">
            <v>TAS Eligible</v>
          </cell>
          <cell r="S2545">
            <v>68</v>
          </cell>
          <cell r="X2545">
            <v>74.176910569240732</v>
          </cell>
        </row>
        <row r="2546">
          <cell r="A2546" t="str">
            <v>L&amp;S Arts &amp; Humanities Division</v>
          </cell>
          <cell r="B2546" t="str">
            <v>Spanish &amp; Portuguese</v>
          </cell>
          <cell r="N2546" t="str">
            <v>TAS Eligible</v>
          </cell>
          <cell r="S2546">
            <v>95</v>
          </cell>
          <cell r="X2546">
            <v>82.427320291358143</v>
          </cell>
        </row>
        <row r="2547">
          <cell r="A2547" t="str">
            <v>L&amp;S Arts &amp; Humanities Division</v>
          </cell>
          <cell r="B2547" t="str">
            <v>Spanish &amp; Portuguese</v>
          </cell>
          <cell r="N2547" t="str">
            <v>TAS Eligible</v>
          </cell>
          <cell r="S2547">
            <v>75</v>
          </cell>
          <cell r="X2547">
            <v>83.0043351082615</v>
          </cell>
        </row>
        <row r="2548">
          <cell r="A2548" t="str">
            <v>L&amp;S Arts &amp; Humanities Division</v>
          </cell>
          <cell r="B2548" t="str">
            <v>Spanish &amp; Portuguese</v>
          </cell>
          <cell r="N2548" t="str">
            <v>TAS Eligible</v>
          </cell>
          <cell r="S2548">
            <v>100</v>
          </cell>
          <cell r="X2548">
            <v>102.17265203428333</v>
          </cell>
        </row>
        <row r="2549">
          <cell r="A2549" t="str">
            <v>L&amp;S Arts &amp; Humanities Division</v>
          </cell>
          <cell r="B2549" t="str">
            <v>Spanish &amp; Portuguese</v>
          </cell>
          <cell r="N2549" t="str">
            <v>TAS Eligible</v>
          </cell>
          <cell r="S2549">
            <v>110</v>
          </cell>
          <cell r="X2549">
            <v>99.822845522434761</v>
          </cell>
        </row>
        <row r="2550">
          <cell r="A2550" t="str">
            <v>L&amp;S Arts &amp; Humanities Division</v>
          </cell>
          <cell r="B2550" t="str">
            <v>Spanish &amp; Portuguese</v>
          </cell>
          <cell r="N2550" t="str">
            <v>TAS Eligible</v>
          </cell>
          <cell r="S2550">
            <v>125</v>
          </cell>
          <cell r="X2550">
            <v>126.78001129327363</v>
          </cell>
        </row>
        <row r="2551">
          <cell r="A2551" t="str">
            <v>L&amp;S Arts &amp; Humanities Division</v>
          </cell>
          <cell r="B2551" t="str">
            <v>Spanish &amp; Portuguese</v>
          </cell>
          <cell r="N2551" t="str">
            <v>TAS Eligible</v>
          </cell>
          <cell r="S2551">
            <v>80</v>
          </cell>
          <cell r="X2551">
            <v>75.006444376097747</v>
          </cell>
        </row>
        <row r="2552">
          <cell r="A2552" t="str">
            <v>L&amp;S Arts &amp; Humanities Division</v>
          </cell>
          <cell r="B2552" t="str">
            <v>Spanish &amp; Portuguese</v>
          </cell>
          <cell r="N2552" t="str">
            <v>TAS Eligible</v>
          </cell>
          <cell r="S2552">
            <v>125</v>
          </cell>
          <cell r="X2552">
            <v>136.0847100212394</v>
          </cell>
        </row>
        <row r="2553">
          <cell r="A2553" t="str">
            <v>L&amp;S Arts &amp; Humanities Division</v>
          </cell>
          <cell r="B2553" t="str">
            <v>Spanish &amp; Portuguese</v>
          </cell>
          <cell r="N2553" t="str">
            <v>TAS Eligible</v>
          </cell>
          <cell r="S2553">
            <v>115</v>
          </cell>
          <cell r="X2553">
            <v>121.36386748183376</v>
          </cell>
        </row>
        <row r="2554">
          <cell r="A2554" t="str">
            <v>L&amp;S Arts &amp; Humanities Division</v>
          </cell>
          <cell r="B2554" t="str">
            <v>Spanish &amp; Portuguese</v>
          </cell>
          <cell r="N2554" t="str">
            <v>TAS Eligible</v>
          </cell>
          <cell r="S2554">
            <v>120</v>
          </cell>
          <cell r="X2554">
            <v>127.77581970905575</v>
          </cell>
        </row>
        <row r="2555">
          <cell r="A2555" t="str">
            <v>L&amp;S Arts &amp; Humanities Division</v>
          </cell>
          <cell r="B2555" t="str">
            <v>Spanish &amp; Portuguese</v>
          </cell>
          <cell r="N2555" t="str">
            <v>TAS Eligible</v>
          </cell>
          <cell r="S2555">
            <v>115</v>
          </cell>
          <cell r="X2555">
            <v>112.72933244895064</v>
          </cell>
        </row>
        <row r="2556">
          <cell r="A2556" t="str">
            <v>L&amp;S Arts &amp; Humanities Division</v>
          </cell>
          <cell r="B2556" t="str">
            <v>Spanish &amp; Portuguese</v>
          </cell>
          <cell r="N2556" t="str">
            <v>TAS Eligible</v>
          </cell>
          <cell r="S2556">
            <v>125</v>
          </cell>
          <cell r="X2556">
            <v>126.8720837167285</v>
          </cell>
        </row>
        <row r="2557">
          <cell r="A2557" t="str">
            <v>L&amp;S Arts &amp; Humanities Division</v>
          </cell>
          <cell r="B2557" t="str">
            <v>Spanish &amp; Portuguese</v>
          </cell>
          <cell r="N2557" t="str">
            <v>TAS Eligible</v>
          </cell>
          <cell r="S2557">
            <v>75</v>
          </cell>
          <cell r="X2557">
            <v>73.224537554744771</v>
          </cell>
        </row>
        <row r="2558">
          <cell r="A2558" t="str">
            <v>L&amp;S Arts &amp; Humanities Division</v>
          </cell>
          <cell r="B2558" t="str">
            <v>Spanish &amp; Portuguese</v>
          </cell>
          <cell r="N2558" t="str">
            <v>TAS Eligible</v>
          </cell>
          <cell r="S2558">
            <v>80</v>
          </cell>
          <cell r="X2558">
            <v>76.307407982216731</v>
          </cell>
        </row>
        <row r="2559">
          <cell r="A2559" t="str">
            <v>L&amp;S Arts &amp; Humanities Division</v>
          </cell>
          <cell r="B2559" t="str">
            <v>Spanish &amp; Portuguese</v>
          </cell>
          <cell r="N2559" t="str">
            <v>TAS Eligible</v>
          </cell>
          <cell r="S2559">
            <v>90</v>
          </cell>
          <cell r="X2559">
            <v>88.720375782593607</v>
          </cell>
        </row>
        <row r="2560">
          <cell r="A2560" t="str">
            <v>L&amp;S Arts &amp; Humanities Division</v>
          </cell>
          <cell r="B2560" t="str">
            <v>Spanish &amp; Portuguese</v>
          </cell>
          <cell r="N2560" t="str">
            <v>TAS Eligible</v>
          </cell>
          <cell r="S2560">
            <v>85</v>
          </cell>
          <cell r="X2560">
            <v>86.015469252070716</v>
          </cell>
        </row>
        <row r="2561">
          <cell r="A2561" t="str">
            <v>L&amp;S Arts &amp; Humanities Division</v>
          </cell>
          <cell r="B2561" t="str">
            <v>Spanish &amp; Portuguese</v>
          </cell>
          <cell r="N2561" t="str">
            <v>TAS Eligible</v>
          </cell>
          <cell r="S2561">
            <v>95</v>
          </cell>
          <cell r="X2561">
            <v>103.99396235658467</v>
          </cell>
        </row>
        <row r="2562">
          <cell r="A2562" t="str">
            <v>L&amp;S Arts &amp; Humanities Division</v>
          </cell>
          <cell r="B2562" t="str">
            <v>Spanish &amp; Portuguese</v>
          </cell>
          <cell r="N2562" t="str">
            <v>TAS Eligible</v>
          </cell>
          <cell r="S2562">
            <v>85</v>
          </cell>
          <cell r="X2562">
            <v>86.606104612626723</v>
          </cell>
        </row>
        <row r="2563">
          <cell r="A2563" t="str">
            <v>L&amp;S Arts &amp; Humanities Division</v>
          </cell>
          <cell r="B2563" t="str">
            <v>Spanish &amp; Portuguese</v>
          </cell>
          <cell r="N2563" t="str">
            <v>TAS Eligible</v>
          </cell>
          <cell r="S2563">
            <v>65</v>
          </cell>
          <cell r="X2563">
            <v>64.339109025667668</v>
          </cell>
        </row>
        <row r="2564">
          <cell r="A2564" t="str">
            <v>L&amp;S Arts &amp; Humanities Division</v>
          </cell>
          <cell r="B2564" t="str">
            <v>Spanish &amp; Portuguese</v>
          </cell>
          <cell r="N2564" t="str">
            <v>TAS Eligible</v>
          </cell>
          <cell r="S2564">
            <v>75</v>
          </cell>
          <cell r="X2564">
            <v>68.888510917655879</v>
          </cell>
        </row>
        <row r="2565">
          <cell r="A2565" t="str">
            <v>L&amp;S Arts &amp; Humanities Division</v>
          </cell>
          <cell r="B2565" t="str">
            <v>Spanish &amp; Portuguese</v>
          </cell>
          <cell r="N2565" t="str">
            <v>TAS Eligible</v>
          </cell>
          <cell r="S2565">
            <v>85</v>
          </cell>
          <cell r="X2565">
            <v>80.745441187653526</v>
          </cell>
        </row>
        <row r="2566">
          <cell r="A2566" t="str">
            <v>L&amp;S Arts &amp; Humanities Division</v>
          </cell>
          <cell r="B2566" t="str">
            <v>Spanish &amp; Portuguese</v>
          </cell>
          <cell r="N2566" t="str">
            <v>TAS Eligible</v>
          </cell>
          <cell r="S2566">
            <v>85</v>
          </cell>
          <cell r="X2566">
            <v>85.600070652050391</v>
          </cell>
        </row>
        <row r="2567">
          <cell r="A2567" t="str">
            <v>L&amp;S Arts &amp; Humanities Division</v>
          </cell>
          <cell r="B2567" t="str">
            <v>Spanish &amp; Portuguese</v>
          </cell>
          <cell r="N2567" t="str">
            <v>TAS Eligible</v>
          </cell>
          <cell r="S2567">
            <v>95</v>
          </cell>
          <cell r="X2567">
            <v>103.84718190268268</v>
          </cell>
        </row>
        <row r="2568">
          <cell r="A2568" t="str">
            <v>L&amp;S Arts &amp; Humanities Division</v>
          </cell>
          <cell r="B2568" t="str">
            <v>Spanish &amp; Portuguese</v>
          </cell>
          <cell r="N2568" t="str">
            <v>TAS Eligible</v>
          </cell>
          <cell r="S2568">
            <v>85</v>
          </cell>
          <cell r="X2568">
            <v>85.637876424881838</v>
          </cell>
        </row>
        <row r="2569">
          <cell r="A2569" t="str">
            <v>L&amp;S Arts &amp; Humanities Division</v>
          </cell>
          <cell r="B2569" t="str">
            <v>Spanish &amp; Portuguese</v>
          </cell>
          <cell r="N2569" t="str">
            <v>TAS Eligible</v>
          </cell>
          <cell r="S2569">
            <v>90</v>
          </cell>
          <cell r="X2569">
            <v>97.629629277983994</v>
          </cell>
        </row>
        <row r="2570">
          <cell r="A2570" t="str">
            <v>L&amp;S Arts &amp; Humanities Division</v>
          </cell>
          <cell r="B2570" t="str">
            <v>Spanish &amp; Portuguese</v>
          </cell>
          <cell r="N2570" t="str">
            <v>TAS Eligible</v>
          </cell>
          <cell r="S2570">
            <v>55</v>
          </cell>
          <cell r="X2570">
            <v>46.884936588588872</v>
          </cell>
        </row>
        <row r="2571">
          <cell r="A2571" t="str">
            <v>L&amp;S Arts &amp; Humanities Division</v>
          </cell>
          <cell r="B2571" t="str">
            <v>Spanish &amp; Portuguese</v>
          </cell>
          <cell r="N2571" t="str">
            <v>TAS Eligible</v>
          </cell>
          <cell r="S2571">
            <v>95</v>
          </cell>
          <cell r="X2571">
            <v>99.364232229075995</v>
          </cell>
        </row>
        <row r="2572">
          <cell r="A2572" t="str">
            <v>L&amp;S Arts &amp; Humanities Division</v>
          </cell>
          <cell r="B2572" t="str">
            <v>Spanish &amp; Portuguese</v>
          </cell>
          <cell r="N2572" t="str">
            <v>TAS Eligible</v>
          </cell>
          <cell r="S2572">
            <v>90</v>
          </cell>
          <cell r="X2572">
            <v>78.264703491393178</v>
          </cell>
        </row>
        <row r="2573">
          <cell r="A2573" t="str">
            <v>L&amp;S Arts &amp; Humanities Division</v>
          </cell>
          <cell r="B2573" t="str">
            <v>Spanish &amp; Portuguese</v>
          </cell>
          <cell r="N2573" t="str">
            <v>TAS Eligible</v>
          </cell>
          <cell r="S2573">
            <v>80</v>
          </cell>
          <cell r="X2573">
            <v>75.851422331172159</v>
          </cell>
        </row>
        <row r="2574">
          <cell r="A2574" t="str">
            <v>L&amp;S Arts &amp; Humanities Division</v>
          </cell>
          <cell r="B2574" t="str">
            <v>Spanish &amp; Portuguese</v>
          </cell>
          <cell r="N2574" t="str">
            <v>TAS Eligible</v>
          </cell>
          <cell r="S2574">
            <v>65</v>
          </cell>
          <cell r="X2574">
            <v>56.432508524875914</v>
          </cell>
        </row>
        <row r="2575">
          <cell r="A2575" t="str">
            <v>L&amp;S Arts &amp; Humanities Division</v>
          </cell>
          <cell r="B2575" t="str">
            <v>Spanish &amp; Portuguese</v>
          </cell>
          <cell r="N2575" t="str">
            <v>TAS Eligible</v>
          </cell>
          <cell r="S2575">
            <v>45</v>
          </cell>
          <cell r="X2575">
            <v>44.575407080518083</v>
          </cell>
        </row>
        <row r="2576">
          <cell r="A2576" t="str">
            <v>L&amp;S Arts &amp; Humanities Division</v>
          </cell>
          <cell r="B2576" t="str">
            <v>Spanish &amp; Portuguese</v>
          </cell>
          <cell r="N2576" t="str">
            <v>TAS Eligible</v>
          </cell>
          <cell r="S2576">
            <v>45</v>
          </cell>
          <cell r="X2576">
            <v>42.595449905808579</v>
          </cell>
        </row>
        <row r="2577">
          <cell r="A2577" t="str">
            <v>L&amp;S Arts &amp; Humanities Division</v>
          </cell>
          <cell r="B2577" t="str">
            <v>Spanish &amp; Portuguese</v>
          </cell>
          <cell r="N2577" t="str">
            <v>TAS Eligible</v>
          </cell>
          <cell r="S2577">
            <v>60</v>
          </cell>
          <cell r="X2577">
            <v>59.635010119365766</v>
          </cell>
        </row>
        <row r="2578">
          <cell r="A2578" t="str">
            <v>L&amp;S Arts &amp; Humanities Division</v>
          </cell>
          <cell r="B2578" t="str">
            <v>Spanish &amp; Portuguese</v>
          </cell>
          <cell r="N2578" t="str">
            <v>TAS Eligible</v>
          </cell>
          <cell r="S2578">
            <v>65</v>
          </cell>
          <cell r="X2578">
            <v>66.751149864379897</v>
          </cell>
        </row>
        <row r="2579">
          <cell r="A2579" t="str">
            <v>L&amp;S Arts &amp; Humanities Division</v>
          </cell>
          <cell r="B2579" t="str">
            <v>Spanish &amp; Portuguese</v>
          </cell>
          <cell r="N2579" t="str">
            <v>TAS Eligible</v>
          </cell>
          <cell r="S2579">
            <v>70</v>
          </cell>
          <cell r="X2579">
            <v>67.234451098053938</v>
          </cell>
        </row>
        <row r="2580">
          <cell r="A2580" t="str">
            <v>L&amp;S Arts &amp; Humanities Division</v>
          </cell>
          <cell r="B2580" t="str">
            <v>Spanish &amp; Portuguese</v>
          </cell>
          <cell r="N2580" t="str">
            <v>TAS Eligible</v>
          </cell>
          <cell r="S2580">
            <v>95</v>
          </cell>
          <cell r="X2580">
            <v>90.913575442337148</v>
          </cell>
        </row>
        <row r="2581">
          <cell r="A2581" t="str">
            <v>L&amp;S Arts &amp; Humanities Division</v>
          </cell>
          <cell r="B2581" t="str">
            <v>Spanish &amp; Portuguese</v>
          </cell>
          <cell r="N2581" t="str">
            <v>TAS Eligible</v>
          </cell>
          <cell r="S2581">
            <v>60</v>
          </cell>
          <cell r="X2581">
            <v>48.255131123691889</v>
          </cell>
        </row>
        <row r="2582">
          <cell r="A2582" t="str">
            <v>L&amp;S Arts &amp; Humanities Division</v>
          </cell>
          <cell r="B2582" t="str">
            <v>Spanish &amp; Portuguese</v>
          </cell>
          <cell r="N2582" t="str">
            <v>TAS Eligible</v>
          </cell>
          <cell r="S2582">
            <v>57</v>
          </cell>
          <cell r="X2582">
            <v>61.714670016250402</v>
          </cell>
        </row>
        <row r="2583">
          <cell r="A2583" t="str">
            <v>L&amp;S Arts &amp; Humanities Division</v>
          </cell>
          <cell r="B2583" t="str">
            <v>Spanish &amp; Portuguese</v>
          </cell>
          <cell r="N2583" t="str">
            <v>TAS Eligible</v>
          </cell>
          <cell r="S2583">
            <v>51</v>
          </cell>
          <cell r="X2583">
            <v>58.263590119762206</v>
          </cell>
        </row>
        <row r="2584">
          <cell r="A2584" t="str">
            <v>L&amp;S Arts &amp; Humanities Division</v>
          </cell>
          <cell r="B2584" t="str">
            <v>Spanish &amp; Portuguese</v>
          </cell>
          <cell r="N2584" t="str">
            <v>TAS Eligible</v>
          </cell>
          <cell r="S2584">
            <v>66</v>
          </cell>
          <cell r="X2584">
            <v>69.034946004927136</v>
          </cell>
        </row>
        <row r="2585">
          <cell r="A2585" t="str">
            <v>L&amp;S Arts &amp; Humanities Division</v>
          </cell>
          <cell r="B2585" t="str">
            <v>Spanish &amp; Portuguese</v>
          </cell>
          <cell r="N2585" t="str">
            <v>TAS Eligible</v>
          </cell>
          <cell r="S2585">
            <v>54</v>
          </cell>
          <cell r="X2585">
            <v>61.520226940338191</v>
          </cell>
        </row>
        <row r="2586">
          <cell r="A2586" t="str">
            <v>L&amp;S Arts &amp; Humanities Division</v>
          </cell>
          <cell r="B2586" t="str">
            <v>Spanish &amp; Portuguese</v>
          </cell>
          <cell r="N2586" t="str">
            <v>Not TAS Eligible</v>
          </cell>
          <cell r="S2586">
            <v>10</v>
          </cell>
          <cell r="X2586">
            <v>9.2719695861968141</v>
          </cell>
        </row>
        <row r="2587">
          <cell r="A2587" t="str">
            <v>L&amp;S Arts &amp; Humanities Division</v>
          </cell>
          <cell r="B2587" t="str">
            <v>Spanish &amp; Portuguese</v>
          </cell>
          <cell r="N2587" t="str">
            <v>Not TAS Eligible</v>
          </cell>
          <cell r="S2587">
            <v>5</v>
          </cell>
          <cell r="X2587">
            <v>5.1115367743822198</v>
          </cell>
        </row>
        <row r="2588">
          <cell r="A2588" t="str">
            <v>L&amp;S Arts &amp; Humanities Division</v>
          </cell>
          <cell r="B2588" t="str">
            <v>Spanish &amp; Portuguese</v>
          </cell>
          <cell r="N2588" t="str">
            <v>Not TAS Eligible</v>
          </cell>
          <cell r="S2588">
            <v>12</v>
          </cell>
          <cell r="X2588">
            <v>11.760432811814592</v>
          </cell>
        </row>
        <row r="2589">
          <cell r="A2589" t="str">
            <v>L&amp;S Arts &amp; Humanities Division</v>
          </cell>
          <cell r="B2589" t="str">
            <v>Spanish &amp; Portuguese</v>
          </cell>
          <cell r="N2589" t="str">
            <v>TAS Eligible</v>
          </cell>
          <cell r="S2589">
            <v>48</v>
          </cell>
          <cell r="X2589">
            <v>46.327403308442989</v>
          </cell>
        </row>
        <row r="2590">
          <cell r="A2590" t="str">
            <v>L&amp;S Arts &amp; Humanities Division</v>
          </cell>
          <cell r="B2590" t="str">
            <v>Spanish &amp; Portuguese</v>
          </cell>
          <cell r="N2590" t="str">
            <v>TAS Eligible</v>
          </cell>
          <cell r="S2590">
            <v>51</v>
          </cell>
          <cell r="X2590">
            <v>51.778714238803992</v>
          </cell>
        </row>
        <row r="2591">
          <cell r="A2591" t="str">
            <v>L&amp;S Arts &amp; Humanities Division</v>
          </cell>
          <cell r="B2591" t="str">
            <v>Spanish &amp; Portuguese</v>
          </cell>
          <cell r="N2591" t="str">
            <v>TAS Eligible</v>
          </cell>
          <cell r="S2591">
            <v>57</v>
          </cell>
          <cell r="X2591">
            <v>55.782059049416638</v>
          </cell>
        </row>
        <row r="2592">
          <cell r="A2592" t="str">
            <v>L&amp;S Arts &amp; Humanities Division</v>
          </cell>
          <cell r="B2592" t="str">
            <v>Spanish &amp; Portuguese</v>
          </cell>
          <cell r="N2592" t="str">
            <v>TAS Eligible</v>
          </cell>
          <cell r="S2592">
            <v>66</v>
          </cell>
          <cell r="X2592">
            <v>64.175485959304396</v>
          </cell>
        </row>
        <row r="2593">
          <cell r="A2593" t="str">
            <v>L&amp;S Arts &amp; Humanities Division</v>
          </cell>
          <cell r="B2593" t="str">
            <v>Spanish &amp; Portuguese</v>
          </cell>
          <cell r="N2593" t="str">
            <v>TAS Eligible</v>
          </cell>
          <cell r="S2593">
            <v>63</v>
          </cell>
          <cell r="X2593">
            <v>59.171200234538361</v>
          </cell>
        </row>
        <row r="2594">
          <cell r="A2594" t="str">
            <v>L&amp;S Arts &amp; Humanities Division</v>
          </cell>
          <cell r="B2594" t="str">
            <v>Spanish &amp; Portuguese</v>
          </cell>
          <cell r="N2594" t="str">
            <v>TAS Eligible</v>
          </cell>
          <cell r="S2594">
            <v>42</v>
          </cell>
          <cell r="X2594">
            <v>47.10664597644805</v>
          </cell>
        </row>
        <row r="2595">
          <cell r="A2595" t="str">
            <v>L&amp;S Arts &amp; Humanities Division</v>
          </cell>
          <cell r="B2595" t="str">
            <v>Spanish &amp; Portuguese</v>
          </cell>
          <cell r="N2595" t="str">
            <v>TAS Eligible</v>
          </cell>
          <cell r="S2595">
            <v>57</v>
          </cell>
          <cell r="X2595">
            <v>61.791133448314206</v>
          </cell>
        </row>
        <row r="2596">
          <cell r="A2596" t="str">
            <v>L&amp;S Arts &amp; Humanities Division</v>
          </cell>
          <cell r="B2596" t="str">
            <v>Spanish &amp; Portuguese</v>
          </cell>
          <cell r="N2596" t="str">
            <v>TAS Eligible</v>
          </cell>
          <cell r="S2596">
            <v>54</v>
          </cell>
          <cell r="X2596">
            <v>54.604568597251472</v>
          </cell>
        </row>
        <row r="2597">
          <cell r="A2597" t="str">
            <v>L&amp;S Arts &amp; Humanities Division</v>
          </cell>
          <cell r="B2597" t="str">
            <v>Spanish &amp; Portuguese</v>
          </cell>
          <cell r="N2597" t="str">
            <v>TAS Eligible</v>
          </cell>
          <cell r="S2597">
            <v>57</v>
          </cell>
          <cell r="X2597">
            <v>48.427535980779155</v>
          </cell>
        </row>
        <row r="2598">
          <cell r="A2598" t="str">
            <v>L&amp;S Arts &amp; Humanities Division</v>
          </cell>
          <cell r="B2598" t="str">
            <v>Spanish &amp; Portuguese</v>
          </cell>
          <cell r="N2598" t="str">
            <v>TAS Eligible</v>
          </cell>
          <cell r="S2598">
            <v>48</v>
          </cell>
          <cell r="X2598">
            <v>50.503584508843559</v>
          </cell>
        </row>
        <row r="2599">
          <cell r="A2599" t="str">
            <v>L&amp;S Arts &amp; Humanities Division</v>
          </cell>
          <cell r="B2599" t="str">
            <v>Spanish &amp; Portuguese</v>
          </cell>
          <cell r="N2599" t="str">
            <v>TAS Eligible</v>
          </cell>
          <cell r="S2599">
            <v>60</v>
          </cell>
          <cell r="X2599">
            <v>60.05465753119686</v>
          </cell>
        </row>
        <row r="2600">
          <cell r="A2600" t="str">
            <v>L&amp;S Arts &amp; Humanities Division</v>
          </cell>
          <cell r="B2600" t="str">
            <v>Spanish &amp; Portuguese</v>
          </cell>
          <cell r="N2600" t="str">
            <v>Not TAS Eligible</v>
          </cell>
          <cell r="S2600">
            <v>11</v>
          </cell>
          <cell r="X2600">
            <v>10.422971511606287</v>
          </cell>
        </row>
        <row r="2601">
          <cell r="A2601" t="str">
            <v>L&amp;S Arts &amp; Humanities Division</v>
          </cell>
          <cell r="B2601" t="str">
            <v>Spanish &amp; Portuguese</v>
          </cell>
          <cell r="N2601" t="str">
            <v>Not TAS Eligible</v>
          </cell>
          <cell r="S2601">
            <v>3</v>
          </cell>
          <cell r="X2601">
            <v>2.8918794101124554</v>
          </cell>
        </row>
        <row r="2602">
          <cell r="A2602" t="str">
            <v>L&amp;S Arts &amp; Humanities Division</v>
          </cell>
          <cell r="B2602" t="str">
            <v>Spanish &amp; Portuguese</v>
          </cell>
          <cell r="N2602" t="str">
            <v>Not TAS Eligible</v>
          </cell>
          <cell r="S2602">
            <v>1</v>
          </cell>
          <cell r="X2602">
            <v>1.0620702757037006</v>
          </cell>
        </row>
        <row r="2603">
          <cell r="A2603" t="str">
            <v>L&amp;S Arts &amp; Humanities Division</v>
          </cell>
          <cell r="B2603" t="str">
            <v>Spanish &amp; Portuguese</v>
          </cell>
          <cell r="N2603" t="str">
            <v>Not TAS Eligible</v>
          </cell>
          <cell r="S2603">
            <v>7</v>
          </cell>
          <cell r="X2603">
            <v>7.3520288484848546</v>
          </cell>
        </row>
        <row r="2604">
          <cell r="A2604" t="str">
            <v>L&amp;S Arts &amp; Humanities Division</v>
          </cell>
          <cell r="B2604" t="str">
            <v>Spanish &amp; Portuguese</v>
          </cell>
          <cell r="N2604" t="str">
            <v>TAS Eligible</v>
          </cell>
          <cell r="S2604">
            <v>75</v>
          </cell>
          <cell r="X2604">
            <v>72.392904678918981</v>
          </cell>
        </row>
        <row r="2605">
          <cell r="A2605" t="str">
            <v>L&amp;S Arts &amp; Humanities Division</v>
          </cell>
          <cell r="B2605" t="str">
            <v>Spanish &amp; Portuguese</v>
          </cell>
          <cell r="N2605" t="str">
            <v>TAS Eligible</v>
          </cell>
          <cell r="S2605">
            <v>66</v>
          </cell>
          <cell r="X2605">
            <v>57.749615837460574</v>
          </cell>
        </row>
        <row r="2606">
          <cell r="A2606" t="str">
            <v>L&amp;S Arts &amp; Humanities Division</v>
          </cell>
          <cell r="B2606" t="str">
            <v>Spanish &amp; Portuguese</v>
          </cell>
          <cell r="N2606" t="str">
            <v>TAS Eligible</v>
          </cell>
          <cell r="S2606">
            <v>72</v>
          </cell>
          <cell r="X2606">
            <v>72.796872940583313</v>
          </cell>
        </row>
        <row r="2607">
          <cell r="A2607" t="str">
            <v>L&amp;S Arts &amp; Humanities Division</v>
          </cell>
          <cell r="B2607" t="str">
            <v>Spanish &amp; Portuguese</v>
          </cell>
          <cell r="N2607" t="str">
            <v>TAS Eligible</v>
          </cell>
          <cell r="S2607">
            <v>54</v>
          </cell>
          <cell r="X2607">
            <v>52.779602240690181</v>
          </cell>
        </row>
        <row r="2608">
          <cell r="A2608" t="str">
            <v>L&amp;S Arts &amp; Humanities Division</v>
          </cell>
          <cell r="B2608" t="str">
            <v>Spanish &amp; Portuguese</v>
          </cell>
          <cell r="N2608" t="str">
            <v>TAS Eligible</v>
          </cell>
          <cell r="S2608">
            <v>21</v>
          </cell>
          <cell r="X2608">
            <v>24.434740776595369</v>
          </cell>
        </row>
        <row r="2609">
          <cell r="A2609" t="str">
            <v>L&amp;S Arts &amp; Humanities Division</v>
          </cell>
          <cell r="B2609" t="str">
            <v>Spanish &amp; Portuguese</v>
          </cell>
          <cell r="N2609" t="str">
            <v>TAS Eligible</v>
          </cell>
          <cell r="S2609">
            <v>66</v>
          </cell>
          <cell r="X2609">
            <v>63.061947838467319</v>
          </cell>
        </row>
        <row r="2610">
          <cell r="A2610" t="str">
            <v>L&amp;S Arts &amp; Humanities Division</v>
          </cell>
          <cell r="B2610" t="str">
            <v>Spanish &amp; Portuguese</v>
          </cell>
          <cell r="N2610" t="str">
            <v>TAS Eligible</v>
          </cell>
          <cell r="S2610">
            <v>51</v>
          </cell>
          <cell r="X2610">
            <v>54.964176564861972</v>
          </cell>
        </row>
        <row r="2611">
          <cell r="A2611" t="str">
            <v>L&amp;S Arts &amp; Humanities Division</v>
          </cell>
          <cell r="B2611" t="str">
            <v>Spanish &amp; Portuguese</v>
          </cell>
          <cell r="N2611" t="str">
            <v>TAS Eligible</v>
          </cell>
          <cell r="S2611">
            <v>33</v>
          </cell>
          <cell r="X2611">
            <v>31.456924014416838</v>
          </cell>
        </row>
        <row r="2612">
          <cell r="A2612" t="str">
            <v>L&amp;S Arts &amp; Humanities Division</v>
          </cell>
          <cell r="B2612" t="str">
            <v>Spanish &amp; Portuguese</v>
          </cell>
          <cell r="N2612" t="str">
            <v>TAS Eligible</v>
          </cell>
          <cell r="S2612">
            <v>66</v>
          </cell>
          <cell r="X2612">
            <v>63.87567875364644</v>
          </cell>
        </row>
        <row r="2613">
          <cell r="A2613" t="str">
            <v>L&amp;S Arts &amp; Humanities Division</v>
          </cell>
          <cell r="B2613" t="str">
            <v>Spanish &amp; Portuguese</v>
          </cell>
          <cell r="N2613" t="str">
            <v>TAS Eligible</v>
          </cell>
          <cell r="S2613">
            <v>81</v>
          </cell>
          <cell r="X2613">
            <v>79.523096228335717</v>
          </cell>
        </row>
        <row r="2614">
          <cell r="A2614" t="str">
            <v>L&amp;S Arts &amp; Humanities Division</v>
          </cell>
          <cell r="B2614" t="str">
            <v>Spanish &amp; Portuguese</v>
          </cell>
          <cell r="N2614" t="str">
            <v>TAS Eligible</v>
          </cell>
          <cell r="S2614">
            <v>72</v>
          </cell>
          <cell r="X2614">
            <v>64.635249703160866</v>
          </cell>
        </row>
        <row r="2615">
          <cell r="A2615" t="str">
            <v>L&amp;S Arts &amp; Humanities Division</v>
          </cell>
          <cell r="B2615" t="str">
            <v>Spanish &amp; Portuguese</v>
          </cell>
          <cell r="N2615" t="str">
            <v>TAS Eligible</v>
          </cell>
          <cell r="S2615">
            <v>75</v>
          </cell>
          <cell r="X2615">
            <v>77.895854581435174</v>
          </cell>
        </row>
        <row r="2616">
          <cell r="A2616" t="str">
            <v>L&amp;S Arts &amp; Humanities Division</v>
          </cell>
          <cell r="B2616" t="str">
            <v>Spanish &amp; Portuguese</v>
          </cell>
          <cell r="N2616" t="str">
            <v>TAS Eligible</v>
          </cell>
          <cell r="S2616">
            <v>57</v>
          </cell>
          <cell r="X2616">
            <v>52.334923812023682</v>
          </cell>
        </row>
        <row r="2617">
          <cell r="A2617" t="str">
            <v>L&amp;S Arts &amp; Humanities Division</v>
          </cell>
          <cell r="B2617" t="str">
            <v>Spanish &amp; Portuguese</v>
          </cell>
          <cell r="N2617" t="str">
            <v>TAS Eligible</v>
          </cell>
          <cell r="S2617">
            <v>75</v>
          </cell>
          <cell r="X2617">
            <v>74.294552312400782</v>
          </cell>
        </row>
        <row r="2618">
          <cell r="A2618" t="str">
            <v>L&amp;S Arts &amp; Humanities Division</v>
          </cell>
          <cell r="B2618" t="str">
            <v>Spanish &amp; Portuguese</v>
          </cell>
          <cell r="N2618" t="str">
            <v>TAS Eligible</v>
          </cell>
          <cell r="S2618">
            <v>42</v>
          </cell>
          <cell r="X2618">
            <v>39.089574826657831</v>
          </cell>
        </row>
        <row r="2619">
          <cell r="A2619" t="str">
            <v>L&amp;S Arts &amp; Humanities Division</v>
          </cell>
          <cell r="B2619" t="str">
            <v>Spanish &amp; Portuguese</v>
          </cell>
          <cell r="N2619" t="str">
            <v>TAS Eligible</v>
          </cell>
          <cell r="S2619">
            <v>57</v>
          </cell>
          <cell r="X2619">
            <v>57.030177282384393</v>
          </cell>
        </row>
        <row r="2620">
          <cell r="A2620" t="str">
            <v>L&amp;S Arts &amp; Humanities Division</v>
          </cell>
          <cell r="B2620" t="str">
            <v>Spanish &amp; Portuguese</v>
          </cell>
          <cell r="N2620" t="str">
            <v>TAS Eligible</v>
          </cell>
          <cell r="S2620">
            <v>66</v>
          </cell>
          <cell r="X2620">
            <v>61.571924076871085</v>
          </cell>
        </row>
        <row r="2621">
          <cell r="A2621" t="str">
            <v>L&amp;S Arts &amp; Humanities Division</v>
          </cell>
          <cell r="B2621" t="str">
            <v>Spanish &amp; Portuguese</v>
          </cell>
          <cell r="N2621" t="str">
            <v>TAS Eligible</v>
          </cell>
          <cell r="S2621">
            <v>39</v>
          </cell>
          <cell r="X2621">
            <v>35.530995855808932</v>
          </cell>
        </row>
        <row r="2622">
          <cell r="A2622" t="str">
            <v>L&amp;S Arts &amp; Humanities Division</v>
          </cell>
          <cell r="B2622" t="str">
            <v>Spanish &amp; Portuguese</v>
          </cell>
          <cell r="N2622" t="str">
            <v>TAS Eligible</v>
          </cell>
          <cell r="S2622">
            <v>27</v>
          </cell>
          <cell r="X2622">
            <v>28.179358233900562</v>
          </cell>
        </row>
        <row r="2623">
          <cell r="A2623" t="str">
            <v>L&amp;S Arts &amp; Humanities Division</v>
          </cell>
          <cell r="B2623" t="str">
            <v>Spanish &amp; Portuguese</v>
          </cell>
          <cell r="N2623" t="str">
            <v>TAS Eligible</v>
          </cell>
          <cell r="S2623">
            <v>69</v>
          </cell>
          <cell r="X2623">
            <v>68.711407335306149</v>
          </cell>
        </row>
        <row r="2624">
          <cell r="A2624" t="str">
            <v>L&amp;S Arts &amp; Humanities Division</v>
          </cell>
          <cell r="B2624" t="str">
            <v>Spanish &amp; Portuguese</v>
          </cell>
          <cell r="N2624" t="str">
            <v>TAS Eligible</v>
          </cell>
          <cell r="S2624">
            <v>69</v>
          </cell>
          <cell r="X2624">
            <v>67.753491054317649</v>
          </cell>
        </row>
        <row r="2625">
          <cell r="A2625" t="str">
            <v>L&amp;S Arts &amp; Humanities Division</v>
          </cell>
          <cell r="B2625" t="str">
            <v>Spanish &amp; Portuguese</v>
          </cell>
          <cell r="N2625" t="str">
            <v>TAS Eligible</v>
          </cell>
          <cell r="S2625">
            <v>39</v>
          </cell>
          <cell r="X2625">
            <v>42.875956369466017</v>
          </cell>
        </row>
        <row r="2626">
          <cell r="A2626" t="str">
            <v>L&amp;S Arts &amp; Humanities Division</v>
          </cell>
          <cell r="B2626" t="str">
            <v>Spanish &amp; Portuguese</v>
          </cell>
          <cell r="N2626" t="str">
            <v>TAS Eligible</v>
          </cell>
          <cell r="S2626">
            <v>33</v>
          </cell>
          <cell r="X2626">
            <v>33.945242136474825</v>
          </cell>
        </row>
        <row r="2627">
          <cell r="A2627" t="str">
            <v>L&amp;S Arts &amp; Humanities Division</v>
          </cell>
          <cell r="B2627" t="str">
            <v>Spanish &amp; Portuguese</v>
          </cell>
          <cell r="N2627" t="str">
            <v>TAS Eligible</v>
          </cell>
          <cell r="S2627">
            <v>42</v>
          </cell>
          <cell r="X2627">
            <v>39.999925332151598</v>
          </cell>
        </row>
        <row r="2628">
          <cell r="A2628" t="str">
            <v>L&amp;S Arts &amp; Humanities Division</v>
          </cell>
          <cell r="B2628" t="str">
            <v>Spanish &amp; Portuguese</v>
          </cell>
          <cell r="N2628" t="str">
            <v>TAS Eligible</v>
          </cell>
          <cell r="S2628">
            <v>21</v>
          </cell>
          <cell r="X2628">
            <v>22.562016345957641</v>
          </cell>
        </row>
        <row r="2629">
          <cell r="A2629" t="str">
            <v>L&amp;S Arts &amp; Humanities Division</v>
          </cell>
          <cell r="B2629" t="str">
            <v>Spanish &amp; Portuguese</v>
          </cell>
          <cell r="N2629" t="str">
            <v>TAS Eligible</v>
          </cell>
          <cell r="S2629">
            <v>36</v>
          </cell>
          <cell r="X2629">
            <v>35.708701401026403</v>
          </cell>
        </row>
        <row r="2630">
          <cell r="A2630" t="str">
            <v>L&amp;S Arts &amp; Humanities Division</v>
          </cell>
          <cell r="B2630" t="str">
            <v>Spanish &amp; Portuguese</v>
          </cell>
          <cell r="N2630" t="str">
            <v>TAS Eligible</v>
          </cell>
          <cell r="S2630">
            <v>48</v>
          </cell>
          <cell r="X2630">
            <v>46.244990570788907</v>
          </cell>
        </row>
        <row r="2631">
          <cell r="A2631" t="str">
            <v>L&amp;S Arts &amp; Humanities Division</v>
          </cell>
          <cell r="B2631" t="str">
            <v>Spanish &amp; Portuguese</v>
          </cell>
          <cell r="N2631" t="str">
            <v>TAS Eligible</v>
          </cell>
          <cell r="S2631">
            <v>60</v>
          </cell>
          <cell r="X2631">
            <v>49.924042988969511</v>
          </cell>
        </row>
        <row r="2632">
          <cell r="A2632" t="str">
            <v>L&amp;S Arts &amp; Humanities Division</v>
          </cell>
          <cell r="B2632" t="str">
            <v>Spanish &amp; Portuguese</v>
          </cell>
          <cell r="N2632" t="str">
            <v>TAS Eligible</v>
          </cell>
          <cell r="S2632">
            <v>57</v>
          </cell>
          <cell r="X2632">
            <v>55.960982484930142</v>
          </cell>
        </row>
        <row r="2633">
          <cell r="A2633" t="str">
            <v>L&amp;S Arts &amp; Humanities Division</v>
          </cell>
          <cell r="B2633" t="str">
            <v>Spanish &amp; Portuguese</v>
          </cell>
          <cell r="N2633" t="str">
            <v>TAS Eligible</v>
          </cell>
          <cell r="S2633">
            <v>69</v>
          </cell>
          <cell r="X2633">
            <v>68.077876095257452</v>
          </cell>
        </row>
        <row r="2634">
          <cell r="A2634" t="str">
            <v>L&amp;S Arts &amp; Humanities Division</v>
          </cell>
          <cell r="B2634" t="str">
            <v>Spanish &amp; Portuguese</v>
          </cell>
          <cell r="N2634" t="str">
            <v>Not TAS Eligible</v>
          </cell>
          <cell r="S2634">
            <v>17</v>
          </cell>
          <cell r="X2634">
            <v>16.10822869975517</v>
          </cell>
        </row>
        <row r="2635">
          <cell r="A2635" t="str">
            <v>L&amp;S Arts &amp; Humanities Division</v>
          </cell>
          <cell r="B2635" t="str">
            <v>Spanish &amp; Portuguese</v>
          </cell>
          <cell r="N2635" t="str">
            <v>Not TAS Eligible</v>
          </cell>
          <cell r="S2635">
            <v>7</v>
          </cell>
          <cell r="X2635">
            <v>6.7477186235957305</v>
          </cell>
        </row>
        <row r="2636">
          <cell r="A2636" t="str">
            <v>L&amp;S Arts &amp; Humanities Division</v>
          </cell>
          <cell r="B2636" t="str">
            <v>Spanish &amp; Portuguese</v>
          </cell>
          <cell r="N2636" t="str">
            <v>Not TAS Eligible</v>
          </cell>
          <cell r="S2636">
            <v>19</v>
          </cell>
          <cell r="X2636">
            <v>20.179335238370307</v>
          </cell>
        </row>
        <row r="2637">
          <cell r="A2637" t="str">
            <v>L&amp;S Arts &amp; Humanities Division</v>
          </cell>
          <cell r="B2637" t="str">
            <v>Spanish &amp; Portuguese</v>
          </cell>
          <cell r="N2637" t="str">
            <v>Not TAS Eligible</v>
          </cell>
          <cell r="S2637">
            <v>33</v>
          </cell>
          <cell r="X2637">
            <v>34.659564571428596</v>
          </cell>
        </row>
        <row r="2638">
          <cell r="A2638" t="str">
            <v>L&amp;S Arts &amp; Humanities Division</v>
          </cell>
          <cell r="B2638" t="str">
            <v>Theater Dance &amp; Perf Stds</v>
          </cell>
          <cell r="N2638" t="str">
            <v>TAS Eligible</v>
          </cell>
          <cell r="S2638">
            <v>72</v>
          </cell>
          <cell r="X2638">
            <v>76.310527254363819</v>
          </cell>
        </row>
        <row r="2639">
          <cell r="A2639" t="str">
            <v>L&amp;S Arts &amp; Humanities Division</v>
          </cell>
          <cell r="B2639" t="str">
            <v>Theater Dance &amp; Perf Stds</v>
          </cell>
          <cell r="N2639" t="str">
            <v>TAS Eligible</v>
          </cell>
          <cell r="S2639">
            <v>72</v>
          </cell>
          <cell r="X2639">
            <v>82.029669542679812</v>
          </cell>
        </row>
        <row r="2640">
          <cell r="A2640" t="str">
            <v>L&amp;S Arts &amp; Humanities Division</v>
          </cell>
          <cell r="B2640" t="str">
            <v>Theater Dance &amp; Perf Stds</v>
          </cell>
          <cell r="N2640" t="str">
            <v>TAS Eligible</v>
          </cell>
          <cell r="S2640">
            <v>60</v>
          </cell>
          <cell r="X2640">
            <v>64.559534008767613</v>
          </cell>
        </row>
        <row r="2641">
          <cell r="A2641" t="str">
            <v>L&amp;S Arts &amp; Humanities Division</v>
          </cell>
          <cell r="B2641" t="str">
            <v>Theater Dance &amp; Perf Stds</v>
          </cell>
          <cell r="N2641" t="str">
            <v>TAS Eligible</v>
          </cell>
          <cell r="S2641">
            <v>72</v>
          </cell>
          <cell r="X2641">
            <v>77.842300029184017</v>
          </cell>
        </row>
        <row r="2642">
          <cell r="A2642" t="str">
            <v>L&amp;S Arts &amp; Humanities Division</v>
          </cell>
          <cell r="B2642" t="str">
            <v>Theater Dance &amp; Perf Stds</v>
          </cell>
          <cell r="N2642" t="str">
            <v>TAS Eligible</v>
          </cell>
          <cell r="S2642">
            <v>56</v>
          </cell>
          <cell r="X2642">
            <v>60.857309143505503</v>
          </cell>
        </row>
        <row r="2643">
          <cell r="A2643" t="str">
            <v>L&amp;S Arts &amp; Humanities Division</v>
          </cell>
          <cell r="B2643" t="str">
            <v>Theater Dance &amp; Perf Stds</v>
          </cell>
          <cell r="N2643" t="str">
            <v>TAS Eligible</v>
          </cell>
          <cell r="S2643">
            <v>68</v>
          </cell>
          <cell r="X2643">
            <v>73.27149498195449</v>
          </cell>
        </row>
        <row r="2644">
          <cell r="A2644" t="str">
            <v>L&amp;S Arts &amp; Humanities Division</v>
          </cell>
          <cell r="B2644" t="str">
            <v>Theater Dance &amp; Perf Stds</v>
          </cell>
          <cell r="N2644" t="str">
            <v>TAS Eligible</v>
          </cell>
          <cell r="S2644">
            <v>72</v>
          </cell>
          <cell r="X2644">
            <v>74.631947737219292</v>
          </cell>
        </row>
        <row r="2645">
          <cell r="A2645" t="str">
            <v>L&amp;S Arts &amp; Humanities Division</v>
          </cell>
          <cell r="B2645" t="str">
            <v>Theater Dance &amp; Perf Stds</v>
          </cell>
          <cell r="N2645" t="str">
            <v>TAS Eligible</v>
          </cell>
          <cell r="S2645">
            <v>72</v>
          </cell>
          <cell r="X2645">
            <v>83.988601263785995</v>
          </cell>
        </row>
        <row r="2646">
          <cell r="A2646" t="str">
            <v>L&amp;S Arts &amp; Humanities Division</v>
          </cell>
          <cell r="B2646" t="str">
            <v>Theater Dance &amp; Perf Stds</v>
          </cell>
          <cell r="N2646" t="str">
            <v>TAS Eligible</v>
          </cell>
          <cell r="S2646">
            <v>64</v>
          </cell>
          <cell r="X2646">
            <v>66.462262682193227</v>
          </cell>
        </row>
        <row r="2647">
          <cell r="A2647" t="str">
            <v>L&amp;S Arts &amp; Humanities Division</v>
          </cell>
          <cell r="B2647" t="str">
            <v>Theater Dance &amp; Perf Stds</v>
          </cell>
          <cell r="N2647" t="str">
            <v>TAS Eligible</v>
          </cell>
          <cell r="S2647">
            <v>68</v>
          </cell>
          <cell r="X2647">
            <v>69.861646203521701</v>
          </cell>
        </row>
        <row r="2648">
          <cell r="A2648" t="str">
            <v>L&amp;S Arts &amp; Humanities Division</v>
          </cell>
          <cell r="B2648" t="str">
            <v>Theater Dance &amp; Perf Stds</v>
          </cell>
          <cell r="N2648" t="str">
            <v>TAS Eligible</v>
          </cell>
          <cell r="S2648">
            <v>64</v>
          </cell>
          <cell r="X2648">
            <v>67.427340716731777</v>
          </cell>
        </row>
        <row r="2649">
          <cell r="A2649" t="str">
            <v>L&amp;S Arts &amp; Humanities Division</v>
          </cell>
          <cell r="B2649" t="str">
            <v>Theater Dance &amp; Perf Stds</v>
          </cell>
          <cell r="N2649" t="str">
            <v>TAS Eligible</v>
          </cell>
          <cell r="S2649">
            <v>64</v>
          </cell>
          <cell r="X2649">
            <v>66.807583831435551</v>
          </cell>
        </row>
        <row r="2650">
          <cell r="A2650" t="str">
            <v>L&amp;S Arts &amp; Humanities Division</v>
          </cell>
          <cell r="B2650" t="str">
            <v>Theater Dance &amp; Perf Stds</v>
          </cell>
          <cell r="N2650" t="str">
            <v>TAS Eligible</v>
          </cell>
          <cell r="S2650">
            <v>72</v>
          </cell>
          <cell r="X2650">
            <v>78.585252207700847</v>
          </cell>
        </row>
        <row r="2651">
          <cell r="A2651" t="str">
            <v>L&amp;S Arts &amp; Humanities Division</v>
          </cell>
          <cell r="B2651" t="str">
            <v>Theater Dance &amp; Perf Stds</v>
          </cell>
          <cell r="N2651" t="str">
            <v>TAS Eligible</v>
          </cell>
          <cell r="S2651">
            <v>72</v>
          </cell>
          <cell r="X2651">
            <v>83.683040860844827</v>
          </cell>
        </row>
        <row r="2652">
          <cell r="A2652" t="str">
            <v>L&amp;S Arts &amp; Humanities Division</v>
          </cell>
          <cell r="B2652" t="str">
            <v>Theater Dance &amp; Perf Stds</v>
          </cell>
          <cell r="N2652" t="str">
            <v>TAS Eligible</v>
          </cell>
          <cell r="S2652">
            <v>72</v>
          </cell>
          <cell r="X2652">
            <v>82.973512786430604</v>
          </cell>
        </row>
        <row r="2653">
          <cell r="A2653" t="str">
            <v>L&amp;S Arts &amp; Humanities Division</v>
          </cell>
          <cell r="B2653" t="str">
            <v>Theater Dance &amp; Perf Stds</v>
          </cell>
          <cell r="N2653" t="str">
            <v>TAS Eligible</v>
          </cell>
          <cell r="S2653">
            <v>68</v>
          </cell>
          <cell r="X2653">
            <v>74.035483246707585</v>
          </cell>
        </row>
        <row r="2654">
          <cell r="A2654" t="str">
            <v>L&amp;S Arts &amp; Humanities Division</v>
          </cell>
          <cell r="B2654" t="str">
            <v>Theater Dance &amp; Perf Stds</v>
          </cell>
          <cell r="N2654" t="str">
            <v>TAS Eligible</v>
          </cell>
          <cell r="S2654">
            <v>68</v>
          </cell>
          <cell r="X2654">
            <v>75.592555416853003</v>
          </cell>
        </row>
        <row r="2655">
          <cell r="A2655" t="str">
            <v>L&amp;S Arts &amp; Humanities Division</v>
          </cell>
          <cell r="B2655" t="str">
            <v>Theater Dance &amp; Perf Stds</v>
          </cell>
          <cell r="N2655" t="str">
            <v>TAS Eligible</v>
          </cell>
          <cell r="S2655">
            <v>68</v>
          </cell>
          <cell r="X2655">
            <v>76.817842574573135</v>
          </cell>
        </row>
        <row r="2656">
          <cell r="A2656" t="str">
            <v>L&amp;S Arts &amp; Humanities Division</v>
          </cell>
          <cell r="B2656" t="str">
            <v>Theater Dance &amp; Perf Stds</v>
          </cell>
          <cell r="N2656" t="str">
            <v>TAS Eligible</v>
          </cell>
          <cell r="S2656">
            <v>92</v>
          </cell>
          <cell r="X2656">
            <v>90.984770140851964</v>
          </cell>
        </row>
        <row r="2657">
          <cell r="A2657" t="str">
            <v>L&amp;S Arts &amp; Humanities Division</v>
          </cell>
          <cell r="B2657" t="str">
            <v>Theater Dance &amp; Perf Stds</v>
          </cell>
          <cell r="N2657" t="str">
            <v>TAS Eligible</v>
          </cell>
          <cell r="S2657">
            <v>36</v>
          </cell>
          <cell r="X2657">
            <v>39.291811326201824</v>
          </cell>
        </row>
        <row r="2658">
          <cell r="A2658" t="str">
            <v>L&amp;S Arts &amp; Humanities Division</v>
          </cell>
          <cell r="B2658" t="str">
            <v>Theater Dance &amp; Perf Stds</v>
          </cell>
          <cell r="N2658" t="str">
            <v>TAS Eligible</v>
          </cell>
          <cell r="S2658">
            <v>54</v>
          </cell>
          <cell r="X2658">
            <v>54.635540548643718</v>
          </cell>
        </row>
        <row r="2659">
          <cell r="A2659" t="str">
            <v>L&amp;S Arts &amp; Humanities Division</v>
          </cell>
          <cell r="B2659" t="str">
            <v>Theater Dance &amp; Perf Stds</v>
          </cell>
          <cell r="N2659" t="str">
            <v>TAS Eligible</v>
          </cell>
          <cell r="S2659">
            <v>48</v>
          </cell>
          <cell r="X2659">
            <v>55.033051759297209</v>
          </cell>
        </row>
        <row r="2660">
          <cell r="A2660" t="str">
            <v>L&amp;S Arts &amp; Humanities Division</v>
          </cell>
          <cell r="B2660" t="str">
            <v>Theater Dance &amp; Perf Stds</v>
          </cell>
          <cell r="N2660" t="str">
            <v>TAS Eligible</v>
          </cell>
          <cell r="S2660">
            <v>45</v>
          </cell>
          <cell r="X2660">
            <v>42.619688443466941</v>
          </cell>
        </row>
        <row r="2661">
          <cell r="A2661" t="str">
            <v>L&amp;S Arts &amp; Humanities Division</v>
          </cell>
          <cell r="B2661" t="str">
            <v>Theater Dance &amp; Perf Stds</v>
          </cell>
          <cell r="N2661" t="str">
            <v>TAS Eligible</v>
          </cell>
          <cell r="S2661">
            <v>48</v>
          </cell>
          <cell r="X2661">
            <v>48.362371605479709</v>
          </cell>
        </row>
        <row r="2662">
          <cell r="A2662" t="str">
            <v>L&amp;S Arts &amp; Humanities Division</v>
          </cell>
          <cell r="B2662" t="str">
            <v>Theater Dance &amp; Perf Stds</v>
          </cell>
          <cell r="N2662" t="str">
            <v>TAS Eligible</v>
          </cell>
          <cell r="S2662">
            <v>60</v>
          </cell>
          <cell r="X2662">
            <v>61.391231498351814</v>
          </cell>
        </row>
        <row r="2663">
          <cell r="A2663" t="str">
            <v>L&amp;S Arts &amp; Humanities Division</v>
          </cell>
          <cell r="B2663" t="str">
            <v>Theater Dance &amp; Perf Stds</v>
          </cell>
          <cell r="N2663" t="str">
            <v>TAS Eligible</v>
          </cell>
          <cell r="S2663">
            <v>51</v>
          </cell>
          <cell r="X2663">
            <v>45.335960859791442</v>
          </cell>
        </row>
        <row r="2664">
          <cell r="A2664" t="str">
            <v>L&amp;S Arts &amp; Humanities Division</v>
          </cell>
          <cell r="B2664" t="str">
            <v>Theater Dance &amp; Perf Stds</v>
          </cell>
          <cell r="N2664" t="str">
            <v>TAS Eligible</v>
          </cell>
          <cell r="S2664">
            <v>54</v>
          </cell>
          <cell r="X2664">
            <v>56.90497472283014</v>
          </cell>
        </row>
        <row r="2665">
          <cell r="A2665" t="str">
            <v>L&amp;S Arts &amp; Humanities Division</v>
          </cell>
          <cell r="B2665" t="str">
            <v>Theater Dance &amp; Perf Stds</v>
          </cell>
          <cell r="N2665" t="str">
            <v>TAS Eligible</v>
          </cell>
          <cell r="S2665">
            <v>58.5</v>
          </cell>
          <cell r="X2665">
            <v>63.51428571428572</v>
          </cell>
        </row>
        <row r="2666">
          <cell r="A2666" t="str">
            <v>L&amp;S Arts &amp; Humanities Division</v>
          </cell>
          <cell r="B2666" t="str">
            <v>Theater Dance &amp; Perf Stds</v>
          </cell>
          <cell r="N2666" t="str">
            <v>TAS Eligible</v>
          </cell>
          <cell r="S2666">
            <v>58.5</v>
          </cell>
          <cell r="X2666">
            <v>63.51428571428572</v>
          </cell>
        </row>
        <row r="2667">
          <cell r="A2667" t="str">
            <v>L&amp;S Arts &amp; Humanities Division</v>
          </cell>
          <cell r="B2667" t="str">
            <v>Theater Dance &amp; Perf Stds</v>
          </cell>
          <cell r="N2667" t="str">
            <v>Not TAS Eligible</v>
          </cell>
          <cell r="S2667">
            <v>11</v>
          </cell>
          <cell r="X2667">
            <v>11.962540861113109</v>
          </cell>
        </row>
        <row r="2668">
          <cell r="A2668" t="str">
            <v>L&amp;S Arts &amp; Humanities Division</v>
          </cell>
          <cell r="B2668" t="str">
            <v>Theater Dance &amp; Perf Stds</v>
          </cell>
          <cell r="N2668" t="str">
            <v>TAS Eligible</v>
          </cell>
          <cell r="S2668">
            <v>312</v>
          </cell>
          <cell r="X2668">
            <v>310.9799723562067</v>
          </cell>
        </row>
        <row r="2669">
          <cell r="A2669" t="str">
            <v>L&amp;S Arts &amp; Humanities Division</v>
          </cell>
          <cell r="B2669" t="str">
            <v>Theater Dance &amp; Perf Stds</v>
          </cell>
          <cell r="N2669" t="str">
            <v>TAS Eligible</v>
          </cell>
          <cell r="S2669">
            <v>236</v>
          </cell>
          <cell r="X2669">
            <v>249.86320669013557</v>
          </cell>
        </row>
        <row r="2670">
          <cell r="A2670" t="str">
            <v>L&amp;S Arts &amp; Humanities Division</v>
          </cell>
          <cell r="B2670" t="str">
            <v>Theater Dance &amp; Perf Stds</v>
          </cell>
          <cell r="N2670" t="str">
            <v>TAS Eligible</v>
          </cell>
          <cell r="S2670">
            <v>72</v>
          </cell>
          <cell r="X2670">
            <v>60.356670837692619</v>
          </cell>
        </row>
        <row r="2671">
          <cell r="A2671" t="str">
            <v>L&amp;S Arts &amp; Humanities Division</v>
          </cell>
          <cell r="B2671" t="str">
            <v>Theater Dance &amp; Perf Stds</v>
          </cell>
          <cell r="N2671" t="str">
            <v>Not TAS Eligible</v>
          </cell>
          <cell r="S2671">
            <v>30</v>
          </cell>
          <cell r="X2671">
            <v>29.976438268420548</v>
          </cell>
        </row>
        <row r="2672">
          <cell r="A2672" t="str">
            <v>L&amp;S Arts &amp; Humanities Division</v>
          </cell>
          <cell r="B2672" t="str">
            <v>Theater Dance &amp; Perf Stds</v>
          </cell>
          <cell r="N2672" t="str">
            <v>TAS Eligible</v>
          </cell>
          <cell r="S2672">
            <v>52</v>
          </cell>
          <cell r="X2672">
            <v>49.186799937466809</v>
          </cell>
        </row>
        <row r="2673">
          <cell r="A2673" t="str">
            <v>L&amp;S Arts &amp; Humanities Division</v>
          </cell>
          <cell r="B2673" t="str">
            <v>Theater Dance &amp; Perf Stds</v>
          </cell>
          <cell r="N2673" t="str">
            <v>TAS Eligible</v>
          </cell>
          <cell r="S2673">
            <v>52</v>
          </cell>
          <cell r="X2673">
            <v>53.919400261055706</v>
          </cell>
        </row>
        <row r="2674">
          <cell r="A2674" t="str">
            <v>L&amp;S Arts &amp; Humanities Division</v>
          </cell>
          <cell r="B2674" t="str">
            <v>Theater Dance &amp; Perf Stds</v>
          </cell>
          <cell r="N2674" t="str">
            <v>TAS Eligible</v>
          </cell>
          <cell r="S2674">
            <v>132</v>
          </cell>
          <cell r="X2674">
            <v>132.36919638223188</v>
          </cell>
        </row>
        <row r="2675">
          <cell r="A2675" t="str">
            <v>L&amp;S Arts &amp; Humanities Division</v>
          </cell>
          <cell r="B2675" t="str">
            <v>Theater Dance &amp; Perf Stds</v>
          </cell>
          <cell r="N2675" t="str">
            <v>TAS Eligible</v>
          </cell>
          <cell r="S2675">
            <v>144</v>
          </cell>
          <cell r="X2675">
            <v>150.89010481956257</v>
          </cell>
        </row>
        <row r="2676">
          <cell r="A2676" t="str">
            <v>L&amp;S Arts &amp; Humanities Division</v>
          </cell>
          <cell r="B2676" t="str">
            <v>Theater Dance &amp; Perf Stds</v>
          </cell>
          <cell r="N2676" t="str">
            <v>Not TAS Eligible</v>
          </cell>
          <cell r="S2676">
            <v>0.99999899999999997</v>
          </cell>
          <cell r="X2676">
            <v>1.243796109993293</v>
          </cell>
        </row>
        <row r="2677">
          <cell r="A2677" t="str">
            <v>L&amp;S Arts &amp; Humanities Division</v>
          </cell>
          <cell r="B2677" t="str">
            <v>Theater Dance &amp; Perf Stds</v>
          </cell>
          <cell r="N2677" t="str">
            <v>Not TAS Eligible</v>
          </cell>
          <cell r="S2677">
            <v>8</v>
          </cell>
          <cell r="X2677">
            <v>8.6520532070576284</v>
          </cell>
        </row>
        <row r="2678">
          <cell r="A2678" t="str">
            <v>L&amp;S Arts &amp; Humanities Division</v>
          </cell>
          <cell r="B2678" t="str">
            <v>Theater Dance &amp; Perf Stds</v>
          </cell>
          <cell r="N2678" t="str">
            <v>Not TAS Eligible</v>
          </cell>
          <cell r="S2678">
            <v>15</v>
          </cell>
          <cell r="X2678">
            <v>16.348612835489295</v>
          </cell>
        </row>
        <row r="2679">
          <cell r="A2679" t="str">
            <v>L&amp;S Arts &amp; Humanities Division</v>
          </cell>
          <cell r="B2679" t="str">
            <v>Theater Dance &amp; Perf Stds</v>
          </cell>
          <cell r="N2679" t="str">
            <v>Not TAS Eligible</v>
          </cell>
          <cell r="S2679">
            <v>19</v>
          </cell>
          <cell r="X2679">
            <v>19.618777750974914</v>
          </cell>
        </row>
        <row r="2680">
          <cell r="A2680" t="str">
            <v>L&amp;S Arts &amp; Humanities Division</v>
          </cell>
          <cell r="B2680" t="str">
            <v>Theater Dance &amp; Perf Stds</v>
          </cell>
          <cell r="N2680" t="str">
            <v>Not TAS Eligible</v>
          </cell>
          <cell r="S2680">
            <v>14</v>
          </cell>
          <cell r="X2680">
            <v>14.398039777851535</v>
          </cell>
        </row>
        <row r="2681">
          <cell r="A2681" t="str">
            <v>L&amp;S Arts &amp; Humanities Division</v>
          </cell>
          <cell r="B2681" t="str">
            <v>Theater Dance &amp; Perf Stds</v>
          </cell>
          <cell r="N2681" t="str">
            <v>Not TAS Eligible</v>
          </cell>
          <cell r="S2681">
            <v>13</v>
          </cell>
          <cell r="X2681">
            <v>14.626575246522325</v>
          </cell>
        </row>
        <row r="2682">
          <cell r="A2682" t="str">
            <v>L&amp;S Arts &amp; Humanities Division</v>
          </cell>
          <cell r="B2682" t="str">
            <v>Theater Dance &amp; Perf Stds</v>
          </cell>
          <cell r="N2682" t="str">
            <v>Not TAS Eligible</v>
          </cell>
          <cell r="S2682">
            <v>36</v>
          </cell>
          <cell r="X2682">
            <v>38.842985541648929</v>
          </cell>
        </row>
        <row r="2683">
          <cell r="A2683" t="str">
            <v>L&amp;S Arts &amp; Humanities Division</v>
          </cell>
          <cell r="B2683" t="str">
            <v>Theater Dance &amp; Perf Stds</v>
          </cell>
          <cell r="N2683" t="str">
            <v>Not TAS Eligible</v>
          </cell>
          <cell r="S2683">
            <v>13</v>
          </cell>
          <cell r="X2683">
            <v>13.141057347162446</v>
          </cell>
        </row>
        <row r="2684">
          <cell r="A2684" t="str">
            <v>L&amp;S Arts &amp; Humanities Division</v>
          </cell>
          <cell r="B2684" t="str">
            <v>Theater Dance &amp; Perf Stds</v>
          </cell>
          <cell r="N2684" t="str">
            <v>TAS Eligible</v>
          </cell>
          <cell r="S2684">
            <v>44</v>
          </cell>
          <cell r="X2684">
            <v>45.855936572063008</v>
          </cell>
        </row>
        <row r="2685">
          <cell r="A2685" t="str">
            <v>L&amp;S Arts &amp; Humanities Division</v>
          </cell>
          <cell r="B2685" t="str">
            <v>Theater Dance &amp; Perf Stds</v>
          </cell>
          <cell r="N2685" t="str">
            <v>TAS Eligible</v>
          </cell>
          <cell r="S2685">
            <v>32</v>
          </cell>
          <cell r="X2685">
            <v>31.356355257552583</v>
          </cell>
        </row>
        <row r="2686">
          <cell r="A2686" t="str">
            <v>L&amp;S Arts &amp; Humanities Division</v>
          </cell>
          <cell r="B2686" t="str">
            <v>Theater Dance &amp; Perf Stds</v>
          </cell>
          <cell r="N2686" t="str">
            <v>TAS Eligible</v>
          </cell>
          <cell r="S2686">
            <v>48</v>
          </cell>
          <cell r="X2686">
            <v>51.116704452182283</v>
          </cell>
        </row>
        <row r="2687">
          <cell r="A2687" t="str">
            <v>L&amp;S Arts &amp; Humanities Division</v>
          </cell>
          <cell r="B2687" t="str">
            <v>Theater Dance &amp; Perf Stds</v>
          </cell>
          <cell r="N2687" t="str">
            <v>TAS Eligible</v>
          </cell>
          <cell r="S2687">
            <v>33</v>
          </cell>
          <cell r="X2687">
            <v>31.491453337609794</v>
          </cell>
        </row>
        <row r="2688">
          <cell r="A2688" t="str">
            <v>L&amp;S Arts &amp; Humanities Division</v>
          </cell>
          <cell r="B2688" t="str">
            <v>Theater Dance &amp; Perf Stds</v>
          </cell>
          <cell r="N2688" t="str">
            <v>TAS Eligible</v>
          </cell>
          <cell r="S2688">
            <v>57</v>
          </cell>
          <cell r="X2688">
            <v>63.315093057576732</v>
          </cell>
        </row>
        <row r="2689">
          <cell r="A2689" t="str">
            <v>L&amp;S Arts &amp; Humanities Division</v>
          </cell>
          <cell r="B2689" t="str">
            <v>Theater Dance &amp; Perf Stds</v>
          </cell>
          <cell r="N2689" t="str">
            <v>TAS Eligible</v>
          </cell>
          <cell r="S2689">
            <v>45</v>
          </cell>
          <cell r="X2689">
            <v>48.980447202583214</v>
          </cell>
        </row>
        <row r="2690">
          <cell r="A2690" t="str">
            <v>L&amp;S Arts &amp; Humanities Division</v>
          </cell>
          <cell r="B2690" t="str">
            <v>Theater Dance &amp; Perf Stds</v>
          </cell>
          <cell r="N2690" t="str">
            <v>TAS Eligible</v>
          </cell>
          <cell r="S2690">
            <v>42</v>
          </cell>
          <cell r="X2690">
            <v>42.062640492082409</v>
          </cell>
        </row>
        <row r="2691">
          <cell r="A2691" t="str">
            <v>L&amp;S Arts &amp; Humanities Division</v>
          </cell>
          <cell r="B2691" t="str">
            <v>Theater Dance &amp; Perf Stds</v>
          </cell>
          <cell r="N2691" t="str">
            <v>TAS Eligible</v>
          </cell>
          <cell r="S2691">
            <v>45</v>
          </cell>
          <cell r="X2691">
            <v>36.312612426931352</v>
          </cell>
        </row>
        <row r="2692">
          <cell r="A2692" t="str">
            <v>L&amp;S Arts &amp; Humanities Division</v>
          </cell>
          <cell r="B2692" t="str">
            <v>Theater Dance &amp; Perf Stds</v>
          </cell>
          <cell r="N2692" t="str">
            <v>TAS Eligible</v>
          </cell>
          <cell r="S2692">
            <v>48</v>
          </cell>
          <cell r="X2692">
            <v>46.998295721417676</v>
          </cell>
        </row>
        <row r="2693">
          <cell r="A2693" t="str">
            <v>L&amp;S Arts &amp; Humanities Division</v>
          </cell>
          <cell r="B2693" t="str">
            <v>Theater Dance &amp; Perf Stds</v>
          </cell>
          <cell r="N2693" t="str">
            <v>TAS Eligible</v>
          </cell>
          <cell r="S2693">
            <v>42</v>
          </cell>
          <cell r="X2693">
            <v>40.602547003055875</v>
          </cell>
        </row>
        <row r="2694">
          <cell r="A2694" t="str">
            <v>L&amp;S Arts &amp; Humanities Division</v>
          </cell>
          <cell r="B2694" t="str">
            <v>Theater Dance &amp; Perf Stds</v>
          </cell>
          <cell r="N2694" t="str">
            <v>TAS Eligible</v>
          </cell>
          <cell r="S2694">
            <v>39</v>
          </cell>
          <cell r="X2694">
            <v>32.680385337387484</v>
          </cell>
        </row>
        <row r="2695">
          <cell r="A2695" t="str">
            <v>L&amp;S Arts &amp; Humanities Division</v>
          </cell>
          <cell r="B2695" t="str">
            <v>Theater Dance &amp; Perf Stds</v>
          </cell>
          <cell r="N2695" t="str">
            <v>TAS Eligible</v>
          </cell>
          <cell r="S2695">
            <v>42</v>
          </cell>
          <cell r="X2695">
            <v>26.991080141543762</v>
          </cell>
        </row>
        <row r="2696">
          <cell r="A2696" t="str">
            <v>L&amp;S Arts &amp; Humanities Division</v>
          </cell>
          <cell r="B2696" t="str">
            <v>Theater Dance &amp; Perf Stds</v>
          </cell>
          <cell r="N2696" t="str">
            <v>TAS Eligible</v>
          </cell>
          <cell r="S2696">
            <v>36</v>
          </cell>
          <cell r="X2696">
            <v>37.100249793920433</v>
          </cell>
        </row>
        <row r="2697">
          <cell r="A2697" t="str">
            <v>L&amp;S Arts &amp; Humanities Division</v>
          </cell>
          <cell r="B2697" t="str">
            <v>Theater Dance &amp; Perf Stds</v>
          </cell>
          <cell r="N2697" t="str">
            <v>TAS Eligible</v>
          </cell>
          <cell r="S2697">
            <v>27</v>
          </cell>
          <cell r="X2697">
            <v>29.649499922037407</v>
          </cell>
        </row>
        <row r="2698">
          <cell r="A2698" t="str">
            <v>L&amp;S Arts &amp; Humanities Division</v>
          </cell>
          <cell r="B2698" t="str">
            <v>Theater Dance &amp; Perf Stds</v>
          </cell>
          <cell r="N2698" t="str">
            <v>TAS Eligible</v>
          </cell>
          <cell r="S2698">
            <v>92</v>
          </cell>
          <cell r="X2698">
            <v>88.892148347073771</v>
          </cell>
        </row>
        <row r="2699">
          <cell r="A2699" t="str">
            <v>L&amp;S Arts &amp; Humanities Division</v>
          </cell>
          <cell r="B2699" t="str">
            <v>Theater Dance &amp; Perf Stds</v>
          </cell>
          <cell r="N2699" t="str">
            <v>TAS Eligible</v>
          </cell>
          <cell r="S2699">
            <v>56</v>
          </cell>
          <cell r="X2699">
            <v>59.943569027783234</v>
          </cell>
        </row>
        <row r="2700">
          <cell r="A2700" t="str">
            <v>L&amp;S Arts &amp; Humanities Division</v>
          </cell>
          <cell r="B2700" t="str">
            <v>Theater Dance &amp; Perf Stds</v>
          </cell>
          <cell r="N2700" t="str">
            <v>TAS Eligible</v>
          </cell>
          <cell r="S2700">
            <v>144</v>
          </cell>
          <cell r="X2700">
            <v>136.6276103325479</v>
          </cell>
        </row>
        <row r="2701">
          <cell r="A2701" t="str">
            <v>L&amp;S Arts &amp; Humanities Division</v>
          </cell>
          <cell r="B2701" t="str">
            <v>Theater Dance &amp; Perf Stds</v>
          </cell>
          <cell r="N2701" t="str">
            <v>TAS Eligible</v>
          </cell>
          <cell r="S2701">
            <v>80</v>
          </cell>
          <cell r="X2701">
            <v>83.417421851741011</v>
          </cell>
        </row>
        <row r="2702">
          <cell r="A2702" t="str">
            <v>L&amp;S Arts &amp; Humanities Division</v>
          </cell>
          <cell r="B2702" t="str">
            <v>Theater Dance &amp; Perf Stds</v>
          </cell>
          <cell r="N2702" t="str">
            <v>TAS Eligible</v>
          </cell>
          <cell r="S2702">
            <v>80</v>
          </cell>
          <cell r="X2702">
            <v>83.287479983858475</v>
          </cell>
        </row>
        <row r="2703">
          <cell r="A2703" t="str">
            <v>L&amp;S Arts &amp; Humanities Division</v>
          </cell>
          <cell r="B2703" t="str">
            <v>Theater Dance &amp; Perf Stds</v>
          </cell>
          <cell r="N2703" t="str">
            <v>TAS Eligible</v>
          </cell>
          <cell r="S2703">
            <v>104</v>
          </cell>
          <cell r="X2703">
            <v>98.782951728214798</v>
          </cell>
        </row>
        <row r="2704">
          <cell r="A2704" t="str">
            <v>L&amp;S Arts &amp; Humanities Division</v>
          </cell>
          <cell r="B2704" t="str">
            <v>Theater Dance &amp; Perf Stds</v>
          </cell>
          <cell r="N2704" t="str">
            <v>TAS Eligible</v>
          </cell>
          <cell r="S2704">
            <v>58</v>
          </cell>
          <cell r="X2704">
            <v>58.247434667482381</v>
          </cell>
        </row>
        <row r="2705">
          <cell r="A2705" t="str">
            <v>L&amp;S Arts &amp; Humanities Division</v>
          </cell>
          <cell r="B2705" t="str">
            <v>Theater Dance &amp; Perf Stds</v>
          </cell>
          <cell r="N2705" t="str">
            <v>TAS Eligible</v>
          </cell>
          <cell r="S2705">
            <v>124</v>
          </cell>
          <cell r="X2705">
            <v>132.08952851815013</v>
          </cell>
        </row>
        <row r="2706">
          <cell r="A2706" t="str">
            <v>L&amp;S Arts &amp; Humanities Division</v>
          </cell>
          <cell r="B2706" t="str">
            <v>Theater Dance &amp; Perf Stds</v>
          </cell>
          <cell r="N2706" t="str">
            <v>TAS Eligible</v>
          </cell>
          <cell r="S2706">
            <v>48</v>
          </cell>
          <cell r="X2706">
            <v>50.842840095500136</v>
          </cell>
        </row>
        <row r="2707">
          <cell r="A2707" t="str">
            <v>L&amp;S Arts &amp; Humanities Division</v>
          </cell>
          <cell r="B2707" t="str">
            <v>Theater Dance &amp; Perf Stds</v>
          </cell>
          <cell r="N2707" t="str">
            <v>TAS Eligible</v>
          </cell>
          <cell r="S2707">
            <v>42</v>
          </cell>
          <cell r="X2707">
            <v>45.863122667286618</v>
          </cell>
        </row>
        <row r="2708">
          <cell r="A2708" t="str">
            <v>L&amp;S Arts &amp; Humanities Division</v>
          </cell>
          <cell r="B2708" t="str">
            <v>Theater Dance &amp; Perf Stds</v>
          </cell>
          <cell r="N2708" t="str">
            <v>TAS Eligible</v>
          </cell>
          <cell r="S2708">
            <v>27</v>
          </cell>
          <cell r="X2708">
            <v>27.454996011675192</v>
          </cell>
        </row>
        <row r="2709">
          <cell r="A2709" t="str">
            <v>L&amp;S Arts &amp; Humanities Division</v>
          </cell>
          <cell r="B2709" t="str">
            <v>Theater Dance &amp; Perf Stds</v>
          </cell>
          <cell r="N2709" t="str">
            <v>TAS Eligible</v>
          </cell>
          <cell r="S2709">
            <v>44</v>
          </cell>
          <cell r="X2709">
            <v>46.069045857633576</v>
          </cell>
        </row>
        <row r="2710">
          <cell r="A2710" t="str">
            <v>L&amp;S Arts &amp; Humanities Division</v>
          </cell>
          <cell r="B2710" t="str">
            <v>Theater Dance &amp; Perf Stds</v>
          </cell>
          <cell r="N2710" t="str">
            <v>TAS Eligible</v>
          </cell>
          <cell r="S2710">
            <v>58</v>
          </cell>
          <cell r="X2710">
            <v>61.608296799368269</v>
          </cell>
        </row>
        <row r="2711">
          <cell r="A2711" t="str">
            <v>L&amp;S Arts &amp; Humanities Division</v>
          </cell>
          <cell r="B2711" t="str">
            <v>Theater Dance &amp; Perf Stds</v>
          </cell>
          <cell r="N2711" t="str">
            <v>TAS Eligible</v>
          </cell>
          <cell r="S2711">
            <v>42</v>
          </cell>
          <cell r="X2711">
            <v>37.924056137380838</v>
          </cell>
        </row>
        <row r="2712">
          <cell r="A2712" t="str">
            <v>L&amp;S Arts &amp; Humanities Division</v>
          </cell>
          <cell r="B2712" t="str">
            <v>Theater Dance &amp; Perf Stds</v>
          </cell>
          <cell r="N2712" t="str">
            <v>TAS Eligible</v>
          </cell>
          <cell r="S2712">
            <v>44</v>
          </cell>
          <cell r="X2712">
            <v>47.723023968584911</v>
          </cell>
        </row>
        <row r="2713">
          <cell r="A2713" t="str">
            <v>L&amp;S Arts &amp; Humanities Division</v>
          </cell>
          <cell r="B2713" t="str">
            <v>Theater Dance &amp; Perf Stds</v>
          </cell>
          <cell r="N2713" t="str">
            <v>TAS Eligible</v>
          </cell>
          <cell r="S2713">
            <v>12</v>
          </cell>
          <cell r="X2713">
            <v>11.991963564014387</v>
          </cell>
        </row>
        <row r="2714">
          <cell r="A2714" t="str">
            <v>L&amp;S Arts &amp; Humanities Division</v>
          </cell>
          <cell r="B2714" t="str">
            <v>Theater Dance &amp; Perf Stds</v>
          </cell>
          <cell r="N2714" t="str">
            <v>TAS Eligible</v>
          </cell>
          <cell r="S2714">
            <v>66</v>
          </cell>
          <cell r="X2714">
            <v>68.72786054482566</v>
          </cell>
        </row>
        <row r="2715">
          <cell r="A2715" t="str">
            <v>L&amp;S Arts &amp; Humanities Division</v>
          </cell>
          <cell r="B2715" t="str">
            <v>Theater Dance &amp; Perf Stds</v>
          </cell>
          <cell r="N2715" t="str">
            <v>TAS Eligible</v>
          </cell>
          <cell r="S2715">
            <v>27</v>
          </cell>
          <cell r="X2715">
            <v>29.101434712798323</v>
          </cell>
        </row>
        <row r="2716">
          <cell r="A2716" t="str">
            <v>L&amp;S Arts &amp; Humanities Division</v>
          </cell>
          <cell r="B2716" t="str">
            <v>Theater Dance &amp; Perf Stds</v>
          </cell>
          <cell r="N2716" t="str">
            <v>TAS Eligible</v>
          </cell>
          <cell r="S2716">
            <v>40</v>
          </cell>
          <cell r="X2716">
            <v>40.141487086712239</v>
          </cell>
        </row>
        <row r="2717">
          <cell r="A2717" t="str">
            <v>L&amp;S Arts &amp; Humanities Division</v>
          </cell>
          <cell r="B2717" t="str">
            <v>Theater Dance &amp; Perf Stds</v>
          </cell>
          <cell r="N2717" t="str">
            <v>TAS Eligible</v>
          </cell>
          <cell r="S2717">
            <v>30</v>
          </cell>
          <cell r="X2717">
            <v>31.966597739629876</v>
          </cell>
        </row>
        <row r="2718">
          <cell r="A2718" t="str">
            <v>L&amp;S Arts &amp; Humanities Division</v>
          </cell>
          <cell r="B2718" t="str">
            <v>Theater Dance &amp; Perf Stds</v>
          </cell>
          <cell r="N2718" t="str">
            <v>TAS Eligible</v>
          </cell>
          <cell r="S2718">
            <v>21</v>
          </cell>
          <cell r="X2718">
            <v>24.706971963677297</v>
          </cell>
        </row>
        <row r="2719">
          <cell r="A2719" t="str">
            <v>L&amp;S Arts &amp; Humanities Division</v>
          </cell>
          <cell r="B2719" t="str">
            <v>Theater Dance &amp; Perf Stds</v>
          </cell>
          <cell r="N2719" t="str">
            <v>TAS Eligible</v>
          </cell>
          <cell r="S2719">
            <v>33</v>
          </cell>
          <cell r="X2719">
            <v>34.470802389048892</v>
          </cell>
        </row>
        <row r="2720">
          <cell r="A2720" t="str">
            <v>L&amp;S Arts &amp; Humanities Division</v>
          </cell>
          <cell r="B2720" t="str">
            <v>Theater Dance &amp; Perf Stds</v>
          </cell>
          <cell r="N2720" t="str">
            <v>TAS Eligible</v>
          </cell>
          <cell r="S2720">
            <v>14</v>
          </cell>
          <cell r="X2720">
            <v>15.201072974624475</v>
          </cell>
        </row>
        <row r="2721">
          <cell r="A2721" t="str">
            <v>L&amp;S Arts &amp; Humanities Division</v>
          </cell>
          <cell r="B2721" t="str">
            <v>Theater Dance &amp; Perf Stds</v>
          </cell>
          <cell r="N2721" t="str">
            <v>TAS Eligible</v>
          </cell>
          <cell r="S2721">
            <v>14</v>
          </cell>
          <cell r="X2721">
            <v>14.845975442446075</v>
          </cell>
        </row>
        <row r="2722">
          <cell r="A2722" t="str">
            <v>L&amp;S Arts &amp; Humanities Division</v>
          </cell>
          <cell r="B2722" t="str">
            <v>Theater Dance &amp; Perf Stds</v>
          </cell>
          <cell r="N2722" t="str">
            <v>TAS Eligible</v>
          </cell>
          <cell r="S2722">
            <v>5</v>
          </cell>
          <cell r="X2722">
            <v>5.1838522478946816</v>
          </cell>
        </row>
        <row r="2723">
          <cell r="A2723" t="str">
            <v>L&amp;S Arts &amp; Humanities Division</v>
          </cell>
          <cell r="B2723" t="str">
            <v>Theater Dance &amp; Perf Stds</v>
          </cell>
          <cell r="N2723" t="str">
            <v>TAS Eligible</v>
          </cell>
          <cell r="S2723">
            <v>5</v>
          </cell>
          <cell r="X2723">
            <v>2.4511415836481429</v>
          </cell>
        </row>
        <row r="2724">
          <cell r="A2724" t="str">
            <v>L&amp;S Arts &amp; Humanities Division</v>
          </cell>
          <cell r="B2724" t="str">
            <v>Theater Dance &amp; Perf Stds</v>
          </cell>
          <cell r="N2724" t="str">
            <v>TAS Eligible</v>
          </cell>
          <cell r="S2724">
            <v>30</v>
          </cell>
          <cell r="X2724">
            <v>29.577476986542834</v>
          </cell>
        </row>
        <row r="2725">
          <cell r="A2725" t="str">
            <v>L&amp;S Arts &amp; Humanities Division</v>
          </cell>
          <cell r="B2725" t="str">
            <v>Theater Dance &amp; Perf Stds</v>
          </cell>
          <cell r="N2725" t="str">
            <v>TAS Eligible</v>
          </cell>
          <cell r="S2725">
            <v>31</v>
          </cell>
          <cell r="X2725">
            <v>31.728471720389237</v>
          </cell>
        </row>
        <row r="2726">
          <cell r="A2726" t="str">
            <v>L&amp;S Arts &amp; Humanities Division</v>
          </cell>
          <cell r="B2726" t="str">
            <v>Theater Dance &amp; Perf Stds</v>
          </cell>
          <cell r="N2726" t="str">
            <v>TAS Eligible</v>
          </cell>
          <cell r="S2726">
            <v>4</v>
          </cell>
          <cell r="X2726">
            <v>3.3071193105596777</v>
          </cell>
        </row>
        <row r="2727">
          <cell r="A2727" t="str">
            <v>L&amp;S Arts &amp; Humanities Division</v>
          </cell>
          <cell r="B2727" t="str">
            <v>Theater Dance &amp; Perf Stds</v>
          </cell>
          <cell r="N2727" t="str">
            <v>TAS Eligible</v>
          </cell>
          <cell r="S2727">
            <v>7</v>
          </cell>
          <cell r="X2727">
            <v>5.5558463690018236</v>
          </cell>
        </row>
        <row r="2728">
          <cell r="A2728" t="str">
            <v>L&amp;S Arts &amp; Humanities Division</v>
          </cell>
          <cell r="B2728" t="str">
            <v>Theater Dance &amp; Perf Stds</v>
          </cell>
          <cell r="N2728" t="str">
            <v>TAS Eligible</v>
          </cell>
          <cell r="S2728">
            <v>7</v>
          </cell>
          <cell r="X2728">
            <v>5.6333235468059089</v>
          </cell>
        </row>
        <row r="2729">
          <cell r="A2729" t="str">
            <v>L&amp;S Arts &amp; Humanities Division</v>
          </cell>
          <cell r="B2729" t="str">
            <v>Theater Dance &amp; Perf Stds</v>
          </cell>
          <cell r="N2729" t="str">
            <v>TAS Eligible</v>
          </cell>
          <cell r="S2729">
            <v>8</v>
          </cell>
          <cell r="X2729">
            <v>6.6622458922892687</v>
          </cell>
        </row>
        <row r="2730">
          <cell r="A2730" t="str">
            <v>L&amp;S Arts &amp; Humanities Division</v>
          </cell>
          <cell r="B2730" t="str">
            <v>Theater Dance &amp; Perf Stds</v>
          </cell>
          <cell r="N2730" t="str">
            <v>TAS Eligible</v>
          </cell>
          <cell r="S2730">
            <v>3</v>
          </cell>
          <cell r="X2730">
            <v>3.3407746650614158</v>
          </cell>
        </row>
        <row r="2731">
          <cell r="A2731" t="str">
            <v>L&amp;S Arts &amp; Humanities Division</v>
          </cell>
          <cell r="B2731" t="str">
            <v>Theater Dance &amp; Perf Stds</v>
          </cell>
          <cell r="N2731" t="str">
            <v>TAS Eligible</v>
          </cell>
          <cell r="S2731">
            <v>6</v>
          </cell>
          <cell r="X2731">
            <v>7.2436758109058097</v>
          </cell>
        </row>
        <row r="2732">
          <cell r="A2732" t="str">
            <v>L&amp;S Arts &amp; Humanities Division</v>
          </cell>
          <cell r="B2732" t="str">
            <v>Theater Dance &amp; Perf Stds</v>
          </cell>
          <cell r="N2732" t="str">
            <v>TAS Eligible</v>
          </cell>
          <cell r="S2732">
            <v>3</v>
          </cell>
          <cell r="X2732">
            <v>2.4337544915126887</v>
          </cell>
        </row>
        <row r="2733">
          <cell r="A2733" t="str">
            <v>L&amp;S Arts &amp; Humanities Division</v>
          </cell>
          <cell r="B2733" t="str">
            <v>Theater Dance &amp; Perf Stds</v>
          </cell>
          <cell r="N2733" t="str">
            <v>TAS Eligible</v>
          </cell>
          <cell r="S2733">
            <v>28</v>
          </cell>
          <cell r="X2733">
            <v>31.245311636593911</v>
          </cell>
        </row>
        <row r="2734">
          <cell r="A2734" t="str">
            <v>L&amp;S Arts &amp; Humanities Division</v>
          </cell>
          <cell r="B2734" t="str">
            <v>Theater Dance &amp; Perf Stds</v>
          </cell>
          <cell r="N2734" t="str">
            <v>TAS Eligible</v>
          </cell>
          <cell r="S2734">
            <v>17</v>
          </cell>
          <cell r="X2734">
            <v>14.195961677653042</v>
          </cell>
        </row>
        <row r="2735">
          <cell r="A2735" t="str">
            <v>L&amp;S Arts &amp; Humanities Division</v>
          </cell>
          <cell r="B2735" t="str">
            <v>Theater Dance &amp; Perf Stds</v>
          </cell>
          <cell r="N2735" t="str">
            <v>TAS Eligible</v>
          </cell>
          <cell r="S2735">
            <v>43</v>
          </cell>
          <cell r="X2735">
            <v>49.696614440212663</v>
          </cell>
        </row>
        <row r="2736">
          <cell r="A2736" t="str">
            <v>L&amp;S Arts &amp; Humanities Division</v>
          </cell>
          <cell r="B2736" t="str">
            <v>Theater Dance &amp; Perf Stds</v>
          </cell>
          <cell r="N2736" t="str">
            <v>TAS Eligible</v>
          </cell>
          <cell r="S2736">
            <v>24</v>
          </cell>
          <cell r="X2736">
            <v>22.346512995155763</v>
          </cell>
        </row>
        <row r="2737">
          <cell r="A2737" t="str">
            <v>L&amp;S Arts &amp; Humanities Division</v>
          </cell>
          <cell r="B2737" t="str">
            <v>Theater Dance &amp; Perf Stds</v>
          </cell>
          <cell r="N2737" t="str">
            <v>TAS Eligible</v>
          </cell>
          <cell r="S2737">
            <v>39</v>
          </cell>
          <cell r="X2737">
            <v>42.879048905373629</v>
          </cell>
        </row>
        <row r="2738">
          <cell r="A2738" t="str">
            <v>L&amp;S Arts &amp; Humanities Division</v>
          </cell>
          <cell r="B2738" t="str">
            <v>Theater Dance &amp; Perf Stds</v>
          </cell>
          <cell r="N2738" t="str">
            <v>TAS Eligible</v>
          </cell>
          <cell r="S2738">
            <v>24</v>
          </cell>
          <cell r="X2738">
            <v>22.843005096056942</v>
          </cell>
        </row>
        <row r="2739">
          <cell r="A2739" t="str">
            <v>L&amp;S Arts &amp; Humanities Division</v>
          </cell>
          <cell r="B2739" t="str">
            <v>Theater Dance &amp; Perf Stds</v>
          </cell>
          <cell r="N2739" t="str">
            <v>TAS Eligible</v>
          </cell>
          <cell r="S2739">
            <v>36</v>
          </cell>
          <cell r="X2739">
            <v>30.488746966643578</v>
          </cell>
        </row>
        <row r="2740">
          <cell r="A2740" t="str">
            <v>L&amp;S Arts &amp; Humanities Division</v>
          </cell>
          <cell r="B2740" t="str">
            <v>Theater Dance &amp; Perf Stds</v>
          </cell>
          <cell r="N2740" t="str">
            <v>TAS Eligible</v>
          </cell>
          <cell r="S2740">
            <v>39</v>
          </cell>
          <cell r="X2740">
            <v>33.456347560647728</v>
          </cell>
        </row>
        <row r="2741">
          <cell r="A2741" t="str">
            <v>L&amp;S Arts &amp; Humanities Division</v>
          </cell>
          <cell r="B2741" t="str">
            <v>Theater Dance &amp; Perf Stds</v>
          </cell>
          <cell r="N2741" t="str">
            <v>TAS Eligible</v>
          </cell>
          <cell r="S2741">
            <v>56</v>
          </cell>
          <cell r="X2741">
            <v>60.553441668838808</v>
          </cell>
        </row>
        <row r="2742">
          <cell r="A2742" t="str">
            <v>L&amp;S Arts &amp; Humanities Division</v>
          </cell>
          <cell r="B2742" t="str">
            <v>Theater Dance &amp; Perf Stds</v>
          </cell>
          <cell r="N2742" t="str">
            <v>TAS Eligible</v>
          </cell>
          <cell r="S2742">
            <v>40</v>
          </cell>
          <cell r="X2742">
            <v>35.350325452898993</v>
          </cell>
        </row>
        <row r="2743">
          <cell r="A2743" t="str">
            <v>L&amp;S Arts &amp; Humanities Division</v>
          </cell>
          <cell r="B2743" t="str">
            <v>Theater Dance &amp; Perf Stds</v>
          </cell>
          <cell r="N2743" t="str">
            <v>TAS Eligible</v>
          </cell>
          <cell r="S2743">
            <v>8</v>
          </cell>
          <cell r="X2743">
            <v>8.5330682969303169</v>
          </cell>
        </row>
        <row r="2744">
          <cell r="A2744" t="str">
            <v>L&amp;S Arts &amp; Humanities Division</v>
          </cell>
          <cell r="B2744" t="str">
            <v>Theater Dance &amp; Perf Stds</v>
          </cell>
          <cell r="N2744" t="str">
            <v>TAS Eligible</v>
          </cell>
          <cell r="S2744">
            <v>7</v>
          </cell>
          <cell r="X2744">
            <v>7.6382413990805471</v>
          </cell>
        </row>
        <row r="2745">
          <cell r="A2745" t="str">
            <v>L&amp;S Arts &amp; Humanities Division</v>
          </cell>
          <cell r="B2745" t="str">
            <v>Theater Dance &amp; Perf Stds</v>
          </cell>
          <cell r="N2745" t="str">
            <v>TAS Eligible</v>
          </cell>
          <cell r="S2745">
            <v>88</v>
          </cell>
          <cell r="X2745">
            <v>97.090053643047952</v>
          </cell>
        </row>
        <row r="2746">
          <cell r="A2746" t="str">
            <v>L&amp;S Arts &amp; Humanities Division</v>
          </cell>
          <cell r="B2746" t="str">
            <v>Theater Dance &amp; Perf Stds</v>
          </cell>
          <cell r="N2746" t="str">
            <v>TAS Eligible</v>
          </cell>
          <cell r="S2746">
            <v>33</v>
          </cell>
          <cell r="X2746">
            <v>35.920059458834658</v>
          </cell>
        </row>
        <row r="2747">
          <cell r="A2747" t="str">
            <v>L&amp;S Arts &amp; Humanities Division</v>
          </cell>
          <cell r="B2747" t="str">
            <v>Theater Dance &amp; Perf Stds</v>
          </cell>
          <cell r="N2747" t="str">
            <v>TAS Eligible</v>
          </cell>
          <cell r="S2747">
            <v>17</v>
          </cell>
          <cell r="X2747">
            <v>11.286800374456556</v>
          </cell>
        </row>
        <row r="2748">
          <cell r="A2748" t="str">
            <v>L&amp;S Arts &amp; Humanities Division</v>
          </cell>
          <cell r="B2748" t="str">
            <v>Theater Dance &amp; Perf Stds</v>
          </cell>
          <cell r="N2748" t="str">
            <v>TAS Eligible</v>
          </cell>
          <cell r="S2748">
            <v>21</v>
          </cell>
          <cell r="X2748">
            <v>15.421243393188014</v>
          </cell>
        </row>
        <row r="2749">
          <cell r="A2749" t="str">
            <v>L&amp;S Arts &amp; Humanities Division</v>
          </cell>
          <cell r="B2749" t="str">
            <v>Theater Dance &amp; Perf Stds</v>
          </cell>
          <cell r="N2749" t="str">
            <v>TAS Eligible</v>
          </cell>
          <cell r="S2749">
            <v>44</v>
          </cell>
          <cell r="X2749">
            <v>46.728292829785723</v>
          </cell>
        </row>
        <row r="2750">
          <cell r="A2750" t="str">
            <v>L&amp;S Arts &amp; Humanities Division</v>
          </cell>
          <cell r="B2750" t="str">
            <v>Theater Dance &amp; Perf Stds</v>
          </cell>
          <cell r="N2750" t="str">
            <v>TAS Eligible</v>
          </cell>
          <cell r="S2750">
            <v>3</v>
          </cell>
          <cell r="X2750">
            <v>3.4598850559407586</v>
          </cell>
        </row>
        <row r="2751">
          <cell r="A2751" t="str">
            <v>L&amp;S Arts &amp; Humanities Division</v>
          </cell>
          <cell r="B2751" t="str">
            <v>Theater Dance &amp; Perf Stds</v>
          </cell>
          <cell r="N2751" t="str">
            <v>TAS Eligible</v>
          </cell>
          <cell r="S2751">
            <v>67</v>
          </cell>
          <cell r="X2751">
            <v>60.822800814746671</v>
          </cell>
        </row>
        <row r="2752">
          <cell r="A2752" t="str">
            <v>L&amp;S Arts &amp; Humanities Division</v>
          </cell>
          <cell r="B2752" t="str">
            <v>Theater Dance &amp; Perf Stds</v>
          </cell>
          <cell r="N2752" t="str">
            <v>TAS Eligible</v>
          </cell>
          <cell r="S2752">
            <v>24</v>
          </cell>
          <cell r="X2752">
            <v>22.691479124680924</v>
          </cell>
        </row>
        <row r="2753">
          <cell r="A2753" t="str">
            <v>L&amp;S Arts &amp; Humanities Division</v>
          </cell>
          <cell r="B2753" t="str">
            <v>Theater Dance &amp; Perf Stds</v>
          </cell>
          <cell r="N2753" t="str">
            <v>TAS Eligible</v>
          </cell>
          <cell r="S2753">
            <v>57</v>
          </cell>
          <cell r="X2753">
            <v>56.974572538653518</v>
          </cell>
        </row>
        <row r="2754">
          <cell r="A2754" t="str">
            <v>L&amp;S Arts &amp; Humanities Division</v>
          </cell>
          <cell r="B2754" t="str">
            <v>Theater Dance &amp; Perf Stds</v>
          </cell>
          <cell r="N2754" t="str">
            <v>TAS Eligible</v>
          </cell>
          <cell r="S2754">
            <v>16</v>
          </cell>
          <cell r="X2754">
            <v>15.216931087275505</v>
          </cell>
        </row>
        <row r="2755">
          <cell r="A2755" t="str">
            <v>L&amp;S Arts &amp; Humanities Division</v>
          </cell>
          <cell r="B2755" t="str">
            <v>Theater Dance &amp; Perf Stds</v>
          </cell>
          <cell r="N2755" t="str">
            <v>TAS Eligible</v>
          </cell>
          <cell r="S2755">
            <v>18</v>
          </cell>
          <cell r="X2755">
            <v>19.421634001352658</v>
          </cell>
        </row>
        <row r="2756">
          <cell r="A2756" t="str">
            <v>L&amp;S Arts &amp; Humanities Division</v>
          </cell>
          <cell r="B2756" t="str">
            <v>Theater Dance &amp; Perf Stds</v>
          </cell>
          <cell r="N2756" t="str">
            <v>TAS Eligible</v>
          </cell>
          <cell r="S2756">
            <v>8</v>
          </cell>
          <cell r="X2756">
            <v>8.0641711229946509</v>
          </cell>
        </row>
        <row r="2757">
          <cell r="A2757" t="str">
            <v>L&amp;S Arts &amp; Humanities Division</v>
          </cell>
          <cell r="B2757" t="str">
            <v>Theater Dance &amp; Perf Stds</v>
          </cell>
          <cell r="N2757" t="str">
            <v>Not TAS Eligible</v>
          </cell>
          <cell r="S2757">
            <v>2</v>
          </cell>
          <cell r="X2757">
            <v>0.32207207207207206</v>
          </cell>
        </row>
        <row r="2758">
          <cell r="A2758" t="str">
            <v>L&amp;S Arts &amp; Humanities Division</v>
          </cell>
          <cell r="B2758" t="str">
            <v>Theater Dance &amp; Perf Stds</v>
          </cell>
          <cell r="N2758" t="str">
            <v>Not TAS Eligible</v>
          </cell>
          <cell r="S2758">
            <v>2</v>
          </cell>
          <cell r="X2758">
            <v>1.0964125560538116</v>
          </cell>
        </row>
        <row r="2759">
          <cell r="A2759" t="str">
            <v>L&amp;S Arts &amp; Humanities Division</v>
          </cell>
          <cell r="B2759" t="str">
            <v>Theater Dance &amp; Perf Stds</v>
          </cell>
          <cell r="N2759" t="str">
            <v>Not TAS Eligible</v>
          </cell>
          <cell r="S2759">
            <v>1</v>
          </cell>
          <cell r="X2759">
            <v>1.243796109993293</v>
          </cell>
        </row>
        <row r="2760">
          <cell r="A2760" t="str">
            <v>L&amp;S Arts &amp; Humanities Division</v>
          </cell>
          <cell r="B2760" t="str">
            <v>Theater Dance &amp; Perf Stds</v>
          </cell>
          <cell r="N2760" t="str">
            <v>Not TAS Eligible</v>
          </cell>
          <cell r="S2760">
            <v>2</v>
          </cell>
          <cell r="X2760">
            <v>0.32207207207207206</v>
          </cell>
        </row>
        <row r="2761">
          <cell r="A2761" t="str">
            <v>L&amp;S Arts &amp; Humanities Division</v>
          </cell>
          <cell r="B2761" t="str">
            <v>Theater Dance &amp; Perf Stds</v>
          </cell>
          <cell r="N2761" t="str">
            <v>Not TAS Eligible</v>
          </cell>
          <cell r="S2761">
            <v>12</v>
          </cell>
          <cell r="X2761">
            <v>11.186606046582824</v>
          </cell>
        </row>
        <row r="2762">
          <cell r="A2762" t="str">
            <v>L&amp;S Arts &amp; Humanities Division</v>
          </cell>
          <cell r="B2762" t="str">
            <v>Theater Dance &amp; Perf Stds</v>
          </cell>
          <cell r="N2762" t="str">
            <v>Not TAS Eligible</v>
          </cell>
          <cell r="S2762">
            <v>2</v>
          </cell>
          <cell r="X2762">
            <v>2.1630133017644071</v>
          </cell>
        </row>
        <row r="2763">
          <cell r="A2763" t="str">
            <v>L&amp;S Arts &amp; Humanities Division</v>
          </cell>
          <cell r="B2763" t="str">
            <v>Theater Dance &amp; Perf Stds</v>
          </cell>
          <cell r="N2763" t="str">
            <v>Not TAS Eligible</v>
          </cell>
          <cell r="S2763">
            <v>8</v>
          </cell>
          <cell r="X2763">
            <v>8.7192601789276232</v>
          </cell>
        </row>
        <row r="2764">
          <cell r="A2764" t="str">
            <v>L&amp;S Arts &amp; Humanities Division</v>
          </cell>
          <cell r="B2764" t="str">
            <v>Theater Dance &amp; Perf Stds</v>
          </cell>
          <cell r="N2764" t="str">
            <v>Not TAS Eligible</v>
          </cell>
          <cell r="S2764">
            <v>12</v>
          </cell>
          <cell r="X2764">
            <v>12.390807000615734</v>
          </cell>
        </row>
        <row r="2765">
          <cell r="A2765" t="str">
            <v>L&amp;S Arts &amp; Humanities Division</v>
          </cell>
          <cell r="B2765" t="str">
            <v>Theater Dance &amp; Perf Stds</v>
          </cell>
          <cell r="N2765" t="str">
            <v>Not TAS Eligible</v>
          </cell>
          <cell r="S2765">
            <v>8</v>
          </cell>
          <cell r="X2765">
            <v>5.3666274350798657</v>
          </cell>
        </row>
        <row r="2766">
          <cell r="A2766" t="str">
            <v>L&amp;S Arts &amp; Humanities Division</v>
          </cell>
          <cell r="B2766" t="str">
            <v>Theater Dance &amp; Perf Stds</v>
          </cell>
          <cell r="N2766" t="str">
            <v>TAS Eligible</v>
          </cell>
          <cell r="S2766">
            <v>12</v>
          </cell>
          <cell r="X2766">
            <v>12.947756000901769</v>
          </cell>
        </row>
        <row r="2767">
          <cell r="A2767" t="str">
            <v>L&amp;S Arts &amp; Humanities Division</v>
          </cell>
          <cell r="B2767" t="str">
            <v>Theater Dance &amp; Perf Stds</v>
          </cell>
          <cell r="N2767" t="str">
            <v>TAS Eligible</v>
          </cell>
          <cell r="S2767">
            <v>66</v>
          </cell>
          <cell r="X2767">
            <v>66.281563587135139</v>
          </cell>
        </row>
        <row r="2768">
          <cell r="A2768" t="str">
            <v>L&amp;S Arts &amp; Humanities Division</v>
          </cell>
          <cell r="B2768" t="str">
            <v>Theater Dance &amp; Perf Stds</v>
          </cell>
          <cell r="N2768" t="str">
            <v>TAS Eligible</v>
          </cell>
          <cell r="S2768">
            <v>39</v>
          </cell>
          <cell r="X2768">
            <v>39.652873828953979</v>
          </cell>
        </row>
        <row r="2769">
          <cell r="A2769" t="str">
            <v>L&amp;S Biological Sciences Div</v>
          </cell>
          <cell r="B2769" t="str">
            <v>Integrative Biology</v>
          </cell>
          <cell r="N2769" t="str">
            <v>Not TAS Eligible</v>
          </cell>
          <cell r="S2769">
            <v>16.5</v>
          </cell>
          <cell r="X2769">
            <v>16.545565046096431</v>
          </cell>
        </row>
        <row r="2770">
          <cell r="A2770" t="str">
            <v>L&amp;S Biological Sciences Div</v>
          </cell>
          <cell r="B2770" t="str">
            <v>Integrative Biology</v>
          </cell>
          <cell r="N2770" t="str">
            <v>Not TAS Eligible</v>
          </cell>
          <cell r="S2770">
            <v>15</v>
          </cell>
          <cell r="X2770">
            <v>15.241013533695396</v>
          </cell>
        </row>
        <row r="2771">
          <cell r="A2771" t="str">
            <v>L&amp;S Biological Sciences Div</v>
          </cell>
          <cell r="B2771" t="str">
            <v>Integrative Biology</v>
          </cell>
          <cell r="N2771" t="str">
            <v>Not TAS Eligible</v>
          </cell>
          <cell r="S2771">
            <v>16.5</v>
          </cell>
          <cell r="X2771">
            <v>15.005031958484643</v>
          </cell>
        </row>
        <row r="2772">
          <cell r="A2772" t="str">
            <v>L&amp;S Biological Sciences Div</v>
          </cell>
          <cell r="B2772" t="str">
            <v>Integrative Biology</v>
          </cell>
          <cell r="N2772" t="str">
            <v>Not TAS Eligible</v>
          </cell>
          <cell r="S2772">
            <v>12</v>
          </cell>
          <cell r="X2772">
            <v>12.776778134492794</v>
          </cell>
        </row>
        <row r="2773">
          <cell r="A2773" t="str">
            <v>L&amp;S Biological Sciences Div</v>
          </cell>
          <cell r="B2773" t="str">
            <v>Integrative Biology</v>
          </cell>
          <cell r="N2773" t="str">
            <v>Not TAS Eligible</v>
          </cell>
          <cell r="S2773">
            <v>11</v>
          </cell>
          <cell r="X2773">
            <v>10.991753180289516</v>
          </cell>
        </row>
        <row r="2774">
          <cell r="A2774" t="str">
            <v>L&amp;S Biological Sciences Div</v>
          </cell>
          <cell r="B2774" t="str">
            <v>Integrative Biology</v>
          </cell>
          <cell r="N2774" t="str">
            <v>Not TAS Eligible</v>
          </cell>
          <cell r="S2774">
            <v>13</v>
          </cell>
          <cell r="X2774">
            <v>14.451004086730888</v>
          </cell>
        </row>
        <row r="2775">
          <cell r="A2775" t="str">
            <v>L&amp;S Biological Sciences Div</v>
          </cell>
          <cell r="B2775" t="str">
            <v>Integrative Biology</v>
          </cell>
          <cell r="N2775" t="str">
            <v>Not TAS Eligible</v>
          </cell>
          <cell r="S2775">
            <v>17</v>
          </cell>
          <cell r="X2775">
            <v>17.832915407892422</v>
          </cell>
        </row>
        <row r="2776">
          <cell r="A2776" t="str">
            <v>L&amp;S Biological Sciences Div</v>
          </cell>
          <cell r="B2776" t="str">
            <v>Integrative Biology</v>
          </cell>
          <cell r="N2776" t="str">
            <v>Not TAS Eligible</v>
          </cell>
          <cell r="S2776">
            <v>19</v>
          </cell>
          <cell r="X2776">
            <v>19.20683641428398</v>
          </cell>
        </row>
        <row r="2777">
          <cell r="A2777" t="str">
            <v>L&amp;S Biological Sciences Div</v>
          </cell>
          <cell r="B2777" t="str">
            <v>Integrative Biology</v>
          </cell>
          <cell r="N2777" t="str">
            <v>Not TAS Eligible</v>
          </cell>
          <cell r="S2777">
            <v>5</v>
          </cell>
          <cell r="X2777">
            <v>4.9525839444720177</v>
          </cell>
        </row>
        <row r="2778">
          <cell r="A2778" t="str">
            <v>L&amp;S Biological Sciences Div</v>
          </cell>
          <cell r="B2778" t="str">
            <v>Integrative Biology</v>
          </cell>
          <cell r="N2778" t="str">
            <v>Not TAS Eligible</v>
          </cell>
          <cell r="S2778">
            <v>15</v>
          </cell>
          <cell r="X2778">
            <v>15.181013925616046</v>
          </cell>
        </row>
        <row r="2779">
          <cell r="A2779" t="str">
            <v>L&amp;S Biological Sciences Div</v>
          </cell>
          <cell r="B2779" t="str">
            <v>Integrative Biology</v>
          </cell>
          <cell r="N2779" t="str">
            <v>Not TAS Eligible</v>
          </cell>
          <cell r="S2779">
            <v>12</v>
          </cell>
          <cell r="X2779">
            <v>12.711536774382219</v>
          </cell>
        </row>
        <row r="2780">
          <cell r="A2780" t="str">
            <v>L&amp;S Biological Sciences Div</v>
          </cell>
          <cell r="B2780" t="str">
            <v>Integrative Biology</v>
          </cell>
          <cell r="N2780" t="str">
            <v>Not TAS Eligible</v>
          </cell>
          <cell r="S2780">
            <v>8</v>
          </cell>
          <cell r="X2780">
            <v>8.6857142857142851</v>
          </cell>
        </row>
        <row r="2781">
          <cell r="A2781" t="str">
            <v>L&amp;S Biological Sciences Div</v>
          </cell>
          <cell r="B2781" t="str">
            <v>Integrative Biology</v>
          </cell>
          <cell r="N2781" t="str">
            <v>Not TAS Eligible</v>
          </cell>
          <cell r="S2781">
            <v>15</v>
          </cell>
          <cell r="X2781">
            <v>14.700541014768241</v>
          </cell>
        </row>
        <row r="2782">
          <cell r="A2782" t="str">
            <v>L&amp;S Biological Sciences Div</v>
          </cell>
          <cell r="B2782" t="str">
            <v>Integrative Biology</v>
          </cell>
          <cell r="N2782" t="str">
            <v>Not TAS Eligible</v>
          </cell>
          <cell r="S2782">
            <v>7</v>
          </cell>
          <cell r="X2782">
            <v>7.0051931241043537</v>
          </cell>
        </row>
        <row r="2783">
          <cell r="A2783" t="str">
            <v>L&amp;S Biological Sciences Div</v>
          </cell>
          <cell r="B2783" t="str">
            <v>Integrative Biology</v>
          </cell>
          <cell r="N2783" t="str">
            <v>Not TAS Eligible</v>
          </cell>
          <cell r="S2783">
            <v>6</v>
          </cell>
          <cell r="X2783">
            <v>6.2749750310408157</v>
          </cell>
        </row>
        <row r="2784">
          <cell r="A2784" t="str">
            <v>L&amp;S Biological Sciences Div</v>
          </cell>
          <cell r="B2784" t="str">
            <v>Integrative Biology</v>
          </cell>
          <cell r="N2784" t="str">
            <v>Not TAS Eligible</v>
          </cell>
          <cell r="S2784">
            <v>13</v>
          </cell>
          <cell r="X2784">
            <v>14.27772397094431</v>
          </cell>
        </row>
        <row r="2785">
          <cell r="A2785" t="str">
            <v>L&amp;S Biological Sciences Div</v>
          </cell>
          <cell r="B2785" t="str">
            <v>Integrative Biology</v>
          </cell>
          <cell r="N2785" t="str">
            <v>Not TAS Eligible</v>
          </cell>
          <cell r="S2785">
            <v>9</v>
          </cell>
          <cell r="X2785">
            <v>10.30100577388713</v>
          </cell>
        </row>
        <row r="2786">
          <cell r="A2786" t="str">
            <v>L&amp;S Biological Sciences Div</v>
          </cell>
          <cell r="B2786" t="str">
            <v>Integrative Biology</v>
          </cell>
          <cell r="N2786" t="str">
            <v>Not TAS Eligible</v>
          </cell>
          <cell r="S2786">
            <v>9</v>
          </cell>
          <cell r="X2786">
            <v>8.8890076146985066</v>
          </cell>
        </row>
        <row r="2787">
          <cell r="A2787" t="str">
            <v>L&amp;S Biological Sciences Div</v>
          </cell>
          <cell r="B2787" t="str">
            <v>Integrative Biology</v>
          </cell>
          <cell r="N2787" t="str">
            <v>Not TAS Eligible</v>
          </cell>
          <cell r="S2787">
            <v>13</v>
          </cell>
          <cell r="X2787">
            <v>13.009585354187474</v>
          </cell>
        </row>
        <row r="2788">
          <cell r="A2788" t="str">
            <v>L&amp;S Biological Sciences Div</v>
          </cell>
          <cell r="B2788" t="str">
            <v>Integrative Biology</v>
          </cell>
          <cell r="N2788" t="str">
            <v>Not TAS Eligible</v>
          </cell>
          <cell r="S2788">
            <v>16</v>
          </cell>
          <cell r="X2788">
            <v>16.103289954671737</v>
          </cell>
        </row>
        <row r="2789">
          <cell r="A2789" t="str">
            <v>L&amp;S Biological Sciences Div</v>
          </cell>
          <cell r="B2789" t="str">
            <v>Integrative Biology</v>
          </cell>
          <cell r="N2789" t="str">
            <v>Not TAS Eligible</v>
          </cell>
          <cell r="S2789">
            <v>17</v>
          </cell>
          <cell r="X2789">
            <v>16.718373188666199</v>
          </cell>
        </row>
        <row r="2790">
          <cell r="A2790" t="str">
            <v>L&amp;S Biological Sciences Div</v>
          </cell>
          <cell r="B2790" t="str">
            <v>Integrative Biology</v>
          </cell>
          <cell r="N2790" t="str">
            <v>Not TAS Eligible</v>
          </cell>
          <cell r="S2790">
            <v>8</v>
          </cell>
          <cell r="X2790">
            <v>7.9274691531600441</v>
          </cell>
        </row>
        <row r="2791">
          <cell r="A2791" t="str">
            <v>L&amp;S Biological Sciences Div</v>
          </cell>
          <cell r="B2791" t="str">
            <v>Integrative Biology</v>
          </cell>
          <cell r="N2791" t="str">
            <v>Not TAS Eligible</v>
          </cell>
          <cell r="S2791">
            <v>8</v>
          </cell>
          <cell r="X2791">
            <v>7.9274691531600441</v>
          </cell>
        </row>
        <row r="2792">
          <cell r="A2792" t="str">
            <v>L&amp;S Biological Sciences Div</v>
          </cell>
          <cell r="B2792" t="str">
            <v>Integrative Biology</v>
          </cell>
          <cell r="N2792" t="str">
            <v>TAS Eligible</v>
          </cell>
          <cell r="S2792">
            <v>75</v>
          </cell>
          <cell r="X2792">
            <v>79.761597257807679</v>
          </cell>
        </row>
        <row r="2793">
          <cell r="A2793" t="str">
            <v>L&amp;S Biological Sciences Div</v>
          </cell>
          <cell r="B2793" t="str">
            <v>Integrative Biology</v>
          </cell>
          <cell r="N2793" t="str">
            <v>TAS Eligible</v>
          </cell>
          <cell r="S2793">
            <v>312</v>
          </cell>
          <cell r="X2793">
            <v>316.91044643867616</v>
          </cell>
        </row>
        <row r="2794">
          <cell r="A2794" t="str">
            <v>L&amp;S Biological Sciences Div</v>
          </cell>
          <cell r="B2794" t="str">
            <v>Integrative Biology</v>
          </cell>
          <cell r="N2794" t="str">
            <v>TAS Eligible</v>
          </cell>
          <cell r="S2794">
            <v>1176</v>
          </cell>
          <cell r="X2794">
            <v>1161.8441907333606</v>
          </cell>
        </row>
        <row r="2795">
          <cell r="A2795" t="str">
            <v>L&amp;S Biological Sciences Div</v>
          </cell>
          <cell r="B2795" t="str">
            <v>Integrative Biology</v>
          </cell>
          <cell r="N2795" t="str">
            <v>TAS Eligible</v>
          </cell>
          <cell r="S2795">
            <v>48</v>
          </cell>
          <cell r="X2795">
            <v>47.111122966528541</v>
          </cell>
        </row>
        <row r="2796">
          <cell r="A2796" t="str">
            <v>L&amp;S Biological Sciences Div</v>
          </cell>
          <cell r="B2796" t="str">
            <v>Integrative Biology</v>
          </cell>
          <cell r="N2796" t="str">
            <v>TAS Eligible</v>
          </cell>
          <cell r="S2796">
            <v>23.999976</v>
          </cell>
          <cell r="X2796">
            <v>23.064812063940465</v>
          </cell>
        </row>
        <row r="2797">
          <cell r="A2797" t="str">
            <v>L&amp;S Biological Sciences Div</v>
          </cell>
          <cell r="B2797" t="str">
            <v>Integrative Biology</v>
          </cell>
          <cell r="N2797" t="str">
            <v>TAS Eligible</v>
          </cell>
          <cell r="S2797">
            <v>7.9999919999999998</v>
          </cell>
          <cell r="X2797">
            <v>8.1982798309467473</v>
          </cell>
        </row>
        <row r="2798">
          <cell r="A2798" t="str">
            <v>L&amp;S Biological Sciences Div</v>
          </cell>
          <cell r="B2798" t="str">
            <v>Integrative Biology</v>
          </cell>
          <cell r="N2798" t="str">
            <v>TAS Eligible</v>
          </cell>
          <cell r="S2798">
            <v>0.99999899999999997</v>
          </cell>
          <cell r="X2798">
            <v>1.0247849788683434</v>
          </cell>
        </row>
        <row r="2799">
          <cell r="A2799" t="str">
            <v>L&amp;S Biological Sciences Div</v>
          </cell>
          <cell r="B2799" t="str">
            <v>Integrative Biology</v>
          </cell>
          <cell r="N2799" t="str">
            <v>TAS Eligible</v>
          </cell>
          <cell r="S2799">
            <v>11</v>
          </cell>
          <cell r="X2799">
            <v>11.356792258290227</v>
          </cell>
        </row>
        <row r="2800">
          <cell r="A2800" t="str">
            <v>L&amp;S Biological Sciences Div</v>
          </cell>
          <cell r="B2800" t="str">
            <v>Integrative Biology</v>
          </cell>
          <cell r="N2800" t="str">
            <v>Not TAS Eligible</v>
          </cell>
          <cell r="S2800">
            <v>10</v>
          </cell>
          <cell r="X2800">
            <v>11.112129194627453</v>
          </cell>
        </row>
        <row r="2801">
          <cell r="A2801" t="str">
            <v>L&amp;S Biological Sciences Div</v>
          </cell>
          <cell r="B2801" t="str">
            <v>Integrative Biology</v>
          </cell>
          <cell r="N2801" t="str">
            <v>Not TAS Eligible</v>
          </cell>
          <cell r="S2801">
            <v>2</v>
          </cell>
          <cell r="X2801">
            <v>2.4875922199865861</v>
          </cell>
        </row>
        <row r="2802">
          <cell r="A2802" t="str">
            <v>L&amp;S Biological Sciences Div</v>
          </cell>
          <cell r="B2802" t="str">
            <v>Integrative Biology</v>
          </cell>
          <cell r="N2802" t="str">
            <v>Not TAS Eligible</v>
          </cell>
          <cell r="S2802">
            <v>114</v>
          </cell>
          <cell r="X2802">
            <v>117.3461532927187</v>
          </cell>
        </row>
        <row r="2803">
          <cell r="A2803" t="str">
            <v>L&amp;S Biological Sciences Div</v>
          </cell>
          <cell r="B2803" t="str">
            <v>Integrative Biology</v>
          </cell>
          <cell r="N2803" t="str">
            <v>TAS Eligible</v>
          </cell>
          <cell r="S2803">
            <v>135</v>
          </cell>
          <cell r="X2803">
            <v>117.58267356646405</v>
          </cell>
        </row>
        <row r="2804">
          <cell r="A2804" t="str">
            <v>L&amp;S Biological Sciences Div</v>
          </cell>
          <cell r="B2804" t="str">
            <v>Integrative Biology</v>
          </cell>
          <cell r="N2804" t="str">
            <v>TAS Eligible</v>
          </cell>
          <cell r="S2804">
            <v>184.99981500000001</v>
          </cell>
          <cell r="X2804">
            <v>188.42269668809135</v>
          </cell>
        </row>
        <row r="2805">
          <cell r="A2805" t="str">
            <v>L&amp;S Biological Sciences Div</v>
          </cell>
          <cell r="B2805" t="str">
            <v>Integrative Biology</v>
          </cell>
          <cell r="N2805" t="str">
            <v>TAS Eligible</v>
          </cell>
          <cell r="S2805">
            <v>6.9999929999999999</v>
          </cell>
          <cell r="X2805">
            <v>7.40557317266504</v>
          </cell>
        </row>
        <row r="2806">
          <cell r="A2806" t="str">
            <v>L&amp;S Biological Sciences Div</v>
          </cell>
          <cell r="B2806" t="str">
            <v>Integrative Biology</v>
          </cell>
          <cell r="N2806" t="str">
            <v>TAS Eligible</v>
          </cell>
          <cell r="S2806">
            <v>280</v>
          </cell>
          <cell r="X2806">
            <v>255.85237118309843</v>
          </cell>
        </row>
        <row r="2807">
          <cell r="A2807" t="str">
            <v>L&amp;S Biological Sciences Div</v>
          </cell>
          <cell r="B2807" t="str">
            <v>Integrative Biology</v>
          </cell>
          <cell r="N2807" t="str">
            <v>TAS Eligible</v>
          </cell>
          <cell r="S2807">
            <v>468</v>
          </cell>
          <cell r="X2807">
            <v>429.72625094939139</v>
          </cell>
        </row>
        <row r="2808">
          <cell r="A2808" t="str">
            <v>L&amp;S Biological Sciences Div</v>
          </cell>
          <cell r="B2808" t="str">
            <v>Integrative Biology</v>
          </cell>
          <cell r="N2808" t="str">
            <v>TAS Eligible</v>
          </cell>
          <cell r="S2808">
            <v>6.5714220000000001</v>
          </cell>
          <cell r="X2808">
            <v>6.09365673035858</v>
          </cell>
        </row>
        <row r="2809">
          <cell r="A2809" t="str">
            <v>L&amp;S Biological Sciences Div</v>
          </cell>
          <cell r="B2809" t="str">
            <v>Integrative Biology</v>
          </cell>
          <cell r="N2809" t="str">
            <v>TAS Eligible</v>
          </cell>
          <cell r="S2809">
            <v>39.428578000000002</v>
          </cell>
          <cell r="X2809">
            <v>36.561983037791251</v>
          </cell>
        </row>
        <row r="2810">
          <cell r="A2810" t="str">
            <v>L&amp;S Biological Sciences Div</v>
          </cell>
          <cell r="B2810" t="str">
            <v>Integrative Biology</v>
          </cell>
          <cell r="N2810" t="str">
            <v>TAS Eligible</v>
          </cell>
          <cell r="S2810">
            <v>5.1428520000000004</v>
          </cell>
          <cell r="X2810">
            <v>3.9995905355721035</v>
          </cell>
        </row>
        <row r="2811">
          <cell r="A2811" t="str">
            <v>L&amp;S Biological Sciences Div</v>
          </cell>
          <cell r="B2811" t="str">
            <v>Integrative Biology</v>
          </cell>
          <cell r="N2811" t="str">
            <v>TAS Eligible</v>
          </cell>
          <cell r="S2811">
            <v>30.857147999999999</v>
          </cell>
          <cell r="X2811">
            <v>23.997571210594366</v>
          </cell>
        </row>
        <row r="2812">
          <cell r="A2812" t="str">
            <v>L&amp;S Biological Sciences Div</v>
          </cell>
          <cell r="B2812" t="str">
            <v>Integrative Biology</v>
          </cell>
          <cell r="N2812" t="str">
            <v>TAS Eligible</v>
          </cell>
          <cell r="S2812">
            <v>136</v>
          </cell>
          <cell r="X2812">
            <v>137.0081195179701</v>
          </cell>
        </row>
        <row r="2813">
          <cell r="A2813" t="str">
            <v>L&amp;S Biological Sciences Div</v>
          </cell>
          <cell r="B2813" t="str">
            <v>Integrative Biology</v>
          </cell>
          <cell r="N2813" t="str">
            <v>TAS Eligible</v>
          </cell>
          <cell r="S2813">
            <v>280</v>
          </cell>
          <cell r="X2813">
            <v>263.0727974918434</v>
          </cell>
        </row>
        <row r="2814">
          <cell r="A2814" t="str">
            <v>L&amp;S Biological Sciences Div</v>
          </cell>
          <cell r="B2814" t="str">
            <v>Integrative Biology</v>
          </cell>
          <cell r="N2814" t="str">
            <v>TAS Eligible</v>
          </cell>
          <cell r="S2814">
            <v>1380</v>
          </cell>
          <cell r="X2814">
            <v>1242.006936276985</v>
          </cell>
        </row>
        <row r="2815">
          <cell r="A2815" t="str">
            <v>L&amp;S Biological Sciences Div</v>
          </cell>
          <cell r="B2815" t="str">
            <v>Integrative Biology</v>
          </cell>
          <cell r="N2815" t="str">
            <v>TAS Eligible</v>
          </cell>
          <cell r="S2815">
            <v>54</v>
          </cell>
          <cell r="X2815">
            <v>49.394824552258882</v>
          </cell>
        </row>
        <row r="2816">
          <cell r="A2816" t="str">
            <v>L&amp;S Biological Sciences Div</v>
          </cell>
          <cell r="B2816" t="str">
            <v>Integrative Biology</v>
          </cell>
          <cell r="N2816" t="str">
            <v>TAS Eligible</v>
          </cell>
          <cell r="S2816">
            <v>50</v>
          </cell>
          <cell r="X2816">
            <v>40.597117862365472</v>
          </cell>
        </row>
        <row r="2817">
          <cell r="A2817" t="str">
            <v>L&amp;S Biological Sciences Div</v>
          </cell>
          <cell r="B2817" t="str">
            <v>Integrative Biology</v>
          </cell>
          <cell r="N2817" t="str">
            <v>TAS Eligible</v>
          </cell>
          <cell r="S2817">
            <v>38</v>
          </cell>
          <cell r="X2817">
            <v>40.227012683648717</v>
          </cell>
        </row>
        <row r="2818">
          <cell r="A2818" t="str">
            <v>L&amp;S Biological Sciences Div</v>
          </cell>
          <cell r="B2818" t="str">
            <v>Integrative Biology</v>
          </cell>
          <cell r="N2818" t="str">
            <v>TAS Eligible</v>
          </cell>
          <cell r="S2818">
            <v>58</v>
          </cell>
          <cell r="X2818">
            <v>48.884070404667156</v>
          </cell>
        </row>
        <row r="2819">
          <cell r="A2819" t="str">
            <v>L&amp;S Biological Sciences Div</v>
          </cell>
          <cell r="B2819" t="str">
            <v>Integrative Biology</v>
          </cell>
          <cell r="N2819" t="str">
            <v>TAS Eligible</v>
          </cell>
          <cell r="S2819">
            <v>44</v>
          </cell>
          <cell r="X2819">
            <v>41.687738805798595</v>
          </cell>
        </row>
        <row r="2820">
          <cell r="A2820" t="str">
            <v>L&amp;S Biological Sciences Div</v>
          </cell>
          <cell r="B2820" t="str">
            <v>Integrative Biology</v>
          </cell>
          <cell r="N2820" t="str">
            <v>TAS Eligible</v>
          </cell>
          <cell r="S2820">
            <v>52</v>
          </cell>
          <cell r="X2820">
            <v>47.588909319024985</v>
          </cell>
        </row>
        <row r="2821">
          <cell r="A2821" t="str">
            <v>L&amp;S Biological Sciences Div</v>
          </cell>
          <cell r="B2821" t="str">
            <v>Integrative Biology</v>
          </cell>
          <cell r="N2821" t="str">
            <v>TAS Eligible</v>
          </cell>
          <cell r="S2821">
            <v>52</v>
          </cell>
          <cell r="X2821">
            <v>44.8136822777616</v>
          </cell>
        </row>
        <row r="2822">
          <cell r="A2822" t="str">
            <v>L&amp;S Biological Sciences Div</v>
          </cell>
          <cell r="B2822" t="str">
            <v>Integrative Biology</v>
          </cell>
          <cell r="N2822" t="str">
            <v>TAS Eligible</v>
          </cell>
          <cell r="S2822">
            <v>44</v>
          </cell>
          <cell r="X2822">
            <v>35.137510379024455</v>
          </cell>
        </row>
        <row r="2823">
          <cell r="A2823" t="str">
            <v>L&amp;S Biological Sciences Div</v>
          </cell>
          <cell r="B2823" t="str">
            <v>Integrative Biology</v>
          </cell>
          <cell r="N2823" t="str">
            <v>TAS Eligible</v>
          </cell>
          <cell r="S2823">
            <v>40</v>
          </cell>
          <cell r="X2823">
            <v>36.161650155365194</v>
          </cell>
        </row>
        <row r="2824">
          <cell r="A2824" t="str">
            <v>L&amp;S Biological Sciences Div</v>
          </cell>
          <cell r="B2824" t="str">
            <v>Integrative Biology</v>
          </cell>
          <cell r="N2824" t="str">
            <v>TAS Eligible</v>
          </cell>
          <cell r="S2824">
            <v>46</v>
          </cell>
          <cell r="X2824">
            <v>44.628290248587462</v>
          </cell>
        </row>
        <row r="2825">
          <cell r="A2825" t="str">
            <v>L&amp;S Biological Sciences Div</v>
          </cell>
          <cell r="B2825" t="str">
            <v>Integrative Biology</v>
          </cell>
          <cell r="N2825" t="str">
            <v>TAS Eligible</v>
          </cell>
          <cell r="S2825">
            <v>28</v>
          </cell>
          <cell r="X2825">
            <v>26.10317276015089</v>
          </cell>
        </row>
        <row r="2826">
          <cell r="A2826" t="str">
            <v>L&amp;S Biological Sciences Div</v>
          </cell>
          <cell r="B2826" t="str">
            <v>Integrative Biology</v>
          </cell>
          <cell r="N2826" t="str">
            <v>TAS Eligible</v>
          </cell>
          <cell r="S2826">
            <v>32</v>
          </cell>
          <cell r="X2826">
            <v>29.026707058555829</v>
          </cell>
        </row>
        <row r="2827">
          <cell r="A2827" t="str">
            <v>L&amp;S Biological Sciences Div</v>
          </cell>
          <cell r="B2827" t="str">
            <v>Integrative Biology</v>
          </cell>
          <cell r="N2827" t="str">
            <v>TAS Eligible</v>
          </cell>
          <cell r="S2827">
            <v>40</v>
          </cell>
          <cell r="X2827">
            <v>39.525648138116253</v>
          </cell>
        </row>
        <row r="2828">
          <cell r="A2828" t="str">
            <v>L&amp;S Biological Sciences Div</v>
          </cell>
          <cell r="B2828" t="str">
            <v>Integrative Biology</v>
          </cell>
          <cell r="N2828" t="str">
            <v>TAS Eligible</v>
          </cell>
          <cell r="S2828">
            <v>800</v>
          </cell>
          <cell r="X2828">
            <v>707.33051069887767</v>
          </cell>
        </row>
        <row r="2829">
          <cell r="A2829" t="str">
            <v>L&amp;S Biological Sciences Div</v>
          </cell>
          <cell r="B2829" t="str">
            <v>Integrative Biology</v>
          </cell>
          <cell r="N2829" t="str">
            <v>TAS Eligible</v>
          </cell>
          <cell r="S2829">
            <v>44</v>
          </cell>
          <cell r="X2829">
            <v>38.208572292944723</v>
          </cell>
        </row>
        <row r="2830">
          <cell r="A2830" t="str">
            <v>L&amp;S Biological Sciences Div</v>
          </cell>
          <cell r="B2830" t="str">
            <v>Integrative Biology</v>
          </cell>
          <cell r="N2830" t="str">
            <v>TAS Eligible</v>
          </cell>
          <cell r="S2830">
            <v>44</v>
          </cell>
          <cell r="X2830">
            <v>31.283590296764324</v>
          </cell>
        </row>
        <row r="2831">
          <cell r="A2831" t="str">
            <v>L&amp;S Biological Sciences Div</v>
          </cell>
          <cell r="B2831" t="str">
            <v>Integrative Biology</v>
          </cell>
          <cell r="N2831" t="str">
            <v>TAS Eligible</v>
          </cell>
          <cell r="S2831">
            <v>36</v>
          </cell>
          <cell r="X2831">
            <v>33.580198396690548</v>
          </cell>
        </row>
        <row r="2832">
          <cell r="A2832" t="str">
            <v>L&amp;S Biological Sciences Div</v>
          </cell>
          <cell r="B2832" t="str">
            <v>Integrative Biology</v>
          </cell>
          <cell r="N2832" t="str">
            <v>TAS Eligible</v>
          </cell>
          <cell r="S2832">
            <v>42</v>
          </cell>
          <cell r="X2832">
            <v>34.43864516635584</v>
          </cell>
        </row>
        <row r="2833">
          <cell r="A2833" t="str">
            <v>L&amp;S Biological Sciences Div</v>
          </cell>
          <cell r="B2833" t="str">
            <v>Integrative Biology</v>
          </cell>
          <cell r="N2833" t="str">
            <v>TAS Eligible</v>
          </cell>
          <cell r="S2833">
            <v>44</v>
          </cell>
          <cell r="X2833">
            <v>32.204936063686368</v>
          </cell>
        </row>
        <row r="2834">
          <cell r="A2834" t="str">
            <v>L&amp;S Biological Sciences Div</v>
          </cell>
          <cell r="B2834" t="str">
            <v>Integrative Biology</v>
          </cell>
          <cell r="N2834" t="str">
            <v>TAS Eligible</v>
          </cell>
          <cell r="S2834">
            <v>42</v>
          </cell>
          <cell r="X2834">
            <v>38.756769335101758</v>
          </cell>
        </row>
        <row r="2835">
          <cell r="A2835" t="str">
            <v>L&amp;S Biological Sciences Div</v>
          </cell>
          <cell r="B2835" t="str">
            <v>Integrative Biology</v>
          </cell>
          <cell r="N2835" t="str">
            <v>TAS Eligible</v>
          </cell>
          <cell r="S2835">
            <v>44</v>
          </cell>
          <cell r="X2835">
            <v>43.804175324647851</v>
          </cell>
        </row>
        <row r="2836">
          <cell r="A2836" t="str">
            <v>L&amp;S Biological Sciences Div</v>
          </cell>
          <cell r="B2836" t="str">
            <v>Integrative Biology</v>
          </cell>
          <cell r="N2836" t="str">
            <v>TAS Eligible</v>
          </cell>
          <cell r="S2836">
            <v>40</v>
          </cell>
          <cell r="X2836">
            <v>39.700641763741451</v>
          </cell>
        </row>
        <row r="2837">
          <cell r="A2837" t="str">
            <v>L&amp;S Biological Sciences Div</v>
          </cell>
          <cell r="B2837" t="str">
            <v>Integrative Biology</v>
          </cell>
          <cell r="N2837" t="str">
            <v>TAS Eligible</v>
          </cell>
          <cell r="S2837">
            <v>180</v>
          </cell>
          <cell r="X2837">
            <v>169.37521427287362</v>
          </cell>
        </row>
        <row r="2838">
          <cell r="A2838" t="str">
            <v>L&amp;S Biological Sciences Div</v>
          </cell>
          <cell r="B2838" t="str">
            <v>Integrative Biology</v>
          </cell>
          <cell r="N2838" t="str">
            <v>TAS Eligible</v>
          </cell>
          <cell r="S2838">
            <v>248</v>
          </cell>
          <cell r="X2838">
            <v>222.37076448708098</v>
          </cell>
        </row>
        <row r="2839">
          <cell r="A2839" t="str">
            <v>L&amp;S Biological Sciences Div</v>
          </cell>
          <cell r="B2839" t="str">
            <v>Integrative Biology</v>
          </cell>
          <cell r="N2839" t="str">
            <v>TAS Eligible</v>
          </cell>
          <cell r="S2839">
            <v>68</v>
          </cell>
          <cell r="X2839">
            <v>60.654651458952685</v>
          </cell>
        </row>
        <row r="2840">
          <cell r="A2840" t="str">
            <v>L&amp;S Biological Sciences Div</v>
          </cell>
          <cell r="B2840" t="str">
            <v>Integrative Biology</v>
          </cell>
          <cell r="N2840" t="str">
            <v>TAS Eligible</v>
          </cell>
          <cell r="S2840">
            <v>220</v>
          </cell>
          <cell r="X2840">
            <v>214.3628304171049</v>
          </cell>
        </row>
        <row r="2841">
          <cell r="A2841" t="str">
            <v>L&amp;S Biological Sciences Div</v>
          </cell>
          <cell r="B2841" t="str">
            <v>Integrative Biology</v>
          </cell>
          <cell r="N2841" t="str">
            <v>TAS Eligible</v>
          </cell>
          <cell r="S2841">
            <v>1048</v>
          </cell>
          <cell r="X2841">
            <v>908.02549648777381</v>
          </cell>
        </row>
        <row r="2842">
          <cell r="A2842" t="str">
            <v>L&amp;S Biological Sciences Div</v>
          </cell>
          <cell r="B2842" t="str">
            <v>Integrative Biology</v>
          </cell>
          <cell r="N2842" t="str">
            <v>TAS Eligible</v>
          </cell>
          <cell r="S2842">
            <v>24</v>
          </cell>
          <cell r="X2842">
            <v>24.793678269439823</v>
          </cell>
        </row>
        <row r="2843">
          <cell r="A2843" t="str">
            <v>L&amp;S Biological Sciences Div</v>
          </cell>
          <cell r="B2843" t="str">
            <v>Integrative Biology</v>
          </cell>
          <cell r="N2843" t="str">
            <v>TAS Eligible</v>
          </cell>
          <cell r="S2843">
            <v>155.999844</v>
          </cell>
          <cell r="X2843">
            <v>135.08286325361883</v>
          </cell>
        </row>
        <row r="2844">
          <cell r="A2844" t="str">
            <v>L&amp;S Biological Sciences Div</v>
          </cell>
          <cell r="B2844" t="str">
            <v>Integrative Biology</v>
          </cell>
          <cell r="N2844" t="str">
            <v>TAS Eligible</v>
          </cell>
          <cell r="S2844">
            <v>311.99968799999999</v>
          </cell>
          <cell r="X2844">
            <v>270.16572650723765</v>
          </cell>
        </row>
        <row r="2845">
          <cell r="A2845" t="str">
            <v>L&amp;S Biological Sciences Div</v>
          </cell>
          <cell r="B2845" t="str">
            <v>Integrative Biology</v>
          </cell>
          <cell r="N2845" t="str">
            <v>TAS Eligible</v>
          </cell>
          <cell r="S2845">
            <v>30</v>
          </cell>
          <cell r="X2845">
            <v>32.156117185340946</v>
          </cell>
        </row>
        <row r="2846">
          <cell r="A2846" t="str">
            <v>L&amp;S Biological Sciences Div</v>
          </cell>
          <cell r="B2846" t="str">
            <v>Integrative Biology</v>
          </cell>
          <cell r="N2846" t="str">
            <v>TAS Eligible</v>
          </cell>
          <cell r="S2846">
            <v>180</v>
          </cell>
          <cell r="X2846">
            <v>178.63791364649018</v>
          </cell>
        </row>
        <row r="2847">
          <cell r="A2847" t="str">
            <v>L&amp;S Biological Sciences Div</v>
          </cell>
          <cell r="B2847" t="str">
            <v>Integrative Biology</v>
          </cell>
          <cell r="N2847" t="str">
            <v>TAS Eligible</v>
          </cell>
          <cell r="S2847">
            <v>165</v>
          </cell>
          <cell r="X2847">
            <v>164.15221247772539</v>
          </cell>
        </row>
        <row r="2848">
          <cell r="A2848" t="str">
            <v>L&amp;S Biological Sciences Div</v>
          </cell>
          <cell r="B2848" t="str">
            <v>Integrative Biology</v>
          </cell>
          <cell r="N2848" t="str">
            <v>TAS Eligible</v>
          </cell>
          <cell r="S2848">
            <v>8.6666840000000001</v>
          </cell>
          <cell r="X2848">
            <v>9.0922805481114004</v>
          </cell>
        </row>
        <row r="2849">
          <cell r="A2849" t="str">
            <v>L&amp;S Biological Sciences Div</v>
          </cell>
          <cell r="B2849" t="str">
            <v>Integrative Biology</v>
          </cell>
          <cell r="N2849" t="str">
            <v>TAS Eligible</v>
          </cell>
          <cell r="S2849">
            <v>17.333341999999998</v>
          </cell>
          <cell r="X2849">
            <v>18.184533819435707</v>
          </cell>
        </row>
        <row r="2850">
          <cell r="A2850" t="str">
            <v>L&amp;S Biological Sciences Div</v>
          </cell>
          <cell r="B2850" t="str">
            <v>Integrative Biology</v>
          </cell>
          <cell r="N2850" t="str">
            <v>TAS Eligible</v>
          </cell>
          <cell r="S2850">
            <v>88</v>
          </cell>
          <cell r="X2850">
            <v>81.458982999652633</v>
          </cell>
        </row>
        <row r="2851">
          <cell r="A2851" t="str">
            <v>L&amp;S Biological Sciences Div</v>
          </cell>
          <cell r="B2851" t="str">
            <v>Integrative Biology</v>
          </cell>
          <cell r="N2851" t="str">
            <v>TAS Eligible</v>
          </cell>
          <cell r="S2851">
            <v>33.113222999999998</v>
          </cell>
          <cell r="X2851">
            <v>31.789712233496495</v>
          </cell>
        </row>
        <row r="2852">
          <cell r="A2852" t="str">
            <v>L&amp;S Biological Sciences Div</v>
          </cell>
          <cell r="B2852" t="str">
            <v>Integrative Biology</v>
          </cell>
          <cell r="N2852" t="str">
            <v>TAS Eligible</v>
          </cell>
          <cell r="S2852">
            <v>8.8302239999999994</v>
          </cell>
          <cell r="X2852">
            <v>8.4772865485583928</v>
          </cell>
        </row>
        <row r="2853">
          <cell r="A2853" t="str">
            <v>L&amp;S Biological Sciences Div</v>
          </cell>
          <cell r="B2853" t="str">
            <v>Integrative Biology</v>
          </cell>
          <cell r="N2853" t="str">
            <v>TAS Eligible</v>
          </cell>
          <cell r="S2853">
            <v>33.113222999999998</v>
          </cell>
          <cell r="X2853">
            <v>31.789712233496495</v>
          </cell>
        </row>
        <row r="2854">
          <cell r="A2854" t="str">
            <v>L&amp;S Biological Sciences Div</v>
          </cell>
          <cell r="B2854" t="str">
            <v>Integrative Biology</v>
          </cell>
          <cell r="N2854" t="str">
            <v>TAS Eligible</v>
          </cell>
          <cell r="S2854">
            <v>90</v>
          </cell>
          <cell r="X2854">
            <v>90.317463848508396</v>
          </cell>
        </row>
        <row r="2855">
          <cell r="A2855" t="str">
            <v>L&amp;S Biological Sciences Div</v>
          </cell>
          <cell r="B2855" t="str">
            <v>Integrative Biology</v>
          </cell>
          <cell r="N2855" t="str">
            <v>TAS Eligible</v>
          </cell>
          <cell r="S2855">
            <v>294</v>
          </cell>
          <cell r="X2855">
            <v>275.15416409500779</v>
          </cell>
        </row>
        <row r="2856">
          <cell r="A2856" t="str">
            <v>L&amp;S Biological Sciences Div</v>
          </cell>
          <cell r="B2856" t="str">
            <v>Integrative Biology</v>
          </cell>
          <cell r="N2856" t="str">
            <v>TAS Eligible</v>
          </cell>
          <cell r="S2856">
            <v>204</v>
          </cell>
          <cell r="X2856">
            <v>190.03569783688968</v>
          </cell>
        </row>
        <row r="2857">
          <cell r="A2857" t="str">
            <v>L&amp;S Biological Sciences Div</v>
          </cell>
          <cell r="B2857" t="str">
            <v>Integrative Biology</v>
          </cell>
          <cell r="N2857" t="str">
            <v>TAS Eligible</v>
          </cell>
          <cell r="S2857">
            <v>132</v>
          </cell>
          <cell r="X2857">
            <v>126.65416874369799</v>
          </cell>
        </row>
        <row r="2858">
          <cell r="A2858" t="str">
            <v>L&amp;S Biological Sciences Div</v>
          </cell>
          <cell r="B2858" t="str">
            <v>Integrative Biology</v>
          </cell>
          <cell r="N2858" t="str">
            <v>TAS Eligible</v>
          </cell>
          <cell r="S2858">
            <v>268</v>
          </cell>
          <cell r="X2858">
            <v>234.01040983217902</v>
          </cell>
        </row>
        <row r="2859">
          <cell r="A2859" t="str">
            <v>L&amp;S Biological Sciences Div</v>
          </cell>
          <cell r="B2859" t="str">
            <v>Integrative Biology</v>
          </cell>
          <cell r="N2859" t="str">
            <v>TAS Eligible</v>
          </cell>
          <cell r="S2859">
            <v>40</v>
          </cell>
          <cell r="X2859">
            <v>24.727334232576109</v>
          </cell>
        </row>
        <row r="2860">
          <cell r="A2860" t="str">
            <v>L&amp;S Biological Sciences Div</v>
          </cell>
          <cell r="B2860" t="str">
            <v>Integrative Biology</v>
          </cell>
          <cell r="N2860" t="str">
            <v>TAS Eligible</v>
          </cell>
          <cell r="S2860">
            <v>860</v>
          </cell>
          <cell r="X2860">
            <v>746.10112929181105</v>
          </cell>
        </row>
        <row r="2861">
          <cell r="A2861" t="str">
            <v>L&amp;S Biological Sciences Div</v>
          </cell>
          <cell r="B2861" t="str">
            <v>Integrative Biology</v>
          </cell>
          <cell r="N2861" t="str">
            <v>TAS Eligible</v>
          </cell>
          <cell r="S2861">
            <v>90</v>
          </cell>
          <cell r="X2861">
            <v>90.973367983818363</v>
          </cell>
        </row>
        <row r="2862">
          <cell r="A2862" t="str">
            <v>L&amp;S Biological Sciences Div</v>
          </cell>
          <cell r="B2862" t="str">
            <v>Integrative Biology</v>
          </cell>
          <cell r="N2862" t="str">
            <v>TAS Eligible</v>
          </cell>
          <cell r="S2862">
            <v>100</v>
          </cell>
          <cell r="X2862">
            <v>97.905627838248193</v>
          </cell>
        </row>
        <row r="2863">
          <cell r="A2863" t="str">
            <v>L&amp;S Biological Sciences Div</v>
          </cell>
          <cell r="B2863" t="str">
            <v>Integrative Biology</v>
          </cell>
          <cell r="N2863" t="str">
            <v>TAS Eligible</v>
          </cell>
          <cell r="S2863">
            <v>12</v>
          </cell>
          <cell r="X2863">
            <v>11.10552208488614</v>
          </cell>
        </row>
        <row r="2864">
          <cell r="A2864" t="str">
            <v>L&amp;S Biological Sciences Div</v>
          </cell>
          <cell r="B2864" t="str">
            <v>Integrative Biology</v>
          </cell>
          <cell r="N2864" t="str">
            <v>TAS Eligible</v>
          </cell>
          <cell r="S2864">
            <v>20</v>
          </cell>
          <cell r="X2864">
            <v>19.494172129330057</v>
          </cell>
        </row>
        <row r="2865">
          <cell r="A2865" t="str">
            <v>L&amp;S Biological Sciences Div</v>
          </cell>
          <cell r="B2865" t="str">
            <v>Integrative Biology</v>
          </cell>
          <cell r="N2865" t="str">
            <v>TAS Eligible</v>
          </cell>
          <cell r="S2865">
            <v>30</v>
          </cell>
          <cell r="X2865">
            <v>30.423318375404158</v>
          </cell>
        </row>
        <row r="2866">
          <cell r="A2866" t="str">
            <v>L&amp;S Biological Sciences Div</v>
          </cell>
          <cell r="B2866" t="str">
            <v>Integrative Biology</v>
          </cell>
          <cell r="N2866" t="str">
            <v>TAS Eligible</v>
          </cell>
          <cell r="S2866">
            <v>5</v>
          </cell>
          <cell r="X2866">
            <v>4.8598500208218454</v>
          </cell>
        </row>
        <row r="2867">
          <cell r="A2867" t="str">
            <v>L&amp;S Biological Sciences Div</v>
          </cell>
          <cell r="B2867" t="str">
            <v>Integrative Biology</v>
          </cell>
          <cell r="N2867" t="str">
            <v>TAS Eligible</v>
          </cell>
          <cell r="S2867">
            <v>6</v>
          </cell>
          <cell r="X2867">
            <v>6.3149421822198422</v>
          </cell>
        </row>
        <row r="2868">
          <cell r="A2868" t="str">
            <v>L&amp;S Biological Sciences Div</v>
          </cell>
          <cell r="B2868" t="str">
            <v>Integrative Biology</v>
          </cell>
          <cell r="N2868" t="str">
            <v>TAS Eligible</v>
          </cell>
          <cell r="S2868">
            <v>4</v>
          </cell>
          <cell r="X2868">
            <v>4.0368669846603922</v>
          </cell>
        </row>
        <row r="2869">
          <cell r="A2869" t="str">
            <v>L&amp;S Biological Sciences Div</v>
          </cell>
          <cell r="B2869" t="str">
            <v>Integrative Biology</v>
          </cell>
          <cell r="N2869" t="str">
            <v>TAS Eligible</v>
          </cell>
          <cell r="S2869">
            <v>35</v>
          </cell>
          <cell r="X2869">
            <v>30.84925515571344</v>
          </cell>
        </row>
        <row r="2870">
          <cell r="A2870" t="str">
            <v>L&amp;S Biological Sciences Div</v>
          </cell>
          <cell r="B2870" t="str">
            <v>Integrative Biology</v>
          </cell>
          <cell r="N2870" t="str">
            <v>TAS Eligible</v>
          </cell>
          <cell r="S2870">
            <v>3</v>
          </cell>
          <cell r="X2870">
            <v>3.7313883299798802</v>
          </cell>
        </row>
        <row r="2871">
          <cell r="A2871" t="str">
            <v>L&amp;S Biological Sciences Div</v>
          </cell>
          <cell r="B2871" t="str">
            <v>Integrative Biology</v>
          </cell>
          <cell r="N2871" t="str">
            <v>TAS Eligible</v>
          </cell>
          <cell r="S2871">
            <v>2</v>
          </cell>
          <cell r="X2871">
            <v>2.0578446909667196</v>
          </cell>
        </row>
        <row r="2872">
          <cell r="A2872" t="str">
            <v>L&amp;S Biological Sciences Div</v>
          </cell>
          <cell r="B2872" t="str">
            <v>Integrative Biology</v>
          </cell>
          <cell r="N2872" t="str">
            <v>TAS Eligible</v>
          </cell>
          <cell r="S2872">
            <v>8</v>
          </cell>
          <cell r="X2872">
            <v>6.7155750802512912</v>
          </cell>
        </row>
        <row r="2873">
          <cell r="A2873" t="str">
            <v>L&amp;S Biological Sciences Div</v>
          </cell>
          <cell r="B2873" t="str">
            <v>Integrative Biology</v>
          </cell>
          <cell r="N2873" t="str">
            <v>TAS Eligible</v>
          </cell>
          <cell r="S2873">
            <v>6</v>
          </cell>
          <cell r="X2873">
            <v>5.995195407139942</v>
          </cell>
        </row>
        <row r="2874">
          <cell r="A2874" t="str">
            <v>L&amp;S Biological Sciences Div</v>
          </cell>
          <cell r="B2874" t="str">
            <v>Integrative Biology</v>
          </cell>
          <cell r="N2874" t="str">
            <v>TAS Eligible</v>
          </cell>
          <cell r="S2874">
            <v>3</v>
          </cell>
          <cell r="X2874">
            <v>1.9099173827668721</v>
          </cell>
        </row>
        <row r="2875">
          <cell r="A2875" t="str">
            <v>L&amp;S Biological Sciences Div</v>
          </cell>
          <cell r="B2875" t="str">
            <v>Integrative Biology</v>
          </cell>
          <cell r="N2875" t="str">
            <v>TAS Eligible</v>
          </cell>
          <cell r="S2875">
            <v>3</v>
          </cell>
          <cell r="X2875">
            <v>1.9099173827668721</v>
          </cell>
        </row>
        <row r="2876">
          <cell r="A2876" t="str">
            <v>L&amp;S Biological Sciences Div</v>
          </cell>
          <cell r="B2876" t="str">
            <v>Integrative Biology</v>
          </cell>
          <cell r="N2876" t="str">
            <v>TAS Eligible</v>
          </cell>
          <cell r="S2876">
            <v>4</v>
          </cell>
          <cell r="X2876">
            <v>4.4690353220662642</v>
          </cell>
        </row>
        <row r="2877">
          <cell r="A2877" t="str">
            <v>L&amp;S Biological Sciences Div</v>
          </cell>
          <cell r="B2877" t="str">
            <v>Integrative Biology</v>
          </cell>
          <cell r="N2877" t="str">
            <v>Not TAS Eligible</v>
          </cell>
          <cell r="S2877">
            <v>1</v>
          </cell>
          <cell r="X2877">
            <v>0.76417910447761195</v>
          </cell>
        </row>
        <row r="2878">
          <cell r="A2878" t="str">
            <v>L&amp;S Biological Sciences Div</v>
          </cell>
          <cell r="B2878" t="str">
            <v>Integrative Biology</v>
          </cell>
          <cell r="N2878" t="str">
            <v>Not TAS Eligible</v>
          </cell>
          <cell r="S2878">
            <v>1</v>
          </cell>
          <cell r="X2878">
            <v>1</v>
          </cell>
        </row>
        <row r="2879">
          <cell r="A2879" t="str">
            <v>L&amp;S Biological Sciences Div</v>
          </cell>
          <cell r="B2879" t="str">
            <v>Integrative Biology</v>
          </cell>
          <cell r="N2879" t="str">
            <v>Not TAS Eligible</v>
          </cell>
          <cell r="S2879">
            <v>22</v>
          </cell>
          <cell r="X2879">
            <v>24.446684228180398</v>
          </cell>
        </row>
        <row r="2880">
          <cell r="A2880" t="str">
            <v>L&amp;S Biological Sciences Div</v>
          </cell>
          <cell r="B2880" t="str">
            <v>Integrative Biology</v>
          </cell>
          <cell r="N2880" t="str">
            <v>Not TAS Eligible</v>
          </cell>
          <cell r="S2880">
            <v>10</v>
          </cell>
          <cell r="X2880">
            <v>9.5442011777605007</v>
          </cell>
        </row>
        <row r="2881">
          <cell r="A2881" t="str">
            <v>L&amp;S Biological Sciences Div</v>
          </cell>
          <cell r="B2881" t="str">
            <v>Integrative Biology</v>
          </cell>
          <cell r="N2881" t="str">
            <v>Not TAS Eligible</v>
          </cell>
          <cell r="S2881">
            <v>39</v>
          </cell>
          <cell r="X2881">
            <v>37.108615506467601</v>
          </cell>
        </row>
        <row r="2882">
          <cell r="A2882" t="str">
            <v>L&amp;S Biological Sciences Div</v>
          </cell>
          <cell r="B2882" t="str">
            <v>Integrative Biology</v>
          </cell>
          <cell r="N2882" t="str">
            <v>Not TAS Eligible</v>
          </cell>
          <cell r="S2882">
            <v>36</v>
          </cell>
          <cell r="X2882">
            <v>27.608604337452583</v>
          </cell>
        </row>
        <row r="2883">
          <cell r="A2883" t="str">
            <v>L&amp;S Biological Sciences Div</v>
          </cell>
          <cell r="B2883" t="str">
            <v>Integrative Biology</v>
          </cell>
          <cell r="N2883" t="str">
            <v>Not TAS Eligible</v>
          </cell>
          <cell r="S2883">
            <v>9</v>
          </cell>
          <cell r="X2883">
            <v>8.5152788322771418</v>
          </cell>
        </row>
        <row r="2884">
          <cell r="A2884" t="str">
            <v>L&amp;S Biological Sciences Div</v>
          </cell>
          <cell r="B2884" t="str">
            <v>Integrative Biology</v>
          </cell>
          <cell r="N2884" t="str">
            <v>Not TAS Eligible</v>
          </cell>
          <cell r="S2884">
            <v>134</v>
          </cell>
          <cell r="X2884">
            <v>137.93319773003779</v>
          </cell>
        </row>
        <row r="2885">
          <cell r="A2885" t="str">
            <v>L&amp;S Biological Sciences Div</v>
          </cell>
          <cell r="B2885" t="str">
            <v>Integrative Biology</v>
          </cell>
          <cell r="N2885" t="str">
            <v>TAS Eligible</v>
          </cell>
          <cell r="S2885">
            <v>2899.9971</v>
          </cell>
          <cell r="X2885">
            <v>3055.6257341095779</v>
          </cell>
        </row>
        <row r="2886">
          <cell r="A2886" t="str">
            <v>L&amp;S Biological Sciences Div</v>
          </cell>
          <cell r="B2886" t="str">
            <v>Integrative Biology</v>
          </cell>
          <cell r="N2886" t="str">
            <v>TAS Eligible</v>
          </cell>
          <cell r="S2886">
            <v>862.66580399999998</v>
          </cell>
          <cell r="X2886">
            <v>905.78255433588583</v>
          </cell>
        </row>
        <row r="2887">
          <cell r="A2887" t="str">
            <v>L&amp;S Biological Sciences Div</v>
          </cell>
          <cell r="B2887" t="str">
            <v>Integrative Biology</v>
          </cell>
          <cell r="N2887" t="str">
            <v>TAS Eligible</v>
          </cell>
          <cell r="S2887">
            <v>153</v>
          </cell>
          <cell r="X2887">
            <v>150.16670445580974</v>
          </cell>
        </row>
        <row r="2888">
          <cell r="A2888" t="str">
            <v>L&amp;S Biological Sciences Div</v>
          </cell>
          <cell r="B2888" t="str">
            <v>Integrative Biology</v>
          </cell>
          <cell r="N2888" t="str">
            <v>TAS Eligible</v>
          </cell>
          <cell r="S2888">
            <v>54</v>
          </cell>
          <cell r="X2888">
            <v>55.785776106239602</v>
          </cell>
        </row>
        <row r="2889">
          <cell r="A2889" t="str">
            <v>L&amp;S Biological Sciences Div</v>
          </cell>
          <cell r="B2889" t="str">
            <v>Integrative Biology</v>
          </cell>
          <cell r="N2889" t="str">
            <v>TAS Eligible</v>
          </cell>
          <cell r="S2889">
            <v>39</v>
          </cell>
          <cell r="X2889">
            <v>41.961156750666198</v>
          </cell>
        </row>
        <row r="2890">
          <cell r="A2890" t="str">
            <v>L&amp;S Biological Sciences Div</v>
          </cell>
          <cell r="B2890" t="str">
            <v>Integrative Biology</v>
          </cell>
          <cell r="N2890" t="str">
            <v>TAS Eligible</v>
          </cell>
          <cell r="S2890">
            <v>51</v>
          </cell>
          <cell r="X2890">
            <v>54.872281904717354</v>
          </cell>
        </row>
        <row r="2891">
          <cell r="A2891" t="str">
            <v>L&amp;S Biological Sciences Div</v>
          </cell>
          <cell r="B2891" t="str">
            <v>Integrative Biology</v>
          </cell>
          <cell r="N2891" t="str">
            <v>TAS Eligible</v>
          </cell>
          <cell r="S2891">
            <v>4.6666619999999996</v>
          </cell>
          <cell r="X2891">
            <v>4.937048781776693</v>
          </cell>
        </row>
        <row r="2892">
          <cell r="A2892" t="str">
            <v>L&amp;S Biological Sciences Div</v>
          </cell>
          <cell r="B2892" t="str">
            <v>Integrative Biology</v>
          </cell>
          <cell r="N2892" t="str">
            <v>TAS Eligible</v>
          </cell>
          <cell r="S2892">
            <v>11.666676000000001</v>
          </cell>
          <cell r="X2892">
            <v>12.342644171183467</v>
          </cell>
        </row>
        <row r="2893">
          <cell r="A2893" t="str">
            <v>L&amp;S Biological Sciences Div</v>
          </cell>
          <cell r="B2893" t="str">
            <v>Integrative Biology</v>
          </cell>
          <cell r="N2893" t="str">
            <v>TAS Eligible</v>
          </cell>
          <cell r="S2893">
            <v>31.2</v>
          </cell>
          <cell r="X2893">
            <v>29.952959326402347</v>
          </cell>
        </row>
        <row r="2894">
          <cell r="A2894" t="str">
            <v>L&amp;S Biological Sciences Div</v>
          </cell>
          <cell r="B2894" t="str">
            <v>Integrative Biology</v>
          </cell>
          <cell r="N2894" t="str">
            <v>TAS Eligible</v>
          </cell>
          <cell r="S2894">
            <v>98.666567999999998</v>
          </cell>
          <cell r="X2894">
            <v>85.437024621946961</v>
          </cell>
        </row>
        <row r="2895">
          <cell r="A2895" t="str">
            <v>L&amp;S Biological Sciences Div</v>
          </cell>
          <cell r="B2895" t="str">
            <v>Integrative Biology</v>
          </cell>
          <cell r="N2895" t="str">
            <v>TAS Eligible</v>
          </cell>
          <cell r="S2895">
            <v>1</v>
          </cell>
          <cell r="X2895">
            <v>1.0289223454833598</v>
          </cell>
        </row>
        <row r="2896">
          <cell r="A2896" t="str">
            <v>L&amp;S Biological Sciences Div</v>
          </cell>
          <cell r="B2896" t="str">
            <v>Integrative Biology</v>
          </cell>
          <cell r="N2896" t="str">
            <v>TAS Eligible</v>
          </cell>
          <cell r="S2896">
            <v>1</v>
          </cell>
          <cell r="X2896">
            <v>1.0289223454833598</v>
          </cell>
        </row>
        <row r="2897">
          <cell r="A2897" t="str">
            <v>L&amp;S Biological Sciences Div</v>
          </cell>
          <cell r="B2897" t="str">
            <v>Molecular &amp; Cell Biology</v>
          </cell>
          <cell r="N2897" t="str">
            <v>TAS Eligible</v>
          </cell>
          <cell r="S2897">
            <v>5.3333279999999998</v>
          </cell>
          <cell r="X2897">
            <v>5.0927660697856982</v>
          </cell>
        </row>
        <row r="2898">
          <cell r="A2898" t="str">
            <v>L&amp;S Biological Sciences Div</v>
          </cell>
          <cell r="B2898" t="str">
            <v>Molecular &amp; Cell Biology</v>
          </cell>
          <cell r="N2898" t="str">
            <v>TAS Eligible</v>
          </cell>
          <cell r="S2898">
            <v>10.666672</v>
          </cell>
          <cell r="X2898">
            <v>10.18554741788488</v>
          </cell>
        </row>
        <row r="2899">
          <cell r="A2899" t="str">
            <v>L&amp;S Biological Sciences Div</v>
          </cell>
          <cell r="B2899" t="str">
            <v>Molecular &amp; Cell Biology</v>
          </cell>
          <cell r="N2899" t="str">
            <v>TAS Eligible</v>
          </cell>
          <cell r="S2899">
            <v>20</v>
          </cell>
          <cell r="X2899">
            <v>20.598357144500557</v>
          </cell>
        </row>
        <row r="2900">
          <cell r="A2900" t="str">
            <v>L&amp;S Biological Sciences Div</v>
          </cell>
          <cell r="B2900" t="str">
            <v>Molecular &amp; Cell Biology</v>
          </cell>
          <cell r="N2900" t="str">
            <v>TAS Eligible</v>
          </cell>
          <cell r="S2900">
            <v>305.99969399999998</v>
          </cell>
          <cell r="X2900">
            <v>314.40550005714317</v>
          </cell>
        </row>
        <row r="2901">
          <cell r="A2901" t="str">
            <v>L&amp;S Biological Sciences Div</v>
          </cell>
          <cell r="B2901" t="str">
            <v>Molecular &amp; Cell Biology</v>
          </cell>
          <cell r="N2901" t="str">
            <v>TAS Eligible</v>
          </cell>
          <cell r="S2901">
            <v>612.00030600000002</v>
          </cell>
          <cell r="X2901">
            <v>628.81194333172982</v>
          </cell>
        </row>
        <row r="2902">
          <cell r="A2902" t="str">
            <v>L&amp;S Biological Sciences Div</v>
          </cell>
          <cell r="B2902" t="str">
            <v>Molecular &amp; Cell Biology</v>
          </cell>
          <cell r="N2902" t="str">
            <v>TAS Eligible</v>
          </cell>
          <cell r="S2902">
            <v>262</v>
          </cell>
          <cell r="X2902">
            <v>270.69804093893737</v>
          </cell>
        </row>
        <row r="2903">
          <cell r="A2903" t="str">
            <v>L&amp;S Biological Sciences Div</v>
          </cell>
          <cell r="B2903" t="str">
            <v>Molecular &amp; Cell Biology</v>
          </cell>
          <cell r="N2903" t="str">
            <v>TAS Eligible</v>
          </cell>
          <cell r="S2903">
            <v>70.999928999999995</v>
          </cell>
          <cell r="X2903">
            <v>74.974851268990335</v>
          </cell>
        </row>
        <row r="2904">
          <cell r="A2904" t="str">
            <v>L&amp;S Biological Sciences Div</v>
          </cell>
          <cell r="B2904" t="str">
            <v>Molecular &amp; Cell Biology</v>
          </cell>
          <cell r="N2904" t="str">
            <v>TAS Eligible</v>
          </cell>
          <cell r="S2904">
            <v>141.99985799999999</v>
          </cell>
          <cell r="X2904">
            <v>149.94970253798067</v>
          </cell>
        </row>
        <row r="2905">
          <cell r="A2905" t="str">
            <v>L&amp;S Biological Sciences Div</v>
          </cell>
          <cell r="B2905" t="str">
            <v>Molecular &amp; Cell Biology</v>
          </cell>
          <cell r="N2905" t="str">
            <v>TAS Eligible</v>
          </cell>
          <cell r="S2905">
            <v>390</v>
          </cell>
          <cell r="X2905">
            <v>409.67240960324295</v>
          </cell>
        </row>
        <row r="2906">
          <cell r="A2906" t="str">
            <v>L&amp;S Biological Sciences Div</v>
          </cell>
          <cell r="B2906" t="str">
            <v>Molecular &amp; Cell Biology</v>
          </cell>
          <cell r="N2906" t="str">
            <v>TAS Eligible</v>
          </cell>
          <cell r="S2906">
            <v>420</v>
          </cell>
          <cell r="X2906">
            <v>421.02366057958176</v>
          </cell>
        </row>
        <row r="2907">
          <cell r="A2907" t="str">
            <v>L&amp;S Biological Sciences Div</v>
          </cell>
          <cell r="B2907" t="str">
            <v>Molecular &amp; Cell Biology</v>
          </cell>
          <cell r="N2907" t="str">
            <v>TAS Eligible</v>
          </cell>
          <cell r="S2907">
            <v>999</v>
          </cell>
          <cell r="X2907">
            <v>1041.0437698361764</v>
          </cell>
        </row>
        <row r="2908">
          <cell r="A2908" t="str">
            <v>L&amp;S Biological Sciences Div</v>
          </cell>
          <cell r="B2908" t="str">
            <v>Molecular &amp; Cell Biology</v>
          </cell>
          <cell r="N2908" t="str">
            <v>TAS Eligible</v>
          </cell>
          <cell r="S2908">
            <v>936</v>
          </cell>
          <cell r="X2908">
            <v>928.77212825388074</v>
          </cell>
        </row>
        <row r="2909">
          <cell r="A2909" t="str">
            <v>L&amp;S Biological Sciences Div</v>
          </cell>
          <cell r="B2909" t="str">
            <v>Molecular &amp; Cell Biology</v>
          </cell>
          <cell r="N2909" t="str">
            <v>TAS Eligible</v>
          </cell>
          <cell r="S2909">
            <v>414</v>
          </cell>
          <cell r="X2909">
            <v>413.18670660028249</v>
          </cell>
        </row>
        <row r="2910">
          <cell r="A2910" t="str">
            <v>L&amp;S Biological Sciences Div</v>
          </cell>
          <cell r="B2910" t="str">
            <v>Molecular &amp; Cell Biology</v>
          </cell>
          <cell r="N2910" t="str">
            <v>TAS Eligible</v>
          </cell>
          <cell r="S2910">
            <v>16</v>
          </cell>
          <cell r="X2910">
            <v>17.381270430556558</v>
          </cell>
        </row>
        <row r="2911">
          <cell r="A2911" t="str">
            <v>L&amp;S Biological Sciences Div</v>
          </cell>
          <cell r="B2911" t="str">
            <v>Molecular &amp; Cell Biology</v>
          </cell>
          <cell r="N2911" t="str">
            <v>TAS Eligible</v>
          </cell>
          <cell r="S2911">
            <v>10</v>
          </cell>
          <cell r="X2911">
            <v>10.138160157071386</v>
          </cell>
        </row>
        <row r="2912">
          <cell r="A2912" t="str">
            <v>L&amp;S Biological Sciences Div</v>
          </cell>
          <cell r="B2912" t="str">
            <v>Molecular &amp; Cell Biology</v>
          </cell>
          <cell r="N2912" t="str">
            <v>TAS Eligible</v>
          </cell>
          <cell r="S2912">
            <v>21</v>
          </cell>
          <cell r="X2912">
            <v>21.858737896560356</v>
          </cell>
        </row>
        <row r="2913">
          <cell r="A2913" t="str">
            <v>L&amp;S Biological Sciences Div</v>
          </cell>
          <cell r="B2913" t="str">
            <v>Molecular &amp; Cell Biology</v>
          </cell>
          <cell r="N2913" t="str">
            <v>TAS Eligible</v>
          </cell>
          <cell r="S2913">
            <v>19</v>
          </cell>
          <cell r="X2913">
            <v>19.677467466003801</v>
          </cell>
        </row>
        <row r="2914">
          <cell r="A2914" t="str">
            <v>L&amp;S Biological Sciences Div</v>
          </cell>
          <cell r="B2914" t="str">
            <v>Molecular &amp; Cell Biology</v>
          </cell>
          <cell r="N2914" t="str">
            <v>TAS Eligible</v>
          </cell>
          <cell r="S2914">
            <v>8</v>
          </cell>
          <cell r="X2914">
            <v>8.456709313087547</v>
          </cell>
        </row>
        <row r="2915">
          <cell r="A2915" t="str">
            <v>L&amp;S Biological Sciences Div</v>
          </cell>
          <cell r="B2915" t="str">
            <v>Molecular &amp; Cell Biology</v>
          </cell>
          <cell r="N2915" t="str">
            <v>Not TAS Eligible</v>
          </cell>
          <cell r="S2915">
            <v>29</v>
          </cell>
          <cell r="X2915">
            <v>29.776470194621574</v>
          </cell>
        </row>
        <row r="2916">
          <cell r="A2916" t="str">
            <v>L&amp;S Biological Sciences Div</v>
          </cell>
          <cell r="B2916" t="str">
            <v>Molecular &amp; Cell Biology</v>
          </cell>
          <cell r="N2916" t="str">
            <v>Not TAS Eligible</v>
          </cell>
          <cell r="S2916">
            <v>30</v>
          </cell>
          <cell r="X2916">
            <v>30.067339548570832</v>
          </cell>
        </row>
        <row r="2917">
          <cell r="A2917" t="str">
            <v>L&amp;S Biological Sciences Div</v>
          </cell>
          <cell r="B2917" t="str">
            <v>Molecular &amp; Cell Biology</v>
          </cell>
          <cell r="N2917" t="str">
            <v>Not TAS Eligible</v>
          </cell>
          <cell r="S2917">
            <v>7</v>
          </cell>
          <cell r="X2917">
            <v>7.2284513207896497</v>
          </cell>
        </row>
        <row r="2918">
          <cell r="A2918" t="str">
            <v>L&amp;S Biological Sciences Div</v>
          </cell>
          <cell r="B2918" t="str">
            <v>Molecular &amp; Cell Biology</v>
          </cell>
          <cell r="N2918" t="str">
            <v>Not TAS Eligible</v>
          </cell>
          <cell r="S2918">
            <v>22</v>
          </cell>
          <cell r="X2918">
            <v>23.780297816235382</v>
          </cell>
        </row>
        <row r="2919">
          <cell r="A2919" t="str">
            <v>L&amp;S Biological Sciences Div</v>
          </cell>
          <cell r="B2919" t="str">
            <v>Molecular &amp; Cell Biology</v>
          </cell>
          <cell r="N2919" t="str">
            <v>Not TAS Eligible</v>
          </cell>
          <cell r="S2919">
            <v>9</v>
          </cell>
          <cell r="X2919">
            <v>9.0136671667831401</v>
          </cell>
        </row>
        <row r="2920">
          <cell r="A2920" t="str">
            <v>L&amp;S Biological Sciences Div</v>
          </cell>
          <cell r="B2920" t="str">
            <v>Molecular &amp; Cell Biology</v>
          </cell>
          <cell r="N2920" t="str">
            <v>Not TAS Eligible</v>
          </cell>
          <cell r="S2920">
            <v>30</v>
          </cell>
          <cell r="X2920">
            <v>27.892683427844048</v>
          </cell>
        </row>
        <row r="2921">
          <cell r="A2921" t="str">
            <v>L&amp;S Biological Sciences Div</v>
          </cell>
          <cell r="B2921" t="str">
            <v>Molecular &amp; Cell Biology</v>
          </cell>
          <cell r="N2921" t="str">
            <v>Not TAS Eligible</v>
          </cell>
          <cell r="S2921">
            <v>18</v>
          </cell>
          <cell r="X2921">
            <v>18.076480676549949</v>
          </cell>
        </row>
        <row r="2922">
          <cell r="A2922" t="str">
            <v>L&amp;S Biological Sciences Div</v>
          </cell>
          <cell r="B2922" t="str">
            <v>Molecular &amp; Cell Biology</v>
          </cell>
          <cell r="N2922" t="str">
            <v>Not TAS Eligible</v>
          </cell>
          <cell r="S2922">
            <v>16</v>
          </cell>
          <cell r="X2922">
            <v>15.935116742038321</v>
          </cell>
        </row>
        <row r="2923">
          <cell r="A2923" t="str">
            <v>L&amp;S Biological Sciences Div</v>
          </cell>
          <cell r="B2923" t="str">
            <v>Molecular &amp; Cell Biology</v>
          </cell>
          <cell r="N2923" t="str">
            <v>Not TAS Eligible</v>
          </cell>
          <cell r="S2923">
            <v>73</v>
          </cell>
          <cell r="X2923">
            <v>76.157950862569734</v>
          </cell>
        </row>
        <row r="2924">
          <cell r="A2924" t="str">
            <v>L&amp;S Biological Sciences Div</v>
          </cell>
          <cell r="B2924" t="str">
            <v>Molecular &amp; Cell Biology</v>
          </cell>
          <cell r="N2924" t="str">
            <v>Not TAS Eligible</v>
          </cell>
          <cell r="S2924">
            <v>26</v>
          </cell>
          <cell r="X2924">
            <v>25.417747348890689</v>
          </cell>
        </row>
        <row r="2925">
          <cell r="A2925" t="str">
            <v>L&amp;S Biological Sciences Div</v>
          </cell>
          <cell r="B2925" t="str">
            <v>Molecular &amp; Cell Biology</v>
          </cell>
          <cell r="N2925" t="str">
            <v>Not TAS Eligible</v>
          </cell>
          <cell r="S2925">
            <v>6</v>
          </cell>
          <cell r="X2925">
            <v>5.6496838423805764</v>
          </cell>
        </row>
        <row r="2926">
          <cell r="A2926" t="str">
            <v>L&amp;S Biological Sciences Div</v>
          </cell>
          <cell r="B2926" t="str">
            <v>Molecular &amp; Cell Biology</v>
          </cell>
          <cell r="N2926" t="str">
            <v>Not TAS Eligible</v>
          </cell>
          <cell r="S2926">
            <v>10</v>
          </cell>
          <cell r="X2926">
            <v>9.2729421653334221</v>
          </cell>
        </row>
        <row r="2927">
          <cell r="A2927" t="str">
            <v>L&amp;S Biological Sciences Div</v>
          </cell>
          <cell r="B2927" t="str">
            <v>Molecular &amp; Cell Biology</v>
          </cell>
          <cell r="N2927" t="str">
            <v>Not TAS Eligible</v>
          </cell>
          <cell r="S2927">
            <v>9</v>
          </cell>
          <cell r="X2927">
            <v>9.7989988667861798</v>
          </cell>
        </row>
        <row r="2928">
          <cell r="A2928" t="str">
            <v>L&amp;S Biological Sciences Div</v>
          </cell>
          <cell r="B2928" t="str">
            <v>Molecular &amp; Cell Biology</v>
          </cell>
          <cell r="N2928" t="str">
            <v>Not TAS Eligible</v>
          </cell>
          <cell r="S2928">
            <v>6</v>
          </cell>
          <cell r="X2928">
            <v>5.3414216956093163</v>
          </cell>
        </row>
        <row r="2929">
          <cell r="A2929" t="str">
            <v>L&amp;S Biological Sciences Div</v>
          </cell>
          <cell r="B2929" t="str">
            <v>Molecular &amp; Cell Biology</v>
          </cell>
          <cell r="N2929" t="str">
            <v>Not TAS Eligible</v>
          </cell>
          <cell r="S2929">
            <v>48</v>
          </cell>
          <cell r="X2929">
            <v>53.261714663583184</v>
          </cell>
        </row>
        <row r="2930">
          <cell r="A2930" t="str">
            <v>L&amp;S Biological Sciences Div</v>
          </cell>
          <cell r="B2930" t="str">
            <v>Molecular &amp; Cell Biology</v>
          </cell>
          <cell r="N2930" t="str">
            <v>Not TAS Eligible</v>
          </cell>
          <cell r="S2930">
            <v>18</v>
          </cell>
          <cell r="X2930">
            <v>18.111732787564804</v>
          </cell>
        </row>
        <row r="2931">
          <cell r="A2931" t="str">
            <v>L&amp;S Biological Sciences Div</v>
          </cell>
          <cell r="B2931" t="str">
            <v>Molecular &amp; Cell Biology</v>
          </cell>
          <cell r="N2931" t="str">
            <v>Not TAS Eligible</v>
          </cell>
          <cell r="S2931">
            <v>7</v>
          </cell>
          <cell r="X2931">
            <v>7.2284513207896497</v>
          </cell>
        </row>
        <row r="2932">
          <cell r="A2932" t="str">
            <v>L&amp;S Biological Sciences Div</v>
          </cell>
          <cell r="B2932" t="str">
            <v>Molecular &amp; Cell Biology</v>
          </cell>
          <cell r="N2932" t="str">
            <v>Not TAS Eligible</v>
          </cell>
          <cell r="S2932">
            <v>8</v>
          </cell>
          <cell r="X2932">
            <v>8.923610298599975</v>
          </cell>
        </row>
        <row r="2933">
          <cell r="A2933" t="str">
            <v>L&amp;S Biological Sciences Div</v>
          </cell>
          <cell r="B2933" t="str">
            <v>Molecular &amp; Cell Biology</v>
          </cell>
          <cell r="N2933" t="str">
            <v>Not TAS Eligible</v>
          </cell>
          <cell r="S2933">
            <v>38</v>
          </cell>
          <cell r="X2933">
            <v>40.083319010479357</v>
          </cell>
        </row>
        <row r="2934">
          <cell r="A2934" t="str">
            <v>L&amp;S Biological Sciences Div</v>
          </cell>
          <cell r="B2934" t="str">
            <v>Molecular &amp; Cell Biology</v>
          </cell>
          <cell r="N2934" t="str">
            <v>Not TAS Eligible</v>
          </cell>
          <cell r="S2934">
            <v>31</v>
          </cell>
          <cell r="X2934">
            <v>32.379435791871771</v>
          </cell>
        </row>
        <row r="2935">
          <cell r="A2935" t="str">
            <v>L&amp;S Biological Sciences Div</v>
          </cell>
          <cell r="B2935" t="str">
            <v>Molecular &amp; Cell Biology</v>
          </cell>
          <cell r="N2935" t="str">
            <v>Not TAS Eligible</v>
          </cell>
          <cell r="S2935">
            <v>12</v>
          </cell>
          <cell r="X2935">
            <v>11.204196762583271</v>
          </cell>
        </row>
        <row r="2936">
          <cell r="A2936" t="str">
            <v>L&amp;S Biological Sciences Div</v>
          </cell>
          <cell r="B2936" t="str">
            <v>Molecular &amp; Cell Biology</v>
          </cell>
          <cell r="N2936" t="str">
            <v>Not TAS Eligible</v>
          </cell>
          <cell r="S2936">
            <v>11</v>
          </cell>
          <cell r="X2936">
            <v>12.478538582808776</v>
          </cell>
        </row>
        <row r="2937">
          <cell r="A2937" t="str">
            <v>L&amp;S Biological Sciences Div</v>
          </cell>
          <cell r="B2937" t="str">
            <v>Molecular &amp; Cell Biology</v>
          </cell>
          <cell r="N2937" t="str">
            <v>Not TAS Eligible</v>
          </cell>
          <cell r="S2937">
            <v>28</v>
          </cell>
          <cell r="X2937">
            <v>28.026187464091951</v>
          </cell>
        </row>
        <row r="2938">
          <cell r="A2938" t="str">
            <v>L&amp;S Biological Sciences Div</v>
          </cell>
          <cell r="B2938" t="str">
            <v>Molecular &amp; Cell Biology</v>
          </cell>
          <cell r="N2938" t="str">
            <v>Not TAS Eligible</v>
          </cell>
          <cell r="S2938">
            <v>8</v>
          </cell>
          <cell r="X2938">
            <v>8.7897720598716873</v>
          </cell>
        </row>
        <row r="2939">
          <cell r="A2939" t="str">
            <v>L&amp;S Biological Sciences Div</v>
          </cell>
          <cell r="B2939" t="str">
            <v>Molecular &amp; Cell Biology</v>
          </cell>
          <cell r="N2939" t="str">
            <v>TAS Eligible</v>
          </cell>
          <cell r="S2939">
            <v>310</v>
          </cell>
          <cell r="X2939">
            <v>300.07349128637742</v>
          </cell>
        </row>
        <row r="2940">
          <cell r="A2940" t="str">
            <v>L&amp;S Biological Sciences Div</v>
          </cell>
          <cell r="B2940" t="str">
            <v>Molecular &amp; Cell Biology</v>
          </cell>
          <cell r="N2940" t="str">
            <v>TAS Eligible</v>
          </cell>
          <cell r="S2940">
            <v>310</v>
          </cell>
          <cell r="X2940">
            <v>300.07349128637742</v>
          </cell>
        </row>
        <row r="2941">
          <cell r="A2941" t="str">
            <v>L&amp;S Biological Sciences Div</v>
          </cell>
          <cell r="B2941" t="str">
            <v>Molecular &amp; Cell Biology</v>
          </cell>
          <cell r="N2941" t="str">
            <v>TAS Eligible</v>
          </cell>
          <cell r="S2941">
            <v>150</v>
          </cell>
          <cell r="X2941">
            <v>147.8095594233736</v>
          </cell>
        </row>
        <row r="2942">
          <cell r="A2942" t="str">
            <v>L&amp;S Biological Sciences Div</v>
          </cell>
          <cell r="B2942" t="str">
            <v>Molecular &amp; Cell Biology</v>
          </cell>
          <cell r="N2942" t="str">
            <v>TAS Eligible</v>
          </cell>
          <cell r="S2942">
            <v>255.99974399999999</v>
          </cell>
          <cell r="X2942">
            <v>245.37301767144706</v>
          </cell>
        </row>
        <row r="2943">
          <cell r="A2943" t="str">
            <v>L&amp;S Biological Sciences Div</v>
          </cell>
          <cell r="B2943" t="str">
            <v>Molecular &amp; Cell Biology</v>
          </cell>
          <cell r="N2943" t="str">
            <v>TAS Eligible</v>
          </cell>
          <cell r="S2943">
            <v>390.66627599999998</v>
          </cell>
          <cell r="X2943">
            <v>361.21613257854648</v>
          </cell>
        </row>
        <row r="2944">
          <cell r="A2944" t="str">
            <v>L&amp;S Biological Sciences Div</v>
          </cell>
          <cell r="B2944" t="str">
            <v>Molecular &amp; Cell Biology</v>
          </cell>
          <cell r="N2944" t="str">
            <v>TAS Eligible</v>
          </cell>
          <cell r="S2944">
            <v>781.33255199999996</v>
          </cell>
          <cell r="X2944">
            <v>722.43226515709296</v>
          </cell>
        </row>
        <row r="2945">
          <cell r="A2945" t="str">
            <v>L&amp;S Biological Sciences Div</v>
          </cell>
          <cell r="B2945" t="str">
            <v>Molecular &amp; Cell Biology</v>
          </cell>
          <cell r="N2945" t="str">
            <v>TAS Eligible</v>
          </cell>
          <cell r="S2945">
            <v>1703.998296</v>
          </cell>
          <cell r="X2945">
            <v>1518.4576321126599</v>
          </cell>
        </row>
        <row r="2946">
          <cell r="A2946" t="str">
            <v>L&amp;S Biological Sciences Div</v>
          </cell>
          <cell r="B2946" t="str">
            <v>Molecular &amp; Cell Biology</v>
          </cell>
          <cell r="N2946" t="str">
            <v>TAS Eligible</v>
          </cell>
          <cell r="S2946">
            <v>390</v>
          </cell>
          <cell r="X2946">
            <v>355.56630724533233</v>
          </cell>
        </row>
        <row r="2947">
          <cell r="A2947" t="str">
            <v>L&amp;S Biological Sciences Div</v>
          </cell>
          <cell r="B2947" t="str">
            <v>Molecular &amp; Cell Biology</v>
          </cell>
          <cell r="N2947" t="str">
            <v>TAS Eligible</v>
          </cell>
          <cell r="S2947">
            <v>783.99921600000005</v>
          </cell>
          <cell r="X2947">
            <v>713.19237750311208</v>
          </cell>
        </row>
        <row r="2948">
          <cell r="A2948" t="str">
            <v>L&amp;S Biological Sciences Div</v>
          </cell>
          <cell r="B2948" t="str">
            <v>Molecular &amp; Cell Biology</v>
          </cell>
          <cell r="N2948" t="str">
            <v>TAS Eligible</v>
          </cell>
          <cell r="S2948">
            <v>947.99905200000001</v>
          </cell>
          <cell r="X2948">
            <v>833.37061988731352</v>
          </cell>
        </row>
        <row r="2949">
          <cell r="A2949" t="str">
            <v>L&amp;S Biological Sciences Div</v>
          </cell>
          <cell r="B2949" t="str">
            <v>Molecular &amp; Cell Biology</v>
          </cell>
          <cell r="N2949" t="str">
            <v>TAS Eligible</v>
          </cell>
          <cell r="S2949">
            <v>150.666516</v>
          </cell>
          <cell r="X2949">
            <v>149.8425352301295</v>
          </cell>
        </row>
        <row r="2950">
          <cell r="A2950" t="str">
            <v>L&amp;S Biological Sciences Div</v>
          </cell>
          <cell r="B2950" t="str">
            <v>Molecular &amp; Cell Biology</v>
          </cell>
          <cell r="N2950" t="str">
            <v>TAS Eligible</v>
          </cell>
          <cell r="S2950">
            <v>315.999684</v>
          </cell>
          <cell r="X2950">
            <v>314.42457285530077</v>
          </cell>
        </row>
        <row r="2951">
          <cell r="A2951" t="str">
            <v>L&amp;S Biological Sciences Div</v>
          </cell>
          <cell r="B2951" t="str">
            <v>Molecular &amp; Cell Biology</v>
          </cell>
          <cell r="N2951" t="str">
            <v>TAS Eligible</v>
          </cell>
          <cell r="S2951">
            <v>301.333032</v>
          </cell>
          <cell r="X2951">
            <v>299.685070460259</v>
          </cell>
        </row>
        <row r="2952">
          <cell r="A2952" t="str">
            <v>L&amp;S Biological Sciences Div</v>
          </cell>
          <cell r="B2952" t="str">
            <v>Molecular &amp; Cell Biology</v>
          </cell>
          <cell r="N2952" t="str">
            <v>TAS Eligible</v>
          </cell>
          <cell r="S2952">
            <v>116</v>
          </cell>
          <cell r="X2952">
            <v>110.76777278561171</v>
          </cell>
        </row>
        <row r="2953">
          <cell r="A2953" t="str">
            <v>L&amp;S Biological Sciences Div</v>
          </cell>
          <cell r="B2953" t="str">
            <v>Molecular &amp; Cell Biology</v>
          </cell>
          <cell r="N2953" t="str">
            <v>TAS Eligible</v>
          </cell>
          <cell r="S2953">
            <v>88</v>
          </cell>
          <cell r="X2953">
            <v>90.632771435802468</v>
          </cell>
        </row>
        <row r="2954">
          <cell r="A2954" t="str">
            <v>L&amp;S Biological Sciences Div</v>
          </cell>
          <cell r="B2954" t="str">
            <v>Molecular &amp; Cell Biology</v>
          </cell>
          <cell r="N2954" t="str">
            <v>TAS Eligible</v>
          </cell>
          <cell r="S2954">
            <v>23</v>
          </cell>
          <cell r="X2954">
            <v>19.643223367092851</v>
          </cell>
        </row>
        <row r="2955">
          <cell r="A2955" t="str">
            <v>L&amp;S Biological Sciences Div</v>
          </cell>
          <cell r="B2955" t="str">
            <v>Molecular &amp; Cell Biology</v>
          </cell>
          <cell r="N2955" t="str">
            <v>TAS Eligible</v>
          </cell>
          <cell r="S2955">
            <v>18</v>
          </cell>
          <cell r="X2955">
            <v>14.865523780077821</v>
          </cell>
        </row>
        <row r="2956">
          <cell r="A2956" t="str">
            <v>L&amp;S Biological Sciences Div</v>
          </cell>
          <cell r="B2956" t="str">
            <v>Molecular &amp; Cell Biology</v>
          </cell>
          <cell r="N2956" t="str">
            <v>TAS Eligible</v>
          </cell>
          <cell r="S2956">
            <v>215.99978400000001</v>
          </cell>
          <cell r="X2956">
            <v>199.94583388887338</v>
          </cell>
        </row>
        <row r="2957">
          <cell r="A2957" t="str">
            <v>L&amp;S Biological Sciences Div</v>
          </cell>
          <cell r="B2957" t="str">
            <v>Molecular &amp; Cell Biology</v>
          </cell>
          <cell r="N2957" t="str">
            <v>TAS Eligible</v>
          </cell>
          <cell r="S2957">
            <v>259.99973999999997</v>
          </cell>
          <cell r="X2957">
            <v>247.70882496918313</v>
          </cell>
        </row>
        <row r="2958">
          <cell r="A2958" t="str">
            <v>L&amp;S Biological Sciences Div</v>
          </cell>
          <cell r="B2958" t="str">
            <v>Molecular &amp; Cell Biology</v>
          </cell>
          <cell r="N2958" t="str">
            <v>TAS Eligible</v>
          </cell>
          <cell r="S2958">
            <v>147.999852</v>
          </cell>
          <cell r="X2958">
            <v>140.04346562993453</v>
          </cell>
        </row>
        <row r="2959">
          <cell r="A2959" t="str">
            <v>L&amp;S Biological Sciences Div</v>
          </cell>
          <cell r="B2959" t="str">
            <v>Molecular &amp; Cell Biology</v>
          </cell>
          <cell r="N2959" t="str">
            <v>TAS Eligible</v>
          </cell>
          <cell r="S2959">
            <v>271.999728</v>
          </cell>
          <cell r="X2959">
            <v>254.37224393696016</v>
          </cell>
        </row>
        <row r="2960">
          <cell r="A2960" t="str">
            <v>L&amp;S Biological Sciences Div</v>
          </cell>
          <cell r="B2960" t="str">
            <v>Molecular &amp; Cell Biology</v>
          </cell>
          <cell r="N2960" t="str">
            <v>TAS Eligible</v>
          </cell>
          <cell r="S2960">
            <v>84</v>
          </cell>
          <cell r="X2960">
            <v>88.987810627950523</v>
          </cell>
        </row>
        <row r="2961">
          <cell r="A2961" t="str">
            <v>L&amp;S Biological Sciences Div</v>
          </cell>
          <cell r="B2961" t="str">
            <v>Molecular &amp; Cell Biology</v>
          </cell>
          <cell r="N2961" t="str">
            <v>TAS Eligible</v>
          </cell>
          <cell r="S2961">
            <v>396</v>
          </cell>
          <cell r="X2961">
            <v>393.66670954707757</v>
          </cell>
        </row>
        <row r="2962">
          <cell r="A2962" t="str">
            <v>L&amp;S Biological Sciences Div</v>
          </cell>
          <cell r="B2962" t="str">
            <v>Molecular &amp; Cell Biology</v>
          </cell>
          <cell r="N2962" t="str">
            <v>TAS Eligible</v>
          </cell>
          <cell r="S2962">
            <v>679.99932000000001</v>
          </cell>
          <cell r="X2962">
            <v>638.67817818477431</v>
          </cell>
        </row>
        <row r="2963">
          <cell r="A2963" t="str">
            <v>L&amp;S Biological Sciences Div</v>
          </cell>
          <cell r="B2963" t="str">
            <v>Molecular &amp; Cell Biology</v>
          </cell>
          <cell r="N2963" t="str">
            <v>TAS Eligible</v>
          </cell>
          <cell r="S2963">
            <v>259.99973999999997</v>
          </cell>
          <cell r="X2963">
            <v>248.89584223729139</v>
          </cell>
        </row>
        <row r="2964">
          <cell r="A2964" t="str">
            <v>L&amp;S Biological Sciences Div</v>
          </cell>
          <cell r="B2964" t="str">
            <v>Molecular &amp; Cell Biology</v>
          </cell>
          <cell r="N2964" t="str">
            <v>TAS Eligible</v>
          </cell>
          <cell r="S2964">
            <v>379.99961999999999</v>
          </cell>
          <cell r="X2964">
            <v>394.83424265900197</v>
          </cell>
        </row>
        <row r="2965">
          <cell r="A2965" t="str">
            <v>L&amp;S Biological Sciences Div</v>
          </cell>
          <cell r="B2965" t="str">
            <v>Molecular &amp; Cell Biology</v>
          </cell>
          <cell r="N2965" t="str">
            <v>TAS Eligible</v>
          </cell>
          <cell r="S2965">
            <v>199.99979999999999</v>
          </cell>
          <cell r="X2965">
            <v>181.57150099734611</v>
          </cell>
        </row>
        <row r="2966">
          <cell r="A2966" t="str">
            <v>L&amp;S Biological Sciences Div</v>
          </cell>
          <cell r="B2966" t="str">
            <v>Molecular &amp; Cell Biology</v>
          </cell>
          <cell r="N2966" t="str">
            <v>TAS Eligible</v>
          </cell>
          <cell r="S2966">
            <v>85.333247999999998</v>
          </cell>
          <cell r="X2966">
            <v>75.710268063935573</v>
          </cell>
        </row>
        <row r="2967">
          <cell r="A2967" t="str">
            <v>L&amp;S Biological Sciences Div</v>
          </cell>
          <cell r="B2967" t="str">
            <v>Molecular &amp; Cell Biology</v>
          </cell>
          <cell r="N2967" t="str">
            <v>TAS Eligible</v>
          </cell>
          <cell r="S2967">
            <v>170.666496</v>
          </cell>
          <cell r="X2967">
            <v>151.42053612787115</v>
          </cell>
        </row>
        <row r="2968">
          <cell r="A2968" t="str">
            <v>L&amp;S Biological Sciences Div</v>
          </cell>
          <cell r="B2968" t="str">
            <v>Molecular &amp; Cell Biology</v>
          </cell>
          <cell r="N2968" t="str">
            <v>TAS Eligible</v>
          </cell>
          <cell r="S2968">
            <v>48</v>
          </cell>
          <cell r="X2968">
            <v>40.080291027143545</v>
          </cell>
        </row>
        <row r="2969">
          <cell r="A2969" t="str">
            <v>L&amp;S Biological Sciences Div</v>
          </cell>
          <cell r="B2969" t="str">
            <v>Molecular &amp; Cell Biology</v>
          </cell>
          <cell r="N2969" t="str">
            <v>TAS Eligible</v>
          </cell>
          <cell r="S2969">
            <v>64.999934999999994</v>
          </cell>
          <cell r="X2969">
            <v>60.112623395387331</v>
          </cell>
        </row>
        <row r="2970">
          <cell r="A2970" t="str">
            <v>L&amp;S Biological Sciences Div</v>
          </cell>
          <cell r="B2970" t="str">
            <v>Molecular &amp; Cell Biology</v>
          </cell>
          <cell r="N2970" t="str">
            <v>TAS Eligible</v>
          </cell>
          <cell r="S2970">
            <v>129.99986999999999</v>
          </cell>
          <cell r="X2970">
            <v>120.22524679077466</v>
          </cell>
        </row>
        <row r="2971">
          <cell r="A2971" t="str">
            <v>L&amp;S Biological Sciences Div</v>
          </cell>
          <cell r="B2971" t="str">
            <v>Molecular &amp; Cell Biology</v>
          </cell>
          <cell r="N2971" t="str">
            <v>TAS Eligible</v>
          </cell>
          <cell r="S2971">
            <v>79.999920000000003</v>
          </cell>
          <cell r="X2971">
            <v>74.071716515204088</v>
          </cell>
        </row>
        <row r="2972">
          <cell r="A2972" t="str">
            <v>L&amp;S Biological Sciences Div</v>
          </cell>
          <cell r="B2972" t="str">
            <v>Molecular &amp; Cell Biology</v>
          </cell>
          <cell r="N2972" t="str">
            <v>TAS Eligible</v>
          </cell>
          <cell r="S2972">
            <v>160.00008</v>
          </cell>
          <cell r="X2972">
            <v>148.14365524577991</v>
          </cell>
        </row>
        <row r="2973">
          <cell r="A2973" t="str">
            <v>L&amp;S Biological Sciences Div</v>
          </cell>
          <cell r="B2973" t="str">
            <v>Molecular &amp; Cell Biology</v>
          </cell>
          <cell r="N2973" t="str">
            <v>TAS Eligible</v>
          </cell>
          <cell r="S2973">
            <v>415.99958400000003</v>
          </cell>
          <cell r="X2973">
            <v>393.74247669146143</v>
          </cell>
        </row>
        <row r="2974">
          <cell r="A2974" t="str">
            <v>L&amp;S Biological Sciences Div</v>
          </cell>
          <cell r="B2974" t="str">
            <v>Molecular &amp; Cell Biology</v>
          </cell>
          <cell r="N2974" t="str">
            <v>TAS Eligible</v>
          </cell>
          <cell r="S2974">
            <v>120</v>
          </cell>
          <cell r="X2974">
            <v>115.40455833931648</v>
          </cell>
        </row>
        <row r="2975">
          <cell r="A2975" t="str">
            <v>L&amp;S Biological Sciences Div</v>
          </cell>
          <cell r="B2975" t="str">
            <v>Molecular &amp; Cell Biology</v>
          </cell>
          <cell r="N2975" t="str">
            <v>TAS Eligible</v>
          </cell>
          <cell r="S2975">
            <v>128</v>
          </cell>
          <cell r="X2975">
            <v>127.73492311092403</v>
          </cell>
        </row>
        <row r="2976">
          <cell r="A2976" t="str">
            <v>L&amp;S Biological Sciences Div</v>
          </cell>
          <cell r="B2976" t="str">
            <v>Molecular &amp; Cell Biology</v>
          </cell>
          <cell r="N2976" t="str">
            <v>TAS Eligible</v>
          </cell>
          <cell r="S2976">
            <v>128</v>
          </cell>
          <cell r="X2976">
            <v>116.76062068558602</v>
          </cell>
        </row>
        <row r="2977">
          <cell r="A2977" t="str">
            <v>L&amp;S Biological Sciences Div</v>
          </cell>
          <cell r="B2977" t="str">
            <v>Molecular &amp; Cell Biology</v>
          </cell>
          <cell r="N2977" t="str">
            <v>TAS Eligible</v>
          </cell>
          <cell r="S2977">
            <v>571.99942799999997</v>
          </cell>
          <cell r="X2977">
            <v>527.49176714004932</v>
          </cell>
        </row>
        <row r="2978">
          <cell r="A2978" t="str">
            <v>L&amp;S Biological Sciences Div</v>
          </cell>
          <cell r="B2978" t="str">
            <v>Molecular &amp; Cell Biology</v>
          </cell>
          <cell r="N2978" t="str">
            <v>TAS Eligible</v>
          </cell>
          <cell r="S2978">
            <v>12.8</v>
          </cell>
          <cell r="X2978">
            <v>10.22075107988028</v>
          </cell>
        </row>
        <row r="2979">
          <cell r="A2979" t="str">
            <v>L&amp;S Biological Sciences Div</v>
          </cell>
          <cell r="B2979" t="str">
            <v>Molecular &amp; Cell Biology</v>
          </cell>
          <cell r="N2979" t="str">
            <v>TAS Eligible</v>
          </cell>
          <cell r="S2979">
            <v>85.76</v>
          </cell>
          <cell r="X2979">
            <v>68.479032235197877</v>
          </cell>
        </row>
        <row r="2980">
          <cell r="A2980" t="str">
            <v>L&amp;S Biological Sciences Div</v>
          </cell>
          <cell r="B2980" t="str">
            <v>Molecular &amp; Cell Biology</v>
          </cell>
          <cell r="N2980" t="str">
            <v>TAS Eligible</v>
          </cell>
          <cell r="S2980">
            <v>12.8</v>
          </cell>
          <cell r="X2980">
            <v>10.22075107988028</v>
          </cell>
        </row>
        <row r="2981">
          <cell r="A2981" t="str">
            <v>L&amp;S Biological Sciences Div</v>
          </cell>
          <cell r="B2981" t="str">
            <v>Molecular &amp; Cell Biology</v>
          </cell>
          <cell r="N2981" t="str">
            <v>TAS Eligible</v>
          </cell>
          <cell r="S2981">
            <v>16.64</v>
          </cell>
          <cell r="X2981">
            <v>13.28697640384436</v>
          </cell>
        </row>
        <row r="2982">
          <cell r="A2982" t="str">
            <v>L&amp;S Biological Sciences Div</v>
          </cell>
          <cell r="B2982" t="str">
            <v>Molecular &amp; Cell Biology</v>
          </cell>
          <cell r="N2982" t="str">
            <v>TAS Eligible</v>
          </cell>
          <cell r="S2982">
            <v>178.66648799999999</v>
          </cell>
          <cell r="X2982">
            <v>164.50698009154479</v>
          </cell>
        </row>
        <row r="2983">
          <cell r="A2983" t="str">
            <v>L&amp;S Biological Sciences Div</v>
          </cell>
          <cell r="B2983" t="str">
            <v>Molecular &amp; Cell Biology</v>
          </cell>
          <cell r="N2983" t="str">
            <v>TAS Eligible</v>
          </cell>
          <cell r="S2983">
            <v>357.33297599999997</v>
          </cell>
          <cell r="X2983">
            <v>329.01396018308958</v>
          </cell>
        </row>
        <row r="2984">
          <cell r="A2984" t="str">
            <v>L&amp;S Biological Sciences Div</v>
          </cell>
          <cell r="B2984" t="str">
            <v>Molecular &amp; Cell Biology</v>
          </cell>
          <cell r="N2984" t="str">
            <v>TAS Eligible</v>
          </cell>
          <cell r="S2984">
            <v>204</v>
          </cell>
          <cell r="X2984">
            <v>190.8607378287976</v>
          </cell>
        </row>
        <row r="2985">
          <cell r="A2985" t="str">
            <v>L&amp;S Biological Sciences Div</v>
          </cell>
          <cell r="B2985" t="str">
            <v>Molecular &amp; Cell Biology</v>
          </cell>
          <cell r="N2985" t="str">
            <v>TAS Eligible</v>
          </cell>
          <cell r="S2985">
            <v>204</v>
          </cell>
          <cell r="X2985">
            <v>190.8607378287976</v>
          </cell>
        </row>
        <row r="2986">
          <cell r="A2986" t="str">
            <v>L&amp;S Biological Sciences Div</v>
          </cell>
          <cell r="B2986" t="str">
            <v>Molecular &amp; Cell Biology</v>
          </cell>
          <cell r="N2986" t="str">
            <v>TAS Eligible</v>
          </cell>
          <cell r="S2986">
            <v>218.99978100000001</v>
          </cell>
          <cell r="X2986">
            <v>200.30970275600112</v>
          </cell>
        </row>
        <row r="2987">
          <cell r="A2987" t="str">
            <v>L&amp;S Biological Sciences Div</v>
          </cell>
          <cell r="B2987" t="str">
            <v>Molecular &amp; Cell Biology</v>
          </cell>
          <cell r="N2987" t="str">
            <v>TAS Eligible</v>
          </cell>
          <cell r="S2987">
            <v>11.7</v>
          </cell>
          <cell r="X2987">
            <v>10.361482546873996</v>
          </cell>
        </row>
        <row r="2988">
          <cell r="A2988" t="str">
            <v>L&amp;S Biological Sciences Div</v>
          </cell>
          <cell r="B2988" t="str">
            <v>Molecular &amp; Cell Biology</v>
          </cell>
          <cell r="N2988" t="str">
            <v>TAS Eligible</v>
          </cell>
          <cell r="S2988">
            <v>105.3</v>
          </cell>
          <cell r="X2988">
            <v>93.253342921865936</v>
          </cell>
        </row>
        <row r="2989">
          <cell r="A2989" t="str">
            <v>L&amp;S Biological Sciences Div</v>
          </cell>
          <cell r="B2989" t="str">
            <v>Molecular &amp; Cell Biology</v>
          </cell>
          <cell r="N2989" t="str">
            <v>TAS Eligible</v>
          </cell>
          <cell r="S2989">
            <v>44</v>
          </cell>
          <cell r="X2989">
            <v>44.416303848823141</v>
          </cell>
        </row>
        <row r="2990">
          <cell r="A2990" t="str">
            <v>L&amp;S Biological Sciences Div</v>
          </cell>
          <cell r="B2990" t="str">
            <v>Molecular &amp; Cell Biology</v>
          </cell>
          <cell r="N2990" t="str">
            <v>TAS Eligible</v>
          </cell>
          <cell r="S2990">
            <v>50</v>
          </cell>
          <cell r="X2990">
            <v>39.8875609422781</v>
          </cell>
        </row>
        <row r="2991">
          <cell r="A2991" t="str">
            <v>L&amp;S Biological Sciences Div</v>
          </cell>
          <cell r="B2991" t="str">
            <v>Molecular &amp; Cell Biology</v>
          </cell>
          <cell r="N2991" t="str">
            <v>TAS Eligible</v>
          </cell>
          <cell r="S2991">
            <v>19</v>
          </cell>
          <cell r="X2991">
            <v>15.453241403337813</v>
          </cell>
        </row>
        <row r="2992">
          <cell r="A2992" t="str">
            <v>L&amp;S Biological Sciences Div</v>
          </cell>
          <cell r="B2992" t="str">
            <v>Molecular &amp; Cell Biology</v>
          </cell>
          <cell r="N2992" t="str">
            <v>Not TAS Eligible</v>
          </cell>
          <cell r="S2992">
            <v>1</v>
          </cell>
          <cell r="X2992">
            <v>1.042622950819672</v>
          </cell>
        </row>
        <row r="2993">
          <cell r="A2993" t="str">
            <v>L&amp;S Biological Sciences Div</v>
          </cell>
          <cell r="B2993" t="str">
            <v>Molecular &amp; Cell Biology</v>
          </cell>
          <cell r="N2993" t="str">
            <v>Not TAS Eligible</v>
          </cell>
          <cell r="S2993">
            <v>1</v>
          </cell>
          <cell r="X2993">
            <v>1.042622950819672</v>
          </cell>
        </row>
        <row r="2994">
          <cell r="A2994" t="str">
            <v>L&amp;S Biological Sciences Div</v>
          </cell>
          <cell r="B2994" t="str">
            <v>Molecular &amp; Cell Biology</v>
          </cell>
          <cell r="N2994" t="str">
            <v>Not TAS Eligible</v>
          </cell>
          <cell r="S2994">
            <v>5</v>
          </cell>
          <cell r="X2994">
            <v>4.2128773147981908</v>
          </cell>
        </row>
        <row r="2995">
          <cell r="A2995" t="str">
            <v>L&amp;S Biological Sciences Div</v>
          </cell>
          <cell r="B2995" t="str">
            <v>Molecular &amp; Cell Biology</v>
          </cell>
          <cell r="N2995" t="str">
            <v>Not TAS Eligible</v>
          </cell>
          <cell r="S2995">
            <v>8</v>
          </cell>
          <cell r="X2995">
            <v>8.9332030437024894</v>
          </cell>
        </row>
        <row r="2996">
          <cell r="A2996" t="str">
            <v>L&amp;S Biological Sciences Div</v>
          </cell>
          <cell r="B2996" t="str">
            <v>Molecular &amp; Cell Biology</v>
          </cell>
          <cell r="N2996" t="str">
            <v>Not TAS Eligible</v>
          </cell>
          <cell r="S2996">
            <v>4</v>
          </cell>
          <cell r="X2996">
            <v>4.5450519672055236</v>
          </cell>
        </row>
        <row r="2997">
          <cell r="A2997" t="str">
            <v>L&amp;S Biological Sciences Div</v>
          </cell>
          <cell r="B2997" t="str">
            <v>Molecular &amp; Cell Biology</v>
          </cell>
          <cell r="N2997" t="str">
            <v>Not TAS Eligible</v>
          </cell>
          <cell r="S2997">
            <v>16</v>
          </cell>
          <cell r="X2997">
            <v>17.483290542130959</v>
          </cell>
        </row>
        <row r="2998">
          <cell r="A2998" t="str">
            <v>L&amp;S Biological Sciences Div</v>
          </cell>
          <cell r="B2998" t="str">
            <v>Molecular &amp; Cell Biology</v>
          </cell>
          <cell r="N2998" t="str">
            <v>Not TAS Eligible</v>
          </cell>
          <cell r="S2998">
            <v>7</v>
          </cell>
          <cell r="X2998">
            <v>7.0157125613331948</v>
          </cell>
        </row>
        <row r="2999">
          <cell r="A2999" t="str">
            <v>L&amp;S Biological Sciences Div</v>
          </cell>
          <cell r="B2999" t="str">
            <v>Molecular &amp; Cell Biology</v>
          </cell>
          <cell r="N2999" t="str">
            <v>Not TAS Eligible</v>
          </cell>
          <cell r="S2999">
            <v>9</v>
          </cell>
          <cell r="X2999">
            <v>9.2937231267295513</v>
          </cell>
        </row>
        <row r="3000">
          <cell r="A3000" t="str">
            <v>L&amp;S Biological Sciences Div</v>
          </cell>
          <cell r="B3000" t="str">
            <v>Molecular &amp; Cell Biology</v>
          </cell>
          <cell r="N3000" t="str">
            <v>Not TAS Eligible</v>
          </cell>
          <cell r="S3000">
            <v>3</v>
          </cell>
          <cell r="X3000">
            <v>3.5161296217221643</v>
          </cell>
        </row>
        <row r="3001">
          <cell r="A3001" t="str">
            <v>L&amp;S Biological Sciences Div</v>
          </cell>
          <cell r="B3001" t="str">
            <v>Molecular &amp; Cell Biology</v>
          </cell>
          <cell r="N3001" t="str">
            <v>Not TAS Eligible</v>
          </cell>
          <cell r="S3001">
            <v>28</v>
          </cell>
          <cell r="X3001">
            <v>33.23458207348947</v>
          </cell>
        </row>
        <row r="3002">
          <cell r="A3002" t="str">
            <v>L&amp;S Biological Sciences Div</v>
          </cell>
          <cell r="B3002" t="str">
            <v>Molecular &amp; Cell Biology</v>
          </cell>
          <cell r="N3002" t="str">
            <v>Not TAS Eligible</v>
          </cell>
          <cell r="S3002">
            <v>26</v>
          </cell>
          <cell r="X3002">
            <v>28.103988328278184</v>
          </cell>
        </row>
        <row r="3003">
          <cell r="A3003" t="str">
            <v>L&amp;S Biological Sciences Div</v>
          </cell>
          <cell r="B3003" t="str">
            <v>Molecular &amp; Cell Biology</v>
          </cell>
          <cell r="N3003" t="str">
            <v>Not TAS Eligible</v>
          </cell>
          <cell r="S3003">
            <v>1</v>
          </cell>
          <cell r="X3003">
            <v>1.0015185740870156</v>
          </cell>
        </row>
        <row r="3004">
          <cell r="A3004" t="str">
            <v>L&amp;S Biological Sciences Div</v>
          </cell>
          <cell r="B3004" t="str">
            <v>Molecular &amp; Cell Biology</v>
          </cell>
          <cell r="N3004" t="str">
            <v>Not TAS Eligible</v>
          </cell>
          <cell r="S3004">
            <v>18</v>
          </cell>
          <cell r="X3004">
            <v>16.735610056706431</v>
          </cell>
        </row>
        <row r="3005">
          <cell r="A3005" t="str">
            <v>L&amp;S Biological Sciences Div</v>
          </cell>
          <cell r="B3005" t="str">
            <v>Molecular &amp; Cell Biology</v>
          </cell>
          <cell r="N3005" t="str">
            <v>Not TAS Eligible</v>
          </cell>
          <cell r="S3005">
            <v>16</v>
          </cell>
          <cell r="X3005">
            <v>16.067982823599959</v>
          </cell>
        </row>
        <row r="3006">
          <cell r="A3006" t="str">
            <v>L&amp;S Biological Sciences Div</v>
          </cell>
          <cell r="B3006" t="str">
            <v>Molecular &amp; Cell Biology</v>
          </cell>
          <cell r="N3006" t="str">
            <v>Not TAS Eligible</v>
          </cell>
          <cell r="S3006">
            <v>18</v>
          </cell>
          <cell r="X3006">
            <v>17.927006334793113</v>
          </cell>
        </row>
        <row r="3007">
          <cell r="A3007" t="str">
            <v>L&amp;S Biological Sciences Div</v>
          </cell>
          <cell r="B3007" t="str">
            <v>Molecular &amp; Cell Biology</v>
          </cell>
          <cell r="N3007" t="str">
            <v>Not TAS Eligible</v>
          </cell>
          <cell r="S3007">
            <v>24</v>
          </cell>
          <cell r="X3007">
            <v>25.038230420570859</v>
          </cell>
        </row>
        <row r="3008">
          <cell r="A3008" t="str">
            <v>L&amp;S Biological Sciences Div</v>
          </cell>
          <cell r="B3008" t="str">
            <v>Molecular &amp; Cell Biology</v>
          </cell>
          <cell r="N3008" t="str">
            <v>Not TAS Eligible</v>
          </cell>
          <cell r="S3008">
            <v>9</v>
          </cell>
          <cell r="X3008">
            <v>8.7984510053852389</v>
          </cell>
        </row>
        <row r="3009">
          <cell r="A3009" t="str">
            <v>L&amp;S Biological Sciences Div</v>
          </cell>
          <cell r="B3009" t="str">
            <v>Molecular &amp; Cell Biology</v>
          </cell>
          <cell r="N3009" t="str">
            <v>Not TAS Eligible</v>
          </cell>
          <cell r="S3009">
            <v>4</v>
          </cell>
          <cell r="X3009">
            <v>3.766455894920385</v>
          </cell>
        </row>
        <row r="3010">
          <cell r="A3010" t="str">
            <v>L&amp;S Biological Sciences Div</v>
          </cell>
          <cell r="B3010" t="str">
            <v>Molecular &amp; Cell Biology</v>
          </cell>
          <cell r="N3010" t="str">
            <v>Not TAS Eligible</v>
          </cell>
          <cell r="S3010">
            <v>3</v>
          </cell>
          <cell r="X3010">
            <v>2.7818826496000271</v>
          </cell>
        </row>
        <row r="3011">
          <cell r="A3011" t="str">
            <v>L&amp;S Biological Sciences Div</v>
          </cell>
          <cell r="B3011" t="str">
            <v>Molecular &amp; Cell Biology</v>
          </cell>
          <cell r="N3011" t="str">
            <v>Not TAS Eligible</v>
          </cell>
          <cell r="S3011">
            <v>2</v>
          </cell>
          <cell r="X3011">
            <v>2.1775553037302622</v>
          </cell>
        </row>
        <row r="3012">
          <cell r="A3012" t="str">
            <v>L&amp;S Biological Sciences Div</v>
          </cell>
          <cell r="B3012" t="str">
            <v>Molecular &amp; Cell Biology</v>
          </cell>
          <cell r="N3012" t="str">
            <v>Not TAS Eligible</v>
          </cell>
          <cell r="S3012">
            <v>23</v>
          </cell>
          <cell r="X3012">
            <v>23.357996035824996</v>
          </cell>
        </row>
        <row r="3013">
          <cell r="A3013" t="str">
            <v>L&amp;S Biological Sciences Div</v>
          </cell>
          <cell r="B3013" t="str">
            <v>Molecular &amp; Cell Biology</v>
          </cell>
          <cell r="N3013" t="str">
            <v>Not TAS Eligible</v>
          </cell>
          <cell r="S3013">
            <v>22</v>
          </cell>
          <cell r="X3013">
            <v>19.585212883900827</v>
          </cell>
        </row>
        <row r="3014">
          <cell r="A3014" t="str">
            <v>L&amp;S Biological Sciences Div</v>
          </cell>
          <cell r="B3014" t="str">
            <v>Molecular &amp; Cell Biology</v>
          </cell>
          <cell r="N3014" t="str">
            <v>Not TAS Eligible</v>
          </cell>
          <cell r="S3014">
            <v>18</v>
          </cell>
          <cell r="X3014">
            <v>19.973142998843688</v>
          </cell>
        </row>
        <row r="3015">
          <cell r="A3015" t="str">
            <v>L&amp;S Biological Sciences Div</v>
          </cell>
          <cell r="B3015" t="str">
            <v>Molecular &amp; Cell Biology</v>
          </cell>
          <cell r="N3015" t="str">
            <v>Not TAS Eligible</v>
          </cell>
          <cell r="S3015">
            <v>14</v>
          </cell>
          <cell r="X3015">
            <v>14.086903279217067</v>
          </cell>
        </row>
        <row r="3016">
          <cell r="A3016" t="str">
            <v>L&amp;S Biological Sciences Div</v>
          </cell>
          <cell r="B3016" t="str">
            <v>Molecular &amp; Cell Biology</v>
          </cell>
          <cell r="N3016" t="str">
            <v>Not TAS Eligible</v>
          </cell>
          <cell r="S3016">
            <v>9</v>
          </cell>
          <cell r="X3016">
            <v>9.2937231267295513</v>
          </cell>
        </row>
        <row r="3017">
          <cell r="A3017" t="str">
            <v>L&amp;S Biological Sciences Div</v>
          </cell>
          <cell r="B3017" t="str">
            <v>Molecular &amp; Cell Biology</v>
          </cell>
          <cell r="N3017" t="str">
            <v>Not TAS Eligible</v>
          </cell>
          <cell r="S3017">
            <v>17</v>
          </cell>
          <cell r="X3017">
            <v>18.962671884524948</v>
          </cell>
        </row>
        <row r="3018">
          <cell r="A3018" t="str">
            <v>L&amp;S Biological Sciences Div</v>
          </cell>
          <cell r="B3018" t="str">
            <v>Molecular &amp; Cell Biology</v>
          </cell>
          <cell r="N3018" t="str">
            <v>Not TAS Eligible</v>
          </cell>
          <cell r="S3018">
            <v>22</v>
          </cell>
          <cell r="X3018">
            <v>23.206132058698575</v>
          </cell>
        </row>
        <row r="3019">
          <cell r="A3019" t="str">
            <v>L&amp;S Biological Sciences Div</v>
          </cell>
          <cell r="B3019" t="str">
            <v>Molecular &amp; Cell Biology</v>
          </cell>
          <cell r="N3019" t="str">
            <v>Not TAS Eligible</v>
          </cell>
          <cell r="S3019">
            <v>20</v>
          </cell>
          <cell r="X3019">
            <v>20.889958575401135</v>
          </cell>
        </row>
        <row r="3020">
          <cell r="A3020" t="str">
            <v>L&amp;S Biological Sciences Div</v>
          </cell>
          <cell r="B3020" t="str">
            <v>Molecular &amp; Cell Biology</v>
          </cell>
          <cell r="N3020" t="str">
            <v>Not TAS Eligible</v>
          </cell>
          <cell r="S3020">
            <v>8</v>
          </cell>
          <cell r="X3020">
            <v>7.4694645083888451</v>
          </cell>
        </row>
        <row r="3021">
          <cell r="A3021" t="str">
            <v>L&amp;S Biological Sciences Div</v>
          </cell>
          <cell r="B3021" t="str">
            <v>Molecular &amp; Cell Biology</v>
          </cell>
          <cell r="N3021" t="str">
            <v>Not TAS Eligible</v>
          </cell>
          <cell r="S3021">
            <v>4</v>
          </cell>
          <cell r="X3021">
            <v>4.5376503937486463</v>
          </cell>
        </row>
        <row r="3022">
          <cell r="A3022" t="str">
            <v>L&amp;S Biological Sciences Div</v>
          </cell>
          <cell r="B3022" t="str">
            <v>Molecular &amp; Cell Biology</v>
          </cell>
          <cell r="N3022" t="str">
            <v>Not TAS Eligible</v>
          </cell>
          <cell r="S3022">
            <v>18</v>
          </cell>
          <cell r="X3022">
            <v>18.016834798344828</v>
          </cell>
        </row>
        <row r="3023">
          <cell r="A3023" t="str">
            <v>L&amp;S Biological Sciences Div</v>
          </cell>
          <cell r="B3023" t="str">
            <v>Molecular &amp; Cell Biology</v>
          </cell>
          <cell r="N3023" t="str">
            <v>Not TAS Eligible</v>
          </cell>
          <cell r="S3023">
            <v>8</v>
          </cell>
          <cell r="X3023">
            <v>8.7897720598716873</v>
          </cell>
        </row>
        <row r="3024">
          <cell r="A3024" t="str">
            <v>L&amp;S Biological Sciences Div</v>
          </cell>
          <cell r="B3024" t="str">
            <v>Molecular &amp; Cell Biology</v>
          </cell>
          <cell r="N3024" t="str">
            <v>TAS Eligible</v>
          </cell>
          <cell r="S3024">
            <v>468.99953099999999</v>
          </cell>
          <cell r="X3024">
            <v>430.51101768937957</v>
          </cell>
        </row>
        <row r="3025">
          <cell r="A3025" t="str">
            <v>L&amp;S Biological Sciences Div</v>
          </cell>
          <cell r="B3025" t="str">
            <v>Molecular &amp; Cell Biology</v>
          </cell>
          <cell r="N3025" t="str">
            <v>TAS Eligible</v>
          </cell>
          <cell r="S3025">
            <v>1129.498871</v>
          </cell>
          <cell r="X3025">
            <v>1204.4812049025261</v>
          </cell>
        </row>
        <row r="3026">
          <cell r="A3026" t="str">
            <v>L&amp;S Biological Sciences Div</v>
          </cell>
          <cell r="B3026" t="str">
            <v>Molecular &amp; Cell Biology</v>
          </cell>
          <cell r="N3026" t="str">
            <v>TAS Eligible</v>
          </cell>
          <cell r="S3026">
            <v>906</v>
          </cell>
          <cell r="X3026">
            <v>832.41356904829888</v>
          </cell>
        </row>
        <row r="3027">
          <cell r="A3027" t="str">
            <v>L&amp;S Biological Sciences Div</v>
          </cell>
          <cell r="B3027" t="str">
            <v>Molecular &amp; Cell Biology</v>
          </cell>
          <cell r="N3027" t="str">
            <v>TAS Eligible</v>
          </cell>
          <cell r="S3027">
            <v>1422</v>
          </cell>
          <cell r="X3027">
            <v>1520.1507115005963</v>
          </cell>
        </row>
        <row r="3028">
          <cell r="A3028" t="str">
            <v>L&amp;S Biological Sciences Div</v>
          </cell>
          <cell r="B3028" t="str">
            <v>Molecular &amp; Cell Biology</v>
          </cell>
          <cell r="N3028" t="str">
            <v>Not TAS Eligible</v>
          </cell>
          <cell r="S3028">
            <v>14.5</v>
          </cell>
          <cell r="X3028">
            <v>14.783191606392663</v>
          </cell>
        </row>
        <row r="3029">
          <cell r="A3029" t="str">
            <v>L&amp;S Biological Sciences Div</v>
          </cell>
          <cell r="B3029" t="str">
            <v>Molecular &amp; Cell Biology</v>
          </cell>
          <cell r="N3029" t="str">
            <v>Not TAS Eligible</v>
          </cell>
          <cell r="S3029">
            <v>22.5</v>
          </cell>
          <cell r="X3029">
            <v>23.060302021358122</v>
          </cell>
        </row>
        <row r="3030">
          <cell r="A3030" t="str">
            <v>L&amp;S Biological Sciences Div</v>
          </cell>
          <cell r="B3030" t="str">
            <v>Molecular &amp; Cell Biology</v>
          </cell>
          <cell r="N3030" t="str">
            <v>Not TAS Eligible</v>
          </cell>
          <cell r="S3030">
            <v>12</v>
          </cell>
          <cell r="X3030">
            <v>10.827796141228321</v>
          </cell>
        </row>
        <row r="3031">
          <cell r="A3031" t="str">
            <v>L&amp;S Biological Sciences Div</v>
          </cell>
          <cell r="B3031" t="str">
            <v>Molecular &amp; Cell Biology</v>
          </cell>
          <cell r="N3031" t="str">
            <v>Not TAS Eligible</v>
          </cell>
          <cell r="S3031">
            <v>76</v>
          </cell>
          <cell r="X3031">
            <v>75.201237812515473</v>
          </cell>
        </row>
        <row r="3032">
          <cell r="A3032" t="str">
            <v>L&amp;S Biological Sciences Div</v>
          </cell>
          <cell r="B3032" t="str">
            <v>Molecular &amp; Cell Biology</v>
          </cell>
          <cell r="N3032" t="str">
            <v>Not TAS Eligible</v>
          </cell>
          <cell r="S3032">
            <v>23.5</v>
          </cell>
          <cell r="X3032">
            <v>24.213042918948403</v>
          </cell>
        </row>
        <row r="3033">
          <cell r="A3033" t="str">
            <v>L&amp;S Biological Sciences Div</v>
          </cell>
          <cell r="B3033" t="str">
            <v>Molecular &amp; Cell Biology</v>
          </cell>
          <cell r="N3033" t="str">
            <v>Not TAS Eligible</v>
          </cell>
          <cell r="S3033">
            <v>27.5</v>
          </cell>
          <cell r="X3033">
            <v>29.476771588566276</v>
          </cell>
        </row>
        <row r="3034">
          <cell r="A3034" t="str">
            <v>L&amp;S Biological Sciences Div</v>
          </cell>
          <cell r="B3034" t="str">
            <v>Molecular &amp; Cell Biology</v>
          </cell>
          <cell r="N3034" t="str">
            <v>Not TAS Eligible</v>
          </cell>
          <cell r="S3034">
            <v>13</v>
          </cell>
          <cell r="X3034">
            <v>13.710025231531977</v>
          </cell>
        </row>
        <row r="3035">
          <cell r="A3035" t="str">
            <v>L&amp;S Biological Sciences Div</v>
          </cell>
          <cell r="B3035" t="str">
            <v>Molecular &amp; Cell Biology</v>
          </cell>
          <cell r="N3035" t="str">
            <v>Not TAS Eligible</v>
          </cell>
          <cell r="S3035">
            <v>15</v>
          </cell>
          <cell r="X3035">
            <v>15.264329333301639</v>
          </cell>
        </row>
        <row r="3036">
          <cell r="A3036" t="str">
            <v>L&amp;S Biological Sciences Div</v>
          </cell>
          <cell r="B3036" t="str">
            <v>Molecular &amp; Cell Biology</v>
          </cell>
          <cell r="N3036" t="str">
            <v>Not TAS Eligible</v>
          </cell>
          <cell r="S3036">
            <v>21.5</v>
          </cell>
          <cell r="X3036">
            <v>22.035399709297756</v>
          </cell>
        </row>
        <row r="3037">
          <cell r="A3037" t="str">
            <v>L&amp;S Biological Sciences Div</v>
          </cell>
          <cell r="B3037" t="str">
            <v>Molecular &amp; Cell Biology</v>
          </cell>
          <cell r="N3037" t="str">
            <v>Not TAS Eligible</v>
          </cell>
          <cell r="S3037">
            <v>6</v>
          </cell>
          <cell r="X3037">
            <v>5.4138980706141604</v>
          </cell>
        </row>
        <row r="3038">
          <cell r="A3038" t="str">
            <v>L&amp;S Biological Sciences Div</v>
          </cell>
          <cell r="B3038" t="str">
            <v>Molecular &amp; Cell Biology</v>
          </cell>
          <cell r="N3038" t="str">
            <v>Not TAS Eligible</v>
          </cell>
          <cell r="S3038">
            <v>61</v>
          </cell>
          <cell r="X3038">
            <v>60.358888244255851</v>
          </cell>
        </row>
        <row r="3039">
          <cell r="A3039" t="str">
            <v>L&amp;S Biological Sciences Div</v>
          </cell>
          <cell r="B3039" t="str">
            <v>Molecular &amp; Cell Biology</v>
          </cell>
          <cell r="N3039" t="str">
            <v>Not TAS Eligible</v>
          </cell>
          <cell r="S3039">
            <v>27</v>
          </cell>
          <cell r="X3039">
            <v>27.819240800493912</v>
          </cell>
        </row>
        <row r="3040">
          <cell r="A3040" t="str">
            <v>L&amp;S Biological Sciences Div</v>
          </cell>
          <cell r="B3040" t="str">
            <v>Molecular &amp; Cell Biology</v>
          </cell>
          <cell r="N3040" t="str">
            <v>Not TAS Eligible</v>
          </cell>
          <cell r="S3040">
            <v>20.5</v>
          </cell>
          <cell r="X3040">
            <v>21.973593366022133</v>
          </cell>
        </row>
        <row r="3041">
          <cell r="A3041" t="str">
            <v>L&amp;S Biological Sciences Div</v>
          </cell>
          <cell r="B3041" t="str">
            <v>Molecular &amp; Cell Biology</v>
          </cell>
          <cell r="N3041" t="str">
            <v>TAS Eligible</v>
          </cell>
          <cell r="S3041">
            <v>453</v>
          </cell>
          <cell r="X3041">
            <v>449.501895404923</v>
          </cell>
        </row>
        <row r="3042">
          <cell r="A3042" t="str">
            <v>L&amp;S Biological Sciences Div</v>
          </cell>
          <cell r="B3042" t="str">
            <v>Molecular &amp; Cell Biology</v>
          </cell>
          <cell r="N3042" t="str">
            <v>TAS Eligible</v>
          </cell>
          <cell r="S3042">
            <v>864</v>
          </cell>
          <cell r="X3042">
            <v>900.36217931777401</v>
          </cell>
        </row>
        <row r="3043">
          <cell r="A3043" t="str">
            <v>L&amp;S Biological Sciences Div</v>
          </cell>
          <cell r="B3043" t="str">
            <v>Molecular &amp; Cell Biology</v>
          </cell>
          <cell r="N3043" t="str">
            <v>TAS Eligible</v>
          </cell>
          <cell r="S3043">
            <v>348</v>
          </cell>
          <cell r="X3043">
            <v>347.31636206980284</v>
          </cell>
        </row>
        <row r="3044">
          <cell r="A3044" t="str">
            <v>L&amp;S Biological Sciences Div</v>
          </cell>
          <cell r="B3044" t="str">
            <v>Molecular &amp; Cell Biology</v>
          </cell>
          <cell r="N3044" t="str">
            <v>TAS Eligible</v>
          </cell>
          <cell r="S3044">
            <v>357</v>
          </cell>
          <cell r="X3044">
            <v>354.2432155840122</v>
          </cell>
        </row>
        <row r="3045">
          <cell r="A3045" t="str">
            <v>L&amp;S Biological Sciences Div</v>
          </cell>
          <cell r="B3045" t="str">
            <v>Molecular &amp; Cell Biology</v>
          </cell>
          <cell r="N3045" t="str">
            <v>Not TAS Eligible</v>
          </cell>
          <cell r="S3045">
            <v>30</v>
          </cell>
          <cell r="X3045">
            <v>29.328750169094263</v>
          </cell>
        </row>
        <row r="3046">
          <cell r="A3046" t="str">
            <v>L&amp;S Biological Sciences Div</v>
          </cell>
          <cell r="B3046" t="str">
            <v>Molecular &amp; Cell Biology</v>
          </cell>
          <cell r="N3046" t="str">
            <v>Not TAS Eligible</v>
          </cell>
          <cell r="S3046">
            <v>13</v>
          </cell>
          <cell r="X3046">
            <v>13.777461598136686</v>
          </cell>
        </row>
        <row r="3047">
          <cell r="A3047" t="str">
            <v>L&amp;S Biological Sciences Div</v>
          </cell>
          <cell r="B3047" t="str">
            <v>Molecular &amp; Cell Biology</v>
          </cell>
          <cell r="N3047" t="str">
            <v>Not TAS Eligible</v>
          </cell>
          <cell r="S3047">
            <v>30</v>
          </cell>
          <cell r="X3047">
            <v>29.328750169094263</v>
          </cell>
        </row>
        <row r="3048">
          <cell r="A3048" t="str">
            <v>L&amp;S Biological Sciences Div</v>
          </cell>
          <cell r="B3048" t="str">
            <v>Molecular &amp; Cell Biology</v>
          </cell>
          <cell r="N3048" t="str">
            <v>Not TAS Eligible</v>
          </cell>
          <cell r="S3048">
            <v>14</v>
          </cell>
          <cell r="X3048">
            <v>14.837266336454892</v>
          </cell>
        </row>
        <row r="3049">
          <cell r="A3049" t="str">
            <v>L&amp;S Biological Sciences Div</v>
          </cell>
          <cell r="B3049" t="str">
            <v>Molecular &amp; Cell Biology</v>
          </cell>
          <cell r="N3049" t="str">
            <v>TAS Eligible</v>
          </cell>
          <cell r="S3049">
            <v>49.5</v>
          </cell>
          <cell r="X3049">
            <v>45.129569765753722</v>
          </cell>
        </row>
        <row r="3050">
          <cell r="A3050" t="str">
            <v>L&amp;S Biological Sciences Div</v>
          </cell>
          <cell r="B3050" t="str">
            <v>Molecular &amp; Cell Biology</v>
          </cell>
          <cell r="N3050" t="str">
            <v>TAS Eligible</v>
          </cell>
          <cell r="S3050">
            <v>3</v>
          </cell>
          <cell r="X3050">
            <v>2.7351254403487104</v>
          </cell>
        </row>
        <row r="3051">
          <cell r="A3051" t="str">
            <v>L&amp;S Biological Sciences Div</v>
          </cell>
          <cell r="B3051" t="str">
            <v>Neuroscience Graduate Program</v>
          </cell>
          <cell r="N3051" t="str">
            <v>TAS Eligible</v>
          </cell>
          <cell r="S3051">
            <v>52</v>
          </cell>
          <cell r="X3051">
            <v>59.099468046867209</v>
          </cell>
        </row>
        <row r="3052">
          <cell r="A3052" t="str">
            <v>L&amp;S Biological Sciences Div</v>
          </cell>
          <cell r="B3052" t="str">
            <v>Neuroscience Graduate Program</v>
          </cell>
          <cell r="N3052" t="str">
            <v>TAS Eligible</v>
          </cell>
          <cell r="S3052">
            <v>204</v>
          </cell>
          <cell r="X3052">
            <v>196.91517170893167</v>
          </cell>
        </row>
        <row r="3053">
          <cell r="A3053" t="str">
            <v>L&amp;S Biological Sciences Div</v>
          </cell>
          <cell r="B3053" t="str">
            <v>Neuroscience Graduate Program</v>
          </cell>
          <cell r="N3053" t="str">
            <v>TAS Eligible</v>
          </cell>
          <cell r="S3053">
            <v>376.49962399999998</v>
          </cell>
          <cell r="X3053">
            <v>401.49373532297051</v>
          </cell>
        </row>
        <row r="3054">
          <cell r="A3054" t="str">
            <v>L&amp;S Biological Sciences Div</v>
          </cell>
          <cell r="B3054" t="str">
            <v>Neuroscience Graduate Program</v>
          </cell>
          <cell r="N3054" t="str">
            <v>Not TAS Eligible</v>
          </cell>
          <cell r="S3054">
            <v>21.15</v>
          </cell>
          <cell r="X3054">
            <v>21.791738627053569</v>
          </cell>
        </row>
        <row r="3055">
          <cell r="A3055" t="str">
            <v>L&amp;S Biological Sciences Div</v>
          </cell>
          <cell r="B3055" t="str">
            <v>Neuroscience Graduate Program</v>
          </cell>
          <cell r="N3055" t="str">
            <v>Not TAS Eligible</v>
          </cell>
          <cell r="S3055">
            <v>24.953693000000001</v>
          </cell>
          <cell r="X3055">
            <v>26.747429412807463</v>
          </cell>
        </row>
        <row r="3056">
          <cell r="A3056" t="str">
            <v>L&amp;S Biological Sciences Div</v>
          </cell>
          <cell r="B3056" t="str">
            <v>Neuroscience Graduate Program</v>
          </cell>
          <cell r="N3056" t="str">
            <v>Not TAS Eligible</v>
          </cell>
          <cell r="S3056">
            <v>11.7</v>
          </cell>
          <cell r="X3056">
            <v>12.33902270837878</v>
          </cell>
        </row>
        <row r="3057">
          <cell r="A3057" t="str">
            <v>L&amp;S Biological Sciences Div</v>
          </cell>
          <cell r="B3057" t="str">
            <v>Neuroscience Graduate Program</v>
          </cell>
          <cell r="N3057" t="str">
            <v>TAS Eligible</v>
          </cell>
          <cell r="S3057">
            <v>123.6</v>
          </cell>
          <cell r="X3057">
            <v>114.95303760332544</v>
          </cell>
        </row>
        <row r="3058">
          <cell r="A3058" t="str">
            <v>L&amp;S Biological Sciences Div</v>
          </cell>
          <cell r="B3058" t="str">
            <v>Neuroscience Graduate Program</v>
          </cell>
          <cell r="N3058" t="str">
            <v>Not TAS Eligible</v>
          </cell>
          <cell r="S3058">
            <v>24.3</v>
          </cell>
          <cell r="X3058">
            <v>25.037316720444522</v>
          </cell>
        </row>
        <row r="3059">
          <cell r="A3059" t="str">
            <v>L&amp;S Biological Sciences Div</v>
          </cell>
          <cell r="B3059" t="str">
            <v>Neuroscience Graduate Program</v>
          </cell>
          <cell r="N3059" t="str">
            <v>Not TAS Eligible</v>
          </cell>
          <cell r="S3059">
            <v>18.601844</v>
          </cell>
          <cell r="X3059">
            <v>19.93899297142335</v>
          </cell>
        </row>
        <row r="3060">
          <cell r="A3060" t="str">
            <v>L&amp;S Biological Sciences Div</v>
          </cell>
          <cell r="B3060" t="str">
            <v>Neuroscience Graduate Program</v>
          </cell>
          <cell r="N3060" t="str">
            <v>Not TAS Eligible</v>
          </cell>
          <cell r="S3060">
            <v>9.9</v>
          </cell>
          <cell r="X3060">
            <v>10.440711522474356</v>
          </cell>
        </row>
        <row r="3061">
          <cell r="A3061" t="str">
            <v>L&amp;S Biological Sciences Div</v>
          </cell>
          <cell r="B3061" t="str">
            <v>Neuroscience Graduate Program</v>
          </cell>
          <cell r="N3061" t="str">
            <v>TAS Eligible</v>
          </cell>
          <cell r="S3061">
            <v>26.099974</v>
          </cell>
          <cell r="X3061">
            <v>27.743739209426966</v>
          </cell>
        </row>
        <row r="3062">
          <cell r="A3062" t="str">
            <v>L&amp;S Biological Sciences Div</v>
          </cell>
          <cell r="B3062" t="str">
            <v>Other Bio Sciences Pgms</v>
          </cell>
          <cell r="N3062" t="str">
            <v>TAS Eligible</v>
          </cell>
          <cell r="S3062">
            <v>60</v>
          </cell>
          <cell r="X3062">
            <v>61.795071433501683</v>
          </cell>
        </row>
        <row r="3063">
          <cell r="A3063" t="str">
            <v>L&amp;S Biological Sciences Div</v>
          </cell>
          <cell r="B3063" t="str">
            <v>Other Bio Sciences Pgms</v>
          </cell>
          <cell r="N3063" t="str">
            <v>TAS Eligible</v>
          </cell>
          <cell r="S3063">
            <v>88</v>
          </cell>
          <cell r="X3063">
            <v>90.632771435802468</v>
          </cell>
        </row>
        <row r="3064">
          <cell r="A3064" t="str">
            <v>L&amp;S Biological Sciences Div</v>
          </cell>
          <cell r="B3064" t="str">
            <v>Other Bio Sciences Pgms</v>
          </cell>
          <cell r="N3064" t="str">
            <v>TAS Eligible</v>
          </cell>
          <cell r="S3064">
            <v>752.99924699999997</v>
          </cell>
          <cell r="X3064">
            <v>802.98746957955564</v>
          </cell>
        </row>
        <row r="3065">
          <cell r="A3065" t="str">
            <v>L&amp;S Biological Sciences Div</v>
          </cell>
          <cell r="B3065" t="str">
            <v>Physical Education</v>
          </cell>
          <cell r="N3065" t="str">
            <v>TAS Eligible</v>
          </cell>
          <cell r="S3065">
            <v>48</v>
          </cell>
          <cell r="X3065">
            <v>43.724970098258204</v>
          </cell>
        </row>
        <row r="3066">
          <cell r="A3066" t="str">
            <v>L&amp;S Biological Sciences Div</v>
          </cell>
          <cell r="B3066" t="str">
            <v>Physical Education</v>
          </cell>
          <cell r="N3066" t="str">
            <v>TAS Eligible</v>
          </cell>
          <cell r="S3066">
            <v>45</v>
          </cell>
          <cell r="X3066">
            <v>41.516571845263648</v>
          </cell>
        </row>
        <row r="3067">
          <cell r="A3067" t="str">
            <v>L&amp;S Biological Sciences Div</v>
          </cell>
          <cell r="B3067" t="str">
            <v>Physical Education</v>
          </cell>
          <cell r="N3067" t="str">
            <v>TAS Eligible</v>
          </cell>
          <cell r="S3067">
            <v>8.5</v>
          </cell>
          <cell r="X3067">
            <v>8.2194917775133636</v>
          </cell>
        </row>
        <row r="3068">
          <cell r="A3068" t="str">
            <v>L&amp;S Biological Sciences Div</v>
          </cell>
          <cell r="B3068" t="str">
            <v>Physical Education</v>
          </cell>
          <cell r="N3068" t="str">
            <v>TAS Eligible</v>
          </cell>
          <cell r="S3068">
            <v>9</v>
          </cell>
          <cell r="X3068">
            <v>8.9804299687122224</v>
          </cell>
        </row>
        <row r="3069">
          <cell r="A3069" t="str">
            <v>L&amp;S Biological Sciences Div</v>
          </cell>
          <cell r="B3069" t="str">
            <v>Physical Education</v>
          </cell>
          <cell r="N3069" t="str">
            <v>TAS Eligible</v>
          </cell>
          <cell r="S3069">
            <v>12.5</v>
          </cell>
          <cell r="X3069">
            <v>12.570177196689489</v>
          </cell>
        </row>
        <row r="3070">
          <cell r="A3070" t="str">
            <v>L&amp;S Biological Sciences Div</v>
          </cell>
          <cell r="B3070" t="str">
            <v>Physical Education</v>
          </cell>
          <cell r="N3070" t="str">
            <v>TAS Eligible</v>
          </cell>
          <cell r="S3070">
            <v>14.5</v>
          </cell>
          <cell r="X3070">
            <v>14.189715378494153</v>
          </cell>
        </row>
        <row r="3071">
          <cell r="A3071" t="str">
            <v>L&amp;S Biological Sciences Div</v>
          </cell>
          <cell r="B3071" t="str">
            <v>Physical Education</v>
          </cell>
          <cell r="N3071" t="str">
            <v>TAS Eligible</v>
          </cell>
          <cell r="S3071">
            <v>12.5</v>
          </cell>
          <cell r="X3071">
            <v>12.166219596788567</v>
          </cell>
        </row>
        <row r="3072">
          <cell r="A3072" t="str">
            <v>L&amp;S Biological Sciences Div</v>
          </cell>
          <cell r="B3072" t="str">
            <v>Physical Education</v>
          </cell>
          <cell r="N3072" t="str">
            <v>TAS Eligible</v>
          </cell>
          <cell r="S3072">
            <v>11</v>
          </cell>
          <cell r="X3072">
            <v>11.490293047848454</v>
          </cell>
        </row>
        <row r="3073">
          <cell r="A3073" t="str">
            <v>L&amp;S Biological Sciences Div</v>
          </cell>
          <cell r="B3073" t="str">
            <v>Physical Education</v>
          </cell>
          <cell r="N3073" t="str">
            <v>TAS Eligible</v>
          </cell>
          <cell r="S3073">
            <v>11.5</v>
          </cell>
          <cell r="X3073">
            <v>12.791408089074759</v>
          </cell>
        </row>
        <row r="3074">
          <cell r="A3074" t="str">
            <v>L&amp;S Biological Sciences Div</v>
          </cell>
          <cell r="B3074" t="str">
            <v>Physical Education</v>
          </cell>
          <cell r="N3074" t="str">
            <v>TAS Eligible</v>
          </cell>
          <cell r="S3074">
            <v>7.5</v>
          </cell>
          <cell r="X3074">
            <v>8.4904182343124557</v>
          </cell>
        </row>
        <row r="3075">
          <cell r="A3075" t="str">
            <v>L&amp;S Biological Sciences Div</v>
          </cell>
          <cell r="B3075" t="str">
            <v>Physical Education</v>
          </cell>
          <cell r="N3075" t="str">
            <v>TAS Eligible</v>
          </cell>
          <cell r="S3075">
            <v>11</v>
          </cell>
          <cell r="X3075">
            <v>11.282409184266525</v>
          </cell>
        </row>
        <row r="3076">
          <cell r="A3076" t="str">
            <v>L&amp;S Biological Sciences Div</v>
          </cell>
          <cell r="B3076" t="str">
            <v>Physical Education</v>
          </cell>
          <cell r="N3076" t="str">
            <v>TAS Eligible</v>
          </cell>
          <cell r="S3076">
            <v>11.5</v>
          </cell>
          <cell r="X3076">
            <v>10.146852501424886</v>
          </cell>
        </row>
        <row r="3077">
          <cell r="A3077" t="str">
            <v>L&amp;S Biological Sciences Div</v>
          </cell>
          <cell r="B3077" t="str">
            <v>Physical Education</v>
          </cell>
          <cell r="N3077" t="str">
            <v>TAS Eligible</v>
          </cell>
          <cell r="S3077">
            <v>10</v>
          </cell>
          <cell r="X3077">
            <v>11.224581034793857</v>
          </cell>
        </row>
        <row r="3078">
          <cell r="A3078" t="str">
            <v>L&amp;S Biological Sciences Div</v>
          </cell>
          <cell r="B3078" t="str">
            <v>Physical Education</v>
          </cell>
          <cell r="N3078" t="str">
            <v>TAS Eligible</v>
          </cell>
          <cell r="S3078">
            <v>15.5</v>
          </cell>
          <cell r="X3078">
            <v>16.705543905074897</v>
          </cell>
        </row>
        <row r="3079">
          <cell r="A3079" t="str">
            <v>L&amp;S Biological Sciences Div</v>
          </cell>
          <cell r="B3079" t="str">
            <v>Physical Education</v>
          </cell>
          <cell r="N3079" t="str">
            <v>TAS Eligible</v>
          </cell>
          <cell r="S3079">
            <v>13.5</v>
          </cell>
          <cell r="X3079">
            <v>14.194853945260192</v>
          </cell>
        </row>
        <row r="3080">
          <cell r="A3080" t="str">
            <v>L&amp;S Biological Sciences Div</v>
          </cell>
          <cell r="B3080" t="str">
            <v>Physical Education</v>
          </cell>
          <cell r="N3080" t="str">
            <v>TAS Eligible</v>
          </cell>
          <cell r="S3080">
            <v>10</v>
          </cell>
          <cell r="X3080">
            <v>10.495230090260183</v>
          </cell>
        </row>
        <row r="3081">
          <cell r="A3081" t="str">
            <v>L&amp;S Biological Sciences Div</v>
          </cell>
          <cell r="B3081" t="str">
            <v>Physical Education</v>
          </cell>
          <cell r="N3081" t="str">
            <v>TAS Eligible</v>
          </cell>
          <cell r="S3081">
            <v>16</v>
          </cell>
          <cell r="X3081">
            <v>16.271431452406997</v>
          </cell>
        </row>
        <row r="3082">
          <cell r="A3082" t="str">
            <v>L&amp;S Biological Sciences Div</v>
          </cell>
          <cell r="B3082" t="str">
            <v>Physical Education</v>
          </cell>
          <cell r="N3082" t="str">
            <v>TAS Eligible</v>
          </cell>
          <cell r="S3082">
            <v>16</v>
          </cell>
          <cell r="X3082">
            <v>14.87815237277335</v>
          </cell>
        </row>
        <row r="3083">
          <cell r="A3083" t="str">
            <v>L&amp;S Biological Sciences Div</v>
          </cell>
          <cell r="B3083" t="str">
            <v>Physical Education</v>
          </cell>
          <cell r="N3083" t="str">
            <v>TAS Eligible</v>
          </cell>
          <cell r="S3083">
            <v>9.5</v>
          </cell>
          <cell r="X3083">
            <v>10.010457633194155</v>
          </cell>
        </row>
        <row r="3084">
          <cell r="A3084" t="str">
            <v>L&amp;S Biological Sciences Div</v>
          </cell>
          <cell r="B3084" t="str">
            <v>Physical Education</v>
          </cell>
          <cell r="N3084" t="str">
            <v>TAS Eligible</v>
          </cell>
          <cell r="S3084">
            <v>13.5</v>
          </cell>
          <cell r="X3084">
            <v>13.894630253872601</v>
          </cell>
        </row>
        <row r="3085">
          <cell r="A3085" t="str">
            <v>L&amp;S Biological Sciences Div</v>
          </cell>
          <cell r="B3085" t="str">
            <v>Physical Education</v>
          </cell>
          <cell r="N3085" t="str">
            <v>TAS Eligible</v>
          </cell>
          <cell r="S3085">
            <v>13</v>
          </cell>
          <cell r="X3085">
            <v>13.686413589823912</v>
          </cell>
        </row>
        <row r="3086">
          <cell r="A3086" t="str">
            <v>L&amp;S Biological Sciences Div</v>
          </cell>
          <cell r="B3086" t="str">
            <v>Physical Education</v>
          </cell>
          <cell r="N3086" t="str">
            <v>TAS Eligible</v>
          </cell>
          <cell r="S3086">
            <v>13</v>
          </cell>
          <cell r="X3086">
            <v>13.009584446046375</v>
          </cell>
        </row>
        <row r="3087">
          <cell r="A3087" t="str">
            <v>L&amp;S Biological Sciences Div</v>
          </cell>
          <cell r="B3087" t="str">
            <v>Physical Education</v>
          </cell>
          <cell r="N3087" t="str">
            <v>TAS Eligible</v>
          </cell>
          <cell r="S3087">
            <v>13</v>
          </cell>
          <cell r="X3087">
            <v>13.322297119111877</v>
          </cell>
        </row>
        <row r="3088">
          <cell r="A3088" t="str">
            <v>L&amp;S Biological Sciences Div</v>
          </cell>
          <cell r="B3088" t="str">
            <v>Physical Education</v>
          </cell>
          <cell r="N3088" t="str">
            <v>TAS Eligible</v>
          </cell>
          <cell r="S3088">
            <v>10.5</v>
          </cell>
          <cell r="X3088">
            <v>10.680645234998302</v>
          </cell>
        </row>
        <row r="3089">
          <cell r="A3089" t="str">
            <v>L&amp;S Biological Sciences Div</v>
          </cell>
          <cell r="B3089" t="str">
            <v>Physical Education</v>
          </cell>
          <cell r="N3089" t="str">
            <v>TAS Eligible</v>
          </cell>
          <cell r="S3089">
            <v>13</v>
          </cell>
          <cell r="X3089">
            <v>13.842664955606166</v>
          </cell>
        </row>
        <row r="3090">
          <cell r="A3090" t="str">
            <v>L&amp;S Biological Sciences Div</v>
          </cell>
          <cell r="B3090" t="str">
            <v>Physical Education</v>
          </cell>
          <cell r="N3090" t="str">
            <v>TAS Eligible</v>
          </cell>
          <cell r="S3090">
            <v>8.5</v>
          </cell>
          <cell r="X3090">
            <v>8.6551707148710406</v>
          </cell>
        </row>
        <row r="3091">
          <cell r="A3091" t="str">
            <v>L&amp;S Biological Sciences Div</v>
          </cell>
          <cell r="B3091" t="str">
            <v>Physical Education</v>
          </cell>
          <cell r="N3091" t="str">
            <v>TAS Eligible</v>
          </cell>
          <cell r="S3091">
            <v>10</v>
          </cell>
          <cell r="X3091">
            <v>9.599147706535323</v>
          </cell>
        </row>
        <row r="3092">
          <cell r="A3092" t="str">
            <v>L&amp;S Biological Sciences Div</v>
          </cell>
          <cell r="B3092" t="str">
            <v>Physical Education</v>
          </cell>
          <cell r="N3092" t="str">
            <v>TAS Eligible</v>
          </cell>
          <cell r="S3092">
            <v>11.5</v>
          </cell>
          <cell r="X3092">
            <v>11.902469556095031</v>
          </cell>
        </row>
        <row r="3093">
          <cell r="A3093" t="str">
            <v>L&amp;S Biological Sciences Div</v>
          </cell>
          <cell r="B3093" t="str">
            <v>Physical Education</v>
          </cell>
          <cell r="N3093" t="str">
            <v>TAS Eligible</v>
          </cell>
          <cell r="S3093">
            <v>10</v>
          </cell>
          <cell r="X3093">
            <v>10.263066349792636</v>
          </cell>
        </row>
        <row r="3094">
          <cell r="A3094" t="str">
            <v>L&amp;S Biological Sciences Div</v>
          </cell>
          <cell r="B3094" t="str">
            <v>Physical Education</v>
          </cell>
          <cell r="N3094" t="str">
            <v>TAS Eligible</v>
          </cell>
          <cell r="S3094">
            <v>14</v>
          </cell>
          <cell r="X3094">
            <v>13.583603979916534</v>
          </cell>
        </row>
        <row r="3095">
          <cell r="A3095" t="str">
            <v>L&amp;S Biological Sciences Div</v>
          </cell>
          <cell r="B3095" t="str">
            <v>Physical Education</v>
          </cell>
          <cell r="N3095" t="str">
            <v>TAS Eligible</v>
          </cell>
          <cell r="S3095">
            <v>9</v>
          </cell>
          <cell r="X3095">
            <v>9.576625216093662</v>
          </cell>
        </row>
        <row r="3096">
          <cell r="A3096" t="str">
            <v>L&amp;S Biological Sciences Div</v>
          </cell>
          <cell r="B3096" t="str">
            <v>Physical Education</v>
          </cell>
          <cell r="N3096" t="str">
            <v>TAS Eligible</v>
          </cell>
          <cell r="S3096">
            <v>5.5</v>
          </cell>
          <cell r="X3096">
            <v>5.7391903340875619</v>
          </cell>
        </row>
        <row r="3097">
          <cell r="A3097" t="str">
            <v>L&amp;S Biological Sciences Div</v>
          </cell>
          <cell r="B3097" t="str">
            <v>Physical Education</v>
          </cell>
          <cell r="N3097" t="str">
            <v>TAS Eligible</v>
          </cell>
          <cell r="S3097">
            <v>13.5</v>
          </cell>
          <cell r="X3097">
            <v>12.171220288250748</v>
          </cell>
        </row>
        <row r="3098">
          <cell r="A3098" t="str">
            <v>L&amp;S Biological Sciences Div</v>
          </cell>
          <cell r="B3098" t="str">
            <v>Physical Education</v>
          </cell>
          <cell r="N3098" t="str">
            <v>TAS Eligible</v>
          </cell>
          <cell r="S3098">
            <v>7.5</v>
          </cell>
          <cell r="X3098">
            <v>7.2917934297848754</v>
          </cell>
        </row>
        <row r="3099">
          <cell r="A3099" t="str">
            <v>L&amp;S Biological Sciences Div</v>
          </cell>
          <cell r="B3099" t="str">
            <v>Physical Education</v>
          </cell>
          <cell r="N3099" t="str">
            <v>TAS Eligible</v>
          </cell>
          <cell r="S3099">
            <v>8</v>
          </cell>
          <cell r="X3099">
            <v>7.9129432384331668</v>
          </cell>
        </row>
        <row r="3100">
          <cell r="A3100" t="str">
            <v>L&amp;S Biological Sciences Div</v>
          </cell>
          <cell r="B3100" t="str">
            <v>Physical Education</v>
          </cell>
          <cell r="N3100" t="str">
            <v>TAS Eligible</v>
          </cell>
          <cell r="S3100">
            <v>8</v>
          </cell>
          <cell r="X3100">
            <v>8.6469541128464442</v>
          </cell>
        </row>
        <row r="3101">
          <cell r="A3101" t="str">
            <v>L&amp;S Biological Sciences Div</v>
          </cell>
          <cell r="B3101" t="str">
            <v>Physical Education</v>
          </cell>
          <cell r="N3101" t="str">
            <v>TAS Eligible</v>
          </cell>
          <cell r="S3101">
            <v>7</v>
          </cell>
          <cell r="X3101">
            <v>6.2932937520056109</v>
          </cell>
        </row>
        <row r="3102">
          <cell r="A3102" t="str">
            <v>L&amp;S Biological Sciences Div</v>
          </cell>
          <cell r="B3102" t="str">
            <v>Physical Education</v>
          </cell>
          <cell r="N3102" t="str">
            <v>TAS Eligible</v>
          </cell>
          <cell r="S3102">
            <v>7</v>
          </cell>
          <cell r="X3102">
            <v>7.4887952188097264</v>
          </cell>
        </row>
        <row r="3103">
          <cell r="A3103" t="str">
            <v>L&amp;S Biological Sciences Div</v>
          </cell>
          <cell r="B3103" t="str">
            <v>Physical Education</v>
          </cell>
          <cell r="N3103" t="str">
            <v>TAS Eligible</v>
          </cell>
          <cell r="S3103">
            <v>4.5</v>
          </cell>
          <cell r="X3103">
            <v>4.858248397615859</v>
          </cell>
        </row>
        <row r="3104">
          <cell r="A3104" t="str">
            <v>L&amp;S Biological Sciences Div</v>
          </cell>
          <cell r="B3104" t="str">
            <v>Physical Education</v>
          </cell>
          <cell r="N3104" t="str">
            <v>TAS Eligible</v>
          </cell>
          <cell r="S3104">
            <v>10</v>
          </cell>
          <cell r="X3104">
            <v>10.799760980473764</v>
          </cell>
        </row>
        <row r="3105">
          <cell r="A3105" t="str">
            <v>L&amp;S Biological Sciences Div</v>
          </cell>
          <cell r="B3105" t="str">
            <v>Physical Education</v>
          </cell>
          <cell r="N3105" t="str">
            <v>TAS Eligible</v>
          </cell>
          <cell r="S3105">
            <v>10.5</v>
          </cell>
          <cell r="X3105">
            <v>10.558584561174429</v>
          </cell>
        </row>
        <row r="3106">
          <cell r="A3106" t="str">
            <v>L&amp;S Biological Sciences Div</v>
          </cell>
          <cell r="B3106" t="str">
            <v>Physical Education</v>
          </cell>
          <cell r="N3106" t="str">
            <v>TAS Eligible</v>
          </cell>
          <cell r="S3106">
            <v>8.5</v>
          </cell>
          <cell r="X3106">
            <v>7.9017110881618065</v>
          </cell>
        </row>
        <row r="3107">
          <cell r="A3107" t="str">
            <v>L&amp;S Biological Sciences Div</v>
          </cell>
          <cell r="B3107" t="str">
            <v>Physical Education</v>
          </cell>
          <cell r="N3107" t="str">
            <v>TAS Eligible</v>
          </cell>
          <cell r="S3107">
            <v>11.5</v>
          </cell>
          <cell r="X3107">
            <v>12.860280242230964</v>
          </cell>
        </row>
        <row r="3108">
          <cell r="A3108" t="str">
            <v>L&amp;S Biological Sciences Div</v>
          </cell>
          <cell r="B3108" t="str">
            <v>Physical Education</v>
          </cell>
          <cell r="N3108" t="str">
            <v>TAS Eligible</v>
          </cell>
          <cell r="S3108">
            <v>11</v>
          </cell>
          <cell r="X3108">
            <v>10.498764277758598</v>
          </cell>
        </row>
        <row r="3109">
          <cell r="A3109" t="str">
            <v>L&amp;S Biological Sciences Div</v>
          </cell>
          <cell r="B3109" t="str">
            <v>Physical Education</v>
          </cell>
          <cell r="N3109" t="str">
            <v>TAS Eligible</v>
          </cell>
          <cell r="S3109">
            <v>10.5</v>
          </cell>
          <cell r="X3109">
            <v>10.665672292506711</v>
          </cell>
        </row>
        <row r="3110">
          <cell r="A3110" t="str">
            <v>L&amp;S Biological Sciences Div</v>
          </cell>
          <cell r="B3110" t="str">
            <v>Physical Education</v>
          </cell>
          <cell r="N3110" t="str">
            <v>TAS Eligible</v>
          </cell>
          <cell r="S3110">
            <v>8</v>
          </cell>
          <cell r="X3110">
            <v>6.8284475159845108</v>
          </cell>
        </row>
        <row r="3111">
          <cell r="A3111" t="str">
            <v>L&amp;S Biological Sciences Div</v>
          </cell>
          <cell r="B3111" t="str">
            <v>Physical Education</v>
          </cell>
          <cell r="N3111" t="str">
            <v>TAS Eligible</v>
          </cell>
          <cell r="S3111">
            <v>5.5</v>
          </cell>
          <cell r="X3111">
            <v>5.4041254975869126</v>
          </cell>
        </row>
        <row r="3112">
          <cell r="A3112" t="str">
            <v>L&amp;S Biological Sciences Div</v>
          </cell>
          <cell r="B3112" t="str">
            <v>Physical Education</v>
          </cell>
          <cell r="N3112" t="str">
            <v>TAS Eligible</v>
          </cell>
          <cell r="S3112">
            <v>8.5</v>
          </cell>
          <cell r="X3112">
            <v>9.3268487314179556</v>
          </cell>
        </row>
        <row r="3113">
          <cell r="A3113" t="str">
            <v>L&amp;S Biological Sciences Div</v>
          </cell>
          <cell r="B3113" t="str">
            <v>Physical Education</v>
          </cell>
          <cell r="N3113" t="str">
            <v>TAS Eligible</v>
          </cell>
          <cell r="S3113">
            <v>6.5</v>
          </cell>
          <cell r="X3113">
            <v>6.7061361636591945</v>
          </cell>
        </row>
        <row r="3114">
          <cell r="A3114" t="str">
            <v>L&amp;S Biological Sciences Div</v>
          </cell>
          <cell r="B3114" t="str">
            <v>Physical Education</v>
          </cell>
          <cell r="N3114" t="str">
            <v>TAS Eligible</v>
          </cell>
          <cell r="S3114">
            <v>13</v>
          </cell>
          <cell r="X3114">
            <v>14.05225481974632</v>
          </cell>
        </row>
        <row r="3115">
          <cell r="A3115" t="str">
            <v>L&amp;S Biological Sciences Div</v>
          </cell>
          <cell r="B3115" t="str">
            <v>Physical Education</v>
          </cell>
          <cell r="N3115" t="str">
            <v>TAS Eligible</v>
          </cell>
          <cell r="S3115">
            <v>20</v>
          </cell>
          <cell r="X3115">
            <v>19.50442802899439</v>
          </cell>
        </row>
        <row r="3116">
          <cell r="A3116" t="str">
            <v>L&amp;S Biological Sciences Div</v>
          </cell>
          <cell r="B3116" t="str">
            <v>Physical Education</v>
          </cell>
          <cell r="N3116" t="str">
            <v>TAS Eligible</v>
          </cell>
          <cell r="S3116">
            <v>20</v>
          </cell>
          <cell r="X3116">
            <v>20.677808719275298</v>
          </cell>
        </row>
        <row r="3117">
          <cell r="A3117" t="str">
            <v>L&amp;S Biological Sciences Div</v>
          </cell>
          <cell r="B3117" t="str">
            <v>Physical Education</v>
          </cell>
          <cell r="N3117" t="str">
            <v>TAS Eligible</v>
          </cell>
          <cell r="S3117">
            <v>10.5</v>
          </cell>
          <cell r="X3117">
            <v>11.487740658360655</v>
          </cell>
        </row>
        <row r="3118">
          <cell r="A3118" t="str">
            <v>L&amp;S Biological Sciences Div</v>
          </cell>
          <cell r="B3118" t="str">
            <v>Physical Education</v>
          </cell>
          <cell r="N3118" t="str">
            <v>TAS Eligible</v>
          </cell>
          <cell r="S3118">
            <v>9.5</v>
          </cell>
          <cell r="X3118">
            <v>9.3156958882519643</v>
          </cell>
        </row>
        <row r="3119">
          <cell r="A3119" t="str">
            <v>L&amp;S Biological Sciences Div</v>
          </cell>
          <cell r="B3119" t="str">
            <v>Physical Education</v>
          </cell>
          <cell r="N3119" t="str">
            <v>TAS Eligible</v>
          </cell>
          <cell r="S3119">
            <v>12</v>
          </cell>
          <cell r="X3119">
            <v>12.552075312763215</v>
          </cell>
        </row>
        <row r="3120">
          <cell r="A3120" t="str">
            <v>L&amp;S Biological Sciences Div</v>
          </cell>
          <cell r="B3120" t="str">
            <v>Physical Education</v>
          </cell>
          <cell r="N3120" t="str">
            <v>TAS Eligible</v>
          </cell>
          <cell r="S3120">
            <v>11</v>
          </cell>
          <cell r="X3120">
            <v>11.467462322532619</v>
          </cell>
        </row>
        <row r="3121">
          <cell r="A3121" t="str">
            <v>L&amp;S Biological Sciences Div</v>
          </cell>
          <cell r="B3121" t="str">
            <v>Physical Education</v>
          </cell>
          <cell r="N3121" t="str">
            <v>TAS Eligible</v>
          </cell>
          <cell r="S3121">
            <v>10</v>
          </cell>
          <cell r="X3121">
            <v>10.201761395277218</v>
          </cell>
        </row>
        <row r="3122">
          <cell r="A3122" t="str">
            <v>L&amp;S Biological Sciences Div</v>
          </cell>
          <cell r="B3122" t="str">
            <v>Physical Education</v>
          </cell>
          <cell r="N3122" t="str">
            <v>TAS Eligible</v>
          </cell>
          <cell r="S3122">
            <v>10.5</v>
          </cell>
          <cell r="X3122">
            <v>11.447089850596859</v>
          </cell>
        </row>
        <row r="3123">
          <cell r="A3123" t="str">
            <v>L&amp;S Biological Sciences Div</v>
          </cell>
          <cell r="B3123" t="str">
            <v>Physical Education</v>
          </cell>
          <cell r="N3123" t="str">
            <v>TAS Eligible</v>
          </cell>
          <cell r="S3123">
            <v>10</v>
          </cell>
          <cell r="X3123">
            <v>9.7012321229126641</v>
          </cell>
        </row>
        <row r="3124">
          <cell r="A3124" t="str">
            <v>L&amp;S Biological Sciences Div</v>
          </cell>
          <cell r="B3124" t="str">
            <v>Physical Education</v>
          </cell>
          <cell r="N3124" t="str">
            <v>TAS Eligible</v>
          </cell>
          <cell r="S3124">
            <v>16</v>
          </cell>
          <cell r="X3124">
            <v>15.620682547621845</v>
          </cell>
        </row>
        <row r="3125">
          <cell r="A3125" t="str">
            <v>L&amp;S Biological Sciences Div</v>
          </cell>
          <cell r="B3125" t="str">
            <v>Physical Education</v>
          </cell>
          <cell r="N3125" t="str">
            <v>TAS Eligible</v>
          </cell>
          <cell r="S3125">
            <v>18</v>
          </cell>
          <cell r="X3125">
            <v>19.482472769199013</v>
          </cell>
        </row>
        <row r="3126">
          <cell r="A3126" t="str">
            <v>L&amp;S Biological Sciences Div</v>
          </cell>
          <cell r="B3126" t="str">
            <v>Physical Education</v>
          </cell>
          <cell r="N3126" t="str">
            <v>TAS Eligible</v>
          </cell>
          <cell r="S3126">
            <v>19</v>
          </cell>
          <cell r="X3126">
            <v>19.514924267784149</v>
          </cell>
        </row>
        <row r="3127">
          <cell r="A3127" t="str">
            <v>L&amp;S Biological Sciences Div</v>
          </cell>
          <cell r="B3127" t="str">
            <v>Physical Education</v>
          </cell>
          <cell r="N3127" t="str">
            <v>TAS Eligible</v>
          </cell>
          <cell r="S3127">
            <v>15</v>
          </cell>
          <cell r="X3127">
            <v>14.237718016051303</v>
          </cell>
        </row>
        <row r="3128">
          <cell r="A3128" t="str">
            <v>L&amp;S Biological Sciences Div</v>
          </cell>
          <cell r="B3128" t="str">
            <v>Physical Education</v>
          </cell>
          <cell r="N3128" t="str">
            <v>TAS Eligible</v>
          </cell>
          <cell r="S3128">
            <v>14</v>
          </cell>
          <cell r="X3128">
            <v>14.29114693907786</v>
          </cell>
        </row>
        <row r="3129">
          <cell r="A3129" t="str">
            <v>L&amp;S Biological Sciences Div</v>
          </cell>
          <cell r="B3129" t="str">
            <v>Physical Education</v>
          </cell>
          <cell r="N3129" t="str">
            <v>TAS Eligible</v>
          </cell>
          <cell r="S3129">
            <v>13.5</v>
          </cell>
          <cell r="X3129">
            <v>14.374361335008214</v>
          </cell>
        </row>
        <row r="3130">
          <cell r="A3130" t="str">
            <v>L&amp;S Biological Sciences Div</v>
          </cell>
          <cell r="B3130" t="str">
            <v>Physical Education</v>
          </cell>
          <cell r="N3130" t="str">
            <v>TAS Eligible</v>
          </cell>
          <cell r="S3130">
            <v>16.5</v>
          </cell>
          <cell r="X3130">
            <v>17.212018655030302</v>
          </cell>
        </row>
        <row r="3131">
          <cell r="A3131" t="str">
            <v>L&amp;S Biological Sciences Div</v>
          </cell>
          <cell r="B3131" t="str">
            <v>Physical Education</v>
          </cell>
          <cell r="N3131" t="str">
            <v>TAS Eligible</v>
          </cell>
          <cell r="S3131">
            <v>10</v>
          </cell>
          <cell r="X3131">
            <v>10.832838133261513</v>
          </cell>
        </row>
        <row r="3132">
          <cell r="A3132" t="str">
            <v>L&amp;S Biological Sciences Div</v>
          </cell>
          <cell r="B3132" t="str">
            <v>Physical Education</v>
          </cell>
          <cell r="N3132" t="str">
            <v>TAS Eligible</v>
          </cell>
          <cell r="S3132">
            <v>11</v>
          </cell>
          <cell r="X3132">
            <v>12.270460175567283</v>
          </cell>
        </row>
        <row r="3133">
          <cell r="A3133" t="str">
            <v>L&amp;S Biological Sciences Div</v>
          </cell>
          <cell r="B3133" t="str">
            <v>Physical Education</v>
          </cell>
          <cell r="N3133" t="str">
            <v>TAS Eligible</v>
          </cell>
          <cell r="S3133">
            <v>15</v>
          </cell>
          <cell r="X3133">
            <v>16.058529005223058</v>
          </cell>
        </row>
        <row r="3134">
          <cell r="A3134" t="str">
            <v>L&amp;S Biological Sciences Div</v>
          </cell>
          <cell r="B3134" t="str">
            <v>Physical Education</v>
          </cell>
          <cell r="N3134" t="str">
            <v>TAS Eligible</v>
          </cell>
          <cell r="S3134">
            <v>13.5</v>
          </cell>
          <cell r="X3134">
            <v>14.154174116434724</v>
          </cell>
        </row>
        <row r="3135">
          <cell r="A3135" t="str">
            <v>L&amp;S Biological Sciences Div</v>
          </cell>
          <cell r="B3135" t="str">
            <v>Physical Education</v>
          </cell>
          <cell r="N3135" t="str">
            <v>TAS Eligible</v>
          </cell>
          <cell r="S3135">
            <v>13.5</v>
          </cell>
          <cell r="X3135">
            <v>14.062482500287048</v>
          </cell>
        </row>
        <row r="3136">
          <cell r="A3136" t="str">
            <v>L&amp;S Biological Sciences Div</v>
          </cell>
          <cell r="B3136" t="str">
            <v>Physical Education</v>
          </cell>
          <cell r="N3136" t="str">
            <v>TAS Eligible</v>
          </cell>
          <cell r="S3136">
            <v>18.5</v>
          </cell>
          <cell r="X3136">
            <v>19.473419128081872</v>
          </cell>
        </row>
        <row r="3137">
          <cell r="A3137" t="str">
            <v>L&amp;S Biological Sciences Div</v>
          </cell>
          <cell r="B3137" t="str">
            <v>Physical Education</v>
          </cell>
          <cell r="N3137" t="str">
            <v>TAS Eligible</v>
          </cell>
          <cell r="S3137">
            <v>16.5</v>
          </cell>
          <cell r="X3137">
            <v>17.354323957377744</v>
          </cell>
        </row>
        <row r="3138">
          <cell r="A3138" t="str">
            <v>L&amp;S Biological Sciences Div</v>
          </cell>
          <cell r="B3138" t="str">
            <v>Physical Education</v>
          </cell>
          <cell r="N3138" t="str">
            <v>TAS Eligible</v>
          </cell>
          <cell r="S3138">
            <v>18</v>
          </cell>
          <cell r="X3138">
            <v>16.794999876281331</v>
          </cell>
        </row>
        <row r="3139">
          <cell r="A3139" t="str">
            <v>L&amp;S Biological Sciences Div</v>
          </cell>
          <cell r="B3139" t="str">
            <v>Physical Education</v>
          </cell>
          <cell r="N3139" t="str">
            <v>TAS Eligible</v>
          </cell>
          <cell r="S3139">
            <v>16.5</v>
          </cell>
          <cell r="X3139">
            <v>15.745054868108179</v>
          </cell>
        </row>
        <row r="3140">
          <cell r="A3140" t="str">
            <v>L&amp;S Biological Sciences Div</v>
          </cell>
          <cell r="B3140" t="str">
            <v>Physical Education</v>
          </cell>
          <cell r="N3140" t="str">
            <v>TAS Eligible</v>
          </cell>
          <cell r="S3140">
            <v>16</v>
          </cell>
          <cell r="X3140">
            <v>15.202832118876151</v>
          </cell>
        </row>
        <row r="3141">
          <cell r="A3141" t="str">
            <v>L&amp;S Biological Sciences Div</v>
          </cell>
          <cell r="B3141" t="str">
            <v>Physical Education</v>
          </cell>
          <cell r="N3141" t="str">
            <v>TAS Eligible</v>
          </cell>
          <cell r="S3141">
            <v>14</v>
          </cell>
          <cell r="X3141">
            <v>15.369798532126715</v>
          </cell>
        </row>
        <row r="3142">
          <cell r="A3142" t="str">
            <v>L&amp;S Biological Sciences Div</v>
          </cell>
          <cell r="B3142" t="str">
            <v>Physical Education</v>
          </cell>
          <cell r="N3142" t="str">
            <v>TAS Eligible</v>
          </cell>
          <cell r="S3142">
            <v>10.5</v>
          </cell>
          <cell r="X3142">
            <v>11.772102826328629</v>
          </cell>
        </row>
        <row r="3143">
          <cell r="A3143" t="str">
            <v>L&amp;S Biological Sciences Div</v>
          </cell>
          <cell r="B3143" t="str">
            <v>Physical Education</v>
          </cell>
          <cell r="N3143" t="str">
            <v>TAS Eligible</v>
          </cell>
          <cell r="S3143">
            <v>11.5</v>
          </cell>
          <cell r="X3143">
            <v>11.974933454618816</v>
          </cell>
        </row>
        <row r="3144">
          <cell r="A3144" t="str">
            <v>L&amp;S Biological Sciences Div</v>
          </cell>
          <cell r="B3144" t="str">
            <v>Physical Education</v>
          </cell>
          <cell r="N3144" t="str">
            <v>TAS Eligible</v>
          </cell>
          <cell r="S3144">
            <v>5</v>
          </cell>
          <cell r="X3144">
            <v>4.9250971771860428</v>
          </cell>
        </row>
        <row r="3145">
          <cell r="A3145" t="str">
            <v>L&amp;S Biological Sciences Div</v>
          </cell>
          <cell r="B3145" t="str">
            <v>Physical Education</v>
          </cell>
          <cell r="N3145" t="str">
            <v>TAS Eligible</v>
          </cell>
          <cell r="S3145">
            <v>10.5</v>
          </cell>
          <cell r="X3145">
            <v>11.85872788754804</v>
          </cell>
        </row>
        <row r="3146">
          <cell r="A3146" t="str">
            <v>L&amp;S Biological Sciences Div</v>
          </cell>
          <cell r="B3146" t="str">
            <v>Physical Education</v>
          </cell>
          <cell r="N3146" t="str">
            <v>TAS Eligible</v>
          </cell>
          <cell r="S3146">
            <v>8</v>
          </cell>
          <cell r="X3146">
            <v>7.0113577258242135</v>
          </cell>
        </row>
        <row r="3147">
          <cell r="A3147" t="str">
            <v>L&amp;S Biological Sciences Div</v>
          </cell>
          <cell r="B3147" t="str">
            <v>Physical Education</v>
          </cell>
          <cell r="N3147" t="str">
            <v>TAS Eligible</v>
          </cell>
          <cell r="S3147">
            <v>4</v>
          </cell>
          <cell r="X3147">
            <v>4.0923161533900352</v>
          </cell>
        </row>
        <row r="3148">
          <cell r="A3148" t="str">
            <v>L&amp;S Biological Sciences Div</v>
          </cell>
          <cell r="B3148" t="str">
            <v>Physical Education</v>
          </cell>
          <cell r="N3148" t="str">
            <v>TAS Eligible</v>
          </cell>
          <cell r="S3148">
            <v>8.5</v>
          </cell>
          <cell r="X3148">
            <v>9.2226738976057145</v>
          </cell>
        </row>
        <row r="3149">
          <cell r="A3149" t="str">
            <v>L&amp;S Biological Sciences Div</v>
          </cell>
          <cell r="B3149" t="str">
            <v>Physical Education</v>
          </cell>
          <cell r="N3149" t="str">
            <v>TAS Eligible</v>
          </cell>
          <cell r="S3149">
            <v>9</v>
          </cell>
          <cell r="X3149">
            <v>9.7090560734896556</v>
          </cell>
        </row>
        <row r="3150">
          <cell r="A3150" t="str">
            <v>L&amp;S Biological Sciences Div</v>
          </cell>
          <cell r="B3150" t="str">
            <v>Physical Education</v>
          </cell>
          <cell r="N3150" t="str">
            <v>TAS Eligible</v>
          </cell>
          <cell r="S3150">
            <v>8.5</v>
          </cell>
          <cell r="X3150">
            <v>9.1393115184903984</v>
          </cell>
        </row>
        <row r="3151">
          <cell r="A3151" t="str">
            <v>L&amp;S Biological Sciences Div</v>
          </cell>
          <cell r="B3151" t="str">
            <v>Physical Education</v>
          </cell>
          <cell r="N3151" t="str">
            <v>TAS Eligible</v>
          </cell>
          <cell r="S3151">
            <v>8</v>
          </cell>
          <cell r="X3151">
            <v>8.6322139491479764</v>
          </cell>
        </row>
        <row r="3152">
          <cell r="A3152" t="str">
            <v>L&amp;S Biological Sciences Div</v>
          </cell>
          <cell r="B3152" t="str">
            <v>Physical Education</v>
          </cell>
          <cell r="N3152" t="str">
            <v>TAS Eligible</v>
          </cell>
          <cell r="S3152">
            <v>4.5</v>
          </cell>
          <cell r="X3152">
            <v>4.9810130358185685</v>
          </cell>
        </row>
        <row r="3153">
          <cell r="A3153" t="str">
            <v>L&amp;S Biological Sciences Div</v>
          </cell>
          <cell r="B3153" t="str">
            <v>Physical Education</v>
          </cell>
          <cell r="N3153" t="str">
            <v>TAS Eligible</v>
          </cell>
          <cell r="S3153">
            <v>11.5</v>
          </cell>
          <cell r="X3153">
            <v>12.269100916873425</v>
          </cell>
        </row>
        <row r="3154">
          <cell r="A3154" t="str">
            <v>L&amp;S Biological Sciences Div</v>
          </cell>
          <cell r="B3154" t="str">
            <v>Physical Education</v>
          </cell>
          <cell r="N3154" t="str">
            <v>TAS Eligible</v>
          </cell>
          <cell r="S3154">
            <v>10.5</v>
          </cell>
          <cell r="X3154">
            <v>11.729520073259188</v>
          </cell>
        </row>
        <row r="3155">
          <cell r="A3155" t="str">
            <v>L&amp;S Biological Sciences Div</v>
          </cell>
          <cell r="B3155" t="str">
            <v>Physical Education</v>
          </cell>
          <cell r="N3155" t="str">
            <v>TAS Eligible</v>
          </cell>
          <cell r="S3155">
            <v>11</v>
          </cell>
          <cell r="X3155">
            <v>11.874313664756697</v>
          </cell>
        </row>
        <row r="3156">
          <cell r="A3156" t="str">
            <v>L&amp;S Biological Sciences Div</v>
          </cell>
          <cell r="B3156" t="str">
            <v>Physical Education</v>
          </cell>
          <cell r="N3156" t="str">
            <v>TAS Eligible</v>
          </cell>
          <cell r="S3156">
            <v>8.5</v>
          </cell>
          <cell r="X3156">
            <v>9.1044484764340403</v>
          </cell>
        </row>
        <row r="3157">
          <cell r="A3157" t="str">
            <v>L&amp;S Biological Sciences Div</v>
          </cell>
          <cell r="B3157" t="str">
            <v>Physical Education</v>
          </cell>
          <cell r="N3157" t="str">
            <v>TAS Eligible</v>
          </cell>
          <cell r="S3157">
            <v>8.5</v>
          </cell>
          <cell r="X3157">
            <v>9.4117664369317779</v>
          </cell>
        </row>
        <row r="3158">
          <cell r="A3158" t="str">
            <v>L&amp;S Biological Sciences Div</v>
          </cell>
          <cell r="B3158" t="str">
            <v>Physical Education</v>
          </cell>
          <cell r="N3158" t="str">
            <v>TAS Eligible</v>
          </cell>
          <cell r="S3158">
            <v>9.5</v>
          </cell>
          <cell r="X3158">
            <v>9.8620452370269884</v>
          </cell>
        </row>
        <row r="3159">
          <cell r="A3159" t="str">
            <v>L&amp;S Biological Sciences Div</v>
          </cell>
          <cell r="B3159" t="str">
            <v>Physical Education</v>
          </cell>
          <cell r="N3159" t="str">
            <v>TAS Eligible</v>
          </cell>
          <cell r="S3159">
            <v>7</v>
          </cell>
          <cell r="X3159">
            <v>6.6519420292421341</v>
          </cell>
        </row>
        <row r="3160">
          <cell r="A3160" t="str">
            <v>L&amp;S Biological Sciences Div</v>
          </cell>
          <cell r="B3160" t="str">
            <v>Physical Education</v>
          </cell>
          <cell r="N3160" t="str">
            <v>TAS Eligible</v>
          </cell>
          <cell r="S3160">
            <v>8</v>
          </cell>
          <cell r="X3160">
            <v>8.4811926240196556</v>
          </cell>
        </row>
        <row r="3161">
          <cell r="A3161" t="str">
            <v>L&amp;S Biological Sciences Div</v>
          </cell>
          <cell r="B3161" t="str">
            <v>Physical Education</v>
          </cell>
          <cell r="N3161" t="str">
            <v>TAS Eligible</v>
          </cell>
          <cell r="S3161">
            <v>9</v>
          </cell>
          <cell r="X3161">
            <v>9.5561633054706547</v>
          </cell>
        </row>
        <row r="3162">
          <cell r="A3162" t="str">
            <v>L&amp;S Biological Sciences Div</v>
          </cell>
          <cell r="B3162" t="str">
            <v>Physical Education</v>
          </cell>
          <cell r="N3162" t="str">
            <v>TAS Eligible</v>
          </cell>
          <cell r="S3162">
            <v>15</v>
          </cell>
          <cell r="X3162">
            <v>14.929812977136486</v>
          </cell>
        </row>
        <row r="3163">
          <cell r="A3163" t="str">
            <v>L&amp;S Biological Sciences Div</v>
          </cell>
          <cell r="B3163" t="str">
            <v>Physical Education</v>
          </cell>
          <cell r="N3163" t="str">
            <v>TAS Eligible</v>
          </cell>
          <cell r="S3163">
            <v>10</v>
          </cell>
          <cell r="X3163">
            <v>10.423841492209363</v>
          </cell>
        </row>
        <row r="3164">
          <cell r="A3164" t="str">
            <v>L&amp;S Biological Sciences Div</v>
          </cell>
          <cell r="B3164" t="str">
            <v>Physical Education</v>
          </cell>
          <cell r="N3164" t="str">
            <v>TAS Eligible</v>
          </cell>
          <cell r="S3164">
            <v>9.5</v>
          </cell>
          <cell r="X3164">
            <v>10.098378581422587</v>
          </cell>
        </row>
        <row r="3165">
          <cell r="A3165" t="str">
            <v>L&amp;S Biological Sciences Div</v>
          </cell>
          <cell r="B3165" t="str">
            <v>Physical Education</v>
          </cell>
          <cell r="N3165" t="str">
            <v>TAS Eligible</v>
          </cell>
          <cell r="S3165">
            <v>9</v>
          </cell>
          <cell r="X3165">
            <v>8.7687294861383105</v>
          </cell>
        </row>
        <row r="3166">
          <cell r="A3166" t="str">
            <v>L&amp;S Biological Sciences Div</v>
          </cell>
          <cell r="B3166" t="str">
            <v>Physical Education</v>
          </cell>
          <cell r="N3166" t="str">
            <v>TAS Eligible</v>
          </cell>
          <cell r="S3166">
            <v>6.5</v>
          </cell>
          <cell r="X3166">
            <v>6.7536259744196494</v>
          </cell>
        </row>
        <row r="3167">
          <cell r="A3167" t="str">
            <v>L&amp;S Biological Sciences Div</v>
          </cell>
          <cell r="B3167" t="str">
            <v>Physical Education</v>
          </cell>
          <cell r="N3167" t="str">
            <v>TAS Eligible</v>
          </cell>
          <cell r="S3167">
            <v>11.5</v>
          </cell>
          <cell r="X3167">
            <v>11.447798166849408</v>
          </cell>
        </row>
        <row r="3168">
          <cell r="A3168" t="str">
            <v>L&amp;S Biological Sciences Div</v>
          </cell>
          <cell r="B3168" t="str">
            <v>Physical Education</v>
          </cell>
          <cell r="N3168" t="str">
            <v>TAS Eligible</v>
          </cell>
          <cell r="S3168">
            <v>15.5</v>
          </cell>
          <cell r="X3168">
            <v>16.28945190937738</v>
          </cell>
        </row>
        <row r="3169">
          <cell r="A3169" t="str">
            <v>L&amp;S Biological Sciences Div</v>
          </cell>
          <cell r="B3169" t="str">
            <v>Physical Education</v>
          </cell>
          <cell r="N3169" t="str">
            <v>TAS Eligible</v>
          </cell>
          <cell r="S3169">
            <v>16.5</v>
          </cell>
          <cell r="X3169">
            <v>15.958618425718091</v>
          </cell>
        </row>
        <row r="3170">
          <cell r="A3170" t="str">
            <v>L&amp;S Biological Sciences Div</v>
          </cell>
          <cell r="B3170" t="str">
            <v>Physical Education</v>
          </cell>
          <cell r="N3170" t="str">
            <v>TAS Eligible</v>
          </cell>
          <cell r="S3170">
            <v>12.5</v>
          </cell>
          <cell r="X3170">
            <v>12.661713907913429</v>
          </cell>
        </row>
        <row r="3171">
          <cell r="A3171" t="str">
            <v>L&amp;S Biological Sciences Div</v>
          </cell>
          <cell r="B3171" t="str">
            <v>Physical Education</v>
          </cell>
          <cell r="N3171" t="str">
            <v>TAS Eligible</v>
          </cell>
          <cell r="S3171">
            <v>6</v>
          </cell>
          <cell r="X3171">
            <v>6.119766580223339</v>
          </cell>
        </row>
        <row r="3172">
          <cell r="A3172" t="str">
            <v>L&amp;S Biological Sciences Div</v>
          </cell>
          <cell r="B3172" t="str">
            <v>Physical Education</v>
          </cell>
          <cell r="N3172" t="str">
            <v>TAS Eligible</v>
          </cell>
          <cell r="S3172">
            <v>11.5</v>
          </cell>
          <cell r="X3172">
            <v>12.38147592193404</v>
          </cell>
        </row>
        <row r="3173">
          <cell r="A3173" t="str">
            <v>L&amp;S Biological Sciences Div</v>
          </cell>
          <cell r="B3173" t="str">
            <v>Physical Education</v>
          </cell>
          <cell r="N3173" t="str">
            <v>TAS Eligible</v>
          </cell>
          <cell r="S3173">
            <v>9.5</v>
          </cell>
          <cell r="X3173">
            <v>10.023375748098323</v>
          </cell>
        </row>
        <row r="3174">
          <cell r="A3174" t="str">
            <v>L&amp;S Biological Sciences Div</v>
          </cell>
          <cell r="B3174" t="str">
            <v>Physical Education</v>
          </cell>
          <cell r="N3174" t="str">
            <v>TAS Eligible</v>
          </cell>
          <cell r="S3174">
            <v>11</v>
          </cell>
          <cell r="X3174">
            <v>10.460828030996467</v>
          </cell>
        </row>
        <row r="3175">
          <cell r="A3175" t="str">
            <v>L&amp;S Biological Sciences Div</v>
          </cell>
          <cell r="B3175" t="str">
            <v>Physical Education</v>
          </cell>
          <cell r="N3175" t="str">
            <v>TAS Eligible</v>
          </cell>
          <cell r="S3175">
            <v>13.5</v>
          </cell>
          <cell r="X3175">
            <v>12.668296697673986</v>
          </cell>
        </row>
        <row r="3176">
          <cell r="A3176" t="str">
            <v>L&amp;S Biological Sciences Div</v>
          </cell>
          <cell r="B3176" t="str">
            <v>Physical Education</v>
          </cell>
          <cell r="N3176" t="str">
            <v>TAS Eligible</v>
          </cell>
          <cell r="S3176">
            <v>8</v>
          </cell>
          <cell r="X3176">
            <v>8.1237921363183609</v>
          </cell>
        </row>
        <row r="3177">
          <cell r="A3177" t="str">
            <v>L&amp;S Biological Sciences Div</v>
          </cell>
          <cell r="B3177" t="str">
            <v>Physical Education</v>
          </cell>
          <cell r="N3177" t="str">
            <v>TAS Eligible</v>
          </cell>
          <cell r="S3177">
            <v>12</v>
          </cell>
          <cell r="X3177">
            <v>12.009002296688131</v>
          </cell>
        </row>
        <row r="3178">
          <cell r="A3178" t="str">
            <v>L&amp;S Biological Sciences Div</v>
          </cell>
          <cell r="B3178" t="str">
            <v>Physical Education</v>
          </cell>
          <cell r="N3178" t="str">
            <v>TAS Eligible</v>
          </cell>
          <cell r="S3178">
            <v>9</v>
          </cell>
          <cell r="X3178">
            <v>9.4358019728828904</v>
          </cell>
        </row>
        <row r="3179">
          <cell r="A3179" t="str">
            <v>L&amp;S Biological Sciences Div</v>
          </cell>
          <cell r="B3179" t="str">
            <v>Physical Education</v>
          </cell>
          <cell r="N3179" t="str">
            <v>TAS Eligible</v>
          </cell>
          <cell r="S3179">
            <v>13.5</v>
          </cell>
          <cell r="X3179">
            <v>14.275221636073203</v>
          </cell>
        </row>
        <row r="3180">
          <cell r="A3180" t="str">
            <v>L&amp;S Biological Sciences Div</v>
          </cell>
          <cell r="B3180" t="str">
            <v>Physical Education</v>
          </cell>
          <cell r="N3180" t="str">
            <v>TAS Eligible</v>
          </cell>
          <cell r="S3180">
            <v>14</v>
          </cell>
          <cell r="X3180">
            <v>14.796254896580793</v>
          </cell>
        </row>
        <row r="3181">
          <cell r="A3181" t="str">
            <v>L&amp;S Biological Sciences Div</v>
          </cell>
          <cell r="B3181" t="str">
            <v>Physical Education</v>
          </cell>
          <cell r="N3181" t="str">
            <v>TAS Eligible</v>
          </cell>
          <cell r="S3181">
            <v>6.5</v>
          </cell>
          <cell r="X3181">
            <v>7.0446172664403592</v>
          </cell>
        </row>
        <row r="3182">
          <cell r="A3182" t="str">
            <v>L&amp;S Biological Sciences Div</v>
          </cell>
          <cell r="B3182" t="str">
            <v>Physical Education</v>
          </cell>
          <cell r="N3182" t="str">
            <v>TAS Eligible</v>
          </cell>
          <cell r="S3182">
            <v>19</v>
          </cell>
          <cell r="X3182">
            <v>18.738303077031688</v>
          </cell>
        </row>
        <row r="3183">
          <cell r="A3183" t="str">
            <v>L&amp;S Biological Sciences Div</v>
          </cell>
          <cell r="B3183" t="str">
            <v>Physical Education</v>
          </cell>
          <cell r="N3183" t="str">
            <v>TAS Eligible</v>
          </cell>
          <cell r="S3183">
            <v>17</v>
          </cell>
          <cell r="X3183">
            <v>16.13694218775532</v>
          </cell>
        </row>
        <row r="3184">
          <cell r="A3184" t="str">
            <v>L&amp;S Biological Sciences Div</v>
          </cell>
          <cell r="B3184" t="str">
            <v>Physical Education</v>
          </cell>
          <cell r="N3184" t="str">
            <v>TAS Eligible</v>
          </cell>
          <cell r="S3184">
            <v>10</v>
          </cell>
          <cell r="X3184">
            <v>10.070142977897977</v>
          </cell>
        </row>
        <row r="3185">
          <cell r="A3185" t="str">
            <v>L&amp;S Biological Sciences Div</v>
          </cell>
          <cell r="B3185" t="str">
            <v>Physical Education</v>
          </cell>
          <cell r="N3185" t="str">
            <v>TAS Eligible</v>
          </cell>
          <cell r="S3185">
            <v>18.5</v>
          </cell>
          <cell r="X3185">
            <v>18.852372453850695</v>
          </cell>
        </row>
        <row r="3186">
          <cell r="A3186" t="str">
            <v>L&amp;S Biological Sciences Div</v>
          </cell>
          <cell r="B3186" t="str">
            <v>Physical Education</v>
          </cell>
          <cell r="N3186" t="str">
            <v>TAS Eligible</v>
          </cell>
          <cell r="S3186">
            <v>18</v>
          </cell>
          <cell r="X3186">
            <v>18.274111018846316</v>
          </cell>
        </row>
        <row r="3187">
          <cell r="A3187" t="str">
            <v>L&amp;S Biological Sciences Div</v>
          </cell>
          <cell r="B3187" t="str">
            <v>Physical Education</v>
          </cell>
          <cell r="N3187" t="str">
            <v>TAS Eligible</v>
          </cell>
          <cell r="S3187">
            <v>18</v>
          </cell>
          <cell r="X3187">
            <v>18.434504623634261</v>
          </cell>
        </row>
        <row r="3188">
          <cell r="A3188" t="str">
            <v>L&amp;S Biological Sciences Div</v>
          </cell>
          <cell r="B3188" t="str">
            <v>Physical Education</v>
          </cell>
          <cell r="N3188" t="str">
            <v>TAS Eligible</v>
          </cell>
          <cell r="S3188">
            <v>19.5</v>
          </cell>
          <cell r="X3188">
            <v>20.299175911137098</v>
          </cell>
        </row>
        <row r="3189">
          <cell r="A3189" t="str">
            <v>L&amp;S Biological Sciences Div</v>
          </cell>
          <cell r="B3189" t="str">
            <v>Physical Education</v>
          </cell>
          <cell r="N3189" t="str">
            <v>TAS Eligible</v>
          </cell>
          <cell r="S3189">
            <v>11.5</v>
          </cell>
          <cell r="X3189">
            <v>10.901032597277009</v>
          </cell>
        </row>
        <row r="3190">
          <cell r="A3190" t="str">
            <v>L&amp;S Biological Sciences Div</v>
          </cell>
          <cell r="B3190" t="str">
            <v>Physical Education</v>
          </cell>
          <cell r="N3190" t="str">
            <v>TAS Eligible</v>
          </cell>
          <cell r="S3190">
            <v>9</v>
          </cell>
          <cell r="X3190">
            <v>7.8509718226509619</v>
          </cell>
        </row>
        <row r="3191">
          <cell r="A3191" t="str">
            <v>L&amp;S Biological Sciences Div</v>
          </cell>
          <cell r="B3191" t="str">
            <v>Physical Education</v>
          </cell>
          <cell r="N3191" t="str">
            <v>TAS Eligible</v>
          </cell>
          <cell r="S3191">
            <v>13</v>
          </cell>
          <cell r="X3191">
            <v>13.795424912126943</v>
          </cell>
        </row>
        <row r="3192">
          <cell r="A3192" t="str">
            <v>L&amp;S Biological Sciences Div</v>
          </cell>
          <cell r="B3192" t="str">
            <v>Physical Education</v>
          </cell>
          <cell r="N3192" t="str">
            <v>TAS Eligible</v>
          </cell>
          <cell r="S3192">
            <v>7.5</v>
          </cell>
          <cell r="X3192">
            <v>7.2010961202372439</v>
          </cell>
        </row>
        <row r="3193">
          <cell r="A3193" t="str">
            <v>L&amp;S Biological Sciences Div</v>
          </cell>
          <cell r="B3193" t="str">
            <v>Physical Education</v>
          </cell>
          <cell r="N3193" t="str">
            <v>TAS Eligible</v>
          </cell>
          <cell r="S3193">
            <v>7</v>
          </cell>
          <cell r="X3193">
            <v>6.8618140804142147</v>
          </cell>
        </row>
        <row r="3194">
          <cell r="A3194" t="str">
            <v>L&amp;S Biological Sciences Div</v>
          </cell>
          <cell r="B3194" t="str">
            <v>Physical Education</v>
          </cell>
          <cell r="N3194" t="str">
            <v>TAS Eligible</v>
          </cell>
          <cell r="S3194">
            <v>7.5</v>
          </cell>
          <cell r="X3194">
            <v>7.6808659164356206</v>
          </cell>
        </row>
        <row r="3195">
          <cell r="A3195" t="str">
            <v>L&amp;S Biological Sciences Div</v>
          </cell>
          <cell r="B3195" t="str">
            <v>Physical Education</v>
          </cell>
          <cell r="N3195" t="str">
            <v>TAS Eligible</v>
          </cell>
          <cell r="S3195">
            <v>11</v>
          </cell>
          <cell r="X3195">
            <v>10.539453802566189</v>
          </cell>
        </row>
        <row r="3196">
          <cell r="A3196" t="str">
            <v>L&amp;S Biological Sciences Div</v>
          </cell>
          <cell r="B3196" t="str">
            <v>Physical Education</v>
          </cell>
          <cell r="N3196" t="str">
            <v>TAS Eligible</v>
          </cell>
          <cell r="S3196">
            <v>11</v>
          </cell>
          <cell r="X3196">
            <v>11.121925813944536</v>
          </cell>
        </row>
        <row r="3197">
          <cell r="A3197" t="str">
            <v>L&amp;S Biological Sciences Div</v>
          </cell>
          <cell r="B3197" t="str">
            <v>Physical Education</v>
          </cell>
          <cell r="N3197" t="str">
            <v>TAS Eligible</v>
          </cell>
          <cell r="S3197">
            <v>10</v>
          </cell>
          <cell r="X3197">
            <v>10.592793043878968</v>
          </cell>
        </row>
        <row r="3198">
          <cell r="A3198" t="str">
            <v>L&amp;S Biological Sciences Div</v>
          </cell>
          <cell r="B3198" t="str">
            <v>Physical Education</v>
          </cell>
          <cell r="N3198" t="str">
            <v>TAS Eligible</v>
          </cell>
          <cell r="S3198">
            <v>4.5</v>
          </cell>
          <cell r="X3198">
            <v>5.0810263897823607</v>
          </cell>
        </row>
        <row r="3199">
          <cell r="A3199" t="str">
            <v>L&amp;S Biological Sciences Div</v>
          </cell>
          <cell r="B3199" t="str">
            <v>Physical Education</v>
          </cell>
          <cell r="N3199" t="str">
            <v>TAS Eligible</v>
          </cell>
          <cell r="S3199">
            <v>3</v>
          </cell>
          <cell r="X3199">
            <v>2.9495499497100086</v>
          </cell>
        </row>
        <row r="3200">
          <cell r="A3200" t="str">
            <v>L&amp;S Biological Sciences Div</v>
          </cell>
          <cell r="B3200" t="str">
            <v>Physical Education</v>
          </cell>
          <cell r="N3200" t="str">
            <v>TAS Eligible</v>
          </cell>
          <cell r="S3200">
            <v>11</v>
          </cell>
          <cell r="X3200">
            <v>11.293010406447149</v>
          </cell>
        </row>
        <row r="3201">
          <cell r="A3201" t="str">
            <v>L&amp;S Biological Sciences Div</v>
          </cell>
          <cell r="B3201" t="str">
            <v>Physical Education</v>
          </cell>
          <cell r="N3201" t="str">
            <v>TAS Eligible</v>
          </cell>
          <cell r="S3201">
            <v>12</v>
          </cell>
          <cell r="X3201">
            <v>12.739028189319098</v>
          </cell>
        </row>
        <row r="3202">
          <cell r="A3202" t="str">
            <v>L&amp;S Biological Sciences Div</v>
          </cell>
          <cell r="B3202" t="str">
            <v>Physical Education</v>
          </cell>
          <cell r="N3202" t="str">
            <v>TAS Eligible</v>
          </cell>
          <cell r="S3202">
            <v>10</v>
          </cell>
          <cell r="X3202">
            <v>10.797121799406337</v>
          </cell>
        </row>
        <row r="3203">
          <cell r="A3203" t="str">
            <v>L&amp;S Biological Sciences Div</v>
          </cell>
          <cell r="B3203" t="str">
            <v>Physical Education</v>
          </cell>
          <cell r="N3203" t="str">
            <v>TAS Eligible</v>
          </cell>
          <cell r="S3203">
            <v>12.5</v>
          </cell>
          <cell r="X3203">
            <v>13.196876061359259</v>
          </cell>
        </row>
        <row r="3204">
          <cell r="A3204" t="str">
            <v>L&amp;S Biological Sciences Div</v>
          </cell>
          <cell r="B3204" t="str">
            <v>Physical Education</v>
          </cell>
          <cell r="N3204" t="str">
            <v>TAS Eligible</v>
          </cell>
          <cell r="S3204">
            <v>13</v>
          </cell>
          <cell r="X3204">
            <v>12.8130057031251</v>
          </cell>
        </row>
        <row r="3205">
          <cell r="A3205" t="str">
            <v>L&amp;S Biological Sciences Div</v>
          </cell>
          <cell r="B3205" t="str">
            <v>Physical Education</v>
          </cell>
          <cell r="N3205" t="str">
            <v>TAS Eligible</v>
          </cell>
          <cell r="S3205">
            <v>7.5</v>
          </cell>
          <cell r="X3205">
            <v>8.3529932057966825</v>
          </cell>
        </row>
        <row r="3206">
          <cell r="A3206" t="str">
            <v>L&amp;S Biological Sciences Div</v>
          </cell>
          <cell r="B3206" t="str">
            <v>Physical Education</v>
          </cell>
          <cell r="N3206" t="str">
            <v>TAS Eligible</v>
          </cell>
          <cell r="S3206">
            <v>9</v>
          </cell>
          <cell r="X3206">
            <v>8.6582640767963674</v>
          </cell>
        </row>
        <row r="3207">
          <cell r="A3207" t="str">
            <v>L&amp;S Biological Sciences Div</v>
          </cell>
          <cell r="B3207" t="str">
            <v>Physical Education</v>
          </cell>
          <cell r="N3207" t="str">
            <v>TAS Eligible</v>
          </cell>
          <cell r="S3207">
            <v>7</v>
          </cell>
          <cell r="X3207">
            <v>7.5981495270076458</v>
          </cell>
        </row>
        <row r="3208">
          <cell r="A3208" t="str">
            <v>L&amp;S Biological Sciences Div</v>
          </cell>
          <cell r="B3208" t="str">
            <v>Physical Education</v>
          </cell>
          <cell r="N3208" t="str">
            <v>TAS Eligible</v>
          </cell>
          <cell r="S3208">
            <v>14.5</v>
          </cell>
          <cell r="X3208">
            <v>15.617919408706427</v>
          </cell>
        </row>
        <row r="3209">
          <cell r="A3209" t="str">
            <v>L&amp;S Biological Sciences Div</v>
          </cell>
          <cell r="B3209" t="str">
            <v>Physical Education</v>
          </cell>
          <cell r="N3209" t="str">
            <v>TAS Eligible</v>
          </cell>
          <cell r="S3209">
            <v>15</v>
          </cell>
          <cell r="X3209">
            <v>14.609239354872486</v>
          </cell>
        </row>
        <row r="3210">
          <cell r="A3210" t="str">
            <v>L&amp;S Biological Sciences Div</v>
          </cell>
          <cell r="B3210" t="str">
            <v>Physical Education</v>
          </cell>
          <cell r="N3210" t="str">
            <v>TAS Eligible</v>
          </cell>
          <cell r="S3210">
            <v>11.5</v>
          </cell>
          <cell r="X3210">
            <v>11.659012333060232</v>
          </cell>
        </row>
        <row r="3211">
          <cell r="A3211" t="str">
            <v>L&amp;S Biological Sciences Div</v>
          </cell>
          <cell r="B3211" t="str">
            <v>Physical Education</v>
          </cell>
          <cell r="N3211" t="str">
            <v>TAS Eligible</v>
          </cell>
          <cell r="S3211">
            <v>5</v>
          </cell>
          <cell r="X3211">
            <v>4.9100184199011014</v>
          </cell>
        </row>
        <row r="3212">
          <cell r="A3212" t="str">
            <v>L&amp;S Biological Sciences Div</v>
          </cell>
          <cell r="B3212" t="str">
            <v>Physical Education</v>
          </cell>
          <cell r="N3212" t="str">
            <v>TAS Eligible</v>
          </cell>
          <cell r="S3212">
            <v>5</v>
          </cell>
          <cell r="X3212">
            <v>4.9395987485784429</v>
          </cell>
        </row>
        <row r="3213">
          <cell r="A3213" t="str">
            <v>L&amp;S Biological Sciences Div</v>
          </cell>
          <cell r="B3213" t="str">
            <v>Physical Education</v>
          </cell>
          <cell r="N3213" t="str">
            <v>TAS Eligible</v>
          </cell>
          <cell r="S3213">
            <v>9</v>
          </cell>
          <cell r="X3213">
            <v>9.843066752544587</v>
          </cell>
        </row>
        <row r="3214">
          <cell r="A3214" t="str">
            <v>L&amp;S Biological Sciences Div</v>
          </cell>
          <cell r="B3214" t="str">
            <v>Physical Education</v>
          </cell>
          <cell r="N3214" t="str">
            <v>TAS Eligible</v>
          </cell>
          <cell r="S3214">
            <v>7</v>
          </cell>
          <cell r="X3214">
            <v>7.0586409453459993</v>
          </cell>
        </row>
        <row r="3215">
          <cell r="A3215" t="str">
            <v>L&amp;S Biological Sciences Div</v>
          </cell>
          <cell r="B3215" t="str">
            <v>Physical Education</v>
          </cell>
          <cell r="N3215" t="str">
            <v>TAS Eligible</v>
          </cell>
          <cell r="S3215">
            <v>10</v>
          </cell>
          <cell r="X3215">
            <v>9.667675908805931</v>
          </cell>
        </row>
        <row r="3216">
          <cell r="A3216" t="str">
            <v>L&amp;S Biological Sciences Div</v>
          </cell>
          <cell r="B3216" t="str">
            <v>Physical Education</v>
          </cell>
          <cell r="N3216" t="str">
            <v>TAS Eligible</v>
          </cell>
          <cell r="S3216">
            <v>12</v>
          </cell>
          <cell r="X3216">
            <v>12.672604400611839</v>
          </cell>
        </row>
        <row r="3217">
          <cell r="A3217" t="str">
            <v>L&amp;S Biological Sciences Div</v>
          </cell>
          <cell r="B3217" t="str">
            <v>Physical Education</v>
          </cell>
          <cell r="N3217" t="str">
            <v>TAS Eligible</v>
          </cell>
          <cell r="S3217">
            <v>8.5</v>
          </cell>
          <cell r="X3217">
            <v>8.9253241315680487</v>
          </cell>
        </row>
        <row r="3218">
          <cell r="A3218" t="str">
            <v>L&amp;S Biological Sciences Div</v>
          </cell>
          <cell r="B3218" t="str">
            <v>Physical Education</v>
          </cell>
          <cell r="N3218" t="str">
            <v>TAS Eligible</v>
          </cell>
          <cell r="S3218">
            <v>12</v>
          </cell>
          <cell r="X3218">
            <v>10.42873661055193</v>
          </cell>
        </row>
        <row r="3219">
          <cell r="A3219" t="str">
            <v>L&amp;S Biological Sciences Div</v>
          </cell>
          <cell r="B3219" t="str">
            <v>Physical Education</v>
          </cell>
          <cell r="N3219" t="str">
            <v>TAS Eligible</v>
          </cell>
          <cell r="S3219">
            <v>7.5</v>
          </cell>
          <cell r="X3219">
            <v>8.0653237050653885</v>
          </cell>
        </row>
        <row r="3220">
          <cell r="A3220" t="str">
            <v>L&amp;S Biological Sciences Div</v>
          </cell>
          <cell r="B3220" t="str">
            <v>Physical Education</v>
          </cell>
          <cell r="N3220" t="str">
            <v>TAS Eligible</v>
          </cell>
          <cell r="S3220">
            <v>12</v>
          </cell>
          <cell r="X3220">
            <v>12.811420910862603</v>
          </cell>
        </row>
        <row r="3221">
          <cell r="A3221" t="str">
            <v>L&amp;S Biological Sciences Div</v>
          </cell>
          <cell r="B3221" t="str">
            <v>Physical Education</v>
          </cell>
          <cell r="N3221" t="str">
            <v>TAS Eligible</v>
          </cell>
          <cell r="S3221">
            <v>8</v>
          </cell>
          <cell r="X3221">
            <v>6.9659770368892966</v>
          </cell>
        </row>
        <row r="3222">
          <cell r="A3222" t="str">
            <v>L&amp;S Biological Sciences Div</v>
          </cell>
          <cell r="B3222" t="str">
            <v>Physical Education</v>
          </cell>
          <cell r="N3222" t="str">
            <v>TAS Eligible</v>
          </cell>
          <cell r="S3222">
            <v>9</v>
          </cell>
          <cell r="X3222">
            <v>9.6272500450950336</v>
          </cell>
        </row>
        <row r="3223">
          <cell r="A3223" t="str">
            <v>L&amp;S Biological Sciences Div</v>
          </cell>
          <cell r="B3223" t="str">
            <v>Physical Education</v>
          </cell>
          <cell r="N3223" t="str">
            <v>TAS Eligible</v>
          </cell>
          <cell r="S3223">
            <v>8.5</v>
          </cell>
          <cell r="X3223">
            <v>8.5785795658115571</v>
          </cell>
        </row>
        <row r="3224">
          <cell r="A3224" t="str">
            <v>L&amp;S Biological Sciences Div</v>
          </cell>
          <cell r="B3224" t="str">
            <v>Physical Education</v>
          </cell>
          <cell r="N3224" t="str">
            <v>TAS Eligible</v>
          </cell>
          <cell r="S3224">
            <v>8</v>
          </cell>
          <cell r="X3224">
            <v>8.1431520021090318</v>
          </cell>
        </row>
        <row r="3225">
          <cell r="A3225" t="str">
            <v>L&amp;S Biological Sciences Div</v>
          </cell>
          <cell r="B3225" t="str">
            <v>Physical Education</v>
          </cell>
          <cell r="N3225" t="str">
            <v>TAS Eligible</v>
          </cell>
          <cell r="S3225">
            <v>10.5</v>
          </cell>
          <cell r="X3225">
            <v>11.292619238618709</v>
          </cell>
        </row>
        <row r="3226">
          <cell r="A3226" t="str">
            <v>L&amp;S Biological Sciences Div</v>
          </cell>
          <cell r="B3226" t="str">
            <v>Physical Education</v>
          </cell>
          <cell r="N3226" t="str">
            <v>TAS Eligible</v>
          </cell>
          <cell r="S3226">
            <v>8</v>
          </cell>
          <cell r="X3226">
            <v>8.7601516521636977</v>
          </cell>
        </row>
        <row r="3227">
          <cell r="A3227" t="str">
            <v>L&amp;S Biological Sciences Div</v>
          </cell>
          <cell r="B3227" t="str">
            <v>Physical Education</v>
          </cell>
          <cell r="N3227" t="str">
            <v>TAS Eligible</v>
          </cell>
          <cell r="S3227">
            <v>11.5</v>
          </cell>
          <cell r="X3227">
            <v>12.293245501244755</v>
          </cell>
        </row>
        <row r="3228">
          <cell r="A3228" t="str">
            <v>L&amp;S Biological Sciences Div</v>
          </cell>
          <cell r="B3228" t="str">
            <v>Physical Education</v>
          </cell>
          <cell r="N3228" t="str">
            <v>TAS Eligible</v>
          </cell>
          <cell r="S3228">
            <v>8</v>
          </cell>
          <cell r="X3228">
            <v>8.4600967850652609</v>
          </cell>
        </row>
        <row r="3229">
          <cell r="A3229" t="str">
            <v>L&amp;S Biological Sciences Div</v>
          </cell>
          <cell r="B3229" t="str">
            <v>Physical Education</v>
          </cell>
          <cell r="N3229" t="str">
            <v>TAS Eligible</v>
          </cell>
          <cell r="S3229">
            <v>9.5</v>
          </cell>
          <cell r="X3229">
            <v>9.6468816496024221</v>
          </cell>
        </row>
        <row r="3230">
          <cell r="A3230" t="str">
            <v>L&amp;S Biological Sciences Div</v>
          </cell>
          <cell r="B3230" t="str">
            <v>Physical Education</v>
          </cell>
          <cell r="N3230" t="str">
            <v>TAS Eligible</v>
          </cell>
          <cell r="S3230">
            <v>12</v>
          </cell>
          <cell r="X3230">
            <v>12.380718205199774</v>
          </cell>
        </row>
        <row r="3231">
          <cell r="A3231" t="str">
            <v>L&amp;S Biological Sciences Div</v>
          </cell>
          <cell r="B3231" t="str">
            <v>Physical Education</v>
          </cell>
          <cell r="N3231" t="str">
            <v>TAS Eligible</v>
          </cell>
          <cell r="S3231">
            <v>8</v>
          </cell>
          <cell r="X3231">
            <v>7.0235550870539578</v>
          </cell>
        </row>
        <row r="3232">
          <cell r="A3232" t="str">
            <v>L&amp;S Biological Sciences Div</v>
          </cell>
          <cell r="B3232" t="str">
            <v>Physical Education</v>
          </cell>
          <cell r="N3232" t="str">
            <v>TAS Eligible</v>
          </cell>
          <cell r="S3232">
            <v>6.5</v>
          </cell>
          <cell r="X3232">
            <v>5.9647220852675682</v>
          </cell>
        </row>
        <row r="3233">
          <cell r="A3233" t="str">
            <v>L&amp;S Biological Sciences Div</v>
          </cell>
          <cell r="B3233" t="str">
            <v>Physical Education</v>
          </cell>
          <cell r="N3233" t="str">
            <v>TAS Eligible</v>
          </cell>
          <cell r="S3233">
            <v>18.5</v>
          </cell>
          <cell r="X3233">
            <v>20.44357164686803</v>
          </cell>
        </row>
        <row r="3234">
          <cell r="A3234" t="str">
            <v>L&amp;S Biological Sciences Div</v>
          </cell>
          <cell r="B3234" t="str">
            <v>Physical Education</v>
          </cell>
          <cell r="N3234" t="str">
            <v>TAS Eligible</v>
          </cell>
          <cell r="S3234">
            <v>18.5</v>
          </cell>
          <cell r="X3234">
            <v>20.44357164686803</v>
          </cell>
        </row>
        <row r="3235">
          <cell r="A3235" t="str">
            <v>L&amp;S Biological Sciences Div</v>
          </cell>
          <cell r="B3235" t="str">
            <v>Physical Education</v>
          </cell>
          <cell r="N3235" t="str">
            <v>TAS Eligible</v>
          </cell>
          <cell r="S3235">
            <v>7.5</v>
          </cell>
          <cell r="X3235">
            <v>8.1379375046048459</v>
          </cell>
        </row>
        <row r="3236">
          <cell r="A3236" t="str">
            <v>L&amp;S Biological Sciences Div</v>
          </cell>
          <cell r="B3236" t="str">
            <v>Physical Education</v>
          </cell>
          <cell r="N3236" t="str">
            <v>TAS Eligible</v>
          </cell>
          <cell r="S3236">
            <v>3.75</v>
          </cell>
          <cell r="X3236">
            <v>4.0689687523024229</v>
          </cell>
        </row>
        <row r="3237">
          <cell r="A3237" t="str">
            <v>L&amp;S Biological Sciences Div</v>
          </cell>
          <cell r="B3237" t="str">
            <v>Physical Education</v>
          </cell>
          <cell r="N3237" t="str">
            <v>TAS Eligible</v>
          </cell>
          <cell r="S3237">
            <v>26</v>
          </cell>
          <cell r="X3237">
            <v>26.347532029830276</v>
          </cell>
        </row>
        <row r="3238">
          <cell r="A3238" t="str">
            <v>L&amp;S Biological Sciences Div</v>
          </cell>
          <cell r="B3238" t="str">
            <v>Physical Education</v>
          </cell>
          <cell r="N3238" t="str">
            <v>TAS Eligible</v>
          </cell>
          <cell r="S3238">
            <v>26</v>
          </cell>
          <cell r="X3238">
            <v>26.347532029830276</v>
          </cell>
        </row>
        <row r="3239">
          <cell r="A3239" t="str">
            <v>L&amp;S Biological Sciences Div</v>
          </cell>
          <cell r="B3239" t="str">
            <v>Physical Education</v>
          </cell>
          <cell r="N3239" t="str">
            <v>TAS Eligible</v>
          </cell>
          <cell r="S3239">
            <v>65.5</v>
          </cell>
          <cell r="X3239">
            <v>65.562909716187789</v>
          </cell>
        </row>
        <row r="3240">
          <cell r="A3240" t="str">
            <v>L&amp;S Biological Sciences Div</v>
          </cell>
          <cell r="B3240" t="str">
            <v>Physical Education</v>
          </cell>
          <cell r="N3240" t="str">
            <v>TAS Eligible</v>
          </cell>
          <cell r="S3240">
            <v>65.5</v>
          </cell>
          <cell r="X3240">
            <v>65.562909716187789</v>
          </cell>
        </row>
        <row r="3241">
          <cell r="A3241" t="str">
            <v>L&amp;S Biological Sciences Div</v>
          </cell>
          <cell r="B3241" t="str">
            <v>Physical Education</v>
          </cell>
          <cell r="N3241" t="str">
            <v>TAS Eligible</v>
          </cell>
          <cell r="S3241">
            <v>7</v>
          </cell>
          <cell r="X3241">
            <v>8.088814004736534</v>
          </cell>
        </row>
        <row r="3242">
          <cell r="A3242" t="str">
            <v>L&amp;S Biological Sciences Div</v>
          </cell>
          <cell r="B3242" t="str">
            <v>Physical Education</v>
          </cell>
          <cell r="N3242" t="str">
            <v>TAS Eligible</v>
          </cell>
          <cell r="S3242">
            <v>7</v>
          </cell>
          <cell r="X3242">
            <v>8.088814004736534</v>
          </cell>
        </row>
        <row r="3243">
          <cell r="A3243" t="str">
            <v>L&amp;S Biological Sciences Div</v>
          </cell>
          <cell r="B3243" t="str">
            <v>Physical Education</v>
          </cell>
          <cell r="N3243" t="str">
            <v>TAS Eligible</v>
          </cell>
          <cell r="S3243">
            <v>8.5</v>
          </cell>
          <cell r="X3243">
            <v>8.3790302234014824</v>
          </cell>
        </row>
        <row r="3244">
          <cell r="A3244" t="str">
            <v>L&amp;S Biological Sciences Div</v>
          </cell>
          <cell r="B3244" t="str">
            <v>Physical Education</v>
          </cell>
          <cell r="N3244" t="str">
            <v>TAS Eligible</v>
          </cell>
          <cell r="S3244">
            <v>4.25</v>
          </cell>
          <cell r="X3244">
            <v>4.1895151117007412</v>
          </cell>
        </row>
        <row r="3245">
          <cell r="A3245" t="str">
            <v>L&amp;S Biological Sciences Div</v>
          </cell>
          <cell r="B3245" t="str">
            <v>Physical Education</v>
          </cell>
          <cell r="N3245" t="str">
            <v>TAS Eligible</v>
          </cell>
          <cell r="S3245">
            <v>11</v>
          </cell>
          <cell r="X3245">
            <v>11.60097991707673</v>
          </cell>
        </row>
        <row r="3246">
          <cell r="A3246" t="str">
            <v>L&amp;S Biological Sciences Div</v>
          </cell>
          <cell r="B3246" t="str">
            <v>Physical Education</v>
          </cell>
          <cell r="N3246" t="str">
            <v>TAS Eligible</v>
          </cell>
          <cell r="S3246">
            <v>10.5</v>
          </cell>
          <cell r="X3246">
            <v>11.058122774219587</v>
          </cell>
        </row>
        <row r="3247">
          <cell r="A3247" t="str">
            <v>L&amp;S Biological Sciences Div</v>
          </cell>
          <cell r="B3247" t="str">
            <v>Physical Education</v>
          </cell>
          <cell r="N3247" t="str">
            <v>TAS Eligible</v>
          </cell>
          <cell r="S3247">
            <v>13.5</v>
          </cell>
          <cell r="X3247">
            <v>13.959355088555</v>
          </cell>
        </row>
        <row r="3248">
          <cell r="A3248" t="str">
            <v>L&amp;S Biological Sciences Div</v>
          </cell>
          <cell r="B3248" t="str">
            <v>Physical Education</v>
          </cell>
          <cell r="N3248" t="str">
            <v>TAS Eligible</v>
          </cell>
          <cell r="S3248">
            <v>13.5</v>
          </cell>
          <cell r="X3248">
            <v>13.959355088555</v>
          </cell>
        </row>
        <row r="3249">
          <cell r="A3249" t="str">
            <v>L&amp;S Biological Sciences Div</v>
          </cell>
          <cell r="B3249" t="str">
            <v>Physical Education</v>
          </cell>
          <cell r="N3249" t="str">
            <v>TAS Eligible</v>
          </cell>
          <cell r="S3249">
            <v>3.5</v>
          </cell>
          <cell r="X3249">
            <v>3.8540022971586527</v>
          </cell>
        </row>
        <row r="3250">
          <cell r="A3250" t="str">
            <v>L&amp;S Biological Sciences Div</v>
          </cell>
          <cell r="B3250" t="str">
            <v>Physical Education</v>
          </cell>
          <cell r="N3250" t="str">
            <v>TAS Eligible</v>
          </cell>
          <cell r="S3250">
            <v>1.75</v>
          </cell>
          <cell r="X3250">
            <v>1.9270011485793264</v>
          </cell>
        </row>
        <row r="3251">
          <cell r="A3251" t="str">
            <v>L&amp;S Biological Sciences Div</v>
          </cell>
          <cell r="B3251" t="str">
            <v>Physical Education</v>
          </cell>
          <cell r="N3251" t="str">
            <v>TAS Eligible</v>
          </cell>
          <cell r="S3251">
            <v>23.5</v>
          </cell>
          <cell r="X3251">
            <v>24.563991035347389</v>
          </cell>
        </row>
        <row r="3252">
          <cell r="A3252" t="str">
            <v>L&amp;S Biological Sciences Div</v>
          </cell>
          <cell r="B3252" t="str">
            <v>Physical Education</v>
          </cell>
          <cell r="N3252" t="str">
            <v>TAS Eligible</v>
          </cell>
          <cell r="S3252">
            <v>23</v>
          </cell>
          <cell r="X3252">
            <v>23.942092980350747</v>
          </cell>
        </row>
        <row r="3253">
          <cell r="A3253" t="str">
            <v>L&amp;S Biological Sciences Div</v>
          </cell>
          <cell r="B3253" t="str">
            <v>Physical Education</v>
          </cell>
          <cell r="N3253" t="str">
            <v>TAS Eligible</v>
          </cell>
          <cell r="S3253">
            <v>15.5</v>
          </cell>
          <cell r="X3253">
            <v>17.050138366654675</v>
          </cell>
        </row>
        <row r="3254">
          <cell r="A3254" t="str">
            <v>L&amp;S Biological Sciences Div</v>
          </cell>
          <cell r="B3254" t="str">
            <v>Physical Education</v>
          </cell>
          <cell r="N3254" t="str">
            <v>TAS Eligible</v>
          </cell>
          <cell r="S3254">
            <v>15</v>
          </cell>
          <cell r="X3254">
            <v>16.42824031165803</v>
          </cell>
        </row>
        <row r="3255">
          <cell r="A3255" t="str">
            <v>L&amp;S Biological Sciences Div</v>
          </cell>
          <cell r="B3255" t="str">
            <v>Physical Education</v>
          </cell>
          <cell r="N3255" t="str">
            <v>TAS Eligible</v>
          </cell>
          <cell r="S3255">
            <v>204</v>
          </cell>
          <cell r="X3255">
            <v>213.18320242673138</v>
          </cell>
        </row>
        <row r="3256">
          <cell r="A3256" t="str">
            <v>L&amp;S Biological Sciences Div</v>
          </cell>
          <cell r="B3256" t="str">
            <v>Physical Education</v>
          </cell>
          <cell r="N3256" t="str">
            <v>TAS Eligible</v>
          </cell>
          <cell r="S3256">
            <v>203.5</v>
          </cell>
          <cell r="X3256">
            <v>212.59690801048771</v>
          </cell>
        </row>
        <row r="3257">
          <cell r="A3257" t="str">
            <v>L&amp;S Biological Sciences Div</v>
          </cell>
          <cell r="B3257" t="str">
            <v>Physical Education</v>
          </cell>
          <cell r="N3257" t="str">
            <v>TAS Eligible</v>
          </cell>
          <cell r="S3257">
            <v>6.25</v>
          </cell>
          <cell r="X3257">
            <v>6.8362654985568501</v>
          </cell>
        </row>
        <row r="3258">
          <cell r="A3258" t="str">
            <v>L&amp;S Biological Sciences Div</v>
          </cell>
          <cell r="B3258" t="str">
            <v>Physical Education</v>
          </cell>
          <cell r="N3258" t="str">
            <v>TAS Eligible</v>
          </cell>
          <cell r="S3258">
            <v>6.25</v>
          </cell>
          <cell r="X3258">
            <v>6.8362654985568501</v>
          </cell>
        </row>
        <row r="3259">
          <cell r="A3259" t="str">
            <v>L&amp;S Biological Sciences Div</v>
          </cell>
          <cell r="B3259" t="str">
            <v>Physical Education</v>
          </cell>
          <cell r="N3259" t="str">
            <v>TAS Eligible</v>
          </cell>
          <cell r="S3259">
            <v>11</v>
          </cell>
          <cell r="X3259">
            <v>10.731418159937927</v>
          </cell>
        </row>
        <row r="3260">
          <cell r="A3260" t="str">
            <v>L&amp;S Biological Sciences Div</v>
          </cell>
          <cell r="B3260" t="str">
            <v>Physical Education</v>
          </cell>
          <cell r="N3260" t="str">
            <v>TAS Eligible</v>
          </cell>
          <cell r="S3260">
            <v>10.5</v>
          </cell>
          <cell r="X3260">
            <v>10.20597889332219</v>
          </cell>
        </row>
        <row r="3261">
          <cell r="A3261" t="str">
            <v>L&amp;S Biological Sciences Div</v>
          </cell>
          <cell r="B3261" t="str">
            <v>Physical Education</v>
          </cell>
          <cell r="N3261" t="str">
            <v>TAS Eligible</v>
          </cell>
          <cell r="S3261">
            <v>2.5</v>
          </cell>
          <cell r="X3261">
            <v>2.9485248138433326</v>
          </cell>
        </row>
        <row r="3262">
          <cell r="A3262" t="str">
            <v>L&amp;S Biological Sciences Div</v>
          </cell>
          <cell r="B3262" t="str">
            <v>Physical Education</v>
          </cell>
          <cell r="N3262" t="str">
            <v>TAS Eligible</v>
          </cell>
          <cell r="S3262">
            <v>2.25</v>
          </cell>
          <cell r="X3262">
            <v>2.6620479455159312</v>
          </cell>
        </row>
        <row r="3263">
          <cell r="A3263" t="str">
            <v>L&amp;S Biological Sciences Div</v>
          </cell>
          <cell r="B3263" t="str">
            <v>Physical Education</v>
          </cell>
          <cell r="N3263" t="str">
            <v>TAS Eligible</v>
          </cell>
          <cell r="S3263">
            <v>4</v>
          </cell>
          <cell r="X3263">
            <v>3.7443741053857988</v>
          </cell>
        </row>
        <row r="3264">
          <cell r="A3264" t="str">
            <v>L&amp;S Biological Sciences Div</v>
          </cell>
          <cell r="B3264" t="str">
            <v>Physical Education</v>
          </cell>
          <cell r="N3264" t="str">
            <v>TAS Eligible</v>
          </cell>
          <cell r="S3264">
            <v>4</v>
          </cell>
          <cell r="X3264">
            <v>3.8787511073076435</v>
          </cell>
        </row>
        <row r="3265">
          <cell r="A3265" t="str">
            <v>L&amp;S Biological Sciences Div</v>
          </cell>
          <cell r="B3265" t="str">
            <v>Physical Education</v>
          </cell>
          <cell r="N3265" t="str">
            <v>TAS Eligible</v>
          </cell>
          <cell r="S3265">
            <v>10</v>
          </cell>
          <cell r="X3265">
            <v>10.856992097080131</v>
          </cell>
        </row>
        <row r="3266">
          <cell r="A3266" t="str">
            <v>L&amp;S Biological Sciences Div</v>
          </cell>
          <cell r="B3266" t="str">
            <v>Physical Education</v>
          </cell>
          <cell r="N3266" t="str">
            <v>TAS Eligible</v>
          </cell>
          <cell r="S3266">
            <v>10</v>
          </cell>
          <cell r="X3266">
            <v>10.901352999335771</v>
          </cell>
        </row>
        <row r="3267">
          <cell r="A3267" t="str">
            <v>L&amp;S Biological Sciences Div</v>
          </cell>
          <cell r="B3267" t="str">
            <v>Physical Education</v>
          </cell>
          <cell r="N3267" t="str">
            <v>TAS Eligible</v>
          </cell>
          <cell r="S3267">
            <v>5.25</v>
          </cell>
          <cell r="X3267">
            <v>5.5521438507849776</v>
          </cell>
        </row>
        <row r="3268">
          <cell r="A3268" t="str">
            <v>L&amp;S Biological Sciences Div</v>
          </cell>
          <cell r="B3268" t="str">
            <v>Physical Education</v>
          </cell>
          <cell r="N3268" t="str">
            <v>TAS Eligible</v>
          </cell>
          <cell r="S3268">
            <v>5.5</v>
          </cell>
          <cell r="X3268">
            <v>5.8630928782833003</v>
          </cell>
        </row>
        <row r="3269">
          <cell r="A3269" t="str">
            <v>L&amp;S Biological Sciences Div</v>
          </cell>
          <cell r="B3269" t="str">
            <v>Physical Education</v>
          </cell>
          <cell r="N3269" t="str">
            <v>TAS Eligible</v>
          </cell>
          <cell r="S3269">
            <v>6.75</v>
          </cell>
          <cell r="X3269">
            <v>6.8545555075739237</v>
          </cell>
        </row>
        <row r="3270">
          <cell r="A3270" t="str">
            <v>L&amp;S Biological Sciences Div</v>
          </cell>
          <cell r="B3270" t="str">
            <v>Physical Education</v>
          </cell>
          <cell r="N3270" t="str">
            <v>TAS Eligible</v>
          </cell>
          <cell r="S3270">
            <v>6.5</v>
          </cell>
          <cell r="X3270">
            <v>6.5436064800755993</v>
          </cell>
        </row>
        <row r="3271">
          <cell r="A3271" t="str">
            <v>L&amp;S Biological Sciences Div</v>
          </cell>
          <cell r="B3271" t="str">
            <v>Physical Education</v>
          </cell>
          <cell r="N3271" t="str">
            <v>TAS Eligible</v>
          </cell>
          <cell r="S3271">
            <v>1.75</v>
          </cell>
          <cell r="X3271">
            <v>2.061292794151842</v>
          </cell>
        </row>
        <row r="3272">
          <cell r="A3272" t="str">
            <v>L&amp;S Biological Sciences Div</v>
          </cell>
          <cell r="B3272" t="str">
            <v>Physical Education</v>
          </cell>
          <cell r="N3272" t="str">
            <v>TAS Eligible</v>
          </cell>
          <cell r="S3272">
            <v>1.75</v>
          </cell>
          <cell r="X3272">
            <v>2.061292794151842</v>
          </cell>
        </row>
        <row r="3273">
          <cell r="A3273" t="str">
            <v>L&amp;S Biological Sciences Div</v>
          </cell>
          <cell r="B3273" t="str">
            <v>Physical Education</v>
          </cell>
          <cell r="N3273" t="str">
            <v>TAS Eligible</v>
          </cell>
          <cell r="S3273">
            <v>10.75</v>
          </cell>
          <cell r="X3273">
            <v>11.300028356093463</v>
          </cell>
        </row>
        <row r="3274">
          <cell r="A3274" t="str">
            <v>L&amp;S Biological Sciences Div</v>
          </cell>
          <cell r="B3274" t="str">
            <v>Physical Education</v>
          </cell>
          <cell r="N3274" t="str">
            <v>TAS Eligible</v>
          </cell>
          <cell r="S3274">
            <v>10.25</v>
          </cell>
          <cell r="X3274">
            <v>10.66545644723921</v>
          </cell>
        </row>
        <row r="3275">
          <cell r="A3275" t="str">
            <v>L&amp;S Biological Sciences Div</v>
          </cell>
          <cell r="B3275" t="str">
            <v>Physical Education</v>
          </cell>
          <cell r="N3275" t="str">
            <v>TAS Eligible</v>
          </cell>
          <cell r="S3275">
            <v>5.75</v>
          </cell>
          <cell r="X3275">
            <v>6.3366131229638105</v>
          </cell>
        </row>
        <row r="3276">
          <cell r="A3276" t="str">
            <v>L&amp;S Biological Sciences Div</v>
          </cell>
          <cell r="B3276" t="str">
            <v>Physical Education</v>
          </cell>
          <cell r="N3276" t="str">
            <v>TAS Eligible</v>
          </cell>
          <cell r="S3276">
            <v>5.5</v>
          </cell>
          <cell r="X3276">
            <v>6.025664095465487</v>
          </cell>
        </row>
        <row r="3277">
          <cell r="A3277" t="str">
            <v>L&amp;S Biological Sciences Div</v>
          </cell>
          <cell r="B3277" t="str">
            <v>Physical Education</v>
          </cell>
          <cell r="N3277" t="str">
            <v>TAS Eligible</v>
          </cell>
          <cell r="S3277">
            <v>89</v>
          </cell>
          <cell r="X3277">
            <v>92.383250179759955</v>
          </cell>
        </row>
        <row r="3278">
          <cell r="A3278" t="str">
            <v>L&amp;S Biological Sciences Div</v>
          </cell>
          <cell r="B3278" t="str">
            <v>Physical Education</v>
          </cell>
          <cell r="N3278" t="str">
            <v>TAS Eligible</v>
          </cell>
          <cell r="S3278">
            <v>89.25</v>
          </cell>
          <cell r="X3278">
            <v>92.636138979555398</v>
          </cell>
        </row>
        <row r="3279">
          <cell r="A3279" t="str">
            <v>L&amp;S Biological Sciences Div</v>
          </cell>
          <cell r="B3279" t="str">
            <v>Physical Education</v>
          </cell>
          <cell r="N3279" t="str">
            <v>TAS Eligible</v>
          </cell>
          <cell r="S3279">
            <v>3.75</v>
          </cell>
          <cell r="X3279">
            <v>4.0689687523024229</v>
          </cell>
        </row>
        <row r="3280">
          <cell r="A3280" t="str">
            <v>L&amp;S Biological Sciences Div</v>
          </cell>
          <cell r="B3280" t="str">
            <v>Physical Education</v>
          </cell>
          <cell r="N3280" t="str">
            <v>TAS Eligible</v>
          </cell>
          <cell r="S3280">
            <v>4.25</v>
          </cell>
          <cell r="X3280">
            <v>4.1895151117007412</v>
          </cell>
        </row>
        <row r="3281">
          <cell r="A3281" t="str">
            <v>L&amp;S Biological Sciences Div</v>
          </cell>
          <cell r="B3281" t="str">
            <v>Physical Education</v>
          </cell>
          <cell r="N3281" t="str">
            <v>TAS Eligible</v>
          </cell>
          <cell r="S3281">
            <v>1.75</v>
          </cell>
          <cell r="X3281">
            <v>1.9270011485793264</v>
          </cell>
        </row>
        <row r="3282">
          <cell r="A3282" t="str">
            <v>L&amp;S Biological Sciences Div</v>
          </cell>
          <cell r="B3282" t="str">
            <v>Physical Education</v>
          </cell>
          <cell r="N3282" t="str">
            <v>TAS Eligible</v>
          </cell>
          <cell r="S3282">
            <v>6.25</v>
          </cell>
          <cell r="X3282">
            <v>6.8362654985568501</v>
          </cell>
        </row>
        <row r="3283">
          <cell r="A3283" t="str">
            <v>L&amp;S Biological Sciences Div</v>
          </cell>
          <cell r="B3283" t="str">
            <v>Physical Education</v>
          </cell>
          <cell r="N3283" t="str">
            <v>TAS Eligible</v>
          </cell>
          <cell r="S3283">
            <v>6.25</v>
          </cell>
          <cell r="X3283">
            <v>6.8362654985568501</v>
          </cell>
        </row>
        <row r="3284">
          <cell r="A3284" t="str">
            <v>L&amp;S Biological Sciences Div</v>
          </cell>
          <cell r="B3284" t="str">
            <v>Physical Education</v>
          </cell>
          <cell r="N3284" t="str">
            <v>TAS Eligible</v>
          </cell>
          <cell r="S3284">
            <v>7</v>
          </cell>
          <cell r="X3284">
            <v>7.6234763318631655</v>
          </cell>
        </row>
        <row r="3285">
          <cell r="A3285" t="str">
            <v>L&amp;S Biological Sciences Div</v>
          </cell>
          <cell r="B3285" t="str">
            <v>Physical Education</v>
          </cell>
          <cell r="N3285" t="str">
            <v>TAS Eligible</v>
          </cell>
          <cell r="S3285">
            <v>7.5</v>
          </cell>
          <cell r="X3285">
            <v>8.1663334747203091</v>
          </cell>
        </row>
        <row r="3286">
          <cell r="A3286" t="str">
            <v>L&amp;S Biological Sciences Div</v>
          </cell>
          <cell r="B3286" t="str">
            <v>Physical Education</v>
          </cell>
          <cell r="N3286" t="str">
            <v>TAS Eligible</v>
          </cell>
          <cell r="S3286">
            <v>11</v>
          </cell>
          <cell r="X3286">
            <v>10.731418159937927</v>
          </cell>
        </row>
        <row r="3287">
          <cell r="A3287" t="str">
            <v>L&amp;S Biological Sciences Div</v>
          </cell>
          <cell r="B3287" t="str">
            <v>Physical Education</v>
          </cell>
          <cell r="N3287" t="str">
            <v>TAS Eligible</v>
          </cell>
          <cell r="S3287">
            <v>10.5</v>
          </cell>
          <cell r="X3287">
            <v>10.20597889332219</v>
          </cell>
        </row>
        <row r="3288">
          <cell r="A3288" t="str">
            <v>L&amp;S Biological Sciences Div</v>
          </cell>
          <cell r="B3288" t="str">
            <v>Physical Education</v>
          </cell>
          <cell r="N3288" t="str">
            <v>TAS Eligible</v>
          </cell>
          <cell r="S3288">
            <v>49.5</v>
          </cell>
          <cell r="X3288">
            <v>50.791055487623737</v>
          </cell>
        </row>
        <row r="3289">
          <cell r="A3289" t="str">
            <v>L&amp;S Biological Sciences Div</v>
          </cell>
          <cell r="B3289" t="str">
            <v>Physical Education</v>
          </cell>
          <cell r="N3289" t="str">
            <v>TAS Eligible</v>
          </cell>
          <cell r="S3289">
            <v>49.5</v>
          </cell>
          <cell r="X3289">
            <v>51.089906085265085</v>
          </cell>
        </row>
        <row r="3290">
          <cell r="A3290" t="str">
            <v>L&amp;S Biological Sciences Div</v>
          </cell>
          <cell r="B3290" t="str">
            <v>Physical Education</v>
          </cell>
          <cell r="N3290" t="str">
            <v>TAS Eligible</v>
          </cell>
          <cell r="S3290">
            <v>2.5</v>
          </cell>
          <cell r="X3290">
            <v>2.9485248138433326</v>
          </cell>
        </row>
        <row r="3291">
          <cell r="A3291" t="str">
            <v>L&amp;S Biological Sciences Div</v>
          </cell>
          <cell r="B3291" t="str">
            <v>Physical Education</v>
          </cell>
          <cell r="N3291" t="str">
            <v>TAS Eligible</v>
          </cell>
          <cell r="S3291">
            <v>2.25</v>
          </cell>
          <cell r="X3291">
            <v>2.6620479455159312</v>
          </cell>
        </row>
        <row r="3292">
          <cell r="A3292" t="str">
            <v>L&amp;S Biological Sciences Div</v>
          </cell>
          <cell r="B3292" t="str">
            <v>Physical Education</v>
          </cell>
          <cell r="N3292" t="str">
            <v>TAS Eligible</v>
          </cell>
          <cell r="S3292">
            <v>4</v>
          </cell>
          <cell r="X3292">
            <v>3.7443741053857988</v>
          </cell>
        </row>
        <row r="3293">
          <cell r="A3293" t="str">
            <v>L&amp;S Biological Sciences Div</v>
          </cell>
          <cell r="B3293" t="str">
            <v>Physical Education</v>
          </cell>
          <cell r="N3293" t="str">
            <v>TAS Eligible</v>
          </cell>
          <cell r="S3293">
            <v>4</v>
          </cell>
          <cell r="X3293">
            <v>3.8787511073076435</v>
          </cell>
        </row>
        <row r="3294">
          <cell r="A3294" t="str">
            <v>L&amp;S Biological Sciences Div</v>
          </cell>
          <cell r="B3294" t="str">
            <v>Physical Education</v>
          </cell>
          <cell r="N3294" t="str">
            <v>TAS Eligible</v>
          </cell>
          <cell r="S3294">
            <v>10</v>
          </cell>
          <cell r="X3294">
            <v>10.856992097080131</v>
          </cell>
        </row>
        <row r="3295">
          <cell r="A3295" t="str">
            <v>L&amp;S Biological Sciences Div</v>
          </cell>
          <cell r="B3295" t="str">
            <v>Physical Education</v>
          </cell>
          <cell r="N3295" t="str">
            <v>TAS Eligible</v>
          </cell>
          <cell r="S3295">
            <v>10</v>
          </cell>
          <cell r="X3295">
            <v>10.901352999335771</v>
          </cell>
        </row>
        <row r="3296">
          <cell r="A3296" t="str">
            <v>L&amp;S Biological Sciences Div</v>
          </cell>
          <cell r="B3296" t="str">
            <v>Physical Education</v>
          </cell>
          <cell r="N3296" t="str">
            <v>TAS Eligible</v>
          </cell>
          <cell r="S3296">
            <v>5.25</v>
          </cell>
          <cell r="X3296">
            <v>5.5521438507849776</v>
          </cell>
        </row>
        <row r="3297">
          <cell r="A3297" t="str">
            <v>L&amp;S Biological Sciences Div</v>
          </cell>
          <cell r="B3297" t="str">
            <v>Physical Education</v>
          </cell>
          <cell r="N3297" t="str">
            <v>TAS Eligible</v>
          </cell>
          <cell r="S3297">
            <v>5.5</v>
          </cell>
          <cell r="X3297">
            <v>5.8630928782833003</v>
          </cell>
        </row>
        <row r="3298">
          <cell r="A3298" t="str">
            <v>L&amp;S Biological Sciences Div</v>
          </cell>
          <cell r="B3298" t="str">
            <v>Physical Education</v>
          </cell>
          <cell r="N3298" t="str">
            <v>TAS Eligible</v>
          </cell>
          <cell r="S3298">
            <v>6.75</v>
          </cell>
          <cell r="X3298">
            <v>6.8545555075739237</v>
          </cell>
        </row>
        <row r="3299">
          <cell r="A3299" t="str">
            <v>L&amp;S Biological Sciences Div</v>
          </cell>
          <cell r="B3299" t="str">
            <v>Physical Education</v>
          </cell>
          <cell r="N3299" t="str">
            <v>TAS Eligible</v>
          </cell>
          <cell r="S3299">
            <v>6.5</v>
          </cell>
          <cell r="X3299">
            <v>6.5436064800755993</v>
          </cell>
        </row>
        <row r="3300">
          <cell r="A3300" t="str">
            <v>L&amp;S Biological Sciences Div</v>
          </cell>
          <cell r="B3300" t="str">
            <v>Physical Education</v>
          </cell>
          <cell r="N3300" t="str">
            <v>TAS Eligible</v>
          </cell>
          <cell r="S3300">
            <v>1.75</v>
          </cell>
          <cell r="X3300">
            <v>2.061292794151842</v>
          </cell>
        </row>
        <row r="3301">
          <cell r="A3301" t="str">
            <v>L&amp;S Biological Sciences Div</v>
          </cell>
          <cell r="B3301" t="str">
            <v>Physical Education</v>
          </cell>
          <cell r="N3301" t="str">
            <v>TAS Eligible</v>
          </cell>
          <cell r="S3301">
            <v>1.75</v>
          </cell>
          <cell r="X3301">
            <v>2.061292794151842</v>
          </cell>
        </row>
        <row r="3302">
          <cell r="A3302" t="str">
            <v>L&amp;S Biological Sciences Div</v>
          </cell>
          <cell r="B3302" t="str">
            <v>Physical Education</v>
          </cell>
          <cell r="N3302" t="str">
            <v>TAS Eligible</v>
          </cell>
          <cell r="S3302">
            <v>10.75</v>
          </cell>
          <cell r="X3302">
            <v>11.300028356093463</v>
          </cell>
        </row>
        <row r="3303">
          <cell r="A3303" t="str">
            <v>L&amp;S Biological Sciences Div</v>
          </cell>
          <cell r="B3303" t="str">
            <v>Physical Education</v>
          </cell>
          <cell r="N3303" t="str">
            <v>TAS Eligible</v>
          </cell>
          <cell r="S3303">
            <v>10.25</v>
          </cell>
          <cell r="X3303">
            <v>10.66545644723921</v>
          </cell>
        </row>
        <row r="3304">
          <cell r="A3304" t="str">
            <v>L&amp;S Biological Sciences Div</v>
          </cell>
          <cell r="B3304" t="str">
            <v>Physical Education</v>
          </cell>
          <cell r="N3304" t="str">
            <v>TAS Eligible</v>
          </cell>
          <cell r="S3304">
            <v>5.75</v>
          </cell>
          <cell r="X3304">
            <v>6.3366131229638105</v>
          </cell>
        </row>
        <row r="3305">
          <cell r="A3305" t="str">
            <v>L&amp;S Biological Sciences Div</v>
          </cell>
          <cell r="B3305" t="str">
            <v>Physical Education</v>
          </cell>
          <cell r="N3305" t="str">
            <v>TAS Eligible</v>
          </cell>
          <cell r="S3305">
            <v>5.5</v>
          </cell>
          <cell r="X3305">
            <v>6.025664095465487</v>
          </cell>
        </row>
        <row r="3306">
          <cell r="A3306" t="str">
            <v>L&amp;S Biological Sciences Div</v>
          </cell>
          <cell r="B3306" t="str">
            <v>Physical Education</v>
          </cell>
          <cell r="N3306" t="str">
            <v>TAS Eligible</v>
          </cell>
          <cell r="S3306">
            <v>89</v>
          </cell>
          <cell r="X3306">
            <v>92.383250179759955</v>
          </cell>
        </row>
        <row r="3307">
          <cell r="A3307" t="str">
            <v>L&amp;S Biological Sciences Div</v>
          </cell>
          <cell r="B3307" t="str">
            <v>Physical Education</v>
          </cell>
          <cell r="N3307" t="str">
            <v>TAS Eligible</v>
          </cell>
          <cell r="S3307">
            <v>89.25</v>
          </cell>
          <cell r="X3307">
            <v>92.636138979555398</v>
          </cell>
        </row>
        <row r="3308">
          <cell r="A3308" t="str">
            <v>L&amp;S Biological Sciences Div</v>
          </cell>
          <cell r="B3308" t="str">
            <v>Physical Education</v>
          </cell>
          <cell r="N3308" t="str">
            <v>TAS Eligible</v>
          </cell>
          <cell r="S3308">
            <v>4.5</v>
          </cell>
          <cell r="X3308">
            <v>4.9084323829076073</v>
          </cell>
        </row>
        <row r="3309">
          <cell r="A3309" t="str">
            <v>L&amp;S Biological Sciences Div</v>
          </cell>
          <cell r="B3309" t="str">
            <v>Physical Education</v>
          </cell>
          <cell r="N3309" t="str">
            <v>TAS Eligible</v>
          </cell>
          <cell r="S3309">
            <v>4.5</v>
          </cell>
          <cell r="X3309">
            <v>4.9084323829076073</v>
          </cell>
        </row>
        <row r="3310">
          <cell r="A3310" t="str">
            <v>L&amp;S Biological Sciences Div</v>
          </cell>
          <cell r="B3310" t="str">
            <v>Physical Education</v>
          </cell>
          <cell r="N3310" t="str">
            <v>TAS Eligible</v>
          </cell>
          <cell r="S3310">
            <v>24</v>
          </cell>
          <cell r="X3310">
            <v>23.434814200600378</v>
          </cell>
        </row>
        <row r="3311">
          <cell r="A3311" t="str">
            <v>L&amp;S Biological Sciences Div</v>
          </cell>
          <cell r="B3311" t="str">
            <v>Physical Education</v>
          </cell>
          <cell r="N3311" t="str">
            <v>TAS Eligible</v>
          </cell>
          <cell r="S3311">
            <v>23</v>
          </cell>
          <cell r="X3311">
            <v>22.270059002746589</v>
          </cell>
        </row>
        <row r="3312">
          <cell r="A3312" t="str">
            <v>L&amp;S Biological Sciences Div</v>
          </cell>
          <cell r="B3312" t="str">
            <v>Physical Education</v>
          </cell>
          <cell r="N3312" t="str">
            <v>TAS Eligible</v>
          </cell>
          <cell r="S3312">
            <v>12</v>
          </cell>
          <cell r="X3312">
            <v>13.535560966905221</v>
          </cell>
        </row>
        <row r="3313">
          <cell r="A3313" t="str">
            <v>L&amp;S Biological Sciences Div</v>
          </cell>
          <cell r="B3313" t="str">
            <v>Physical Education</v>
          </cell>
          <cell r="N3313" t="str">
            <v>TAS Eligible</v>
          </cell>
          <cell r="S3313">
            <v>11.5</v>
          </cell>
          <cell r="X3313">
            <v>13.09629778809806</v>
          </cell>
        </row>
        <row r="3314">
          <cell r="A3314" t="str">
            <v>L&amp;S Biological Sciences Div</v>
          </cell>
          <cell r="B3314" t="str">
            <v>Physical Education</v>
          </cell>
          <cell r="N3314" t="str">
            <v>TAS Eligible</v>
          </cell>
          <cell r="S3314">
            <v>3.5</v>
          </cell>
          <cell r="X3314">
            <v>3.8249183004622784</v>
          </cell>
        </row>
        <row r="3315">
          <cell r="A3315" t="str">
            <v>L&amp;S Biological Sciences Div</v>
          </cell>
          <cell r="B3315" t="str">
            <v>Physical Education</v>
          </cell>
          <cell r="N3315" t="str">
            <v>TAS Eligible</v>
          </cell>
          <cell r="S3315">
            <v>2.5</v>
          </cell>
          <cell r="X3315">
            <v>2.6726299115710832</v>
          </cell>
        </row>
        <row r="3316">
          <cell r="A3316" t="str">
            <v>L&amp;S Biological Sciences Div</v>
          </cell>
          <cell r="B3316" t="str">
            <v>Physical Education</v>
          </cell>
          <cell r="N3316" t="str">
            <v>TAS Eligible</v>
          </cell>
          <cell r="S3316">
            <v>8</v>
          </cell>
          <cell r="X3316">
            <v>8.0000580202211502</v>
          </cell>
        </row>
        <row r="3317">
          <cell r="A3317" t="str">
            <v>L&amp;S Biological Sciences Div</v>
          </cell>
          <cell r="B3317" t="str">
            <v>Physical Education</v>
          </cell>
          <cell r="N3317" t="str">
            <v>TAS Eligible</v>
          </cell>
          <cell r="S3317">
            <v>8</v>
          </cell>
          <cell r="X3317">
            <v>8.0000580202211502</v>
          </cell>
        </row>
        <row r="3318">
          <cell r="A3318" t="str">
            <v>L&amp;S Biological Sciences Div</v>
          </cell>
          <cell r="B3318" t="str">
            <v>Physical Education</v>
          </cell>
          <cell r="N3318" t="str">
            <v>TAS Eligible</v>
          </cell>
          <cell r="S3318">
            <v>13</v>
          </cell>
          <cell r="X3318">
            <v>12.035988041679955</v>
          </cell>
        </row>
        <row r="3319">
          <cell r="A3319" t="str">
            <v>L&amp;S Biological Sciences Div</v>
          </cell>
          <cell r="B3319" t="str">
            <v>Physical Education</v>
          </cell>
          <cell r="N3319" t="str">
            <v>TAS Eligible</v>
          </cell>
          <cell r="S3319">
            <v>13</v>
          </cell>
          <cell r="X3319">
            <v>12.035988041679955</v>
          </cell>
        </row>
        <row r="3320">
          <cell r="A3320" t="str">
            <v>L&amp;S Biological Sciences Div</v>
          </cell>
          <cell r="B3320" t="str">
            <v>Physical Education</v>
          </cell>
          <cell r="N3320" t="str">
            <v>TAS Eligible</v>
          </cell>
          <cell r="S3320">
            <v>11.5</v>
          </cell>
          <cell r="X3320">
            <v>11.903910699557645</v>
          </cell>
        </row>
        <row r="3321">
          <cell r="A3321" t="str">
            <v>L&amp;S Biological Sciences Div</v>
          </cell>
          <cell r="B3321" t="str">
            <v>Physical Education</v>
          </cell>
          <cell r="N3321" t="str">
            <v>TAS Eligible</v>
          </cell>
          <cell r="S3321">
            <v>11.5</v>
          </cell>
          <cell r="X3321">
            <v>11.903910699557645</v>
          </cell>
        </row>
        <row r="3322">
          <cell r="A3322" t="str">
            <v>L&amp;S Biological Sciences Div</v>
          </cell>
          <cell r="B3322" t="str">
            <v>Physical Education</v>
          </cell>
          <cell r="N3322" t="str">
            <v>TAS Eligible</v>
          </cell>
          <cell r="S3322">
            <v>11</v>
          </cell>
          <cell r="X3322">
            <v>11.504355039722135</v>
          </cell>
        </row>
        <row r="3323">
          <cell r="A3323" t="str">
            <v>L&amp;S Biological Sciences Div</v>
          </cell>
          <cell r="B3323" t="str">
            <v>Physical Education</v>
          </cell>
          <cell r="N3323" t="str">
            <v>TAS Eligible</v>
          </cell>
          <cell r="S3323">
            <v>11</v>
          </cell>
          <cell r="X3323">
            <v>11.504355039722135</v>
          </cell>
        </row>
        <row r="3324">
          <cell r="A3324" t="str">
            <v>L&amp;S Biological Sciences Div</v>
          </cell>
          <cell r="B3324" t="str">
            <v>Physical Education</v>
          </cell>
          <cell r="N3324" t="str">
            <v>TAS Eligible</v>
          </cell>
          <cell r="S3324">
            <v>11.5</v>
          </cell>
          <cell r="X3324">
            <v>11.52526163146743</v>
          </cell>
        </row>
        <row r="3325">
          <cell r="A3325" t="str">
            <v>L&amp;S Biological Sciences Div</v>
          </cell>
          <cell r="B3325" t="str">
            <v>Physical Education</v>
          </cell>
          <cell r="N3325" t="str">
            <v>TAS Eligible</v>
          </cell>
          <cell r="S3325">
            <v>11.5</v>
          </cell>
          <cell r="X3325">
            <v>11.52526163146743</v>
          </cell>
        </row>
        <row r="3326">
          <cell r="A3326" t="str">
            <v>L&amp;S Biological Sciences Div</v>
          </cell>
          <cell r="B3326" t="str">
            <v>Physical Education</v>
          </cell>
          <cell r="N3326" t="str">
            <v>TAS Eligible</v>
          </cell>
          <cell r="S3326">
            <v>3.5</v>
          </cell>
          <cell r="X3326">
            <v>3.7122063378551546</v>
          </cell>
        </row>
        <row r="3327">
          <cell r="A3327" t="str">
            <v>L&amp;S Biological Sciences Div</v>
          </cell>
          <cell r="B3327" t="str">
            <v>Physical Education</v>
          </cell>
          <cell r="N3327" t="str">
            <v>TAS Eligible</v>
          </cell>
          <cell r="S3327">
            <v>3.5</v>
          </cell>
          <cell r="X3327">
            <v>3.7122063378551546</v>
          </cell>
        </row>
        <row r="3328">
          <cell r="A3328" t="str">
            <v>L&amp;S Biological Sciences Div</v>
          </cell>
          <cell r="B3328" t="str">
            <v>Physical Education</v>
          </cell>
          <cell r="N3328" t="str">
            <v>TAS Eligible</v>
          </cell>
          <cell r="S3328">
            <v>18</v>
          </cell>
          <cell r="X3328">
            <v>19.110089724278719</v>
          </cell>
        </row>
        <row r="3329">
          <cell r="A3329" t="str">
            <v>L&amp;S Biological Sciences Div</v>
          </cell>
          <cell r="B3329" t="str">
            <v>Physical Education</v>
          </cell>
          <cell r="N3329" t="str">
            <v>TAS Eligible</v>
          </cell>
          <cell r="S3329">
            <v>18.5</v>
          </cell>
          <cell r="X3329">
            <v>19.731987779275368</v>
          </cell>
        </row>
        <row r="3330">
          <cell r="A3330" t="str">
            <v>L&amp;S Biological Sciences Div</v>
          </cell>
          <cell r="B3330" t="str">
            <v>Physical Education</v>
          </cell>
          <cell r="N3330" t="str">
            <v>TAS Eligible</v>
          </cell>
          <cell r="S3330">
            <v>9</v>
          </cell>
          <cell r="X3330">
            <v>8.8787302950202864</v>
          </cell>
        </row>
        <row r="3331">
          <cell r="A3331" t="str">
            <v>L&amp;S Biological Sciences Div</v>
          </cell>
          <cell r="B3331" t="str">
            <v>Physical Education</v>
          </cell>
          <cell r="N3331" t="str">
            <v>TAS Eligible</v>
          </cell>
          <cell r="S3331">
            <v>9</v>
          </cell>
          <cell r="X3331">
            <v>8.8787302950202864</v>
          </cell>
        </row>
        <row r="3332">
          <cell r="A3332" t="str">
            <v>L&amp;S Biological Sciences Div</v>
          </cell>
          <cell r="B3332" t="str">
            <v>Physical Education</v>
          </cell>
          <cell r="N3332" t="str">
            <v>TAS Eligible</v>
          </cell>
          <cell r="S3332">
            <v>11.5</v>
          </cell>
          <cell r="X3332">
            <v>11.855197244891171</v>
          </cell>
        </row>
        <row r="3333">
          <cell r="A3333" t="str">
            <v>L&amp;S Biological Sciences Div</v>
          </cell>
          <cell r="B3333" t="str">
            <v>Physical Education</v>
          </cell>
          <cell r="N3333" t="str">
            <v>TAS Eligible</v>
          </cell>
          <cell r="S3333">
            <v>11.5</v>
          </cell>
          <cell r="X3333">
            <v>11.855197244891171</v>
          </cell>
        </row>
        <row r="3334">
          <cell r="A3334" t="str">
            <v>L&amp;S Biological Sciences Div</v>
          </cell>
          <cell r="B3334" t="str">
            <v>Physical Education</v>
          </cell>
          <cell r="N3334" t="str">
            <v>TAS Eligible</v>
          </cell>
          <cell r="S3334">
            <v>143</v>
          </cell>
          <cell r="X3334">
            <v>145.51995993563813</v>
          </cell>
        </row>
        <row r="3335">
          <cell r="A3335" t="str">
            <v>L&amp;S Biological Sciences Div</v>
          </cell>
          <cell r="B3335" t="str">
            <v>Physical Education</v>
          </cell>
          <cell r="N3335" t="str">
            <v>TAS Eligible</v>
          </cell>
          <cell r="S3335">
            <v>142</v>
          </cell>
          <cell r="X3335">
            <v>144.82510354825405</v>
          </cell>
        </row>
        <row r="3336">
          <cell r="A3336" t="str">
            <v>L&amp;S Biological Sciences Div</v>
          </cell>
          <cell r="B3336" t="str">
            <v>Physical Education</v>
          </cell>
          <cell r="N3336" t="str">
            <v>TAS Eligible</v>
          </cell>
          <cell r="S3336">
            <v>3.5</v>
          </cell>
          <cell r="X3336">
            <v>3.4410302904935537</v>
          </cell>
        </row>
        <row r="3337">
          <cell r="A3337" t="str">
            <v>L&amp;S Biological Sciences Div</v>
          </cell>
          <cell r="B3337" t="str">
            <v>Physical Education</v>
          </cell>
          <cell r="N3337" t="str">
            <v>TAS Eligible</v>
          </cell>
          <cell r="S3337">
            <v>3.5</v>
          </cell>
          <cell r="X3337">
            <v>3.4410302904935537</v>
          </cell>
        </row>
        <row r="3338">
          <cell r="A3338" t="str">
            <v>L&amp;S Biological Sciences Div</v>
          </cell>
          <cell r="B3338" t="str">
            <v>Physical Education</v>
          </cell>
          <cell r="N3338" t="str">
            <v>TAS Eligible</v>
          </cell>
          <cell r="S3338">
            <v>3.5</v>
          </cell>
          <cell r="X3338">
            <v>3.8596943970839463</v>
          </cell>
        </row>
        <row r="3339">
          <cell r="A3339" t="str">
            <v>L&amp;S Biological Sciences Div</v>
          </cell>
          <cell r="B3339" t="str">
            <v>Physical Education</v>
          </cell>
          <cell r="N3339" t="str">
            <v>TAS Eligible</v>
          </cell>
          <cell r="S3339">
            <v>2.5</v>
          </cell>
          <cell r="X3339">
            <v>2.7681867796890978</v>
          </cell>
        </row>
        <row r="3340">
          <cell r="A3340" t="str">
            <v>L&amp;S Biological Sciences Div</v>
          </cell>
          <cell r="B3340" t="str">
            <v>Physical Education</v>
          </cell>
          <cell r="N3340" t="str">
            <v>TAS Eligible</v>
          </cell>
          <cell r="S3340">
            <v>3.5</v>
          </cell>
          <cell r="X3340">
            <v>3.6811504626077407</v>
          </cell>
        </row>
        <row r="3341">
          <cell r="A3341" t="str">
            <v>L&amp;S Biological Sciences Div</v>
          </cell>
          <cell r="B3341" t="str">
            <v>Physical Education</v>
          </cell>
          <cell r="N3341" t="str">
            <v>TAS Eligible</v>
          </cell>
          <cell r="S3341">
            <v>3.5</v>
          </cell>
          <cell r="X3341">
            <v>3.6811504626077407</v>
          </cell>
        </row>
        <row r="3342">
          <cell r="A3342" t="str">
            <v>L&amp;S Biological Sciences Div</v>
          </cell>
          <cell r="B3342" t="str">
            <v>Physical Education</v>
          </cell>
          <cell r="N3342" t="str">
            <v>TAS Eligible</v>
          </cell>
          <cell r="S3342">
            <v>6.5</v>
          </cell>
          <cell r="X3342">
            <v>6.622177959287507</v>
          </cell>
        </row>
        <row r="3343">
          <cell r="A3343" t="str">
            <v>L&amp;S Biological Sciences Div</v>
          </cell>
          <cell r="B3343" t="str">
            <v>Physical Education</v>
          </cell>
          <cell r="N3343" t="str">
            <v>TAS Eligible</v>
          </cell>
          <cell r="S3343">
            <v>6.5</v>
          </cell>
          <cell r="X3343">
            <v>6.622177959287507</v>
          </cell>
        </row>
        <row r="3344">
          <cell r="A3344" t="str">
            <v>L&amp;S Biological Sciences Div</v>
          </cell>
          <cell r="B3344" t="str">
            <v>Physical Education</v>
          </cell>
          <cell r="N3344" t="str">
            <v>TAS Eligible</v>
          </cell>
          <cell r="S3344">
            <v>3</v>
          </cell>
          <cell r="X3344">
            <v>3.3251261323040091</v>
          </cell>
        </row>
        <row r="3345">
          <cell r="A3345" t="str">
            <v>L&amp;S Biological Sciences Div</v>
          </cell>
          <cell r="B3345" t="str">
            <v>Physical Education</v>
          </cell>
          <cell r="N3345" t="str">
            <v>TAS Eligible</v>
          </cell>
          <cell r="S3345">
            <v>3.25</v>
          </cell>
          <cell r="X3345">
            <v>3.5872997385143126</v>
          </cell>
        </row>
        <row r="3346">
          <cell r="A3346" t="str">
            <v>L&amp;S Biological Sciences Div</v>
          </cell>
          <cell r="B3346" t="str">
            <v>Physical Education</v>
          </cell>
          <cell r="N3346" t="str">
            <v>TAS Eligible</v>
          </cell>
          <cell r="S3346">
            <v>0.5</v>
          </cell>
          <cell r="X3346">
            <v>0.51940419258114345</v>
          </cell>
        </row>
        <row r="3347">
          <cell r="A3347" t="str">
            <v>L&amp;S Biological Sciences Div</v>
          </cell>
          <cell r="B3347" t="str">
            <v>Physical Education</v>
          </cell>
          <cell r="N3347" t="str">
            <v>TAS Eligible</v>
          </cell>
          <cell r="S3347">
            <v>0.5</v>
          </cell>
          <cell r="X3347">
            <v>0.51940419258114345</v>
          </cell>
        </row>
        <row r="3348">
          <cell r="A3348" t="str">
            <v>L&amp;S Biological Sciences Div</v>
          </cell>
          <cell r="B3348" t="str">
            <v>Physical Education</v>
          </cell>
          <cell r="N3348" t="str">
            <v>TAS Eligible</v>
          </cell>
          <cell r="S3348">
            <v>3</v>
          </cell>
          <cell r="X3348">
            <v>2.8393184794283846</v>
          </cell>
        </row>
        <row r="3349">
          <cell r="A3349" t="str">
            <v>L&amp;S Biological Sciences Div</v>
          </cell>
          <cell r="B3349" t="str">
            <v>Physical Education</v>
          </cell>
          <cell r="N3349" t="str">
            <v>TAS Eligible</v>
          </cell>
          <cell r="S3349">
            <v>3</v>
          </cell>
          <cell r="X3349">
            <v>2.8393184794283846</v>
          </cell>
        </row>
        <row r="3350">
          <cell r="A3350" t="str">
            <v>L&amp;S Biological Sciences Div</v>
          </cell>
          <cell r="B3350" t="str">
            <v>Physical Education</v>
          </cell>
          <cell r="N3350" t="str">
            <v>TAS Eligible</v>
          </cell>
          <cell r="S3350">
            <v>5.5</v>
          </cell>
          <cell r="X3350">
            <v>5.585058878434662</v>
          </cell>
        </row>
        <row r="3351">
          <cell r="A3351" t="str">
            <v>L&amp;S Biological Sciences Div</v>
          </cell>
          <cell r="B3351" t="str">
            <v>Physical Education</v>
          </cell>
          <cell r="N3351" t="str">
            <v>TAS Eligible</v>
          </cell>
          <cell r="S3351">
            <v>5.5</v>
          </cell>
          <cell r="X3351">
            <v>5.585058878434662</v>
          </cell>
        </row>
        <row r="3352">
          <cell r="A3352" t="str">
            <v>L&amp;S Biological Sciences Div</v>
          </cell>
          <cell r="B3352" t="str">
            <v>Physical Education</v>
          </cell>
          <cell r="N3352" t="str">
            <v>TAS Eligible</v>
          </cell>
          <cell r="S3352">
            <v>3.25</v>
          </cell>
          <cell r="X3352">
            <v>3.1572454275188937</v>
          </cell>
        </row>
        <row r="3353">
          <cell r="A3353" t="str">
            <v>L&amp;S Biological Sciences Div</v>
          </cell>
          <cell r="B3353" t="str">
            <v>Physical Education</v>
          </cell>
          <cell r="N3353" t="str">
            <v>TAS Eligible</v>
          </cell>
          <cell r="S3353">
            <v>3.25</v>
          </cell>
          <cell r="X3353">
            <v>3.1572454275188937</v>
          </cell>
        </row>
        <row r="3354">
          <cell r="A3354" t="str">
            <v>L&amp;S Biological Sciences Div</v>
          </cell>
          <cell r="B3354" t="str">
            <v>Physical Education</v>
          </cell>
          <cell r="N3354" t="str">
            <v>TAS Eligible</v>
          </cell>
          <cell r="S3354">
            <v>3.25</v>
          </cell>
          <cell r="X3354">
            <v>3.4785949352633425</v>
          </cell>
        </row>
        <row r="3355">
          <cell r="A3355" t="str">
            <v>L&amp;S Biological Sciences Div</v>
          </cell>
          <cell r="B3355" t="str">
            <v>Physical Education</v>
          </cell>
          <cell r="N3355" t="str">
            <v>TAS Eligible</v>
          </cell>
          <cell r="S3355">
            <v>3.25</v>
          </cell>
          <cell r="X3355">
            <v>3.4785949352633425</v>
          </cell>
        </row>
        <row r="3356">
          <cell r="A3356" t="str">
            <v>L&amp;S Biological Sciences Div</v>
          </cell>
          <cell r="B3356" t="str">
            <v>Physical Education</v>
          </cell>
          <cell r="N3356" t="str">
            <v>TAS Eligible</v>
          </cell>
          <cell r="S3356">
            <v>5.5</v>
          </cell>
          <cell r="X3356">
            <v>5.6255792462269874</v>
          </cell>
        </row>
        <row r="3357">
          <cell r="A3357" t="str">
            <v>L&amp;S Biological Sciences Div</v>
          </cell>
          <cell r="B3357" t="str">
            <v>Physical Education</v>
          </cell>
          <cell r="N3357" t="str">
            <v>TAS Eligible</v>
          </cell>
          <cell r="S3357">
            <v>5.5</v>
          </cell>
          <cell r="X3357">
            <v>5.6255792462269874</v>
          </cell>
        </row>
        <row r="3358">
          <cell r="A3358" t="str">
            <v>L&amp;S Biological Sciences Div</v>
          </cell>
          <cell r="B3358" t="str">
            <v>Physical Education</v>
          </cell>
          <cell r="N3358" t="str">
            <v>TAS Eligible</v>
          </cell>
          <cell r="S3358">
            <v>1.75</v>
          </cell>
          <cell r="X3358">
            <v>1.9153581341458454</v>
          </cell>
        </row>
        <row r="3359">
          <cell r="A3359" t="str">
            <v>L&amp;S Biological Sciences Div</v>
          </cell>
          <cell r="B3359" t="str">
            <v>Physical Education</v>
          </cell>
          <cell r="N3359" t="str">
            <v>TAS Eligible</v>
          </cell>
          <cell r="S3359">
            <v>1.75</v>
          </cell>
          <cell r="X3359">
            <v>1.9153581341458454</v>
          </cell>
        </row>
        <row r="3360">
          <cell r="A3360" t="str">
            <v>L&amp;S Biological Sciences Div</v>
          </cell>
          <cell r="B3360" t="str">
            <v>Physical Education</v>
          </cell>
          <cell r="N3360" t="str">
            <v>TAS Eligible</v>
          </cell>
          <cell r="S3360">
            <v>8.75</v>
          </cell>
          <cell r="X3360">
            <v>9.205465719205165</v>
          </cell>
        </row>
        <row r="3361">
          <cell r="A3361" t="str">
            <v>L&amp;S Biological Sciences Div</v>
          </cell>
          <cell r="B3361" t="str">
            <v>Physical Education</v>
          </cell>
          <cell r="N3361" t="str">
            <v>TAS Eligible</v>
          </cell>
          <cell r="S3361">
            <v>8.75</v>
          </cell>
          <cell r="X3361">
            <v>9.205465719205165</v>
          </cell>
        </row>
        <row r="3362">
          <cell r="A3362" t="str">
            <v>L&amp;S Biological Sciences Div</v>
          </cell>
          <cell r="B3362" t="str">
            <v>Physical Education</v>
          </cell>
          <cell r="N3362" t="str">
            <v>TAS Eligible</v>
          </cell>
          <cell r="S3362">
            <v>2.5</v>
          </cell>
          <cell r="X3362">
            <v>2.5688113400024215</v>
          </cell>
        </row>
        <row r="3363">
          <cell r="A3363" t="str">
            <v>L&amp;S Biological Sciences Div</v>
          </cell>
          <cell r="B3363" t="str">
            <v>Physical Education</v>
          </cell>
          <cell r="N3363" t="str">
            <v>TAS Eligible</v>
          </cell>
          <cell r="S3363">
            <v>2.5</v>
          </cell>
          <cell r="X3363">
            <v>2.5688113400024215</v>
          </cell>
        </row>
        <row r="3364">
          <cell r="A3364" t="str">
            <v>L&amp;S Biological Sciences Div</v>
          </cell>
          <cell r="B3364" t="str">
            <v>Physical Education</v>
          </cell>
          <cell r="N3364" t="str">
            <v>TAS Eligible</v>
          </cell>
          <cell r="S3364">
            <v>5.25</v>
          </cell>
          <cell r="X3364">
            <v>5.3989394646461744</v>
          </cell>
        </row>
        <row r="3365">
          <cell r="A3365" t="str">
            <v>L&amp;S Biological Sciences Div</v>
          </cell>
          <cell r="B3365" t="str">
            <v>Physical Education</v>
          </cell>
          <cell r="N3365" t="str">
            <v>TAS Eligible</v>
          </cell>
          <cell r="S3365">
            <v>5.25</v>
          </cell>
          <cell r="X3365">
            <v>5.3989394646461744</v>
          </cell>
        </row>
        <row r="3366">
          <cell r="A3366" t="str">
            <v>L&amp;S Biological Sciences Div</v>
          </cell>
          <cell r="B3366" t="str">
            <v>Physical Education</v>
          </cell>
          <cell r="N3366" t="str">
            <v>TAS Eligible</v>
          </cell>
          <cell r="S3366">
            <v>52.75</v>
          </cell>
          <cell r="X3366">
            <v>54.830127809018265</v>
          </cell>
        </row>
        <row r="3367">
          <cell r="A3367" t="str">
            <v>L&amp;S Biological Sciences Div</v>
          </cell>
          <cell r="B3367" t="str">
            <v>Physical Education</v>
          </cell>
          <cell r="N3367" t="str">
            <v>TAS Eligible</v>
          </cell>
          <cell r="S3367">
            <v>52</v>
          </cell>
          <cell r="X3367">
            <v>53.996349437604721</v>
          </cell>
        </row>
        <row r="3368">
          <cell r="A3368" t="str">
            <v>L&amp;S Biological Sciences Div</v>
          </cell>
          <cell r="B3368" t="str">
            <v>Physical Education</v>
          </cell>
          <cell r="N3368" t="str">
            <v>TAS Eligible</v>
          </cell>
          <cell r="S3368">
            <v>3.5</v>
          </cell>
          <cell r="X3368">
            <v>3.4410302904935537</v>
          </cell>
        </row>
        <row r="3369">
          <cell r="A3369" t="str">
            <v>L&amp;S Biological Sciences Div</v>
          </cell>
          <cell r="B3369" t="str">
            <v>Physical Education</v>
          </cell>
          <cell r="N3369" t="str">
            <v>TAS Eligible</v>
          </cell>
          <cell r="S3369">
            <v>3.5</v>
          </cell>
          <cell r="X3369">
            <v>3.4410302904935537</v>
          </cell>
        </row>
        <row r="3370">
          <cell r="A3370" t="str">
            <v>L&amp;S Biological Sciences Div</v>
          </cell>
          <cell r="B3370" t="str">
            <v>Physical Education</v>
          </cell>
          <cell r="N3370" t="str">
            <v>TAS Eligible</v>
          </cell>
          <cell r="S3370">
            <v>3.5</v>
          </cell>
          <cell r="X3370">
            <v>3.8596943970839463</v>
          </cell>
        </row>
        <row r="3371">
          <cell r="A3371" t="str">
            <v>L&amp;S Biological Sciences Div</v>
          </cell>
          <cell r="B3371" t="str">
            <v>Physical Education</v>
          </cell>
          <cell r="N3371" t="str">
            <v>TAS Eligible</v>
          </cell>
          <cell r="S3371">
            <v>2.5</v>
          </cell>
          <cell r="X3371">
            <v>2.7681867796890978</v>
          </cell>
        </row>
        <row r="3372">
          <cell r="A3372" t="str">
            <v>L&amp;S Biological Sciences Div</v>
          </cell>
          <cell r="B3372" t="str">
            <v>Physical Education</v>
          </cell>
          <cell r="N3372" t="str">
            <v>TAS Eligible</v>
          </cell>
          <cell r="S3372">
            <v>3.5</v>
          </cell>
          <cell r="X3372">
            <v>3.6811504626077407</v>
          </cell>
        </row>
        <row r="3373">
          <cell r="A3373" t="str">
            <v>L&amp;S Biological Sciences Div</v>
          </cell>
          <cell r="B3373" t="str">
            <v>Physical Education</v>
          </cell>
          <cell r="N3373" t="str">
            <v>TAS Eligible</v>
          </cell>
          <cell r="S3373">
            <v>3.5</v>
          </cell>
          <cell r="X3373">
            <v>3.6811504626077407</v>
          </cell>
        </row>
        <row r="3374">
          <cell r="A3374" t="str">
            <v>L&amp;S Biological Sciences Div</v>
          </cell>
          <cell r="B3374" t="str">
            <v>Physical Education</v>
          </cell>
          <cell r="N3374" t="str">
            <v>TAS Eligible</v>
          </cell>
          <cell r="S3374">
            <v>6.5</v>
          </cell>
          <cell r="X3374">
            <v>6.622177959287507</v>
          </cell>
        </row>
        <row r="3375">
          <cell r="A3375" t="str">
            <v>L&amp;S Biological Sciences Div</v>
          </cell>
          <cell r="B3375" t="str">
            <v>Physical Education</v>
          </cell>
          <cell r="N3375" t="str">
            <v>TAS Eligible</v>
          </cell>
          <cell r="S3375">
            <v>6.5</v>
          </cell>
          <cell r="X3375">
            <v>6.622177959287507</v>
          </cell>
        </row>
        <row r="3376">
          <cell r="A3376" t="str">
            <v>L&amp;S Biological Sciences Div</v>
          </cell>
          <cell r="B3376" t="str">
            <v>Physical Education</v>
          </cell>
          <cell r="N3376" t="str">
            <v>TAS Eligible</v>
          </cell>
          <cell r="S3376">
            <v>3</v>
          </cell>
          <cell r="X3376">
            <v>3.3251261323040091</v>
          </cell>
        </row>
        <row r="3377">
          <cell r="A3377" t="str">
            <v>L&amp;S Biological Sciences Div</v>
          </cell>
          <cell r="B3377" t="str">
            <v>Physical Education</v>
          </cell>
          <cell r="N3377" t="str">
            <v>TAS Eligible</v>
          </cell>
          <cell r="S3377">
            <v>3.25</v>
          </cell>
          <cell r="X3377">
            <v>3.5872997385143126</v>
          </cell>
        </row>
        <row r="3378">
          <cell r="A3378" t="str">
            <v>L&amp;S Biological Sciences Div</v>
          </cell>
          <cell r="B3378" t="str">
            <v>Physical Education</v>
          </cell>
          <cell r="N3378" t="str">
            <v>TAS Eligible</v>
          </cell>
          <cell r="S3378">
            <v>0.5</v>
          </cell>
          <cell r="X3378">
            <v>0.51940419258114345</v>
          </cell>
        </row>
        <row r="3379">
          <cell r="A3379" t="str">
            <v>L&amp;S Biological Sciences Div</v>
          </cell>
          <cell r="B3379" t="str">
            <v>Physical Education</v>
          </cell>
          <cell r="N3379" t="str">
            <v>TAS Eligible</v>
          </cell>
          <cell r="S3379">
            <v>0.5</v>
          </cell>
          <cell r="X3379">
            <v>0.51940419258114345</v>
          </cell>
        </row>
        <row r="3380">
          <cell r="A3380" t="str">
            <v>L&amp;S Biological Sciences Div</v>
          </cell>
          <cell r="B3380" t="str">
            <v>Physical Education</v>
          </cell>
          <cell r="N3380" t="str">
            <v>TAS Eligible</v>
          </cell>
          <cell r="S3380">
            <v>3</v>
          </cell>
          <cell r="X3380">
            <v>2.8393184794283846</v>
          </cell>
        </row>
        <row r="3381">
          <cell r="A3381" t="str">
            <v>L&amp;S Biological Sciences Div</v>
          </cell>
          <cell r="B3381" t="str">
            <v>Physical Education</v>
          </cell>
          <cell r="N3381" t="str">
            <v>TAS Eligible</v>
          </cell>
          <cell r="S3381">
            <v>3</v>
          </cell>
          <cell r="X3381">
            <v>2.8393184794283846</v>
          </cell>
        </row>
        <row r="3382">
          <cell r="A3382" t="str">
            <v>L&amp;S Biological Sciences Div</v>
          </cell>
          <cell r="B3382" t="str">
            <v>Physical Education</v>
          </cell>
          <cell r="N3382" t="str">
            <v>TAS Eligible</v>
          </cell>
          <cell r="S3382">
            <v>5.5</v>
          </cell>
          <cell r="X3382">
            <v>5.585058878434662</v>
          </cell>
        </row>
        <row r="3383">
          <cell r="A3383" t="str">
            <v>L&amp;S Biological Sciences Div</v>
          </cell>
          <cell r="B3383" t="str">
            <v>Physical Education</v>
          </cell>
          <cell r="N3383" t="str">
            <v>TAS Eligible</v>
          </cell>
          <cell r="S3383">
            <v>5.5</v>
          </cell>
          <cell r="X3383">
            <v>5.585058878434662</v>
          </cell>
        </row>
        <row r="3384">
          <cell r="A3384" t="str">
            <v>L&amp;S Biological Sciences Div</v>
          </cell>
          <cell r="B3384" t="str">
            <v>Physical Education</v>
          </cell>
          <cell r="N3384" t="str">
            <v>TAS Eligible</v>
          </cell>
          <cell r="S3384">
            <v>3.25</v>
          </cell>
          <cell r="X3384">
            <v>3.1572454275188937</v>
          </cell>
        </row>
        <row r="3385">
          <cell r="A3385" t="str">
            <v>L&amp;S Biological Sciences Div</v>
          </cell>
          <cell r="B3385" t="str">
            <v>Physical Education</v>
          </cell>
          <cell r="N3385" t="str">
            <v>TAS Eligible</v>
          </cell>
          <cell r="S3385">
            <v>3.25</v>
          </cell>
          <cell r="X3385">
            <v>3.1572454275188937</v>
          </cell>
        </row>
        <row r="3386">
          <cell r="A3386" t="str">
            <v>L&amp;S Biological Sciences Div</v>
          </cell>
          <cell r="B3386" t="str">
            <v>Physical Education</v>
          </cell>
          <cell r="N3386" t="str">
            <v>TAS Eligible</v>
          </cell>
          <cell r="S3386">
            <v>3.25</v>
          </cell>
          <cell r="X3386">
            <v>3.4785949352633425</v>
          </cell>
        </row>
        <row r="3387">
          <cell r="A3387" t="str">
            <v>L&amp;S Biological Sciences Div</v>
          </cell>
          <cell r="B3387" t="str">
            <v>Physical Education</v>
          </cell>
          <cell r="N3387" t="str">
            <v>TAS Eligible</v>
          </cell>
          <cell r="S3387">
            <v>3.25</v>
          </cell>
          <cell r="X3387">
            <v>3.4785949352633425</v>
          </cell>
        </row>
        <row r="3388">
          <cell r="A3388" t="str">
            <v>L&amp;S Biological Sciences Div</v>
          </cell>
          <cell r="B3388" t="str">
            <v>Physical Education</v>
          </cell>
          <cell r="N3388" t="str">
            <v>TAS Eligible</v>
          </cell>
          <cell r="S3388">
            <v>5.5</v>
          </cell>
          <cell r="X3388">
            <v>5.6255792462269874</v>
          </cell>
        </row>
        <row r="3389">
          <cell r="A3389" t="str">
            <v>L&amp;S Biological Sciences Div</v>
          </cell>
          <cell r="B3389" t="str">
            <v>Physical Education</v>
          </cell>
          <cell r="N3389" t="str">
            <v>TAS Eligible</v>
          </cell>
          <cell r="S3389">
            <v>5.5</v>
          </cell>
          <cell r="X3389">
            <v>5.6255792462269874</v>
          </cell>
        </row>
        <row r="3390">
          <cell r="A3390" t="str">
            <v>L&amp;S Biological Sciences Div</v>
          </cell>
          <cell r="B3390" t="str">
            <v>Physical Education</v>
          </cell>
          <cell r="N3390" t="str">
            <v>TAS Eligible</v>
          </cell>
          <cell r="S3390">
            <v>1.75</v>
          </cell>
          <cell r="X3390">
            <v>1.9153581341458454</v>
          </cell>
        </row>
        <row r="3391">
          <cell r="A3391" t="str">
            <v>L&amp;S Biological Sciences Div</v>
          </cell>
          <cell r="B3391" t="str">
            <v>Physical Education</v>
          </cell>
          <cell r="N3391" t="str">
            <v>TAS Eligible</v>
          </cell>
          <cell r="S3391">
            <v>1.75</v>
          </cell>
          <cell r="X3391">
            <v>1.9153581341458454</v>
          </cell>
        </row>
        <row r="3392">
          <cell r="A3392" t="str">
            <v>L&amp;S Biological Sciences Div</v>
          </cell>
          <cell r="B3392" t="str">
            <v>Physical Education</v>
          </cell>
          <cell r="N3392" t="str">
            <v>TAS Eligible</v>
          </cell>
          <cell r="S3392">
            <v>8.75</v>
          </cell>
          <cell r="X3392">
            <v>9.205465719205165</v>
          </cell>
        </row>
        <row r="3393">
          <cell r="A3393" t="str">
            <v>L&amp;S Biological Sciences Div</v>
          </cell>
          <cell r="B3393" t="str">
            <v>Physical Education</v>
          </cell>
          <cell r="N3393" t="str">
            <v>TAS Eligible</v>
          </cell>
          <cell r="S3393">
            <v>8.75</v>
          </cell>
          <cell r="X3393">
            <v>9.205465719205165</v>
          </cell>
        </row>
        <row r="3394">
          <cell r="A3394" t="str">
            <v>L&amp;S Biological Sciences Div</v>
          </cell>
          <cell r="B3394" t="str">
            <v>Physical Education</v>
          </cell>
          <cell r="N3394" t="str">
            <v>TAS Eligible</v>
          </cell>
          <cell r="S3394">
            <v>2.5</v>
          </cell>
          <cell r="X3394">
            <v>2.5688113400024215</v>
          </cell>
        </row>
        <row r="3395">
          <cell r="A3395" t="str">
            <v>L&amp;S Biological Sciences Div</v>
          </cell>
          <cell r="B3395" t="str">
            <v>Physical Education</v>
          </cell>
          <cell r="N3395" t="str">
            <v>TAS Eligible</v>
          </cell>
          <cell r="S3395">
            <v>2.5</v>
          </cell>
          <cell r="X3395">
            <v>2.5688113400024215</v>
          </cell>
        </row>
        <row r="3396">
          <cell r="A3396" t="str">
            <v>L&amp;S Biological Sciences Div</v>
          </cell>
          <cell r="B3396" t="str">
            <v>Physical Education</v>
          </cell>
          <cell r="N3396" t="str">
            <v>TAS Eligible</v>
          </cell>
          <cell r="S3396">
            <v>5.25</v>
          </cell>
          <cell r="X3396">
            <v>5.3989394646461744</v>
          </cell>
        </row>
        <row r="3397">
          <cell r="A3397" t="str">
            <v>L&amp;S Biological Sciences Div</v>
          </cell>
          <cell r="B3397" t="str">
            <v>Physical Education</v>
          </cell>
          <cell r="N3397" t="str">
            <v>TAS Eligible</v>
          </cell>
          <cell r="S3397">
            <v>5.25</v>
          </cell>
          <cell r="X3397">
            <v>5.3989394646461744</v>
          </cell>
        </row>
        <row r="3398">
          <cell r="A3398" t="str">
            <v>L&amp;S Biological Sciences Div</v>
          </cell>
          <cell r="B3398" t="str">
            <v>Physical Education</v>
          </cell>
          <cell r="N3398" t="str">
            <v>TAS Eligible</v>
          </cell>
          <cell r="S3398">
            <v>52.75</v>
          </cell>
          <cell r="X3398">
            <v>54.830127809018265</v>
          </cell>
        </row>
        <row r="3399">
          <cell r="A3399" t="str">
            <v>L&amp;S Biological Sciences Div</v>
          </cell>
          <cell r="B3399" t="str">
            <v>Physical Education</v>
          </cell>
          <cell r="N3399" t="str">
            <v>TAS Eligible</v>
          </cell>
          <cell r="S3399">
            <v>52</v>
          </cell>
          <cell r="X3399">
            <v>53.996349437604721</v>
          </cell>
        </row>
        <row r="3400">
          <cell r="A3400" t="str">
            <v>L&amp;S Biological Sciences Div</v>
          </cell>
          <cell r="B3400" t="str">
            <v>Physical Education</v>
          </cell>
          <cell r="N3400" t="str">
            <v>TAS Eligible</v>
          </cell>
          <cell r="S3400">
            <v>192</v>
          </cell>
          <cell r="X3400">
            <v>187.1543490116191</v>
          </cell>
        </row>
        <row r="3401">
          <cell r="A3401" t="str">
            <v>L&amp;S Biological Sciences Div</v>
          </cell>
          <cell r="B3401" t="str">
            <v>Physical Education</v>
          </cell>
          <cell r="N3401" t="str">
            <v>TAS Eligible</v>
          </cell>
          <cell r="S3401">
            <v>90</v>
          </cell>
          <cell r="X3401">
            <v>96.700582377021888</v>
          </cell>
        </row>
        <row r="3402">
          <cell r="A3402" t="str">
            <v>L&amp;S Biological Sciences Div</v>
          </cell>
          <cell r="B3402" t="str">
            <v>Physical Education</v>
          </cell>
          <cell r="N3402" t="str">
            <v>Not TAS Eligible</v>
          </cell>
          <cell r="S3402">
            <v>15</v>
          </cell>
          <cell r="X3402">
            <v>15.738122498660688</v>
          </cell>
        </row>
        <row r="3403">
          <cell r="A3403" t="str">
            <v>L&amp;S Biological Sciences Div</v>
          </cell>
          <cell r="B3403" t="str">
            <v>Physical Education</v>
          </cell>
          <cell r="N3403" t="str">
            <v>Not TAS Eligible</v>
          </cell>
          <cell r="S3403">
            <v>14</v>
          </cell>
          <cell r="X3403">
            <v>16.09444053184351</v>
          </cell>
        </row>
        <row r="3404">
          <cell r="A3404" t="str">
            <v>L&amp;S Biological Sciences Div</v>
          </cell>
          <cell r="B3404" t="str">
            <v>Physical Education</v>
          </cell>
          <cell r="N3404" t="str">
            <v>Not TAS Eligible</v>
          </cell>
          <cell r="S3404">
            <v>15</v>
          </cell>
          <cell r="X3404">
            <v>15.132786457436698</v>
          </cell>
        </row>
        <row r="3405">
          <cell r="A3405" t="str">
            <v>L&amp;S Biological Sciences Div</v>
          </cell>
          <cell r="B3405" t="str">
            <v>Physical Education</v>
          </cell>
          <cell r="N3405" t="str">
            <v>TAS Eligible</v>
          </cell>
          <cell r="S3405">
            <v>39</v>
          </cell>
          <cell r="X3405">
            <v>35.981028932561827</v>
          </cell>
        </row>
        <row r="3406">
          <cell r="A3406" t="str">
            <v>L&amp;S Biological Sciences Div</v>
          </cell>
          <cell r="B3406" t="str">
            <v>Physical Education</v>
          </cell>
          <cell r="N3406" t="str">
            <v>TAS Eligible</v>
          </cell>
          <cell r="S3406">
            <v>24</v>
          </cell>
          <cell r="X3406">
            <v>21.862485049129102</v>
          </cell>
        </row>
        <row r="3407">
          <cell r="A3407" t="str">
            <v>L&amp;S Biological Sciences Div</v>
          </cell>
          <cell r="B3407" t="str">
            <v>Physical Education</v>
          </cell>
          <cell r="N3407" t="str">
            <v>Not TAS Eligible</v>
          </cell>
          <cell r="S3407">
            <v>3</v>
          </cell>
          <cell r="X3407">
            <v>2.2941065556117572</v>
          </cell>
        </row>
        <row r="3408">
          <cell r="A3408" t="str">
            <v>L&amp;S Biological Sciences Div</v>
          </cell>
          <cell r="B3408" t="str">
            <v>Physical Education</v>
          </cell>
          <cell r="N3408" t="str">
            <v>Not TAS Eligible</v>
          </cell>
          <cell r="S3408">
            <v>17</v>
          </cell>
          <cell r="X3408">
            <v>17.904718183894346</v>
          </cell>
        </row>
        <row r="3409">
          <cell r="A3409" t="str">
            <v>L&amp;S Biological Sciences Div</v>
          </cell>
          <cell r="B3409" t="str">
            <v>Physical Education</v>
          </cell>
          <cell r="N3409" t="str">
            <v>Not TAS Eligible</v>
          </cell>
          <cell r="S3409">
            <v>8</v>
          </cell>
          <cell r="X3409">
            <v>8.1175914288965405</v>
          </cell>
        </row>
        <row r="3410">
          <cell r="A3410" t="str">
            <v>L&amp;S Biological Sciences Div</v>
          </cell>
          <cell r="B3410" t="str">
            <v>Physical Education</v>
          </cell>
          <cell r="N3410" t="str">
            <v>Not TAS Eligible</v>
          </cell>
          <cell r="S3410">
            <v>19</v>
          </cell>
          <cell r="X3410">
            <v>20.830440717896884</v>
          </cell>
        </row>
        <row r="3411">
          <cell r="A3411" t="str">
            <v>L&amp;S Biological Sciences Div</v>
          </cell>
          <cell r="B3411" t="str">
            <v>Physical Education</v>
          </cell>
          <cell r="N3411" t="str">
            <v>Not TAS Eligible</v>
          </cell>
          <cell r="S3411">
            <v>14</v>
          </cell>
          <cell r="X3411">
            <v>14.688914332083311</v>
          </cell>
        </row>
        <row r="3412">
          <cell r="A3412" t="str">
            <v>L&amp;S Biological Sciences Div</v>
          </cell>
          <cell r="B3412" t="str">
            <v>Physical Education</v>
          </cell>
          <cell r="N3412" t="str">
            <v>Not TAS Eligible</v>
          </cell>
          <cell r="S3412">
            <v>16</v>
          </cell>
          <cell r="X3412">
            <v>16.141638887932476</v>
          </cell>
        </row>
        <row r="3413">
          <cell r="A3413" t="str">
            <v>L&amp;S Math &amp; Phys Sciences Div</v>
          </cell>
          <cell r="B3413" t="str">
            <v>Astronomy</v>
          </cell>
          <cell r="N3413" t="str">
            <v>TAS Eligible</v>
          </cell>
          <cell r="S3413">
            <v>66</v>
          </cell>
          <cell r="X3413">
            <v>71.252108648162604</v>
          </cell>
        </row>
        <row r="3414">
          <cell r="A3414" t="str">
            <v>L&amp;S Math &amp; Phys Sciences Div</v>
          </cell>
          <cell r="B3414" t="str">
            <v>Astronomy</v>
          </cell>
          <cell r="N3414" t="str">
            <v>TAS Eligible</v>
          </cell>
          <cell r="S3414">
            <v>208</v>
          </cell>
          <cell r="X3414">
            <v>234.25528308840001</v>
          </cell>
        </row>
        <row r="3415">
          <cell r="A3415" t="str">
            <v>L&amp;S Math &amp; Phys Sciences Div</v>
          </cell>
          <cell r="B3415" t="str">
            <v>Astronomy</v>
          </cell>
          <cell r="N3415" t="str">
            <v>TAS Eligible</v>
          </cell>
          <cell r="S3415">
            <v>140</v>
          </cell>
          <cell r="X3415">
            <v>152.91566208220704</v>
          </cell>
        </row>
        <row r="3416">
          <cell r="A3416" t="str">
            <v>L&amp;S Math &amp; Phys Sciences Div</v>
          </cell>
          <cell r="B3416" t="str">
            <v>Astronomy</v>
          </cell>
          <cell r="N3416" t="str">
            <v>TAS Eligible</v>
          </cell>
          <cell r="S3416">
            <v>648</v>
          </cell>
          <cell r="X3416">
            <v>644.25510203730721</v>
          </cell>
        </row>
        <row r="3417">
          <cell r="A3417" t="str">
            <v>L&amp;S Math &amp; Phys Sciences Div</v>
          </cell>
          <cell r="B3417" t="str">
            <v>Astronomy</v>
          </cell>
          <cell r="N3417" t="str">
            <v>TAS Eligible</v>
          </cell>
          <cell r="S3417">
            <v>2440</v>
          </cell>
          <cell r="X3417">
            <v>2482.180070980291</v>
          </cell>
        </row>
        <row r="3418">
          <cell r="A3418" t="str">
            <v>L&amp;S Math &amp; Phys Sciences Div</v>
          </cell>
          <cell r="B3418" t="str">
            <v>Astronomy</v>
          </cell>
          <cell r="N3418" t="str">
            <v>Not TAS Eligible</v>
          </cell>
          <cell r="S3418">
            <v>9</v>
          </cell>
          <cell r="X3418">
            <v>9.2490878797967255</v>
          </cell>
        </row>
        <row r="3419">
          <cell r="A3419" t="str">
            <v>L&amp;S Math &amp; Phys Sciences Div</v>
          </cell>
          <cell r="B3419" t="str">
            <v>Astronomy</v>
          </cell>
          <cell r="N3419" t="str">
            <v>Not TAS Eligible</v>
          </cell>
          <cell r="S3419">
            <v>9</v>
          </cell>
          <cell r="X3419">
            <v>9.2490878797967255</v>
          </cell>
        </row>
        <row r="3420">
          <cell r="A3420" t="str">
            <v>L&amp;S Math &amp; Phys Sciences Div</v>
          </cell>
          <cell r="B3420" t="str">
            <v>Astronomy</v>
          </cell>
          <cell r="N3420" t="str">
            <v>Not TAS Eligible</v>
          </cell>
          <cell r="S3420">
            <v>30</v>
          </cell>
          <cell r="X3420">
            <v>32.485762323245375</v>
          </cell>
        </row>
        <row r="3421">
          <cell r="A3421" t="str">
            <v>L&amp;S Math &amp; Phys Sciences Div</v>
          </cell>
          <cell r="B3421" t="str">
            <v>Astronomy</v>
          </cell>
          <cell r="N3421" t="str">
            <v>Not TAS Eligible</v>
          </cell>
          <cell r="S3421">
            <v>34</v>
          </cell>
          <cell r="X3421">
            <v>34.989087423200388</v>
          </cell>
        </row>
        <row r="3422">
          <cell r="A3422" t="str">
            <v>L&amp;S Math &amp; Phys Sciences Div</v>
          </cell>
          <cell r="B3422" t="str">
            <v>Astronomy</v>
          </cell>
          <cell r="N3422" t="str">
            <v>Not TAS Eligible</v>
          </cell>
          <cell r="S3422">
            <v>58</v>
          </cell>
          <cell r="X3422">
            <v>60.43691339204257</v>
          </cell>
        </row>
        <row r="3423">
          <cell r="A3423" t="str">
            <v>L&amp;S Math &amp; Phys Sciences Div</v>
          </cell>
          <cell r="B3423" t="str">
            <v>Astronomy</v>
          </cell>
          <cell r="N3423" t="str">
            <v>TAS Eligible</v>
          </cell>
          <cell r="S3423">
            <v>80</v>
          </cell>
          <cell r="X3423">
            <v>71.056137548852647</v>
          </cell>
        </row>
        <row r="3424">
          <cell r="A3424" t="str">
            <v>L&amp;S Math &amp; Phys Sciences Div</v>
          </cell>
          <cell r="B3424" t="str">
            <v>Astronomy</v>
          </cell>
          <cell r="N3424" t="str">
            <v>TAS Eligible</v>
          </cell>
          <cell r="S3424">
            <v>76</v>
          </cell>
          <cell r="X3424">
            <v>69.596773901653265</v>
          </cell>
        </row>
        <row r="3425">
          <cell r="A3425" t="str">
            <v>L&amp;S Math &amp; Phys Sciences Div</v>
          </cell>
          <cell r="B3425" t="str">
            <v>Astronomy</v>
          </cell>
          <cell r="N3425" t="str">
            <v>TAS Eligible</v>
          </cell>
          <cell r="S3425">
            <v>120</v>
          </cell>
          <cell r="X3425">
            <v>117.03079200167348</v>
          </cell>
        </row>
        <row r="3426">
          <cell r="A3426" t="str">
            <v>L&amp;S Math &amp; Phys Sciences Div</v>
          </cell>
          <cell r="B3426" t="str">
            <v>Astronomy</v>
          </cell>
          <cell r="N3426" t="str">
            <v>TAS Eligible</v>
          </cell>
          <cell r="S3426">
            <v>112</v>
          </cell>
          <cell r="X3426">
            <v>108.28512769332725</v>
          </cell>
        </row>
        <row r="3427">
          <cell r="A3427" t="str">
            <v>L&amp;S Math &amp; Phys Sciences Div</v>
          </cell>
          <cell r="B3427" t="str">
            <v>Astronomy</v>
          </cell>
          <cell r="N3427" t="str">
            <v>TAS Eligible</v>
          </cell>
          <cell r="S3427">
            <v>108</v>
          </cell>
          <cell r="X3427">
            <v>102.66422114784496</v>
          </cell>
        </row>
        <row r="3428">
          <cell r="A3428" t="str">
            <v>L&amp;S Math &amp; Phys Sciences Div</v>
          </cell>
          <cell r="B3428" t="str">
            <v>Astronomy</v>
          </cell>
          <cell r="N3428" t="str">
            <v>Not TAS Eligible</v>
          </cell>
          <cell r="S3428">
            <v>23</v>
          </cell>
          <cell r="X3428">
            <v>23.669088550988494</v>
          </cell>
        </row>
        <row r="3429">
          <cell r="A3429" t="str">
            <v>L&amp;S Math &amp; Phys Sciences Div</v>
          </cell>
          <cell r="B3429" t="str">
            <v>Astronomy</v>
          </cell>
          <cell r="N3429" t="str">
            <v>Not TAS Eligible</v>
          </cell>
          <cell r="S3429">
            <v>4</v>
          </cell>
          <cell r="X3429">
            <v>2.3541576335693981</v>
          </cell>
        </row>
        <row r="3430">
          <cell r="A3430" t="str">
            <v>L&amp;S Math &amp; Phys Sciences Div</v>
          </cell>
          <cell r="B3430" t="str">
            <v>Astronomy</v>
          </cell>
          <cell r="N3430" t="str">
            <v>Not TAS Eligible</v>
          </cell>
          <cell r="S3430">
            <v>44</v>
          </cell>
          <cell r="X3430">
            <v>45.848692918101257</v>
          </cell>
        </row>
        <row r="3431">
          <cell r="A3431" t="str">
            <v>L&amp;S Math &amp; Phys Sciences Div</v>
          </cell>
          <cell r="B3431" t="str">
            <v>Astronomy</v>
          </cell>
          <cell r="N3431" t="str">
            <v>TAS Eligible</v>
          </cell>
          <cell r="S3431">
            <v>84</v>
          </cell>
          <cell r="X3431">
            <v>79.849949781657173</v>
          </cell>
        </row>
        <row r="3432">
          <cell r="A3432" t="str">
            <v>L&amp;S Math &amp; Phys Sciences Div</v>
          </cell>
          <cell r="B3432" t="str">
            <v>Astronomy</v>
          </cell>
          <cell r="N3432" t="str">
            <v>TAS Eligible</v>
          </cell>
          <cell r="S3432">
            <v>120</v>
          </cell>
          <cell r="X3432">
            <v>116.01977967142206</v>
          </cell>
        </row>
        <row r="3433">
          <cell r="A3433" t="str">
            <v>L&amp;S Math &amp; Phys Sciences Div</v>
          </cell>
          <cell r="B3433" t="str">
            <v>Astronomy</v>
          </cell>
          <cell r="N3433" t="str">
            <v>TAS Eligible</v>
          </cell>
          <cell r="S3433">
            <v>672</v>
          </cell>
          <cell r="X3433">
            <v>683.61680643391628</v>
          </cell>
        </row>
        <row r="3434">
          <cell r="A3434" t="str">
            <v>L&amp;S Math &amp; Phys Sciences Div</v>
          </cell>
          <cell r="B3434" t="str">
            <v>Earth &amp; Planetary Science</v>
          </cell>
          <cell r="N3434" t="str">
            <v>TAS Eligible</v>
          </cell>
          <cell r="S3434">
            <v>48</v>
          </cell>
          <cell r="X3434">
            <v>47.111122966528541</v>
          </cell>
        </row>
        <row r="3435">
          <cell r="A3435" t="str">
            <v>L&amp;S Math &amp; Phys Sciences Div</v>
          </cell>
          <cell r="B3435" t="str">
            <v>Earth &amp; Planetary Science</v>
          </cell>
          <cell r="N3435" t="str">
            <v>TAS Eligible</v>
          </cell>
          <cell r="S3435">
            <v>186</v>
          </cell>
          <cell r="X3435">
            <v>183.83503276812539</v>
          </cell>
        </row>
        <row r="3436">
          <cell r="A3436" t="str">
            <v>L&amp;S Math &amp; Phys Sciences Div</v>
          </cell>
          <cell r="B3436" t="str">
            <v>Earth &amp; Planetary Science</v>
          </cell>
          <cell r="N3436" t="str">
            <v>TAS Eligible</v>
          </cell>
          <cell r="S3436">
            <v>510</v>
          </cell>
          <cell r="X3436">
            <v>529.96835731932424</v>
          </cell>
        </row>
        <row r="3437">
          <cell r="A3437" t="str">
            <v>L&amp;S Math &amp; Phys Sciences Div</v>
          </cell>
          <cell r="B3437" t="str">
            <v>Earth &amp; Planetary Science</v>
          </cell>
          <cell r="N3437" t="str">
            <v>TAS Eligible</v>
          </cell>
          <cell r="S3437">
            <v>159</v>
          </cell>
          <cell r="X3437">
            <v>157.14930220501046</v>
          </cell>
        </row>
        <row r="3438">
          <cell r="A3438" t="str">
            <v>L&amp;S Math &amp; Phys Sciences Div</v>
          </cell>
          <cell r="B3438" t="str">
            <v>Earth &amp; Planetary Science</v>
          </cell>
          <cell r="N3438" t="str">
            <v>TAS Eligible</v>
          </cell>
          <cell r="S3438">
            <v>594</v>
          </cell>
          <cell r="X3438">
            <v>597.36529960292614</v>
          </cell>
        </row>
        <row r="3439">
          <cell r="A3439" t="str">
            <v>L&amp;S Math &amp; Phys Sciences Div</v>
          </cell>
          <cell r="B3439" t="str">
            <v>Earth &amp; Planetary Science</v>
          </cell>
          <cell r="N3439" t="str">
            <v>Not TAS Eligible</v>
          </cell>
          <cell r="S3439">
            <v>46</v>
          </cell>
          <cell r="X3439">
            <v>45.08191298501572</v>
          </cell>
        </row>
        <row r="3440">
          <cell r="A3440" t="str">
            <v>L&amp;S Math &amp; Phys Sciences Div</v>
          </cell>
          <cell r="B3440" t="str">
            <v>Earth &amp; Planetary Science</v>
          </cell>
          <cell r="N3440" t="str">
            <v>Not TAS Eligible</v>
          </cell>
          <cell r="S3440">
            <v>27</v>
          </cell>
          <cell r="X3440">
            <v>29.404396817568962</v>
          </cell>
        </row>
        <row r="3441">
          <cell r="A3441" t="str">
            <v>L&amp;S Math &amp; Phys Sciences Div</v>
          </cell>
          <cell r="B3441" t="str">
            <v>Earth &amp; Planetary Science</v>
          </cell>
          <cell r="N3441" t="str">
            <v>TAS Eligible</v>
          </cell>
          <cell r="S3441">
            <v>212</v>
          </cell>
          <cell r="X3441">
            <v>221.09130454129476</v>
          </cell>
        </row>
        <row r="3442">
          <cell r="A3442" t="str">
            <v>L&amp;S Math &amp; Phys Sciences Div</v>
          </cell>
          <cell r="B3442" t="str">
            <v>Earth &amp; Planetary Science</v>
          </cell>
          <cell r="N3442" t="str">
            <v>TAS Eligible</v>
          </cell>
          <cell r="S3442">
            <v>244</v>
          </cell>
          <cell r="X3442">
            <v>241.74009699181087</v>
          </cell>
        </row>
        <row r="3443">
          <cell r="A3443" t="str">
            <v>L&amp;S Math &amp; Phys Sciences Div</v>
          </cell>
          <cell r="B3443" t="str">
            <v>Earth &amp; Planetary Science</v>
          </cell>
          <cell r="N3443" t="str">
            <v>TAS Eligible</v>
          </cell>
          <cell r="S3443">
            <v>669</v>
          </cell>
          <cell r="X3443">
            <v>671.25169073986513</v>
          </cell>
        </row>
        <row r="3444">
          <cell r="A3444" t="str">
            <v>L&amp;S Math &amp; Phys Sciences Div</v>
          </cell>
          <cell r="B3444" t="str">
            <v>Earth &amp; Planetary Science</v>
          </cell>
          <cell r="N3444" t="str">
            <v>TAS Eligible</v>
          </cell>
          <cell r="S3444">
            <v>153</v>
          </cell>
          <cell r="X3444">
            <v>150.16670445580974</v>
          </cell>
        </row>
        <row r="3445">
          <cell r="A3445" t="str">
            <v>L&amp;S Math &amp; Phys Sciences Div</v>
          </cell>
          <cell r="B3445" t="str">
            <v>Earth &amp; Planetary Science</v>
          </cell>
          <cell r="N3445" t="str">
            <v>TAS Eligible</v>
          </cell>
          <cell r="S3445">
            <v>24</v>
          </cell>
          <cell r="X3445">
            <v>25.997607122370045</v>
          </cell>
        </row>
        <row r="3446">
          <cell r="A3446" t="str">
            <v>L&amp;S Math &amp; Phys Sciences Div</v>
          </cell>
          <cell r="B3446" t="str">
            <v>Earth &amp; Planetary Science</v>
          </cell>
          <cell r="N3446" t="str">
            <v>TAS Eligible</v>
          </cell>
          <cell r="S3446">
            <v>100</v>
          </cell>
          <cell r="X3446">
            <v>98.370530211606237</v>
          </cell>
        </row>
        <row r="3447">
          <cell r="A3447" t="str">
            <v>L&amp;S Math &amp; Phys Sciences Div</v>
          </cell>
          <cell r="B3447" t="str">
            <v>Earth &amp; Planetary Science</v>
          </cell>
          <cell r="N3447" t="str">
            <v>TAS Eligible</v>
          </cell>
          <cell r="S3447">
            <v>60</v>
          </cell>
          <cell r="X3447">
            <v>54.746595590115945</v>
          </cell>
        </row>
        <row r="3448">
          <cell r="A3448" t="str">
            <v>L&amp;S Math &amp; Phys Sciences Div</v>
          </cell>
          <cell r="B3448" t="str">
            <v>Earth &amp; Planetary Science</v>
          </cell>
          <cell r="N3448" t="str">
            <v>TAS Eligible</v>
          </cell>
          <cell r="S3448">
            <v>72</v>
          </cell>
          <cell r="X3448">
            <v>69.19605525345726</v>
          </cell>
        </row>
        <row r="3449">
          <cell r="A3449" t="str">
            <v>L&amp;S Math &amp; Phys Sciences Div</v>
          </cell>
          <cell r="B3449" t="str">
            <v>Earth &amp; Planetary Science</v>
          </cell>
          <cell r="N3449" t="str">
            <v>TAS Eligible</v>
          </cell>
          <cell r="S3449">
            <v>232</v>
          </cell>
          <cell r="X3449">
            <v>227.31083173881828</v>
          </cell>
        </row>
        <row r="3450">
          <cell r="A3450" t="str">
            <v>L&amp;S Math &amp; Phys Sciences Div</v>
          </cell>
          <cell r="B3450" t="str">
            <v>Earth &amp; Planetary Science</v>
          </cell>
          <cell r="N3450" t="str">
            <v>TAS Eligible</v>
          </cell>
          <cell r="S3450">
            <v>64</v>
          </cell>
          <cell r="X3450">
            <v>59.77958514611862</v>
          </cell>
        </row>
        <row r="3451">
          <cell r="A3451" t="str">
            <v>L&amp;S Math &amp; Phys Sciences Div</v>
          </cell>
          <cell r="B3451" t="str">
            <v>Earth &amp; Planetary Science</v>
          </cell>
          <cell r="N3451" t="str">
            <v>TAS Eligible</v>
          </cell>
          <cell r="S3451">
            <v>184</v>
          </cell>
          <cell r="X3451">
            <v>192.63276216501581</v>
          </cell>
        </row>
        <row r="3452">
          <cell r="A3452" t="str">
            <v>L&amp;S Math &amp; Phys Sciences Div</v>
          </cell>
          <cell r="B3452" t="str">
            <v>Earth &amp; Planetary Science</v>
          </cell>
          <cell r="N3452" t="str">
            <v>TAS Eligible</v>
          </cell>
          <cell r="S3452">
            <v>48</v>
          </cell>
          <cell r="X3452">
            <v>43.095079674336986</v>
          </cell>
        </row>
        <row r="3453">
          <cell r="A3453" t="str">
            <v>L&amp;S Math &amp; Phys Sciences Div</v>
          </cell>
          <cell r="B3453" t="str">
            <v>Earth &amp; Planetary Science</v>
          </cell>
          <cell r="N3453" t="str">
            <v>TAS Eligible</v>
          </cell>
          <cell r="S3453">
            <v>44.999955</v>
          </cell>
          <cell r="X3453">
            <v>48.068553394148495</v>
          </cell>
        </row>
        <row r="3454">
          <cell r="A3454" t="str">
            <v>L&amp;S Math &amp; Phys Sciences Div</v>
          </cell>
          <cell r="B3454" t="str">
            <v>Earth &amp; Planetary Science</v>
          </cell>
          <cell r="N3454" t="str">
            <v>TAS Eligible</v>
          </cell>
          <cell r="S3454">
            <v>136</v>
          </cell>
          <cell r="X3454">
            <v>133.24694283508836</v>
          </cell>
        </row>
        <row r="3455">
          <cell r="A3455" t="str">
            <v>L&amp;S Math &amp; Phys Sciences Div</v>
          </cell>
          <cell r="B3455" t="str">
            <v>Earth &amp; Planetary Science</v>
          </cell>
          <cell r="N3455" t="str">
            <v>TAS Eligible</v>
          </cell>
          <cell r="S3455">
            <v>60</v>
          </cell>
          <cell r="X3455">
            <v>59.280749245914308</v>
          </cell>
        </row>
        <row r="3456">
          <cell r="A3456" t="str">
            <v>L&amp;S Math &amp; Phys Sciences Div</v>
          </cell>
          <cell r="B3456" t="str">
            <v>Earth &amp; Planetary Science</v>
          </cell>
          <cell r="N3456" t="str">
            <v>TAS Eligible</v>
          </cell>
          <cell r="S3456">
            <v>32</v>
          </cell>
          <cell r="X3456">
            <v>32.502040172592274</v>
          </cell>
        </row>
        <row r="3457">
          <cell r="A3457" t="str">
            <v>L&amp;S Math &amp; Phys Sciences Div</v>
          </cell>
          <cell r="B3457" t="str">
            <v>Earth &amp; Planetary Science</v>
          </cell>
          <cell r="N3457" t="str">
            <v>TAS Eligible</v>
          </cell>
          <cell r="S3457">
            <v>40</v>
          </cell>
          <cell r="X3457">
            <v>38.383825373599414</v>
          </cell>
        </row>
        <row r="3458">
          <cell r="A3458" t="str">
            <v>L&amp;S Math &amp; Phys Sciences Div</v>
          </cell>
          <cell r="B3458" t="str">
            <v>Earth &amp; Planetary Science</v>
          </cell>
          <cell r="N3458" t="str">
            <v>TAS Eligible</v>
          </cell>
          <cell r="S3458">
            <v>33</v>
          </cell>
          <cell r="X3458">
            <v>26.813988967406846</v>
          </cell>
        </row>
        <row r="3459">
          <cell r="A3459" t="str">
            <v>L&amp;S Math &amp; Phys Sciences Div</v>
          </cell>
          <cell r="B3459" t="str">
            <v>Earth &amp; Planetary Science</v>
          </cell>
          <cell r="N3459" t="str">
            <v>TAS Eligible</v>
          </cell>
          <cell r="S3459">
            <v>63</v>
          </cell>
          <cell r="X3459">
            <v>57.51916288784696</v>
          </cell>
        </row>
        <row r="3460">
          <cell r="A3460" t="str">
            <v>L&amp;S Math &amp; Phys Sciences Div</v>
          </cell>
          <cell r="B3460" t="str">
            <v>Earth &amp; Planetary Science</v>
          </cell>
          <cell r="N3460" t="str">
            <v>TAS Eligible</v>
          </cell>
          <cell r="S3460">
            <v>64</v>
          </cell>
          <cell r="X3460">
            <v>64.000609300298152</v>
          </cell>
        </row>
        <row r="3461">
          <cell r="A3461" t="str">
            <v>L&amp;S Math &amp; Phys Sciences Div</v>
          </cell>
          <cell r="B3461" t="str">
            <v>Earth &amp; Planetary Science</v>
          </cell>
          <cell r="N3461" t="str">
            <v>TAS Eligible</v>
          </cell>
          <cell r="S3461">
            <v>66</v>
          </cell>
          <cell r="X3461">
            <v>64.808913756029227</v>
          </cell>
        </row>
        <row r="3462">
          <cell r="A3462" t="str">
            <v>L&amp;S Math &amp; Phys Sciences Div</v>
          </cell>
          <cell r="B3462" t="str">
            <v>Earth &amp; Planetary Science</v>
          </cell>
          <cell r="N3462" t="str">
            <v>TAS Eligible</v>
          </cell>
          <cell r="S3462">
            <v>38</v>
          </cell>
          <cell r="X3462">
            <v>40.608899432279856</v>
          </cell>
        </row>
        <row r="3463">
          <cell r="A3463" t="str">
            <v>L&amp;S Math &amp; Phys Sciences Div</v>
          </cell>
          <cell r="B3463" t="str">
            <v>Earth &amp; Planetary Science</v>
          </cell>
          <cell r="N3463" t="str">
            <v>TAS Eligible</v>
          </cell>
          <cell r="S3463">
            <v>27</v>
          </cell>
          <cell r="X3463">
            <v>25.135686951319723</v>
          </cell>
        </row>
        <row r="3464">
          <cell r="A3464" t="str">
            <v>L&amp;S Math &amp; Phys Sciences Div</v>
          </cell>
          <cell r="B3464" t="str">
            <v>Earth &amp; Planetary Science</v>
          </cell>
          <cell r="N3464" t="str">
            <v>TAS Eligible</v>
          </cell>
          <cell r="S3464">
            <v>36</v>
          </cell>
          <cell r="X3464">
            <v>36.952742582328064</v>
          </cell>
        </row>
        <row r="3465">
          <cell r="A3465" t="str">
            <v>L&amp;S Math &amp; Phys Sciences Div</v>
          </cell>
          <cell r="B3465" t="str">
            <v>Earth &amp; Planetary Science</v>
          </cell>
          <cell r="N3465" t="str">
            <v>TAS Eligible</v>
          </cell>
          <cell r="S3465">
            <v>18</v>
          </cell>
          <cell r="X3465">
            <v>15.964571746297654</v>
          </cell>
        </row>
        <row r="3466">
          <cell r="A3466" t="str">
            <v>L&amp;S Math &amp; Phys Sciences Div</v>
          </cell>
          <cell r="B3466" t="str">
            <v>Earth &amp; Planetary Science</v>
          </cell>
          <cell r="N3466" t="str">
            <v>TAS Eligible</v>
          </cell>
          <cell r="S3466">
            <v>186</v>
          </cell>
          <cell r="X3466">
            <v>182.55560149529816</v>
          </cell>
        </row>
        <row r="3467">
          <cell r="A3467" t="str">
            <v>L&amp;S Math &amp; Phys Sciences Div</v>
          </cell>
          <cell r="B3467" t="str">
            <v>Earth &amp; Planetary Science</v>
          </cell>
          <cell r="N3467" t="str">
            <v>TAS Eligible</v>
          </cell>
          <cell r="S3467">
            <v>114</v>
          </cell>
          <cell r="X3467">
            <v>112.67308459981876</v>
          </cell>
        </row>
        <row r="3468">
          <cell r="A3468" t="str">
            <v>L&amp;S Math &amp; Phys Sciences Div</v>
          </cell>
          <cell r="B3468" t="str">
            <v>Earth &amp; Planetary Science</v>
          </cell>
          <cell r="N3468" t="str">
            <v>TAS Eligible</v>
          </cell>
          <cell r="S3468">
            <v>273</v>
          </cell>
          <cell r="X3468">
            <v>274.54667810033493</v>
          </cell>
        </row>
        <row r="3469">
          <cell r="A3469" t="str">
            <v>L&amp;S Math &amp; Phys Sciences Div</v>
          </cell>
          <cell r="B3469" t="str">
            <v>Earth &amp; Planetary Science</v>
          </cell>
          <cell r="N3469" t="str">
            <v>TAS Eligible</v>
          </cell>
          <cell r="S3469">
            <v>108</v>
          </cell>
          <cell r="X3469">
            <v>108.36878059289495</v>
          </cell>
        </row>
        <row r="3470">
          <cell r="A3470" t="str">
            <v>L&amp;S Math &amp; Phys Sciences Div</v>
          </cell>
          <cell r="B3470" t="str">
            <v>Mathematics</v>
          </cell>
          <cell r="N3470" t="str">
            <v>TAS Eligible</v>
          </cell>
          <cell r="S3470">
            <v>160</v>
          </cell>
          <cell r="X3470">
            <v>173.71428571428572</v>
          </cell>
        </row>
        <row r="3471">
          <cell r="A3471" t="str">
            <v>L&amp;S Math &amp; Phys Sciences Div</v>
          </cell>
          <cell r="B3471" t="str">
            <v>Mathematics</v>
          </cell>
          <cell r="N3471" t="str">
            <v>TAS Eligible</v>
          </cell>
          <cell r="S3471">
            <v>412</v>
          </cell>
          <cell r="X3471">
            <v>419.86373035610399</v>
          </cell>
        </row>
        <row r="3472">
          <cell r="A3472" t="str">
            <v>L&amp;S Math &amp; Phys Sciences Div</v>
          </cell>
          <cell r="B3472" t="str">
            <v>Mathematics</v>
          </cell>
          <cell r="N3472" t="str">
            <v>TAS Eligible</v>
          </cell>
          <cell r="S3472">
            <v>1740</v>
          </cell>
          <cell r="X3472">
            <v>1796.1338868546989</v>
          </cell>
        </row>
        <row r="3473">
          <cell r="A3473" t="str">
            <v>L&amp;S Math &amp; Phys Sciences Div</v>
          </cell>
          <cell r="B3473" t="str">
            <v>Mathematics</v>
          </cell>
          <cell r="N3473" t="str">
            <v>TAS Eligible</v>
          </cell>
          <cell r="S3473">
            <v>1604</v>
          </cell>
          <cell r="X3473">
            <v>1669.6798886370943</v>
          </cell>
        </row>
        <row r="3474">
          <cell r="A3474" t="str">
            <v>L&amp;S Math &amp; Phys Sciences Div</v>
          </cell>
          <cell r="B3474" t="str">
            <v>Mathematics</v>
          </cell>
          <cell r="N3474" t="str">
            <v>TAS Eligible</v>
          </cell>
          <cell r="S3474">
            <v>1068</v>
          </cell>
          <cell r="X3474">
            <v>1110.2210231759204</v>
          </cell>
        </row>
        <row r="3475">
          <cell r="A3475" t="str">
            <v>L&amp;S Math &amp; Phys Sciences Div</v>
          </cell>
          <cell r="B3475" t="str">
            <v>Mathematics</v>
          </cell>
          <cell r="N3475" t="str">
            <v>TAS Eligible</v>
          </cell>
          <cell r="S3475">
            <v>1740</v>
          </cell>
          <cell r="X3475">
            <v>1760.5405580160184</v>
          </cell>
        </row>
        <row r="3476">
          <cell r="A3476" t="str">
            <v>L&amp;S Math &amp; Phys Sciences Div</v>
          </cell>
          <cell r="B3476" t="str">
            <v>Mathematics</v>
          </cell>
          <cell r="N3476" t="str">
            <v>TAS Eligible</v>
          </cell>
          <cell r="S3476">
            <v>712</v>
          </cell>
          <cell r="X3476">
            <v>725.38530495173904</v>
          </cell>
        </row>
        <row r="3477">
          <cell r="A3477" t="str">
            <v>L&amp;S Math &amp; Phys Sciences Div</v>
          </cell>
          <cell r="B3477" t="str">
            <v>Mathematics</v>
          </cell>
          <cell r="N3477" t="str">
            <v>TAS Eligible</v>
          </cell>
          <cell r="S3477">
            <v>2024</v>
          </cell>
          <cell r="X3477">
            <v>2123.244562969981</v>
          </cell>
        </row>
        <row r="3478">
          <cell r="A3478" t="str">
            <v>L&amp;S Math &amp; Phys Sciences Div</v>
          </cell>
          <cell r="B3478" t="str">
            <v>Mathematics</v>
          </cell>
          <cell r="N3478" t="str">
            <v>TAS Eligible</v>
          </cell>
          <cell r="S3478">
            <v>1708</v>
          </cell>
          <cell r="X3478">
            <v>1789.3658401684563</v>
          </cell>
        </row>
        <row r="3479">
          <cell r="A3479" t="str">
            <v>L&amp;S Math &amp; Phys Sciences Div</v>
          </cell>
          <cell r="B3479" t="str">
            <v>Mathematics</v>
          </cell>
          <cell r="N3479" t="str">
            <v>TAS Eligible</v>
          </cell>
          <cell r="S3479">
            <v>92</v>
          </cell>
          <cell r="X3479">
            <v>94.852527255198865</v>
          </cell>
        </row>
        <row r="3480">
          <cell r="A3480" t="str">
            <v>L&amp;S Math &amp; Phys Sciences Div</v>
          </cell>
          <cell r="B3480" t="str">
            <v>Mathematics</v>
          </cell>
          <cell r="N3480" t="str">
            <v>TAS Eligible</v>
          </cell>
          <cell r="S3480">
            <v>1004</v>
          </cell>
          <cell r="X3480">
            <v>1045.1948898489768</v>
          </cell>
        </row>
        <row r="3481">
          <cell r="A3481" t="str">
            <v>L&amp;S Math &amp; Phys Sciences Div</v>
          </cell>
          <cell r="B3481" t="str">
            <v>Mathematics</v>
          </cell>
          <cell r="N3481" t="str">
            <v>TAS Eligible</v>
          </cell>
          <cell r="S3481">
            <v>1684</v>
          </cell>
          <cell r="X3481">
            <v>1739.3399480191354</v>
          </cell>
        </row>
        <row r="3482">
          <cell r="A3482" t="str">
            <v>L&amp;S Math &amp; Phys Sciences Div</v>
          </cell>
          <cell r="B3482" t="str">
            <v>Mathematics</v>
          </cell>
          <cell r="N3482" t="str">
            <v>TAS Eligible</v>
          </cell>
          <cell r="S3482">
            <v>1092</v>
          </cell>
          <cell r="X3482">
            <v>1130.0407929735914</v>
          </cell>
        </row>
        <row r="3483">
          <cell r="A3483" t="str">
            <v>L&amp;S Math &amp; Phys Sciences Div</v>
          </cell>
          <cell r="B3483" t="str">
            <v>Mathematics</v>
          </cell>
          <cell r="N3483" t="str">
            <v>TAS Eligible</v>
          </cell>
          <cell r="S3483">
            <v>1156</v>
          </cell>
          <cell r="X3483">
            <v>1199.5443921056819</v>
          </cell>
        </row>
        <row r="3484">
          <cell r="A3484" t="str">
            <v>L&amp;S Math &amp; Phys Sciences Div</v>
          </cell>
          <cell r="B3484" t="str">
            <v>Mathematics</v>
          </cell>
          <cell r="N3484" t="str">
            <v>TAS Eligible</v>
          </cell>
          <cell r="S3484">
            <v>1269</v>
          </cell>
          <cell r="X3484">
            <v>1331.7092341001762</v>
          </cell>
        </row>
        <row r="3485">
          <cell r="A3485" t="str">
            <v>L&amp;S Math &amp; Phys Sciences Div</v>
          </cell>
          <cell r="B3485" t="str">
            <v>Mathematics</v>
          </cell>
          <cell r="N3485" t="str">
            <v>TAS Eligible</v>
          </cell>
          <cell r="S3485">
            <v>1137</v>
          </cell>
          <cell r="X3485">
            <v>1187.0426534057801</v>
          </cell>
        </row>
        <row r="3486">
          <cell r="A3486" t="str">
            <v>L&amp;S Math &amp; Phys Sciences Div</v>
          </cell>
          <cell r="B3486" t="str">
            <v>Mathematics</v>
          </cell>
          <cell r="N3486" t="str">
            <v>TAS Eligible</v>
          </cell>
          <cell r="S3486">
            <v>951</v>
          </cell>
          <cell r="X3486">
            <v>992.20675443130381</v>
          </cell>
        </row>
        <row r="3487">
          <cell r="A3487" t="str">
            <v>L&amp;S Math &amp; Phys Sciences Div</v>
          </cell>
          <cell r="B3487" t="str">
            <v>Mathematics</v>
          </cell>
          <cell r="N3487" t="str">
            <v>TAS Eligible</v>
          </cell>
          <cell r="S3487">
            <v>1062</v>
          </cell>
          <cell r="X3487">
            <v>1116.6551580553626</v>
          </cell>
        </row>
        <row r="3488">
          <cell r="A3488" t="str">
            <v>L&amp;S Math &amp; Phys Sciences Div</v>
          </cell>
          <cell r="B3488" t="str">
            <v>Mathematics</v>
          </cell>
          <cell r="N3488" t="str">
            <v>TAS Eligible</v>
          </cell>
          <cell r="S3488">
            <v>1212</v>
          </cell>
          <cell r="X3488">
            <v>1265.8242970245465</v>
          </cell>
        </row>
        <row r="3489">
          <cell r="A3489" t="str">
            <v>L&amp;S Math &amp; Phys Sciences Div</v>
          </cell>
          <cell r="B3489" t="str">
            <v>Mathematics</v>
          </cell>
          <cell r="N3489" t="str">
            <v>TAS Eligible</v>
          </cell>
          <cell r="S3489">
            <v>1254</v>
          </cell>
          <cell r="X3489">
            <v>1296.1383049966664</v>
          </cell>
        </row>
        <row r="3490">
          <cell r="A3490" t="str">
            <v>L&amp;S Math &amp; Phys Sciences Div</v>
          </cell>
          <cell r="B3490" t="str">
            <v>Mathematics</v>
          </cell>
          <cell r="N3490" t="str">
            <v>Not TAS Eligible</v>
          </cell>
          <cell r="S3490">
            <v>17</v>
          </cell>
          <cell r="X3490">
            <v>17.198846099514004</v>
          </cell>
        </row>
        <row r="3491">
          <cell r="A3491" t="str">
            <v>L&amp;S Math &amp; Phys Sciences Div</v>
          </cell>
          <cell r="B3491" t="str">
            <v>Mathematics</v>
          </cell>
          <cell r="N3491" t="str">
            <v>Not TAS Eligible</v>
          </cell>
          <cell r="S3491">
            <v>10</v>
          </cell>
          <cell r="X3491">
            <v>10.866984716270839</v>
          </cell>
        </row>
        <row r="3492">
          <cell r="A3492" t="str">
            <v>L&amp;S Math &amp; Phys Sciences Div</v>
          </cell>
          <cell r="B3492" t="str">
            <v>Mathematics</v>
          </cell>
          <cell r="N3492" t="str">
            <v>TAS Eligible</v>
          </cell>
          <cell r="S3492">
            <v>848</v>
          </cell>
          <cell r="X3492">
            <v>897.37965235017998</v>
          </cell>
        </row>
        <row r="3493">
          <cell r="A3493" t="str">
            <v>L&amp;S Math &amp; Phys Sciences Div</v>
          </cell>
          <cell r="B3493" t="str">
            <v>Mathematics</v>
          </cell>
          <cell r="N3493" t="str">
            <v>TAS Eligible</v>
          </cell>
          <cell r="S3493">
            <v>288</v>
          </cell>
          <cell r="X3493">
            <v>301.80820048404183</v>
          </cell>
        </row>
        <row r="3494">
          <cell r="A3494" t="str">
            <v>L&amp;S Math &amp; Phys Sciences Div</v>
          </cell>
          <cell r="B3494" t="str">
            <v>Mathematics</v>
          </cell>
          <cell r="N3494" t="str">
            <v>TAS Eligible</v>
          </cell>
          <cell r="S3494">
            <v>1632</v>
          </cell>
          <cell r="X3494">
            <v>1717.5866677990171</v>
          </cell>
        </row>
        <row r="3495">
          <cell r="A3495" t="str">
            <v>L&amp;S Math &amp; Phys Sciences Div</v>
          </cell>
          <cell r="B3495" t="str">
            <v>Mathematics</v>
          </cell>
          <cell r="N3495" t="str">
            <v>TAS Eligible</v>
          </cell>
          <cell r="S3495">
            <v>1096</v>
          </cell>
          <cell r="X3495">
            <v>1127.0656518964322</v>
          </cell>
        </row>
        <row r="3496">
          <cell r="A3496" t="str">
            <v>L&amp;S Math &amp; Phys Sciences Div</v>
          </cell>
          <cell r="B3496" t="str">
            <v>Mathematics</v>
          </cell>
          <cell r="N3496" t="str">
            <v>TAS Eligible</v>
          </cell>
          <cell r="S3496">
            <v>1448</v>
          </cell>
          <cell r="X3496">
            <v>1485.7117120462387</v>
          </cell>
        </row>
        <row r="3497">
          <cell r="A3497" t="str">
            <v>L&amp;S Math &amp; Phys Sciences Div</v>
          </cell>
          <cell r="B3497" t="str">
            <v>Mathematics</v>
          </cell>
          <cell r="N3497" t="str">
            <v>TAS Eligible</v>
          </cell>
          <cell r="S3497">
            <v>1732</v>
          </cell>
          <cell r="X3497">
            <v>1855.5417939946813</v>
          </cell>
        </row>
        <row r="3498">
          <cell r="A3498" t="str">
            <v>L&amp;S Math &amp; Phys Sciences Div</v>
          </cell>
          <cell r="B3498" t="str">
            <v>Mathematics</v>
          </cell>
          <cell r="N3498" t="str">
            <v>TAS Eligible</v>
          </cell>
          <cell r="S3498">
            <v>108</v>
          </cell>
          <cell r="X3498">
            <v>112.35531972698527</v>
          </cell>
        </row>
        <row r="3499">
          <cell r="A3499" t="str">
            <v>L&amp;S Math &amp; Phys Sciences Div</v>
          </cell>
          <cell r="B3499" t="str">
            <v>Mathematics</v>
          </cell>
          <cell r="N3499" t="str">
            <v>TAS Eligible</v>
          </cell>
          <cell r="S3499">
            <v>2740</v>
          </cell>
          <cell r="X3499">
            <v>2835.0521317449047</v>
          </cell>
        </row>
        <row r="3500">
          <cell r="A3500" t="str">
            <v>L&amp;S Math &amp; Phys Sciences Div</v>
          </cell>
          <cell r="B3500" t="str">
            <v>Mathematics</v>
          </cell>
          <cell r="N3500" t="str">
            <v>TAS Eligible</v>
          </cell>
          <cell r="S3500">
            <v>2800</v>
          </cell>
          <cell r="X3500">
            <v>2892.2009090851911</v>
          </cell>
        </row>
        <row r="3501">
          <cell r="A3501" t="str">
            <v>L&amp;S Math &amp; Phys Sciences Div</v>
          </cell>
          <cell r="B3501" t="str">
            <v>Mathematics</v>
          </cell>
          <cell r="N3501" t="str">
            <v>TAS Eligible</v>
          </cell>
          <cell r="S3501">
            <v>1632</v>
          </cell>
          <cell r="X3501">
            <v>1725.6772632337802</v>
          </cell>
        </row>
        <row r="3502">
          <cell r="A3502" t="str">
            <v>L&amp;S Math &amp; Phys Sciences Div</v>
          </cell>
          <cell r="B3502" t="str">
            <v>Mathematics</v>
          </cell>
          <cell r="N3502" t="str">
            <v>TAS Eligible</v>
          </cell>
          <cell r="S3502">
            <v>1508</v>
          </cell>
          <cell r="X3502">
            <v>1565.503318338014</v>
          </cell>
        </row>
        <row r="3503">
          <cell r="A3503" t="str">
            <v>L&amp;S Math &amp; Phys Sciences Div</v>
          </cell>
          <cell r="B3503" t="str">
            <v>Mathematics</v>
          </cell>
          <cell r="N3503" t="str">
            <v>TAS Eligible</v>
          </cell>
          <cell r="S3503">
            <v>700</v>
          </cell>
          <cell r="X3503">
            <v>705.12178071523465</v>
          </cell>
        </row>
        <row r="3504">
          <cell r="A3504" t="str">
            <v>L&amp;S Math &amp; Phys Sciences Div</v>
          </cell>
          <cell r="B3504" t="str">
            <v>Mathematics</v>
          </cell>
          <cell r="N3504" t="str">
            <v>TAS Eligible</v>
          </cell>
          <cell r="S3504">
            <v>60</v>
          </cell>
          <cell r="X3504">
            <v>64.094025296392175</v>
          </cell>
        </row>
        <row r="3505">
          <cell r="A3505" t="str">
            <v>L&amp;S Math &amp; Phys Sciences Div</v>
          </cell>
          <cell r="B3505" t="str">
            <v>Mathematics</v>
          </cell>
          <cell r="N3505" t="str">
            <v>TAS Eligible</v>
          </cell>
          <cell r="S3505">
            <v>1016</v>
          </cell>
          <cell r="X3505">
            <v>1032.3329189240053</v>
          </cell>
        </row>
        <row r="3506">
          <cell r="A3506" t="str">
            <v>L&amp;S Math &amp; Phys Sciences Div</v>
          </cell>
          <cell r="B3506" t="str">
            <v>Mathematics</v>
          </cell>
          <cell r="N3506" t="str">
            <v>TAS Eligible</v>
          </cell>
          <cell r="S3506">
            <v>956</v>
          </cell>
          <cell r="X3506">
            <v>958.65241248923223</v>
          </cell>
        </row>
        <row r="3507">
          <cell r="A3507" t="str">
            <v>L&amp;S Math &amp; Phys Sciences Div</v>
          </cell>
          <cell r="B3507" t="str">
            <v>Mathematics</v>
          </cell>
          <cell r="N3507" t="str">
            <v>Not TAS Eligible</v>
          </cell>
          <cell r="S3507">
            <v>35</v>
          </cell>
          <cell r="X3507">
            <v>36.261230331523343</v>
          </cell>
        </row>
        <row r="3508">
          <cell r="A3508" t="str">
            <v>L&amp;S Math &amp; Phys Sciences Div</v>
          </cell>
          <cell r="B3508" t="str">
            <v>Mathematics</v>
          </cell>
          <cell r="N3508" t="str">
            <v>Not TAS Eligible</v>
          </cell>
          <cell r="S3508">
            <v>56</v>
          </cell>
          <cell r="X3508">
            <v>61.204484489237998</v>
          </cell>
        </row>
        <row r="3509">
          <cell r="A3509" t="str">
            <v>L&amp;S Math &amp; Phys Sciences Div</v>
          </cell>
          <cell r="B3509" t="str">
            <v>Mathematics</v>
          </cell>
          <cell r="N3509" t="str">
            <v>Not TAS Eligible</v>
          </cell>
          <cell r="S3509">
            <v>47</v>
          </cell>
          <cell r="X3509">
            <v>51.11631884287948</v>
          </cell>
        </row>
        <row r="3510">
          <cell r="A3510" t="str">
            <v>L&amp;S Math &amp; Phys Sciences Div</v>
          </cell>
          <cell r="B3510" t="str">
            <v>Mathematics</v>
          </cell>
          <cell r="N3510" t="str">
            <v>Not TAS Eligible</v>
          </cell>
          <cell r="S3510">
            <v>32</v>
          </cell>
          <cell r="X3510">
            <v>33.760635641465022</v>
          </cell>
        </row>
        <row r="3511">
          <cell r="A3511" t="str">
            <v>L&amp;S Math &amp; Phys Sciences Div</v>
          </cell>
          <cell r="B3511" t="str">
            <v>Mathematics</v>
          </cell>
          <cell r="N3511" t="str">
            <v>Not TAS Eligible</v>
          </cell>
          <cell r="S3511">
            <v>28</v>
          </cell>
          <cell r="X3511">
            <v>29.112366995984104</v>
          </cell>
        </row>
        <row r="3512">
          <cell r="A3512" t="str">
            <v>L&amp;S Math &amp; Phys Sciences Div</v>
          </cell>
          <cell r="B3512" t="str">
            <v>Mathematics</v>
          </cell>
          <cell r="N3512" t="str">
            <v>Not TAS Eligible</v>
          </cell>
          <cell r="S3512">
            <v>45</v>
          </cell>
          <cell r="X3512">
            <v>47.934852284541122</v>
          </cell>
        </row>
        <row r="3513">
          <cell r="A3513" t="str">
            <v>L&amp;S Math &amp; Phys Sciences Div</v>
          </cell>
          <cell r="B3513" t="str">
            <v>Mathematics</v>
          </cell>
          <cell r="N3513" t="str">
            <v>Not TAS Eligible</v>
          </cell>
          <cell r="S3513">
            <v>46</v>
          </cell>
          <cell r="X3513">
            <v>47.680625884351869</v>
          </cell>
        </row>
        <row r="3514">
          <cell r="A3514" t="str">
            <v>L&amp;S Math &amp; Phys Sciences Div</v>
          </cell>
          <cell r="B3514" t="str">
            <v>Mathematics</v>
          </cell>
          <cell r="N3514" t="str">
            <v>Not TAS Eligible</v>
          </cell>
          <cell r="S3514">
            <v>31</v>
          </cell>
          <cell r="X3514">
            <v>34.177448872430709</v>
          </cell>
        </row>
        <row r="3515">
          <cell r="A3515" t="str">
            <v>L&amp;S Math &amp; Phys Sciences Div</v>
          </cell>
          <cell r="B3515" t="str">
            <v>Mathematics</v>
          </cell>
          <cell r="N3515" t="str">
            <v>Not TAS Eligible</v>
          </cell>
          <cell r="S3515">
            <v>25</v>
          </cell>
          <cell r="X3515">
            <v>27.900887794116745</v>
          </cell>
        </row>
        <row r="3516">
          <cell r="A3516" t="str">
            <v>L&amp;S Math &amp; Phys Sciences Div</v>
          </cell>
          <cell r="B3516" t="str">
            <v>Mathematics</v>
          </cell>
          <cell r="N3516" t="str">
            <v>Not TAS Eligible</v>
          </cell>
          <cell r="S3516">
            <v>38</v>
          </cell>
          <cell r="X3516">
            <v>41.397566605292347</v>
          </cell>
        </row>
        <row r="3517">
          <cell r="A3517" t="str">
            <v>L&amp;S Math &amp; Phys Sciences Div</v>
          </cell>
          <cell r="B3517" t="str">
            <v>Mathematics</v>
          </cell>
          <cell r="N3517" t="str">
            <v>Not TAS Eligible</v>
          </cell>
          <cell r="S3517">
            <v>45</v>
          </cell>
          <cell r="X3517">
            <v>46.432392268871929</v>
          </cell>
        </row>
        <row r="3518">
          <cell r="A3518" t="str">
            <v>L&amp;S Math &amp; Phys Sciences Div</v>
          </cell>
          <cell r="B3518" t="str">
            <v>Mathematics</v>
          </cell>
          <cell r="N3518" t="str">
            <v>Not TAS Eligible</v>
          </cell>
          <cell r="S3518">
            <v>25</v>
          </cell>
          <cell r="X3518">
            <v>26.242369892849375</v>
          </cell>
        </row>
        <row r="3519">
          <cell r="A3519" t="str">
            <v>L&amp;S Math &amp; Phys Sciences Div</v>
          </cell>
          <cell r="B3519" t="str">
            <v>Mathematics</v>
          </cell>
          <cell r="N3519" t="str">
            <v>Not TAS Eligible</v>
          </cell>
          <cell r="S3519">
            <v>33</v>
          </cell>
          <cell r="X3519">
            <v>33.641935123061344</v>
          </cell>
        </row>
        <row r="3520">
          <cell r="A3520" t="str">
            <v>L&amp;S Math &amp; Phys Sciences Div</v>
          </cell>
          <cell r="B3520" t="str">
            <v>Mathematics</v>
          </cell>
          <cell r="N3520" t="str">
            <v>Not TAS Eligible</v>
          </cell>
          <cell r="S3520">
            <v>24</v>
          </cell>
          <cell r="X3520">
            <v>24.994458954314236</v>
          </cell>
        </row>
        <row r="3521">
          <cell r="A3521" t="str">
            <v>L&amp;S Math &amp; Phys Sciences Div</v>
          </cell>
          <cell r="B3521" t="str">
            <v>Mathematics</v>
          </cell>
          <cell r="N3521" t="str">
            <v>Not TAS Eligible</v>
          </cell>
          <cell r="S3521">
            <v>1</v>
          </cell>
          <cell r="X3521">
            <v>1.042622950819672</v>
          </cell>
        </row>
        <row r="3522">
          <cell r="A3522" t="str">
            <v>L&amp;S Math &amp; Phys Sciences Div</v>
          </cell>
          <cell r="B3522" t="str">
            <v>Mathematics</v>
          </cell>
          <cell r="N3522" t="str">
            <v>Not TAS Eligible</v>
          </cell>
          <cell r="S3522">
            <v>3</v>
          </cell>
          <cell r="X3522">
            <v>3.0620821123350765</v>
          </cell>
        </row>
        <row r="3523">
          <cell r="A3523" t="str">
            <v>L&amp;S Math &amp; Phys Sciences Div</v>
          </cell>
          <cell r="B3523" t="str">
            <v>Mathematics</v>
          </cell>
          <cell r="N3523" t="str">
            <v>Not TAS Eligible</v>
          </cell>
          <cell r="S3523">
            <v>13</v>
          </cell>
          <cell r="X3523">
            <v>13.02318881708184</v>
          </cell>
        </row>
        <row r="3524">
          <cell r="A3524" t="str">
            <v>L&amp;S Math &amp; Phys Sciences Div</v>
          </cell>
          <cell r="B3524" t="str">
            <v>Mathematics</v>
          </cell>
          <cell r="N3524" t="str">
            <v>Not TAS Eligible</v>
          </cell>
          <cell r="S3524">
            <v>88</v>
          </cell>
          <cell r="X3524">
            <v>92.450090406762911</v>
          </cell>
        </row>
        <row r="3525">
          <cell r="A3525" t="str">
            <v>L&amp;S Math &amp; Phys Sciences Div</v>
          </cell>
          <cell r="B3525" t="str">
            <v>Mathematics</v>
          </cell>
          <cell r="N3525" t="str">
            <v>Not TAS Eligible</v>
          </cell>
          <cell r="S3525">
            <v>10</v>
          </cell>
          <cell r="X3525">
            <v>9.8084037431216888</v>
          </cell>
        </row>
        <row r="3526">
          <cell r="A3526" t="str">
            <v>L&amp;S Math &amp; Phys Sciences Div</v>
          </cell>
          <cell r="B3526" t="str">
            <v>Mathematics</v>
          </cell>
          <cell r="N3526" t="str">
            <v>Not TAS Eligible</v>
          </cell>
          <cell r="S3526">
            <v>27</v>
          </cell>
          <cell r="X3526">
            <v>29.839771659956991</v>
          </cell>
        </row>
        <row r="3527">
          <cell r="A3527" t="str">
            <v>L&amp;S Math &amp; Phys Sciences Div</v>
          </cell>
          <cell r="B3527" t="str">
            <v>Mathematics</v>
          </cell>
          <cell r="N3527" t="str">
            <v>Not TAS Eligible</v>
          </cell>
          <cell r="S3527">
            <v>13</v>
          </cell>
          <cell r="X3527">
            <v>12.985724126939553</v>
          </cell>
        </row>
        <row r="3528">
          <cell r="A3528" t="str">
            <v>L&amp;S Math &amp; Phys Sciences Div</v>
          </cell>
          <cell r="B3528" t="str">
            <v>Mathematics</v>
          </cell>
          <cell r="N3528" t="str">
            <v>Not TAS Eligible</v>
          </cell>
          <cell r="S3528">
            <v>20</v>
          </cell>
          <cell r="X3528">
            <v>19.881031045097675</v>
          </cell>
        </row>
        <row r="3529">
          <cell r="A3529" t="str">
            <v>L&amp;S Math &amp; Phys Sciences Div</v>
          </cell>
          <cell r="B3529" t="str">
            <v>Mathematics</v>
          </cell>
          <cell r="N3529" t="str">
            <v>Not TAS Eligible</v>
          </cell>
          <cell r="S3529">
            <v>107</v>
          </cell>
          <cell r="X3529">
            <v>113.8725421967758</v>
          </cell>
        </row>
        <row r="3530">
          <cell r="A3530" t="str">
            <v>L&amp;S Math &amp; Phys Sciences Div</v>
          </cell>
          <cell r="B3530" t="str">
            <v>Mathematics</v>
          </cell>
          <cell r="N3530" t="str">
            <v>Not TAS Eligible</v>
          </cell>
          <cell r="S3530">
            <v>20</v>
          </cell>
          <cell r="X3530">
            <v>21.518090922510812</v>
          </cell>
        </row>
        <row r="3531">
          <cell r="A3531" t="str">
            <v>L&amp;S Math &amp; Phys Sciences Div</v>
          </cell>
          <cell r="B3531" t="str">
            <v>Mathematics</v>
          </cell>
          <cell r="N3531" t="str">
            <v>Not TAS Eligible</v>
          </cell>
          <cell r="S3531">
            <v>9.5</v>
          </cell>
          <cell r="X3531">
            <v>10.126815335955726</v>
          </cell>
        </row>
        <row r="3532">
          <cell r="A3532" t="str">
            <v>L&amp;S Math &amp; Phys Sciences Div</v>
          </cell>
          <cell r="B3532" t="str">
            <v>Mathematics</v>
          </cell>
          <cell r="N3532" t="str">
            <v>Not TAS Eligible</v>
          </cell>
          <cell r="S3532">
            <v>9</v>
          </cell>
          <cell r="X3532">
            <v>8.9726136590827164</v>
          </cell>
        </row>
        <row r="3533">
          <cell r="A3533" t="str">
            <v>L&amp;S Math &amp; Phys Sciences Div</v>
          </cell>
          <cell r="B3533" t="str">
            <v>Mathematics</v>
          </cell>
          <cell r="N3533" t="str">
            <v>Not TAS Eligible</v>
          </cell>
          <cell r="S3533">
            <v>9</v>
          </cell>
          <cell r="X3533">
            <v>9.0208113100180825</v>
          </cell>
        </row>
        <row r="3534">
          <cell r="A3534" t="str">
            <v>L&amp;S Math &amp; Phys Sciences Div</v>
          </cell>
          <cell r="B3534" t="str">
            <v>Mathematics</v>
          </cell>
          <cell r="N3534" t="str">
            <v>Not TAS Eligible</v>
          </cell>
          <cell r="S3534">
            <v>9.5</v>
          </cell>
          <cell r="X3534">
            <v>10.414000415568605</v>
          </cell>
        </row>
        <row r="3535">
          <cell r="A3535" t="str">
            <v>L&amp;S Math &amp; Phys Sciences Div</v>
          </cell>
          <cell r="B3535" t="str">
            <v>Mathematics</v>
          </cell>
          <cell r="N3535" t="str">
            <v>Not TAS Eligible</v>
          </cell>
          <cell r="S3535">
            <v>7.5</v>
          </cell>
          <cell r="X3535">
            <v>8.1925072026330241</v>
          </cell>
        </row>
        <row r="3536">
          <cell r="A3536" t="str">
            <v>L&amp;S Math &amp; Phys Sciences Div</v>
          </cell>
          <cell r="B3536" t="str">
            <v>Mathematics</v>
          </cell>
          <cell r="N3536" t="str">
            <v>Not TAS Eligible</v>
          </cell>
          <cell r="S3536">
            <v>8.5</v>
          </cell>
          <cell r="X3536">
            <v>9.0298337885894835</v>
          </cell>
        </row>
        <row r="3537">
          <cell r="A3537" t="str">
            <v>L&amp;S Math &amp; Phys Sciences Div</v>
          </cell>
          <cell r="B3537" t="str">
            <v>Mathematics</v>
          </cell>
          <cell r="N3537" t="str">
            <v>Not TAS Eligible</v>
          </cell>
          <cell r="S3537">
            <v>8</v>
          </cell>
          <cell r="X3537">
            <v>8.5272313133991648</v>
          </cell>
        </row>
        <row r="3538">
          <cell r="A3538" t="str">
            <v>L&amp;S Math &amp; Phys Sciences Div</v>
          </cell>
          <cell r="B3538" t="str">
            <v>Mathematics</v>
          </cell>
          <cell r="N3538" t="str">
            <v>Not TAS Eligible</v>
          </cell>
          <cell r="S3538">
            <v>8.5</v>
          </cell>
          <cell r="X3538">
            <v>8.5699911680489311</v>
          </cell>
        </row>
        <row r="3539">
          <cell r="A3539" t="str">
            <v>L&amp;S Math &amp; Phys Sciences Div</v>
          </cell>
          <cell r="B3539" t="str">
            <v>Mathematics</v>
          </cell>
          <cell r="N3539" t="str">
            <v>Not TAS Eligible</v>
          </cell>
          <cell r="S3539">
            <v>9.5</v>
          </cell>
          <cell r="X3539">
            <v>10.126815335955726</v>
          </cell>
        </row>
        <row r="3540">
          <cell r="A3540" t="str">
            <v>L&amp;S Math &amp; Phys Sciences Div</v>
          </cell>
          <cell r="B3540" t="str">
            <v>Mathematics</v>
          </cell>
          <cell r="N3540" t="str">
            <v>Not TAS Eligible</v>
          </cell>
          <cell r="S3540">
            <v>9</v>
          </cell>
          <cell r="X3540">
            <v>8.9726136590827164</v>
          </cell>
        </row>
        <row r="3541">
          <cell r="A3541" t="str">
            <v>L&amp;S Math &amp; Phys Sciences Div</v>
          </cell>
          <cell r="B3541" t="str">
            <v>Mathematics</v>
          </cell>
          <cell r="N3541" t="str">
            <v>Not TAS Eligible</v>
          </cell>
          <cell r="S3541">
            <v>9</v>
          </cell>
          <cell r="X3541">
            <v>9.0208113100180825</v>
          </cell>
        </row>
        <row r="3542">
          <cell r="A3542" t="str">
            <v>L&amp;S Math &amp; Phys Sciences Div</v>
          </cell>
          <cell r="B3542" t="str">
            <v>Mathematics</v>
          </cell>
          <cell r="N3542" t="str">
            <v>Not TAS Eligible</v>
          </cell>
          <cell r="S3542">
            <v>9.5</v>
          </cell>
          <cell r="X3542">
            <v>10.414000415568605</v>
          </cell>
        </row>
        <row r="3543">
          <cell r="A3543" t="str">
            <v>L&amp;S Math &amp; Phys Sciences Div</v>
          </cell>
          <cell r="B3543" t="str">
            <v>Mathematics</v>
          </cell>
          <cell r="N3543" t="str">
            <v>Not TAS Eligible</v>
          </cell>
          <cell r="S3543">
            <v>7.5</v>
          </cell>
          <cell r="X3543">
            <v>8.1925072026330241</v>
          </cell>
        </row>
        <row r="3544">
          <cell r="A3544" t="str">
            <v>L&amp;S Math &amp; Phys Sciences Div</v>
          </cell>
          <cell r="B3544" t="str">
            <v>Mathematics</v>
          </cell>
          <cell r="N3544" t="str">
            <v>Not TAS Eligible</v>
          </cell>
          <cell r="S3544">
            <v>8.5</v>
          </cell>
          <cell r="X3544">
            <v>9.0298337885894835</v>
          </cell>
        </row>
        <row r="3545">
          <cell r="A3545" t="str">
            <v>L&amp;S Math &amp; Phys Sciences Div</v>
          </cell>
          <cell r="B3545" t="str">
            <v>Mathematics</v>
          </cell>
          <cell r="N3545" t="str">
            <v>Not TAS Eligible</v>
          </cell>
          <cell r="S3545">
            <v>8</v>
          </cell>
          <cell r="X3545">
            <v>8.5272313133991648</v>
          </cell>
        </row>
        <row r="3546">
          <cell r="A3546" t="str">
            <v>L&amp;S Math &amp; Phys Sciences Div</v>
          </cell>
          <cell r="B3546" t="str">
            <v>Mathematics</v>
          </cell>
          <cell r="N3546" t="str">
            <v>Not TAS Eligible</v>
          </cell>
          <cell r="S3546">
            <v>8.5</v>
          </cell>
          <cell r="X3546">
            <v>8.5699911680489311</v>
          </cell>
        </row>
        <row r="3547">
          <cell r="A3547" t="str">
            <v>L&amp;S Math &amp; Phys Sciences Div</v>
          </cell>
          <cell r="B3547" t="str">
            <v>Mathematics</v>
          </cell>
          <cell r="N3547" t="str">
            <v>TAS Eligible</v>
          </cell>
          <cell r="S3547">
            <v>176</v>
          </cell>
          <cell r="X3547">
            <v>178.85722112205491</v>
          </cell>
        </row>
        <row r="3548">
          <cell r="A3548" t="str">
            <v>L&amp;S Math &amp; Phys Sciences Div</v>
          </cell>
          <cell r="B3548" t="str">
            <v>Mathematics</v>
          </cell>
          <cell r="N3548" t="str">
            <v>TAS Eligible</v>
          </cell>
          <cell r="S3548">
            <v>144</v>
          </cell>
          <cell r="X3548">
            <v>137.62474766210411</v>
          </cell>
        </row>
        <row r="3549">
          <cell r="A3549" t="str">
            <v>L&amp;S Math &amp; Phys Sciences Div</v>
          </cell>
          <cell r="B3549" t="str">
            <v>Mathematics</v>
          </cell>
          <cell r="N3549" t="str">
            <v>TAS Eligible</v>
          </cell>
          <cell r="S3549">
            <v>188</v>
          </cell>
          <cell r="X3549">
            <v>190.40920026780432</v>
          </cell>
        </row>
        <row r="3550">
          <cell r="A3550" t="str">
            <v>L&amp;S Math &amp; Phys Sciences Div</v>
          </cell>
          <cell r="B3550" t="str">
            <v>Mathematics</v>
          </cell>
          <cell r="N3550" t="str">
            <v>TAS Eligible</v>
          </cell>
          <cell r="S3550">
            <v>124</v>
          </cell>
          <cell r="X3550">
            <v>128.66249519940777</v>
          </cell>
        </row>
        <row r="3551">
          <cell r="A3551" t="str">
            <v>L&amp;S Math &amp; Phys Sciences Div</v>
          </cell>
          <cell r="B3551" t="str">
            <v>Mathematics</v>
          </cell>
          <cell r="N3551" t="str">
            <v>TAS Eligible</v>
          </cell>
          <cell r="S3551">
            <v>152</v>
          </cell>
          <cell r="X3551">
            <v>155.58465039874753</v>
          </cell>
        </row>
        <row r="3552">
          <cell r="A3552" t="str">
            <v>L&amp;S Math &amp; Phys Sciences Div</v>
          </cell>
          <cell r="B3552" t="str">
            <v>Mathematics</v>
          </cell>
          <cell r="N3552" t="str">
            <v>TAS Eligible</v>
          </cell>
          <cell r="S3552">
            <v>124</v>
          </cell>
          <cell r="X3552">
            <v>126.07674121348835</v>
          </cell>
        </row>
        <row r="3553">
          <cell r="A3553" t="str">
            <v>L&amp;S Math &amp; Phys Sciences Div</v>
          </cell>
          <cell r="B3553" t="str">
            <v>Mathematics</v>
          </cell>
          <cell r="N3553" t="str">
            <v>TAS Eligible</v>
          </cell>
          <cell r="S3553">
            <v>100</v>
          </cell>
          <cell r="X3553">
            <v>99.902732742492688</v>
          </cell>
        </row>
        <row r="3554">
          <cell r="A3554" t="str">
            <v>L&amp;S Math &amp; Phys Sciences Div</v>
          </cell>
          <cell r="B3554" t="str">
            <v>Mathematics</v>
          </cell>
          <cell r="N3554" t="str">
            <v>TAS Eligible</v>
          </cell>
          <cell r="S3554">
            <v>152</v>
          </cell>
          <cell r="X3554">
            <v>151.99874648817433</v>
          </cell>
        </row>
        <row r="3555">
          <cell r="A3555" t="str">
            <v>L&amp;S Math &amp; Phys Sciences Div</v>
          </cell>
          <cell r="B3555" t="str">
            <v>Mathematics</v>
          </cell>
          <cell r="N3555" t="str">
            <v>TAS Eligible</v>
          </cell>
          <cell r="S3555">
            <v>140</v>
          </cell>
          <cell r="X3555">
            <v>145.59134336704213</v>
          </cell>
        </row>
        <row r="3556">
          <cell r="A3556" t="str">
            <v>L&amp;S Math &amp; Phys Sciences Div</v>
          </cell>
          <cell r="B3556" t="str">
            <v>Mathematics</v>
          </cell>
          <cell r="N3556" t="str">
            <v>TAS Eligible</v>
          </cell>
          <cell r="S3556">
            <v>108</v>
          </cell>
          <cell r="X3556">
            <v>103.78872733702181</v>
          </cell>
        </row>
        <row r="3557">
          <cell r="A3557" t="str">
            <v>L&amp;S Math &amp; Phys Sciences Div</v>
          </cell>
          <cell r="B3557" t="str">
            <v>Mathematics</v>
          </cell>
          <cell r="N3557" t="str">
            <v>TAS Eligible</v>
          </cell>
          <cell r="S3557">
            <v>160</v>
          </cell>
          <cell r="X3557">
            <v>146.74763355250431</v>
          </cell>
        </row>
        <row r="3558">
          <cell r="A3558" t="str">
            <v>L&amp;S Math &amp; Phys Sciences Div</v>
          </cell>
          <cell r="B3558" t="str">
            <v>Mathematics</v>
          </cell>
          <cell r="N3558" t="str">
            <v>TAS Eligible</v>
          </cell>
          <cell r="S3558">
            <v>104</v>
          </cell>
          <cell r="X3558">
            <v>98.636669626139309</v>
          </cell>
        </row>
        <row r="3559">
          <cell r="A3559" t="str">
            <v>L&amp;S Math &amp; Phys Sciences Div</v>
          </cell>
          <cell r="B3559" t="str">
            <v>Mathematics</v>
          </cell>
          <cell r="N3559" t="str">
            <v>TAS Eligible</v>
          </cell>
          <cell r="S3559">
            <v>80</v>
          </cell>
          <cell r="X3559">
            <v>82.366534279249095</v>
          </cell>
        </row>
        <row r="3560">
          <cell r="A3560" t="str">
            <v>L&amp;S Math &amp; Phys Sciences Div</v>
          </cell>
          <cell r="B3560" t="str">
            <v>Mathematics</v>
          </cell>
          <cell r="N3560" t="str">
            <v>TAS Eligible</v>
          </cell>
          <cell r="S3560">
            <v>1092</v>
          </cell>
          <cell r="X3560">
            <v>1116.511518339923</v>
          </cell>
        </row>
        <row r="3561">
          <cell r="A3561" t="str">
            <v>L&amp;S Math &amp; Phys Sciences Div</v>
          </cell>
          <cell r="B3561" t="str">
            <v>Mathematics</v>
          </cell>
          <cell r="N3561" t="str">
            <v>TAS Eligible</v>
          </cell>
          <cell r="S3561">
            <v>1152</v>
          </cell>
          <cell r="X3561">
            <v>1158.5295869751094</v>
          </cell>
        </row>
        <row r="3562">
          <cell r="A3562" t="str">
            <v>L&amp;S Math &amp; Phys Sciences Div</v>
          </cell>
          <cell r="B3562" t="str">
            <v>Mathematics</v>
          </cell>
          <cell r="N3562" t="str">
            <v>TAS Eligible</v>
          </cell>
          <cell r="S3562">
            <v>64</v>
          </cell>
          <cell r="X3562">
            <v>63.817441024966598</v>
          </cell>
        </row>
        <row r="3563">
          <cell r="A3563" t="str">
            <v>L&amp;S Math &amp; Phys Sciences Div</v>
          </cell>
          <cell r="B3563" t="str">
            <v>Mathematics</v>
          </cell>
          <cell r="N3563" t="str">
            <v>TAS Eligible</v>
          </cell>
          <cell r="S3563">
            <v>144</v>
          </cell>
          <cell r="X3563">
            <v>148.35346896497333</v>
          </cell>
        </row>
        <row r="3564">
          <cell r="A3564" t="str">
            <v>L&amp;S Math &amp; Phys Sciences Div</v>
          </cell>
          <cell r="B3564" t="str">
            <v>Mathematics</v>
          </cell>
          <cell r="N3564" t="str">
            <v>TAS Eligible</v>
          </cell>
          <cell r="S3564">
            <v>72</v>
          </cell>
          <cell r="X3564">
            <v>65.391174299878145</v>
          </cell>
        </row>
        <row r="3565">
          <cell r="A3565" t="str">
            <v>L&amp;S Math &amp; Phys Sciences Div</v>
          </cell>
          <cell r="B3565" t="str">
            <v>Mathematics</v>
          </cell>
          <cell r="N3565" t="str">
            <v>TAS Eligible</v>
          </cell>
          <cell r="S3565">
            <v>156</v>
          </cell>
          <cell r="X3565">
            <v>157.81128770244385</v>
          </cell>
        </row>
        <row r="3566">
          <cell r="A3566" t="str">
            <v>L&amp;S Math &amp; Phys Sciences Div</v>
          </cell>
          <cell r="B3566" t="str">
            <v>Mathematics</v>
          </cell>
          <cell r="N3566" t="str">
            <v>TAS Eligible</v>
          </cell>
          <cell r="S3566">
            <v>156</v>
          </cell>
          <cell r="X3566">
            <v>150.24322211750078</v>
          </cell>
        </row>
        <row r="3567">
          <cell r="A3567" t="str">
            <v>L&amp;S Math &amp; Phys Sciences Div</v>
          </cell>
          <cell r="B3567" t="str">
            <v>Mathematics</v>
          </cell>
          <cell r="N3567" t="str">
            <v>TAS Eligible</v>
          </cell>
          <cell r="S3567">
            <v>108</v>
          </cell>
          <cell r="X3567">
            <v>103.80854123695713</v>
          </cell>
        </row>
        <row r="3568">
          <cell r="A3568" t="str">
            <v>L&amp;S Math &amp; Phys Sciences Div</v>
          </cell>
          <cell r="B3568" t="str">
            <v>Mathematics</v>
          </cell>
          <cell r="N3568" t="str">
            <v>TAS Eligible</v>
          </cell>
          <cell r="S3568">
            <v>140</v>
          </cell>
          <cell r="X3568">
            <v>126.44746048198114</v>
          </cell>
        </row>
        <row r="3569">
          <cell r="A3569" t="str">
            <v>L&amp;S Math &amp; Phys Sciences Div</v>
          </cell>
          <cell r="B3569" t="str">
            <v>Mathematics</v>
          </cell>
          <cell r="N3569" t="str">
            <v>TAS Eligible</v>
          </cell>
          <cell r="S3569">
            <v>144</v>
          </cell>
          <cell r="X3569">
            <v>136.30988527203939</v>
          </cell>
        </row>
        <row r="3570">
          <cell r="A3570" t="str">
            <v>L&amp;S Math &amp; Phys Sciences Div</v>
          </cell>
          <cell r="B3570" t="str">
            <v>Mathematics</v>
          </cell>
          <cell r="N3570" t="str">
            <v>TAS Eligible</v>
          </cell>
          <cell r="S3570">
            <v>108</v>
          </cell>
          <cell r="X3570">
            <v>111.28459329677401</v>
          </cell>
        </row>
        <row r="3571">
          <cell r="A3571" t="str">
            <v>L&amp;S Math &amp; Phys Sciences Div</v>
          </cell>
          <cell r="B3571" t="str">
            <v>Mathematics</v>
          </cell>
          <cell r="N3571" t="str">
            <v>TAS Eligible</v>
          </cell>
          <cell r="S3571">
            <v>104</v>
          </cell>
          <cell r="X3571">
            <v>105.29402720211442</v>
          </cell>
        </row>
        <row r="3572">
          <cell r="A3572" t="str">
            <v>L&amp;S Math &amp; Phys Sciences Div</v>
          </cell>
          <cell r="B3572" t="str">
            <v>Mathematics</v>
          </cell>
          <cell r="N3572" t="str">
            <v>TAS Eligible</v>
          </cell>
          <cell r="S3572">
            <v>96</v>
          </cell>
          <cell r="X3572">
            <v>87.998995870167846</v>
          </cell>
        </row>
        <row r="3573">
          <cell r="A3573" t="str">
            <v>L&amp;S Math &amp; Phys Sciences Div</v>
          </cell>
          <cell r="B3573" t="str">
            <v>Mathematics</v>
          </cell>
          <cell r="N3573" t="str">
            <v>TAS Eligible</v>
          </cell>
          <cell r="S3573">
            <v>140</v>
          </cell>
          <cell r="X3573">
            <v>122.83282833896835</v>
          </cell>
        </row>
        <row r="3574">
          <cell r="A3574" t="str">
            <v>L&amp;S Math &amp; Phys Sciences Div</v>
          </cell>
          <cell r="B3574" t="str">
            <v>Mathematics</v>
          </cell>
          <cell r="N3574" t="str">
            <v>TAS Eligible</v>
          </cell>
          <cell r="S3574">
            <v>148</v>
          </cell>
          <cell r="X3574">
            <v>161.06885795412373</v>
          </cell>
        </row>
        <row r="3575">
          <cell r="A3575" t="str">
            <v>L&amp;S Math &amp; Phys Sciences Div</v>
          </cell>
          <cell r="B3575" t="str">
            <v>Mathematics</v>
          </cell>
          <cell r="N3575" t="str">
            <v>TAS Eligible</v>
          </cell>
          <cell r="S3575">
            <v>52</v>
          </cell>
          <cell r="X3575">
            <v>55.935634154377489</v>
          </cell>
        </row>
        <row r="3576">
          <cell r="A3576" t="str">
            <v>L&amp;S Math &amp; Phys Sciences Div</v>
          </cell>
          <cell r="B3576" t="str">
            <v>Mathematics</v>
          </cell>
          <cell r="N3576" t="str">
            <v>TAS Eligible</v>
          </cell>
          <cell r="S3576">
            <v>40</v>
          </cell>
          <cell r="X3576">
            <v>41.459077251143214</v>
          </cell>
        </row>
        <row r="3577">
          <cell r="A3577" t="str">
            <v>L&amp;S Math &amp; Phys Sciences Div</v>
          </cell>
          <cell r="B3577" t="str">
            <v>Mathematics</v>
          </cell>
          <cell r="N3577" t="str">
            <v>TAS Eligible</v>
          </cell>
          <cell r="S3577">
            <v>172</v>
          </cell>
          <cell r="X3577">
            <v>170.36972294866794</v>
          </cell>
        </row>
        <row r="3578">
          <cell r="A3578" t="str">
            <v>L&amp;S Math &amp; Phys Sciences Div</v>
          </cell>
          <cell r="B3578" t="str">
            <v>Mathematics</v>
          </cell>
          <cell r="N3578" t="str">
            <v>TAS Eligible</v>
          </cell>
          <cell r="S3578">
            <v>116</v>
          </cell>
          <cell r="X3578">
            <v>117.51372315475281</v>
          </cell>
        </row>
        <row r="3579">
          <cell r="A3579" t="str">
            <v>L&amp;S Math &amp; Phys Sciences Div</v>
          </cell>
          <cell r="B3579" t="str">
            <v>Mathematics</v>
          </cell>
          <cell r="N3579" t="str">
            <v>TAS Eligible</v>
          </cell>
          <cell r="S3579">
            <v>76</v>
          </cell>
          <cell r="X3579">
            <v>78.375440357346946</v>
          </cell>
        </row>
        <row r="3580">
          <cell r="A3580" t="str">
            <v>L&amp;S Math &amp; Phys Sciences Div</v>
          </cell>
          <cell r="B3580" t="str">
            <v>Mathematics</v>
          </cell>
          <cell r="N3580" t="str">
            <v>TAS Eligible</v>
          </cell>
          <cell r="S3580">
            <v>92</v>
          </cell>
          <cell r="X3580">
            <v>95.031448350322506</v>
          </cell>
        </row>
        <row r="3581">
          <cell r="A3581" t="str">
            <v>L&amp;S Math &amp; Phys Sciences Div</v>
          </cell>
          <cell r="B3581" t="str">
            <v>Mathematics</v>
          </cell>
          <cell r="N3581" t="str">
            <v>TAS Eligible</v>
          </cell>
          <cell r="S3581">
            <v>128</v>
          </cell>
          <cell r="X3581">
            <v>139.62803327005463</v>
          </cell>
        </row>
        <row r="3582">
          <cell r="A3582" t="str">
            <v>L&amp;S Math &amp; Phys Sciences Div</v>
          </cell>
          <cell r="B3582" t="str">
            <v>Mathematics</v>
          </cell>
          <cell r="N3582" t="str">
            <v>TAS Eligible</v>
          </cell>
          <cell r="S3582">
            <v>64</v>
          </cell>
          <cell r="X3582">
            <v>63.588814646450345</v>
          </cell>
        </row>
        <row r="3583">
          <cell r="A3583" t="str">
            <v>L&amp;S Math &amp; Phys Sciences Div</v>
          </cell>
          <cell r="B3583" t="str">
            <v>Mathematics</v>
          </cell>
          <cell r="N3583" t="str">
            <v>TAS Eligible</v>
          </cell>
          <cell r="S3583">
            <v>72</v>
          </cell>
          <cell r="X3583">
            <v>69.259780391332924</v>
          </cell>
        </row>
        <row r="3584">
          <cell r="A3584" t="str">
            <v>L&amp;S Math &amp; Phys Sciences Div</v>
          </cell>
          <cell r="B3584" t="str">
            <v>Mathematics</v>
          </cell>
          <cell r="N3584" t="str">
            <v>TAS Eligible</v>
          </cell>
          <cell r="S3584">
            <v>92</v>
          </cell>
          <cell r="X3584">
            <v>97.162230562504234</v>
          </cell>
        </row>
        <row r="3585">
          <cell r="A3585" t="str">
            <v>L&amp;S Math &amp; Phys Sciences Div</v>
          </cell>
          <cell r="B3585" t="str">
            <v>Mathematics</v>
          </cell>
          <cell r="N3585" t="str">
            <v>TAS Eligible</v>
          </cell>
          <cell r="S3585">
            <v>164</v>
          </cell>
          <cell r="X3585">
            <v>171.90183877889476</v>
          </cell>
        </row>
        <row r="3586">
          <cell r="A3586" t="str">
            <v>L&amp;S Math &amp; Phys Sciences Div</v>
          </cell>
          <cell r="B3586" t="str">
            <v>Mathematics</v>
          </cell>
          <cell r="N3586" t="str">
            <v>TAS Eligible</v>
          </cell>
          <cell r="S3586">
            <v>100</v>
          </cell>
          <cell r="X3586">
            <v>96.217539498757205</v>
          </cell>
        </row>
        <row r="3587">
          <cell r="A3587" t="str">
            <v>L&amp;S Math &amp; Phys Sciences Div</v>
          </cell>
          <cell r="B3587" t="str">
            <v>Mathematics</v>
          </cell>
          <cell r="N3587" t="str">
            <v>TAS Eligible</v>
          </cell>
          <cell r="S3587">
            <v>712</v>
          </cell>
          <cell r="X3587">
            <v>706.4660442258604</v>
          </cell>
        </row>
        <row r="3588">
          <cell r="A3588" t="str">
            <v>L&amp;S Math &amp; Phys Sciences Div</v>
          </cell>
          <cell r="B3588" t="str">
            <v>Mathematics</v>
          </cell>
          <cell r="N3588" t="str">
            <v>TAS Eligible</v>
          </cell>
          <cell r="S3588">
            <v>656</v>
          </cell>
          <cell r="X3588">
            <v>679.82016721298589</v>
          </cell>
        </row>
        <row r="3589">
          <cell r="A3589" t="str">
            <v>L&amp;S Math &amp; Phys Sciences Div</v>
          </cell>
          <cell r="B3589" t="str">
            <v>Mathematics</v>
          </cell>
          <cell r="N3589" t="str">
            <v>TAS Eligible</v>
          </cell>
          <cell r="S3589">
            <v>140</v>
          </cell>
          <cell r="X3589">
            <v>137.53887276859626</v>
          </cell>
        </row>
        <row r="3590">
          <cell r="A3590" t="str">
            <v>L&amp;S Math &amp; Phys Sciences Div</v>
          </cell>
          <cell r="B3590" t="str">
            <v>Mathematics</v>
          </cell>
          <cell r="N3590" t="str">
            <v>TAS Eligible</v>
          </cell>
          <cell r="S3590">
            <v>72</v>
          </cell>
          <cell r="X3590">
            <v>67.03198017442709</v>
          </cell>
        </row>
        <row r="3591">
          <cell r="A3591" t="str">
            <v>L&amp;S Math &amp; Phys Sciences Div</v>
          </cell>
          <cell r="B3591" t="str">
            <v>Mathematics</v>
          </cell>
          <cell r="N3591" t="str">
            <v>TAS Eligible</v>
          </cell>
          <cell r="S3591">
            <v>112</v>
          </cell>
          <cell r="X3591">
            <v>108.65206910832813</v>
          </cell>
        </row>
        <row r="3592">
          <cell r="A3592" t="str">
            <v>L&amp;S Math &amp; Phys Sciences Div</v>
          </cell>
          <cell r="B3592" t="str">
            <v>Mathematics</v>
          </cell>
          <cell r="N3592" t="str">
            <v>TAS Eligible</v>
          </cell>
          <cell r="S3592">
            <v>124</v>
          </cell>
          <cell r="X3592">
            <v>120.62797065753304</v>
          </cell>
        </row>
        <row r="3593">
          <cell r="A3593" t="str">
            <v>L&amp;S Math &amp; Phys Sciences Div</v>
          </cell>
          <cell r="B3593" t="str">
            <v>Mathematics</v>
          </cell>
          <cell r="N3593" t="str">
            <v>TAS Eligible</v>
          </cell>
          <cell r="S3593">
            <v>60</v>
          </cell>
          <cell r="X3593">
            <v>61.203359987770142</v>
          </cell>
        </row>
        <row r="3594">
          <cell r="A3594" t="str">
            <v>L&amp;S Math &amp; Phys Sciences Div</v>
          </cell>
          <cell r="B3594" t="str">
            <v>Mathematics</v>
          </cell>
          <cell r="N3594" t="str">
            <v>TAS Eligible</v>
          </cell>
          <cell r="S3594">
            <v>132</v>
          </cell>
          <cell r="X3594">
            <v>118.11992380057039</v>
          </cell>
        </row>
        <row r="3595">
          <cell r="A3595" t="str">
            <v>L&amp;S Math &amp; Phys Sciences Div</v>
          </cell>
          <cell r="B3595" t="str">
            <v>Mathematics</v>
          </cell>
          <cell r="N3595" t="str">
            <v>TAS Eligible</v>
          </cell>
          <cell r="S3595">
            <v>104</v>
          </cell>
          <cell r="X3595">
            <v>108.15090862880776</v>
          </cell>
        </row>
        <row r="3596">
          <cell r="A3596" t="str">
            <v>L&amp;S Math &amp; Phys Sciences Div</v>
          </cell>
          <cell r="B3596" t="str">
            <v>Mathematics</v>
          </cell>
          <cell r="N3596" t="str">
            <v>TAS Eligible</v>
          </cell>
          <cell r="S3596">
            <v>88</v>
          </cell>
          <cell r="X3596">
            <v>75.192362497910977</v>
          </cell>
        </row>
        <row r="3597">
          <cell r="A3597" t="str">
            <v>L&amp;S Math &amp; Phys Sciences Div</v>
          </cell>
          <cell r="B3597" t="str">
            <v>Mathematics</v>
          </cell>
          <cell r="N3597" t="str">
            <v>TAS Eligible</v>
          </cell>
          <cell r="S3597">
            <v>68</v>
          </cell>
          <cell r="X3597">
            <v>69.369836165729254</v>
          </cell>
        </row>
        <row r="3598">
          <cell r="A3598" t="str">
            <v>L&amp;S Math &amp; Phys Sciences Div</v>
          </cell>
          <cell r="B3598" t="str">
            <v>Mathematics</v>
          </cell>
          <cell r="N3598" t="str">
            <v>TAS Eligible</v>
          </cell>
          <cell r="S3598">
            <v>32</v>
          </cell>
          <cell r="X3598">
            <v>31.334720182145773</v>
          </cell>
        </row>
        <row r="3599">
          <cell r="A3599" t="str">
            <v>L&amp;S Math &amp; Phys Sciences Div</v>
          </cell>
          <cell r="B3599" t="str">
            <v>Mathematics</v>
          </cell>
          <cell r="N3599" t="str">
            <v>TAS Eligible</v>
          </cell>
          <cell r="S3599">
            <v>28</v>
          </cell>
          <cell r="X3599">
            <v>27.613408706735935</v>
          </cell>
        </row>
        <row r="3600">
          <cell r="A3600" t="str">
            <v>L&amp;S Math &amp; Phys Sciences Div</v>
          </cell>
          <cell r="B3600" t="str">
            <v>Mathematics</v>
          </cell>
          <cell r="N3600" t="str">
            <v>TAS Eligible</v>
          </cell>
          <cell r="S3600">
            <v>160</v>
          </cell>
          <cell r="X3600">
            <v>139.58012822084487</v>
          </cell>
        </row>
        <row r="3601">
          <cell r="A3601" t="str">
            <v>L&amp;S Math &amp; Phys Sciences Div</v>
          </cell>
          <cell r="B3601" t="str">
            <v>Mathematics</v>
          </cell>
          <cell r="N3601" t="str">
            <v>TAS Eligible</v>
          </cell>
          <cell r="S3601">
            <v>4</v>
          </cell>
          <cell r="X3601">
            <v>5.0235294117647058</v>
          </cell>
        </row>
        <row r="3602">
          <cell r="A3602" t="str">
            <v>L&amp;S Math &amp; Phys Sciences Div</v>
          </cell>
          <cell r="B3602" t="str">
            <v>Mathematics</v>
          </cell>
          <cell r="N3602" t="str">
            <v>TAS Eligible</v>
          </cell>
          <cell r="S3602">
            <v>132</v>
          </cell>
          <cell r="X3602">
            <v>134.74224757140337</v>
          </cell>
        </row>
        <row r="3603">
          <cell r="A3603" t="str">
            <v>L&amp;S Math &amp; Phys Sciences Div</v>
          </cell>
          <cell r="B3603" t="str">
            <v>Mathematics</v>
          </cell>
          <cell r="N3603" t="str">
            <v>TAS Eligible</v>
          </cell>
          <cell r="S3603">
            <v>64</v>
          </cell>
          <cell r="X3603">
            <v>64.079581605972265</v>
          </cell>
        </row>
        <row r="3604">
          <cell r="A3604" t="str">
            <v>L&amp;S Math &amp; Phys Sciences Div</v>
          </cell>
          <cell r="B3604" t="str">
            <v>Mathematics</v>
          </cell>
          <cell r="N3604" t="str">
            <v>TAS Eligible</v>
          </cell>
          <cell r="S3604">
            <v>80</v>
          </cell>
          <cell r="X3604">
            <v>86.696822484503173</v>
          </cell>
        </row>
        <row r="3605">
          <cell r="A3605" t="str">
            <v>L&amp;S Math &amp; Phys Sciences Div</v>
          </cell>
          <cell r="B3605" t="str">
            <v>Mathematics</v>
          </cell>
          <cell r="N3605" t="str">
            <v>TAS Eligible</v>
          </cell>
          <cell r="S3605">
            <v>108</v>
          </cell>
          <cell r="X3605">
            <v>109.18237335518491</v>
          </cell>
        </row>
        <row r="3606">
          <cell r="A3606" t="str">
            <v>L&amp;S Math &amp; Phys Sciences Div</v>
          </cell>
          <cell r="B3606" t="str">
            <v>Mathematics</v>
          </cell>
          <cell r="N3606" t="str">
            <v>TAS Eligible</v>
          </cell>
          <cell r="S3606">
            <v>136</v>
          </cell>
          <cell r="X3606">
            <v>141.7176409227138</v>
          </cell>
        </row>
        <row r="3607">
          <cell r="A3607" t="str">
            <v>L&amp;S Math &amp; Phys Sciences Div</v>
          </cell>
          <cell r="B3607" t="str">
            <v>Mathematics</v>
          </cell>
          <cell r="N3607" t="str">
            <v>TAS Eligible</v>
          </cell>
          <cell r="S3607">
            <v>176</v>
          </cell>
          <cell r="X3607">
            <v>169.5964544796492</v>
          </cell>
        </row>
        <row r="3608">
          <cell r="A3608" t="str">
            <v>L&amp;S Math &amp; Phys Sciences Div</v>
          </cell>
          <cell r="B3608" t="str">
            <v>Mathematics</v>
          </cell>
          <cell r="N3608" t="str">
            <v>TAS Eligible</v>
          </cell>
          <cell r="S3608">
            <v>44</v>
          </cell>
          <cell r="X3608">
            <v>46.86737210649779</v>
          </cell>
        </row>
        <row r="3609">
          <cell r="A3609" t="str">
            <v>L&amp;S Math &amp; Phys Sciences Div</v>
          </cell>
          <cell r="B3609" t="str">
            <v>Mathematics</v>
          </cell>
          <cell r="N3609" t="str">
            <v>TAS Eligible</v>
          </cell>
          <cell r="S3609">
            <v>164</v>
          </cell>
          <cell r="X3609">
            <v>171.90420067329117</v>
          </cell>
        </row>
        <row r="3610">
          <cell r="A3610" t="str">
            <v>L&amp;S Math &amp; Phys Sciences Div</v>
          </cell>
          <cell r="B3610" t="str">
            <v>Mathematics</v>
          </cell>
          <cell r="N3610" t="str">
            <v>TAS Eligible</v>
          </cell>
          <cell r="S3610">
            <v>160</v>
          </cell>
          <cell r="X3610">
            <v>161.92325983045848</v>
          </cell>
        </row>
        <row r="3611">
          <cell r="A3611" t="str">
            <v>L&amp;S Math &amp; Phys Sciences Div</v>
          </cell>
          <cell r="B3611" t="str">
            <v>Mathematics</v>
          </cell>
          <cell r="N3611" t="str">
            <v>TAS Eligible</v>
          </cell>
          <cell r="S3611">
            <v>140</v>
          </cell>
          <cell r="X3611">
            <v>131.68216389768867</v>
          </cell>
        </row>
        <row r="3612">
          <cell r="A3612" t="str">
            <v>L&amp;S Math &amp; Phys Sciences Div</v>
          </cell>
          <cell r="B3612" t="str">
            <v>Mathematics</v>
          </cell>
          <cell r="N3612" t="str">
            <v>TAS Eligible</v>
          </cell>
          <cell r="S3612">
            <v>156</v>
          </cell>
          <cell r="X3612">
            <v>166.14612830871087</v>
          </cell>
        </row>
        <row r="3613">
          <cell r="A3613" t="str">
            <v>L&amp;S Math &amp; Phys Sciences Div</v>
          </cell>
          <cell r="B3613" t="str">
            <v>Mathematics</v>
          </cell>
          <cell r="N3613" t="str">
            <v>TAS Eligible</v>
          </cell>
          <cell r="S3613">
            <v>80</v>
          </cell>
          <cell r="X3613">
            <v>79.913754376794927</v>
          </cell>
        </row>
        <row r="3614">
          <cell r="A3614" t="str">
            <v>L&amp;S Math &amp; Phys Sciences Div</v>
          </cell>
          <cell r="B3614" t="str">
            <v>Mathematics</v>
          </cell>
          <cell r="N3614" t="str">
            <v>TAS Eligible</v>
          </cell>
          <cell r="S3614">
            <v>16</v>
          </cell>
          <cell r="X3614">
            <v>16.109347996857814</v>
          </cell>
        </row>
        <row r="3615">
          <cell r="A3615" t="str">
            <v>L&amp;S Math &amp; Phys Sciences Div</v>
          </cell>
          <cell r="B3615" t="str">
            <v>Mathematics</v>
          </cell>
          <cell r="N3615" t="str">
            <v>TAS Eligible</v>
          </cell>
          <cell r="S3615">
            <v>20</v>
          </cell>
          <cell r="X3615">
            <v>19.591050812285975</v>
          </cell>
        </row>
        <row r="3616">
          <cell r="A3616" t="str">
            <v>L&amp;S Math &amp; Phys Sciences Div</v>
          </cell>
          <cell r="B3616" t="str">
            <v>Mathematics</v>
          </cell>
          <cell r="N3616" t="str">
            <v>TAS Eligible</v>
          </cell>
          <cell r="S3616">
            <v>52</v>
          </cell>
          <cell r="X3616">
            <v>50.861013365043917</v>
          </cell>
        </row>
        <row r="3617">
          <cell r="A3617" t="str">
            <v>L&amp;S Math &amp; Phys Sciences Div</v>
          </cell>
          <cell r="B3617" t="str">
            <v>Mathematics</v>
          </cell>
          <cell r="N3617" t="str">
            <v>TAS Eligible</v>
          </cell>
          <cell r="S3617">
            <v>20</v>
          </cell>
          <cell r="X3617">
            <v>19.591050812285975</v>
          </cell>
        </row>
        <row r="3618">
          <cell r="A3618" t="str">
            <v>L&amp;S Math &amp; Phys Sciences Div</v>
          </cell>
          <cell r="B3618" t="str">
            <v>Mathematics</v>
          </cell>
          <cell r="N3618" t="str">
            <v>TAS Eligible</v>
          </cell>
          <cell r="S3618">
            <v>36</v>
          </cell>
          <cell r="X3618">
            <v>41.292308105368782</v>
          </cell>
        </row>
        <row r="3619">
          <cell r="A3619" t="str">
            <v>L&amp;S Math &amp; Phys Sciences Div</v>
          </cell>
          <cell r="B3619" t="str">
            <v>Mathematics</v>
          </cell>
          <cell r="N3619" t="str">
            <v>Not TAS Eligible</v>
          </cell>
          <cell r="S3619">
            <v>2</v>
          </cell>
          <cell r="X3619">
            <v>2.5117647058823529</v>
          </cell>
        </row>
        <row r="3620">
          <cell r="A3620" t="str">
            <v>L&amp;S Math &amp; Phys Sciences Div</v>
          </cell>
          <cell r="B3620" t="str">
            <v>Mathematics</v>
          </cell>
          <cell r="N3620" t="str">
            <v>Not TAS Eligible</v>
          </cell>
          <cell r="S3620">
            <v>1</v>
          </cell>
          <cell r="X3620">
            <v>1.2558823529411764</v>
          </cell>
        </row>
        <row r="3621">
          <cell r="A3621" t="str">
            <v>L&amp;S Math &amp; Phys Sciences Div</v>
          </cell>
          <cell r="B3621" t="str">
            <v>Mathematics</v>
          </cell>
          <cell r="N3621" t="str">
            <v>Not TAS Eligible</v>
          </cell>
          <cell r="S3621">
            <v>2</v>
          </cell>
          <cell r="X3621">
            <v>2.2015111779706693</v>
          </cell>
        </row>
        <row r="3622">
          <cell r="A3622" t="str">
            <v>L&amp;S Math &amp; Phys Sciences Div</v>
          </cell>
          <cell r="B3622" t="str">
            <v>Mathematics</v>
          </cell>
          <cell r="N3622" t="str">
            <v>Not TAS Eligible</v>
          </cell>
          <cell r="S3622">
            <v>96</v>
          </cell>
          <cell r="X3622">
            <v>100.854644080105</v>
          </cell>
        </row>
        <row r="3623">
          <cell r="A3623" t="str">
            <v>L&amp;S Math &amp; Phys Sciences Div</v>
          </cell>
          <cell r="B3623" t="str">
            <v>Mathematics</v>
          </cell>
          <cell r="N3623" t="str">
            <v>Not TAS Eligible</v>
          </cell>
          <cell r="S3623">
            <v>26</v>
          </cell>
          <cell r="X3623">
            <v>25.501849732116391</v>
          </cell>
        </row>
        <row r="3624">
          <cell r="A3624" t="str">
            <v>L&amp;S Math &amp; Phys Sciences Div</v>
          </cell>
          <cell r="B3624" t="str">
            <v>Mathematics</v>
          </cell>
          <cell r="N3624" t="str">
            <v>Not TAS Eligible</v>
          </cell>
          <cell r="S3624">
            <v>40</v>
          </cell>
          <cell r="X3624">
            <v>41.471731219522084</v>
          </cell>
        </row>
        <row r="3625">
          <cell r="A3625" t="str">
            <v>L&amp;S Math &amp; Phys Sciences Div</v>
          </cell>
          <cell r="B3625" t="str">
            <v>Mathematics</v>
          </cell>
          <cell r="N3625" t="str">
            <v>Not TAS Eligible</v>
          </cell>
          <cell r="S3625">
            <v>3</v>
          </cell>
          <cell r="X3625">
            <v>3.4783137710264249</v>
          </cell>
        </row>
        <row r="3626">
          <cell r="A3626" t="str">
            <v>L&amp;S Math &amp; Phys Sciences Div</v>
          </cell>
          <cell r="B3626" t="str">
            <v>Mathematics</v>
          </cell>
          <cell r="N3626" t="str">
            <v>Not TAS Eligible</v>
          </cell>
          <cell r="S3626">
            <v>134</v>
          </cell>
          <cell r="X3626">
            <v>142.60673508755102</v>
          </cell>
        </row>
        <row r="3627">
          <cell r="A3627" t="str">
            <v>L&amp;S Math &amp; Phys Sciences Div</v>
          </cell>
          <cell r="B3627" t="str">
            <v>Mathematics</v>
          </cell>
          <cell r="N3627" t="str">
            <v>Not TAS Eligible</v>
          </cell>
          <cell r="S3627">
            <v>18</v>
          </cell>
          <cell r="X3627">
            <v>19.366281830259734</v>
          </cell>
        </row>
        <row r="3628">
          <cell r="A3628" t="str">
            <v>L&amp;S Math &amp; Phys Sciences Div</v>
          </cell>
          <cell r="B3628" t="str">
            <v>Mathematics</v>
          </cell>
          <cell r="N3628" t="str">
            <v>Not TAS Eligible</v>
          </cell>
          <cell r="S3628">
            <v>9.5</v>
          </cell>
          <cell r="X3628">
            <v>11.26736831209702</v>
          </cell>
        </row>
        <row r="3629">
          <cell r="A3629" t="str">
            <v>L&amp;S Math &amp; Phys Sciences Div</v>
          </cell>
          <cell r="B3629" t="str">
            <v>Mathematics</v>
          </cell>
          <cell r="N3629" t="str">
            <v>Not TAS Eligible</v>
          </cell>
          <cell r="S3629">
            <v>10</v>
          </cell>
          <cell r="X3629">
            <v>11.8678973752262</v>
          </cell>
        </row>
        <row r="3630">
          <cell r="A3630" t="str">
            <v>L&amp;S Math &amp; Phys Sciences Div</v>
          </cell>
          <cell r="B3630" t="str">
            <v>Mathematics</v>
          </cell>
          <cell r="N3630" t="str">
            <v>Not TAS Eligible</v>
          </cell>
          <cell r="S3630">
            <v>8.5</v>
          </cell>
          <cell r="X3630">
            <v>10.055878428699966</v>
          </cell>
        </row>
        <row r="3631">
          <cell r="A3631" t="str">
            <v>L&amp;S Math &amp; Phys Sciences Div</v>
          </cell>
          <cell r="B3631" t="str">
            <v>Mathematics</v>
          </cell>
          <cell r="N3631" t="str">
            <v>Not TAS Eligible</v>
          </cell>
          <cell r="S3631">
            <v>10</v>
          </cell>
          <cell r="X3631">
            <v>11.982826568193437</v>
          </cell>
        </row>
        <row r="3632">
          <cell r="A3632" t="str">
            <v>L&amp;S Math &amp; Phys Sciences Div</v>
          </cell>
          <cell r="B3632" t="str">
            <v>Mathematics</v>
          </cell>
          <cell r="N3632" t="str">
            <v>Not TAS Eligible</v>
          </cell>
          <cell r="S3632">
            <v>8</v>
          </cell>
          <cell r="X3632">
            <v>8.2530663371003641</v>
          </cell>
        </row>
        <row r="3633">
          <cell r="A3633" t="str">
            <v>L&amp;S Math &amp; Phys Sciences Div</v>
          </cell>
          <cell r="B3633" t="str">
            <v>Mathematics</v>
          </cell>
          <cell r="N3633" t="str">
            <v>Not TAS Eligible</v>
          </cell>
          <cell r="S3633">
            <v>9.5</v>
          </cell>
          <cell r="X3633">
            <v>8.9387666273914697</v>
          </cell>
        </row>
        <row r="3634">
          <cell r="A3634" t="str">
            <v>L&amp;S Math &amp; Phys Sciences Div</v>
          </cell>
          <cell r="B3634" t="str">
            <v>Mathematics</v>
          </cell>
          <cell r="N3634" t="str">
            <v>Not TAS Eligible</v>
          </cell>
          <cell r="S3634">
            <v>9</v>
          </cell>
          <cell r="X3634">
            <v>8.9630255149103295</v>
          </cell>
        </row>
        <row r="3635">
          <cell r="A3635" t="str">
            <v>L&amp;S Math &amp; Phys Sciences Div</v>
          </cell>
          <cell r="B3635" t="str">
            <v>Mathematics</v>
          </cell>
          <cell r="N3635" t="str">
            <v>Not TAS Eligible</v>
          </cell>
          <cell r="S3635">
            <v>8.5</v>
          </cell>
          <cell r="X3635">
            <v>9.4976078612298771</v>
          </cell>
        </row>
        <row r="3636">
          <cell r="A3636" t="str">
            <v>L&amp;S Math &amp; Phys Sciences Div</v>
          </cell>
          <cell r="B3636" t="str">
            <v>Mathematics</v>
          </cell>
          <cell r="N3636" t="str">
            <v>Not TAS Eligible</v>
          </cell>
          <cell r="S3636">
            <v>9.5</v>
          </cell>
          <cell r="X3636">
            <v>11.26736831209702</v>
          </cell>
        </row>
        <row r="3637">
          <cell r="A3637" t="str">
            <v>L&amp;S Math &amp; Phys Sciences Div</v>
          </cell>
          <cell r="B3637" t="str">
            <v>Mathematics</v>
          </cell>
          <cell r="N3637" t="str">
            <v>Not TAS Eligible</v>
          </cell>
          <cell r="S3637">
            <v>10</v>
          </cell>
          <cell r="X3637">
            <v>11.8678973752262</v>
          </cell>
        </row>
        <row r="3638">
          <cell r="A3638" t="str">
            <v>L&amp;S Math &amp; Phys Sciences Div</v>
          </cell>
          <cell r="B3638" t="str">
            <v>Mathematics</v>
          </cell>
          <cell r="N3638" t="str">
            <v>Not TAS Eligible</v>
          </cell>
          <cell r="S3638">
            <v>8.5</v>
          </cell>
          <cell r="X3638">
            <v>10.055878428699966</v>
          </cell>
        </row>
        <row r="3639">
          <cell r="A3639" t="str">
            <v>L&amp;S Math &amp; Phys Sciences Div</v>
          </cell>
          <cell r="B3639" t="str">
            <v>Mathematics</v>
          </cell>
          <cell r="N3639" t="str">
            <v>Not TAS Eligible</v>
          </cell>
          <cell r="S3639">
            <v>10</v>
          </cell>
          <cell r="X3639">
            <v>11.982826568193437</v>
          </cell>
        </row>
        <row r="3640">
          <cell r="A3640" t="str">
            <v>L&amp;S Math &amp; Phys Sciences Div</v>
          </cell>
          <cell r="B3640" t="str">
            <v>Mathematics</v>
          </cell>
          <cell r="N3640" t="str">
            <v>Not TAS Eligible</v>
          </cell>
          <cell r="S3640">
            <v>8</v>
          </cell>
          <cell r="X3640">
            <v>8.2530663371003641</v>
          </cell>
        </row>
        <row r="3641">
          <cell r="A3641" t="str">
            <v>L&amp;S Math &amp; Phys Sciences Div</v>
          </cell>
          <cell r="B3641" t="str">
            <v>Mathematics</v>
          </cell>
          <cell r="N3641" t="str">
            <v>Not TAS Eligible</v>
          </cell>
          <cell r="S3641">
            <v>9.5</v>
          </cell>
          <cell r="X3641">
            <v>8.9387666273914697</v>
          </cell>
        </row>
        <row r="3642">
          <cell r="A3642" t="str">
            <v>L&amp;S Math &amp; Phys Sciences Div</v>
          </cell>
          <cell r="B3642" t="str">
            <v>Mathematics</v>
          </cell>
          <cell r="N3642" t="str">
            <v>Not TAS Eligible</v>
          </cell>
          <cell r="S3642">
            <v>9</v>
          </cell>
          <cell r="X3642">
            <v>8.9630255149103295</v>
          </cell>
        </row>
        <row r="3643">
          <cell r="A3643" t="str">
            <v>L&amp;S Math &amp; Phys Sciences Div</v>
          </cell>
          <cell r="B3643" t="str">
            <v>Mathematics</v>
          </cell>
          <cell r="N3643" t="str">
            <v>Not TAS Eligible</v>
          </cell>
          <cell r="S3643">
            <v>8.5</v>
          </cell>
          <cell r="X3643">
            <v>9.4976078612298771</v>
          </cell>
        </row>
        <row r="3644">
          <cell r="A3644" t="str">
            <v>L&amp;S Math &amp; Phys Sciences Div</v>
          </cell>
          <cell r="B3644" t="str">
            <v>Physics</v>
          </cell>
          <cell r="N3644" t="str">
            <v>Not TAS Eligible</v>
          </cell>
          <cell r="S3644">
            <v>16</v>
          </cell>
          <cell r="X3644">
            <v>15.911839460240579</v>
          </cell>
        </row>
        <row r="3645">
          <cell r="A3645" t="str">
            <v>L&amp;S Math &amp; Phys Sciences Div</v>
          </cell>
          <cell r="B3645" t="str">
            <v>Physics</v>
          </cell>
          <cell r="N3645" t="str">
            <v>Not TAS Eligible</v>
          </cell>
          <cell r="S3645">
            <v>14</v>
          </cell>
          <cell r="X3645">
            <v>15.32332638969921</v>
          </cell>
        </row>
        <row r="3646">
          <cell r="A3646" t="str">
            <v>L&amp;S Math &amp; Phys Sciences Div</v>
          </cell>
          <cell r="B3646" t="str">
            <v>Physics</v>
          </cell>
          <cell r="N3646" t="str">
            <v>Not TAS Eligible</v>
          </cell>
          <cell r="S3646">
            <v>18</v>
          </cell>
          <cell r="X3646">
            <v>17.90081939277065</v>
          </cell>
        </row>
        <row r="3647">
          <cell r="A3647" t="str">
            <v>L&amp;S Math &amp; Phys Sciences Div</v>
          </cell>
          <cell r="B3647" t="str">
            <v>Physics</v>
          </cell>
          <cell r="N3647" t="str">
            <v>Not TAS Eligible</v>
          </cell>
          <cell r="S3647">
            <v>34</v>
          </cell>
          <cell r="X3647">
            <v>37.213792660698076</v>
          </cell>
        </row>
        <row r="3648">
          <cell r="A3648" t="str">
            <v>L&amp;S Math &amp; Phys Sciences Div</v>
          </cell>
          <cell r="B3648" t="str">
            <v>Physics</v>
          </cell>
          <cell r="N3648" t="str">
            <v>Not TAS Eligible</v>
          </cell>
          <cell r="S3648">
            <v>18</v>
          </cell>
          <cell r="X3648">
            <v>17.605246841223014</v>
          </cell>
        </row>
        <row r="3649">
          <cell r="A3649" t="str">
            <v>L&amp;S Math &amp; Phys Sciences Div</v>
          </cell>
          <cell r="B3649" t="str">
            <v>Physics</v>
          </cell>
          <cell r="N3649" t="str">
            <v>Not TAS Eligible</v>
          </cell>
          <cell r="S3649">
            <v>20</v>
          </cell>
          <cell r="X3649">
            <v>19.671955467714561</v>
          </cell>
        </row>
        <row r="3650">
          <cell r="A3650" t="str">
            <v>L&amp;S Math &amp; Phys Sciences Div</v>
          </cell>
          <cell r="B3650" t="str">
            <v>Physics</v>
          </cell>
          <cell r="N3650" t="str">
            <v>Not TAS Eligible</v>
          </cell>
          <cell r="S3650">
            <v>17</v>
          </cell>
          <cell r="X3650">
            <v>16.627177572266181</v>
          </cell>
        </row>
        <row r="3651">
          <cell r="A3651" t="str">
            <v>L&amp;S Math &amp; Phys Sciences Div</v>
          </cell>
          <cell r="B3651" t="str">
            <v>Physics</v>
          </cell>
          <cell r="N3651" t="str">
            <v>Not TAS Eligible</v>
          </cell>
          <cell r="S3651">
            <v>20</v>
          </cell>
          <cell r="X3651">
            <v>19.671955467714561</v>
          </cell>
        </row>
        <row r="3652">
          <cell r="A3652" t="str">
            <v>L&amp;S Math &amp; Phys Sciences Div</v>
          </cell>
          <cell r="B3652" t="str">
            <v>Physics</v>
          </cell>
          <cell r="N3652" t="str">
            <v>TAS Eligible</v>
          </cell>
          <cell r="S3652">
            <v>280</v>
          </cell>
          <cell r="X3652">
            <v>291.98402686713661</v>
          </cell>
        </row>
        <row r="3653">
          <cell r="A3653" t="str">
            <v>L&amp;S Math &amp; Phys Sciences Div</v>
          </cell>
          <cell r="B3653" t="str">
            <v>Physics</v>
          </cell>
          <cell r="N3653" t="str">
            <v>TAS Eligible</v>
          </cell>
          <cell r="S3653">
            <v>588</v>
          </cell>
          <cell r="X3653">
            <v>600.10661960965376</v>
          </cell>
        </row>
        <row r="3654">
          <cell r="A3654" t="str">
            <v>L&amp;S Math &amp; Phys Sciences Div</v>
          </cell>
          <cell r="B3654" t="str">
            <v>Physics</v>
          </cell>
          <cell r="N3654" t="str">
            <v>TAS Eligible</v>
          </cell>
          <cell r="S3654">
            <v>548</v>
          </cell>
          <cell r="X3654">
            <v>585.63188635674965</v>
          </cell>
        </row>
        <row r="3655">
          <cell r="A3655" t="str">
            <v>L&amp;S Math &amp; Phys Sciences Div</v>
          </cell>
          <cell r="B3655" t="str">
            <v>Physics</v>
          </cell>
          <cell r="N3655" t="str">
            <v>TAS Eligible</v>
          </cell>
          <cell r="S3655">
            <v>684</v>
          </cell>
          <cell r="X3655">
            <v>722.98311727359646</v>
          </cell>
        </row>
        <row r="3656">
          <cell r="A3656" t="str">
            <v>L&amp;S Math &amp; Phys Sciences Div</v>
          </cell>
          <cell r="B3656" t="str">
            <v>Physics</v>
          </cell>
          <cell r="N3656" t="str">
            <v>TAS Eligible</v>
          </cell>
          <cell r="S3656">
            <v>632</v>
          </cell>
          <cell r="X3656">
            <v>646.96237126725043</v>
          </cell>
        </row>
        <row r="3657">
          <cell r="A3657" t="str">
            <v>L&amp;S Math &amp; Phys Sciences Div</v>
          </cell>
          <cell r="B3657" t="str">
            <v>Physics</v>
          </cell>
          <cell r="N3657" t="str">
            <v>TAS Eligible</v>
          </cell>
          <cell r="S3657">
            <v>848</v>
          </cell>
          <cell r="X3657">
            <v>890.47476612840944</v>
          </cell>
        </row>
        <row r="3658">
          <cell r="A3658" t="str">
            <v>L&amp;S Math &amp; Phys Sciences Div</v>
          </cell>
          <cell r="B3658" t="str">
            <v>Physics</v>
          </cell>
          <cell r="N3658" t="str">
            <v>TAS Eligible</v>
          </cell>
          <cell r="S3658">
            <v>200</v>
          </cell>
          <cell r="X3658">
            <v>205.86565360857497</v>
          </cell>
        </row>
        <row r="3659">
          <cell r="A3659" t="str">
            <v>L&amp;S Math &amp; Phys Sciences Div</v>
          </cell>
          <cell r="B3659" t="str">
            <v>Physics</v>
          </cell>
          <cell r="N3659" t="str">
            <v>TAS Eligible</v>
          </cell>
          <cell r="S3659">
            <v>402</v>
          </cell>
          <cell r="X3659">
            <v>436.2549481902214</v>
          </cell>
        </row>
        <row r="3660">
          <cell r="A3660" t="str">
            <v>L&amp;S Math &amp; Phys Sciences Div</v>
          </cell>
          <cell r="B3660" t="str">
            <v>Physics</v>
          </cell>
          <cell r="N3660" t="str">
            <v>TAS Eligible</v>
          </cell>
          <cell r="S3660">
            <v>402</v>
          </cell>
          <cell r="X3660">
            <v>436.2549481902214</v>
          </cell>
        </row>
        <row r="3661">
          <cell r="A3661" t="str">
            <v>L&amp;S Math &amp; Phys Sciences Div</v>
          </cell>
          <cell r="B3661" t="str">
            <v>Physics</v>
          </cell>
          <cell r="N3661" t="str">
            <v>TAS Eligible</v>
          </cell>
          <cell r="S3661">
            <v>436</v>
          </cell>
          <cell r="X3661">
            <v>461.77393452830108</v>
          </cell>
        </row>
        <row r="3662">
          <cell r="A3662" t="str">
            <v>L&amp;S Math &amp; Phys Sciences Div</v>
          </cell>
          <cell r="B3662" t="str">
            <v>Physics</v>
          </cell>
          <cell r="N3662" t="str">
            <v>TAS Eligible</v>
          </cell>
          <cell r="S3662">
            <v>820</v>
          </cell>
          <cell r="X3662">
            <v>861.77440526230532</v>
          </cell>
        </row>
        <row r="3663">
          <cell r="A3663" t="str">
            <v>L&amp;S Math &amp; Phys Sciences Div</v>
          </cell>
          <cell r="B3663" t="str">
            <v>Physics</v>
          </cell>
          <cell r="N3663" t="str">
            <v>TAS Eligible</v>
          </cell>
          <cell r="S3663">
            <v>400</v>
          </cell>
          <cell r="X3663">
            <v>420.44728648547323</v>
          </cell>
        </row>
        <row r="3664">
          <cell r="A3664" t="str">
            <v>L&amp;S Math &amp; Phys Sciences Div</v>
          </cell>
          <cell r="B3664" t="str">
            <v>Physics</v>
          </cell>
          <cell r="N3664" t="str">
            <v>TAS Eligible</v>
          </cell>
          <cell r="S3664">
            <v>376</v>
          </cell>
          <cell r="X3664">
            <v>383.29968159329644</v>
          </cell>
        </row>
        <row r="3665">
          <cell r="A3665" t="str">
            <v>L&amp;S Math &amp; Phys Sciences Div</v>
          </cell>
          <cell r="B3665" t="str">
            <v>Physics</v>
          </cell>
          <cell r="N3665" t="str">
            <v>TAS Eligible</v>
          </cell>
          <cell r="S3665">
            <v>572</v>
          </cell>
          <cell r="X3665">
            <v>590.64583682271802</v>
          </cell>
        </row>
        <row r="3666">
          <cell r="A3666" t="str">
            <v>L&amp;S Math &amp; Phys Sciences Div</v>
          </cell>
          <cell r="B3666" t="str">
            <v>Physics</v>
          </cell>
          <cell r="N3666" t="str">
            <v>TAS Eligible</v>
          </cell>
          <cell r="S3666">
            <v>92</v>
          </cell>
          <cell r="X3666">
            <v>93.708331646200207</v>
          </cell>
        </row>
        <row r="3667">
          <cell r="A3667" t="str">
            <v>L&amp;S Math &amp; Phys Sciences Div</v>
          </cell>
          <cell r="B3667" t="str">
            <v>Physics</v>
          </cell>
          <cell r="N3667" t="str">
            <v>TAS Eligible</v>
          </cell>
          <cell r="S3667">
            <v>216</v>
          </cell>
          <cell r="X3667">
            <v>219.36683960312368</v>
          </cell>
        </row>
        <row r="3668">
          <cell r="A3668" t="str">
            <v>L&amp;S Math &amp; Phys Sciences Div</v>
          </cell>
          <cell r="B3668" t="str">
            <v>Physics</v>
          </cell>
          <cell r="N3668" t="str">
            <v>TAS Eligible</v>
          </cell>
          <cell r="S3668">
            <v>228</v>
          </cell>
          <cell r="X3668">
            <v>237.89847060002938</v>
          </cell>
        </row>
        <row r="3669">
          <cell r="A3669" t="str">
            <v>L&amp;S Math &amp; Phys Sciences Div</v>
          </cell>
          <cell r="B3669" t="str">
            <v>Physics</v>
          </cell>
          <cell r="N3669" t="str">
            <v>TAS Eligible</v>
          </cell>
          <cell r="S3669">
            <v>344</v>
          </cell>
          <cell r="X3669">
            <v>359.1116301816599</v>
          </cell>
        </row>
        <row r="3670">
          <cell r="A3670" t="str">
            <v>L&amp;S Math &amp; Phys Sciences Div</v>
          </cell>
          <cell r="B3670" t="str">
            <v>Physics</v>
          </cell>
          <cell r="N3670" t="str">
            <v>TAS Eligible</v>
          </cell>
          <cell r="S3670">
            <v>192</v>
          </cell>
          <cell r="X3670">
            <v>185.15097822484705</v>
          </cell>
        </row>
        <row r="3671">
          <cell r="A3671" t="str">
            <v>L&amp;S Math &amp; Phys Sciences Div</v>
          </cell>
          <cell r="B3671" t="str">
            <v>Physics</v>
          </cell>
          <cell r="N3671" t="str">
            <v>TAS Eligible</v>
          </cell>
          <cell r="S3671">
            <v>132</v>
          </cell>
          <cell r="X3671">
            <v>129.08145166243273</v>
          </cell>
        </row>
        <row r="3672">
          <cell r="A3672" t="str">
            <v>L&amp;S Math &amp; Phys Sciences Div</v>
          </cell>
          <cell r="B3672" t="str">
            <v>Physics</v>
          </cell>
          <cell r="N3672" t="str">
            <v>TAS Eligible</v>
          </cell>
          <cell r="S3672">
            <v>896</v>
          </cell>
          <cell r="X3672">
            <v>927.29467624884239</v>
          </cell>
        </row>
        <row r="3673">
          <cell r="A3673" t="str">
            <v>L&amp;S Math &amp; Phys Sciences Div</v>
          </cell>
          <cell r="B3673" t="str">
            <v>Physics</v>
          </cell>
          <cell r="N3673" t="str">
            <v>TAS Eligible</v>
          </cell>
          <cell r="S3673">
            <v>1116</v>
          </cell>
          <cell r="X3673">
            <v>1070.9100733764033</v>
          </cell>
        </row>
        <row r="3674">
          <cell r="A3674" t="str">
            <v>L&amp;S Math &amp; Phys Sciences Div</v>
          </cell>
          <cell r="B3674" t="str">
            <v>Physics</v>
          </cell>
          <cell r="N3674" t="str">
            <v>TAS Eligible</v>
          </cell>
          <cell r="S3674">
            <v>932</v>
          </cell>
          <cell r="X3674">
            <v>966.19861772318188</v>
          </cell>
        </row>
        <row r="3675">
          <cell r="A3675" t="str">
            <v>L&amp;S Math &amp; Phys Sciences Div</v>
          </cell>
          <cell r="B3675" t="str">
            <v>Physics</v>
          </cell>
          <cell r="N3675" t="str">
            <v>TAS Eligible</v>
          </cell>
          <cell r="S3675">
            <v>1152</v>
          </cell>
          <cell r="X3675">
            <v>1210.0457080521323</v>
          </cell>
        </row>
        <row r="3676">
          <cell r="A3676" t="str">
            <v>L&amp;S Math &amp; Phys Sciences Div</v>
          </cell>
          <cell r="B3676" t="str">
            <v>Physics</v>
          </cell>
          <cell r="N3676" t="str">
            <v>TAS Eligible</v>
          </cell>
          <cell r="S3676">
            <v>444</v>
          </cell>
          <cell r="X3676">
            <v>396.92665660254858</v>
          </cell>
        </row>
        <row r="3677">
          <cell r="A3677" t="str">
            <v>L&amp;S Math &amp; Phys Sciences Div</v>
          </cell>
          <cell r="B3677" t="str">
            <v>Physics</v>
          </cell>
          <cell r="N3677" t="str">
            <v>TAS Eligible</v>
          </cell>
          <cell r="S3677">
            <v>1084</v>
          </cell>
          <cell r="X3677">
            <v>948.81735828049284</v>
          </cell>
        </row>
        <row r="3678">
          <cell r="A3678" t="str">
            <v>L&amp;S Math &amp; Phys Sciences Div</v>
          </cell>
          <cell r="B3678" t="str">
            <v>Physics</v>
          </cell>
          <cell r="N3678" t="str">
            <v>TAS Eligible</v>
          </cell>
          <cell r="S3678">
            <v>420</v>
          </cell>
          <cell r="X3678">
            <v>399.85640098346789</v>
          </cell>
        </row>
        <row r="3679">
          <cell r="A3679" t="str">
            <v>L&amp;S Math &amp; Phys Sciences Div</v>
          </cell>
          <cell r="B3679" t="str">
            <v>Physics</v>
          </cell>
          <cell r="N3679" t="str">
            <v>TAS Eligible</v>
          </cell>
          <cell r="S3679">
            <v>1036</v>
          </cell>
          <cell r="X3679">
            <v>924.4546084627159</v>
          </cell>
        </row>
        <row r="3680">
          <cell r="A3680" t="str">
            <v>L&amp;S Math &amp; Phys Sciences Div</v>
          </cell>
          <cell r="B3680" t="str">
            <v>Physics</v>
          </cell>
          <cell r="N3680" t="str">
            <v>TAS Eligible</v>
          </cell>
          <cell r="S3680">
            <v>357</v>
          </cell>
          <cell r="X3680">
            <v>366.51346003490545</v>
          </cell>
        </row>
        <row r="3681">
          <cell r="A3681" t="str">
            <v>L&amp;S Math &amp; Phys Sciences Div</v>
          </cell>
          <cell r="B3681" t="str">
            <v>Physics</v>
          </cell>
          <cell r="N3681" t="str">
            <v>Not TAS Eligible</v>
          </cell>
          <cell r="S3681">
            <v>6</v>
          </cell>
          <cell r="X3681">
            <v>6.3972510600965045</v>
          </cell>
        </row>
        <row r="3682">
          <cell r="A3682" t="str">
            <v>L&amp;S Math &amp; Phys Sciences Div</v>
          </cell>
          <cell r="B3682" t="str">
            <v>Physics</v>
          </cell>
          <cell r="N3682" t="str">
            <v>TAS Eligible</v>
          </cell>
          <cell r="S3682">
            <v>66</v>
          </cell>
          <cell r="X3682">
            <v>66.081076704040314</v>
          </cell>
        </row>
        <row r="3683">
          <cell r="A3683" t="str">
            <v>L&amp;S Math &amp; Phys Sciences Div</v>
          </cell>
          <cell r="B3683" t="str">
            <v>Physics</v>
          </cell>
          <cell r="N3683" t="str">
            <v>TAS Eligible</v>
          </cell>
          <cell r="S3683">
            <v>48</v>
          </cell>
          <cell r="X3683">
            <v>53.055032118888022</v>
          </cell>
        </row>
        <row r="3684">
          <cell r="A3684" t="str">
            <v>L&amp;S Math &amp; Phys Sciences Div</v>
          </cell>
          <cell r="B3684" t="str">
            <v>Physics</v>
          </cell>
          <cell r="N3684" t="str">
            <v>TAS Eligible</v>
          </cell>
          <cell r="S3684">
            <v>164</v>
          </cell>
          <cell r="X3684">
            <v>165.34324198217166</v>
          </cell>
        </row>
        <row r="3685">
          <cell r="A3685" t="str">
            <v>L&amp;S Math &amp; Phys Sciences Div</v>
          </cell>
          <cell r="B3685" t="str">
            <v>Physics</v>
          </cell>
          <cell r="N3685" t="str">
            <v>Not TAS Eligible</v>
          </cell>
          <cell r="S3685">
            <v>18</v>
          </cell>
          <cell r="X3685">
            <v>17.84809929116545</v>
          </cell>
        </row>
        <row r="3686">
          <cell r="A3686" t="str">
            <v>L&amp;S Math &amp; Phys Sciences Div</v>
          </cell>
          <cell r="B3686" t="str">
            <v>Physics</v>
          </cell>
          <cell r="N3686" t="str">
            <v>Not TAS Eligible</v>
          </cell>
          <cell r="S3686">
            <v>26</v>
          </cell>
          <cell r="X3686">
            <v>27.975147001913204</v>
          </cell>
        </row>
        <row r="3687">
          <cell r="A3687" t="str">
            <v>L&amp;S Math &amp; Phys Sciences Div</v>
          </cell>
          <cell r="B3687" t="str">
            <v>Physics</v>
          </cell>
          <cell r="N3687" t="str">
            <v>Not TAS Eligible</v>
          </cell>
          <cell r="S3687">
            <v>19</v>
          </cell>
          <cell r="X3687">
            <v>19.61956136353303</v>
          </cell>
        </row>
        <row r="3688">
          <cell r="A3688" t="str">
            <v>L&amp;S Math &amp; Phys Sciences Div</v>
          </cell>
          <cell r="B3688" t="str">
            <v>Physics</v>
          </cell>
          <cell r="N3688" t="str">
            <v>Not TAS Eligible</v>
          </cell>
          <cell r="S3688">
            <v>19</v>
          </cell>
          <cell r="X3688">
            <v>18.255639707106287</v>
          </cell>
        </row>
        <row r="3689">
          <cell r="A3689" t="str">
            <v>L&amp;S Math &amp; Phys Sciences Div</v>
          </cell>
          <cell r="B3689" t="str">
            <v>Physics</v>
          </cell>
          <cell r="N3689" t="str">
            <v>Not TAS Eligible</v>
          </cell>
          <cell r="S3689">
            <v>19</v>
          </cell>
          <cell r="X3689">
            <v>18.691072992995473</v>
          </cell>
        </row>
        <row r="3690">
          <cell r="A3690" t="str">
            <v>L&amp;S Math &amp; Phys Sciences Div</v>
          </cell>
          <cell r="B3690" t="str">
            <v>Physics</v>
          </cell>
          <cell r="N3690" t="str">
            <v>Not TAS Eligible</v>
          </cell>
          <cell r="S3690">
            <v>16</v>
          </cell>
          <cell r="X3690">
            <v>15.637144329700307</v>
          </cell>
        </row>
        <row r="3691">
          <cell r="A3691" t="str">
            <v>L&amp;S Math &amp; Phys Sciences Div</v>
          </cell>
          <cell r="B3691" t="str">
            <v>Physics</v>
          </cell>
          <cell r="N3691" t="str">
            <v>Not TAS Eligible</v>
          </cell>
          <cell r="S3691">
            <v>15</v>
          </cell>
          <cell r="X3691">
            <v>15.990784831754631</v>
          </cell>
        </row>
        <row r="3692">
          <cell r="A3692" t="str">
            <v>L&amp;S Math &amp; Phys Sciences Div</v>
          </cell>
          <cell r="B3692" t="str">
            <v>Physics</v>
          </cell>
          <cell r="N3692" t="str">
            <v>Not TAS Eligible</v>
          </cell>
          <cell r="S3692">
            <v>13</v>
          </cell>
          <cell r="X3692">
            <v>14.233761630418501</v>
          </cell>
        </row>
        <row r="3693">
          <cell r="A3693" t="str">
            <v>L&amp;S Math &amp; Phys Sciences Div</v>
          </cell>
          <cell r="B3693" t="str">
            <v>Physics</v>
          </cell>
          <cell r="N3693" t="str">
            <v>Not TAS Eligible</v>
          </cell>
          <cell r="S3693">
            <v>10</v>
          </cell>
          <cell r="X3693">
            <v>10.660455124717629</v>
          </cell>
        </row>
        <row r="3694">
          <cell r="A3694" t="str">
            <v>L&amp;S Math &amp; Phys Sciences Div</v>
          </cell>
          <cell r="B3694" t="str">
            <v>Physics</v>
          </cell>
          <cell r="N3694" t="str">
            <v>Not TAS Eligible</v>
          </cell>
          <cell r="S3694">
            <v>12</v>
          </cell>
          <cell r="X3694">
            <v>12.529454847735627</v>
          </cell>
        </row>
        <row r="3695">
          <cell r="A3695" t="str">
            <v>L&amp;S Math &amp; Phys Sciences Div</v>
          </cell>
          <cell r="B3695" t="str">
            <v>Physics</v>
          </cell>
          <cell r="N3695" t="str">
            <v>TAS Eligible</v>
          </cell>
          <cell r="S3695">
            <v>76</v>
          </cell>
          <cell r="X3695">
            <v>66.165396001024192</v>
          </cell>
        </row>
        <row r="3696">
          <cell r="A3696" t="str">
            <v>L&amp;S Math &amp; Phys Sciences Div</v>
          </cell>
          <cell r="B3696" t="str">
            <v>Physics</v>
          </cell>
          <cell r="N3696" t="str">
            <v>TAS Eligible</v>
          </cell>
          <cell r="S3696">
            <v>144</v>
          </cell>
          <cell r="X3696">
            <v>138.75925311244882</v>
          </cell>
        </row>
        <row r="3697">
          <cell r="A3697" t="str">
            <v>L&amp;S Math &amp; Phys Sciences Div</v>
          </cell>
          <cell r="B3697" t="str">
            <v>Physics</v>
          </cell>
          <cell r="N3697" t="str">
            <v>TAS Eligible</v>
          </cell>
          <cell r="S3697">
            <v>168</v>
          </cell>
          <cell r="X3697">
            <v>157.21514031540408</v>
          </cell>
        </row>
        <row r="3698">
          <cell r="A3698" t="str">
            <v>L&amp;S Math &amp; Phys Sciences Div</v>
          </cell>
          <cell r="B3698" t="str">
            <v>Physics</v>
          </cell>
          <cell r="N3698" t="str">
            <v>TAS Eligible</v>
          </cell>
          <cell r="S3698">
            <v>128</v>
          </cell>
          <cell r="X3698">
            <v>131.12701273147735</v>
          </cell>
        </row>
        <row r="3699">
          <cell r="A3699" t="str">
            <v>L&amp;S Math &amp; Phys Sciences Div</v>
          </cell>
          <cell r="B3699" t="str">
            <v>Physics</v>
          </cell>
          <cell r="N3699" t="str">
            <v>TAS Eligible</v>
          </cell>
          <cell r="S3699">
            <v>112</v>
          </cell>
          <cell r="X3699">
            <v>100.95907425144449</v>
          </cell>
        </row>
        <row r="3700">
          <cell r="A3700" t="str">
            <v>L&amp;S Math &amp; Phys Sciences Div</v>
          </cell>
          <cell r="B3700" t="str">
            <v>Physics</v>
          </cell>
          <cell r="N3700" t="str">
            <v>TAS Eligible</v>
          </cell>
          <cell r="S3700">
            <v>228</v>
          </cell>
          <cell r="X3700">
            <v>233.64778139525157</v>
          </cell>
        </row>
        <row r="3701">
          <cell r="A3701" t="str">
            <v>L&amp;S Math &amp; Phys Sciences Div</v>
          </cell>
          <cell r="B3701" t="str">
            <v>Physics</v>
          </cell>
          <cell r="N3701" t="str">
            <v>TAS Eligible</v>
          </cell>
          <cell r="S3701">
            <v>92</v>
          </cell>
          <cell r="X3701">
            <v>90.758055120136504</v>
          </cell>
        </row>
        <row r="3702">
          <cell r="A3702" t="str">
            <v>L&amp;S Math &amp; Phys Sciences Div</v>
          </cell>
          <cell r="B3702" t="str">
            <v>Physics</v>
          </cell>
          <cell r="N3702" t="str">
            <v>TAS Eligible</v>
          </cell>
          <cell r="S3702">
            <v>132</v>
          </cell>
          <cell r="X3702">
            <v>130.98615327945407</v>
          </cell>
        </row>
        <row r="3703">
          <cell r="A3703" t="str">
            <v>L&amp;S Math &amp; Phys Sciences Div</v>
          </cell>
          <cell r="B3703" t="str">
            <v>Physics</v>
          </cell>
          <cell r="N3703" t="str">
            <v>TAS Eligible</v>
          </cell>
          <cell r="S3703">
            <v>156</v>
          </cell>
          <cell r="X3703">
            <v>152.84547699331171</v>
          </cell>
        </row>
        <row r="3704">
          <cell r="A3704" t="str">
            <v>L&amp;S Math &amp; Phys Sciences Div</v>
          </cell>
          <cell r="B3704" t="str">
            <v>Physics</v>
          </cell>
          <cell r="N3704" t="str">
            <v>TAS Eligible</v>
          </cell>
          <cell r="S3704">
            <v>108</v>
          </cell>
          <cell r="X3704">
            <v>107.62244506428998</v>
          </cell>
        </row>
        <row r="3705">
          <cell r="A3705" t="str">
            <v>L&amp;S Math &amp; Phys Sciences Div</v>
          </cell>
          <cell r="B3705" t="str">
            <v>Physics</v>
          </cell>
          <cell r="N3705" t="str">
            <v>TAS Eligible</v>
          </cell>
          <cell r="S3705">
            <v>150.35286600000001</v>
          </cell>
          <cell r="X3705">
            <v>138.12325121733826</v>
          </cell>
        </row>
        <row r="3706">
          <cell r="A3706" t="str">
            <v>L&amp;S Math &amp; Phys Sciences Div</v>
          </cell>
          <cell r="B3706" t="str">
            <v>Physics</v>
          </cell>
          <cell r="N3706" t="str">
            <v>TAS Eligible</v>
          </cell>
          <cell r="S3706">
            <v>62.647134000000001</v>
          </cell>
          <cell r="X3706">
            <v>57.551452511242815</v>
          </cell>
        </row>
        <row r="3707">
          <cell r="A3707" t="str">
            <v>L&amp;S Math &amp; Phys Sciences Div</v>
          </cell>
          <cell r="B3707" t="str">
            <v>Physics</v>
          </cell>
          <cell r="N3707" t="str">
            <v>TAS Eligible</v>
          </cell>
          <cell r="S3707">
            <v>95.999759999999995</v>
          </cell>
          <cell r="X3707">
            <v>96.035143272428215</v>
          </cell>
        </row>
        <row r="3708">
          <cell r="A3708" t="str">
            <v>L&amp;S Math &amp; Phys Sciences Div</v>
          </cell>
          <cell r="B3708" t="str">
            <v>Physics</v>
          </cell>
          <cell r="N3708" t="str">
            <v>TAS Eligible</v>
          </cell>
          <cell r="S3708">
            <v>47.999952</v>
          </cell>
          <cell r="X3708">
            <v>48.017643662751659</v>
          </cell>
        </row>
        <row r="3709">
          <cell r="A3709" t="str">
            <v>L&amp;S Math &amp; Phys Sciences Div</v>
          </cell>
          <cell r="B3709" t="str">
            <v>Physics</v>
          </cell>
          <cell r="N3709" t="str">
            <v>TAS Eligible</v>
          </cell>
          <cell r="S3709">
            <v>55.125</v>
          </cell>
          <cell r="X3709">
            <v>55.925639441157401</v>
          </cell>
        </row>
        <row r="3710">
          <cell r="A3710" t="str">
            <v>L&amp;S Math &amp; Phys Sciences Div</v>
          </cell>
          <cell r="B3710" t="str">
            <v>Physics</v>
          </cell>
          <cell r="N3710" t="str">
            <v>TAS Eligible</v>
          </cell>
          <cell r="S3710">
            <v>91.875</v>
          </cell>
          <cell r="X3710">
            <v>93.209399068595673</v>
          </cell>
        </row>
        <row r="3711">
          <cell r="A3711" t="str">
            <v>L&amp;S Math &amp; Phys Sciences Div</v>
          </cell>
          <cell r="B3711" t="str">
            <v>Physics</v>
          </cell>
          <cell r="N3711" t="str">
            <v>TAS Eligible</v>
          </cell>
          <cell r="S3711">
            <v>61.714224000000002</v>
          </cell>
          <cell r="X3711">
            <v>62.293570744889273</v>
          </cell>
        </row>
        <row r="3712">
          <cell r="A3712" t="str">
            <v>L&amp;S Math &amp; Phys Sciences Div</v>
          </cell>
          <cell r="B3712" t="str">
            <v>Physics</v>
          </cell>
          <cell r="N3712" t="str">
            <v>TAS Eligible</v>
          </cell>
          <cell r="S3712">
            <v>154.285776</v>
          </cell>
          <cell r="X3712">
            <v>155.73414488993882</v>
          </cell>
        </row>
        <row r="3713">
          <cell r="A3713" t="str">
            <v>L&amp;S Math &amp; Phys Sciences Div</v>
          </cell>
          <cell r="B3713" t="str">
            <v>Physics</v>
          </cell>
          <cell r="N3713" t="str">
            <v>TAS Eligible</v>
          </cell>
          <cell r="S3713">
            <v>164</v>
          </cell>
          <cell r="X3713">
            <v>163.76721606738451</v>
          </cell>
        </row>
        <row r="3714">
          <cell r="A3714" t="str">
            <v>L&amp;S Math &amp; Phys Sciences Div</v>
          </cell>
          <cell r="B3714" t="str">
            <v>Physics</v>
          </cell>
          <cell r="N3714" t="str">
            <v>TAS Eligible</v>
          </cell>
          <cell r="S3714">
            <v>220</v>
          </cell>
          <cell r="X3714">
            <v>212.07121363070826</v>
          </cell>
        </row>
        <row r="3715">
          <cell r="A3715" t="str">
            <v>L&amp;S Math &amp; Phys Sciences Div</v>
          </cell>
          <cell r="B3715" t="str">
            <v>Physics</v>
          </cell>
          <cell r="N3715" t="str">
            <v>TAS Eligible</v>
          </cell>
          <cell r="S3715">
            <v>180</v>
          </cell>
          <cell r="X3715">
            <v>171.51235939506054</v>
          </cell>
        </row>
        <row r="3716">
          <cell r="A3716" t="str">
            <v>L&amp;S Math &amp; Phys Sciences Div</v>
          </cell>
          <cell r="B3716" t="str">
            <v>Physics</v>
          </cell>
          <cell r="N3716" t="str">
            <v>TAS Eligible</v>
          </cell>
          <cell r="S3716">
            <v>140</v>
          </cell>
          <cell r="X3716">
            <v>141.62548540146935</v>
          </cell>
        </row>
        <row r="3717">
          <cell r="A3717" t="str">
            <v>L&amp;S Math &amp; Phys Sciences Div</v>
          </cell>
          <cell r="B3717" t="str">
            <v>Physics</v>
          </cell>
          <cell r="N3717" t="str">
            <v>TAS Eligible</v>
          </cell>
          <cell r="S3717">
            <v>160</v>
          </cell>
          <cell r="X3717">
            <v>168.49779354319566</v>
          </cell>
        </row>
        <row r="3718">
          <cell r="A3718" t="str">
            <v>L&amp;S Math &amp; Phys Sciences Div</v>
          </cell>
          <cell r="B3718" t="str">
            <v>Physics</v>
          </cell>
          <cell r="N3718" t="str">
            <v>TAS Eligible</v>
          </cell>
          <cell r="S3718">
            <v>54</v>
          </cell>
          <cell r="X3718">
            <v>49.236266115822644</v>
          </cell>
        </row>
        <row r="3719">
          <cell r="A3719" t="str">
            <v>L&amp;S Math &amp; Phys Sciences Div</v>
          </cell>
          <cell r="B3719" t="str">
            <v>Physics</v>
          </cell>
          <cell r="N3719" t="str">
            <v>TAS Eligible</v>
          </cell>
          <cell r="S3719">
            <v>144</v>
          </cell>
          <cell r="X3719">
            <v>133.93475282490101</v>
          </cell>
        </row>
        <row r="3720">
          <cell r="A3720" t="str">
            <v>L&amp;S Math &amp; Phys Sciences Div</v>
          </cell>
          <cell r="B3720" t="str">
            <v>Physics</v>
          </cell>
          <cell r="N3720" t="str">
            <v>TAS Eligible</v>
          </cell>
          <cell r="S3720">
            <v>220</v>
          </cell>
          <cell r="X3720">
            <v>208.03802350259531</v>
          </cell>
        </row>
        <row r="3721">
          <cell r="A3721" t="str">
            <v>L&amp;S Math &amp; Phys Sciences Div</v>
          </cell>
          <cell r="B3721" t="str">
            <v>Physics</v>
          </cell>
          <cell r="N3721" t="str">
            <v>TAS Eligible</v>
          </cell>
          <cell r="S3721">
            <v>204</v>
          </cell>
          <cell r="X3721">
            <v>212.42650799524344</v>
          </cell>
        </row>
        <row r="3722">
          <cell r="A3722" t="str">
            <v>L&amp;S Math &amp; Phys Sciences Div</v>
          </cell>
          <cell r="B3722" t="str">
            <v>Physics</v>
          </cell>
          <cell r="N3722" t="str">
            <v>TAS Eligible</v>
          </cell>
          <cell r="S3722">
            <v>248</v>
          </cell>
          <cell r="X3722">
            <v>265.45002115957539</v>
          </cell>
        </row>
        <row r="3723">
          <cell r="A3723" t="str">
            <v>L&amp;S Math &amp; Phys Sciences Div</v>
          </cell>
          <cell r="B3723" t="str">
            <v>Physics</v>
          </cell>
          <cell r="N3723" t="str">
            <v>TAS Eligible</v>
          </cell>
          <cell r="S3723">
            <v>208</v>
          </cell>
          <cell r="X3723">
            <v>210.66885970988449</v>
          </cell>
        </row>
        <row r="3724">
          <cell r="A3724" t="str">
            <v>L&amp;S Math &amp; Phys Sciences Div</v>
          </cell>
          <cell r="B3724" t="str">
            <v>Physics</v>
          </cell>
          <cell r="N3724" t="str">
            <v>TAS Eligible</v>
          </cell>
          <cell r="S3724">
            <v>184</v>
          </cell>
          <cell r="X3724">
            <v>176.92334291398717</v>
          </cell>
        </row>
        <row r="3725">
          <cell r="A3725" t="str">
            <v>L&amp;S Math &amp; Phys Sciences Div</v>
          </cell>
          <cell r="B3725" t="str">
            <v>Physics</v>
          </cell>
          <cell r="N3725" t="str">
            <v>TAS Eligible</v>
          </cell>
          <cell r="S3725">
            <v>224</v>
          </cell>
          <cell r="X3725">
            <v>216.99388170828723</v>
          </cell>
        </row>
        <row r="3726">
          <cell r="A3726" t="str">
            <v>L&amp;S Math &amp; Phys Sciences Div</v>
          </cell>
          <cell r="B3726" t="str">
            <v>Physics</v>
          </cell>
          <cell r="N3726" t="str">
            <v>TAS Eligible</v>
          </cell>
          <cell r="S3726">
            <v>164</v>
          </cell>
          <cell r="X3726">
            <v>169.41285612257215</v>
          </cell>
        </row>
        <row r="3727">
          <cell r="A3727" t="str">
            <v>L&amp;S Math &amp; Phys Sciences Div</v>
          </cell>
          <cell r="B3727" t="str">
            <v>Physics</v>
          </cell>
          <cell r="N3727" t="str">
            <v>TAS Eligible</v>
          </cell>
          <cell r="S3727">
            <v>200</v>
          </cell>
          <cell r="X3727">
            <v>193.51925322685591</v>
          </cell>
        </row>
        <row r="3728">
          <cell r="A3728" t="str">
            <v>L&amp;S Math &amp; Phys Sciences Div</v>
          </cell>
          <cell r="B3728" t="str">
            <v>Physics</v>
          </cell>
          <cell r="N3728" t="str">
            <v>TAS Eligible</v>
          </cell>
          <cell r="S3728">
            <v>52</v>
          </cell>
          <cell r="X3728">
            <v>50.933583284637436</v>
          </cell>
        </row>
        <row r="3729">
          <cell r="A3729" t="str">
            <v>L&amp;S Math &amp; Phys Sciences Div</v>
          </cell>
          <cell r="B3729" t="str">
            <v>Physics</v>
          </cell>
          <cell r="N3729" t="str">
            <v>TAS Eligible</v>
          </cell>
          <cell r="S3729">
            <v>129</v>
          </cell>
          <cell r="X3729">
            <v>131.50046639667181</v>
          </cell>
        </row>
        <row r="3730">
          <cell r="A3730" t="str">
            <v>L&amp;S Math &amp; Phys Sciences Div</v>
          </cell>
          <cell r="B3730" t="str">
            <v>Physics</v>
          </cell>
          <cell r="N3730" t="str">
            <v>TAS Eligible</v>
          </cell>
          <cell r="S3730">
            <v>164</v>
          </cell>
          <cell r="X3730">
            <v>170.23190113911622</v>
          </cell>
        </row>
        <row r="3731">
          <cell r="A3731" t="str">
            <v>L&amp;S Math &amp; Phys Sciences Div</v>
          </cell>
          <cell r="B3731" t="str">
            <v>Physics</v>
          </cell>
          <cell r="N3731" t="str">
            <v>TAS Eligible</v>
          </cell>
          <cell r="S3731">
            <v>132</v>
          </cell>
          <cell r="X3731">
            <v>129.75409153162212</v>
          </cell>
        </row>
        <row r="3732">
          <cell r="A3732" t="str">
            <v>L&amp;S Math &amp; Phys Sciences Div</v>
          </cell>
          <cell r="B3732" t="str">
            <v>Physics</v>
          </cell>
          <cell r="N3732" t="str">
            <v>TAS Eligible</v>
          </cell>
          <cell r="S3732">
            <v>45</v>
          </cell>
          <cell r="X3732">
            <v>44.510397201756106</v>
          </cell>
        </row>
        <row r="3733">
          <cell r="A3733" t="str">
            <v>L&amp;S Math &amp; Phys Sciences Div</v>
          </cell>
          <cell r="B3733" t="str">
            <v>Physics</v>
          </cell>
          <cell r="N3733" t="str">
            <v>TAS Eligible</v>
          </cell>
          <cell r="S3733">
            <v>40</v>
          </cell>
          <cell r="X3733">
            <v>38.996824367469344</v>
          </cell>
        </row>
        <row r="3734">
          <cell r="A3734" t="str">
            <v>L&amp;S Math &amp; Phys Sciences Div</v>
          </cell>
          <cell r="B3734" t="str">
            <v>Physics</v>
          </cell>
          <cell r="N3734" t="str">
            <v>TAS Eligible</v>
          </cell>
          <cell r="S3734">
            <v>75</v>
          </cell>
          <cell r="X3734">
            <v>74.83876370788002</v>
          </cell>
        </row>
        <row r="3735">
          <cell r="A3735" t="str">
            <v>L&amp;S Math &amp; Phys Sciences Div</v>
          </cell>
          <cell r="B3735" t="str">
            <v>Physics</v>
          </cell>
          <cell r="N3735" t="str">
            <v>TAS Eligible</v>
          </cell>
          <cell r="S3735">
            <v>36</v>
          </cell>
          <cell r="X3735">
            <v>32.334598876390558</v>
          </cell>
        </row>
        <row r="3736">
          <cell r="A3736" t="str">
            <v>L&amp;S Math &amp; Phys Sciences Div</v>
          </cell>
          <cell r="B3736" t="str">
            <v>Physics</v>
          </cell>
          <cell r="N3736" t="str">
            <v>Not TAS Eligible</v>
          </cell>
          <cell r="S3736">
            <v>11</v>
          </cell>
          <cell r="X3736">
            <v>9.1194860955970647</v>
          </cell>
        </row>
        <row r="3737">
          <cell r="A3737" t="str">
            <v>L&amp;S Math &amp; Phys Sciences Div</v>
          </cell>
          <cell r="B3737" t="str">
            <v>Physics</v>
          </cell>
          <cell r="N3737" t="str">
            <v>Not TAS Eligible</v>
          </cell>
          <cell r="S3737">
            <v>42</v>
          </cell>
          <cell r="X3737">
            <v>47.725592355980119</v>
          </cell>
        </row>
        <row r="3738">
          <cell r="A3738" t="str">
            <v>L&amp;S Math &amp; Phys Sciences Div</v>
          </cell>
          <cell r="B3738" t="str">
            <v>Physics</v>
          </cell>
          <cell r="N3738" t="str">
            <v>Not TAS Eligible</v>
          </cell>
          <cell r="S3738">
            <v>38</v>
          </cell>
          <cell r="X3738">
            <v>37.679320725793723</v>
          </cell>
        </row>
        <row r="3739">
          <cell r="A3739" t="str">
            <v>L&amp;S Math &amp; Phys Sciences Div</v>
          </cell>
          <cell r="B3739" t="str">
            <v>Physics</v>
          </cell>
          <cell r="N3739" t="str">
            <v>Not TAS Eligible</v>
          </cell>
          <cell r="S3739">
            <v>18</v>
          </cell>
          <cell r="X3739">
            <v>19.367409462862984</v>
          </cell>
        </row>
        <row r="3740">
          <cell r="A3740" t="str">
            <v>L&amp;S Math &amp; Phys Sciences Div</v>
          </cell>
          <cell r="B3740" t="str">
            <v>Physics</v>
          </cell>
          <cell r="N3740" t="str">
            <v>Not TAS Eligible</v>
          </cell>
          <cell r="S3740">
            <v>13</v>
          </cell>
          <cell r="X3740">
            <v>11.200757197408134</v>
          </cell>
        </row>
        <row r="3741">
          <cell r="A3741" t="str">
            <v>L&amp;S Math &amp; Phys Sciences Div</v>
          </cell>
          <cell r="B3741" t="str">
            <v>Physics</v>
          </cell>
          <cell r="N3741" t="str">
            <v>Not TAS Eligible</v>
          </cell>
          <cell r="S3741">
            <v>11</v>
          </cell>
          <cell r="X3741">
            <v>12.432464633909953</v>
          </cell>
        </row>
        <row r="3742">
          <cell r="A3742" t="str">
            <v>L&amp;S Math &amp; Phys Sciences Div</v>
          </cell>
          <cell r="B3742" t="str">
            <v>Physics</v>
          </cell>
          <cell r="N3742" t="str">
            <v>Not TAS Eligible</v>
          </cell>
          <cell r="S3742">
            <v>13</v>
          </cell>
          <cell r="X3742">
            <v>13.936706057741674</v>
          </cell>
        </row>
        <row r="3743">
          <cell r="A3743" t="str">
            <v>L&amp;S Math &amp; Phys Sciences Div</v>
          </cell>
          <cell r="B3743" t="str">
            <v>Physics</v>
          </cell>
          <cell r="N3743" t="str">
            <v>Not TAS Eligible</v>
          </cell>
          <cell r="S3743">
            <v>18</v>
          </cell>
          <cell r="X3743">
            <v>17.733666629254209</v>
          </cell>
        </row>
        <row r="3744">
          <cell r="A3744" t="str">
            <v>L&amp;S Math &amp; Phys Sciences Div</v>
          </cell>
          <cell r="B3744" t="str">
            <v>Physics</v>
          </cell>
          <cell r="N3744" t="str">
            <v>Not TAS Eligible</v>
          </cell>
          <cell r="S3744">
            <v>15</v>
          </cell>
          <cell r="X3744">
            <v>15.27561055510062</v>
          </cell>
        </row>
        <row r="3745">
          <cell r="A3745" t="str">
            <v>L&amp;S Math &amp; Phys Sciences Div</v>
          </cell>
          <cell r="B3745" t="str">
            <v>Physics</v>
          </cell>
          <cell r="N3745" t="str">
            <v>Not TAS Eligible</v>
          </cell>
          <cell r="S3745">
            <v>7</v>
          </cell>
          <cell r="X3745">
            <v>7.2339298674659327</v>
          </cell>
        </row>
        <row r="3746">
          <cell r="A3746" t="str">
            <v>L&amp;S Math &amp; Phys Sciences Div</v>
          </cell>
          <cell r="B3746" t="str">
            <v>Physics</v>
          </cell>
          <cell r="N3746" t="str">
            <v>Not TAS Eligible</v>
          </cell>
          <cell r="S3746">
            <v>14</v>
          </cell>
          <cell r="X3746">
            <v>14.04028570317022</v>
          </cell>
        </row>
        <row r="3747">
          <cell r="A3747" t="str">
            <v>L&amp;S Math &amp; Phys Sciences Div</v>
          </cell>
          <cell r="B3747" t="str">
            <v>Physics</v>
          </cell>
          <cell r="N3747" t="str">
            <v>Not TAS Eligible</v>
          </cell>
          <cell r="S3747">
            <v>12</v>
          </cell>
          <cell r="X3747">
            <v>11.824331607811764</v>
          </cell>
        </row>
        <row r="3748">
          <cell r="A3748" t="str">
            <v>L&amp;S Math &amp; Phys Sciences Div</v>
          </cell>
          <cell r="B3748" t="str">
            <v>Physics</v>
          </cell>
          <cell r="N3748" t="str">
            <v>Not TAS Eligible</v>
          </cell>
          <cell r="S3748">
            <v>6</v>
          </cell>
          <cell r="X3748">
            <v>7.3311728020612836</v>
          </cell>
        </row>
        <row r="3749">
          <cell r="A3749" t="str">
            <v>L&amp;S Math &amp; Phys Sciences Div</v>
          </cell>
          <cell r="B3749" t="str">
            <v>Physics</v>
          </cell>
          <cell r="N3749" t="str">
            <v>Not TAS Eligible</v>
          </cell>
          <cell r="S3749">
            <v>8</v>
          </cell>
          <cell r="X3749">
            <v>8.3544511627550939</v>
          </cell>
        </row>
        <row r="3750">
          <cell r="A3750" t="str">
            <v>L&amp;S Math &amp; Phys Sciences Div</v>
          </cell>
          <cell r="B3750" t="str">
            <v>Physics</v>
          </cell>
          <cell r="N3750" t="str">
            <v>TAS Eligible</v>
          </cell>
          <cell r="S3750">
            <v>86.999913000000006</v>
          </cell>
          <cell r="X3750">
            <v>92.479130343763359</v>
          </cell>
        </row>
        <row r="3751">
          <cell r="A3751" t="str">
            <v>L&amp;S Math &amp; Phys Sciences Div</v>
          </cell>
          <cell r="B3751" t="str">
            <v>Physics</v>
          </cell>
          <cell r="N3751" t="str">
            <v>TAS Eligible</v>
          </cell>
          <cell r="S3751">
            <v>429</v>
          </cell>
          <cell r="X3751">
            <v>415.58806527046943</v>
          </cell>
        </row>
        <row r="3752">
          <cell r="A3752" t="str">
            <v>L&amp;S Math &amp; Phys Sciences Div</v>
          </cell>
          <cell r="B3752" t="str">
            <v>Physics</v>
          </cell>
          <cell r="N3752" t="str">
            <v>TAS Eligible</v>
          </cell>
          <cell r="S3752">
            <v>354</v>
          </cell>
          <cell r="X3752">
            <v>363.43351499259518</v>
          </cell>
        </row>
        <row r="3753">
          <cell r="A3753" t="str">
            <v>L&amp;S Math &amp; Phys Sciences Div</v>
          </cell>
          <cell r="B3753" t="str">
            <v>Physics</v>
          </cell>
          <cell r="N3753" t="str">
            <v>TAS Eligible</v>
          </cell>
          <cell r="S3753">
            <v>108</v>
          </cell>
          <cell r="X3753">
            <v>108.36878059289495</v>
          </cell>
        </row>
        <row r="3754">
          <cell r="A3754" t="str">
            <v>L&amp;S Math &amp; Phys Sciences Div</v>
          </cell>
          <cell r="B3754" t="str">
            <v>Statistics</v>
          </cell>
          <cell r="N3754" t="str">
            <v>TAS Eligible</v>
          </cell>
          <cell r="S3754">
            <v>44</v>
          </cell>
          <cell r="X3754">
            <v>45.099840617653136</v>
          </cell>
        </row>
        <row r="3755">
          <cell r="A3755" t="str">
            <v>L&amp;S Math &amp; Phys Sciences Div</v>
          </cell>
          <cell r="B3755" t="str">
            <v>Statistics</v>
          </cell>
          <cell r="N3755" t="str">
            <v>Not TAS Eligible</v>
          </cell>
          <cell r="S3755">
            <v>2.75</v>
          </cell>
          <cell r="X3755">
            <v>2.4309036408831699</v>
          </cell>
        </row>
        <row r="3756">
          <cell r="A3756" t="str">
            <v>L&amp;S Math &amp; Phys Sciences Div</v>
          </cell>
          <cell r="B3756" t="str">
            <v>Statistics</v>
          </cell>
          <cell r="N3756" t="str">
            <v>Not TAS Eligible</v>
          </cell>
          <cell r="S3756">
            <v>5.5</v>
          </cell>
          <cell r="X3756">
            <v>5.5151883486988096</v>
          </cell>
        </row>
        <row r="3757">
          <cell r="A3757" t="str">
            <v>L&amp;S Math &amp; Phys Sciences Div</v>
          </cell>
          <cell r="B3757" t="str">
            <v>Statistics</v>
          </cell>
          <cell r="N3757" t="str">
            <v>Not TAS Eligible</v>
          </cell>
          <cell r="S3757">
            <v>5</v>
          </cell>
          <cell r="X3757">
            <v>5.0803378445651326</v>
          </cell>
        </row>
        <row r="3758">
          <cell r="A3758" t="str">
            <v>L&amp;S Math &amp; Phys Sciences Div</v>
          </cell>
          <cell r="B3758" t="str">
            <v>Statistics</v>
          </cell>
          <cell r="N3758" t="str">
            <v>Not TAS Eligible</v>
          </cell>
          <cell r="S3758">
            <v>5.5</v>
          </cell>
          <cell r="X3758">
            <v>5.001677319494882</v>
          </cell>
        </row>
        <row r="3759">
          <cell r="A3759" t="str">
            <v>L&amp;S Math &amp; Phys Sciences Div</v>
          </cell>
          <cell r="B3759" t="str">
            <v>Statistics</v>
          </cell>
          <cell r="N3759" t="str">
            <v>Not TAS Eligible</v>
          </cell>
          <cell r="S3759">
            <v>4</v>
          </cell>
          <cell r="X3759">
            <v>4.2589260448309316</v>
          </cell>
        </row>
        <row r="3760">
          <cell r="A3760" t="str">
            <v>L&amp;S Math &amp; Phys Sciences Div</v>
          </cell>
          <cell r="B3760" t="str">
            <v>Statistics</v>
          </cell>
          <cell r="N3760" t="str">
            <v>TAS Eligible</v>
          </cell>
          <cell r="S3760">
            <v>1248</v>
          </cell>
          <cell r="X3760">
            <v>1301.3791918656921</v>
          </cell>
        </row>
        <row r="3761">
          <cell r="A3761" t="str">
            <v>L&amp;S Math &amp; Phys Sciences Div</v>
          </cell>
          <cell r="B3761" t="str">
            <v>Statistics</v>
          </cell>
          <cell r="N3761" t="str">
            <v>TAS Eligible</v>
          </cell>
          <cell r="S3761">
            <v>1404</v>
          </cell>
          <cell r="X3761">
            <v>1409.3047329905273</v>
          </cell>
        </row>
        <row r="3762">
          <cell r="A3762" t="str">
            <v>L&amp;S Math &amp; Phys Sciences Div</v>
          </cell>
          <cell r="B3762" t="str">
            <v>Statistics</v>
          </cell>
          <cell r="N3762" t="str">
            <v>TAS Eligible</v>
          </cell>
          <cell r="S3762">
            <v>1564</v>
          </cell>
          <cell r="X3762">
            <v>1671.0411834065599</v>
          </cell>
        </row>
        <row r="3763">
          <cell r="A3763" t="str">
            <v>L&amp;S Math &amp; Phys Sciences Div</v>
          </cell>
          <cell r="B3763" t="str">
            <v>Statistics</v>
          </cell>
          <cell r="N3763" t="str">
            <v>TAS Eligible</v>
          </cell>
          <cell r="S3763">
            <v>768</v>
          </cell>
          <cell r="X3763">
            <v>789.36928329478098</v>
          </cell>
        </row>
        <row r="3764">
          <cell r="A3764" t="str">
            <v>L&amp;S Math &amp; Phys Sciences Div</v>
          </cell>
          <cell r="B3764" t="str">
            <v>Statistics</v>
          </cell>
          <cell r="N3764" t="str">
            <v>TAS Eligible</v>
          </cell>
          <cell r="S3764">
            <v>1764</v>
          </cell>
          <cell r="X3764">
            <v>1889.6483599956259</v>
          </cell>
        </row>
        <row r="3765">
          <cell r="A3765" t="str">
            <v>L&amp;S Math &amp; Phys Sciences Div</v>
          </cell>
          <cell r="B3765" t="str">
            <v>Statistics</v>
          </cell>
          <cell r="N3765" t="str">
            <v>TAS Eligible</v>
          </cell>
          <cell r="S3765">
            <v>832</v>
          </cell>
          <cell r="X3765">
            <v>919.2265607218369</v>
          </cell>
        </row>
        <row r="3766">
          <cell r="A3766" t="str">
            <v>L&amp;S Math &amp; Phys Sciences Div</v>
          </cell>
          <cell r="B3766" t="str">
            <v>Statistics</v>
          </cell>
          <cell r="N3766" t="str">
            <v>TAS Eligible</v>
          </cell>
          <cell r="S3766">
            <v>804</v>
          </cell>
          <cell r="X3766">
            <v>868.7705863538273</v>
          </cell>
        </row>
        <row r="3767">
          <cell r="A3767" t="str">
            <v>L&amp;S Math &amp; Phys Sciences Div</v>
          </cell>
          <cell r="B3767" t="str">
            <v>Statistics</v>
          </cell>
          <cell r="N3767" t="str">
            <v>TAS Eligible</v>
          </cell>
          <cell r="S3767">
            <v>108</v>
          </cell>
          <cell r="X3767">
            <v>114.78141269363505</v>
          </cell>
        </row>
        <row r="3768">
          <cell r="A3768" t="str">
            <v>L&amp;S Math &amp; Phys Sciences Div</v>
          </cell>
          <cell r="B3768" t="str">
            <v>Statistics</v>
          </cell>
          <cell r="N3768" t="str">
            <v>TAS Eligible</v>
          </cell>
          <cell r="S3768">
            <v>36</v>
          </cell>
          <cell r="X3768">
            <v>39.02036834550546</v>
          </cell>
        </row>
        <row r="3769">
          <cell r="A3769" t="str">
            <v>L&amp;S Math &amp; Phys Sciences Div</v>
          </cell>
          <cell r="B3769" t="str">
            <v>Statistics</v>
          </cell>
          <cell r="N3769" t="str">
            <v>TAS Eligible</v>
          </cell>
          <cell r="S3769">
            <v>384</v>
          </cell>
          <cell r="X3769">
            <v>393.598609026791</v>
          </cell>
        </row>
        <row r="3770">
          <cell r="A3770" t="str">
            <v>L&amp;S Math &amp; Phys Sciences Div</v>
          </cell>
          <cell r="B3770" t="str">
            <v>Statistics</v>
          </cell>
          <cell r="N3770" t="str">
            <v>Not TAS Eligible</v>
          </cell>
          <cell r="S3770">
            <v>1</v>
          </cell>
          <cell r="X3770">
            <v>1.042622950819672</v>
          </cell>
        </row>
        <row r="3771">
          <cell r="A3771" t="str">
            <v>L&amp;S Math &amp; Phys Sciences Div</v>
          </cell>
          <cell r="B3771" t="str">
            <v>Statistics</v>
          </cell>
          <cell r="N3771" t="str">
            <v>Not TAS Eligible</v>
          </cell>
          <cell r="S3771">
            <v>1</v>
          </cell>
          <cell r="X3771">
            <v>1.042622950819672</v>
          </cell>
        </row>
        <row r="3772">
          <cell r="A3772" t="str">
            <v>L&amp;S Math &amp; Phys Sciences Div</v>
          </cell>
          <cell r="B3772" t="str">
            <v>Statistics</v>
          </cell>
          <cell r="N3772" t="str">
            <v>Not TAS Eligible</v>
          </cell>
          <cell r="S3772">
            <v>62</v>
          </cell>
          <cell r="X3772">
            <v>65.346383422612377</v>
          </cell>
        </row>
        <row r="3773">
          <cell r="A3773" t="str">
            <v>L&amp;S Math &amp; Phys Sciences Div</v>
          </cell>
          <cell r="B3773" t="str">
            <v>Statistics</v>
          </cell>
          <cell r="N3773" t="str">
            <v>Not TAS Eligible</v>
          </cell>
          <cell r="S3773">
            <v>4</v>
          </cell>
          <cell r="X3773">
            <v>3.7191664653805354</v>
          </cell>
        </row>
        <row r="3774">
          <cell r="A3774" t="str">
            <v>L&amp;S Math &amp; Phys Sciences Div</v>
          </cell>
          <cell r="B3774" t="str">
            <v>Statistics</v>
          </cell>
          <cell r="N3774" t="str">
            <v>Not TAS Eligible</v>
          </cell>
          <cell r="S3774">
            <v>2</v>
          </cell>
          <cell r="X3774">
            <v>1.8147849695249409</v>
          </cell>
        </row>
        <row r="3775">
          <cell r="A3775" t="str">
            <v>L&amp;S Math &amp; Phys Sciences Div</v>
          </cell>
          <cell r="B3775" t="str">
            <v>Statistics</v>
          </cell>
          <cell r="N3775" t="str">
            <v>Not TAS Eligible</v>
          </cell>
          <cell r="S3775">
            <v>26</v>
          </cell>
          <cell r="X3775">
            <v>27.591428290792798</v>
          </cell>
        </row>
        <row r="3776">
          <cell r="A3776" t="str">
            <v>L&amp;S Math &amp; Phys Sciences Div</v>
          </cell>
          <cell r="B3776" t="str">
            <v>Statistics</v>
          </cell>
          <cell r="N3776" t="str">
            <v>Not TAS Eligible</v>
          </cell>
          <cell r="S3776">
            <v>22</v>
          </cell>
          <cell r="X3776">
            <v>22.404839670854297</v>
          </cell>
        </row>
        <row r="3777">
          <cell r="A3777" t="str">
            <v>L&amp;S Math &amp; Phys Sciences Div</v>
          </cell>
          <cell r="B3777" t="str">
            <v>Statistics</v>
          </cell>
          <cell r="N3777" t="str">
            <v>Not TAS Eligible</v>
          </cell>
          <cell r="S3777">
            <v>76</v>
          </cell>
          <cell r="X3777">
            <v>82.568083621686171</v>
          </cell>
        </row>
        <row r="3778">
          <cell r="A3778" t="str">
            <v>L&amp;S Math &amp; Phys Sciences Div</v>
          </cell>
          <cell r="B3778" t="str">
            <v>Statistics</v>
          </cell>
          <cell r="N3778" t="str">
            <v>Not TAS Eligible</v>
          </cell>
          <cell r="S3778">
            <v>9</v>
          </cell>
          <cell r="X3778">
            <v>9.2439830222013519</v>
          </cell>
        </row>
        <row r="3779">
          <cell r="A3779" t="str">
            <v>L&amp;S Math &amp; Phys Sciences Div</v>
          </cell>
          <cell r="B3779" t="str">
            <v>Statistics</v>
          </cell>
          <cell r="N3779" t="str">
            <v>Not TAS Eligible</v>
          </cell>
          <cell r="S3779">
            <v>17</v>
          </cell>
          <cell r="X3779">
            <v>17.589074115610096</v>
          </cell>
        </row>
        <row r="3780">
          <cell r="A3780" t="str">
            <v>L&amp;S Math &amp; Phys Sciences Div</v>
          </cell>
          <cell r="B3780" t="str">
            <v>Statistics</v>
          </cell>
          <cell r="N3780" t="str">
            <v>Not TAS Eligible</v>
          </cell>
          <cell r="S3780">
            <v>28</v>
          </cell>
          <cell r="X3780">
            <v>29.082573091496329</v>
          </cell>
        </row>
        <row r="3781">
          <cell r="A3781" t="str">
            <v>L&amp;S Math &amp; Phys Sciences Div</v>
          </cell>
          <cell r="B3781" t="str">
            <v>Statistics</v>
          </cell>
          <cell r="N3781" t="str">
            <v>Not TAS Eligible</v>
          </cell>
          <cell r="S3781">
            <v>24</v>
          </cell>
          <cell r="X3781">
            <v>26.069098105599664</v>
          </cell>
        </row>
        <row r="3782">
          <cell r="A3782" t="str">
            <v>L&amp;S Math &amp; Phys Sciences Div</v>
          </cell>
          <cell r="B3782" t="str">
            <v>Statistics</v>
          </cell>
          <cell r="N3782" t="str">
            <v>Not TAS Eligible</v>
          </cell>
          <cell r="S3782">
            <v>10.999988999999999</v>
          </cell>
          <cell r="X3782">
            <v>10.525679168997447</v>
          </cell>
        </row>
        <row r="3783">
          <cell r="A3783" t="str">
            <v>L&amp;S Math &amp; Phys Sciences Div</v>
          </cell>
          <cell r="B3783" t="str">
            <v>Statistics</v>
          </cell>
          <cell r="N3783" t="str">
            <v>Not TAS Eligible</v>
          </cell>
          <cell r="S3783">
            <v>6</v>
          </cell>
          <cell r="X3783">
            <v>6.31935750889141</v>
          </cell>
        </row>
        <row r="3784">
          <cell r="A3784" t="str">
            <v>L&amp;S Math &amp; Phys Sciences Div</v>
          </cell>
          <cell r="B3784" t="str">
            <v>Statistics</v>
          </cell>
          <cell r="N3784" t="str">
            <v>Not TAS Eligible</v>
          </cell>
          <cell r="S3784">
            <v>30</v>
          </cell>
          <cell r="X3784">
            <v>32.600016811347061</v>
          </cell>
        </row>
        <row r="3785">
          <cell r="A3785" t="str">
            <v>L&amp;S Math &amp; Phys Sciences Div</v>
          </cell>
          <cell r="B3785" t="str">
            <v>Statistics</v>
          </cell>
          <cell r="N3785" t="str">
            <v>TAS Eligible</v>
          </cell>
          <cell r="S3785">
            <v>276</v>
          </cell>
          <cell r="X3785">
            <v>253.56226563899438</v>
          </cell>
        </row>
        <row r="3786">
          <cell r="A3786" t="str">
            <v>L&amp;S Math &amp; Phys Sciences Div</v>
          </cell>
          <cell r="B3786" t="str">
            <v>Statistics</v>
          </cell>
          <cell r="N3786" t="str">
            <v>TAS Eligible</v>
          </cell>
          <cell r="S3786">
            <v>292</v>
          </cell>
          <cell r="X3786">
            <v>276.64711422361728</v>
          </cell>
        </row>
        <row r="3787">
          <cell r="A3787" t="str">
            <v>L&amp;S Math &amp; Phys Sciences Div</v>
          </cell>
          <cell r="B3787" t="str">
            <v>Statistics</v>
          </cell>
          <cell r="N3787" t="str">
            <v>TAS Eligible</v>
          </cell>
          <cell r="S3787">
            <v>248</v>
          </cell>
          <cell r="X3787">
            <v>230.96283054358872</v>
          </cell>
        </row>
        <row r="3788">
          <cell r="A3788" t="str">
            <v>L&amp;S Math &amp; Phys Sciences Div</v>
          </cell>
          <cell r="B3788" t="str">
            <v>Statistics</v>
          </cell>
          <cell r="N3788" t="str">
            <v>TAS Eligible</v>
          </cell>
          <cell r="S3788">
            <v>272</v>
          </cell>
          <cell r="X3788">
            <v>262.52014696174979</v>
          </cell>
        </row>
        <row r="3789">
          <cell r="A3789" t="str">
            <v>L&amp;S Math &amp; Phys Sciences Div</v>
          </cell>
          <cell r="B3789" t="str">
            <v>Statistics</v>
          </cell>
          <cell r="N3789" t="str">
            <v>TAS Eligible</v>
          </cell>
          <cell r="S3789">
            <v>444</v>
          </cell>
          <cell r="X3789">
            <v>439.56952277984709</v>
          </cell>
        </row>
        <row r="3790">
          <cell r="A3790" t="str">
            <v>L&amp;S Math &amp; Phys Sciences Div</v>
          </cell>
          <cell r="B3790" t="str">
            <v>Statistics</v>
          </cell>
          <cell r="N3790" t="str">
            <v>TAS Eligible</v>
          </cell>
          <cell r="S3790">
            <v>432</v>
          </cell>
          <cell r="X3790">
            <v>414.77758927511798</v>
          </cell>
        </row>
        <row r="3791">
          <cell r="A3791" t="str">
            <v>L&amp;S Math &amp; Phys Sciences Div</v>
          </cell>
          <cell r="B3791" t="str">
            <v>Statistics</v>
          </cell>
          <cell r="N3791" t="str">
            <v>TAS Eligible</v>
          </cell>
          <cell r="S3791">
            <v>405</v>
          </cell>
          <cell r="X3791">
            <v>387.09743793966646</v>
          </cell>
        </row>
        <row r="3792">
          <cell r="A3792" t="str">
            <v>L&amp;S Math &amp; Phys Sciences Div</v>
          </cell>
          <cell r="B3792" t="str">
            <v>Statistics</v>
          </cell>
          <cell r="N3792" t="str">
            <v>TAS Eligible</v>
          </cell>
          <cell r="S3792">
            <v>420</v>
          </cell>
          <cell r="X3792">
            <v>423.0105156955612</v>
          </cell>
        </row>
        <row r="3793">
          <cell r="A3793" t="str">
            <v>L&amp;S Math &amp; Phys Sciences Div</v>
          </cell>
          <cell r="B3793" t="str">
            <v>Statistics</v>
          </cell>
          <cell r="N3793" t="str">
            <v>TAS Eligible</v>
          </cell>
          <cell r="S3793">
            <v>519</v>
          </cell>
          <cell r="X3793">
            <v>506.31565118428989</v>
          </cell>
        </row>
        <row r="3794">
          <cell r="A3794" t="str">
            <v>L&amp;S Math &amp; Phys Sciences Div</v>
          </cell>
          <cell r="B3794" t="str">
            <v>Statistics</v>
          </cell>
          <cell r="N3794" t="str">
            <v>TAS Eligible</v>
          </cell>
          <cell r="S3794">
            <v>543</v>
          </cell>
          <cell r="X3794">
            <v>563.44198927292098</v>
          </cell>
        </row>
        <row r="3795">
          <cell r="A3795" t="str">
            <v>L&amp;S Math &amp; Phys Sciences Div</v>
          </cell>
          <cell r="B3795" t="str">
            <v>Statistics</v>
          </cell>
          <cell r="N3795" t="str">
            <v>TAS Eligible</v>
          </cell>
          <cell r="S3795">
            <v>1062</v>
          </cell>
          <cell r="X3795">
            <v>1065.5770041064034</v>
          </cell>
        </row>
        <row r="3796">
          <cell r="A3796" t="str">
            <v>L&amp;S Math &amp; Phys Sciences Div</v>
          </cell>
          <cell r="B3796" t="str">
            <v>Statistics</v>
          </cell>
          <cell r="N3796" t="str">
            <v>TAS Eligible</v>
          </cell>
          <cell r="S3796">
            <v>284</v>
          </cell>
          <cell r="X3796">
            <v>262.01123700624942</v>
          </cell>
        </row>
        <row r="3797">
          <cell r="A3797" t="str">
            <v>L&amp;S Math &amp; Phys Sciences Div</v>
          </cell>
          <cell r="B3797" t="str">
            <v>Statistics</v>
          </cell>
          <cell r="N3797" t="str">
            <v>TAS Eligible</v>
          </cell>
          <cell r="S3797">
            <v>372</v>
          </cell>
          <cell r="X3797">
            <v>358.01022334523896</v>
          </cell>
        </row>
        <row r="3798">
          <cell r="A3798" t="str">
            <v>L&amp;S Math &amp; Phys Sciences Div</v>
          </cell>
          <cell r="B3798" t="str">
            <v>Statistics</v>
          </cell>
          <cell r="N3798" t="str">
            <v>TAS Eligible</v>
          </cell>
          <cell r="S3798">
            <v>672</v>
          </cell>
          <cell r="X3798">
            <v>659.50985183719195</v>
          </cell>
        </row>
        <row r="3799">
          <cell r="A3799" t="str">
            <v>L&amp;S Math &amp; Phys Sciences Div</v>
          </cell>
          <cell r="B3799" t="str">
            <v>Statistics</v>
          </cell>
          <cell r="N3799" t="str">
            <v>TAS Eligible</v>
          </cell>
          <cell r="S3799">
            <v>114</v>
          </cell>
          <cell r="X3799">
            <v>109.29038139097808</v>
          </cell>
        </row>
        <row r="3800">
          <cell r="A3800" t="str">
            <v>L&amp;S Math &amp; Phys Sciences Div</v>
          </cell>
          <cell r="B3800" t="str">
            <v>Statistics</v>
          </cell>
          <cell r="N3800" t="str">
            <v>TAS Eligible</v>
          </cell>
          <cell r="S3800">
            <v>72</v>
          </cell>
          <cell r="X3800">
            <v>70.381998335916492</v>
          </cell>
        </row>
        <row r="3801">
          <cell r="A3801" t="str">
            <v>L&amp;S Math &amp; Phys Sciences Div</v>
          </cell>
          <cell r="B3801" t="str">
            <v>Statistics</v>
          </cell>
          <cell r="N3801" t="str">
            <v>TAS Eligible</v>
          </cell>
          <cell r="S3801">
            <v>256</v>
          </cell>
          <cell r="X3801">
            <v>252.41757216922193</v>
          </cell>
        </row>
        <row r="3802">
          <cell r="A3802" t="str">
            <v>L&amp;S Math &amp; Phys Sciences Div</v>
          </cell>
          <cell r="B3802" t="str">
            <v>Statistics</v>
          </cell>
          <cell r="N3802" t="str">
            <v>TAS Eligible</v>
          </cell>
          <cell r="S3802">
            <v>272</v>
          </cell>
          <cell r="X3802">
            <v>282.22761175865833</v>
          </cell>
        </row>
        <row r="3803">
          <cell r="A3803" t="str">
            <v>L&amp;S Math &amp; Phys Sciences Div</v>
          </cell>
          <cell r="B3803" t="str">
            <v>Statistics</v>
          </cell>
          <cell r="N3803" t="str">
            <v>TAS Eligible</v>
          </cell>
          <cell r="S3803">
            <v>220</v>
          </cell>
          <cell r="X3803">
            <v>224.53237560015904</v>
          </cell>
        </row>
        <row r="3804">
          <cell r="A3804" t="str">
            <v>L&amp;S Math &amp; Phys Sciences Div</v>
          </cell>
          <cell r="B3804" t="str">
            <v>Statistics</v>
          </cell>
          <cell r="N3804" t="str">
            <v>TAS Eligible</v>
          </cell>
          <cell r="S3804">
            <v>136</v>
          </cell>
          <cell r="X3804">
            <v>134.04219512832142</v>
          </cell>
        </row>
        <row r="3805">
          <cell r="A3805" t="str">
            <v>L&amp;S Math &amp; Phys Sciences Div</v>
          </cell>
          <cell r="B3805" t="str">
            <v>Statistics</v>
          </cell>
          <cell r="N3805" t="str">
            <v>TAS Eligible</v>
          </cell>
          <cell r="S3805">
            <v>240</v>
          </cell>
          <cell r="X3805">
            <v>261.08648473527808</v>
          </cell>
        </row>
        <row r="3806">
          <cell r="A3806" t="str">
            <v>L&amp;S Math &amp; Phys Sciences Div</v>
          </cell>
          <cell r="B3806" t="str">
            <v>Statistics</v>
          </cell>
          <cell r="N3806" t="str">
            <v>TAS Eligible</v>
          </cell>
          <cell r="S3806">
            <v>268</v>
          </cell>
          <cell r="X3806">
            <v>269.08494097258307</v>
          </cell>
        </row>
        <row r="3807">
          <cell r="A3807" t="str">
            <v>L&amp;S Math &amp; Phys Sciences Div</v>
          </cell>
          <cell r="B3807" t="str">
            <v>Statistics</v>
          </cell>
          <cell r="N3807" t="str">
            <v>TAS Eligible</v>
          </cell>
          <cell r="S3807">
            <v>180</v>
          </cell>
          <cell r="X3807">
            <v>167.00909938329741</v>
          </cell>
        </row>
        <row r="3808">
          <cell r="A3808" t="str">
            <v>L&amp;S Math &amp; Phys Sciences Div</v>
          </cell>
          <cell r="B3808" t="str">
            <v>Statistics</v>
          </cell>
          <cell r="N3808" t="str">
            <v>TAS Eligible</v>
          </cell>
          <cell r="S3808">
            <v>236</v>
          </cell>
          <cell r="X3808">
            <v>247.15977513582715</v>
          </cell>
        </row>
        <row r="3809">
          <cell r="A3809" t="str">
            <v>L&amp;S Math &amp; Phys Sciences Div</v>
          </cell>
          <cell r="B3809" t="str">
            <v>Statistics</v>
          </cell>
          <cell r="N3809" t="str">
            <v>TAS Eligible</v>
          </cell>
          <cell r="S3809">
            <v>188</v>
          </cell>
          <cell r="X3809">
            <v>180.69591157889005</v>
          </cell>
        </row>
        <row r="3810">
          <cell r="A3810" t="str">
            <v>L&amp;S Math &amp; Phys Sciences Div</v>
          </cell>
          <cell r="B3810" t="str">
            <v>Statistics</v>
          </cell>
          <cell r="N3810" t="str">
            <v>TAS Eligible</v>
          </cell>
          <cell r="S3810">
            <v>225</v>
          </cell>
          <cell r="X3810">
            <v>225.51697118537189</v>
          </cell>
        </row>
        <row r="3811">
          <cell r="A3811" t="str">
            <v>L&amp;S Math &amp; Phys Sciences Div</v>
          </cell>
          <cell r="B3811" t="str">
            <v>Statistics</v>
          </cell>
          <cell r="N3811" t="str">
            <v>TAS Eligible</v>
          </cell>
          <cell r="S3811">
            <v>207</v>
          </cell>
          <cell r="X3811">
            <v>194.56505605709239</v>
          </cell>
        </row>
        <row r="3812">
          <cell r="A3812" t="str">
            <v>L&amp;S Math &amp; Phys Sciences Div</v>
          </cell>
          <cell r="B3812" t="str">
            <v>Statistics</v>
          </cell>
          <cell r="N3812" t="str">
            <v>TAS Eligible</v>
          </cell>
          <cell r="S3812">
            <v>72</v>
          </cell>
          <cell r="X3812">
            <v>83.517223509576112</v>
          </cell>
        </row>
        <row r="3813">
          <cell r="A3813" t="str">
            <v>L&amp;S Math &amp; Phys Sciences Div</v>
          </cell>
          <cell r="B3813" t="str">
            <v>Statistics</v>
          </cell>
          <cell r="N3813" t="str">
            <v>TAS Eligible</v>
          </cell>
          <cell r="S3813">
            <v>105</v>
          </cell>
          <cell r="X3813">
            <v>107.45524283772745</v>
          </cell>
        </row>
        <row r="3814">
          <cell r="A3814" t="str">
            <v>L&amp;S Math &amp; Phys Sciences Div</v>
          </cell>
          <cell r="B3814" t="str">
            <v>Statistics</v>
          </cell>
          <cell r="N3814" t="str">
            <v>TAS Eligible</v>
          </cell>
          <cell r="S3814">
            <v>184</v>
          </cell>
          <cell r="X3814">
            <v>164.62656565049531</v>
          </cell>
        </row>
        <row r="3815">
          <cell r="A3815" t="str">
            <v>L&amp;S Math &amp; Phys Sciences Div</v>
          </cell>
          <cell r="B3815" t="str">
            <v>Statistics</v>
          </cell>
          <cell r="N3815" t="str">
            <v>TAS Eligible</v>
          </cell>
          <cell r="S3815">
            <v>152</v>
          </cell>
          <cell r="X3815">
            <v>160.94186351775696</v>
          </cell>
        </row>
        <row r="3816">
          <cell r="A3816" t="str">
            <v>L&amp;S Math &amp; Phys Sciences Div</v>
          </cell>
          <cell r="B3816" t="str">
            <v>Statistics</v>
          </cell>
          <cell r="N3816" t="str">
            <v>Not TAS Eligible</v>
          </cell>
          <cell r="S3816">
            <v>3</v>
          </cell>
          <cell r="X3816">
            <v>3.1460832745236416</v>
          </cell>
        </row>
        <row r="3817">
          <cell r="A3817" t="str">
            <v>L&amp;S Math &amp; Phys Sciences Div</v>
          </cell>
          <cell r="B3817" t="str">
            <v>Statistics</v>
          </cell>
          <cell r="N3817" t="str">
            <v>Not TAS Eligible</v>
          </cell>
          <cell r="S3817">
            <v>2</v>
          </cell>
          <cell r="X3817">
            <v>2.097388849682428</v>
          </cell>
        </row>
        <row r="3818">
          <cell r="A3818" t="str">
            <v>L&amp;S Math &amp; Phys Sciences Div</v>
          </cell>
          <cell r="B3818" t="str">
            <v>Statistics</v>
          </cell>
          <cell r="N3818" t="str">
            <v>Not TAS Eligible</v>
          </cell>
          <cell r="S3818">
            <v>1</v>
          </cell>
          <cell r="X3818">
            <v>1.037037037037037</v>
          </cell>
        </row>
        <row r="3819">
          <cell r="A3819" t="str">
            <v>L&amp;S Math &amp; Phys Sciences Div</v>
          </cell>
          <cell r="B3819" t="str">
            <v>Statistics</v>
          </cell>
          <cell r="N3819" t="str">
            <v>Not TAS Eligible</v>
          </cell>
          <cell r="S3819">
            <v>16</v>
          </cell>
          <cell r="X3819">
            <v>17.87060919178915</v>
          </cell>
        </row>
        <row r="3820">
          <cell r="A3820" t="str">
            <v>L&amp;S Math &amp; Phys Sciences Div</v>
          </cell>
          <cell r="B3820" t="str">
            <v>Statistics</v>
          </cell>
          <cell r="N3820" t="str">
            <v>Not TAS Eligible</v>
          </cell>
          <cell r="S3820">
            <v>1</v>
          </cell>
          <cell r="X3820">
            <v>1.5555555555555554</v>
          </cell>
        </row>
        <row r="3821">
          <cell r="A3821" t="str">
            <v>L&amp;S Math &amp; Phys Sciences Div</v>
          </cell>
          <cell r="B3821" t="str">
            <v>Statistics</v>
          </cell>
          <cell r="N3821" t="str">
            <v>Not TAS Eligible</v>
          </cell>
          <cell r="S3821">
            <v>1</v>
          </cell>
          <cell r="X3821">
            <v>1.2558823529411764</v>
          </cell>
        </row>
        <row r="3822">
          <cell r="A3822" t="str">
            <v>L&amp;S Math &amp; Phys Sciences Div</v>
          </cell>
          <cell r="B3822" t="str">
            <v>Statistics</v>
          </cell>
          <cell r="N3822" t="str">
            <v>Not TAS Eligible</v>
          </cell>
          <cell r="S3822">
            <v>1</v>
          </cell>
          <cell r="X3822">
            <v>1.2379603399433428</v>
          </cell>
        </row>
        <row r="3823">
          <cell r="A3823" t="str">
            <v>L&amp;S Math &amp; Phys Sciences Div</v>
          </cell>
          <cell r="B3823" t="str">
            <v>Statistics</v>
          </cell>
          <cell r="N3823" t="str">
            <v>Not TAS Eligible</v>
          </cell>
          <cell r="S3823">
            <v>19</v>
          </cell>
          <cell r="X3823">
            <v>18.57968133383536</v>
          </cell>
        </row>
        <row r="3824">
          <cell r="A3824" t="str">
            <v>L&amp;S Math &amp; Phys Sciences Div</v>
          </cell>
          <cell r="B3824" t="str">
            <v>Statistics</v>
          </cell>
          <cell r="N3824" t="str">
            <v>Not TAS Eligible</v>
          </cell>
          <cell r="S3824">
            <v>2</v>
          </cell>
          <cell r="X3824">
            <v>2.0200614574187883</v>
          </cell>
        </row>
        <row r="3825">
          <cell r="A3825" t="str">
            <v>L&amp;S Math &amp; Phys Sciences Div</v>
          </cell>
          <cell r="B3825" t="str">
            <v>Statistics</v>
          </cell>
          <cell r="N3825" t="str">
            <v>Not TAS Eligible</v>
          </cell>
          <cell r="S3825">
            <v>1</v>
          </cell>
          <cell r="X3825">
            <v>0.76417910447761195</v>
          </cell>
        </row>
        <row r="3826">
          <cell r="A3826" t="str">
            <v>L&amp;S Math &amp; Phys Sciences Div</v>
          </cell>
          <cell r="B3826" t="str">
            <v>Statistics</v>
          </cell>
          <cell r="N3826" t="str">
            <v>Not TAS Eligible</v>
          </cell>
          <cell r="S3826">
            <v>44</v>
          </cell>
          <cell r="X3826">
            <v>46.374852751531385</v>
          </cell>
        </row>
        <row r="3827">
          <cell r="A3827" t="str">
            <v>L&amp;S Math &amp; Phys Sciences Div</v>
          </cell>
          <cell r="B3827" t="str">
            <v>Statistics</v>
          </cell>
          <cell r="N3827" t="str">
            <v>Not TAS Eligible</v>
          </cell>
          <cell r="S3827">
            <v>30</v>
          </cell>
          <cell r="X3827">
            <v>27.221774542874115</v>
          </cell>
        </row>
        <row r="3828">
          <cell r="A3828" t="str">
            <v>L&amp;S Math &amp; Phys Sciences Div</v>
          </cell>
          <cell r="B3828" t="str">
            <v>Statistics</v>
          </cell>
          <cell r="N3828" t="str">
            <v>Not TAS Eligible</v>
          </cell>
          <cell r="S3828">
            <v>124</v>
          </cell>
          <cell r="X3828">
            <v>131.5898887714734</v>
          </cell>
        </row>
        <row r="3829">
          <cell r="A3829" t="str">
            <v>L&amp;S Math &amp; Phys Sciences Div</v>
          </cell>
          <cell r="B3829" t="str">
            <v>Statistics</v>
          </cell>
          <cell r="N3829" t="str">
            <v>Not TAS Eligible</v>
          </cell>
          <cell r="S3829">
            <v>64</v>
          </cell>
          <cell r="X3829">
            <v>65.177715406121592</v>
          </cell>
        </row>
        <row r="3830">
          <cell r="A3830" t="str">
            <v>L&amp;S Math &amp; Phys Sciences Div</v>
          </cell>
          <cell r="B3830" t="str">
            <v>Statistics</v>
          </cell>
          <cell r="N3830" t="str">
            <v>Not TAS Eligible</v>
          </cell>
          <cell r="S3830">
            <v>42</v>
          </cell>
          <cell r="X3830">
            <v>45.629730422510761</v>
          </cell>
        </row>
        <row r="3831">
          <cell r="A3831" t="str">
            <v>L&amp;S Math &amp; Phys Sciences Div</v>
          </cell>
          <cell r="B3831" t="str">
            <v>Statistics</v>
          </cell>
          <cell r="N3831" t="str">
            <v>Not TAS Eligible</v>
          </cell>
          <cell r="S3831">
            <v>22</v>
          </cell>
          <cell r="X3831">
            <v>22.596402943158864</v>
          </cell>
        </row>
        <row r="3832">
          <cell r="A3832" t="str">
            <v>L&amp;S Math &amp; Phys Sciences Div</v>
          </cell>
          <cell r="B3832" t="str">
            <v>Statistics</v>
          </cell>
          <cell r="N3832" t="str">
            <v>Not TAS Eligible</v>
          </cell>
          <cell r="S3832">
            <v>55</v>
          </cell>
          <cell r="X3832">
            <v>56.905828021091487</v>
          </cell>
        </row>
        <row r="3833">
          <cell r="A3833" t="str">
            <v>L&amp;S Math &amp; Phys Sciences Div</v>
          </cell>
          <cell r="B3833" t="str">
            <v>Statistics</v>
          </cell>
          <cell r="N3833" t="str">
            <v>Not TAS Eligible</v>
          </cell>
          <cell r="S3833">
            <v>52</v>
          </cell>
          <cell r="X3833">
            <v>54.010492884207451</v>
          </cell>
        </row>
        <row r="3834">
          <cell r="A3834" t="str">
            <v>L&amp;S Math &amp; Phys Sciences Div</v>
          </cell>
          <cell r="B3834" t="str">
            <v>Statistics</v>
          </cell>
          <cell r="N3834" t="str">
            <v>Not TAS Eligible</v>
          </cell>
          <cell r="S3834">
            <v>32</v>
          </cell>
          <cell r="X3834">
            <v>34.758797474132876</v>
          </cell>
        </row>
        <row r="3835">
          <cell r="A3835" t="str">
            <v>L&amp;S Math &amp; Phys Sciences Div</v>
          </cell>
          <cell r="B3835" t="str">
            <v>Statistics</v>
          </cell>
          <cell r="N3835" t="str">
            <v>Not TAS Eligible</v>
          </cell>
          <cell r="S3835">
            <v>21.999977999999999</v>
          </cell>
          <cell r="X3835">
            <v>21.051358337994895</v>
          </cell>
        </row>
        <row r="3836">
          <cell r="A3836" t="str">
            <v>L&amp;S Math &amp; Phys Sciences Div</v>
          </cell>
          <cell r="B3836" t="str">
            <v>Statistics</v>
          </cell>
          <cell r="N3836" t="str">
            <v>Not TAS Eligible</v>
          </cell>
          <cell r="S3836">
            <v>38</v>
          </cell>
          <cell r="X3836">
            <v>40.022597556312263</v>
          </cell>
        </row>
        <row r="3837">
          <cell r="A3837" t="str">
            <v>L&amp;S Math &amp; Phys Sciences Div</v>
          </cell>
          <cell r="B3837" t="str">
            <v>Statistics</v>
          </cell>
          <cell r="N3837" t="str">
            <v>Not TAS Eligible</v>
          </cell>
          <cell r="S3837">
            <v>45</v>
          </cell>
          <cell r="X3837">
            <v>48.900025217020591</v>
          </cell>
        </row>
        <row r="3838">
          <cell r="A3838" t="str">
            <v>L&amp;S Math &amp; Phys Sciences Div</v>
          </cell>
          <cell r="B3838" t="str">
            <v>Statistics</v>
          </cell>
          <cell r="N3838" t="str">
            <v>Not TAS Eligible</v>
          </cell>
          <cell r="S3838">
            <v>46</v>
          </cell>
          <cell r="X3838">
            <v>44.953525362963653</v>
          </cell>
        </row>
        <row r="3839">
          <cell r="A3839" t="str">
            <v>L&amp;S Social Sciences Division</v>
          </cell>
          <cell r="B3839" t="str">
            <v>African American Studies</v>
          </cell>
          <cell r="N3839" t="str">
            <v>TAS Eligible</v>
          </cell>
          <cell r="S3839">
            <v>72</v>
          </cell>
          <cell r="X3839">
            <v>80.922107262497633</v>
          </cell>
        </row>
        <row r="3840">
          <cell r="A3840" t="str">
            <v>L&amp;S Social Sciences Division</v>
          </cell>
          <cell r="B3840" t="str">
            <v>African American Studies</v>
          </cell>
          <cell r="N3840" t="str">
            <v>TAS Eligible</v>
          </cell>
          <cell r="S3840">
            <v>64</v>
          </cell>
          <cell r="X3840">
            <v>63.900993057597226</v>
          </cell>
        </row>
        <row r="3841">
          <cell r="A3841" t="str">
            <v>L&amp;S Social Sciences Division</v>
          </cell>
          <cell r="B3841" t="str">
            <v>African American Studies</v>
          </cell>
          <cell r="N3841" t="str">
            <v>TAS Eligible</v>
          </cell>
          <cell r="S3841">
            <v>60</v>
          </cell>
          <cell r="X3841">
            <v>66.761818741564383</v>
          </cell>
        </row>
        <row r="3842">
          <cell r="A3842" t="str">
            <v>L&amp;S Social Sciences Division</v>
          </cell>
          <cell r="B3842" t="str">
            <v>African American Studies</v>
          </cell>
          <cell r="N3842" t="str">
            <v>TAS Eligible</v>
          </cell>
          <cell r="S3842">
            <v>56</v>
          </cell>
          <cell r="X3842">
            <v>49.13343553208486</v>
          </cell>
        </row>
        <row r="3843">
          <cell r="A3843" t="str">
            <v>L&amp;S Social Sciences Division</v>
          </cell>
          <cell r="B3843" t="str">
            <v>African American Studies</v>
          </cell>
          <cell r="N3843" t="str">
            <v>TAS Eligible</v>
          </cell>
          <cell r="S3843">
            <v>60</v>
          </cell>
          <cell r="X3843">
            <v>62.107397032270065</v>
          </cell>
        </row>
        <row r="3844">
          <cell r="A3844" t="str">
            <v>L&amp;S Social Sciences Division</v>
          </cell>
          <cell r="B3844" t="str">
            <v>African American Studies</v>
          </cell>
          <cell r="N3844" t="str">
            <v>TAS Eligible</v>
          </cell>
          <cell r="S3844">
            <v>244</v>
          </cell>
          <cell r="X3844">
            <v>248.72083790742559</v>
          </cell>
        </row>
        <row r="3845">
          <cell r="A3845" t="str">
            <v>L&amp;S Social Sciences Division</v>
          </cell>
          <cell r="B3845" t="str">
            <v>African American Studies</v>
          </cell>
          <cell r="N3845" t="str">
            <v>TAS Eligible</v>
          </cell>
          <cell r="S3845">
            <v>296</v>
          </cell>
          <cell r="X3845">
            <v>308.54473813842998</v>
          </cell>
        </row>
        <row r="3846">
          <cell r="A3846" t="str">
            <v>L&amp;S Social Sciences Division</v>
          </cell>
          <cell r="B3846" t="str">
            <v>African American Studies</v>
          </cell>
          <cell r="N3846" t="str">
            <v>TAS Eligible</v>
          </cell>
          <cell r="S3846">
            <v>240</v>
          </cell>
          <cell r="X3846">
            <v>242.87213293354787</v>
          </cell>
        </row>
        <row r="3847">
          <cell r="A3847" t="str">
            <v>L&amp;S Social Sciences Division</v>
          </cell>
          <cell r="B3847" t="str">
            <v>African American Studies</v>
          </cell>
          <cell r="N3847" t="str">
            <v>TAS Eligible</v>
          </cell>
          <cell r="S3847">
            <v>156</v>
          </cell>
          <cell r="X3847">
            <v>170.69890331300292</v>
          </cell>
        </row>
        <row r="3848">
          <cell r="A3848" t="str">
            <v>L&amp;S Social Sciences Division</v>
          </cell>
          <cell r="B3848" t="str">
            <v>African American Studies</v>
          </cell>
          <cell r="N3848" t="str">
            <v>TAS Eligible</v>
          </cell>
          <cell r="S3848">
            <v>12</v>
          </cell>
          <cell r="X3848">
            <v>13.686965499440763</v>
          </cell>
        </row>
        <row r="3849">
          <cell r="A3849" t="str">
            <v>L&amp;S Social Sciences Division</v>
          </cell>
          <cell r="B3849" t="str">
            <v>African American Studies</v>
          </cell>
          <cell r="N3849" t="str">
            <v>TAS Eligible</v>
          </cell>
          <cell r="S3849">
            <v>12</v>
          </cell>
          <cell r="X3849">
            <v>12.717921644901361</v>
          </cell>
        </row>
        <row r="3850">
          <cell r="A3850" t="str">
            <v>L&amp;S Social Sciences Division</v>
          </cell>
          <cell r="B3850" t="str">
            <v>African American Studies</v>
          </cell>
          <cell r="N3850" t="str">
            <v>TAS Eligible</v>
          </cell>
          <cell r="S3850">
            <v>44</v>
          </cell>
          <cell r="X3850">
            <v>37.282480080630265</v>
          </cell>
        </row>
        <row r="3851">
          <cell r="A3851" t="str">
            <v>L&amp;S Social Sciences Division</v>
          </cell>
          <cell r="B3851" t="str">
            <v>African American Studies</v>
          </cell>
          <cell r="N3851" t="str">
            <v>TAS Eligible</v>
          </cell>
          <cell r="S3851">
            <v>52</v>
          </cell>
          <cell r="X3851">
            <v>49.754135962172285</v>
          </cell>
        </row>
        <row r="3852">
          <cell r="A3852" t="str">
            <v>L&amp;S Social Sciences Division</v>
          </cell>
          <cell r="B3852" t="str">
            <v>African American Studies</v>
          </cell>
          <cell r="N3852" t="str">
            <v>TAS Eligible</v>
          </cell>
          <cell r="S3852">
            <v>16</v>
          </cell>
          <cell r="X3852">
            <v>16.717921644901359</v>
          </cell>
        </row>
        <row r="3853">
          <cell r="A3853" t="str">
            <v>L&amp;S Social Sciences Division</v>
          </cell>
          <cell r="B3853" t="str">
            <v>African American Studies</v>
          </cell>
          <cell r="N3853" t="str">
            <v>TAS Eligible</v>
          </cell>
          <cell r="S3853">
            <v>16</v>
          </cell>
          <cell r="X3853">
            <v>17.714531814392885</v>
          </cell>
        </row>
        <row r="3854">
          <cell r="A3854" t="str">
            <v>L&amp;S Social Sciences Division</v>
          </cell>
          <cell r="B3854" t="str">
            <v>African American Studies</v>
          </cell>
          <cell r="N3854" t="str">
            <v>Not TAS Eligible</v>
          </cell>
          <cell r="S3854">
            <v>19</v>
          </cell>
          <cell r="X3854">
            <v>18.409328849246965</v>
          </cell>
        </row>
        <row r="3855">
          <cell r="A3855" t="str">
            <v>L&amp;S Social Sciences Division</v>
          </cell>
          <cell r="B3855" t="str">
            <v>African American Studies</v>
          </cell>
          <cell r="N3855" t="str">
            <v>Not TAS Eligible</v>
          </cell>
          <cell r="S3855">
            <v>12</v>
          </cell>
          <cell r="X3855">
            <v>11.760432811814592</v>
          </cell>
        </row>
        <row r="3856">
          <cell r="A3856" t="str">
            <v>L&amp;S Social Sciences Division</v>
          </cell>
          <cell r="B3856" t="str">
            <v>African American Studies</v>
          </cell>
          <cell r="N3856" t="str">
            <v>Not TAS Eligible</v>
          </cell>
          <cell r="S3856">
            <v>5</v>
          </cell>
          <cell r="X3856">
            <v>5.4285714285714288</v>
          </cell>
        </row>
        <row r="3857">
          <cell r="A3857" t="str">
            <v>L&amp;S Social Sciences Division</v>
          </cell>
          <cell r="B3857" t="str">
            <v>African American Studies</v>
          </cell>
          <cell r="N3857" t="str">
            <v>Not TAS Eligible</v>
          </cell>
          <cell r="S3857">
            <v>9</v>
          </cell>
          <cell r="X3857">
            <v>9.1712652631533373</v>
          </cell>
        </row>
        <row r="3858">
          <cell r="A3858" t="str">
            <v>L&amp;S Social Sciences Division</v>
          </cell>
          <cell r="B3858" t="str">
            <v>African American Studies</v>
          </cell>
          <cell r="N3858" t="str">
            <v>TAS Eligible</v>
          </cell>
          <cell r="S3858">
            <v>354</v>
          </cell>
          <cell r="X3858">
            <v>358.81344077871779</v>
          </cell>
        </row>
        <row r="3859">
          <cell r="A3859" t="str">
            <v>L&amp;S Social Sciences Division</v>
          </cell>
          <cell r="B3859" t="str">
            <v>African American Studies</v>
          </cell>
          <cell r="N3859" t="str">
            <v>TAS Eligible</v>
          </cell>
          <cell r="S3859">
            <v>174</v>
          </cell>
          <cell r="X3859">
            <v>182.13803752227719</v>
          </cell>
        </row>
        <row r="3860">
          <cell r="A3860" t="str">
            <v>L&amp;S Social Sciences Division</v>
          </cell>
          <cell r="B3860" t="str">
            <v>African American Studies</v>
          </cell>
          <cell r="N3860" t="str">
            <v>TAS Eligible</v>
          </cell>
          <cell r="S3860">
            <v>24</v>
          </cell>
          <cell r="X3860">
            <v>23.903626803868558</v>
          </cell>
        </row>
        <row r="3861">
          <cell r="A3861" t="str">
            <v>L&amp;S Social Sciences Division</v>
          </cell>
          <cell r="B3861" t="str">
            <v>African American Studies</v>
          </cell>
          <cell r="N3861" t="str">
            <v>TAS Eligible</v>
          </cell>
          <cell r="S3861">
            <v>16</v>
          </cell>
          <cell r="X3861">
            <v>15.510866694937938</v>
          </cell>
        </row>
        <row r="3862">
          <cell r="A3862" t="str">
            <v>L&amp;S Social Sciences Division</v>
          </cell>
          <cell r="B3862" t="str">
            <v>African American Studies</v>
          </cell>
          <cell r="N3862" t="str">
            <v>Not TAS Eligible</v>
          </cell>
          <cell r="S3862">
            <v>5</v>
          </cell>
          <cell r="X3862">
            <v>5.581281720171777</v>
          </cell>
        </row>
        <row r="3863">
          <cell r="A3863" t="str">
            <v>L&amp;S Social Sciences Division</v>
          </cell>
          <cell r="B3863" t="str">
            <v>African American Studies</v>
          </cell>
          <cell r="N3863" t="str">
            <v>Not TAS Eligible</v>
          </cell>
          <cell r="S3863">
            <v>45</v>
          </cell>
          <cell r="X3863">
            <v>46.405367311931812</v>
          </cell>
        </row>
        <row r="3864">
          <cell r="A3864" t="str">
            <v>L&amp;S Social Sciences Division</v>
          </cell>
          <cell r="B3864" t="str">
            <v>African American Studies</v>
          </cell>
          <cell r="N3864" t="str">
            <v>Not TAS Eligible</v>
          </cell>
          <cell r="S3864">
            <v>2</v>
          </cell>
          <cell r="X3864">
            <v>2.3897035833029014</v>
          </cell>
        </row>
        <row r="3865">
          <cell r="A3865" t="str">
            <v>L&amp;S Social Sciences Division</v>
          </cell>
          <cell r="B3865" t="str">
            <v>African American Studies</v>
          </cell>
          <cell r="N3865" t="str">
            <v>Not TAS Eligible</v>
          </cell>
          <cell r="S3865">
            <v>25</v>
          </cell>
          <cell r="X3865">
            <v>27.086065202626216</v>
          </cell>
        </row>
        <row r="3866">
          <cell r="A3866" t="str">
            <v>L&amp;S Social Sciences Division</v>
          </cell>
          <cell r="B3866" t="str">
            <v>African American Studies</v>
          </cell>
          <cell r="N3866" t="str">
            <v>Not TAS Eligible</v>
          </cell>
          <cell r="S3866">
            <v>42</v>
          </cell>
          <cell r="X3866">
            <v>47.866866533422161</v>
          </cell>
        </row>
        <row r="3867">
          <cell r="A3867" t="str">
            <v>L&amp;S Social Sciences Division</v>
          </cell>
          <cell r="B3867" t="str">
            <v>African American Studies</v>
          </cell>
          <cell r="N3867" t="str">
            <v>Not TAS Eligible</v>
          </cell>
          <cell r="S3867">
            <v>3.5</v>
          </cell>
          <cell r="X3867">
            <v>3.9589747151986661</v>
          </cell>
        </row>
        <row r="3868">
          <cell r="A3868" t="str">
            <v>L&amp;S Social Sciences Division</v>
          </cell>
          <cell r="B3868" t="str">
            <v>African American Studies</v>
          </cell>
          <cell r="N3868" t="str">
            <v>Not TAS Eligible</v>
          </cell>
          <cell r="S3868">
            <v>65</v>
          </cell>
          <cell r="X3868">
            <v>71.597818580973794</v>
          </cell>
        </row>
        <row r="3869">
          <cell r="A3869" t="str">
            <v>L&amp;S Social Sciences Division</v>
          </cell>
          <cell r="B3869" t="str">
            <v>African American Studies</v>
          </cell>
          <cell r="N3869" t="str">
            <v>Not TAS Eligible</v>
          </cell>
          <cell r="S3869">
            <v>26.5</v>
          </cell>
          <cell r="X3869">
            <v>27.806911045652029</v>
          </cell>
        </row>
        <row r="3870">
          <cell r="A3870" t="str">
            <v>L&amp;S Social Sciences Division</v>
          </cell>
          <cell r="B3870" t="str">
            <v>African American Studies</v>
          </cell>
          <cell r="N3870" t="str">
            <v>Not TAS Eligible</v>
          </cell>
          <cell r="S3870">
            <v>12</v>
          </cell>
          <cell r="X3870">
            <v>12.954531706825284</v>
          </cell>
        </row>
        <row r="3871">
          <cell r="A3871" t="str">
            <v>L&amp;S Social Sciences Division</v>
          </cell>
          <cell r="B3871" t="str">
            <v>African American Studies</v>
          </cell>
          <cell r="N3871" t="str">
            <v>Not TAS Eligible</v>
          </cell>
          <cell r="S3871">
            <v>25</v>
          </cell>
          <cell r="X3871">
            <v>27.086065202626216</v>
          </cell>
        </row>
        <row r="3872">
          <cell r="A3872" t="str">
            <v>L&amp;S Social Sciences Division</v>
          </cell>
          <cell r="B3872" t="str">
            <v>African American Studies</v>
          </cell>
          <cell r="N3872" t="str">
            <v>Not TAS Eligible</v>
          </cell>
          <cell r="S3872">
            <v>3</v>
          </cell>
          <cell r="X3872">
            <v>3.3782048205487927</v>
          </cell>
        </row>
        <row r="3873">
          <cell r="A3873" t="str">
            <v>L&amp;S Social Sciences Division</v>
          </cell>
          <cell r="B3873" t="str">
            <v>African American Studies</v>
          </cell>
          <cell r="N3873" t="str">
            <v>Not TAS Eligible</v>
          </cell>
          <cell r="S3873">
            <v>12</v>
          </cell>
          <cell r="X3873">
            <v>11.510920083561331</v>
          </cell>
        </row>
        <row r="3874">
          <cell r="A3874" t="str">
            <v>L&amp;S Social Sciences Division</v>
          </cell>
          <cell r="B3874" t="str">
            <v>African American Studies</v>
          </cell>
          <cell r="N3874" t="str">
            <v>Not TAS Eligible</v>
          </cell>
          <cell r="S3874">
            <v>3.5</v>
          </cell>
          <cell r="X3874">
            <v>3.9589747151986661</v>
          </cell>
        </row>
        <row r="3875">
          <cell r="A3875" t="str">
            <v>L&amp;S Social Sciences Division</v>
          </cell>
          <cell r="B3875" t="str">
            <v>African American Studies</v>
          </cell>
          <cell r="N3875" t="str">
            <v>Not TAS Eligible</v>
          </cell>
          <cell r="S3875">
            <v>7</v>
          </cell>
          <cell r="X3875">
            <v>8.2323272971160293</v>
          </cell>
        </row>
        <row r="3876">
          <cell r="A3876" t="str">
            <v>L&amp;S Social Sciences Division</v>
          </cell>
          <cell r="B3876" t="str">
            <v>African American Studies</v>
          </cell>
          <cell r="N3876" t="str">
            <v>Not TAS Eligible</v>
          </cell>
          <cell r="S3876">
            <v>26.5</v>
          </cell>
          <cell r="X3876">
            <v>27.806911045652029</v>
          </cell>
        </row>
        <row r="3877">
          <cell r="A3877" t="str">
            <v>L&amp;S Social Sciences Division</v>
          </cell>
          <cell r="B3877" t="str">
            <v>African American Studies</v>
          </cell>
          <cell r="N3877" t="str">
            <v>Not TAS Eligible</v>
          </cell>
          <cell r="S3877">
            <v>1.5</v>
          </cell>
          <cell r="X3877">
            <v>1.5018826045606959</v>
          </cell>
        </row>
        <row r="3878">
          <cell r="A3878" t="str">
            <v>L&amp;S Social Sciences Division</v>
          </cell>
          <cell r="B3878" t="str">
            <v>African American Studies</v>
          </cell>
          <cell r="N3878" t="str">
            <v>Not TAS Eligible</v>
          </cell>
          <cell r="S3878">
            <v>7</v>
          </cell>
          <cell r="X3878">
            <v>7.9371289598498613</v>
          </cell>
        </row>
        <row r="3879">
          <cell r="A3879" t="str">
            <v>L&amp;S Social Sciences Division</v>
          </cell>
          <cell r="B3879" t="str">
            <v>African American Studies</v>
          </cell>
          <cell r="N3879" t="str">
            <v>Not TAS Eligible</v>
          </cell>
          <cell r="S3879">
            <v>1.5</v>
          </cell>
          <cell r="X3879">
            <v>1.5018826045606959</v>
          </cell>
        </row>
        <row r="3880">
          <cell r="A3880" t="str">
            <v>L&amp;S Social Sciences Division</v>
          </cell>
          <cell r="B3880" t="str">
            <v>African American Studies</v>
          </cell>
          <cell r="N3880" t="str">
            <v>Not TAS Eligible</v>
          </cell>
          <cell r="S3880">
            <v>8</v>
          </cell>
          <cell r="X3880">
            <v>8.1420805811546888</v>
          </cell>
        </row>
        <row r="3881">
          <cell r="A3881" t="str">
            <v>L&amp;S Social Sciences Division</v>
          </cell>
          <cell r="B3881" t="str">
            <v>African American Studies</v>
          </cell>
          <cell r="N3881" t="str">
            <v>Not TAS Eligible</v>
          </cell>
          <cell r="S3881">
            <v>3.5</v>
          </cell>
          <cell r="X3881">
            <v>4.0261580552213267</v>
          </cell>
        </row>
        <row r="3882">
          <cell r="A3882" t="str">
            <v>L&amp;S Social Sciences Division</v>
          </cell>
          <cell r="B3882" t="str">
            <v>African American Studies</v>
          </cell>
          <cell r="N3882" t="str">
            <v>TAS Eligible</v>
          </cell>
          <cell r="S3882">
            <v>92</v>
          </cell>
          <cell r="X3882">
            <v>97.192524503734006</v>
          </cell>
        </row>
        <row r="3883">
          <cell r="A3883" t="str">
            <v>L&amp;S Social Sciences Division</v>
          </cell>
          <cell r="B3883" t="str">
            <v>African American Studies</v>
          </cell>
          <cell r="N3883" t="str">
            <v>TAS Eligible</v>
          </cell>
          <cell r="S3883">
            <v>64</v>
          </cell>
          <cell r="X3883">
            <v>70.433381789333765</v>
          </cell>
        </row>
        <row r="3884">
          <cell r="A3884" t="str">
            <v>L&amp;S Social Sciences Division</v>
          </cell>
          <cell r="B3884" t="str">
            <v>African American Studies</v>
          </cell>
          <cell r="N3884" t="str">
            <v>TAS Eligible</v>
          </cell>
          <cell r="S3884">
            <v>135</v>
          </cell>
          <cell r="X3884">
            <v>146.94379950891934</v>
          </cell>
        </row>
        <row r="3885">
          <cell r="A3885" t="str">
            <v>L&amp;S Social Sciences Division</v>
          </cell>
          <cell r="B3885" t="str">
            <v>African American Studies</v>
          </cell>
          <cell r="N3885" t="str">
            <v>TAS Eligible</v>
          </cell>
          <cell r="S3885">
            <v>280</v>
          </cell>
          <cell r="X3885">
            <v>263.83395683920833</v>
          </cell>
        </row>
        <row r="3886">
          <cell r="A3886" t="str">
            <v>L&amp;S Social Sciences Division</v>
          </cell>
          <cell r="B3886" t="str">
            <v>African American Studies</v>
          </cell>
          <cell r="N3886" t="str">
            <v>TAS Eligible</v>
          </cell>
          <cell r="S3886">
            <v>99</v>
          </cell>
          <cell r="X3886">
            <v>105.56820439917396</v>
          </cell>
        </row>
        <row r="3887">
          <cell r="A3887" t="str">
            <v>L&amp;S Social Sciences Division</v>
          </cell>
          <cell r="B3887" t="str">
            <v>African American Studies</v>
          </cell>
          <cell r="N3887" t="str">
            <v>TAS Eligible</v>
          </cell>
          <cell r="S3887">
            <v>196</v>
          </cell>
          <cell r="X3887">
            <v>210.30867799191952</v>
          </cell>
        </row>
        <row r="3888">
          <cell r="A3888" t="str">
            <v>L&amp;S Social Sciences Division</v>
          </cell>
          <cell r="B3888" t="str">
            <v>African American Studies</v>
          </cell>
          <cell r="N3888" t="str">
            <v>TAS Eligible</v>
          </cell>
          <cell r="S3888">
            <v>164</v>
          </cell>
          <cell r="X3888">
            <v>159.46864911303302</v>
          </cell>
        </row>
        <row r="3889">
          <cell r="A3889" t="str">
            <v>L&amp;S Social Sciences Division</v>
          </cell>
          <cell r="B3889" t="str">
            <v>African American Studies</v>
          </cell>
          <cell r="N3889" t="str">
            <v>TAS Eligible</v>
          </cell>
          <cell r="S3889">
            <v>48</v>
          </cell>
          <cell r="X3889">
            <v>52.242731994910187</v>
          </cell>
        </row>
        <row r="3890">
          <cell r="A3890" t="str">
            <v>L&amp;S Social Sciences Division</v>
          </cell>
          <cell r="B3890" t="str">
            <v>African American Studies</v>
          </cell>
          <cell r="N3890" t="str">
            <v>TAS Eligible</v>
          </cell>
          <cell r="S3890">
            <v>69</v>
          </cell>
          <cell r="X3890">
            <v>73.164462613272008</v>
          </cell>
        </row>
        <row r="3891">
          <cell r="A3891" t="str">
            <v>L&amp;S Social Sciences Division</v>
          </cell>
          <cell r="B3891" t="str">
            <v>African American Studies</v>
          </cell>
          <cell r="N3891" t="str">
            <v>TAS Eligible</v>
          </cell>
          <cell r="S3891">
            <v>13.999986</v>
          </cell>
          <cell r="X3891">
            <v>15.228431207352255</v>
          </cell>
        </row>
        <row r="3892">
          <cell r="A3892" t="str">
            <v>L&amp;S Social Sciences Division</v>
          </cell>
          <cell r="B3892" t="str">
            <v>African American Studies</v>
          </cell>
          <cell r="N3892" t="str">
            <v>TAS Eligible</v>
          </cell>
          <cell r="S3892">
            <v>56</v>
          </cell>
          <cell r="X3892">
            <v>58.06121063415965</v>
          </cell>
        </row>
        <row r="3893">
          <cell r="A3893" t="str">
            <v>L&amp;S Social Sciences Division</v>
          </cell>
          <cell r="B3893" t="str">
            <v>African American Studies</v>
          </cell>
          <cell r="N3893" t="str">
            <v>TAS Eligible</v>
          </cell>
          <cell r="S3893">
            <v>51</v>
          </cell>
          <cell r="X3893">
            <v>53.657423815303204</v>
          </cell>
        </row>
        <row r="3894">
          <cell r="A3894" t="str">
            <v>L&amp;S Social Sciences Division</v>
          </cell>
          <cell r="B3894" t="str">
            <v>African American Studies</v>
          </cell>
          <cell r="N3894" t="str">
            <v>TAS Eligible</v>
          </cell>
          <cell r="S3894">
            <v>44</v>
          </cell>
          <cell r="X3894">
            <v>44.866074880373048</v>
          </cell>
        </row>
        <row r="3895">
          <cell r="A3895" t="str">
            <v>L&amp;S Social Sciences Division</v>
          </cell>
          <cell r="B3895" t="str">
            <v>African American Studies</v>
          </cell>
          <cell r="N3895" t="str">
            <v>TAS Eligible</v>
          </cell>
          <cell r="S3895">
            <v>159</v>
          </cell>
          <cell r="X3895">
            <v>167.88525299960233</v>
          </cell>
        </row>
        <row r="3896">
          <cell r="A3896" t="str">
            <v>L&amp;S Social Sciences Division</v>
          </cell>
          <cell r="B3896" t="str">
            <v>African American Studies</v>
          </cell>
          <cell r="N3896" t="str">
            <v>TAS Eligible</v>
          </cell>
          <cell r="S3896">
            <v>112</v>
          </cell>
          <cell r="X3896">
            <v>114.66039132238699</v>
          </cell>
        </row>
        <row r="3897">
          <cell r="A3897" t="str">
            <v>L&amp;S Social Sciences Division</v>
          </cell>
          <cell r="B3897" t="str">
            <v>African American Studies</v>
          </cell>
          <cell r="N3897" t="str">
            <v>TAS Eligible</v>
          </cell>
          <cell r="S3897">
            <v>400</v>
          </cell>
          <cell r="X3897">
            <v>425.77973074232841</v>
          </cell>
        </row>
        <row r="3898">
          <cell r="A3898" t="str">
            <v>L&amp;S Social Sciences Division</v>
          </cell>
          <cell r="B3898" t="str">
            <v>African American Studies</v>
          </cell>
          <cell r="N3898" t="str">
            <v>TAS Eligible</v>
          </cell>
          <cell r="S3898">
            <v>132</v>
          </cell>
          <cell r="X3898">
            <v>121.2887788823863</v>
          </cell>
        </row>
        <row r="3899">
          <cell r="A3899" t="str">
            <v>L&amp;S Social Sciences Division</v>
          </cell>
          <cell r="B3899" t="str">
            <v>African American Studies</v>
          </cell>
          <cell r="N3899" t="str">
            <v>TAS Eligible</v>
          </cell>
          <cell r="S3899">
            <v>60</v>
          </cell>
          <cell r="X3899">
            <v>61.833318486736673</v>
          </cell>
        </row>
        <row r="3900">
          <cell r="A3900" t="str">
            <v>L&amp;S Social Sciences Division</v>
          </cell>
          <cell r="B3900" t="str">
            <v>African American Studies</v>
          </cell>
          <cell r="N3900" t="str">
            <v>TAS Eligible</v>
          </cell>
          <cell r="S3900">
            <v>84</v>
          </cell>
          <cell r="X3900">
            <v>87.003056925005197</v>
          </cell>
        </row>
        <row r="3901">
          <cell r="A3901" t="str">
            <v>L&amp;S Social Sciences Division</v>
          </cell>
          <cell r="B3901" t="str">
            <v>African American Studies</v>
          </cell>
          <cell r="N3901" t="str">
            <v>TAS Eligible</v>
          </cell>
          <cell r="S3901">
            <v>164</v>
          </cell>
          <cell r="X3901">
            <v>163.51933027653621</v>
          </cell>
        </row>
        <row r="3902">
          <cell r="A3902" t="str">
            <v>L&amp;S Social Sciences Division</v>
          </cell>
          <cell r="B3902" t="str">
            <v>African American Studies</v>
          </cell>
          <cell r="N3902" t="str">
            <v>TAS Eligible</v>
          </cell>
          <cell r="S3902">
            <v>36</v>
          </cell>
          <cell r="X3902">
            <v>30.985407259266676</v>
          </cell>
        </row>
        <row r="3903">
          <cell r="A3903" t="str">
            <v>L&amp;S Social Sciences Division</v>
          </cell>
          <cell r="B3903" t="str">
            <v>African American Studies</v>
          </cell>
          <cell r="N3903" t="str">
            <v>TAS Eligible</v>
          </cell>
          <cell r="S3903">
            <v>16</v>
          </cell>
          <cell r="X3903">
            <v>14.132468583679483</v>
          </cell>
        </row>
        <row r="3904">
          <cell r="A3904" t="str">
            <v>L&amp;S Social Sciences Division</v>
          </cell>
          <cell r="B3904" t="str">
            <v>African American Studies</v>
          </cell>
          <cell r="N3904" t="str">
            <v>TAS Eligible</v>
          </cell>
          <cell r="S3904">
            <v>28</v>
          </cell>
          <cell r="X3904">
            <v>31.74429425565636</v>
          </cell>
        </row>
        <row r="3905">
          <cell r="A3905" t="str">
            <v>L&amp;S Social Sciences Division</v>
          </cell>
          <cell r="B3905" t="str">
            <v>African American Studies</v>
          </cell>
          <cell r="N3905" t="str">
            <v>TAS Eligible</v>
          </cell>
          <cell r="S3905">
            <v>11</v>
          </cell>
          <cell r="X3905">
            <v>8.6967757230915126</v>
          </cell>
        </row>
        <row r="3906">
          <cell r="A3906" t="str">
            <v>L&amp;S Social Sciences Division</v>
          </cell>
          <cell r="B3906" t="str">
            <v>African American Studies</v>
          </cell>
          <cell r="N3906" t="str">
            <v>Not TAS Eligible</v>
          </cell>
          <cell r="S3906">
            <v>7</v>
          </cell>
          <cell r="X3906">
            <v>7.9450275901122005</v>
          </cell>
        </row>
        <row r="3907">
          <cell r="A3907" t="str">
            <v>L&amp;S Social Sciences Division</v>
          </cell>
          <cell r="B3907" t="str">
            <v>African American Studies</v>
          </cell>
          <cell r="N3907" t="str">
            <v>Not TAS Eligible</v>
          </cell>
          <cell r="S3907">
            <v>83</v>
          </cell>
          <cell r="X3907">
            <v>76.340417512859688</v>
          </cell>
        </row>
        <row r="3908">
          <cell r="A3908" t="str">
            <v>L&amp;S Social Sciences Division</v>
          </cell>
          <cell r="B3908" t="str">
            <v>African American Studies</v>
          </cell>
          <cell r="N3908" t="str">
            <v>Not TAS Eligible</v>
          </cell>
          <cell r="S3908">
            <v>67</v>
          </cell>
          <cell r="X3908">
            <v>74.335549964947333</v>
          </cell>
        </row>
        <row r="3909">
          <cell r="A3909" t="str">
            <v>L&amp;S Social Sciences Division</v>
          </cell>
          <cell r="B3909" t="str">
            <v>African American Studies</v>
          </cell>
          <cell r="N3909" t="str">
            <v>Not TAS Eligible</v>
          </cell>
          <cell r="S3909">
            <v>30</v>
          </cell>
          <cell r="X3909">
            <v>34.190618952444403</v>
          </cell>
        </row>
        <row r="3910">
          <cell r="A3910" t="str">
            <v>L&amp;S Social Sciences Division</v>
          </cell>
          <cell r="B3910" t="str">
            <v>African American Studies</v>
          </cell>
          <cell r="N3910" t="str">
            <v>Not TAS Eligible</v>
          </cell>
          <cell r="S3910">
            <v>2.5</v>
          </cell>
          <cell r="X3910">
            <v>2.6346069998958348</v>
          </cell>
        </row>
        <row r="3911">
          <cell r="A3911" t="str">
            <v>L&amp;S Social Sciences Division</v>
          </cell>
          <cell r="B3911" t="str">
            <v>African American Studies</v>
          </cell>
          <cell r="N3911" t="str">
            <v>Not TAS Eligible</v>
          </cell>
          <cell r="S3911">
            <v>94</v>
          </cell>
          <cell r="X3911">
            <v>97.021044623562418</v>
          </cell>
        </row>
        <row r="3912">
          <cell r="A3912" t="str">
            <v>L&amp;S Social Sciences Division</v>
          </cell>
          <cell r="B3912" t="str">
            <v>African American Studies</v>
          </cell>
          <cell r="N3912" t="str">
            <v>Not TAS Eligible</v>
          </cell>
          <cell r="S3912">
            <v>4</v>
          </cell>
          <cell r="X3912">
            <v>3.7213114754098364</v>
          </cell>
        </row>
        <row r="3913">
          <cell r="A3913" t="str">
            <v>L&amp;S Social Sciences Division</v>
          </cell>
          <cell r="B3913" t="str">
            <v>African American Studies</v>
          </cell>
          <cell r="N3913" t="str">
            <v>Not TAS Eligible</v>
          </cell>
          <cell r="S3913">
            <v>5</v>
          </cell>
          <cell r="X3913">
            <v>5.2465869897456656</v>
          </cell>
        </row>
        <row r="3914">
          <cell r="A3914" t="str">
            <v>L&amp;S Social Sciences Division</v>
          </cell>
          <cell r="B3914" t="str">
            <v>African American Studies</v>
          </cell>
          <cell r="N3914" t="str">
            <v>Not TAS Eligible</v>
          </cell>
          <cell r="S3914">
            <v>8</v>
          </cell>
          <cell r="X3914">
            <v>8.704672432780896</v>
          </cell>
        </row>
        <row r="3915">
          <cell r="A3915" t="str">
            <v>L&amp;S Social Sciences Division</v>
          </cell>
          <cell r="B3915" t="str">
            <v>African American Studies</v>
          </cell>
          <cell r="N3915" t="str">
            <v>Not TAS Eligible</v>
          </cell>
          <cell r="S3915">
            <v>18</v>
          </cell>
          <cell r="X3915">
            <v>17.266380125341996</v>
          </cell>
        </row>
        <row r="3916">
          <cell r="A3916" t="str">
            <v>L&amp;S Social Sciences Division</v>
          </cell>
          <cell r="B3916" t="str">
            <v>African American Studies</v>
          </cell>
          <cell r="N3916" t="str">
            <v>Not TAS Eligible</v>
          </cell>
          <cell r="S3916">
            <v>2.5</v>
          </cell>
          <cell r="X3916">
            <v>2.6346069998958348</v>
          </cell>
        </row>
        <row r="3917">
          <cell r="A3917" t="str">
            <v>L&amp;S Social Sciences Division</v>
          </cell>
          <cell r="B3917" t="str">
            <v>African American Studies</v>
          </cell>
          <cell r="N3917" t="str">
            <v>Not TAS Eligible</v>
          </cell>
          <cell r="S3917">
            <v>10</v>
          </cell>
          <cell r="X3917">
            <v>8.8164266822026232</v>
          </cell>
        </row>
        <row r="3918">
          <cell r="A3918" t="str">
            <v>L&amp;S Social Sciences Division</v>
          </cell>
          <cell r="B3918" t="str">
            <v>African American Studies</v>
          </cell>
          <cell r="N3918" t="str">
            <v>Not TAS Eligible</v>
          </cell>
          <cell r="S3918">
            <v>5</v>
          </cell>
          <cell r="X3918">
            <v>5.2465869897456656</v>
          </cell>
        </row>
        <row r="3919">
          <cell r="A3919" t="str">
            <v>L&amp;S Social Sciences Division</v>
          </cell>
          <cell r="B3919" t="str">
            <v>African American Studies</v>
          </cell>
          <cell r="N3919" t="str">
            <v>Not TAS Eligible</v>
          </cell>
          <cell r="S3919">
            <v>7.3333370000000002</v>
          </cell>
          <cell r="X3919">
            <v>7.6274466187865366</v>
          </cell>
        </row>
        <row r="3920">
          <cell r="A3920" t="str">
            <v>L&amp;S Social Sciences Division</v>
          </cell>
          <cell r="B3920" t="str">
            <v>African American Studies</v>
          </cell>
          <cell r="N3920" t="str">
            <v>Not TAS Eligible</v>
          </cell>
          <cell r="S3920">
            <v>10</v>
          </cell>
          <cell r="X3920">
            <v>10.756650258907829</v>
          </cell>
        </row>
        <row r="3921">
          <cell r="A3921" t="str">
            <v>L&amp;S Social Sciences Division</v>
          </cell>
          <cell r="B3921" t="str">
            <v>African American Studies</v>
          </cell>
          <cell r="N3921" t="str">
            <v>Not TAS Eligible</v>
          </cell>
          <cell r="S3921">
            <v>3.6666629999999998</v>
          </cell>
          <cell r="X3921">
            <v>3.8137175888111647</v>
          </cell>
        </row>
        <row r="3922">
          <cell r="A3922" t="str">
            <v>L&amp;S Social Sciences Division</v>
          </cell>
          <cell r="B3922" t="str">
            <v>African American Studies</v>
          </cell>
          <cell r="N3922" t="str">
            <v>Not TAS Eligible</v>
          </cell>
          <cell r="S3922">
            <v>3</v>
          </cell>
          <cell r="X3922">
            <v>3.0607257607652727</v>
          </cell>
        </row>
        <row r="3923">
          <cell r="A3923" t="str">
            <v>L&amp;S Social Sciences Division</v>
          </cell>
          <cell r="B3923" t="str">
            <v>African American Studies</v>
          </cell>
          <cell r="N3923" t="str">
            <v>Not TAS Eligible</v>
          </cell>
          <cell r="S3923">
            <v>3.5</v>
          </cell>
          <cell r="X3923">
            <v>3.9331499975050233</v>
          </cell>
        </row>
        <row r="3924">
          <cell r="A3924" t="str">
            <v>L&amp;S Social Sciences Division</v>
          </cell>
          <cell r="B3924" t="str">
            <v>African American Studies</v>
          </cell>
          <cell r="N3924" t="str">
            <v>Not TAS Eligible</v>
          </cell>
          <cell r="S3924">
            <v>7.5</v>
          </cell>
          <cell r="X3924">
            <v>8.5040667426962795</v>
          </cell>
        </row>
        <row r="3925">
          <cell r="A3925" t="str">
            <v>L&amp;S Social Sciences Division</v>
          </cell>
          <cell r="B3925" t="str">
            <v>African American Studies</v>
          </cell>
          <cell r="N3925" t="str">
            <v>Not TAS Eligible</v>
          </cell>
          <cell r="S3925">
            <v>2.25</v>
          </cell>
          <cell r="X3925">
            <v>2.2528239068410443</v>
          </cell>
        </row>
        <row r="3926">
          <cell r="A3926" t="str">
            <v>L&amp;S Social Sciences Division</v>
          </cell>
          <cell r="B3926" t="str">
            <v>African American Studies</v>
          </cell>
          <cell r="N3926" t="str">
            <v>Not TAS Eligible</v>
          </cell>
          <cell r="S3926">
            <v>4.1250020000000003</v>
          </cell>
          <cell r="X3926">
            <v>4.1982623351780308</v>
          </cell>
        </row>
        <row r="3927">
          <cell r="A3927" t="str">
            <v>L&amp;S Social Sciences Division</v>
          </cell>
          <cell r="B3927" t="str">
            <v>African American Studies</v>
          </cell>
          <cell r="N3927" t="str">
            <v>Not TAS Eligible</v>
          </cell>
          <cell r="S3927">
            <v>1.5</v>
          </cell>
          <cell r="X3927">
            <v>1.7254963093805689</v>
          </cell>
        </row>
        <row r="3928">
          <cell r="A3928" t="str">
            <v>L&amp;S Social Sciences Division</v>
          </cell>
          <cell r="B3928" t="str">
            <v>African American Studies</v>
          </cell>
          <cell r="N3928" t="str">
            <v>Not TAS Eligible</v>
          </cell>
          <cell r="S3928">
            <v>7.5</v>
          </cell>
          <cell r="X3928">
            <v>8.0674876941808726</v>
          </cell>
        </row>
        <row r="3929">
          <cell r="A3929" t="str">
            <v>L&amp;S Social Sciences Division</v>
          </cell>
          <cell r="B3929" t="str">
            <v>African American Studies</v>
          </cell>
          <cell r="N3929" t="str">
            <v>Not TAS Eligible</v>
          </cell>
          <cell r="S3929">
            <v>3.25</v>
          </cell>
          <cell r="X3929">
            <v>3.3803439704265932</v>
          </cell>
        </row>
        <row r="3930">
          <cell r="A3930" t="str">
            <v>L&amp;S Social Sciences Division</v>
          </cell>
          <cell r="B3930" t="str">
            <v>African American Studies</v>
          </cell>
          <cell r="N3930" t="str">
            <v>Not TAS Eligible</v>
          </cell>
          <cell r="S3930">
            <v>1.833334</v>
          </cell>
          <cell r="X3930">
            <v>1.8704442006289468</v>
          </cell>
        </row>
        <row r="3931">
          <cell r="A3931" t="str">
            <v>L&amp;S Social Sciences Division</v>
          </cell>
          <cell r="B3931" t="str">
            <v>African American Studies</v>
          </cell>
          <cell r="N3931" t="str">
            <v>Not TAS Eligible</v>
          </cell>
          <cell r="S3931">
            <v>2.25</v>
          </cell>
          <cell r="X3931">
            <v>2.528453569824658</v>
          </cell>
        </row>
        <row r="3932">
          <cell r="A3932" t="str">
            <v>L&amp;S Social Sciences Division</v>
          </cell>
          <cell r="B3932" t="str">
            <v>African American Studies</v>
          </cell>
          <cell r="N3932" t="str">
            <v>TAS Eligible</v>
          </cell>
          <cell r="S3932">
            <v>56</v>
          </cell>
          <cell r="X3932">
            <v>58.06121063415965</v>
          </cell>
        </row>
        <row r="3933">
          <cell r="A3933" t="str">
            <v>L&amp;S Social Sciences Division</v>
          </cell>
          <cell r="B3933" t="str">
            <v>Anthropology</v>
          </cell>
          <cell r="N3933" t="str">
            <v>TAS Eligible</v>
          </cell>
          <cell r="S3933">
            <v>1212</v>
          </cell>
          <cell r="X3933">
            <v>1237.3275000725132</v>
          </cell>
        </row>
        <row r="3934">
          <cell r="A3934" t="str">
            <v>L&amp;S Social Sciences Division</v>
          </cell>
          <cell r="B3934" t="str">
            <v>Anthropology</v>
          </cell>
          <cell r="N3934" t="str">
            <v>TAS Eligible</v>
          </cell>
          <cell r="S3934">
            <v>1136</v>
          </cell>
          <cell r="X3934">
            <v>1180.5043468535287</v>
          </cell>
        </row>
        <row r="3935">
          <cell r="A3935" t="str">
            <v>L&amp;S Social Sciences Division</v>
          </cell>
          <cell r="B3935" t="str">
            <v>Anthropology</v>
          </cell>
          <cell r="N3935" t="str">
            <v>TAS Eligible</v>
          </cell>
          <cell r="S3935">
            <v>1008</v>
          </cell>
          <cell r="X3935">
            <v>1047.7229860298687</v>
          </cell>
        </row>
        <row r="3936">
          <cell r="A3936" t="str">
            <v>L&amp;S Social Sciences Division</v>
          </cell>
          <cell r="B3936" t="str">
            <v>Anthropology</v>
          </cell>
          <cell r="N3936" t="str">
            <v>TAS Eligible</v>
          </cell>
          <cell r="S3936">
            <v>1680</v>
          </cell>
          <cell r="X3936">
            <v>1744.6459965032391</v>
          </cell>
        </row>
        <row r="3937">
          <cell r="A3937" t="str">
            <v>L&amp;S Social Sciences Division</v>
          </cell>
          <cell r="B3937" t="str">
            <v>Anthropology</v>
          </cell>
          <cell r="N3937" t="str">
            <v>TAS Eligible</v>
          </cell>
          <cell r="S3937">
            <v>1772</v>
          </cell>
          <cell r="X3937">
            <v>1878.6215833276042</v>
          </cell>
        </row>
        <row r="3938">
          <cell r="A3938" t="str">
            <v>L&amp;S Social Sciences Division</v>
          </cell>
          <cell r="B3938" t="str">
            <v>Anthropology</v>
          </cell>
          <cell r="N3938" t="str">
            <v>TAS Eligible</v>
          </cell>
          <cell r="S3938">
            <v>60</v>
          </cell>
          <cell r="X3938">
            <v>55.931152952984334</v>
          </cell>
        </row>
        <row r="3939">
          <cell r="A3939" t="str">
            <v>L&amp;S Social Sciences Division</v>
          </cell>
          <cell r="B3939" t="str">
            <v>Anthropology</v>
          </cell>
          <cell r="N3939" t="str">
            <v>TAS Eligible</v>
          </cell>
          <cell r="S3939">
            <v>56</v>
          </cell>
          <cell r="X3939">
            <v>58.92839679121748</v>
          </cell>
        </row>
        <row r="3940">
          <cell r="A3940" t="str">
            <v>L&amp;S Social Sciences Division</v>
          </cell>
          <cell r="B3940" t="str">
            <v>Anthropology</v>
          </cell>
          <cell r="N3940" t="str">
            <v>TAS Eligible</v>
          </cell>
          <cell r="S3940">
            <v>68</v>
          </cell>
          <cell r="X3940">
            <v>71.641311674653252</v>
          </cell>
        </row>
        <row r="3941">
          <cell r="A3941" t="str">
            <v>L&amp;S Social Sciences Division</v>
          </cell>
          <cell r="B3941" t="str">
            <v>Anthropology</v>
          </cell>
          <cell r="N3941" t="str">
            <v>TAS Eligible</v>
          </cell>
          <cell r="S3941">
            <v>56</v>
          </cell>
          <cell r="X3941">
            <v>56.926586886070552</v>
          </cell>
        </row>
        <row r="3942">
          <cell r="A3942" t="str">
            <v>L&amp;S Social Sciences Division</v>
          </cell>
          <cell r="B3942" t="str">
            <v>Anthropology</v>
          </cell>
          <cell r="N3942" t="str">
            <v>TAS Eligible</v>
          </cell>
          <cell r="S3942">
            <v>72</v>
          </cell>
          <cell r="X3942">
            <v>71.288948955150573</v>
          </cell>
        </row>
        <row r="3943">
          <cell r="A3943" t="str">
            <v>L&amp;S Social Sciences Division</v>
          </cell>
          <cell r="B3943" t="str">
            <v>Anthropology</v>
          </cell>
          <cell r="N3943" t="str">
            <v>TAS Eligible</v>
          </cell>
          <cell r="S3943">
            <v>72</v>
          </cell>
          <cell r="X3943">
            <v>77.21842998573527</v>
          </cell>
        </row>
        <row r="3944">
          <cell r="A3944" t="str">
            <v>L&amp;S Social Sciences Division</v>
          </cell>
          <cell r="B3944" t="str">
            <v>Anthropology</v>
          </cell>
          <cell r="N3944" t="str">
            <v>TAS Eligible</v>
          </cell>
          <cell r="S3944">
            <v>56</v>
          </cell>
          <cell r="X3944">
            <v>58.625255377503542</v>
          </cell>
        </row>
        <row r="3945">
          <cell r="A3945" t="str">
            <v>L&amp;S Social Sciences Division</v>
          </cell>
          <cell r="B3945" t="str">
            <v>Anthropology</v>
          </cell>
          <cell r="N3945" t="str">
            <v>Not TAS Eligible</v>
          </cell>
          <cell r="S3945">
            <v>19</v>
          </cell>
          <cell r="X3945">
            <v>20.09579200424109</v>
          </cell>
        </row>
        <row r="3946">
          <cell r="A3946" t="str">
            <v>L&amp;S Social Sciences Division</v>
          </cell>
          <cell r="B3946" t="str">
            <v>Anthropology</v>
          </cell>
          <cell r="N3946" t="str">
            <v>Not TAS Eligible</v>
          </cell>
          <cell r="S3946">
            <v>7</v>
          </cell>
          <cell r="X3946">
            <v>6.2088076752372015</v>
          </cell>
        </row>
        <row r="3947">
          <cell r="A3947" t="str">
            <v>L&amp;S Social Sciences Division</v>
          </cell>
          <cell r="B3947" t="str">
            <v>Anthropology</v>
          </cell>
          <cell r="N3947" t="str">
            <v>Not TAS Eligible</v>
          </cell>
          <cell r="S3947">
            <v>14</v>
          </cell>
          <cell r="X3947">
            <v>14.346303022094554</v>
          </cell>
        </row>
        <row r="3948">
          <cell r="A3948" t="str">
            <v>L&amp;S Social Sciences Division</v>
          </cell>
          <cell r="B3948" t="str">
            <v>Anthropology</v>
          </cell>
          <cell r="N3948" t="str">
            <v>Not TAS Eligible</v>
          </cell>
          <cell r="S3948">
            <v>28</v>
          </cell>
          <cell r="X3948">
            <v>25.314527704908386</v>
          </cell>
        </row>
        <row r="3949">
          <cell r="A3949" t="str">
            <v>L&amp;S Social Sciences Division</v>
          </cell>
          <cell r="B3949" t="str">
            <v>Anthropology</v>
          </cell>
          <cell r="N3949" t="str">
            <v>Not TAS Eligible</v>
          </cell>
          <cell r="S3949">
            <v>4</v>
          </cell>
          <cell r="X3949">
            <v>4.1156893819334393</v>
          </cell>
        </row>
        <row r="3950">
          <cell r="A3950" t="str">
            <v>L&amp;S Social Sciences Division</v>
          </cell>
          <cell r="B3950" t="str">
            <v>Anthropology</v>
          </cell>
          <cell r="N3950" t="str">
            <v>Not TAS Eligible</v>
          </cell>
          <cell r="S3950">
            <v>20</v>
          </cell>
          <cell r="X3950">
            <v>21.1248046960125</v>
          </cell>
        </row>
        <row r="3951">
          <cell r="A3951" t="str">
            <v>L&amp;S Social Sciences Division</v>
          </cell>
          <cell r="B3951" t="str">
            <v>Anthropology</v>
          </cell>
          <cell r="N3951" t="str">
            <v>TAS Eligible</v>
          </cell>
          <cell r="S3951">
            <v>408</v>
          </cell>
          <cell r="X3951">
            <v>370.98744940701073</v>
          </cell>
        </row>
        <row r="3952">
          <cell r="A3952" t="str">
            <v>L&amp;S Social Sciences Division</v>
          </cell>
          <cell r="B3952" t="str">
            <v>Anthropology</v>
          </cell>
          <cell r="N3952" t="str">
            <v>TAS Eligible</v>
          </cell>
          <cell r="S3952">
            <v>436</v>
          </cell>
          <cell r="X3952">
            <v>444.13739132637892</v>
          </cell>
        </row>
        <row r="3953">
          <cell r="A3953" t="str">
            <v>L&amp;S Social Sciences Division</v>
          </cell>
          <cell r="B3953" t="str">
            <v>Anthropology</v>
          </cell>
          <cell r="N3953" t="str">
            <v>TAS Eligible</v>
          </cell>
          <cell r="S3953">
            <v>172</v>
          </cell>
          <cell r="X3953">
            <v>189.57109176160324</v>
          </cell>
        </row>
        <row r="3954">
          <cell r="A3954" t="str">
            <v>L&amp;S Social Sciences Division</v>
          </cell>
          <cell r="B3954" t="str">
            <v>Anthropology</v>
          </cell>
          <cell r="N3954" t="str">
            <v>TAS Eligible</v>
          </cell>
          <cell r="S3954">
            <v>508</v>
          </cell>
          <cell r="X3954">
            <v>552.47829562078141</v>
          </cell>
        </row>
        <row r="3955">
          <cell r="A3955" t="str">
            <v>L&amp;S Social Sciences Division</v>
          </cell>
          <cell r="B3955" t="str">
            <v>Anthropology</v>
          </cell>
          <cell r="N3955" t="str">
            <v>TAS Eligible</v>
          </cell>
          <cell r="S3955">
            <v>196</v>
          </cell>
          <cell r="X3955">
            <v>189.12911976633399</v>
          </cell>
        </row>
        <row r="3956">
          <cell r="A3956" t="str">
            <v>L&amp;S Social Sciences Division</v>
          </cell>
          <cell r="B3956" t="str">
            <v>Anthropology</v>
          </cell>
          <cell r="N3956" t="str">
            <v>TAS Eligible</v>
          </cell>
          <cell r="S3956">
            <v>408</v>
          </cell>
          <cell r="X3956">
            <v>440.67526882150065</v>
          </cell>
        </row>
        <row r="3957">
          <cell r="A3957" t="str">
            <v>L&amp;S Social Sciences Division</v>
          </cell>
          <cell r="B3957" t="str">
            <v>Anthropology</v>
          </cell>
          <cell r="N3957" t="str">
            <v>TAS Eligible</v>
          </cell>
          <cell r="S3957">
            <v>360</v>
          </cell>
          <cell r="X3957">
            <v>395.12021877142649</v>
          </cell>
        </row>
        <row r="3958">
          <cell r="A3958" t="str">
            <v>L&amp;S Social Sciences Division</v>
          </cell>
          <cell r="B3958" t="str">
            <v>Anthropology</v>
          </cell>
          <cell r="N3958" t="str">
            <v>TAS Eligible</v>
          </cell>
          <cell r="S3958">
            <v>64</v>
          </cell>
          <cell r="X3958">
            <v>70.207301194013709</v>
          </cell>
        </row>
        <row r="3959">
          <cell r="A3959" t="str">
            <v>L&amp;S Social Sciences Division</v>
          </cell>
          <cell r="B3959" t="str">
            <v>Anthropology</v>
          </cell>
          <cell r="N3959" t="str">
            <v>TAS Eligible</v>
          </cell>
          <cell r="S3959">
            <v>80</v>
          </cell>
          <cell r="X3959">
            <v>70.109611526004755</v>
          </cell>
        </row>
        <row r="3960">
          <cell r="A3960" t="str">
            <v>L&amp;S Social Sciences Division</v>
          </cell>
          <cell r="B3960" t="str">
            <v>Anthropology</v>
          </cell>
          <cell r="N3960" t="str">
            <v>TAS Eligible</v>
          </cell>
          <cell r="S3960">
            <v>84</v>
          </cell>
          <cell r="X3960">
            <v>85.247735509429148</v>
          </cell>
        </row>
        <row r="3961">
          <cell r="A3961" t="str">
            <v>L&amp;S Social Sciences Division</v>
          </cell>
          <cell r="B3961" t="str">
            <v>Anthropology</v>
          </cell>
          <cell r="N3961" t="str">
            <v>TAS Eligible</v>
          </cell>
          <cell r="S3961">
            <v>20</v>
          </cell>
          <cell r="X3961">
            <v>14.927857331942391</v>
          </cell>
        </row>
        <row r="3962">
          <cell r="A3962" t="str">
            <v>L&amp;S Social Sciences Division</v>
          </cell>
          <cell r="B3962" t="str">
            <v>Anthropology</v>
          </cell>
          <cell r="N3962" t="str">
            <v>TAS Eligible</v>
          </cell>
          <cell r="S3962">
            <v>168</v>
          </cell>
          <cell r="X3962">
            <v>180.55570773138885</v>
          </cell>
        </row>
        <row r="3963">
          <cell r="A3963" t="str">
            <v>L&amp;S Social Sciences Division</v>
          </cell>
          <cell r="B3963" t="str">
            <v>Anthropology</v>
          </cell>
          <cell r="N3963" t="str">
            <v>TAS Eligible</v>
          </cell>
          <cell r="S3963">
            <v>376</v>
          </cell>
          <cell r="X3963">
            <v>401.83125359480715</v>
          </cell>
        </row>
        <row r="3964">
          <cell r="A3964" t="str">
            <v>L&amp;S Social Sciences Division</v>
          </cell>
          <cell r="B3964" t="str">
            <v>Anthropology</v>
          </cell>
          <cell r="N3964" t="str">
            <v>TAS Eligible</v>
          </cell>
          <cell r="S3964">
            <v>180</v>
          </cell>
          <cell r="X3964">
            <v>199.0983613639865</v>
          </cell>
        </row>
        <row r="3965">
          <cell r="A3965" t="str">
            <v>L&amp;S Social Sciences Division</v>
          </cell>
          <cell r="B3965" t="str">
            <v>Anthropology</v>
          </cell>
          <cell r="N3965" t="str">
            <v>TAS Eligible</v>
          </cell>
          <cell r="S3965">
            <v>50</v>
          </cell>
          <cell r="X3965">
            <v>52.310015405092336</v>
          </cell>
        </row>
        <row r="3966">
          <cell r="A3966" t="str">
            <v>L&amp;S Social Sciences Division</v>
          </cell>
          <cell r="B3966" t="str">
            <v>Anthropology</v>
          </cell>
          <cell r="N3966" t="str">
            <v>TAS Eligible</v>
          </cell>
          <cell r="S3966">
            <v>328</v>
          </cell>
          <cell r="X3966">
            <v>327.98334436646525</v>
          </cell>
        </row>
        <row r="3967">
          <cell r="A3967" t="str">
            <v>L&amp;S Social Sciences Division</v>
          </cell>
          <cell r="B3967" t="str">
            <v>Anthropology</v>
          </cell>
          <cell r="N3967" t="str">
            <v>TAS Eligible</v>
          </cell>
          <cell r="S3967">
            <v>52</v>
          </cell>
          <cell r="X3967">
            <v>50.925773501288255</v>
          </cell>
        </row>
        <row r="3968">
          <cell r="A3968" t="str">
            <v>L&amp;S Social Sciences Division</v>
          </cell>
          <cell r="B3968" t="str">
            <v>Anthropology</v>
          </cell>
          <cell r="N3968" t="str">
            <v>TAS Eligible</v>
          </cell>
          <cell r="S3968">
            <v>292</v>
          </cell>
          <cell r="X3968">
            <v>280.82123704844025</v>
          </cell>
        </row>
        <row r="3969">
          <cell r="A3969" t="str">
            <v>L&amp;S Social Sciences Division</v>
          </cell>
          <cell r="B3969" t="str">
            <v>Anthropology</v>
          </cell>
          <cell r="N3969" t="str">
            <v>TAS Eligible</v>
          </cell>
          <cell r="S3969">
            <v>236</v>
          </cell>
          <cell r="X3969">
            <v>247.38511467953174</v>
          </cell>
        </row>
        <row r="3970">
          <cell r="A3970" t="str">
            <v>L&amp;S Social Sciences Division</v>
          </cell>
          <cell r="B3970" t="str">
            <v>Anthropology</v>
          </cell>
          <cell r="N3970" t="str">
            <v>TAS Eligible</v>
          </cell>
          <cell r="S3970">
            <v>160</v>
          </cell>
          <cell r="X3970">
            <v>160.48820746291275</v>
          </cell>
        </row>
        <row r="3971">
          <cell r="A3971" t="str">
            <v>L&amp;S Social Sciences Division</v>
          </cell>
          <cell r="B3971" t="str">
            <v>Anthropology</v>
          </cell>
          <cell r="N3971" t="str">
            <v>TAS Eligible</v>
          </cell>
          <cell r="S3971">
            <v>308</v>
          </cell>
          <cell r="X3971">
            <v>323.32769757377719</v>
          </cell>
        </row>
        <row r="3972">
          <cell r="A3972" t="str">
            <v>L&amp;S Social Sciences Division</v>
          </cell>
          <cell r="B3972" t="str">
            <v>Anthropology</v>
          </cell>
          <cell r="N3972" t="str">
            <v>TAS Eligible</v>
          </cell>
          <cell r="S3972">
            <v>764</v>
          </cell>
          <cell r="X3972">
            <v>840.82751442029894</v>
          </cell>
        </row>
        <row r="3973">
          <cell r="A3973" t="str">
            <v>L&amp;S Social Sciences Division</v>
          </cell>
          <cell r="B3973" t="str">
            <v>Anthropology</v>
          </cell>
          <cell r="N3973" t="str">
            <v>TAS Eligible</v>
          </cell>
          <cell r="S3973">
            <v>120</v>
          </cell>
          <cell r="X3973">
            <v>123.97449214540732</v>
          </cell>
        </row>
        <row r="3974">
          <cell r="A3974" t="str">
            <v>L&amp;S Social Sciences Division</v>
          </cell>
          <cell r="B3974" t="str">
            <v>Anthropology</v>
          </cell>
          <cell r="N3974" t="str">
            <v>TAS Eligible</v>
          </cell>
          <cell r="S3974">
            <v>140</v>
          </cell>
          <cell r="X3974">
            <v>139.95149211753304</v>
          </cell>
        </row>
        <row r="3975">
          <cell r="A3975" t="str">
            <v>L&amp;S Social Sciences Division</v>
          </cell>
          <cell r="B3975" t="str">
            <v>Anthropology</v>
          </cell>
          <cell r="N3975" t="str">
            <v>TAS Eligible</v>
          </cell>
          <cell r="S3975">
            <v>100</v>
          </cell>
          <cell r="X3975">
            <v>103.05593570483883</v>
          </cell>
        </row>
        <row r="3976">
          <cell r="A3976" t="str">
            <v>L&amp;S Social Sciences Division</v>
          </cell>
          <cell r="B3976" t="str">
            <v>Anthropology</v>
          </cell>
          <cell r="N3976" t="str">
            <v>TAS Eligible</v>
          </cell>
          <cell r="S3976">
            <v>244</v>
          </cell>
          <cell r="X3976">
            <v>249.41447348461116</v>
          </cell>
        </row>
        <row r="3977">
          <cell r="A3977" t="str">
            <v>L&amp;S Social Sciences Division</v>
          </cell>
          <cell r="B3977" t="str">
            <v>Anthropology</v>
          </cell>
          <cell r="N3977" t="str">
            <v>TAS Eligible</v>
          </cell>
          <cell r="S3977">
            <v>376</v>
          </cell>
          <cell r="X3977">
            <v>377.23421014851971</v>
          </cell>
        </row>
        <row r="3978">
          <cell r="A3978" t="str">
            <v>L&amp;S Social Sciences Division</v>
          </cell>
          <cell r="B3978" t="str">
            <v>Anthropology</v>
          </cell>
          <cell r="N3978" t="str">
            <v>TAS Eligible</v>
          </cell>
          <cell r="S3978">
            <v>156</v>
          </cell>
          <cell r="X3978">
            <v>161.55853091290871</v>
          </cell>
        </row>
        <row r="3979">
          <cell r="A3979" t="str">
            <v>L&amp;S Social Sciences Division</v>
          </cell>
          <cell r="B3979" t="str">
            <v>Anthropology</v>
          </cell>
          <cell r="N3979" t="str">
            <v>TAS Eligible</v>
          </cell>
          <cell r="S3979">
            <v>168</v>
          </cell>
          <cell r="X3979">
            <v>193.51442719576781</v>
          </cell>
        </row>
        <row r="3980">
          <cell r="A3980" t="str">
            <v>L&amp;S Social Sciences Division</v>
          </cell>
          <cell r="B3980" t="str">
            <v>Anthropology</v>
          </cell>
          <cell r="N3980" t="str">
            <v>TAS Eligible</v>
          </cell>
          <cell r="S3980">
            <v>128</v>
          </cell>
          <cell r="X3980">
            <v>125.32381422212501</v>
          </cell>
        </row>
        <row r="3981">
          <cell r="A3981" t="str">
            <v>L&amp;S Social Sciences Division</v>
          </cell>
          <cell r="B3981" t="str">
            <v>Anthropology</v>
          </cell>
          <cell r="N3981" t="str">
            <v>TAS Eligible</v>
          </cell>
          <cell r="S3981">
            <v>52</v>
          </cell>
          <cell r="X3981">
            <v>56.224091313978448</v>
          </cell>
        </row>
        <row r="3982">
          <cell r="A3982" t="str">
            <v>L&amp;S Social Sciences Division</v>
          </cell>
          <cell r="B3982" t="str">
            <v>Anthropology</v>
          </cell>
          <cell r="N3982" t="str">
            <v>TAS Eligible</v>
          </cell>
          <cell r="S3982">
            <v>168</v>
          </cell>
          <cell r="X3982">
            <v>168.86757198105573</v>
          </cell>
        </row>
        <row r="3983">
          <cell r="A3983" t="str">
            <v>L&amp;S Social Sciences Division</v>
          </cell>
          <cell r="B3983" t="str">
            <v>Anthropology</v>
          </cell>
          <cell r="N3983" t="str">
            <v>TAS Eligible</v>
          </cell>
          <cell r="S3983">
            <v>104</v>
          </cell>
          <cell r="X3983">
            <v>117.12912049194594</v>
          </cell>
        </row>
        <row r="3984">
          <cell r="A3984" t="str">
            <v>L&amp;S Social Sciences Division</v>
          </cell>
          <cell r="B3984" t="str">
            <v>Anthropology</v>
          </cell>
          <cell r="N3984" t="str">
            <v>TAS Eligible</v>
          </cell>
          <cell r="S3984">
            <v>64</v>
          </cell>
          <cell r="X3984">
            <v>60.075195381534662</v>
          </cell>
        </row>
        <row r="3985">
          <cell r="A3985" t="str">
            <v>L&amp;S Social Sciences Division</v>
          </cell>
          <cell r="B3985" t="str">
            <v>Anthropology</v>
          </cell>
          <cell r="N3985" t="str">
            <v>TAS Eligible</v>
          </cell>
          <cell r="S3985">
            <v>44</v>
          </cell>
          <cell r="X3985">
            <v>41.331833870112803</v>
          </cell>
        </row>
        <row r="3986">
          <cell r="A3986" t="str">
            <v>L&amp;S Social Sciences Division</v>
          </cell>
          <cell r="B3986" t="str">
            <v>Anthropology</v>
          </cell>
          <cell r="N3986" t="str">
            <v>TAS Eligible</v>
          </cell>
          <cell r="S3986">
            <v>40</v>
          </cell>
          <cell r="X3986">
            <v>42.220934162596592</v>
          </cell>
        </row>
        <row r="3987">
          <cell r="A3987" t="str">
            <v>L&amp;S Social Sciences Division</v>
          </cell>
          <cell r="B3987" t="str">
            <v>Anthropology</v>
          </cell>
          <cell r="N3987" t="str">
            <v>TAS Eligible</v>
          </cell>
          <cell r="S3987">
            <v>32</v>
          </cell>
          <cell r="X3987">
            <v>27.084672546341849</v>
          </cell>
        </row>
        <row r="3988">
          <cell r="A3988" t="str">
            <v>L&amp;S Social Sciences Division</v>
          </cell>
          <cell r="B3988" t="str">
            <v>Anthropology</v>
          </cell>
          <cell r="N3988" t="str">
            <v>Not TAS Eligible</v>
          </cell>
          <cell r="S3988">
            <v>4</v>
          </cell>
          <cell r="X3988">
            <v>3.1463700234192036</v>
          </cell>
        </row>
        <row r="3989">
          <cell r="A3989" t="str">
            <v>L&amp;S Social Sciences Division</v>
          </cell>
          <cell r="B3989" t="str">
            <v>Anthropology</v>
          </cell>
          <cell r="N3989" t="str">
            <v>Not TAS Eligible</v>
          </cell>
          <cell r="S3989">
            <v>4</v>
          </cell>
          <cell r="X3989">
            <v>3.1463700234192036</v>
          </cell>
        </row>
        <row r="3990">
          <cell r="A3990" t="str">
            <v>L&amp;S Social Sciences Division</v>
          </cell>
          <cell r="B3990" t="str">
            <v>Anthropology</v>
          </cell>
          <cell r="N3990" t="str">
            <v>Not TAS Eligible</v>
          </cell>
          <cell r="S3990">
            <v>3</v>
          </cell>
          <cell r="X3990">
            <v>3.0481283422459895</v>
          </cell>
        </row>
        <row r="3991">
          <cell r="A3991" t="str">
            <v>L&amp;S Social Sciences Division</v>
          </cell>
          <cell r="B3991" t="str">
            <v>Anthropology</v>
          </cell>
          <cell r="N3991" t="str">
            <v>Not TAS Eligible</v>
          </cell>
          <cell r="S3991">
            <v>43</v>
          </cell>
          <cell r="X3991">
            <v>38.875881832537878</v>
          </cell>
        </row>
        <row r="3992">
          <cell r="A3992" t="str">
            <v>L&amp;S Social Sciences Division</v>
          </cell>
          <cell r="B3992" t="str">
            <v>Anthropology</v>
          </cell>
          <cell r="N3992" t="str">
            <v>Not TAS Eligible</v>
          </cell>
          <cell r="S3992">
            <v>2</v>
          </cell>
          <cell r="X3992">
            <v>2.4875922199865861</v>
          </cell>
        </row>
        <row r="3993">
          <cell r="A3993" t="str">
            <v>L&amp;S Social Sciences Division</v>
          </cell>
          <cell r="B3993" t="str">
            <v>Anthropology</v>
          </cell>
          <cell r="N3993" t="str">
            <v>Not TAS Eligible</v>
          </cell>
          <cell r="S3993">
            <v>2</v>
          </cell>
          <cell r="X3993">
            <v>2.0320855614973259</v>
          </cell>
        </row>
        <row r="3994">
          <cell r="A3994" t="str">
            <v>L&amp;S Social Sciences Division</v>
          </cell>
          <cell r="B3994" t="str">
            <v>Anthropology</v>
          </cell>
          <cell r="N3994" t="str">
            <v>Not TAS Eligible</v>
          </cell>
          <cell r="S3994">
            <v>29</v>
          </cell>
          <cell r="X3994">
            <v>30.630966809218119</v>
          </cell>
        </row>
        <row r="3995">
          <cell r="A3995" t="str">
            <v>L&amp;S Social Sciences Division</v>
          </cell>
          <cell r="B3995" t="str">
            <v>Demography</v>
          </cell>
          <cell r="N3995" t="str">
            <v>TAS Eligible</v>
          </cell>
          <cell r="S3995">
            <v>186</v>
          </cell>
          <cell r="X3995">
            <v>188.07257328995519</v>
          </cell>
        </row>
        <row r="3996">
          <cell r="A3996" t="str">
            <v>L&amp;S Social Sciences Division</v>
          </cell>
          <cell r="B3996" t="str">
            <v>Demography</v>
          </cell>
          <cell r="N3996" t="str">
            <v>TAS Eligible</v>
          </cell>
          <cell r="S3996">
            <v>76</v>
          </cell>
          <cell r="X3996">
            <v>72.123172853763577</v>
          </cell>
        </row>
        <row r="3997">
          <cell r="A3997" t="str">
            <v>L&amp;S Social Sciences Division</v>
          </cell>
          <cell r="B3997" t="str">
            <v>Demography</v>
          </cell>
          <cell r="N3997" t="str">
            <v>TAS Eligible</v>
          </cell>
          <cell r="S3997">
            <v>236</v>
          </cell>
          <cell r="X3997">
            <v>229.92590808330701</v>
          </cell>
        </row>
        <row r="3998">
          <cell r="A3998" t="str">
            <v>L&amp;S Social Sciences Division</v>
          </cell>
          <cell r="B3998" t="str">
            <v>Demography</v>
          </cell>
          <cell r="N3998" t="str">
            <v>Not TAS Eligible</v>
          </cell>
          <cell r="S3998">
            <v>19</v>
          </cell>
          <cell r="X3998">
            <v>17.939657479575825</v>
          </cell>
        </row>
        <row r="3999">
          <cell r="A3999" t="str">
            <v>L&amp;S Social Sciences Division</v>
          </cell>
          <cell r="B3999" t="str">
            <v>Demography</v>
          </cell>
          <cell r="N3999" t="str">
            <v>Not TAS Eligible</v>
          </cell>
          <cell r="S3999">
            <v>12</v>
          </cell>
          <cell r="X3999">
            <v>13.894930896164826</v>
          </cell>
        </row>
        <row r="4000">
          <cell r="A4000" t="str">
            <v>L&amp;S Social Sciences Division</v>
          </cell>
          <cell r="B4000" t="str">
            <v>Demography</v>
          </cell>
          <cell r="N4000" t="str">
            <v>Not TAS Eligible</v>
          </cell>
          <cell r="S4000">
            <v>20</v>
          </cell>
          <cell r="X4000">
            <v>18.057575514969493</v>
          </cell>
        </row>
        <row r="4001">
          <cell r="A4001" t="str">
            <v>L&amp;S Social Sciences Division</v>
          </cell>
          <cell r="B4001" t="str">
            <v>Demography</v>
          </cell>
          <cell r="N4001" t="str">
            <v>TAS Eligible</v>
          </cell>
          <cell r="S4001">
            <v>525</v>
          </cell>
          <cell r="X4001">
            <v>511.48771925311939</v>
          </cell>
        </row>
        <row r="4002">
          <cell r="A4002" t="str">
            <v>L&amp;S Social Sciences Division</v>
          </cell>
          <cell r="B4002" t="str">
            <v>Demography</v>
          </cell>
          <cell r="N4002" t="str">
            <v>TAS Eligible</v>
          </cell>
          <cell r="S4002">
            <v>18</v>
          </cell>
          <cell r="X4002">
            <v>17.081804096944005</v>
          </cell>
        </row>
        <row r="4003">
          <cell r="A4003" t="str">
            <v>L&amp;S Social Sciences Division</v>
          </cell>
          <cell r="B4003" t="str">
            <v>Economics</v>
          </cell>
          <cell r="N4003" t="str">
            <v>TAS Eligible</v>
          </cell>
          <cell r="S4003">
            <v>60</v>
          </cell>
          <cell r="X4003">
            <v>60.354589535622353</v>
          </cell>
        </row>
        <row r="4004">
          <cell r="A4004" t="str">
            <v>L&amp;S Social Sciences Division</v>
          </cell>
          <cell r="B4004" t="str">
            <v>Economics</v>
          </cell>
          <cell r="N4004" t="str">
            <v>TAS Eligible</v>
          </cell>
          <cell r="S4004">
            <v>2848</v>
          </cell>
          <cell r="X4004">
            <v>3024.054822100964</v>
          </cell>
        </row>
        <row r="4005">
          <cell r="A4005" t="str">
            <v>L&amp;S Social Sciences Division</v>
          </cell>
          <cell r="B4005" t="str">
            <v>Economics</v>
          </cell>
          <cell r="N4005" t="str">
            <v>TAS Eligible</v>
          </cell>
          <cell r="S4005">
            <v>1960</v>
          </cell>
          <cell r="X4005">
            <v>2039.5446571431735</v>
          </cell>
        </row>
        <row r="4006">
          <cell r="A4006" t="str">
            <v>L&amp;S Social Sciences Division</v>
          </cell>
          <cell r="B4006" t="str">
            <v>Economics</v>
          </cell>
          <cell r="N4006" t="str">
            <v>TAS Eligible</v>
          </cell>
          <cell r="S4006">
            <v>1404</v>
          </cell>
          <cell r="X4006">
            <v>1470.2058314921594</v>
          </cell>
        </row>
        <row r="4007">
          <cell r="A4007" t="str">
            <v>L&amp;S Social Sciences Division</v>
          </cell>
          <cell r="B4007" t="str">
            <v>Economics</v>
          </cell>
          <cell r="N4007" t="str">
            <v>Not TAS Eligible</v>
          </cell>
          <cell r="S4007">
            <v>42</v>
          </cell>
          <cell r="X4007">
            <v>48.40529672880011</v>
          </cell>
        </row>
        <row r="4008">
          <cell r="A4008" t="str">
            <v>L&amp;S Social Sciences Division</v>
          </cell>
          <cell r="B4008" t="str">
            <v>Economics</v>
          </cell>
          <cell r="N4008" t="str">
            <v>Not TAS Eligible</v>
          </cell>
          <cell r="S4008">
            <v>32</v>
          </cell>
          <cell r="X4008">
            <v>36.595752538507675</v>
          </cell>
        </row>
        <row r="4009">
          <cell r="A4009" t="str">
            <v>L&amp;S Social Sciences Division</v>
          </cell>
          <cell r="B4009" t="str">
            <v>Economics</v>
          </cell>
          <cell r="N4009" t="str">
            <v>TAS Eligible</v>
          </cell>
          <cell r="S4009">
            <v>1668</v>
          </cell>
          <cell r="X4009">
            <v>1611.5114010776383</v>
          </cell>
        </row>
        <row r="4010">
          <cell r="A4010" t="str">
            <v>L&amp;S Social Sciences Division</v>
          </cell>
          <cell r="B4010" t="str">
            <v>Economics</v>
          </cell>
          <cell r="N4010" t="str">
            <v>TAS Eligible</v>
          </cell>
          <cell r="S4010">
            <v>1776</v>
          </cell>
          <cell r="X4010">
            <v>1878.788256442971</v>
          </cell>
        </row>
        <row r="4011">
          <cell r="A4011" t="str">
            <v>L&amp;S Social Sciences Division</v>
          </cell>
          <cell r="B4011" t="str">
            <v>Economics</v>
          </cell>
          <cell r="N4011" t="str">
            <v>TAS Eligible</v>
          </cell>
          <cell r="S4011">
            <v>1732</v>
          </cell>
          <cell r="X4011">
            <v>1645.5045557472076</v>
          </cell>
        </row>
        <row r="4012">
          <cell r="A4012" t="str">
            <v>L&amp;S Social Sciences Division</v>
          </cell>
          <cell r="B4012" t="str">
            <v>Economics</v>
          </cell>
          <cell r="N4012" t="str">
            <v>TAS Eligible</v>
          </cell>
          <cell r="S4012">
            <v>1732</v>
          </cell>
          <cell r="X4012">
            <v>1832.7732310654619</v>
          </cell>
        </row>
        <row r="4013">
          <cell r="A4013" t="str">
            <v>L&amp;S Social Sciences Division</v>
          </cell>
          <cell r="B4013" t="str">
            <v>Economics</v>
          </cell>
          <cell r="N4013" t="str">
            <v>TAS Eligible</v>
          </cell>
          <cell r="S4013">
            <v>464</v>
          </cell>
          <cell r="X4013">
            <v>465.06727678308187</v>
          </cell>
        </row>
        <row r="4014">
          <cell r="A4014" t="str">
            <v>L&amp;S Social Sciences Division</v>
          </cell>
          <cell r="B4014" t="str">
            <v>Economics</v>
          </cell>
          <cell r="N4014" t="str">
            <v>TAS Eligible</v>
          </cell>
          <cell r="S4014">
            <v>460</v>
          </cell>
          <cell r="X4014">
            <v>470.68159816578566</v>
          </cell>
        </row>
        <row r="4015">
          <cell r="A4015" t="str">
            <v>L&amp;S Social Sciences Division</v>
          </cell>
          <cell r="B4015" t="str">
            <v>Economics</v>
          </cell>
          <cell r="N4015" t="str">
            <v>TAS Eligible</v>
          </cell>
          <cell r="S4015">
            <v>228</v>
          </cell>
          <cell r="X4015">
            <v>226.3783798855751</v>
          </cell>
        </row>
        <row r="4016">
          <cell r="A4016" t="str">
            <v>L&amp;S Social Sciences Division</v>
          </cell>
          <cell r="B4016" t="str">
            <v>Economics</v>
          </cell>
          <cell r="N4016" t="str">
            <v>TAS Eligible</v>
          </cell>
          <cell r="S4016">
            <v>232</v>
          </cell>
          <cell r="X4016">
            <v>245.65405544876148</v>
          </cell>
        </row>
        <row r="4017">
          <cell r="A4017" t="str">
            <v>L&amp;S Social Sciences Division</v>
          </cell>
          <cell r="B4017" t="str">
            <v>Economics</v>
          </cell>
          <cell r="N4017" t="str">
            <v>TAS Eligible</v>
          </cell>
          <cell r="S4017">
            <v>80</v>
          </cell>
          <cell r="X4017">
            <v>80.472786047496442</v>
          </cell>
        </row>
        <row r="4018">
          <cell r="A4018" t="str">
            <v>L&amp;S Social Sciences Division</v>
          </cell>
          <cell r="B4018" t="str">
            <v>Economics</v>
          </cell>
          <cell r="N4018" t="str">
            <v>TAS Eligible</v>
          </cell>
          <cell r="S4018">
            <v>516</v>
          </cell>
          <cell r="X4018">
            <v>476.67360123684608</v>
          </cell>
        </row>
        <row r="4019">
          <cell r="A4019" t="str">
            <v>L&amp;S Social Sciences Division</v>
          </cell>
          <cell r="B4019" t="str">
            <v>Economics</v>
          </cell>
          <cell r="N4019" t="str">
            <v>TAS Eligible</v>
          </cell>
          <cell r="S4019">
            <v>476</v>
          </cell>
          <cell r="X4019">
            <v>466.96345933100696</v>
          </cell>
        </row>
        <row r="4020">
          <cell r="A4020" t="str">
            <v>L&amp;S Social Sciences Division</v>
          </cell>
          <cell r="B4020" t="str">
            <v>Economics</v>
          </cell>
          <cell r="N4020" t="str">
            <v>TAS Eligible</v>
          </cell>
          <cell r="S4020">
            <v>464</v>
          </cell>
          <cell r="X4020">
            <v>422.43745508916328</v>
          </cell>
        </row>
        <row r="4021">
          <cell r="A4021" t="str">
            <v>L&amp;S Social Sciences Division</v>
          </cell>
          <cell r="B4021" t="str">
            <v>Economics</v>
          </cell>
          <cell r="N4021" t="str">
            <v>TAS Eligible</v>
          </cell>
          <cell r="S4021">
            <v>444</v>
          </cell>
          <cell r="X4021">
            <v>432.4595463442206</v>
          </cell>
        </row>
        <row r="4022">
          <cell r="A4022" t="str">
            <v>L&amp;S Social Sciences Division</v>
          </cell>
          <cell r="B4022" t="str">
            <v>Economics</v>
          </cell>
          <cell r="N4022" t="str">
            <v>TAS Eligible</v>
          </cell>
          <cell r="S4022">
            <v>64</v>
          </cell>
          <cell r="X4022">
            <v>60.791500313361865</v>
          </cell>
        </row>
        <row r="4023">
          <cell r="A4023" t="str">
            <v>L&amp;S Social Sciences Division</v>
          </cell>
          <cell r="B4023" t="str">
            <v>Economics</v>
          </cell>
          <cell r="N4023" t="str">
            <v>TAS Eligible</v>
          </cell>
          <cell r="S4023">
            <v>388</v>
          </cell>
          <cell r="X4023">
            <v>373.17379508891077</v>
          </cell>
        </row>
        <row r="4024">
          <cell r="A4024" t="str">
            <v>L&amp;S Social Sciences Division</v>
          </cell>
          <cell r="B4024" t="str">
            <v>Economics</v>
          </cell>
          <cell r="N4024" t="str">
            <v>TAS Eligible</v>
          </cell>
          <cell r="S4024">
            <v>388</v>
          </cell>
          <cell r="X4024">
            <v>366.83488599212268</v>
          </cell>
        </row>
        <row r="4025">
          <cell r="A4025" t="str">
            <v>L&amp;S Social Sciences Division</v>
          </cell>
          <cell r="B4025" t="str">
            <v>Economics</v>
          </cell>
          <cell r="N4025" t="str">
            <v>TAS Eligible</v>
          </cell>
          <cell r="S4025">
            <v>20</v>
          </cell>
          <cell r="X4025">
            <v>18.232331814409804</v>
          </cell>
        </row>
        <row r="4026">
          <cell r="A4026" t="str">
            <v>L&amp;S Social Sciences Division</v>
          </cell>
          <cell r="B4026" t="str">
            <v>Economics</v>
          </cell>
          <cell r="N4026" t="str">
            <v>TAS Eligible</v>
          </cell>
          <cell r="S4026">
            <v>364</v>
          </cell>
          <cell r="X4026">
            <v>334.15967599279986</v>
          </cell>
        </row>
        <row r="4027">
          <cell r="A4027" t="str">
            <v>L&amp;S Social Sciences Division</v>
          </cell>
          <cell r="B4027" t="str">
            <v>Economics</v>
          </cell>
          <cell r="N4027" t="str">
            <v>TAS Eligible</v>
          </cell>
          <cell r="S4027">
            <v>784</v>
          </cell>
          <cell r="X4027">
            <v>721.09761990374477</v>
          </cell>
        </row>
        <row r="4028">
          <cell r="A4028" t="str">
            <v>L&amp;S Social Sciences Division</v>
          </cell>
          <cell r="B4028" t="str">
            <v>Economics</v>
          </cell>
          <cell r="N4028" t="str">
            <v>TAS Eligible</v>
          </cell>
          <cell r="S4028">
            <v>696</v>
          </cell>
          <cell r="X4028">
            <v>671.91793626440017</v>
          </cell>
        </row>
        <row r="4029">
          <cell r="A4029" t="str">
            <v>L&amp;S Social Sciences Division</v>
          </cell>
          <cell r="B4029" t="str">
            <v>Economics</v>
          </cell>
          <cell r="N4029" t="str">
            <v>TAS Eligible</v>
          </cell>
          <cell r="S4029">
            <v>708</v>
          </cell>
          <cell r="X4029">
            <v>651.74291545220751</v>
          </cell>
        </row>
        <row r="4030">
          <cell r="A4030" t="str">
            <v>L&amp;S Social Sciences Division</v>
          </cell>
          <cell r="B4030" t="str">
            <v>Economics</v>
          </cell>
          <cell r="N4030" t="str">
            <v>TAS Eligible</v>
          </cell>
          <cell r="S4030">
            <v>956</v>
          </cell>
          <cell r="X4030">
            <v>906.28337053737505</v>
          </cell>
        </row>
        <row r="4031">
          <cell r="A4031" t="str">
            <v>L&amp;S Social Sciences Division</v>
          </cell>
          <cell r="B4031" t="str">
            <v>Economics</v>
          </cell>
          <cell r="N4031" t="str">
            <v>TAS Eligible</v>
          </cell>
          <cell r="S4031">
            <v>944</v>
          </cell>
          <cell r="X4031">
            <v>848.46064917056674</v>
          </cell>
        </row>
        <row r="4032">
          <cell r="A4032" t="str">
            <v>L&amp;S Social Sciences Division</v>
          </cell>
          <cell r="B4032" t="str">
            <v>Economics</v>
          </cell>
          <cell r="N4032" t="str">
            <v>TAS Eligible</v>
          </cell>
          <cell r="S4032">
            <v>212</v>
          </cell>
          <cell r="X4032">
            <v>204.38493487409448</v>
          </cell>
        </row>
        <row r="4033">
          <cell r="A4033" t="str">
            <v>L&amp;S Social Sciences Division</v>
          </cell>
          <cell r="B4033" t="str">
            <v>Economics</v>
          </cell>
          <cell r="N4033" t="str">
            <v>TAS Eligible</v>
          </cell>
          <cell r="S4033">
            <v>240</v>
          </cell>
          <cell r="X4033">
            <v>229.92876971785148</v>
          </cell>
        </row>
        <row r="4034">
          <cell r="A4034" t="str">
            <v>L&amp;S Social Sciences Division</v>
          </cell>
          <cell r="B4034" t="str">
            <v>Economics</v>
          </cell>
          <cell r="N4034" t="str">
            <v>TAS Eligible</v>
          </cell>
          <cell r="S4034">
            <v>168</v>
          </cell>
          <cell r="X4034">
            <v>167.04246815537959</v>
          </cell>
        </row>
        <row r="4035">
          <cell r="A4035" t="str">
            <v>L&amp;S Social Sciences Division</v>
          </cell>
          <cell r="B4035" t="str">
            <v>Economics</v>
          </cell>
          <cell r="N4035" t="str">
            <v>TAS Eligible</v>
          </cell>
          <cell r="S4035">
            <v>468</v>
          </cell>
          <cell r="X4035">
            <v>400.49451526381745</v>
          </cell>
        </row>
        <row r="4036">
          <cell r="A4036" t="str">
            <v>L&amp;S Social Sciences Division</v>
          </cell>
          <cell r="B4036" t="str">
            <v>Economics</v>
          </cell>
          <cell r="N4036" t="str">
            <v>TAS Eligible</v>
          </cell>
          <cell r="S4036">
            <v>596</v>
          </cell>
          <cell r="X4036">
            <v>593.90220934606975</v>
          </cell>
        </row>
        <row r="4037">
          <cell r="A4037" t="str">
            <v>L&amp;S Social Sciences Division</v>
          </cell>
          <cell r="B4037" t="str">
            <v>Economics</v>
          </cell>
          <cell r="N4037" t="str">
            <v>TAS Eligible</v>
          </cell>
          <cell r="S4037">
            <v>36</v>
          </cell>
          <cell r="X4037">
            <v>35.334944868563234</v>
          </cell>
        </row>
        <row r="4038">
          <cell r="A4038" t="str">
            <v>L&amp;S Social Sciences Division</v>
          </cell>
          <cell r="B4038" t="str">
            <v>Economics</v>
          </cell>
          <cell r="N4038" t="str">
            <v>TAS Eligible</v>
          </cell>
          <cell r="S4038">
            <v>92</v>
          </cell>
          <cell r="X4038">
            <v>82.000149555241748</v>
          </cell>
        </row>
        <row r="4039">
          <cell r="A4039" t="str">
            <v>L&amp;S Social Sciences Division</v>
          </cell>
          <cell r="B4039" t="str">
            <v>Economics</v>
          </cell>
          <cell r="N4039" t="str">
            <v>TAS Eligible</v>
          </cell>
          <cell r="S4039">
            <v>357</v>
          </cell>
          <cell r="X4039">
            <v>323.74543444953605</v>
          </cell>
        </row>
        <row r="4040">
          <cell r="A4040" t="str">
            <v>L&amp;S Social Sciences Division</v>
          </cell>
          <cell r="B4040" t="str">
            <v>Economics</v>
          </cell>
          <cell r="N4040" t="str">
            <v>TAS Eligible</v>
          </cell>
          <cell r="S4040">
            <v>64</v>
          </cell>
          <cell r="X4040">
            <v>74.163872116996828</v>
          </cell>
        </row>
        <row r="4041">
          <cell r="A4041" t="str">
            <v>L&amp;S Social Sciences Division</v>
          </cell>
          <cell r="B4041" t="str">
            <v>Economics</v>
          </cell>
          <cell r="N4041" t="str">
            <v>TAS Eligible</v>
          </cell>
          <cell r="S4041">
            <v>576</v>
          </cell>
          <cell r="X4041">
            <v>563.1300730858535</v>
          </cell>
        </row>
        <row r="4042">
          <cell r="A4042" t="str">
            <v>L&amp;S Social Sciences Division</v>
          </cell>
          <cell r="B4042" t="str">
            <v>Economics</v>
          </cell>
          <cell r="N4042" t="str">
            <v>TAS Eligible</v>
          </cell>
          <cell r="S4042">
            <v>128</v>
          </cell>
          <cell r="X4042">
            <v>126.79089989587628</v>
          </cell>
        </row>
        <row r="4043">
          <cell r="A4043" t="str">
            <v>L&amp;S Social Sciences Division</v>
          </cell>
          <cell r="B4043" t="str">
            <v>Economics</v>
          </cell>
          <cell r="N4043" t="str">
            <v>TAS Eligible</v>
          </cell>
          <cell r="S4043">
            <v>72</v>
          </cell>
          <cell r="X4043">
            <v>73.102981652955037</v>
          </cell>
        </row>
        <row r="4044">
          <cell r="A4044" t="str">
            <v>L&amp;S Social Sciences Division</v>
          </cell>
          <cell r="B4044" t="str">
            <v>Economics</v>
          </cell>
          <cell r="N4044" t="str">
            <v>TAS Eligible</v>
          </cell>
          <cell r="S4044">
            <v>200</v>
          </cell>
          <cell r="X4044">
            <v>185.49083072959294</v>
          </cell>
        </row>
        <row r="4045">
          <cell r="A4045" t="str">
            <v>L&amp;S Social Sciences Division</v>
          </cell>
          <cell r="B4045" t="str">
            <v>Economics</v>
          </cell>
          <cell r="N4045" t="str">
            <v>TAS Eligible</v>
          </cell>
          <cell r="S4045">
            <v>208</v>
          </cell>
          <cell r="X4045">
            <v>182.75261080388071</v>
          </cell>
        </row>
        <row r="4046">
          <cell r="A4046" t="str">
            <v>L&amp;S Social Sciences Division</v>
          </cell>
          <cell r="B4046" t="str">
            <v>Economics</v>
          </cell>
          <cell r="N4046" t="str">
            <v>TAS Eligible</v>
          </cell>
          <cell r="S4046">
            <v>264</v>
          </cell>
          <cell r="X4046">
            <v>269.43429102043456</v>
          </cell>
        </row>
        <row r="4047">
          <cell r="A4047" t="str">
            <v>L&amp;S Social Sciences Division</v>
          </cell>
          <cell r="B4047" t="str">
            <v>Economics</v>
          </cell>
          <cell r="N4047" t="str">
            <v>TAS Eligible</v>
          </cell>
          <cell r="S4047">
            <v>452</v>
          </cell>
          <cell r="X4047">
            <v>457.1303007361447</v>
          </cell>
        </row>
        <row r="4048">
          <cell r="A4048" t="str">
            <v>L&amp;S Social Sciences Division</v>
          </cell>
          <cell r="B4048" t="str">
            <v>Economics</v>
          </cell>
          <cell r="N4048" t="str">
            <v>TAS Eligible</v>
          </cell>
          <cell r="S4048">
            <v>628</v>
          </cell>
          <cell r="X4048">
            <v>590.93508987403425</v>
          </cell>
        </row>
        <row r="4049">
          <cell r="A4049" t="str">
            <v>L&amp;S Social Sciences Division</v>
          </cell>
          <cell r="B4049" t="str">
            <v>Economics</v>
          </cell>
          <cell r="N4049" t="str">
            <v>TAS Eligible</v>
          </cell>
          <cell r="S4049">
            <v>96</v>
          </cell>
          <cell r="X4049">
            <v>89.654159517215135</v>
          </cell>
        </row>
        <row r="4050">
          <cell r="A4050" t="str">
            <v>L&amp;S Social Sciences Division</v>
          </cell>
          <cell r="B4050" t="str">
            <v>Economics</v>
          </cell>
          <cell r="N4050" t="str">
            <v>TAS Eligible</v>
          </cell>
          <cell r="S4050">
            <v>140</v>
          </cell>
          <cell r="X4050">
            <v>129.55150921657537</v>
          </cell>
        </row>
        <row r="4051">
          <cell r="A4051" t="str">
            <v>L&amp;S Social Sciences Division</v>
          </cell>
          <cell r="B4051" t="str">
            <v>Economics</v>
          </cell>
          <cell r="N4051" t="str">
            <v>TAS Eligible</v>
          </cell>
          <cell r="S4051">
            <v>136</v>
          </cell>
          <cell r="X4051">
            <v>130.98717109936433</v>
          </cell>
        </row>
        <row r="4052">
          <cell r="A4052" t="str">
            <v>L&amp;S Social Sciences Division</v>
          </cell>
          <cell r="B4052" t="str">
            <v>Economics</v>
          </cell>
          <cell r="N4052" t="str">
            <v>Not TAS Eligible</v>
          </cell>
          <cell r="S4052">
            <v>5</v>
          </cell>
          <cell r="X4052">
            <v>4.7522675786029831</v>
          </cell>
        </row>
        <row r="4053">
          <cell r="A4053" t="str">
            <v>L&amp;S Social Sciences Division</v>
          </cell>
          <cell r="B4053" t="str">
            <v>Economics</v>
          </cell>
          <cell r="N4053" t="str">
            <v>Not TAS Eligible</v>
          </cell>
          <cell r="S4053">
            <v>5</v>
          </cell>
          <cell r="X4053">
            <v>4.7461961045814416</v>
          </cell>
        </row>
        <row r="4054">
          <cell r="A4054" t="str">
            <v>L&amp;S Social Sciences Division</v>
          </cell>
          <cell r="B4054" t="str">
            <v>Economics</v>
          </cell>
          <cell r="N4054" t="str">
            <v>TAS Eligible</v>
          </cell>
          <cell r="S4054">
            <v>108</v>
          </cell>
          <cell r="X4054">
            <v>100.16504859398017</v>
          </cell>
        </row>
        <row r="4055">
          <cell r="A4055" t="str">
            <v>L&amp;S Social Sciences Division</v>
          </cell>
          <cell r="B4055" t="str">
            <v>Economics</v>
          </cell>
          <cell r="N4055" t="str">
            <v>TAS Eligible</v>
          </cell>
          <cell r="S4055">
            <v>184</v>
          </cell>
          <cell r="X4055">
            <v>186.08844100763412</v>
          </cell>
        </row>
        <row r="4056">
          <cell r="A4056" t="str">
            <v>L&amp;S Social Sciences Division</v>
          </cell>
          <cell r="B4056" t="str">
            <v>Economics</v>
          </cell>
          <cell r="N4056" t="str">
            <v>TAS Eligible</v>
          </cell>
          <cell r="S4056">
            <v>8</v>
          </cell>
          <cell r="X4056">
            <v>7.9544032454942677</v>
          </cell>
        </row>
        <row r="4057">
          <cell r="A4057" t="str">
            <v>L&amp;S Social Sciences Division</v>
          </cell>
          <cell r="B4057" t="str">
            <v>Ethnic Studies</v>
          </cell>
          <cell r="N4057" t="str">
            <v>TAS Eligible</v>
          </cell>
          <cell r="S4057">
            <v>27</v>
          </cell>
          <cell r="X4057">
            <v>26.954953893481822</v>
          </cell>
        </row>
        <row r="4058">
          <cell r="A4058" t="str">
            <v>L&amp;S Social Sciences Division</v>
          </cell>
          <cell r="B4058" t="str">
            <v>Ethnic Studies</v>
          </cell>
          <cell r="N4058" t="str">
            <v>Not TAS Eligible</v>
          </cell>
          <cell r="S4058">
            <v>3.5</v>
          </cell>
          <cell r="X4058">
            <v>4.0261580552213267</v>
          </cell>
        </row>
        <row r="4059">
          <cell r="A4059" t="str">
            <v>L&amp;S Social Sciences Division</v>
          </cell>
          <cell r="B4059" t="str">
            <v>Ethnic Studies</v>
          </cell>
          <cell r="N4059" t="str">
            <v>Not TAS Eligible</v>
          </cell>
          <cell r="S4059">
            <v>3.5</v>
          </cell>
          <cell r="X4059">
            <v>3.9331499975050233</v>
          </cell>
        </row>
        <row r="4060">
          <cell r="A4060" t="str">
            <v>L&amp;S Social Sciences Division</v>
          </cell>
          <cell r="B4060" t="str">
            <v>Ethnic Studies</v>
          </cell>
          <cell r="N4060" t="str">
            <v>TAS Eligible</v>
          </cell>
          <cell r="S4060">
            <v>120</v>
          </cell>
          <cell r="X4060">
            <v>123.98438863844204</v>
          </cell>
        </row>
        <row r="4061">
          <cell r="A4061" t="str">
            <v>L&amp;S Social Sciences Division</v>
          </cell>
          <cell r="B4061" t="str">
            <v>Ethnic Studies</v>
          </cell>
          <cell r="N4061" t="str">
            <v>TAS Eligible</v>
          </cell>
          <cell r="S4061">
            <v>72</v>
          </cell>
          <cell r="X4061">
            <v>79.263717826082171</v>
          </cell>
        </row>
        <row r="4062">
          <cell r="A4062" t="str">
            <v>L&amp;S Social Sciences Division</v>
          </cell>
          <cell r="B4062" t="str">
            <v>Ethnic Studies</v>
          </cell>
          <cell r="N4062" t="str">
            <v>TAS Eligible</v>
          </cell>
          <cell r="S4062">
            <v>120</v>
          </cell>
          <cell r="X4062">
            <v>128.98840498536558</v>
          </cell>
        </row>
        <row r="4063">
          <cell r="A4063" t="str">
            <v>L&amp;S Social Sciences Division</v>
          </cell>
          <cell r="B4063" t="str">
            <v>Ethnic Studies</v>
          </cell>
          <cell r="N4063" t="str">
            <v>TAS Eligible</v>
          </cell>
          <cell r="S4063">
            <v>72</v>
          </cell>
          <cell r="X4063">
            <v>77.463412514751539</v>
          </cell>
        </row>
        <row r="4064">
          <cell r="A4064" t="str">
            <v>L&amp;S Social Sciences Division</v>
          </cell>
          <cell r="B4064" t="str">
            <v>Ethnic Studies</v>
          </cell>
          <cell r="N4064" t="str">
            <v>TAS Eligible</v>
          </cell>
          <cell r="S4064">
            <v>124</v>
          </cell>
          <cell r="X4064">
            <v>138.45011364477574</v>
          </cell>
        </row>
        <row r="4065">
          <cell r="A4065" t="str">
            <v>L&amp;S Social Sciences Division</v>
          </cell>
          <cell r="B4065" t="str">
            <v>Ethnic Studies</v>
          </cell>
          <cell r="N4065" t="str">
            <v>TAS Eligible</v>
          </cell>
          <cell r="S4065">
            <v>124</v>
          </cell>
          <cell r="X4065">
            <v>136.77042291782953</v>
          </cell>
        </row>
        <row r="4066">
          <cell r="A4066" t="str">
            <v>L&amp;S Social Sciences Division</v>
          </cell>
          <cell r="B4066" t="str">
            <v>Ethnic Studies</v>
          </cell>
          <cell r="N4066" t="str">
            <v>TAS Eligible</v>
          </cell>
          <cell r="S4066">
            <v>112</v>
          </cell>
          <cell r="X4066">
            <v>115.84768535245678</v>
          </cell>
        </row>
        <row r="4067">
          <cell r="A4067" t="str">
            <v>L&amp;S Social Sciences Division</v>
          </cell>
          <cell r="B4067" t="str">
            <v>Ethnic Studies</v>
          </cell>
          <cell r="N4067" t="str">
            <v>TAS Eligible</v>
          </cell>
          <cell r="S4067">
            <v>68</v>
          </cell>
          <cell r="X4067">
            <v>73.476872704364965</v>
          </cell>
        </row>
        <row r="4068">
          <cell r="A4068" t="str">
            <v>L&amp;S Social Sciences Division</v>
          </cell>
          <cell r="B4068" t="str">
            <v>Ethnic Studies</v>
          </cell>
          <cell r="N4068" t="str">
            <v>TAS Eligible</v>
          </cell>
          <cell r="S4068">
            <v>332</v>
          </cell>
          <cell r="X4068">
            <v>329.47168000834523</v>
          </cell>
        </row>
        <row r="4069">
          <cell r="A4069" t="str">
            <v>L&amp;S Social Sciences Division</v>
          </cell>
          <cell r="B4069" t="str">
            <v>Ethnic Studies</v>
          </cell>
          <cell r="N4069" t="str">
            <v>TAS Eligible</v>
          </cell>
          <cell r="S4069">
            <v>320</v>
          </cell>
          <cell r="X4069">
            <v>328.47397371699782</v>
          </cell>
        </row>
        <row r="4070">
          <cell r="A4070" t="str">
            <v>L&amp;S Social Sciences Division</v>
          </cell>
          <cell r="B4070" t="str">
            <v>Ethnic Studies</v>
          </cell>
          <cell r="N4070" t="str">
            <v>TAS Eligible</v>
          </cell>
          <cell r="S4070">
            <v>236</v>
          </cell>
          <cell r="X4070">
            <v>261.93477065127178</v>
          </cell>
        </row>
        <row r="4071">
          <cell r="A4071" t="str">
            <v>L&amp;S Social Sciences Division</v>
          </cell>
          <cell r="B4071" t="str">
            <v>Ethnic Studies</v>
          </cell>
          <cell r="N4071" t="str">
            <v>Not TAS Eligible</v>
          </cell>
          <cell r="S4071">
            <v>2</v>
          </cell>
          <cell r="X4071">
            <v>2.4875922199865861</v>
          </cell>
        </row>
        <row r="4072">
          <cell r="A4072" t="str">
            <v>L&amp;S Social Sciences Division</v>
          </cell>
          <cell r="B4072" t="str">
            <v>Ethnic Studies</v>
          </cell>
          <cell r="N4072" t="str">
            <v>Not TAS Eligible</v>
          </cell>
          <cell r="S4072">
            <v>4</v>
          </cell>
          <cell r="X4072">
            <v>4.6590207914151573</v>
          </cell>
        </row>
        <row r="4073">
          <cell r="A4073" t="str">
            <v>L&amp;S Social Sciences Division</v>
          </cell>
          <cell r="B4073" t="str">
            <v>Ethnic Studies</v>
          </cell>
          <cell r="N4073" t="str">
            <v>Not TAS Eligible</v>
          </cell>
          <cell r="S4073">
            <v>1</v>
          </cell>
          <cell r="X4073">
            <v>1.243796109993293</v>
          </cell>
        </row>
        <row r="4074">
          <cell r="A4074" t="str">
            <v>L&amp;S Social Sciences Division</v>
          </cell>
          <cell r="B4074" t="str">
            <v>Ethnic Studies</v>
          </cell>
          <cell r="N4074" t="str">
            <v>Not TAS Eligible</v>
          </cell>
          <cell r="S4074">
            <v>2</v>
          </cell>
          <cell r="X4074">
            <v>2.4875922199865861</v>
          </cell>
        </row>
        <row r="4075">
          <cell r="A4075" t="str">
            <v>L&amp;S Social Sciences Division</v>
          </cell>
          <cell r="B4075" t="str">
            <v>Ethnic Studies</v>
          </cell>
          <cell r="N4075" t="str">
            <v>Not TAS Eligible</v>
          </cell>
          <cell r="S4075">
            <v>9</v>
          </cell>
          <cell r="X4075">
            <v>10.878001341381623</v>
          </cell>
        </row>
        <row r="4076">
          <cell r="A4076" t="str">
            <v>L&amp;S Social Sciences Division</v>
          </cell>
          <cell r="B4076" t="str">
            <v>Ethnic Studies</v>
          </cell>
          <cell r="N4076" t="str">
            <v>Not TAS Eligible</v>
          </cell>
          <cell r="S4076">
            <v>10</v>
          </cell>
          <cell r="X4076">
            <v>9.536123268551064</v>
          </cell>
        </row>
        <row r="4077">
          <cell r="A4077" t="str">
            <v>L&amp;S Social Sciences Division</v>
          </cell>
          <cell r="B4077" t="str">
            <v>Ethnic Studies</v>
          </cell>
          <cell r="N4077" t="str">
            <v>Not TAS Eligible</v>
          </cell>
          <cell r="S4077">
            <v>1</v>
          </cell>
          <cell r="X4077">
            <v>1.1385826040414213</v>
          </cell>
        </row>
        <row r="4078">
          <cell r="A4078" t="str">
            <v>L&amp;S Social Sciences Division</v>
          </cell>
          <cell r="B4078" t="str">
            <v>Ethnic Studies</v>
          </cell>
          <cell r="N4078" t="str">
            <v>Not TAS Eligible</v>
          </cell>
          <cell r="S4078">
            <v>17</v>
          </cell>
          <cell r="X4078">
            <v>17.668606145602631</v>
          </cell>
        </row>
        <row r="4079">
          <cell r="A4079" t="str">
            <v>L&amp;S Social Sciences Division</v>
          </cell>
          <cell r="B4079" t="str">
            <v>Ethnic Studies</v>
          </cell>
          <cell r="N4079" t="str">
            <v>Not TAS Eligible</v>
          </cell>
          <cell r="S4079">
            <v>3</v>
          </cell>
          <cell r="X4079">
            <v>2.8679788330024776</v>
          </cell>
        </row>
        <row r="4080">
          <cell r="A4080" t="str">
            <v>L&amp;S Social Sciences Division</v>
          </cell>
          <cell r="B4080" t="str">
            <v>Ethnic Studies</v>
          </cell>
          <cell r="N4080" t="str">
            <v>Not TAS Eligible</v>
          </cell>
          <cell r="S4080">
            <v>4</v>
          </cell>
          <cell r="X4080">
            <v>4.3185351011522535</v>
          </cell>
        </row>
        <row r="4081">
          <cell r="A4081" t="str">
            <v>L&amp;S Social Sciences Division</v>
          </cell>
          <cell r="B4081" t="str">
            <v>Ethnic Studies</v>
          </cell>
          <cell r="N4081" t="str">
            <v>Not TAS Eligible</v>
          </cell>
          <cell r="S4081">
            <v>26</v>
          </cell>
          <cell r="X4081">
            <v>29.156330559272462</v>
          </cell>
        </row>
        <row r="4082">
          <cell r="A4082" t="str">
            <v>L&amp;S Social Sciences Division</v>
          </cell>
          <cell r="B4082" t="str">
            <v>Ethnic Studies</v>
          </cell>
          <cell r="N4082" t="str">
            <v>Not TAS Eligible</v>
          </cell>
          <cell r="S4082">
            <v>26</v>
          </cell>
          <cell r="X4082">
            <v>26.55229371711582</v>
          </cell>
        </row>
        <row r="4083">
          <cell r="A4083" t="str">
            <v>L&amp;S Social Sciences Division</v>
          </cell>
          <cell r="B4083" t="str">
            <v>Ethnic Studies</v>
          </cell>
          <cell r="N4083" t="str">
            <v>Not TAS Eligible</v>
          </cell>
          <cell r="S4083">
            <v>28</v>
          </cell>
          <cell r="X4083">
            <v>30.741202730279038</v>
          </cell>
        </row>
        <row r="4084">
          <cell r="A4084" t="str">
            <v>L&amp;S Social Sciences Division</v>
          </cell>
          <cell r="B4084" t="str">
            <v>Ethnic Studies</v>
          </cell>
          <cell r="N4084" t="str">
            <v>Not TAS Eligible</v>
          </cell>
          <cell r="S4084">
            <v>4</v>
          </cell>
          <cell r="X4084">
            <v>4.0558253555770012</v>
          </cell>
        </row>
        <row r="4085">
          <cell r="A4085" t="str">
            <v>L&amp;S Social Sciences Division</v>
          </cell>
          <cell r="B4085" t="str">
            <v>Ethnic Studies</v>
          </cell>
          <cell r="N4085" t="str">
            <v>TAS Eligible</v>
          </cell>
          <cell r="S4085">
            <v>200</v>
          </cell>
          <cell r="X4085">
            <v>199.47989662364472</v>
          </cell>
        </row>
        <row r="4086">
          <cell r="A4086" t="str">
            <v>L&amp;S Social Sciences Division</v>
          </cell>
          <cell r="B4086" t="str">
            <v>Ethnic Studies</v>
          </cell>
          <cell r="N4086" t="str">
            <v>TAS Eligible</v>
          </cell>
          <cell r="S4086">
            <v>64</v>
          </cell>
          <cell r="X4086">
            <v>58.456321317918864</v>
          </cell>
        </row>
        <row r="4087">
          <cell r="A4087" t="str">
            <v>L&amp;S Social Sciences Division</v>
          </cell>
          <cell r="B4087" t="str">
            <v>Ethnic Studies</v>
          </cell>
          <cell r="N4087" t="str">
            <v>TAS Eligible</v>
          </cell>
          <cell r="S4087">
            <v>240</v>
          </cell>
          <cell r="X4087">
            <v>250.07210737708161</v>
          </cell>
        </row>
        <row r="4088">
          <cell r="A4088" t="str">
            <v>L&amp;S Social Sciences Division</v>
          </cell>
          <cell r="B4088" t="str">
            <v>Ethnic Studies</v>
          </cell>
          <cell r="N4088" t="str">
            <v>TAS Eligible</v>
          </cell>
          <cell r="S4088">
            <v>552</v>
          </cell>
          <cell r="X4088">
            <v>609.49454879073653</v>
          </cell>
        </row>
        <row r="4089">
          <cell r="A4089" t="str">
            <v>L&amp;S Social Sciences Division</v>
          </cell>
          <cell r="B4089" t="str">
            <v>Ethnic Studies</v>
          </cell>
          <cell r="N4089" t="str">
            <v>TAS Eligible</v>
          </cell>
          <cell r="S4089">
            <v>104</v>
          </cell>
          <cell r="X4089">
            <v>92.01024565004353</v>
          </cell>
        </row>
        <row r="4090">
          <cell r="A4090" t="str">
            <v>L&amp;S Social Sciences Division</v>
          </cell>
          <cell r="B4090" t="str">
            <v>Ethnic Studies</v>
          </cell>
          <cell r="N4090" t="str">
            <v>TAS Eligible</v>
          </cell>
          <cell r="S4090">
            <v>548</v>
          </cell>
          <cell r="X4090">
            <v>577.6314834934185</v>
          </cell>
        </row>
        <row r="4091">
          <cell r="A4091" t="str">
            <v>L&amp;S Social Sciences Division</v>
          </cell>
          <cell r="B4091" t="str">
            <v>Ethnic Studies</v>
          </cell>
          <cell r="N4091" t="str">
            <v>TAS Eligible</v>
          </cell>
          <cell r="S4091">
            <v>164</v>
          </cell>
          <cell r="X4091">
            <v>156.19816330025452</v>
          </cell>
        </row>
        <row r="4092">
          <cell r="A4092" t="str">
            <v>L&amp;S Social Sciences Division</v>
          </cell>
          <cell r="B4092" t="str">
            <v>Ethnic Studies</v>
          </cell>
          <cell r="N4092" t="str">
            <v>TAS Eligible</v>
          </cell>
          <cell r="S4092">
            <v>136</v>
          </cell>
          <cell r="X4092">
            <v>136.22702053109964</v>
          </cell>
        </row>
        <row r="4093">
          <cell r="A4093" t="str">
            <v>L&amp;S Social Sciences Division</v>
          </cell>
          <cell r="B4093" t="str">
            <v>Ethnic Studies</v>
          </cell>
          <cell r="N4093" t="str">
            <v>TAS Eligible</v>
          </cell>
          <cell r="S4093">
            <v>174</v>
          </cell>
          <cell r="X4093">
            <v>155.62744384643128</v>
          </cell>
        </row>
        <row r="4094">
          <cell r="A4094" t="str">
            <v>L&amp;S Social Sciences Division</v>
          </cell>
          <cell r="B4094" t="str">
            <v>Ethnic Studies</v>
          </cell>
          <cell r="N4094" t="str">
            <v>TAS Eligible</v>
          </cell>
          <cell r="S4094">
            <v>68</v>
          </cell>
          <cell r="X4094">
            <v>61.123121130988437</v>
          </cell>
        </row>
        <row r="4095">
          <cell r="A4095" t="str">
            <v>L&amp;S Social Sciences Division</v>
          </cell>
          <cell r="B4095" t="str">
            <v>Ethnic Studies</v>
          </cell>
          <cell r="N4095" t="str">
            <v>TAS Eligible</v>
          </cell>
          <cell r="S4095">
            <v>120</v>
          </cell>
          <cell r="X4095">
            <v>114.04476185016264</v>
          </cell>
        </row>
        <row r="4096">
          <cell r="A4096" t="str">
            <v>L&amp;S Social Sciences Division</v>
          </cell>
          <cell r="B4096" t="str">
            <v>Ethnic Studies</v>
          </cell>
          <cell r="N4096" t="str">
            <v>TAS Eligible</v>
          </cell>
          <cell r="S4096">
            <v>100</v>
          </cell>
          <cell r="X4096">
            <v>101.91207505720575</v>
          </cell>
        </row>
        <row r="4097">
          <cell r="A4097" t="str">
            <v>L&amp;S Social Sciences Division</v>
          </cell>
          <cell r="B4097" t="str">
            <v>Ethnic Studies</v>
          </cell>
          <cell r="N4097" t="str">
            <v>TAS Eligible</v>
          </cell>
          <cell r="S4097">
            <v>92</v>
          </cell>
          <cell r="X4097">
            <v>100.34659179025047</v>
          </cell>
        </row>
        <row r="4098">
          <cell r="A4098" t="str">
            <v>L&amp;S Social Sciences Division</v>
          </cell>
          <cell r="B4098" t="str">
            <v>Ethnic Studies</v>
          </cell>
          <cell r="N4098" t="str">
            <v>TAS Eligible</v>
          </cell>
          <cell r="S4098">
            <v>132</v>
          </cell>
          <cell r="X4098">
            <v>135.00148684408381</v>
          </cell>
        </row>
        <row r="4099">
          <cell r="A4099" t="str">
            <v>L&amp;S Social Sciences Division</v>
          </cell>
          <cell r="B4099" t="str">
            <v>Ethnic Studies</v>
          </cell>
          <cell r="N4099" t="str">
            <v>TAS Eligible</v>
          </cell>
          <cell r="S4099">
            <v>108</v>
          </cell>
          <cell r="X4099">
            <v>102.5982197123347</v>
          </cell>
        </row>
        <row r="4100">
          <cell r="A4100" t="str">
            <v>L&amp;S Social Sciences Division</v>
          </cell>
          <cell r="B4100" t="str">
            <v>Ethnic Studies</v>
          </cell>
          <cell r="N4100" t="str">
            <v>TAS Eligible</v>
          </cell>
          <cell r="S4100">
            <v>44</v>
          </cell>
          <cell r="X4100">
            <v>37.104334165376216</v>
          </cell>
        </row>
        <row r="4101">
          <cell r="A4101" t="str">
            <v>L&amp;S Social Sciences Division</v>
          </cell>
          <cell r="B4101" t="str">
            <v>Ethnic Studies</v>
          </cell>
          <cell r="N4101" t="str">
            <v>TAS Eligible</v>
          </cell>
          <cell r="S4101">
            <v>80</v>
          </cell>
          <cell r="X4101">
            <v>76.919052682634756</v>
          </cell>
        </row>
        <row r="4102">
          <cell r="A4102" t="str">
            <v>L&amp;S Social Sciences Division</v>
          </cell>
          <cell r="B4102" t="str">
            <v>Ethnic Studies</v>
          </cell>
          <cell r="N4102" t="str">
            <v>Not TAS Eligible</v>
          </cell>
          <cell r="S4102">
            <v>12</v>
          </cell>
          <cell r="X4102">
            <v>10.151545473296736</v>
          </cell>
        </row>
        <row r="4103">
          <cell r="A4103" t="str">
            <v>L&amp;S Social Sciences Division</v>
          </cell>
          <cell r="B4103" t="str">
            <v>Ethnic Studies</v>
          </cell>
          <cell r="N4103" t="str">
            <v>Not TAS Eligible</v>
          </cell>
          <cell r="S4103">
            <v>3</v>
          </cell>
          <cell r="X4103">
            <v>2.3022006006612745</v>
          </cell>
        </row>
        <row r="4104">
          <cell r="A4104" t="str">
            <v>L&amp;S Social Sciences Division</v>
          </cell>
          <cell r="B4104" t="str">
            <v>Ethnic Studies</v>
          </cell>
          <cell r="N4104" t="str">
            <v>Not TAS Eligible</v>
          </cell>
          <cell r="S4104">
            <v>3</v>
          </cell>
          <cell r="X4104">
            <v>3.6167859466493169</v>
          </cell>
        </row>
        <row r="4105">
          <cell r="A4105" t="str">
            <v>L&amp;S Social Sciences Division</v>
          </cell>
          <cell r="B4105" t="str">
            <v>Ethnic Studies</v>
          </cell>
          <cell r="N4105" t="str">
            <v>Not TAS Eligible</v>
          </cell>
          <cell r="S4105">
            <v>3</v>
          </cell>
          <cell r="X4105">
            <v>2.790983606557377</v>
          </cell>
        </row>
        <row r="4106">
          <cell r="A4106" t="str">
            <v>L&amp;S Social Sciences Division</v>
          </cell>
          <cell r="B4106" t="str">
            <v>Ethnic Studies</v>
          </cell>
          <cell r="N4106" t="str">
            <v>Not TAS Eligible</v>
          </cell>
          <cell r="S4106">
            <v>1</v>
          </cell>
          <cell r="X4106">
            <v>1.048694424841214</v>
          </cell>
        </row>
        <row r="4107">
          <cell r="A4107" t="str">
            <v>L&amp;S Social Sciences Division</v>
          </cell>
          <cell r="B4107" t="str">
            <v>Ethnic Studies</v>
          </cell>
          <cell r="N4107" t="str">
            <v>Not TAS Eligible</v>
          </cell>
          <cell r="S4107">
            <v>1</v>
          </cell>
          <cell r="X4107">
            <v>1.0289223454833598</v>
          </cell>
        </row>
        <row r="4108">
          <cell r="A4108" t="str">
            <v>L&amp;S Social Sciences Division</v>
          </cell>
          <cell r="B4108" t="str">
            <v>Ethnic Studies</v>
          </cell>
          <cell r="N4108" t="str">
            <v>Not TAS Eligible</v>
          </cell>
          <cell r="S4108">
            <v>9</v>
          </cell>
          <cell r="X4108">
            <v>4.3828155845088119</v>
          </cell>
        </row>
        <row r="4109">
          <cell r="A4109" t="str">
            <v>L&amp;S Social Sciences Division</v>
          </cell>
          <cell r="B4109" t="str">
            <v>Ethnic Studies</v>
          </cell>
          <cell r="N4109" t="str">
            <v>Not TAS Eligible</v>
          </cell>
          <cell r="S4109">
            <v>4</v>
          </cell>
          <cell r="X4109">
            <v>3.4626768369960486</v>
          </cell>
        </row>
        <row r="4110">
          <cell r="A4110" t="str">
            <v>L&amp;S Social Sciences Division</v>
          </cell>
          <cell r="B4110" t="str">
            <v>Ethnic Studies</v>
          </cell>
          <cell r="N4110" t="str">
            <v>Not TAS Eligible</v>
          </cell>
          <cell r="S4110">
            <v>6</v>
          </cell>
          <cell r="X4110">
            <v>4.5168497714369282</v>
          </cell>
        </row>
        <row r="4111">
          <cell r="A4111" t="str">
            <v>L&amp;S Social Sciences Division</v>
          </cell>
          <cell r="B4111" t="str">
            <v>Ethnic Studies</v>
          </cell>
          <cell r="N4111" t="str">
            <v>Not TAS Eligible</v>
          </cell>
          <cell r="S4111">
            <v>9</v>
          </cell>
          <cell r="X4111">
            <v>8.5825109416959595</v>
          </cell>
        </row>
        <row r="4112">
          <cell r="A4112" t="str">
            <v>L&amp;S Social Sciences Division</v>
          </cell>
          <cell r="B4112" t="str">
            <v>Ethnic Studies</v>
          </cell>
          <cell r="N4112" t="str">
            <v>Not TAS Eligible</v>
          </cell>
          <cell r="S4112">
            <v>3</v>
          </cell>
          <cell r="X4112">
            <v>3.4157478121242635</v>
          </cell>
        </row>
        <row r="4113">
          <cell r="A4113" t="str">
            <v>L&amp;S Social Sciences Division</v>
          </cell>
          <cell r="B4113" t="str">
            <v>Ethnic Studies</v>
          </cell>
          <cell r="N4113" t="str">
            <v>Not TAS Eligible</v>
          </cell>
          <cell r="S4113">
            <v>7</v>
          </cell>
          <cell r="X4113">
            <v>6.1090974545503354</v>
          </cell>
        </row>
        <row r="4114">
          <cell r="A4114" t="str">
            <v>L&amp;S Social Sciences Division</v>
          </cell>
          <cell r="B4114" t="str">
            <v>Ethnic Studies</v>
          </cell>
          <cell r="N4114" t="str">
            <v>Not TAS Eligible</v>
          </cell>
          <cell r="S4114">
            <v>6</v>
          </cell>
          <cell r="X4114">
            <v>5.6433855603369958</v>
          </cell>
        </row>
        <row r="4115">
          <cell r="A4115" t="str">
            <v>L&amp;S Social Sciences Division</v>
          </cell>
          <cell r="B4115" t="str">
            <v>Ethnic Studies</v>
          </cell>
          <cell r="N4115" t="str">
            <v>Not TAS Eligible</v>
          </cell>
          <cell r="S4115">
            <v>6</v>
          </cell>
          <cell r="X4115">
            <v>3.7471367051075744</v>
          </cell>
        </row>
        <row r="4116">
          <cell r="A4116" t="str">
            <v>L&amp;S Social Sciences Division</v>
          </cell>
          <cell r="B4116" t="str">
            <v>Ethnic Studies</v>
          </cell>
          <cell r="N4116" t="str">
            <v>Not TAS Eligible</v>
          </cell>
          <cell r="S4116">
            <v>3</v>
          </cell>
          <cell r="X4116">
            <v>1.7518697141259523</v>
          </cell>
        </row>
        <row r="4117">
          <cell r="A4117" t="str">
            <v>L&amp;S Social Sciences Division</v>
          </cell>
          <cell r="B4117" t="str">
            <v>Ethnic Studies</v>
          </cell>
          <cell r="N4117" t="str">
            <v>Not TAS Eligible</v>
          </cell>
          <cell r="S4117">
            <v>11</v>
          </cell>
          <cell r="X4117">
            <v>10.436427807340158</v>
          </cell>
        </row>
        <row r="4118">
          <cell r="A4118" t="str">
            <v>L&amp;S Social Sciences Division</v>
          </cell>
          <cell r="B4118" t="str">
            <v>Ethnic Studies</v>
          </cell>
          <cell r="N4118" t="str">
            <v>Not TAS Eligible</v>
          </cell>
          <cell r="S4118">
            <v>8</v>
          </cell>
          <cell r="X4118">
            <v>7.6695619071916772</v>
          </cell>
        </row>
        <row r="4119">
          <cell r="A4119" t="str">
            <v>L&amp;S Social Sciences Division</v>
          </cell>
          <cell r="B4119" t="str">
            <v>Ethnic Studies</v>
          </cell>
          <cell r="N4119" t="str">
            <v>Not TAS Eligible</v>
          </cell>
          <cell r="S4119">
            <v>8</v>
          </cell>
          <cell r="X4119">
            <v>8.9550883748280956</v>
          </cell>
        </row>
        <row r="4120">
          <cell r="A4120" t="str">
            <v>L&amp;S Social Sciences Division</v>
          </cell>
          <cell r="B4120" t="str">
            <v>Ethnic Studies</v>
          </cell>
          <cell r="N4120" t="str">
            <v>Not TAS Eligible</v>
          </cell>
          <cell r="S4120">
            <v>6</v>
          </cell>
          <cell r="X4120">
            <v>4.2611276125675035</v>
          </cell>
        </row>
        <row r="4121">
          <cell r="A4121" t="str">
            <v>L&amp;S Social Sciences Division</v>
          </cell>
          <cell r="B4121" t="str">
            <v>Ethnic Studies</v>
          </cell>
          <cell r="N4121" t="str">
            <v>Not TAS Eligible</v>
          </cell>
          <cell r="S4121">
            <v>15</v>
          </cell>
          <cell r="X4121">
            <v>13.90993102470892</v>
          </cell>
        </row>
        <row r="4122">
          <cell r="A4122" t="str">
            <v>L&amp;S Social Sciences Division</v>
          </cell>
          <cell r="B4122" t="str">
            <v>Ethnic Studies</v>
          </cell>
          <cell r="N4122" t="str">
            <v>Not TAS Eligible</v>
          </cell>
          <cell r="S4122">
            <v>2</v>
          </cell>
          <cell r="X4122">
            <v>2.2924905348345073</v>
          </cell>
        </row>
        <row r="4123">
          <cell r="A4123" t="str">
            <v>L&amp;S Social Sciences Division</v>
          </cell>
          <cell r="B4123" t="str">
            <v>Ethnic Studies</v>
          </cell>
          <cell r="N4123" t="str">
            <v>Not TAS Eligible</v>
          </cell>
          <cell r="S4123">
            <v>21</v>
          </cell>
          <cell r="X4123">
            <v>20.52586765159867</v>
          </cell>
        </row>
        <row r="4124">
          <cell r="A4124" t="str">
            <v>L&amp;S Social Sciences Division</v>
          </cell>
          <cell r="B4124" t="str">
            <v>Ethnic Studies</v>
          </cell>
          <cell r="N4124" t="str">
            <v>Not TAS Eligible</v>
          </cell>
          <cell r="S4124">
            <v>2</v>
          </cell>
          <cell r="X4124">
            <v>2.097388849682428</v>
          </cell>
        </row>
        <row r="4125">
          <cell r="A4125" t="str">
            <v>L&amp;S Social Sciences Division</v>
          </cell>
          <cell r="B4125" t="str">
            <v>Ethnic Studies</v>
          </cell>
          <cell r="N4125" t="str">
            <v>Not TAS Eligible</v>
          </cell>
          <cell r="S4125">
            <v>4</v>
          </cell>
          <cell r="X4125">
            <v>4.3930666677270063</v>
          </cell>
        </row>
        <row r="4126">
          <cell r="A4126" t="str">
            <v>L&amp;S Social Sciences Division</v>
          </cell>
          <cell r="B4126" t="str">
            <v>Ethnic Studies</v>
          </cell>
          <cell r="N4126" t="str">
            <v>Not TAS Eligible</v>
          </cell>
          <cell r="S4126">
            <v>4</v>
          </cell>
          <cell r="X4126">
            <v>3.8239717773366371</v>
          </cell>
        </row>
        <row r="4127">
          <cell r="A4127" t="str">
            <v>L&amp;S Social Sciences Division</v>
          </cell>
          <cell r="B4127" t="str">
            <v>Ethnic Studies</v>
          </cell>
          <cell r="N4127" t="str">
            <v>Not TAS Eligible</v>
          </cell>
          <cell r="S4127">
            <v>10</v>
          </cell>
          <cell r="X4127">
            <v>10.796337752880635</v>
          </cell>
        </row>
        <row r="4128">
          <cell r="A4128" t="str">
            <v>L&amp;S Social Sciences Division</v>
          </cell>
          <cell r="B4128" t="str">
            <v>Ethnic Studies</v>
          </cell>
          <cell r="N4128" t="str">
            <v>Not TAS Eligible</v>
          </cell>
          <cell r="S4128">
            <v>14</v>
          </cell>
          <cell r="X4128">
            <v>15.699562608839019</v>
          </cell>
        </row>
        <row r="4129">
          <cell r="A4129" t="str">
            <v>L&amp;S Social Sciences Division</v>
          </cell>
          <cell r="B4129" t="str">
            <v>Ethnic Studies</v>
          </cell>
          <cell r="N4129" t="str">
            <v>Not TAS Eligible</v>
          </cell>
          <cell r="S4129">
            <v>14</v>
          </cell>
          <cell r="X4129">
            <v>14.297388924600826</v>
          </cell>
        </row>
        <row r="4130">
          <cell r="A4130" t="str">
            <v>L&amp;S Social Sciences Division</v>
          </cell>
          <cell r="B4130" t="str">
            <v>Ethnic Studies</v>
          </cell>
          <cell r="N4130" t="str">
            <v>Not TAS Eligible</v>
          </cell>
          <cell r="S4130">
            <v>22</v>
          </cell>
          <cell r="X4130">
            <v>24.153802145219238</v>
          </cell>
        </row>
        <row r="4131">
          <cell r="A4131" t="str">
            <v>L&amp;S Social Sciences Division</v>
          </cell>
          <cell r="B4131" t="str">
            <v>Ethnic Studies</v>
          </cell>
          <cell r="N4131" t="str">
            <v>Not TAS Eligible</v>
          </cell>
          <cell r="S4131">
            <v>30</v>
          </cell>
          <cell r="X4131">
            <v>30.41869016682751</v>
          </cell>
        </row>
        <row r="4132">
          <cell r="A4132" t="str">
            <v>L&amp;S Social Sciences Division</v>
          </cell>
          <cell r="B4132" t="str">
            <v>Ethnic Studies</v>
          </cell>
          <cell r="N4132" t="str">
            <v>Not TAS Eligible</v>
          </cell>
          <cell r="S4132">
            <v>8</v>
          </cell>
          <cell r="X4132">
            <v>8.6116745639681422</v>
          </cell>
        </row>
        <row r="4133">
          <cell r="A4133" t="str">
            <v>L&amp;S Social Sciences Division</v>
          </cell>
          <cell r="B4133" t="str">
            <v>Ethnic Studies</v>
          </cell>
          <cell r="N4133" t="str">
            <v>Not TAS Eligible</v>
          </cell>
          <cell r="S4133">
            <v>7</v>
          </cell>
          <cell r="X4133">
            <v>6.9228393567269677</v>
          </cell>
        </row>
        <row r="4134">
          <cell r="A4134" t="str">
            <v>L&amp;S Social Sciences Division</v>
          </cell>
          <cell r="B4134" t="str">
            <v>Ethnic Studies</v>
          </cell>
          <cell r="N4134" t="str">
            <v>Not TAS Eligible</v>
          </cell>
          <cell r="S4134">
            <v>13</v>
          </cell>
          <cell r="X4134">
            <v>12.211886047476911</v>
          </cell>
        </row>
        <row r="4135">
          <cell r="A4135" t="str">
            <v>L&amp;S Social Sciences Division</v>
          </cell>
          <cell r="B4135" t="str">
            <v>Ethnic Studies</v>
          </cell>
          <cell r="N4135" t="str">
            <v>Not TAS Eligible</v>
          </cell>
          <cell r="S4135">
            <v>15</v>
          </cell>
          <cell r="X4135">
            <v>15.027543819927759</v>
          </cell>
        </row>
        <row r="4136">
          <cell r="A4136" t="str">
            <v>L&amp;S Social Sciences Division</v>
          </cell>
          <cell r="B4136" t="str">
            <v>Ethnic Studies</v>
          </cell>
          <cell r="N4136" t="str">
            <v>Not TAS Eligible</v>
          </cell>
          <cell r="S4136">
            <v>14</v>
          </cell>
          <cell r="X4136">
            <v>13.841236170595003</v>
          </cell>
        </row>
        <row r="4137">
          <cell r="A4137" t="str">
            <v>L&amp;S Social Sciences Division</v>
          </cell>
          <cell r="B4137" t="str">
            <v>Ethnic Studies</v>
          </cell>
          <cell r="N4137" t="str">
            <v>Not TAS Eligible</v>
          </cell>
          <cell r="S4137">
            <v>38</v>
          </cell>
          <cell r="X4137">
            <v>41.014620630664112</v>
          </cell>
        </row>
        <row r="4138">
          <cell r="A4138" t="str">
            <v>L&amp;S Social Sciences Division</v>
          </cell>
          <cell r="B4138" t="str">
            <v>Ethnic Studies</v>
          </cell>
          <cell r="N4138" t="str">
            <v>Not TAS Eligible</v>
          </cell>
          <cell r="S4138">
            <v>30</v>
          </cell>
          <cell r="X4138">
            <v>31.822661233670548</v>
          </cell>
        </row>
        <row r="4139">
          <cell r="A4139" t="str">
            <v>L&amp;S Social Sciences Division</v>
          </cell>
          <cell r="B4139" t="str">
            <v>Ethnic Studies</v>
          </cell>
          <cell r="N4139" t="str">
            <v>Not TAS Eligible</v>
          </cell>
          <cell r="S4139">
            <v>26</v>
          </cell>
          <cell r="X4139">
            <v>26.417331786003075</v>
          </cell>
        </row>
        <row r="4140">
          <cell r="A4140" t="str">
            <v>L&amp;S Social Sciences Division</v>
          </cell>
          <cell r="B4140" t="str">
            <v>Ethnic Studies</v>
          </cell>
          <cell r="N4140" t="str">
            <v>Not TAS Eligible</v>
          </cell>
          <cell r="S4140">
            <v>35</v>
          </cell>
          <cell r="X4140">
            <v>34.956819808157732</v>
          </cell>
        </row>
        <row r="4141">
          <cell r="A4141" t="str">
            <v>L&amp;S Social Sciences Division</v>
          </cell>
          <cell r="B4141" t="str">
            <v>Ethnic Studies</v>
          </cell>
          <cell r="N4141" t="str">
            <v>Not TAS Eligible</v>
          </cell>
          <cell r="S4141">
            <v>39</v>
          </cell>
          <cell r="X4141">
            <v>38.367635023040535</v>
          </cell>
        </row>
        <row r="4142">
          <cell r="A4142" t="str">
            <v>L&amp;S Social Sciences Division</v>
          </cell>
          <cell r="B4142" t="str">
            <v>Ethnic Studies</v>
          </cell>
          <cell r="N4142" t="str">
            <v>TAS Eligible</v>
          </cell>
          <cell r="S4142">
            <v>84</v>
          </cell>
          <cell r="X4142">
            <v>92.454677393759681</v>
          </cell>
        </row>
        <row r="4143">
          <cell r="A4143" t="str">
            <v>L&amp;S Social Sciences Division</v>
          </cell>
          <cell r="B4143" t="str">
            <v>Ethnic Studies</v>
          </cell>
          <cell r="N4143" t="str">
            <v>TAS Eligible</v>
          </cell>
          <cell r="S4143">
            <v>84</v>
          </cell>
          <cell r="X4143">
            <v>88.228619917671793</v>
          </cell>
        </row>
        <row r="4144">
          <cell r="A4144" t="str">
            <v>L&amp;S Social Sciences Division</v>
          </cell>
          <cell r="B4144" t="str">
            <v>Ethnic Studies</v>
          </cell>
          <cell r="N4144" t="str">
            <v>TAS Eligible</v>
          </cell>
          <cell r="S4144">
            <v>76</v>
          </cell>
          <cell r="X4144">
            <v>85.795408236615117</v>
          </cell>
        </row>
        <row r="4145">
          <cell r="A4145" t="str">
            <v>L&amp;S Social Sciences Division</v>
          </cell>
          <cell r="B4145" t="str">
            <v>Ethnic Studies</v>
          </cell>
          <cell r="N4145" t="str">
            <v>TAS Eligible</v>
          </cell>
          <cell r="S4145">
            <v>72</v>
          </cell>
          <cell r="X4145">
            <v>84.119454338172886</v>
          </cell>
        </row>
        <row r="4146">
          <cell r="A4146" t="str">
            <v>L&amp;S Social Sciences Division</v>
          </cell>
          <cell r="B4146" t="str">
            <v>Ethnic Studies</v>
          </cell>
          <cell r="N4146" t="str">
            <v>TAS Eligible</v>
          </cell>
          <cell r="S4146">
            <v>192</v>
          </cell>
          <cell r="X4146">
            <v>197.41256855130041</v>
          </cell>
        </row>
        <row r="4147">
          <cell r="A4147" t="str">
            <v>L&amp;S Social Sciences Division</v>
          </cell>
          <cell r="B4147" t="str">
            <v>Ethnic Studies</v>
          </cell>
          <cell r="N4147" t="str">
            <v>Not TAS Eligible</v>
          </cell>
          <cell r="S4147">
            <v>13</v>
          </cell>
          <cell r="X4147">
            <v>14.114285714285716</v>
          </cell>
        </row>
        <row r="4148">
          <cell r="A4148" t="str">
            <v>L&amp;S Social Sciences Division</v>
          </cell>
          <cell r="B4148" t="str">
            <v>Ethnic Studies</v>
          </cell>
          <cell r="N4148" t="str">
            <v>Not TAS Eligible</v>
          </cell>
          <cell r="S4148">
            <v>13</v>
          </cell>
          <cell r="X4148">
            <v>13.797251060096505</v>
          </cell>
        </row>
        <row r="4149">
          <cell r="A4149" t="str">
            <v>L&amp;S Social Sciences Division</v>
          </cell>
          <cell r="B4149" t="str">
            <v>Ethnic Studies</v>
          </cell>
          <cell r="N4149" t="str">
            <v>TAS Eligible</v>
          </cell>
          <cell r="S4149">
            <v>304</v>
          </cell>
          <cell r="X4149">
            <v>324.363254045779</v>
          </cell>
        </row>
        <row r="4150">
          <cell r="A4150" t="str">
            <v>L&amp;S Social Sciences Division</v>
          </cell>
          <cell r="B4150" t="str">
            <v>Ethnic Studies</v>
          </cell>
          <cell r="N4150" t="str">
            <v>Not TAS Eligible</v>
          </cell>
          <cell r="S4150">
            <v>28</v>
          </cell>
          <cell r="X4150">
            <v>32.191475600229602</v>
          </cell>
        </row>
        <row r="4151">
          <cell r="A4151" t="str">
            <v>L&amp;S Social Sciences Division</v>
          </cell>
          <cell r="B4151" t="str">
            <v>Ethnic Studies</v>
          </cell>
          <cell r="N4151" t="str">
            <v>Not TAS Eligible</v>
          </cell>
          <cell r="S4151">
            <v>1</v>
          </cell>
          <cell r="X4151">
            <v>1.0609490274983233</v>
          </cell>
        </row>
        <row r="4152">
          <cell r="A4152" t="str">
            <v>L&amp;S Social Sciences Division</v>
          </cell>
          <cell r="B4152" t="str">
            <v>Ethnic Studies</v>
          </cell>
          <cell r="N4152" t="str">
            <v>Not TAS Eligible</v>
          </cell>
          <cell r="S4152">
            <v>3</v>
          </cell>
          <cell r="X4152">
            <v>3.3016408009600129</v>
          </cell>
        </row>
        <row r="4153">
          <cell r="A4153" t="str">
            <v>L&amp;S Social Sciences Division</v>
          </cell>
          <cell r="B4153" t="str">
            <v>Ethnic Studies</v>
          </cell>
          <cell r="N4153" t="str">
            <v>Not TAS Eligible</v>
          </cell>
          <cell r="S4153">
            <v>23</v>
          </cell>
          <cell r="X4153">
            <v>24.606229508854337</v>
          </cell>
        </row>
        <row r="4154">
          <cell r="A4154" t="str">
            <v>L&amp;S Social Sciences Division</v>
          </cell>
          <cell r="B4154" t="str">
            <v>Ethnic Studies</v>
          </cell>
          <cell r="N4154" t="str">
            <v>Not TAS Eligible</v>
          </cell>
          <cell r="S4154">
            <v>6</v>
          </cell>
          <cell r="X4154">
            <v>7.30469483568075</v>
          </cell>
        </row>
        <row r="4155">
          <cell r="A4155" t="str">
            <v>L&amp;S Social Sciences Division</v>
          </cell>
          <cell r="B4155" t="str">
            <v>Ethnic Studies</v>
          </cell>
          <cell r="N4155" t="str">
            <v>Not TAS Eligible</v>
          </cell>
          <cell r="S4155">
            <v>57</v>
          </cell>
          <cell r="X4155">
            <v>63.002999920426511</v>
          </cell>
        </row>
        <row r="4156">
          <cell r="A4156" t="str">
            <v>L&amp;S Social Sciences Division</v>
          </cell>
          <cell r="B4156" t="str">
            <v>Ethnic Studies</v>
          </cell>
          <cell r="N4156" t="str">
            <v>Not TAS Eligible</v>
          </cell>
          <cell r="S4156">
            <v>5</v>
          </cell>
          <cell r="X4156">
            <v>4.6580062205062216</v>
          </cell>
        </row>
        <row r="4157">
          <cell r="A4157" t="str">
            <v>L&amp;S Social Sciences Division</v>
          </cell>
          <cell r="B4157" t="str">
            <v>Ethnic Studies</v>
          </cell>
          <cell r="N4157" t="str">
            <v>Not TAS Eligible</v>
          </cell>
          <cell r="S4157">
            <v>56</v>
          </cell>
          <cell r="X4157">
            <v>60.169545112738781</v>
          </cell>
        </row>
        <row r="4158">
          <cell r="A4158" t="str">
            <v>L&amp;S Social Sciences Division</v>
          </cell>
          <cell r="B4158" t="str">
            <v>Ethnic Studies</v>
          </cell>
          <cell r="N4158" t="str">
            <v>Not TAS Eligible</v>
          </cell>
          <cell r="S4158">
            <v>7</v>
          </cell>
          <cell r="X4158">
            <v>7.5714569131257203</v>
          </cell>
        </row>
        <row r="4159">
          <cell r="A4159" t="str">
            <v>L&amp;S Social Sciences Division</v>
          </cell>
          <cell r="B4159" t="str">
            <v>Ethnic Studies</v>
          </cell>
          <cell r="N4159" t="str">
            <v>TAS Eligible</v>
          </cell>
          <cell r="S4159">
            <v>100</v>
          </cell>
          <cell r="X4159">
            <v>102.14831415237828</v>
          </cell>
        </row>
        <row r="4160">
          <cell r="A4160" t="str">
            <v>L&amp;S Social Sciences Division</v>
          </cell>
          <cell r="B4160" t="str">
            <v>Ethnic Studies</v>
          </cell>
          <cell r="N4160" t="str">
            <v>TAS Eligible</v>
          </cell>
          <cell r="S4160">
            <v>63</v>
          </cell>
          <cell r="X4160">
            <v>71.424435268983586</v>
          </cell>
        </row>
        <row r="4161">
          <cell r="A4161" t="str">
            <v>L&amp;S Social Sciences Division</v>
          </cell>
          <cell r="B4161" t="str">
            <v>Ethnic Studies</v>
          </cell>
          <cell r="N4161" t="str">
            <v>TAS Eligible</v>
          </cell>
          <cell r="S4161">
            <v>448</v>
          </cell>
          <cell r="X4161">
            <v>443.58652871024253</v>
          </cell>
        </row>
        <row r="4162">
          <cell r="A4162" t="str">
            <v>L&amp;S Social Sciences Division</v>
          </cell>
          <cell r="B4162" t="str">
            <v>Ethnic Studies</v>
          </cell>
          <cell r="N4162" t="str">
            <v>TAS Eligible</v>
          </cell>
          <cell r="S4162">
            <v>448</v>
          </cell>
          <cell r="X4162">
            <v>459.95649448906568</v>
          </cell>
        </row>
        <row r="4163">
          <cell r="A4163" t="str">
            <v>L&amp;S Social Sciences Division</v>
          </cell>
          <cell r="B4163" t="str">
            <v>Ethnic Studies</v>
          </cell>
          <cell r="N4163" t="str">
            <v>TAS Eligible</v>
          </cell>
          <cell r="S4163">
            <v>96</v>
          </cell>
          <cell r="X4163">
            <v>97.551798088533957</v>
          </cell>
        </row>
        <row r="4164">
          <cell r="A4164" t="str">
            <v>L&amp;S Social Sciences Division</v>
          </cell>
          <cell r="B4164" t="str">
            <v>Ethnic Studies</v>
          </cell>
          <cell r="N4164" t="str">
            <v>TAS Eligible</v>
          </cell>
          <cell r="S4164">
            <v>104</v>
          </cell>
          <cell r="X4164">
            <v>111.57093324161235</v>
          </cell>
        </row>
        <row r="4165">
          <cell r="A4165" t="str">
            <v>L&amp;S Social Sciences Division</v>
          </cell>
          <cell r="B4165" t="str">
            <v>Ethnic Studies</v>
          </cell>
          <cell r="N4165" t="str">
            <v>TAS Eligible</v>
          </cell>
          <cell r="S4165">
            <v>40</v>
          </cell>
          <cell r="X4165">
            <v>39.933265027380479</v>
          </cell>
        </row>
        <row r="4166">
          <cell r="A4166" t="str">
            <v>L&amp;S Social Sciences Division</v>
          </cell>
          <cell r="B4166" t="str">
            <v>Ethnic Studies</v>
          </cell>
          <cell r="N4166" t="str">
            <v>TAS Eligible</v>
          </cell>
          <cell r="S4166">
            <v>184</v>
          </cell>
          <cell r="X4166">
            <v>189.86192142180261</v>
          </cell>
        </row>
        <row r="4167">
          <cell r="A4167" t="str">
            <v>L&amp;S Social Sciences Division</v>
          </cell>
          <cell r="B4167" t="str">
            <v>Ethnic Studies</v>
          </cell>
          <cell r="N4167" t="str">
            <v>TAS Eligible</v>
          </cell>
          <cell r="S4167">
            <v>64</v>
          </cell>
          <cell r="X4167">
            <v>65.267820197759292</v>
          </cell>
        </row>
        <row r="4168">
          <cell r="A4168" t="str">
            <v>L&amp;S Social Sciences Division</v>
          </cell>
          <cell r="B4168" t="str">
            <v>Ethnic Studies</v>
          </cell>
          <cell r="N4168" t="str">
            <v>TAS Eligible</v>
          </cell>
          <cell r="S4168">
            <v>88</v>
          </cell>
          <cell r="X4168">
            <v>82.487835849692573</v>
          </cell>
        </row>
        <row r="4169">
          <cell r="A4169" t="str">
            <v>L&amp;S Social Sciences Division</v>
          </cell>
          <cell r="B4169" t="str">
            <v>Ethnic Studies</v>
          </cell>
          <cell r="N4169" t="str">
            <v>TAS Eligible</v>
          </cell>
          <cell r="S4169">
            <v>88</v>
          </cell>
          <cell r="X4169">
            <v>90.390558170822146</v>
          </cell>
        </row>
        <row r="4170">
          <cell r="A4170" t="str">
            <v>L&amp;S Social Sciences Division</v>
          </cell>
          <cell r="B4170" t="str">
            <v>Ethnic Studies</v>
          </cell>
          <cell r="N4170" t="str">
            <v>TAS Eligible</v>
          </cell>
          <cell r="S4170">
            <v>108</v>
          </cell>
          <cell r="X4170">
            <v>111.1479781403817</v>
          </cell>
        </row>
        <row r="4171">
          <cell r="A4171" t="str">
            <v>L&amp;S Social Sciences Division</v>
          </cell>
          <cell r="B4171" t="str">
            <v>Ethnic Studies</v>
          </cell>
          <cell r="N4171" t="str">
            <v>TAS Eligible</v>
          </cell>
          <cell r="S4171">
            <v>80</v>
          </cell>
          <cell r="X4171">
            <v>83.361055988005504</v>
          </cell>
        </row>
        <row r="4172">
          <cell r="A4172" t="str">
            <v>L&amp;S Social Sciences Division</v>
          </cell>
          <cell r="B4172" t="str">
            <v>Ethnic Studies</v>
          </cell>
          <cell r="N4172" t="str">
            <v>TAS Eligible</v>
          </cell>
          <cell r="S4172">
            <v>92</v>
          </cell>
          <cell r="X4172">
            <v>92.127321871727332</v>
          </cell>
        </row>
        <row r="4173">
          <cell r="A4173" t="str">
            <v>L&amp;S Social Sciences Division</v>
          </cell>
          <cell r="B4173" t="str">
            <v>Ethnic Studies</v>
          </cell>
          <cell r="N4173" t="str">
            <v>TAS Eligible</v>
          </cell>
          <cell r="S4173">
            <v>18</v>
          </cell>
          <cell r="X4173">
            <v>17.534188186138728</v>
          </cell>
        </row>
        <row r="4174">
          <cell r="A4174" t="str">
            <v>L&amp;S Social Sciences Division</v>
          </cell>
          <cell r="B4174" t="str">
            <v>Ethnic Studies</v>
          </cell>
          <cell r="N4174" t="str">
            <v>TAS Eligible</v>
          </cell>
          <cell r="S4174">
            <v>92</v>
          </cell>
          <cell r="X4174">
            <v>91.57474043636401</v>
          </cell>
        </row>
        <row r="4175">
          <cell r="A4175" t="str">
            <v>L&amp;S Social Sciences Division</v>
          </cell>
          <cell r="B4175" t="str">
            <v>Ethnic Studies</v>
          </cell>
          <cell r="N4175" t="str">
            <v>TAS Eligible</v>
          </cell>
          <cell r="S4175">
            <v>22</v>
          </cell>
          <cell r="X4175">
            <v>24.78433663115856</v>
          </cell>
        </row>
        <row r="4176">
          <cell r="A4176" t="str">
            <v>L&amp;S Social Sciences Division</v>
          </cell>
          <cell r="B4176" t="str">
            <v>Ethnic Studies</v>
          </cell>
          <cell r="N4176" t="str">
            <v>TAS Eligible</v>
          </cell>
          <cell r="S4176">
            <v>108</v>
          </cell>
          <cell r="X4176">
            <v>109.86655454852874</v>
          </cell>
        </row>
        <row r="4177">
          <cell r="A4177" t="str">
            <v>L&amp;S Social Sciences Division</v>
          </cell>
          <cell r="B4177" t="str">
            <v>Ethnic Studies</v>
          </cell>
          <cell r="N4177" t="str">
            <v>TAS Eligible</v>
          </cell>
          <cell r="S4177">
            <v>72</v>
          </cell>
          <cell r="X4177">
            <v>76.411550961440227</v>
          </cell>
        </row>
        <row r="4178">
          <cell r="A4178" t="str">
            <v>L&amp;S Social Sciences Division</v>
          </cell>
          <cell r="B4178" t="str">
            <v>Ethnic Studies</v>
          </cell>
          <cell r="N4178" t="str">
            <v>Not TAS Eligible</v>
          </cell>
          <cell r="S4178">
            <v>9</v>
          </cell>
          <cell r="X4178">
            <v>10.256298410258257</v>
          </cell>
        </row>
        <row r="4179">
          <cell r="A4179" t="str">
            <v>L&amp;S Social Sciences Division</v>
          </cell>
          <cell r="B4179" t="str">
            <v>Ethnic Studies</v>
          </cell>
          <cell r="N4179" t="str">
            <v>Not TAS Eligible</v>
          </cell>
          <cell r="S4179">
            <v>14</v>
          </cell>
          <cell r="X4179">
            <v>16.095737800114801</v>
          </cell>
        </row>
        <row r="4180">
          <cell r="A4180" t="str">
            <v>L&amp;S Social Sciences Division</v>
          </cell>
          <cell r="B4180" t="str">
            <v>Ethnic Studies</v>
          </cell>
          <cell r="N4180" t="str">
            <v>Not TAS Eligible</v>
          </cell>
          <cell r="S4180">
            <v>3</v>
          </cell>
          <cell r="X4180">
            <v>3.1828470824949697</v>
          </cell>
        </row>
        <row r="4181">
          <cell r="A4181" t="str">
            <v>L&amp;S Social Sciences Division</v>
          </cell>
          <cell r="B4181" t="str">
            <v>Ethnic Studies</v>
          </cell>
          <cell r="N4181" t="str">
            <v>Not TAS Eligible</v>
          </cell>
          <cell r="S4181">
            <v>19</v>
          </cell>
          <cell r="X4181">
            <v>19.932982216180267</v>
          </cell>
        </row>
        <row r="4182">
          <cell r="A4182" t="str">
            <v>L&amp;S Social Sciences Division</v>
          </cell>
          <cell r="B4182" t="str">
            <v>Ethnic Studies</v>
          </cell>
          <cell r="N4182" t="str">
            <v>Not TAS Eligible</v>
          </cell>
          <cell r="S4182">
            <v>1</v>
          </cell>
          <cell r="X4182">
            <v>1.0337078651685392</v>
          </cell>
        </row>
        <row r="4183">
          <cell r="A4183" t="str">
            <v>L&amp;S Social Sciences Division</v>
          </cell>
          <cell r="B4183" t="str">
            <v>Ethnic Studies</v>
          </cell>
          <cell r="N4183" t="str">
            <v>Not TAS Eligible</v>
          </cell>
          <cell r="S4183">
            <v>23</v>
          </cell>
          <cell r="X4183">
            <v>24.470516987146738</v>
          </cell>
        </row>
        <row r="4184">
          <cell r="A4184" t="str">
            <v>L&amp;S Social Sciences Division</v>
          </cell>
          <cell r="B4184" t="str">
            <v>Ethnic Studies</v>
          </cell>
          <cell r="N4184" t="str">
            <v>Not TAS Eligible</v>
          </cell>
          <cell r="S4184">
            <v>29</v>
          </cell>
          <cell r="X4184">
            <v>31.025245902468512</v>
          </cell>
        </row>
        <row r="4185">
          <cell r="A4185" t="str">
            <v>L&amp;S Social Sciences Division</v>
          </cell>
          <cell r="B4185" t="str">
            <v>Ethnic Studies</v>
          </cell>
          <cell r="N4185" t="str">
            <v>Not TAS Eligible</v>
          </cell>
          <cell r="S4185">
            <v>1</v>
          </cell>
          <cell r="X4185">
            <v>1.1459074733096084</v>
          </cell>
        </row>
        <row r="4186">
          <cell r="A4186" t="str">
            <v>L&amp;S Social Sciences Division</v>
          </cell>
          <cell r="B4186" t="str">
            <v>Ethnic Studies</v>
          </cell>
          <cell r="N4186" t="str">
            <v>Not TAS Eligible</v>
          </cell>
          <cell r="S4186">
            <v>5</v>
          </cell>
          <cell r="X4186">
            <v>6.3157894736842106</v>
          </cell>
        </row>
        <row r="4187">
          <cell r="A4187" t="str">
            <v>L&amp;S Social Sciences Division</v>
          </cell>
          <cell r="B4187" t="str">
            <v>Ethnic Studies</v>
          </cell>
          <cell r="N4187" t="str">
            <v>Not TAS Eligible</v>
          </cell>
          <cell r="S4187">
            <v>5</v>
          </cell>
          <cell r="X4187">
            <v>5.3788472766702817</v>
          </cell>
        </row>
        <row r="4188">
          <cell r="A4188" t="str">
            <v>L&amp;S Social Sciences Division</v>
          </cell>
          <cell r="B4188" t="str">
            <v>Ethnic Studies</v>
          </cell>
          <cell r="N4188" t="str">
            <v>Not TAS Eligible</v>
          </cell>
          <cell r="S4188">
            <v>7</v>
          </cell>
          <cell r="X4188">
            <v>8.2392518568837083</v>
          </cell>
        </row>
        <row r="4189">
          <cell r="A4189" t="str">
            <v>L&amp;S Social Sciences Division</v>
          </cell>
          <cell r="B4189" t="str">
            <v>Ethnic Studies</v>
          </cell>
          <cell r="N4189" t="str">
            <v>Not TAS Eligible</v>
          </cell>
          <cell r="S4189">
            <v>11</v>
          </cell>
          <cell r="X4189">
            <v>11.89800372062613</v>
          </cell>
        </row>
        <row r="4190">
          <cell r="A4190" t="str">
            <v>L&amp;S Social Sciences Division</v>
          </cell>
          <cell r="B4190" t="str">
            <v>Ethnic Studies</v>
          </cell>
          <cell r="N4190" t="str">
            <v>TAS Eligible</v>
          </cell>
          <cell r="S4190">
            <v>456</v>
          </cell>
          <cell r="X4190">
            <v>472.42568547996018</v>
          </cell>
        </row>
        <row r="4191">
          <cell r="A4191" t="str">
            <v>L&amp;S Social Sciences Division</v>
          </cell>
          <cell r="B4191" t="str">
            <v>Ethnic Studies</v>
          </cell>
          <cell r="N4191" t="str">
            <v>TAS Eligible</v>
          </cell>
          <cell r="S4191">
            <v>344</v>
          </cell>
          <cell r="X4191">
            <v>370.6830232821182</v>
          </cell>
        </row>
        <row r="4192">
          <cell r="A4192" t="str">
            <v>L&amp;S Social Sciences Division</v>
          </cell>
          <cell r="B4192" t="str">
            <v>Ethnic Studies</v>
          </cell>
          <cell r="N4192" t="str">
            <v>TAS Eligible</v>
          </cell>
          <cell r="S4192">
            <v>220</v>
          </cell>
          <cell r="X4192">
            <v>226.61326393585819</v>
          </cell>
        </row>
        <row r="4193">
          <cell r="A4193" t="str">
            <v>L&amp;S Social Sciences Division</v>
          </cell>
          <cell r="B4193" t="str">
            <v>Ethnic Studies</v>
          </cell>
          <cell r="N4193" t="str">
            <v>Not TAS Eligible</v>
          </cell>
          <cell r="S4193">
            <v>18</v>
          </cell>
          <cell r="X4193">
            <v>17.957683871911101</v>
          </cell>
        </row>
        <row r="4194">
          <cell r="A4194" t="str">
            <v>L&amp;S Social Sciences Division</v>
          </cell>
          <cell r="B4194" t="str">
            <v>Ethnic Studies</v>
          </cell>
          <cell r="N4194" t="str">
            <v>Not TAS Eligible</v>
          </cell>
          <cell r="S4194">
            <v>10</v>
          </cell>
          <cell r="X4194">
            <v>10.857142857142858</v>
          </cell>
        </row>
        <row r="4195">
          <cell r="A4195" t="str">
            <v>L&amp;S Social Sciences Division</v>
          </cell>
          <cell r="B4195" t="str">
            <v>Ethnic Studies</v>
          </cell>
          <cell r="N4195" t="str">
            <v>TAS Eligible</v>
          </cell>
          <cell r="S4195">
            <v>232</v>
          </cell>
          <cell r="X4195">
            <v>241.75752581047234</v>
          </cell>
        </row>
        <row r="4196">
          <cell r="A4196" t="str">
            <v>L&amp;S Social Sciences Division</v>
          </cell>
          <cell r="B4196" t="str">
            <v>Ethnic Studies</v>
          </cell>
          <cell r="N4196" t="str">
            <v>Not TAS Eligible</v>
          </cell>
          <cell r="S4196">
            <v>5</v>
          </cell>
          <cell r="X4196">
            <v>6.2189805499664654</v>
          </cell>
        </row>
        <row r="4197">
          <cell r="A4197" t="str">
            <v>L&amp;S Social Sciences Division</v>
          </cell>
          <cell r="B4197" t="str">
            <v>Ethnic Studies</v>
          </cell>
          <cell r="N4197" t="str">
            <v>Not TAS Eligible</v>
          </cell>
          <cell r="S4197">
            <v>8</v>
          </cell>
          <cell r="X4197">
            <v>9.6342052313883304</v>
          </cell>
        </row>
        <row r="4198">
          <cell r="A4198" t="str">
            <v>L&amp;S Social Sciences Division</v>
          </cell>
          <cell r="B4198" t="str">
            <v>Ethnic Studies</v>
          </cell>
          <cell r="N4198" t="str">
            <v>Not TAS Eligible</v>
          </cell>
          <cell r="S4198">
            <v>4</v>
          </cell>
          <cell r="X4198">
            <v>4.1142056050744094</v>
          </cell>
        </row>
        <row r="4199">
          <cell r="A4199" t="str">
            <v>L&amp;S Social Sciences Division</v>
          </cell>
          <cell r="B4199" t="str">
            <v>Ethnic Studies</v>
          </cell>
          <cell r="N4199" t="str">
            <v>Not TAS Eligible</v>
          </cell>
          <cell r="S4199">
            <v>6</v>
          </cell>
          <cell r="X4199">
            <v>6.109591261684594</v>
          </cell>
        </row>
        <row r="4200">
          <cell r="A4200" t="str">
            <v>L&amp;S Social Sciences Division</v>
          </cell>
          <cell r="B4200" t="str">
            <v>Ethnic Studies</v>
          </cell>
          <cell r="N4200" t="str">
            <v>Not TAS Eligible</v>
          </cell>
          <cell r="S4200">
            <v>15</v>
          </cell>
          <cell r="X4200">
            <v>16.175257853426867</v>
          </cell>
        </row>
        <row r="4201">
          <cell r="A4201" t="str">
            <v>L&amp;S Social Sciences Division</v>
          </cell>
          <cell r="B4201" t="str">
            <v>Ethnic Studies</v>
          </cell>
          <cell r="N4201" t="str">
            <v>Not TAS Eligible</v>
          </cell>
          <cell r="S4201">
            <v>9</v>
          </cell>
          <cell r="X4201">
            <v>7.2078005857988048</v>
          </cell>
        </row>
        <row r="4202">
          <cell r="A4202" t="str">
            <v>L&amp;S Social Sciences Division</v>
          </cell>
          <cell r="B4202" t="str">
            <v>Ethnic Studies</v>
          </cell>
          <cell r="N4202" t="str">
            <v>Not TAS Eligible</v>
          </cell>
          <cell r="S4202">
            <v>40</v>
          </cell>
          <cell r="X4202">
            <v>44.287518862769467</v>
          </cell>
        </row>
        <row r="4203">
          <cell r="A4203" t="str">
            <v>L&amp;S Social Sciences Division</v>
          </cell>
          <cell r="B4203" t="str">
            <v>Ethnic Studies</v>
          </cell>
          <cell r="N4203" t="str">
            <v>Not TAS Eligible</v>
          </cell>
          <cell r="S4203">
            <v>6</v>
          </cell>
          <cell r="X4203">
            <v>5.7645232317861144</v>
          </cell>
        </row>
        <row r="4204">
          <cell r="A4204" t="str">
            <v>L&amp;S Social Sciences Division</v>
          </cell>
          <cell r="B4204" t="str">
            <v>Ethnic Studies</v>
          </cell>
          <cell r="N4204" t="str">
            <v>Not TAS Eligible</v>
          </cell>
          <cell r="S4204">
            <v>3</v>
          </cell>
          <cell r="X4204">
            <v>3.5130047763672789</v>
          </cell>
        </row>
        <row r="4205">
          <cell r="A4205" t="str">
            <v>L&amp;S Social Sciences Division</v>
          </cell>
          <cell r="B4205" t="str">
            <v>Ethnic Studies</v>
          </cell>
          <cell r="N4205" t="str">
            <v>Not TAS Eligible</v>
          </cell>
          <cell r="S4205">
            <v>4</v>
          </cell>
          <cell r="X4205">
            <v>4.5525181197748719</v>
          </cell>
        </row>
        <row r="4206">
          <cell r="A4206" t="str">
            <v>L&amp;S Social Sciences Division</v>
          </cell>
          <cell r="B4206" t="str">
            <v>Ethnic Studies</v>
          </cell>
          <cell r="N4206" t="str">
            <v>Not TAS Eligible</v>
          </cell>
          <cell r="S4206">
            <v>10</v>
          </cell>
          <cell r="X4206">
            <v>8.344654952206227</v>
          </cell>
        </row>
        <row r="4207">
          <cell r="A4207" t="str">
            <v>L&amp;S Social Sciences Division</v>
          </cell>
          <cell r="B4207" t="str">
            <v>Ethnic Studies</v>
          </cell>
          <cell r="N4207" t="str">
            <v>Not TAS Eligible</v>
          </cell>
          <cell r="S4207">
            <v>14</v>
          </cell>
          <cell r="X4207">
            <v>14.525863996009758</v>
          </cell>
        </row>
        <row r="4208">
          <cell r="A4208" t="str">
            <v>L&amp;S Social Sciences Division</v>
          </cell>
          <cell r="B4208" t="str">
            <v>Ethnic Studies</v>
          </cell>
          <cell r="N4208" t="str">
            <v>Not TAS Eligible</v>
          </cell>
          <cell r="S4208">
            <v>25</v>
          </cell>
          <cell r="X4208">
            <v>25.432827289612778</v>
          </cell>
        </row>
        <row r="4209">
          <cell r="A4209" t="str">
            <v>L&amp;S Social Sciences Division</v>
          </cell>
          <cell r="B4209" t="str">
            <v>Ethnic Studies</v>
          </cell>
          <cell r="N4209" t="str">
            <v>Not TAS Eligible</v>
          </cell>
          <cell r="S4209">
            <v>6</v>
          </cell>
          <cell r="X4209">
            <v>6.109591261684594</v>
          </cell>
        </row>
        <row r="4210">
          <cell r="A4210" t="str">
            <v>L&amp;S Social Sciences Division</v>
          </cell>
          <cell r="B4210" t="str">
            <v>Ethnic Studies</v>
          </cell>
          <cell r="N4210" t="str">
            <v>Not TAS Eligible</v>
          </cell>
          <cell r="S4210">
            <v>4.5</v>
          </cell>
          <cell r="X4210">
            <v>4.5056478136820886</v>
          </cell>
        </row>
        <row r="4211">
          <cell r="A4211" t="str">
            <v>L&amp;S Social Sciences Division</v>
          </cell>
          <cell r="B4211" t="str">
            <v>Ethnic Studies</v>
          </cell>
          <cell r="N4211" t="str">
            <v>Not TAS Eligible</v>
          </cell>
          <cell r="S4211">
            <v>3</v>
          </cell>
          <cell r="X4211">
            <v>3.4509926187611377</v>
          </cell>
        </row>
        <row r="4212">
          <cell r="A4212" t="str">
            <v>L&amp;S Social Sciences Division</v>
          </cell>
          <cell r="B4212" t="str">
            <v>Ethnic Studies</v>
          </cell>
          <cell r="N4212" t="str">
            <v>TAS Eligible</v>
          </cell>
          <cell r="S4212">
            <v>236</v>
          </cell>
          <cell r="X4212">
            <v>245.04121149115008</v>
          </cell>
        </row>
        <row r="4213">
          <cell r="A4213" t="str">
            <v>L&amp;S Social Sciences Division</v>
          </cell>
          <cell r="B4213" t="str">
            <v>Ethnic Studies</v>
          </cell>
          <cell r="N4213" t="str">
            <v>TAS Eligible</v>
          </cell>
          <cell r="S4213">
            <v>180</v>
          </cell>
          <cell r="X4213">
            <v>172.22919031241909</v>
          </cell>
        </row>
        <row r="4214">
          <cell r="A4214" t="str">
            <v>L&amp;S Social Sciences Division</v>
          </cell>
          <cell r="B4214" t="str">
            <v>Ethnic Studies</v>
          </cell>
          <cell r="N4214" t="str">
            <v>TAS Eligible</v>
          </cell>
          <cell r="S4214">
            <v>32</v>
          </cell>
          <cell r="X4214">
            <v>26.125615946159609</v>
          </cell>
        </row>
        <row r="4215">
          <cell r="A4215" t="str">
            <v>L&amp;S Social Sciences Division</v>
          </cell>
          <cell r="B4215" t="str">
            <v>Ethnic Studies</v>
          </cell>
          <cell r="N4215" t="str">
            <v>TAS Eligible</v>
          </cell>
          <cell r="S4215">
            <v>120</v>
          </cell>
          <cell r="X4215">
            <v>117.32982232591263</v>
          </cell>
        </row>
        <row r="4216">
          <cell r="A4216" t="str">
            <v>L&amp;S Social Sciences Division</v>
          </cell>
          <cell r="B4216" t="str">
            <v>Ethnic Studies</v>
          </cell>
          <cell r="N4216" t="str">
            <v>TAS Eligible</v>
          </cell>
          <cell r="S4216">
            <v>188</v>
          </cell>
          <cell r="X4216">
            <v>193.15265560229548</v>
          </cell>
        </row>
        <row r="4217">
          <cell r="A4217" t="str">
            <v>L&amp;S Social Sciences Division</v>
          </cell>
          <cell r="B4217" t="str">
            <v>Ethnic Studies</v>
          </cell>
          <cell r="N4217" t="str">
            <v>TAS Eligible</v>
          </cell>
          <cell r="S4217">
            <v>72</v>
          </cell>
          <cell r="X4217">
            <v>74.009663461749753</v>
          </cell>
        </row>
        <row r="4218">
          <cell r="A4218" t="str">
            <v>L&amp;S Social Sciences Division</v>
          </cell>
          <cell r="B4218" t="str">
            <v>Ethnic Studies</v>
          </cell>
          <cell r="N4218" t="str">
            <v>TAS Eligible</v>
          </cell>
          <cell r="S4218">
            <v>40</v>
          </cell>
          <cell r="X4218">
            <v>40.268469241904349</v>
          </cell>
        </row>
        <row r="4219">
          <cell r="A4219" t="str">
            <v>L&amp;S Social Sciences Division</v>
          </cell>
          <cell r="B4219" t="str">
            <v>Ethnic Studies</v>
          </cell>
          <cell r="N4219" t="str">
            <v>TAS Eligible</v>
          </cell>
          <cell r="S4219">
            <v>72</v>
          </cell>
          <cell r="X4219">
            <v>71.667188167589202</v>
          </cell>
        </row>
        <row r="4220">
          <cell r="A4220" t="str">
            <v>L&amp;S Social Sciences Division</v>
          </cell>
          <cell r="B4220" t="str">
            <v>Ethnic Studies</v>
          </cell>
          <cell r="N4220" t="str">
            <v>TAS Eligible</v>
          </cell>
          <cell r="S4220">
            <v>16</v>
          </cell>
          <cell r="X4220">
            <v>15.714526048042442</v>
          </cell>
        </row>
        <row r="4221">
          <cell r="A4221" t="str">
            <v>L&amp;S Social Sciences Division</v>
          </cell>
          <cell r="B4221" t="str">
            <v>Ethnic Studies</v>
          </cell>
          <cell r="N4221" t="str">
            <v>TAS Eligible</v>
          </cell>
          <cell r="S4221">
            <v>72</v>
          </cell>
          <cell r="X4221">
            <v>71.166888037661451</v>
          </cell>
        </row>
        <row r="4222">
          <cell r="A4222" t="str">
            <v>L&amp;S Social Sciences Division</v>
          </cell>
          <cell r="B4222" t="str">
            <v>Ethnic Studies</v>
          </cell>
          <cell r="N4222" t="str">
            <v>TAS Eligible</v>
          </cell>
          <cell r="S4222">
            <v>48</v>
          </cell>
          <cell r="X4222">
            <v>44.884099370898063</v>
          </cell>
        </row>
        <row r="4223">
          <cell r="A4223" t="str">
            <v>L&amp;S Social Sciences Division</v>
          </cell>
          <cell r="B4223" t="str">
            <v>Ethnic Studies</v>
          </cell>
          <cell r="N4223" t="str">
            <v>Not TAS Eligible</v>
          </cell>
          <cell r="S4223">
            <v>5</v>
          </cell>
          <cell r="X4223">
            <v>5.6944027169738911</v>
          </cell>
        </row>
        <row r="4224">
          <cell r="A4224" t="str">
            <v>L&amp;S Social Sciences Division</v>
          </cell>
          <cell r="B4224" t="str">
            <v>Ethnic Studies</v>
          </cell>
          <cell r="N4224" t="str">
            <v>Not TAS Eligible</v>
          </cell>
          <cell r="S4224">
            <v>67</v>
          </cell>
          <cell r="X4224">
            <v>69.038717397657535</v>
          </cell>
        </row>
        <row r="4225">
          <cell r="A4225" t="str">
            <v>L&amp;S Social Sciences Division</v>
          </cell>
          <cell r="B4225" t="str">
            <v>Ethnic Studies</v>
          </cell>
          <cell r="N4225" t="str">
            <v>Not TAS Eligible</v>
          </cell>
          <cell r="S4225">
            <v>8</v>
          </cell>
          <cell r="X4225">
            <v>7.5765005075398797</v>
          </cell>
        </row>
        <row r="4226">
          <cell r="A4226" t="str">
            <v>L&amp;S Social Sciences Division</v>
          </cell>
          <cell r="B4226" t="str">
            <v>Ethnic Studies</v>
          </cell>
          <cell r="N4226" t="str">
            <v>Not TAS Eligible</v>
          </cell>
          <cell r="S4226">
            <v>7</v>
          </cell>
          <cell r="X4226">
            <v>7.199859808880217</v>
          </cell>
        </row>
        <row r="4227">
          <cell r="A4227" t="str">
            <v>L&amp;S Social Sciences Division</v>
          </cell>
          <cell r="B4227" t="str">
            <v>Ethnic Studies</v>
          </cell>
          <cell r="N4227" t="str">
            <v>Not TAS Eligible</v>
          </cell>
          <cell r="S4227">
            <v>73</v>
          </cell>
          <cell r="X4227">
            <v>69.969311050951021</v>
          </cell>
        </row>
        <row r="4228">
          <cell r="A4228" t="str">
            <v>L&amp;S Social Sciences Division</v>
          </cell>
          <cell r="B4228" t="str">
            <v>Ethnic Studies</v>
          </cell>
          <cell r="N4228" t="str">
            <v>Not TAS Eligible</v>
          </cell>
          <cell r="S4228">
            <v>33</v>
          </cell>
          <cell r="X4228">
            <v>30.768548057090459</v>
          </cell>
        </row>
        <row r="4229">
          <cell r="A4229" t="str">
            <v>L&amp;S Social Sciences Division</v>
          </cell>
          <cell r="B4229" t="str">
            <v>Ethnic Studies</v>
          </cell>
          <cell r="N4229" t="str">
            <v>Not TAS Eligible</v>
          </cell>
          <cell r="S4229">
            <v>12</v>
          </cell>
          <cell r="X4229">
            <v>12.804273586015139</v>
          </cell>
        </row>
        <row r="4230">
          <cell r="A4230" t="str">
            <v>L&amp;S Social Sciences Division</v>
          </cell>
          <cell r="B4230" t="str">
            <v>Ethnic Studies</v>
          </cell>
          <cell r="N4230" t="str">
            <v>Not TAS Eligible</v>
          </cell>
          <cell r="S4230">
            <v>1</v>
          </cell>
          <cell r="X4230">
            <v>1</v>
          </cell>
        </row>
        <row r="4231">
          <cell r="A4231" t="str">
            <v>L&amp;S Social Sciences Division</v>
          </cell>
          <cell r="B4231" t="str">
            <v>Ethnic Studies</v>
          </cell>
          <cell r="N4231" t="str">
            <v>Not TAS Eligible</v>
          </cell>
          <cell r="S4231">
            <v>7</v>
          </cell>
          <cell r="X4231">
            <v>7.1139066895037253</v>
          </cell>
        </row>
        <row r="4232">
          <cell r="A4232" t="str">
            <v>L&amp;S Social Sciences Division</v>
          </cell>
          <cell r="B4232" t="str">
            <v>Ethnic Studies</v>
          </cell>
          <cell r="N4232" t="str">
            <v>Not TAS Eligible</v>
          </cell>
          <cell r="S4232">
            <v>2.5</v>
          </cell>
          <cell r="X4232">
            <v>2.5456630257019146</v>
          </cell>
        </row>
        <row r="4233">
          <cell r="A4233" t="str">
            <v>L&amp;S Social Sciences Division</v>
          </cell>
          <cell r="B4233" t="str">
            <v>Ethnic Studies</v>
          </cell>
          <cell r="N4233" t="str">
            <v>Not TAS Eligible</v>
          </cell>
          <cell r="S4233">
            <v>22</v>
          </cell>
          <cell r="X4233">
            <v>23.178054555072229</v>
          </cell>
        </row>
        <row r="4234">
          <cell r="A4234" t="str">
            <v>L&amp;S Social Sciences Division</v>
          </cell>
          <cell r="B4234" t="str">
            <v>Ethnic Studies</v>
          </cell>
          <cell r="N4234" t="str">
            <v>Not TAS Eligible</v>
          </cell>
          <cell r="S4234">
            <v>5</v>
          </cell>
          <cell r="X4234">
            <v>5.7313883299798798</v>
          </cell>
        </row>
        <row r="4235">
          <cell r="A4235" t="str">
            <v>L&amp;S Social Sciences Division</v>
          </cell>
          <cell r="B4235" t="str">
            <v>Ethnic Studies</v>
          </cell>
          <cell r="N4235" t="str">
            <v>Not TAS Eligible</v>
          </cell>
          <cell r="S4235">
            <v>32</v>
          </cell>
          <cell r="X4235">
            <v>36.960599245272007</v>
          </cell>
        </row>
        <row r="4236">
          <cell r="A4236" t="str">
            <v>L&amp;S Social Sciences Division</v>
          </cell>
          <cell r="B4236" t="str">
            <v>Ethnic Studies</v>
          </cell>
          <cell r="N4236" t="str">
            <v>Not TAS Eligible</v>
          </cell>
          <cell r="S4236">
            <v>25</v>
          </cell>
          <cell r="X4236">
            <v>24.018846799108811</v>
          </cell>
        </row>
        <row r="4237">
          <cell r="A4237" t="str">
            <v>L&amp;S Social Sciences Division</v>
          </cell>
          <cell r="B4237" t="str">
            <v>Ethnic Studies</v>
          </cell>
          <cell r="N4237" t="str">
            <v>Not TAS Eligible</v>
          </cell>
          <cell r="S4237">
            <v>4</v>
          </cell>
          <cell r="X4237">
            <v>4.6840063684897046</v>
          </cell>
        </row>
        <row r="4238">
          <cell r="A4238" t="str">
            <v>L&amp;S Social Sciences Division</v>
          </cell>
          <cell r="B4238" t="str">
            <v>Ethnic Studies</v>
          </cell>
          <cell r="N4238" t="str">
            <v>Not TAS Eligible</v>
          </cell>
          <cell r="S4238">
            <v>8</v>
          </cell>
          <cell r="X4238">
            <v>9.1050362395497437</v>
          </cell>
        </row>
        <row r="4239">
          <cell r="A4239" t="str">
            <v>L&amp;S Social Sciences Division</v>
          </cell>
          <cell r="B4239" t="str">
            <v>Ethnic Studies</v>
          </cell>
          <cell r="N4239" t="str">
            <v>Not TAS Eligible</v>
          </cell>
          <cell r="S4239">
            <v>4</v>
          </cell>
          <cell r="X4239">
            <v>3.3378619808824905</v>
          </cell>
        </row>
        <row r="4240">
          <cell r="A4240" t="str">
            <v>L&amp;S Social Sciences Division</v>
          </cell>
          <cell r="B4240" t="str">
            <v>Ethnic Studies</v>
          </cell>
          <cell r="N4240" t="str">
            <v>Not TAS Eligible</v>
          </cell>
          <cell r="S4240">
            <v>15</v>
          </cell>
          <cell r="X4240">
            <v>15.563425710010456</v>
          </cell>
        </row>
        <row r="4241">
          <cell r="A4241" t="str">
            <v>L&amp;S Social Sciences Division</v>
          </cell>
          <cell r="B4241" t="str">
            <v>Ethnic Studies</v>
          </cell>
          <cell r="N4241" t="str">
            <v>Not TAS Eligible</v>
          </cell>
          <cell r="S4241">
            <v>30</v>
          </cell>
          <cell r="X4241">
            <v>30.519392747535328</v>
          </cell>
        </row>
        <row r="4242">
          <cell r="A4242" t="str">
            <v>L&amp;S Social Sciences Division</v>
          </cell>
          <cell r="B4242" t="str">
            <v>Ethnic Studies</v>
          </cell>
          <cell r="N4242" t="str">
            <v>Not TAS Eligible</v>
          </cell>
          <cell r="S4242">
            <v>2.5</v>
          </cell>
          <cell r="X4242">
            <v>2.5456630257019146</v>
          </cell>
        </row>
        <row r="4243">
          <cell r="A4243" t="str">
            <v>L&amp;S Social Sciences Division</v>
          </cell>
          <cell r="B4243" t="str">
            <v>Ethnic Studies</v>
          </cell>
          <cell r="N4243" t="str">
            <v>Not TAS Eligible</v>
          </cell>
          <cell r="S4243">
            <v>2</v>
          </cell>
          <cell r="X4243">
            <v>1.8606557377049182</v>
          </cell>
        </row>
        <row r="4244">
          <cell r="A4244" t="str">
            <v>L&amp;S Social Sciences Division</v>
          </cell>
          <cell r="B4244" t="str">
            <v>Ethnic Studies</v>
          </cell>
          <cell r="N4244" t="str">
            <v>Not TAS Eligible</v>
          </cell>
          <cell r="S4244">
            <v>59</v>
          </cell>
          <cell r="X4244">
            <v>62.129168461893279</v>
          </cell>
        </row>
        <row r="4245">
          <cell r="A4245" t="str">
            <v>L&amp;S Social Sciences Division</v>
          </cell>
          <cell r="B4245" t="str">
            <v>Ethnic Studies</v>
          </cell>
          <cell r="N4245" t="str">
            <v>Not TAS Eligible</v>
          </cell>
          <cell r="S4245">
            <v>34</v>
          </cell>
          <cell r="X4245">
            <v>35.674574860969223</v>
          </cell>
        </row>
        <row r="4246">
          <cell r="A4246" t="str">
            <v>L&amp;S Social Sciences Division</v>
          </cell>
          <cell r="B4246" t="str">
            <v>Ethnic Studies</v>
          </cell>
          <cell r="N4246" t="str">
            <v>Not TAS Eligible</v>
          </cell>
          <cell r="S4246">
            <v>46</v>
          </cell>
          <cell r="X4246">
            <v>47.728352479927509</v>
          </cell>
        </row>
        <row r="4247">
          <cell r="A4247" t="str">
            <v>L&amp;S Social Sciences Division</v>
          </cell>
          <cell r="B4247" t="str">
            <v>Ethnic Studies</v>
          </cell>
          <cell r="N4247" t="str">
            <v>Not TAS Eligible</v>
          </cell>
          <cell r="S4247">
            <v>20</v>
          </cell>
          <cell r="X4247">
            <v>22.106527334190638</v>
          </cell>
        </row>
        <row r="4248">
          <cell r="A4248" t="str">
            <v>L&amp;S Social Sciences Division</v>
          </cell>
          <cell r="B4248" t="str">
            <v>Ethnic Studies</v>
          </cell>
          <cell r="N4248" t="str">
            <v>Not TAS Eligible</v>
          </cell>
          <cell r="S4248">
            <v>5</v>
          </cell>
          <cell r="X4248">
            <v>4.4404299599696921</v>
          </cell>
        </row>
        <row r="4249">
          <cell r="A4249" t="str">
            <v>L&amp;S Social Sciences Division</v>
          </cell>
          <cell r="B4249" t="str">
            <v>Ethnic Studies</v>
          </cell>
          <cell r="N4249" t="str">
            <v>Not TAS Eligible</v>
          </cell>
          <cell r="S4249">
            <v>8</v>
          </cell>
          <cell r="X4249">
            <v>8.2817491369426541</v>
          </cell>
        </row>
        <row r="4250">
          <cell r="A4250" t="str">
            <v>L&amp;S Social Sciences Division</v>
          </cell>
          <cell r="B4250" t="str">
            <v>Ethnic Studies</v>
          </cell>
          <cell r="N4250" t="str">
            <v>Not TAS Eligible</v>
          </cell>
          <cell r="S4250">
            <v>9</v>
          </cell>
          <cell r="X4250">
            <v>10.682899656229544</v>
          </cell>
        </row>
        <row r="4251">
          <cell r="A4251" t="str">
            <v>L&amp;S Social Sciences Division</v>
          </cell>
          <cell r="B4251" t="str">
            <v>Ethnic Studies</v>
          </cell>
          <cell r="N4251" t="str">
            <v>Not TAS Eligible</v>
          </cell>
          <cell r="S4251">
            <v>13</v>
          </cell>
          <cell r="X4251">
            <v>11.574589141427223</v>
          </cell>
        </row>
        <row r="4252">
          <cell r="A4252" t="str">
            <v>L&amp;S Social Sciences Division</v>
          </cell>
          <cell r="B4252" t="str">
            <v>Ethnic Studies</v>
          </cell>
          <cell r="N4252" t="str">
            <v>Not TAS Eligible</v>
          </cell>
          <cell r="S4252">
            <v>8</v>
          </cell>
          <cell r="X4252">
            <v>5.1570422816827213</v>
          </cell>
        </row>
        <row r="4253">
          <cell r="A4253" t="str">
            <v>L&amp;S Social Sciences Division</v>
          </cell>
          <cell r="B4253" t="str">
            <v>Ethnic Studies</v>
          </cell>
          <cell r="N4253" t="str">
            <v>Not TAS Eligible</v>
          </cell>
          <cell r="S4253">
            <v>20</v>
          </cell>
          <cell r="X4253">
            <v>21.534221939226903</v>
          </cell>
        </row>
        <row r="4254">
          <cell r="A4254" t="str">
            <v>L&amp;S Social Sciences Division</v>
          </cell>
          <cell r="B4254" t="str">
            <v>Ethnic Studies</v>
          </cell>
          <cell r="N4254" t="str">
            <v>Not TAS Eligible</v>
          </cell>
          <cell r="S4254">
            <v>9</v>
          </cell>
          <cell r="X4254">
            <v>9.9163032308303016</v>
          </cell>
        </row>
        <row r="4255">
          <cell r="A4255" t="str">
            <v>L&amp;S Social Sciences Division</v>
          </cell>
          <cell r="B4255" t="str">
            <v>Ethnic Studies</v>
          </cell>
          <cell r="N4255" t="str">
            <v>Not TAS Eligible</v>
          </cell>
          <cell r="S4255">
            <v>14</v>
          </cell>
          <cell r="X4255">
            <v>16.256206161930415</v>
          </cell>
        </row>
        <row r="4256">
          <cell r="A4256" t="str">
            <v>L&amp;S Social Sciences Division</v>
          </cell>
          <cell r="B4256" t="str">
            <v>Ethnic Studies</v>
          </cell>
          <cell r="N4256" t="str">
            <v>Not TAS Eligible</v>
          </cell>
          <cell r="S4256">
            <v>91</v>
          </cell>
          <cell r="X4256">
            <v>90.247153821174891</v>
          </cell>
        </row>
        <row r="4257">
          <cell r="A4257" t="str">
            <v>L&amp;S Social Sciences Division</v>
          </cell>
          <cell r="B4257" t="str">
            <v>Ethnic Studies</v>
          </cell>
          <cell r="N4257" t="str">
            <v>Not TAS Eligible</v>
          </cell>
          <cell r="S4257">
            <v>20</v>
          </cell>
          <cell r="X4257">
            <v>21.394790483482982</v>
          </cell>
        </row>
        <row r="4258">
          <cell r="A4258" t="str">
            <v>L&amp;S Social Sciences Division</v>
          </cell>
          <cell r="B4258" t="str">
            <v>Ethnic Studies</v>
          </cell>
          <cell r="N4258" t="str">
            <v>Not TAS Eligible</v>
          </cell>
          <cell r="S4258">
            <v>33</v>
          </cell>
          <cell r="X4258">
            <v>36.261803590147856</v>
          </cell>
        </row>
        <row r="4259">
          <cell r="A4259" t="str">
            <v>L&amp;S Social Sciences Division</v>
          </cell>
          <cell r="B4259" t="str">
            <v>Ethnic Studies</v>
          </cell>
          <cell r="N4259" t="str">
            <v>Not TAS Eligible</v>
          </cell>
          <cell r="S4259">
            <v>6.5</v>
          </cell>
          <cell r="X4259">
            <v>6.7606879408531864</v>
          </cell>
        </row>
        <row r="4260">
          <cell r="A4260" t="str">
            <v>L&amp;S Social Sciences Division</v>
          </cell>
          <cell r="B4260" t="str">
            <v>Ethnic Studies</v>
          </cell>
          <cell r="N4260" t="str">
            <v>Not TAS Eligible</v>
          </cell>
          <cell r="S4260">
            <v>4.5</v>
          </cell>
          <cell r="X4260">
            <v>5.0569071396493159</v>
          </cell>
        </row>
        <row r="4261">
          <cell r="A4261" t="str">
            <v>L&amp;S Social Sciences Division</v>
          </cell>
          <cell r="B4261" t="str">
            <v>Ethnic Studies</v>
          </cell>
          <cell r="N4261" t="str">
            <v>TAS Eligible</v>
          </cell>
          <cell r="S4261">
            <v>68</v>
          </cell>
          <cell r="X4261">
            <v>61.642369428310111</v>
          </cell>
        </row>
        <row r="4262">
          <cell r="A4262" t="str">
            <v>L&amp;S Social Sciences Division</v>
          </cell>
          <cell r="B4262" t="str">
            <v>Ethnic Studies</v>
          </cell>
          <cell r="N4262" t="str">
            <v>TAS Eligible</v>
          </cell>
          <cell r="S4262">
            <v>72</v>
          </cell>
          <cell r="X4262">
            <v>72.885191401511719</v>
          </cell>
        </row>
        <row r="4263">
          <cell r="A4263" t="str">
            <v>L&amp;S Social Sciences Division</v>
          </cell>
          <cell r="B4263" t="str">
            <v>Ethnic Studies</v>
          </cell>
          <cell r="N4263" t="str">
            <v>TAS Eligible</v>
          </cell>
          <cell r="S4263">
            <v>60</v>
          </cell>
          <cell r="X4263">
            <v>65.7717004174484</v>
          </cell>
        </row>
        <row r="4264">
          <cell r="A4264" t="str">
            <v>L&amp;S Social Sciences Division</v>
          </cell>
          <cell r="B4264" t="str">
            <v>Ethnic Studies</v>
          </cell>
          <cell r="N4264" t="str">
            <v>TAS Eligible</v>
          </cell>
          <cell r="S4264">
            <v>80</v>
          </cell>
          <cell r="X4264">
            <v>87.008782101020159</v>
          </cell>
        </row>
        <row r="4265">
          <cell r="A4265" t="str">
            <v>L&amp;S Social Sciences Division</v>
          </cell>
          <cell r="B4265" t="str">
            <v>Ethnic Studies</v>
          </cell>
          <cell r="N4265" t="str">
            <v>TAS Eligible</v>
          </cell>
          <cell r="S4265">
            <v>108</v>
          </cell>
          <cell r="X4265">
            <v>105.96500806804781</v>
          </cell>
        </row>
        <row r="4266">
          <cell r="A4266" t="str">
            <v>L&amp;S Social Sciences Division</v>
          </cell>
          <cell r="B4266" t="str">
            <v>Ethnic Studies</v>
          </cell>
          <cell r="N4266" t="str">
            <v>TAS Eligible</v>
          </cell>
          <cell r="S4266">
            <v>120</v>
          </cell>
          <cell r="X4266">
            <v>129.5270282262538</v>
          </cell>
        </row>
        <row r="4267">
          <cell r="A4267" t="str">
            <v>L&amp;S Social Sciences Division</v>
          </cell>
          <cell r="B4267" t="str">
            <v>Ethnic Studies</v>
          </cell>
          <cell r="N4267" t="str">
            <v>Not TAS Eligible</v>
          </cell>
          <cell r="S4267">
            <v>68</v>
          </cell>
          <cell r="X4267">
            <v>74.47620799630576</v>
          </cell>
        </row>
        <row r="4268">
          <cell r="A4268" t="str">
            <v>L&amp;S Social Sciences Division</v>
          </cell>
          <cell r="B4268" t="str">
            <v>Ethnic Studies</v>
          </cell>
          <cell r="N4268" t="str">
            <v>TAS Eligible</v>
          </cell>
          <cell r="S4268">
            <v>116</v>
          </cell>
          <cell r="X4268">
            <v>118.05086241312767</v>
          </cell>
        </row>
        <row r="4269">
          <cell r="A4269" t="str">
            <v>L&amp;S Social Sciences Division</v>
          </cell>
          <cell r="B4269" t="str">
            <v>Ethnic Studies</v>
          </cell>
          <cell r="N4269" t="str">
            <v>TAS Eligible</v>
          </cell>
          <cell r="S4269">
            <v>120</v>
          </cell>
          <cell r="X4269">
            <v>126.15253150235274</v>
          </cell>
        </row>
        <row r="4270">
          <cell r="A4270" t="str">
            <v>L&amp;S Social Sciences Division</v>
          </cell>
          <cell r="B4270" t="str">
            <v>Ethnic Studies</v>
          </cell>
          <cell r="N4270" t="str">
            <v>TAS Eligible</v>
          </cell>
          <cell r="S4270">
            <v>40</v>
          </cell>
          <cell r="X4270">
            <v>34.554981132205612</v>
          </cell>
        </row>
        <row r="4271">
          <cell r="A4271" t="str">
            <v>L&amp;S Social Sciences Division</v>
          </cell>
          <cell r="B4271" t="str">
            <v>Ethnic Studies</v>
          </cell>
          <cell r="N4271" t="str">
            <v>TAS Eligible</v>
          </cell>
          <cell r="S4271">
            <v>96</v>
          </cell>
          <cell r="X4271">
            <v>98.902966822142659</v>
          </cell>
        </row>
        <row r="4272">
          <cell r="A4272" t="str">
            <v>L&amp;S Social Sciences Division</v>
          </cell>
          <cell r="B4272" t="str">
            <v>Ethnic Studies</v>
          </cell>
          <cell r="N4272" t="str">
            <v>Not TAS Eligible</v>
          </cell>
          <cell r="S4272">
            <v>14</v>
          </cell>
          <cell r="X4272">
            <v>16.048494475625684</v>
          </cell>
        </row>
        <row r="4273">
          <cell r="A4273" t="str">
            <v>L&amp;S Social Sciences Division</v>
          </cell>
          <cell r="B4273" t="str">
            <v>Ethnic Studies</v>
          </cell>
          <cell r="N4273" t="str">
            <v>TAS Eligible</v>
          </cell>
          <cell r="S4273">
            <v>52</v>
          </cell>
          <cell r="X4273">
            <v>49.306928044517889</v>
          </cell>
        </row>
        <row r="4274">
          <cell r="A4274" t="str">
            <v>L&amp;S Social Sciences Division</v>
          </cell>
          <cell r="B4274" t="str">
            <v>Ethnic Studies</v>
          </cell>
          <cell r="N4274" t="str">
            <v>TAS Eligible</v>
          </cell>
          <cell r="S4274">
            <v>28</v>
          </cell>
          <cell r="X4274">
            <v>28.76157543156739</v>
          </cell>
        </row>
        <row r="4275">
          <cell r="A4275" t="str">
            <v>L&amp;S Social Sciences Division</v>
          </cell>
          <cell r="B4275" t="str">
            <v>Ethnic Studies</v>
          </cell>
          <cell r="N4275" t="str">
            <v>TAS Eligible</v>
          </cell>
          <cell r="S4275">
            <v>88</v>
          </cell>
          <cell r="X4275">
            <v>88.590632332189557</v>
          </cell>
        </row>
        <row r="4276">
          <cell r="A4276" t="str">
            <v>L&amp;S Social Sciences Division</v>
          </cell>
          <cell r="B4276" t="str">
            <v>Ethnic Studies</v>
          </cell>
          <cell r="N4276" t="str">
            <v>TAS Eligible</v>
          </cell>
          <cell r="S4276">
            <v>108</v>
          </cell>
          <cell r="X4276">
            <v>107.58141299437068</v>
          </cell>
        </row>
        <row r="4277">
          <cell r="A4277" t="str">
            <v>L&amp;S Social Sciences Division</v>
          </cell>
          <cell r="B4277" t="str">
            <v>Ethnic Studies</v>
          </cell>
          <cell r="N4277" t="str">
            <v>TAS Eligible</v>
          </cell>
          <cell r="S4277">
            <v>108</v>
          </cell>
          <cell r="X4277">
            <v>117.96203485946937</v>
          </cell>
        </row>
        <row r="4278">
          <cell r="A4278" t="str">
            <v>L&amp;S Social Sciences Division</v>
          </cell>
          <cell r="B4278" t="str">
            <v>Ethnic Studies</v>
          </cell>
          <cell r="N4278" t="str">
            <v>TAS Eligible</v>
          </cell>
          <cell r="S4278">
            <v>100</v>
          </cell>
          <cell r="X4278">
            <v>102.95119422028775</v>
          </cell>
        </row>
        <row r="4279">
          <cell r="A4279" t="str">
            <v>L&amp;S Social Sciences Division</v>
          </cell>
          <cell r="B4279" t="str">
            <v>Ethnic Studies</v>
          </cell>
          <cell r="N4279" t="str">
            <v>TAS Eligible</v>
          </cell>
          <cell r="S4279">
            <v>36</v>
          </cell>
          <cell r="X4279">
            <v>38.251519187605368</v>
          </cell>
        </row>
        <row r="4280">
          <cell r="A4280" t="str">
            <v>L&amp;S Social Sciences Division</v>
          </cell>
          <cell r="B4280" t="str">
            <v>Ethnic Studies</v>
          </cell>
          <cell r="N4280" t="str">
            <v>TAS Eligible</v>
          </cell>
          <cell r="S4280">
            <v>120</v>
          </cell>
          <cell r="X4280">
            <v>128.1797619558568</v>
          </cell>
        </row>
        <row r="4281">
          <cell r="A4281" t="str">
            <v>L&amp;S Social Sciences Division</v>
          </cell>
          <cell r="B4281" t="str">
            <v>Ethnic Studies</v>
          </cell>
          <cell r="N4281" t="str">
            <v>TAS Eligible</v>
          </cell>
          <cell r="S4281">
            <v>60</v>
          </cell>
          <cell r="X4281">
            <v>61.674719551458125</v>
          </cell>
        </row>
        <row r="4282">
          <cell r="A4282" t="str">
            <v>L&amp;S Social Sciences Division</v>
          </cell>
          <cell r="B4282" t="str">
            <v>Ethnic Studies</v>
          </cell>
          <cell r="N4282" t="str">
            <v>TAS Eligible</v>
          </cell>
          <cell r="S4282">
            <v>28</v>
          </cell>
          <cell r="X4282">
            <v>27.500420584074273</v>
          </cell>
        </row>
        <row r="4283">
          <cell r="A4283" t="str">
            <v>L&amp;S Social Sciences Division</v>
          </cell>
          <cell r="B4283" t="str">
            <v>Ethnic Studies</v>
          </cell>
          <cell r="N4283" t="str">
            <v>TAS Eligible</v>
          </cell>
          <cell r="S4283">
            <v>120</v>
          </cell>
          <cell r="X4283">
            <v>118.1398405052384</v>
          </cell>
        </row>
        <row r="4284">
          <cell r="A4284" t="str">
            <v>L&amp;S Social Sciences Division</v>
          </cell>
          <cell r="B4284" t="str">
            <v>Ethnic Studies</v>
          </cell>
          <cell r="N4284" t="str">
            <v>TAS Eligible</v>
          </cell>
          <cell r="S4284">
            <v>16</v>
          </cell>
          <cell r="X4284">
            <v>14.961366456966019</v>
          </cell>
        </row>
        <row r="4285">
          <cell r="A4285" t="str">
            <v>L&amp;S Social Sciences Division</v>
          </cell>
          <cell r="B4285" t="str">
            <v>Ethnic Studies</v>
          </cell>
          <cell r="N4285" t="str">
            <v>Not TAS Eligible</v>
          </cell>
          <cell r="S4285">
            <v>2</v>
          </cell>
          <cell r="X4285">
            <v>2.345177664974619</v>
          </cell>
        </row>
        <row r="4286">
          <cell r="A4286" t="str">
            <v>L&amp;S Social Sciences Division</v>
          </cell>
          <cell r="B4286" t="str">
            <v>Ethnic Studies</v>
          </cell>
          <cell r="N4286" t="str">
            <v>Not TAS Eligible</v>
          </cell>
          <cell r="S4286">
            <v>13</v>
          </cell>
          <cell r="X4286">
            <v>14.785336580888844</v>
          </cell>
        </row>
        <row r="4287">
          <cell r="A4287" t="str">
            <v>L&amp;S Social Sciences Division</v>
          </cell>
          <cell r="B4287" t="str">
            <v>Ethnic Studies</v>
          </cell>
          <cell r="N4287" t="str">
            <v>TAS Eligible</v>
          </cell>
          <cell r="S4287">
            <v>136</v>
          </cell>
          <cell r="X4287">
            <v>138.35047609814723</v>
          </cell>
        </row>
        <row r="4288">
          <cell r="A4288" t="str">
            <v>L&amp;S Social Sciences Division</v>
          </cell>
          <cell r="B4288" t="str">
            <v>Ethnic Studies</v>
          </cell>
          <cell r="N4288" t="str">
            <v>TAS Eligible</v>
          </cell>
          <cell r="S4288">
            <v>28</v>
          </cell>
          <cell r="X4288">
            <v>29.751181590359721</v>
          </cell>
        </row>
        <row r="4289">
          <cell r="A4289" t="str">
            <v>L&amp;S Social Sciences Division</v>
          </cell>
          <cell r="B4289" t="str">
            <v>Ethnic Studies</v>
          </cell>
          <cell r="N4289" t="str">
            <v>TAS Eligible</v>
          </cell>
          <cell r="S4289">
            <v>103</v>
          </cell>
          <cell r="X4289">
            <v>112.27413759647669</v>
          </cell>
        </row>
        <row r="4290">
          <cell r="A4290" t="str">
            <v>L&amp;S Social Sciences Division</v>
          </cell>
          <cell r="B4290" t="str">
            <v>Gender &amp; Womens Studies</v>
          </cell>
          <cell r="N4290" t="str">
            <v>TAS Eligible</v>
          </cell>
          <cell r="S4290">
            <v>39</v>
          </cell>
          <cell r="X4290">
            <v>42.238370825052861</v>
          </cell>
        </row>
        <row r="4291">
          <cell r="A4291" t="str">
            <v>L&amp;S Social Sciences Division</v>
          </cell>
          <cell r="B4291" t="str">
            <v>Gender &amp; Womens Studies</v>
          </cell>
          <cell r="N4291" t="str">
            <v>TAS Eligible</v>
          </cell>
          <cell r="S4291">
            <v>6.9999929999999999</v>
          </cell>
          <cell r="X4291">
            <v>7.6142156036761275</v>
          </cell>
        </row>
        <row r="4292">
          <cell r="A4292" t="str">
            <v>L&amp;S Social Sciences Division</v>
          </cell>
          <cell r="B4292" t="str">
            <v>Gender &amp; Womens Studies</v>
          </cell>
          <cell r="N4292" t="str">
            <v>TAS Eligible</v>
          </cell>
          <cell r="S4292">
            <v>84</v>
          </cell>
          <cell r="X4292">
            <v>82.280811855802611</v>
          </cell>
        </row>
        <row r="4293">
          <cell r="A4293" t="str">
            <v>L&amp;S Social Sciences Division</v>
          </cell>
          <cell r="B4293" t="str">
            <v>Gender &amp; Womens Studies</v>
          </cell>
          <cell r="N4293" t="str">
            <v>TAS Eligible</v>
          </cell>
          <cell r="S4293">
            <v>320</v>
          </cell>
          <cell r="X4293">
            <v>345.46858157872543</v>
          </cell>
        </row>
        <row r="4294">
          <cell r="A4294" t="str">
            <v>L&amp;S Social Sciences Division</v>
          </cell>
          <cell r="B4294" t="str">
            <v>Gender &amp; Womens Studies</v>
          </cell>
          <cell r="N4294" t="str">
            <v>TAS Eligible</v>
          </cell>
          <cell r="S4294">
            <v>200</v>
          </cell>
          <cell r="X4294">
            <v>213.61775856491275</v>
          </cell>
        </row>
        <row r="4295">
          <cell r="A4295" t="str">
            <v>L&amp;S Social Sciences Division</v>
          </cell>
          <cell r="B4295" t="str">
            <v>Gender &amp; Womens Studies</v>
          </cell>
          <cell r="N4295" t="str">
            <v>TAS Eligible</v>
          </cell>
          <cell r="S4295">
            <v>520</v>
          </cell>
          <cell r="X4295">
            <v>540.21344789047714</v>
          </cell>
        </row>
        <row r="4296">
          <cell r="A4296" t="str">
            <v>L&amp;S Social Sciences Division</v>
          </cell>
          <cell r="B4296" t="str">
            <v>Gender &amp; Womens Studies</v>
          </cell>
          <cell r="N4296" t="str">
            <v>TAS Eligible</v>
          </cell>
          <cell r="S4296">
            <v>168</v>
          </cell>
          <cell r="X4296">
            <v>181.75876287523772</v>
          </cell>
        </row>
        <row r="4297">
          <cell r="A4297" t="str">
            <v>L&amp;S Social Sciences Division</v>
          </cell>
          <cell r="B4297" t="str">
            <v>Gender &amp; Womens Studies</v>
          </cell>
          <cell r="N4297" t="str">
            <v>Not TAS Eligible</v>
          </cell>
          <cell r="S4297">
            <v>22</v>
          </cell>
          <cell r="X4297">
            <v>23.132681215854952</v>
          </cell>
        </row>
        <row r="4298">
          <cell r="A4298" t="str">
            <v>L&amp;S Social Sciences Division</v>
          </cell>
          <cell r="B4298" t="str">
            <v>Gender &amp; Womens Studies</v>
          </cell>
          <cell r="N4298" t="str">
            <v>Not TAS Eligible</v>
          </cell>
          <cell r="S4298">
            <v>11</v>
          </cell>
          <cell r="X4298">
            <v>11.630307915416326</v>
          </cell>
        </row>
        <row r="4299">
          <cell r="A4299" t="str">
            <v>L&amp;S Social Sciences Division</v>
          </cell>
          <cell r="B4299" t="str">
            <v>Gender &amp; Womens Studies</v>
          </cell>
          <cell r="N4299" t="str">
            <v>TAS Eligible</v>
          </cell>
          <cell r="S4299">
            <v>105</v>
          </cell>
          <cell r="X4299">
            <v>108.6872453516759</v>
          </cell>
        </row>
        <row r="4300">
          <cell r="A4300" t="str">
            <v>L&amp;S Social Sciences Division</v>
          </cell>
          <cell r="B4300" t="str">
            <v>Gender &amp; Womens Studies</v>
          </cell>
          <cell r="N4300" t="str">
            <v>TAS Eligible</v>
          </cell>
          <cell r="S4300">
            <v>459</v>
          </cell>
          <cell r="X4300">
            <v>485.80183248967944</v>
          </cell>
        </row>
        <row r="4301">
          <cell r="A4301" t="str">
            <v>L&amp;S Social Sciences Division</v>
          </cell>
          <cell r="B4301" t="str">
            <v>Gender &amp; Womens Studies</v>
          </cell>
          <cell r="N4301" t="str">
            <v>Not TAS Eligible</v>
          </cell>
          <cell r="S4301">
            <v>4</v>
          </cell>
          <cell r="X4301">
            <v>4.1704918032786882</v>
          </cell>
        </row>
        <row r="4302">
          <cell r="A4302" t="str">
            <v>L&amp;S Social Sciences Division</v>
          </cell>
          <cell r="B4302" t="str">
            <v>Gender &amp; Womens Studies</v>
          </cell>
          <cell r="N4302" t="str">
            <v>Not TAS Eligible</v>
          </cell>
          <cell r="S4302">
            <v>14</v>
          </cell>
          <cell r="X4302">
            <v>13.268734329337171</v>
          </cell>
        </row>
        <row r="4303">
          <cell r="A4303" t="str">
            <v>L&amp;S Social Sciences Division</v>
          </cell>
          <cell r="B4303" t="str">
            <v>Gender &amp; Womens Studies</v>
          </cell>
          <cell r="N4303" t="str">
            <v>Not TAS Eligible</v>
          </cell>
          <cell r="S4303">
            <v>14</v>
          </cell>
          <cell r="X4303">
            <v>16.693291386685427</v>
          </cell>
        </row>
        <row r="4304">
          <cell r="A4304" t="str">
            <v>L&amp;S Social Sciences Division</v>
          </cell>
          <cell r="B4304" t="str">
            <v>Gender &amp; Womens Studies</v>
          </cell>
          <cell r="N4304" t="str">
            <v>TAS Eligible</v>
          </cell>
          <cell r="S4304">
            <v>531</v>
          </cell>
          <cell r="X4304">
            <v>559.85608747686751</v>
          </cell>
        </row>
        <row r="4305">
          <cell r="A4305" t="str">
            <v>L&amp;S Social Sciences Division</v>
          </cell>
          <cell r="B4305" t="str">
            <v>Gender &amp; Womens Studies</v>
          </cell>
          <cell r="N4305" t="str">
            <v>TAS Eligible</v>
          </cell>
          <cell r="S4305">
            <v>176</v>
          </cell>
          <cell r="X4305">
            <v>181.11058815188679</v>
          </cell>
        </row>
        <row r="4306">
          <cell r="A4306" t="str">
            <v>L&amp;S Social Sciences Division</v>
          </cell>
          <cell r="B4306" t="str">
            <v>Gender &amp; Womens Studies</v>
          </cell>
          <cell r="N4306" t="str">
            <v>TAS Eligible</v>
          </cell>
          <cell r="S4306">
            <v>308</v>
          </cell>
          <cell r="X4306">
            <v>305.86712341171057</v>
          </cell>
        </row>
        <row r="4307">
          <cell r="A4307" t="str">
            <v>L&amp;S Social Sciences Division</v>
          </cell>
          <cell r="B4307" t="str">
            <v>Gender &amp; Womens Studies</v>
          </cell>
          <cell r="N4307" t="str">
            <v>TAS Eligible</v>
          </cell>
          <cell r="S4307">
            <v>228</v>
          </cell>
          <cell r="X4307">
            <v>223.02712078712827</v>
          </cell>
        </row>
        <row r="4308">
          <cell r="A4308" t="str">
            <v>L&amp;S Social Sciences Division</v>
          </cell>
          <cell r="B4308" t="str">
            <v>Gender &amp; Womens Studies</v>
          </cell>
          <cell r="N4308" t="str">
            <v>TAS Eligible</v>
          </cell>
          <cell r="S4308">
            <v>208</v>
          </cell>
          <cell r="X4308">
            <v>202.30905782674202</v>
          </cell>
        </row>
        <row r="4309">
          <cell r="A4309" t="str">
            <v>L&amp;S Social Sciences Division</v>
          </cell>
          <cell r="B4309" t="str">
            <v>Gender &amp; Womens Studies</v>
          </cell>
          <cell r="N4309" t="str">
            <v>TAS Eligible</v>
          </cell>
          <cell r="S4309">
            <v>100</v>
          </cell>
          <cell r="X4309">
            <v>97.003454859729047</v>
          </cell>
        </row>
        <row r="4310">
          <cell r="A4310" t="str">
            <v>L&amp;S Social Sciences Division</v>
          </cell>
          <cell r="B4310" t="str">
            <v>Gender &amp; Womens Studies</v>
          </cell>
          <cell r="N4310" t="str">
            <v>TAS Eligible</v>
          </cell>
          <cell r="S4310">
            <v>6</v>
          </cell>
          <cell r="X4310">
            <v>6.4982108961619778</v>
          </cell>
        </row>
        <row r="4311">
          <cell r="A4311" t="str">
            <v>L&amp;S Social Sciences Division</v>
          </cell>
          <cell r="B4311" t="str">
            <v>Gender &amp; Womens Studies</v>
          </cell>
          <cell r="N4311" t="str">
            <v>TAS Eligible</v>
          </cell>
          <cell r="S4311">
            <v>40</v>
          </cell>
          <cell r="X4311">
            <v>39.340265382876829</v>
          </cell>
        </row>
        <row r="4312">
          <cell r="A4312" t="str">
            <v>L&amp;S Social Sciences Division</v>
          </cell>
          <cell r="B4312" t="str">
            <v>Gender &amp; Womens Studies</v>
          </cell>
          <cell r="N4312" t="str">
            <v>TAS Eligible</v>
          </cell>
          <cell r="S4312">
            <v>280</v>
          </cell>
          <cell r="X4312">
            <v>304.40999374872291</v>
          </cell>
        </row>
        <row r="4313">
          <cell r="A4313" t="str">
            <v>L&amp;S Social Sciences Division</v>
          </cell>
          <cell r="B4313" t="str">
            <v>Gender &amp; Womens Studies</v>
          </cell>
          <cell r="N4313" t="str">
            <v>TAS Eligible</v>
          </cell>
          <cell r="S4313">
            <v>240</v>
          </cell>
          <cell r="X4313">
            <v>266.05443766842484</v>
          </cell>
        </row>
        <row r="4314">
          <cell r="A4314" t="str">
            <v>L&amp;S Social Sciences Division</v>
          </cell>
          <cell r="B4314" t="str">
            <v>Gender &amp; Womens Studies</v>
          </cell>
          <cell r="N4314" t="str">
            <v>TAS Eligible</v>
          </cell>
          <cell r="S4314">
            <v>240</v>
          </cell>
          <cell r="X4314">
            <v>221.55787176077854</v>
          </cell>
        </row>
        <row r="4315">
          <cell r="A4315" t="str">
            <v>L&amp;S Social Sciences Division</v>
          </cell>
          <cell r="B4315" t="str">
            <v>Gender &amp; Womens Studies</v>
          </cell>
          <cell r="N4315" t="str">
            <v>TAS Eligible</v>
          </cell>
          <cell r="S4315">
            <v>148</v>
          </cell>
          <cell r="X4315">
            <v>141.57153507953819</v>
          </cell>
        </row>
        <row r="4316">
          <cell r="A4316" t="str">
            <v>L&amp;S Social Sciences Division</v>
          </cell>
          <cell r="B4316" t="str">
            <v>Gender &amp; Womens Studies</v>
          </cell>
          <cell r="N4316" t="str">
            <v>TAS Eligible</v>
          </cell>
          <cell r="S4316">
            <v>200</v>
          </cell>
          <cell r="X4316">
            <v>212.95101275116383</v>
          </cell>
        </row>
        <row r="4317">
          <cell r="A4317" t="str">
            <v>L&amp;S Social Sciences Division</v>
          </cell>
          <cell r="B4317" t="str">
            <v>Gender &amp; Womens Studies</v>
          </cell>
          <cell r="N4317" t="str">
            <v>TAS Eligible</v>
          </cell>
          <cell r="S4317">
            <v>204</v>
          </cell>
          <cell r="X4317">
            <v>214.8599633854538</v>
          </cell>
        </row>
        <row r="4318">
          <cell r="A4318" t="str">
            <v>L&amp;S Social Sciences Division</v>
          </cell>
          <cell r="B4318" t="str">
            <v>Gender &amp; Womens Studies</v>
          </cell>
          <cell r="N4318" t="str">
            <v>TAS Eligible</v>
          </cell>
          <cell r="S4318">
            <v>80</v>
          </cell>
          <cell r="X4318">
            <v>85.134745092925783</v>
          </cell>
        </row>
        <row r="4319">
          <cell r="A4319" t="str">
            <v>L&amp;S Social Sciences Division</v>
          </cell>
          <cell r="B4319" t="str">
            <v>Gender &amp; Womens Studies</v>
          </cell>
          <cell r="N4319" t="str">
            <v>TAS Eligible</v>
          </cell>
          <cell r="S4319">
            <v>112</v>
          </cell>
          <cell r="X4319">
            <v>105.71524005056254</v>
          </cell>
        </row>
        <row r="4320">
          <cell r="A4320" t="str">
            <v>L&amp;S Social Sciences Division</v>
          </cell>
          <cell r="B4320" t="str">
            <v>Gender &amp; Womens Studies</v>
          </cell>
          <cell r="N4320" t="str">
            <v>Not TAS Eligible</v>
          </cell>
          <cell r="S4320">
            <v>4</v>
          </cell>
          <cell r="X4320">
            <v>4.7563682960741636</v>
          </cell>
        </row>
        <row r="4321">
          <cell r="A4321" t="str">
            <v>L&amp;S Social Sciences Division</v>
          </cell>
          <cell r="B4321" t="str">
            <v>Gender &amp; Womens Studies</v>
          </cell>
          <cell r="N4321" t="str">
            <v>Not TAS Eligible</v>
          </cell>
          <cell r="S4321">
            <v>12</v>
          </cell>
          <cell r="X4321">
            <v>11.373200853717579</v>
          </cell>
        </row>
        <row r="4322">
          <cell r="A4322" t="str">
            <v>L&amp;S Social Sciences Division</v>
          </cell>
          <cell r="B4322" t="str">
            <v>Gender &amp; Womens Studies</v>
          </cell>
          <cell r="N4322" t="str">
            <v>Not TAS Eligible</v>
          </cell>
          <cell r="S4322">
            <v>8</v>
          </cell>
          <cell r="X4322">
            <v>9.5390236495345313</v>
          </cell>
        </row>
        <row r="4323">
          <cell r="A4323" t="str">
            <v>L&amp;S Social Sciences Division</v>
          </cell>
          <cell r="B4323" t="str">
            <v>Gender &amp; Womens Studies</v>
          </cell>
          <cell r="N4323" t="str">
            <v>TAS Eligible</v>
          </cell>
          <cell r="S4323">
            <v>344</v>
          </cell>
          <cell r="X4323">
            <v>364.43718422106662</v>
          </cell>
        </row>
        <row r="4324">
          <cell r="A4324" t="str">
            <v>L&amp;S Social Sciences Division</v>
          </cell>
          <cell r="B4324" t="str">
            <v>Gender &amp; Womens Studies</v>
          </cell>
          <cell r="N4324" t="str">
            <v>TAS Eligible</v>
          </cell>
          <cell r="S4324">
            <v>132</v>
          </cell>
          <cell r="X4324">
            <v>146.13246141966965</v>
          </cell>
        </row>
        <row r="4325">
          <cell r="A4325" t="str">
            <v>L&amp;S Social Sciences Division</v>
          </cell>
          <cell r="B4325" t="str">
            <v>Gender &amp; Womens Studies</v>
          </cell>
          <cell r="N4325" t="str">
            <v>TAS Eligible</v>
          </cell>
          <cell r="S4325">
            <v>108</v>
          </cell>
          <cell r="X4325">
            <v>115.12530386871939</v>
          </cell>
        </row>
        <row r="4326">
          <cell r="A4326" t="str">
            <v>L&amp;S Social Sciences Division</v>
          </cell>
          <cell r="B4326" t="str">
            <v>Gender &amp; Womens Studies</v>
          </cell>
          <cell r="N4326" t="str">
            <v>TAS Eligible</v>
          </cell>
          <cell r="S4326">
            <v>88</v>
          </cell>
          <cell r="X4326">
            <v>93.648219602218418</v>
          </cell>
        </row>
        <row r="4327">
          <cell r="A4327" t="str">
            <v>L&amp;S Social Sciences Division</v>
          </cell>
          <cell r="B4327" t="str">
            <v>Gender &amp; Womens Studies</v>
          </cell>
          <cell r="N4327" t="str">
            <v>TAS Eligible</v>
          </cell>
          <cell r="S4327">
            <v>92</v>
          </cell>
          <cell r="X4327">
            <v>90.117079651593329</v>
          </cell>
        </row>
        <row r="4328">
          <cell r="A4328" t="str">
            <v>L&amp;S Social Sciences Division</v>
          </cell>
          <cell r="B4328" t="str">
            <v>Gender &amp; Womens Studies</v>
          </cell>
          <cell r="N4328" t="str">
            <v>Not TAS Eligible</v>
          </cell>
          <cell r="S4328">
            <v>7</v>
          </cell>
          <cell r="X4328">
            <v>8.2444601350091204</v>
          </cell>
        </row>
        <row r="4329">
          <cell r="A4329" t="str">
            <v>L&amp;S Social Sciences Division</v>
          </cell>
          <cell r="B4329" t="str">
            <v>Geography</v>
          </cell>
          <cell r="N4329" t="str">
            <v>TAS Eligible</v>
          </cell>
          <cell r="S4329">
            <v>20</v>
          </cell>
          <cell r="X4329">
            <v>21.664672601975031</v>
          </cell>
        </row>
        <row r="4330">
          <cell r="A4330" t="str">
            <v>L&amp;S Social Sciences Division</v>
          </cell>
          <cell r="B4330" t="str">
            <v>Geography</v>
          </cell>
          <cell r="N4330" t="str">
            <v>TAS Eligible</v>
          </cell>
          <cell r="S4330">
            <v>24</v>
          </cell>
          <cell r="X4330">
            <v>25.997607122370045</v>
          </cell>
        </row>
        <row r="4331">
          <cell r="A4331" t="str">
            <v>L&amp;S Social Sciences Division</v>
          </cell>
          <cell r="B4331" t="str">
            <v>Geography</v>
          </cell>
          <cell r="N4331" t="str">
            <v>TAS Eligible</v>
          </cell>
          <cell r="S4331">
            <v>52</v>
          </cell>
          <cell r="X4331">
            <v>56.682088883658132</v>
          </cell>
        </row>
        <row r="4332">
          <cell r="A4332" t="str">
            <v>L&amp;S Social Sciences Division</v>
          </cell>
          <cell r="B4332" t="str">
            <v>Geography</v>
          </cell>
          <cell r="N4332" t="str">
            <v>TAS Eligible</v>
          </cell>
          <cell r="S4332">
            <v>1216</v>
          </cell>
          <cell r="X4332">
            <v>1237.7155343495676</v>
          </cell>
        </row>
        <row r="4333">
          <cell r="A4333" t="str">
            <v>L&amp;S Social Sciences Division</v>
          </cell>
          <cell r="B4333" t="str">
            <v>Geography</v>
          </cell>
          <cell r="N4333" t="str">
            <v>TAS Eligible</v>
          </cell>
          <cell r="S4333">
            <v>504</v>
          </cell>
          <cell r="X4333">
            <v>516.6165809678821</v>
          </cell>
        </row>
        <row r="4334">
          <cell r="A4334" t="str">
            <v>L&amp;S Social Sciences Division</v>
          </cell>
          <cell r="B4334" t="str">
            <v>Geography</v>
          </cell>
          <cell r="N4334" t="str">
            <v>Not TAS Eligible</v>
          </cell>
          <cell r="S4334">
            <v>17</v>
          </cell>
          <cell r="X4334">
            <v>18.149950062081633</v>
          </cell>
        </row>
        <row r="4335">
          <cell r="A4335" t="str">
            <v>L&amp;S Social Sciences Division</v>
          </cell>
          <cell r="B4335" t="str">
            <v>Geography</v>
          </cell>
          <cell r="N4335" t="str">
            <v>TAS Eligible</v>
          </cell>
          <cell r="S4335">
            <v>132</v>
          </cell>
          <cell r="X4335">
            <v>135.75931210328434</v>
          </cell>
        </row>
        <row r="4336">
          <cell r="A4336" t="str">
            <v>L&amp;S Social Sciences Division</v>
          </cell>
          <cell r="B4336" t="str">
            <v>Geography</v>
          </cell>
          <cell r="N4336" t="str">
            <v>TAS Eligible</v>
          </cell>
          <cell r="S4336">
            <v>228</v>
          </cell>
          <cell r="X4336">
            <v>224.85585292037041</v>
          </cell>
        </row>
        <row r="4337">
          <cell r="A4337" t="str">
            <v>L&amp;S Social Sciences Division</v>
          </cell>
          <cell r="B4337" t="str">
            <v>Geography</v>
          </cell>
          <cell r="N4337" t="str">
            <v>TAS Eligible</v>
          </cell>
          <cell r="S4337">
            <v>192</v>
          </cell>
          <cell r="X4337">
            <v>190.69734110277884</v>
          </cell>
        </row>
        <row r="4338">
          <cell r="A4338" t="str">
            <v>L&amp;S Social Sciences Division</v>
          </cell>
          <cell r="B4338" t="str">
            <v>Geography</v>
          </cell>
          <cell r="N4338" t="str">
            <v>TAS Eligible</v>
          </cell>
          <cell r="S4338">
            <v>392</v>
          </cell>
          <cell r="X4338">
            <v>422.32882548305156</v>
          </cell>
        </row>
        <row r="4339">
          <cell r="A4339" t="str">
            <v>L&amp;S Social Sciences Division</v>
          </cell>
          <cell r="B4339" t="str">
            <v>Geography</v>
          </cell>
          <cell r="N4339" t="str">
            <v>TAS Eligible</v>
          </cell>
          <cell r="S4339">
            <v>196</v>
          </cell>
          <cell r="X4339">
            <v>204.55663805854596</v>
          </cell>
        </row>
        <row r="4340">
          <cell r="A4340" t="str">
            <v>L&amp;S Social Sciences Division</v>
          </cell>
          <cell r="B4340" t="str">
            <v>Geography</v>
          </cell>
          <cell r="N4340" t="str">
            <v>TAS Eligible</v>
          </cell>
          <cell r="S4340">
            <v>220</v>
          </cell>
          <cell r="X4340">
            <v>220.57354405625304</v>
          </cell>
        </row>
        <row r="4341">
          <cell r="A4341" t="str">
            <v>L&amp;S Social Sciences Division</v>
          </cell>
          <cell r="B4341" t="str">
            <v>Geography</v>
          </cell>
          <cell r="N4341" t="str">
            <v>TAS Eligible</v>
          </cell>
          <cell r="S4341">
            <v>88</v>
          </cell>
          <cell r="X4341">
            <v>88.958269996786498</v>
          </cell>
        </row>
        <row r="4342">
          <cell r="A4342" t="str">
            <v>L&amp;S Social Sciences Division</v>
          </cell>
          <cell r="B4342" t="str">
            <v>Geography</v>
          </cell>
          <cell r="N4342" t="str">
            <v>TAS Eligible</v>
          </cell>
          <cell r="S4342">
            <v>192</v>
          </cell>
          <cell r="X4342">
            <v>199.83518195300041</v>
          </cell>
        </row>
        <row r="4343">
          <cell r="A4343" t="str">
            <v>L&amp;S Social Sciences Division</v>
          </cell>
          <cell r="B4343" t="str">
            <v>Geography</v>
          </cell>
          <cell r="N4343" t="str">
            <v>TAS Eligible</v>
          </cell>
          <cell r="S4343">
            <v>832</v>
          </cell>
          <cell r="X4343">
            <v>839.12880062726288</v>
          </cell>
        </row>
        <row r="4344">
          <cell r="A4344" t="str">
            <v>L&amp;S Social Sciences Division</v>
          </cell>
          <cell r="B4344" t="str">
            <v>Geography</v>
          </cell>
          <cell r="N4344" t="str">
            <v>TAS Eligible</v>
          </cell>
          <cell r="S4344">
            <v>96</v>
          </cell>
          <cell r="X4344">
            <v>98.015534691838823</v>
          </cell>
        </row>
        <row r="4345">
          <cell r="A4345" t="str">
            <v>L&amp;S Social Sciences Division</v>
          </cell>
          <cell r="B4345" t="str">
            <v>Geography</v>
          </cell>
          <cell r="N4345" t="str">
            <v>TAS Eligible</v>
          </cell>
          <cell r="S4345">
            <v>156</v>
          </cell>
          <cell r="X4345">
            <v>167.70331642763355</v>
          </cell>
        </row>
        <row r="4346">
          <cell r="A4346" t="str">
            <v>L&amp;S Social Sciences Division</v>
          </cell>
          <cell r="B4346" t="str">
            <v>Geography</v>
          </cell>
          <cell r="N4346" t="str">
            <v>TAS Eligible</v>
          </cell>
          <cell r="S4346">
            <v>216</v>
          </cell>
          <cell r="X4346">
            <v>219.66839897496891</v>
          </cell>
        </row>
        <row r="4347">
          <cell r="A4347" t="str">
            <v>L&amp;S Social Sciences Division</v>
          </cell>
          <cell r="B4347" t="str">
            <v>Geography</v>
          </cell>
          <cell r="N4347" t="str">
            <v>TAS Eligible</v>
          </cell>
          <cell r="S4347">
            <v>64</v>
          </cell>
          <cell r="X4347">
            <v>62.254528224587148</v>
          </cell>
        </row>
        <row r="4348">
          <cell r="A4348" t="str">
            <v>L&amp;S Social Sciences Division</v>
          </cell>
          <cell r="B4348" t="str">
            <v>Geography</v>
          </cell>
          <cell r="N4348" t="str">
            <v>TAS Eligible</v>
          </cell>
          <cell r="S4348">
            <v>6</v>
          </cell>
          <cell r="X4348">
            <v>6.4994017805925113</v>
          </cell>
        </row>
        <row r="4349">
          <cell r="A4349" t="str">
            <v>L&amp;S Social Sciences Division</v>
          </cell>
          <cell r="B4349" t="str">
            <v>Geography</v>
          </cell>
          <cell r="N4349" t="str">
            <v>TAS Eligible</v>
          </cell>
          <cell r="S4349">
            <v>6</v>
          </cell>
          <cell r="X4349">
            <v>6.4994017805925113</v>
          </cell>
        </row>
        <row r="4350">
          <cell r="A4350" t="str">
            <v>L&amp;S Social Sciences Division</v>
          </cell>
          <cell r="B4350" t="str">
            <v>Geography</v>
          </cell>
          <cell r="N4350" t="str">
            <v>TAS Eligible</v>
          </cell>
          <cell r="S4350">
            <v>21</v>
          </cell>
          <cell r="X4350">
            <v>21.428375229407944</v>
          </cell>
        </row>
        <row r="4351">
          <cell r="A4351" t="str">
            <v>L&amp;S Social Sciences Division</v>
          </cell>
          <cell r="B4351" t="str">
            <v>Geography</v>
          </cell>
          <cell r="N4351" t="str">
            <v>TAS Eligible</v>
          </cell>
          <cell r="S4351">
            <v>21</v>
          </cell>
          <cell r="X4351">
            <v>21.428375229407944</v>
          </cell>
        </row>
        <row r="4352">
          <cell r="A4352" t="str">
            <v>L&amp;S Social Sciences Division</v>
          </cell>
          <cell r="B4352" t="str">
            <v>Geography</v>
          </cell>
          <cell r="N4352" t="str">
            <v>TAS Eligible</v>
          </cell>
          <cell r="S4352">
            <v>420</v>
          </cell>
          <cell r="X4352">
            <v>457.8168717526234</v>
          </cell>
        </row>
        <row r="4353">
          <cell r="A4353" t="str">
            <v>L&amp;S Social Sciences Division</v>
          </cell>
          <cell r="B4353" t="str">
            <v>Geography</v>
          </cell>
          <cell r="N4353" t="str">
            <v>TAS Eligible</v>
          </cell>
          <cell r="S4353">
            <v>116</v>
          </cell>
          <cell r="X4353">
            <v>112.00687684764803</v>
          </cell>
        </row>
        <row r="4354">
          <cell r="A4354" t="str">
            <v>L&amp;S Social Sciences Division</v>
          </cell>
          <cell r="B4354" t="str">
            <v>Geography</v>
          </cell>
          <cell r="N4354" t="str">
            <v>TAS Eligible</v>
          </cell>
          <cell r="S4354">
            <v>60</v>
          </cell>
          <cell r="X4354">
            <v>54.563512662957926</v>
          </cell>
        </row>
        <row r="4355">
          <cell r="A4355" t="str">
            <v>L&amp;S Social Sciences Division</v>
          </cell>
          <cell r="B4355" t="str">
            <v>Geography</v>
          </cell>
          <cell r="N4355" t="str">
            <v>TAS Eligible</v>
          </cell>
          <cell r="S4355">
            <v>30</v>
          </cell>
          <cell r="X4355">
            <v>28.24948772023</v>
          </cell>
        </row>
        <row r="4356">
          <cell r="A4356" t="str">
            <v>L&amp;S Social Sciences Division</v>
          </cell>
          <cell r="B4356" t="str">
            <v>Geography</v>
          </cell>
          <cell r="N4356" t="str">
            <v>TAS Eligible</v>
          </cell>
          <cell r="S4356">
            <v>33</v>
          </cell>
          <cell r="X4356">
            <v>34.124207199115311</v>
          </cell>
        </row>
        <row r="4357">
          <cell r="A4357" t="str">
            <v>L&amp;S Social Sciences Division</v>
          </cell>
          <cell r="B4357" t="str">
            <v>Geography</v>
          </cell>
          <cell r="N4357" t="str">
            <v>TAS Eligible</v>
          </cell>
          <cell r="S4357">
            <v>60</v>
          </cell>
          <cell r="X4357">
            <v>61.425209636993024</v>
          </cell>
        </row>
        <row r="4358">
          <cell r="A4358" t="str">
            <v>L&amp;S Social Sciences Division</v>
          </cell>
          <cell r="B4358" t="str">
            <v>Geography</v>
          </cell>
          <cell r="N4358" t="str">
            <v>TAS Eligible</v>
          </cell>
          <cell r="S4358">
            <v>111</v>
          </cell>
          <cell r="X4358">
            <v>114.28419206744226</v>
          </cell>
        </row>
        <row r="4359">
          <cell r="A4359" t="str">
            <v>L&amp;S Social Sciences Division</v>
          </cell>
          <cell r="B4359" t="str">
            <v>Geography</v>
          </cell>
          <cell r="N4359" t="str">
            <v>TAS Eligible</v>
          </cell>
          <cell r="S4359">
            <v>9</v>
          </cell>
          <cell r="X4359">
            <v>8.7545767790820701</v>
          </cell>
        </row>
        <row r="4360">
          <cell r="A4360" t="str">
            <v>L&amp;S Social Sciences Division</v>
          </cell>
          <cell r="B4360" t="str">
            <v>Geography</v>
          </cell>
          <cell r="N4360" t="str">
            <v>TAS Eligible</v>
          </cell>
          <cell r="S4360">
            <v>38</v>
          </cell>
          <cell r="X4360">
            <v>36.963768622790965</v>
          </cell>
        </row>
        <row r="4361">
          <cell r="A4361" t="str">
            <v>L&amp;S Social Sciences Division</v>
          </cell>
          <cell r="B4361" t="str">
            <v>Geography</v>
          </cell>
          <cell r="N4361" t="str">
            <v>TAS Eligible</v>
          </cell>
          <cell r="S4361">
            <v>64</v>
          </cell>
          <cell r="X4361">
            <v>64.941290322280778</v>
          </cell>
        </row>
        <row r="4362">
          <cell r="A4362" t="str">
            <v>L&amp;S Social Sciences Division</v>
          </cell>
          <cell r="B4362" t="str">
            <v>Geography</v>
          </cell>
          <cell r="N4362" t="str">
            <v>TAS Eligible</v>
          </cell>
          <cell r="S4362">
            <v>35</v>
          </cell>
          <cell r="X4362">
            <v>32.29586593540521</v>
          </cell>
        </row>
        <row r="4363">
          <cell r="A4363" t="str">
            <v>L&amp;S Social Sciences Division</v>
          </cell>
          <cell r="B4363" t="str">
            <v>Geography</v>
          </cell>
          <cell r="N4363" t="str">
            <v>TAS Eligible</v>
          </cell>
          <cell r="S4363">
            <v>64</v>
          </cell>
          <cell r="X4363">
            <v>56.649757665079015</v>
          </cell>
        </row>
        <row r="4364">
          <cell r="A4364" t="str">
            <v>L&amp;S Social Sciences Division</v>
          </cell>
          <cell r="B4364" t="str">
            <v>Geography</v>
          </cell>
          <cell r="N4364" t="str">
            <v>TAS Eligible</v>
          </cell>
          <cell r="S4364">
            <v>120</v>
          </cell>
          <cell r="X4364">
            <v>115.21623172256895</v>
          </cell>
        </row>
        <row r="4365">
          <cell r="A4365" t="str">
            <v>L&amp;S Social Sciences Division</v>
          </cell>
          <cell r="B4365" t="str">
            <v>Geography</v>
          </cell>
          <cell r="N4365" t="str">
            <v>TAS Eligible</v>
          </cell>
          <cell r="S4365">
            <v>155</v>
          </cell>
          <cell r="X4365">
            <v>156.16386107894533</v>
          </cell>
        </row>
        <row r="4366">
          <cell r="A4366" t="str">
            <v>L&amp;S Social Sciences Division</v>
          </cell>
          <cell r="B4366" t="str">
            <v>Geography</v>
          </cell>
          <cell r="N4366" t="str">
            <v>TAS Eligible</v>
          </cell>
          <cell r="S4366">
            <v>84</v>
          </cell>
          <cell r="X4366">
            <v>77.868562959637117</v>
          </cell>
        </row>
        <row r="4367">
          <cell r="A4367" t="str">
            <v>L&amp;S Social Sciences Division</v>
          </cell>
          <cell r="B4367" t="str">
            <v>Geography</v>
          </cell>
          <cell r="N4367" t="str">
            <v>TAS Eligible</v>
          </cell>
          <cell r="S4367">
            <v>192</v>
          </cell>
          <cell r="X4367">
            <v>188.11258069269604</v>
          </cell>
        </row>
        <row r="4368">
          <cell r="A4368" t="str">
            <v>L&amp;S Social Sciences Division</v>
          </cell>
          <cell r="B4368" t="str">
            <v>Geography</v>
          </cell>
          <cell r="N4368" t="str">
            <v>TAS Eligible</v>
          </cell>
          <cell r="S4368">
            <v>468</v>
          </cell>
          <cell r="X4368">
            <v>481.32847018437189</v>
          </cell>
        </row>
        <row r="4369">
          <cell r="A4369" t="str">
            <v>L&amp;S Social Sciences Division</v>
          </cell>
          <cell r="B4369" t="str">
            <v>Geography</v>
          </cell>
          <cell r="N4369" t="str">
            <v>TAS Eligible</v>
          </cell>
          <cell r="S4369">
            <v>476</v>
          </cell>
          <cell r="X4369">
            <v>481.18336952807243</v>
          </cell>
        </row>
        <row r="4370">
          <cell r="A4370" t="str">
            <v>L&amp;S Social Sciences Division</v>
          </cell>
          <cell r="B4370" t="str">
            <v>Geography</v>
          </cell>
          <cell r="N4370" t="str">
            <v>TAS Eligible</v>
          </cell>
          <cell r="S4370">
            <v>156</v>
          </cell>
          <cell r="X4370">
            <v>162.36608533681286</v>
          </cell>
        </row>
        <row r="4371">
          <cell r="A4371" t="str">
            <v>L&amp;S Social Sciences Division</v>
          </cell>
          <cell r="B4371" t="str">
            <v>Geography</v>
          </cell>
          <cell r="N4371" t="str">
            <v>Not TAS Eligible</v>
          </cell>
          <cell r="S4371">
            <v>14</v>
          </cell>
          <cell r="X4371">
            <v>13.443157729478976</v>
          </cell>
        </row>
        <row r="4372">
          <cell r="A4372" t="str">
            <v>L&amp;S Social Sciences Division</v>
          </cell>
          <cell r="B4372" t="str">
            <v>Geography</v>
          </cell>
          <cell r="N4372" t="str">
            <v>Not TAS Eligible</v>
          </cell>
          <cell r="S4372">
            <v>8</v>
          </cell>
          <cell r="X4372">
            <v>7.6818044168451278</v>
          </cell>
        </row>
        <row r="4373">
          <cell r="A4373" t="str">
            <v>L&amp;S Social Sciences Division</v>
          </cell>
          <cell r="B4373" t="str">
            <v>Geography</v>
          </cell>
          <cell r="N4373" t="str">
            <v>TAS Eligible</v>
          </cell>
          <cell r="S4373">
            <v>214.5</v>
          </cell>
          <cell r="X4373">
            <v>217.06809731171208</v>
          </cell>
        </row>
        <row r="4374">
          <cell r="A4374" t="str">
            <v>L&amp;S Social Sciences Division</v>
          </cell>
          <cell r="B4374" t="str">
            <v>Geography</v>
          </cell>
          <cell r="N4374" t="str">
            <v>TAS Eligible</v>
          </cell>
          <cell r="S4374">
            <v>93</v>
          </cell>
          <cell r="X4374">
            <v>94.952549232718852</v>
          </cell>
        </row>
        <row r="4375">
          <cell r="A4375" t="str">
            <v>L&amp;S Social Sciences Division</v>
          </cell>
          <cell r="B4375" t="str">
            <v>Geography</v>
          </cell>
          <cell r="N4375" t="str">
            <v>TAS Eligible</v>
          </cell>
          <cell r="S4375">
            <v>103</v>
          </cell>
          <cell r="X4375">
            <v>112.27413759647669</v>
          </cell>
        </row>
        <row r="4376">
          <cell r="A4376" t="str">
            <v>L&amp;S Social Sciences Division</v>
          </cell>
          <cell r="B4376" t="str">
            <v>History</v>
          </cell>
          <cell r="N4376" t="str">
            <v>TAS Eligible</v>
          </cell>
          <cell r="S4376">
            <v>90</v>
          </cell>
          <cell r="X4376">
            <v>89.527826162679744</v>
          </cell>
        </row>
        <row r="4377">
          <cell r="A4377" t="str">
            <v>L&amp;S Social Sciences Division</v>
          </cell>
          <cell r="B4377" t="str">
            <v>History</v>
          </cell>
          <cell r="N4377" t="str">
            <v>TAS Eligible</v>
          </cell>
          <cell r="S4377">
            <v>58</v>
          </cell>
          <cell r="X4377">
            <v>58.247434667482381</v>
          </cell>
        </row>
        <row r="4378">
          <cell r="A4378" t="str">
            <v>L&amp;S Social Sciences Division</v>
          </cell>
          <cell r="B4378" t="str">
            <v>History</v>
          </cell>
          <cell r="N4378" t="str">
            <v>TAS Eligible</v>
          </cell>
          <cell r="S4378">
            <v>72</v>
          </cell>
          <cell r="X4378">
            <v>69.522695598669429</v>
          </cell>
        </row>
        <row r="4379">
          <cell r="A4379" t="str">
            <v>L&amp;S Social Sciences Division</v>
          </cell>
          <cell r="B4379" t="str">
            <v>History</v>
          </cell>
          <cell r="N4379" t="str">
            <v>TAS Eligible</v>
          </cell>
          <cell r="S4379">
            <v>76</v>
          </cell>
          <cell r="X4379">
            <v>79.260404396424065</v>
          </cell>
        </row>
        <row r="4380">
          <cell r="A4380" t="str">
            <v>L&amp;S Social Sciences Division</v>
          </cell>
          <cell r="B4380" t="str">
            <v>History</v>
          </cell>
          <cell r="N4380" t="str">
            <v>TAS Eligible</v>
          </cell>
          <cell r="S4380">
            <v>68</v>
          </cell>
          <cell r="X4380">
            <v>70.940595470851292</v>
          </cell>
        </row>
        <row r="4381">
          <cell r="A4381" t="str">
            <v>L&amp;S Social Sciences Division</v>
          </cell>
          <cell r="B4381" t="str">
            <v>History</v>
          </cell>
          <cell r="N4381" t="str">
            <v>TAS Eligible</v>
          </cell>
          <cell r="S4381">
            <v>60</v>
          </cell>
          <cell r="X4381">
            <v>60.978987244400756</v>
          </cell>
        </row>
        <row r="4382">
          <cell r="A4382" t="str">
            <v>L&amp;S Social Sciences Division</v>
          </cell>
          <cell r="B4382" t="str">
            <v>History</v>
          </cell>
          <cell r="N4382" t="str">
            <v>TAS Eligible</v>
          </cell>
          <cell r="S4382">
            <v>68</v>
          </cell>
          <cell r="X4382">
            <v>68.54796536827466</v>
          </cell>
        </row>
        <row r="4383">
          <cell r="A4383" t="str">
            <v>L&amp;S Social Sciences Division</v>
          </cell>
          <cell r="B4383" t="str">
            <v>History</v>
          </cell>
          <cell r="N4383" t="str">
            <v>TAS Eligible</v>
          </cell>
          <cell r="S4383">
            <v>184</v>
          </cell>
          <cell r="X4383">
            <v>187.83776992785471</v>
          </cell>
        </row>
        <row r="4384">
          <cell r="A4384" t="str">
            <v>L&amp;S Social Sciences Division</v>
          </cell>
          <cell r="B4384" t="str">
            <v>History</v>
          </cell>
          <cell r="N4384" t="str">
            <v>TAS Eligible</v>
          </cell>
          <cell r="S4384">
            <v>352</v>
          </cell>
          <cell r="X4384">
            <v>373.21938262610507</v>
          </cell>
        </row>
        <row r="4385">
          <cell r="A4385" t="str">
            <v>L&amp;S Social Sciences Division</v>
          </cell>
          <cell r="B4385" t="str">
            <v>History</v>
          </cell>
          <cell r="N4385" t="str">
            <v>TAS Eligible</v>
          </cell>
          <cell r="S4385">
            <v>176</v>
          </cell>
          <cell r="X4385">
            <v>185.89439673001357</v>
          </cell>
        </row>
        <row r="4386">
          <cell r="A4386" t="str">
            <v>L&amp;S Social Sciences Division</v>
          </cell>
          <cell r="B4386" t="str">
            <v>History</v>
          </cell>
          <cell r="N4386" t="str">
            <v>TAS Eligible</v>
          </cell>
          <cell r="S4386">
            <v>460</v>
          </cell>
          <cell r="X4386">
            <v>470.26677931923967</v>
          </cell>
        </row>
        <row r="4387">
          <cell r="A4387" t="str">
            <v>L&amp;S Social Sciences Division</v>
          </cell>
          <cell r="B4387" t="str">
            <v>History</v>
          </cell>
          <cell r="N4387" t="str">
            <v>TAS Eligible</v>
          </cell>
          <cell r="S4387">
            <v>260</v>
          </cell>
          <cell r="X4387">
            <v>260.19349655919046</v>
          </cell>
        </row>
        <row r="4388">
          <cell r="A4388" t="str">
            <v>L&amp;S Social Sciences Division</v>
          </cell>
          <cell r="B4388" t="str">
            <v>History</v>
          </cell>
          <cell r="N4388" t="str">
            <v>TAS Eligible</v>
          </cell>
          <cell r="S4388">
            <v>204</v>
          </cell>
          <cell r="X4388">
            <v>207.49637952960094</v>
          </cell>
        </row>
        <row r="4389">
          <cell r="A4389" t="str">
            <v>L&amp;S Social Sciences Division</v>
          </cell>
          <cell r="B4389" t="str">
            <v>History</v>
          </cell>
          <cell r="N4389" t="str">
            <v>TAS Eligible</v>
          </cell>
          <cell r="S4389">
            <v>424</v>
          </cell>
          <cell r="X4389">
            <v>437.99172831876291</v>
          </cell>
        </row>
        <row r="4390">
          <cell r="A4390" t="str">
            <v>L&amp;S Social Sciences Division</v>
          </cell>
          <cell r="B4390" t="str">
            <v>History</v>
          </cell>
          <cell r="N4390" t="str">
            <v>TAS Eligible</v>
          </cell>
          <cell r="S4390">
            <v>912</v>
          </cell>
          <cell r="X4390">
            <v>939.84122910929932</v>
          </cell>
        </row>
        <row r="4391">
          <cell r="A4391" t="str">
            <v>L&amp;S Social Sciences Division</v>
          </cell>
          <cell r="B4391" t="str">
            <v>History</v>
          </cell>
          <cell r="N4391" t="str">
            <v>TAS Eligible</v>
          </cell>
          <cell r="S4391">
            <v>1744</v>
          </cell>
          <cell r="X4391">
            <v>1792.954075707449</v>
          </cell>
        </row>
        <row r="4392">
          <cell r="A4392" t="str">
            <v>L&amp;S Social Sciences Division</v>
          </cell>
          <cell r="B4392" t="str">
            <v>History</v>
          </cell>
          <cell r="N4392" t="str">
            <v>TAS Eligible</v>
          </cell>
          <cell r="S4392">
            <v>288</v>
          </cell>
          <cell r="X4392">
            <v>296.02849892330187</v>
          </cell>
        </row>
        <row r="4393">
          <cell r="A4393" t="str">
            <v>L&amp;S Social Sciences Division</v>
          </cell>
          <cell r="B4393" t="str">
            <v>History</v>
          </cell>
          <cell r="N4393" t="str">
            <v>TAS Eligible</v>
          </cell>
          <cell r="S4393">
            <v>156</v>
          </cell>
          <cell r="X4393">
            <v>161.31351749068139</v>
          </cell>
        </row>
        <row r="4394">
          <cell r="A4394" t="str">
            <v>L&amp;S Social Sciences Division</v>
          </cell>
          <cell r="B4394" t="str">
            <v>History</v>
          </cell>
          <cell r="N4394" t="str">
            <v>TAS Eligible</v>
          </cell>
          <cell r="S4394">
            <v>72</v>
          </cell>
          <cell r="X4394">
            <v>65.826058561287454</v>
          </cell>
        </row>
        <row r="4395">
          <cell r="A4395" t="str">
            <v>L&amp;S Social Sciences Division</v>
          </cell>
          <cell r="B4395" t="str">
            <v>History</v>
          </cell>
          <cell r="N4395" t="str">
            <v>TAS Eligible</v>
          </cell>
          <cell r="S4395">
            <v>144</v>
          </cell>
          <cell r="X4395">
            <v>155.48170046437636</v>
          </cell>
        </row>
        <row r="4396">
          <cell r="A4396" t="str">
            <v>L&amp;S Social Sciences Division</v>
          </cell>
          <cell r="B4396" t="str">
            <v>History</v>
          </cell>
          <cell r="N4396" t="str">
            <v>TAS Eligible</v>
          </cell>
          <cell r="S4396">
            <v>208</v>
          </cell>
          <cell r="X4396">
            <v>209.35203043501312</v>
          </cell>
        </row>
        <row r="4397">
          <cell r="A4397" t="str">
            <v>L&amp;S Social Sciences Division</v>
          </cell>
          <cell r="B4397" t="str">
            <v>History</v>
          </cell>
          <cell r="N4397" t="str">
            <v>Not TAS Eligible</v>
          </cell>
          <cell r="S4397">
            <v>15</v>
          </cell>
          <cell r="X4397">
            <v>15.978521490653058</v>
          </cell>
        </row>
        <row r="4398">
          <cell r="A4398" t="str">
            <v>L&amp;S Social Sciences Division</v>
          </cell>
          <cell r="B4398" t="str">
            <v>History</v>
          </cell>
          <cell r="N4398" t="str">
            <v>Not TAS Eligible</v>
          </cell>
          <cell r="S4398">
            <v>11</v>
          </cell>
          <cell r="X4398">
            <v>11.942857142857143</v>
          </cell>
        </row>
        <row r="4399">
          <cell r="A4399" t="str">
            <v>L&amp;S Social Sciences Division</v>
          </cell>
          <cell r="B4399" t="str">
            <v>History</v>
          </cell>
          <cell r="N4399" t="str">
            <v>Not TAS Eligible</v>
          </cell>
          <cell r="S4399">
            <v>17</v>
          </cell>
          <cell r="X4399">
            <v>18.149950062081633</v>
          </cell>
        </row>
        <row r="4400">
          <cell r="A4400" t="str">
            <v>L&amp;S Social Sciences Division</v>
          </cell>
          <cell r="B4400" t="str">
            <v>History</v>
          </cell>
          <cell r="N4400" t="str">
            <v>Not TAS Eligible</v>
          </cell>
          <cell r="S4400">
            <v>11</v>
          </cell>
          <cell r="X4400">
            <v>11.952699001985124</v>
          </cell>
        </row>
        <row r="4401">
          <cell r="A4401" t="str">
            <v>L&amp;S Social Sciences Division</v>
          </cell>
          <cell r="B4401" t="str">
            <v>History</v>
          </cell>
          <cell r="N4401" t="str">
            <v>Not TAS Eligible</v>
          </cell>
          <cell r="S4401">
            <v>16</v>
          </cell>
          <cell r="X4401">
            <v>16.949901811319503</v>
          </cell>
        </row>
        <row r="4402">
          <cell r="A4402" t="str">
            <v>L&amp;S Social Sciences Division</v>
          </cell>
          <cell r="B4402" t="str">
            <v>History</v>
          </cell>
          <cell r="N4402" t="str">
            <v>Not TAS Eligible</v>
          </cell>
          <cell r="S4402">
            <v>16</v>
          </cell>
          <cell r="X4402">
            <v>16.171972960509297</v>
          </cell>
        </row>
        <row r="4403">
          <cell r="A4403" t="str">
            <v>L&amp;S Social Sciences Division</v>
          </cell>
          <cell r="B4403" t="str">
            <v>History</v>
          </cell>
          <cell r="N4403" t="str">
            <v>Not TAS Eligible</v>
          </cell>
          <cell r="S4403">
            <v>13</v>
          </cell>
          <cell r="X4403">
            <v>13.960689316755101</v>
          </cell>
        </row>
        <row r="4404">
          <cell r="A4404" t="str">
            <v>L&amp;S Social Sciences Division</v>
          </cell>
          <cell r="B4404" t="str">
            <v>History</v>
          </cell>
          <cell r="N4404" t="str">
            <v>TAS Eligible</v>
          </cell>
          <cell r="S4404">
            <v>276</v>
          </cell>
          <cell r="X4404">
            <v>271.89323845909206</v>
          </cell>
        </row>
        <row r="4405">
          <cell r="A4405" t="str">
            <v>L&amp;S Social Sciences Division</v>
          </cell>
          <cell r="B4405" t="str">
            <v>History</v>
          </cell>
          <cell r="N4405" t="str">
            <v>TAS Eligible</v>
          </cell>
          <cell r="S4405">
            <v>6</v>
          </cell>
          <cell r="X4405">
            <v>5.2395031486598755</v>
          </cell>
        </row>
        <row r="4406">
          <cell r="A4406" t="str">
            <v>L&amp;S Social Sciences Division</v>
          </cell>
          <cell r="B4406" t="str">
            <v>History</v>
          </cell>
          <cell r="N4406" t="str">
            <v>Not TAS Eligible</v>
          </cell>
          <cell r="S4406">
            <v>28</v>
          </cell>
          <cell r="X4406">
            <v>29.117824234562612</v>
          </cell>
        </row>
        <row r="4407">
          <cell r="A4407" t="str">
            <v>L&amp;S Social Sciences Division</v>
          </cell>
          <cell r="B4407" t="str">
            <v>History</v>
          </cell>
          <cell r="N4407" t="str">
            <v>Not TAS Eligible</v>
          </cell>
          <cell r="S4407">
            <v>18</v>
          </cell>
          <cell r="X4407">
            <v>20.026944474822148</v>
          </cell>
        </row>
        <row r="4408">
          <cell r="A4408" t="str">
            <v>L&amp;S Social Sciences Division</v>
          </cell>
          <cell r="B4408" t="str">
            <v>History</v>
          </cell>
          <cell r="N4408" t="str">
            <v>Not TAS Eligible</v>
          </cell>
          <cell r="S4408">
            <v>17</v>
          </cell>
          <cell r="X4408">
            <v>18.52688713277805</v>
          </cell>
        </row>
        <row r="4409">
          <cell r="A4409" t="str">
            <v>L&amp;S Social Sciences Division</v>
          </cell>
          <cell r="B4409" t="str">
            <v>History</v>
          </cell>
          <cell r="N4409" t="str">
            <v>Not TAS Eligible</v>
          </cell>
          <cell r="S4409">
            <v>17</v>
          </cell>
          <cell r="X4409">
            <v>18.201389810595991</v>
          </cell>
        </row>
        <row r="4410">
          <cell r="A4410" t="str">
            <v>L&amp;S Social Sciences Division</v>
          </cell>
          <cell r="B4410" t="str">
            <v>History</v>
          </cell>
          <cell r="N4410" t="str">
            <v>Not TAS Eligible</v>
          </cell>
          <cell r="S4410">
            <v>10</v>
          </cell>
          <cell r="X4410">
            <v>11.257422030673919</v>
          </cell>
        </row>
        <row r="4411">
          <cell r="A4411" t="str">
            <v>L&amp;S Social Sciences Division</v>
          </cell>
          <cell r="B4411" t="str">
            <v>History</v>
          </cell>
          <cell r="N4411" t="str">
            <v>Not TAS Eligible</v>
          </cell>
          <cell r="S4411">
            <v>19</v>
          </cell>
          <cell r="X4411">
            <v>18.862844276123351</v>
          </cell>
        </row>
        <row r="4412">
          <cell r="A4412" t="str">
            <v>L&amp;S Social Sciences Division</v>
          </cell>
          <cell r="B4412" t="str">
            <v>History</v>
          </cell>
          <cell r="N4412" t="str">
            <v>Not TAS Eligible</v>
          </cell>
          <cell r="S4412">
            <v>15</v>
          </cell>
          <cell r="X4412">
            <v>16.773232708840172</v>
          </cell>
        </row>
        <row r="4413">
          <cell r="A4413" t="str">
            <v>L&amp;S Social Sciences Division</v>
          </cell>
          <cell r="B4413" t="str">
            <v>History</v>
          </cell>
          <cell r="N4413" t="str">
            <v>TAS Eligible</v>
          </cell>
          <cell r="S4413">
            <v>528</v>
          </cell>
          <cell r="X4413">
            <v>576.86970084148618</v>
          </cell>
        </row>
        <row r="4414">
          <cell r="A4414" t="str">
            <v>L&amp;S Social Sciences Division</v>
          </cell>
          <cell r="B4414" t="str">
            <v>History</v>
          </cell>
          <cell r="N4414" t="str">
            <v>TAS Eligible</v>
          </cell>
          <cell r="S4414">
            <v>504</v>
          </cell>
          <cell r="X4414">
            <v>525.38649300569057</v>
          </cell>
        </row>
        <row r="4415">
          <cell r="A4415" t="str">
            <v>L&amp;S Social Sciences Division</v>
          </cell>
          <cell r="B4415" t="str">
            <v>History</v>
          </cell>
          <cell r="N4415" t="str">
            <v>TAS Eligible</v>
          </cell>
          <cell r="S4415">
            <v>48</v>
          </cell>
          <cell r="X4415">
            <v>51.19818811793688</v>
          </cell>
        </row>
        <row r="4416">
          <cell r="A4416" t="str">
            <v>L&amp;S Social Sciences Division</v>
          </cell>
          <cell r="B4416" t="str">
            <v>History</v>
          </cell>
          <cell r="N4416" t="str">
            <v>TAS Eligible</v>
          </cell>
          <cell r="S4416">
            <v>12</v>
          </cell>
          <cell r="X4416">
            <v>13.087925783787439</v>
          </cell>
        </row>
        <row r="4417">
          <cell r="A4417" t="str">
            <v>L&amp;S Social Sciences Division</v>
          </cell>
          <cell r="B4417" t="str">
            <v>History</v>
          </cell>
          <cell r="N4417" t="str">
            <v>TAS Eligible</v>
          </cell>
          <cell r="S4417">
            <v>92</v>
          </cell>
          <cell r="X4417">
            <v>94.775045965592554</v>
          </cell>
        </row>
        <row r="4418">
          <cell r="A4418" t="str">
            <v>L&amp;S Social Sciences Division</v>
          </cell>
          <cell r="B4418" t="str">
            <v>History</v>
          </cell>
          <cell r="N4418" t="str">
            <v>TAS Eligible</v>
          </cell>
          <cell r="S4418">
            <v>164</v>
          </cell>
          <cell r="X4418">
            <v>174.08562463715484</v>
          </cell>
        </row>
        <row r="4419">
          <cell r="A4419" t="str">
            <v>L&amp;S Social Sciences Division</v>
          </cell>
          <cell r="B4419" t="str">
            <v>History</v>
          </cell>
          <cell r="N4419" t="str">
            <v>TAS Eligible</v>
          </cell>
          <cell r="S4419">
            <v>28</v>
          </cell>
          <cell r="X4419">
            <v>28.098404503233414</v>
          </cell>
        </row>
        <row r="4420">
          <cell r="A4420" t="str">
            <v>L&amp;S Social Sciences Division</v>
          </cell>
          <cell r="B4420" t="str">
            <v>History</v>
          </cell>
          <cell r="N4420" t="str">
            <v>TAS Eligible</v>
          </cell>
          <cell r="S4420">
            <v>232</v>
          </cell>
          <cell r="X4420">
            <v>232.98973866992952</v>
          </cell>
        </row>
        <row r="4421">
          <cell r="A4421" t="str">
            <v>L&amp;S Social Sciences Division</v>
          </cell>
          <cell r="B4421" t="str">
            <v>History</v>
          </cell>
          <cell r="N4421" t="str">
            <v>TAS Eligible</v>
          </cell>
          <cell r="S4421">
            <v>100</v>
          </cell>
          <cell r="X4421">
            <v>114.11674836007256</v>
          </cell>
        </row>
        <row r="4422">
          <cell r="A4422" t="str">
            <v>L&amp;S Social Sciences Division</v>
          </cell>
          <cell r="B4422" t="str">
            <v>History</v>
          </cell>
          <cell r="N4422" t="str">
            <v>TAS Eligible</v>
          </cell>
          <cell r="S4422">
            <v>20</v>
          </cell>
          <cell r="X4422">
            <v>19.582502996494178</v>
          </cell>
        </row>
        <row r="4423">
          <cell r="A4423" t="str">
            <v>L&amp;S Social Sciences Division</v>
          </cell>
          <cell r="B4423" t="str">
            <v>History</v>
          </cell>
          <cell r="N4423" t="str">
            <v>TAS Eligible</v>
          </cell>
          <cell r="S4423">
            <v>172</v>
          </cell>
          <cell r="X4423">
            <v>171.41619100766863</v>
          </cell>
        </row>
        <row r="4424">
          <cell r="A4424" t="str">
            <v>L&amp;S Social Sciences Division</v>
          </cell>
          <cell r="B4424" t="str">
            <v>History</v>
          </cell>
          <cell r="N4424" t="str">
            <v>TAS Eligible</v>
          </cell>
          <cell r="S4424">
            <v>50</v>
          </cell>
          <cell r="X4424">
            <v>48.243713537141119</v>
          </cell>
        </row>
        <row r="4425">
          <cell r="A4425" t="str">
            <v>L&amp;S Social Sciences Division</v>
          </cell>
          <cell r="B4425" t="str">
            <v>History</v>
          </cell>
          <cell r="N4425" t="str">
            <v>TAS Eligible</v>
          </cell>
          <cell r="S4425">
            <v>55</v>
          </cell>
          <cell r="X4425">
            <v>52.267096399689095</v>
          </cell>
        </row>
        <row r="4426">
          <cell r="A4426" t="str">
            <v>L&amp;S Social Sciences Division</v>
          </cell>
          <cell r="B4426" t="str">
            <v>History</v>
          </cell>
          <cell r="N4426" t="str">
            <v>TAS Eligible</v>
          </cell>
          <cell r="S4426">
            <v>55</v>
          </cell>
          <cell r="X4426">
            <v>58.223608474500132</v>
          </cell>
        </row>
        <row r="4427">
          <cell r="A4427" t="str">
            <v>L&amp;S Social Sciences Division</v>
          </cell>
          <cell r="B4427" t="str">
            <v>History</v>
          </cell>
          <cell r="N4427" t="str">
            <v>TAS Eligible</v>
          </cell>
          <cell r="S4427">
            <v>30</v>
          </cell>
          <cell r="X4427">
            <v>27.186280237465233</v>
          </cell>
        </row>
        <row r="4428">
          <cell r="A4428" t="str">
            <v>L&amp;S Social Sciences Division</v>
          </cell>
          <cell r="B4428" t="str">
            <v>History</v>
          </cell>
          <cell r="N4428" t="str">
            <v>TAS Eligible</v>
          </cell>
          <cell r="S4428">
            <v>30</v>
          </cell>
          <cell r="X4428">
            <v>32.585908731380194</v>
          </cell>
        </row>
        <row r="4429">
          <cell r="A4429" t="str">
            <v>L&amp;S Social Sciences Division</v>
          </cell>
          <cell r="B4429" t="str">
            <v>History</v>
          </cell>
          <cell r="N4429" t="str">
            <v>TAS Eligible</v>
          </cell>
          <cell r="S4429">
            <v>30</v>
          </cell>
          <cell r="X4429">
            <v>28.3188961163542</v>
          </cell>
        </row>
        <row r="4430">
          <cell r="A4430" t="str">
            <v>L&amp;S Social Sciences Division</v>
          </cell>
          <cell r="B4430" t="str">
            <v>History</v>
          </cell>
          <cell r="N4430" t="str">
            <v>TAS Eligible</v>
          </cell>
          <cell r="S4430">
            <v>45</v>
          </cell>
          <cell r="X4430">
            <v>48.43680398239124</v>
          </cell>
        </row>
        <row r="4431">
          <cell r="A4431" t="str">
            <v>L&amp;S Social Sciences Division</v>
          </cell>
          <cell r="B4431" t="str">
            <v>History</v>
          </cell>
          <cell r="N4431" t="str">
            <v>TAS Eligible</v>
          </cell>
          <cell r="S4431">
            <v>25</v>
          </cell>
          <cell r="X4431">
            <v>22.005290801070107</v>
          </cell>
        </row>
        <row r="4432">
          <cell r="A4432" t="str">
            <v>L&amp;S Social Sciences Division</v>
          </cell>
          <cell r="B4432" t="str">
            <v>History</v>
          </cell>
          <cell r="N4432" t="str">
            <v>TAS Eligible</v>
          </cell>
          <cell r="S4432">
            <v>60</v>
          </cell>
          <cell r="X4432">
            <v>56.188725995637505</v>
          </cell>
        </row>
        <row r="4433">
          <cell r="A4433" t="str">
            <v>L&amp;S Social Sciences Division</v>
          </cell>
          <cell r="B4433" t="str">
            <v>History</v>
          </cell>
          <cell r="N4433" t="str">
            <v>TAS Eligible</v>
          </cell>
          <cell r="S4433">
            <v>60</v>
          </cell>
          <cell r="X4433">
            <v>62.853219472209588</v>
          </cell>
        </row>
        <row r="4434">
          <cell r="A4434" t="str">
            <v>L&amp;S Social Sciences Division</v>
          </cell>
          <cell r="B4434" t="str">
            <v>History</v>
          </cell>
          <cell r="N4434" t="str">
            <v>TAS Eligible</v>
          </cell>
          <cell r="S4434">
            <v>15</v>
          </cell>
          <cell r="X4434">
            <v>11.472421022193306</v>
          </cell>
        </row>
        <row r="4435">
          <cell r="A4435" t="str">
            <v>L&amp;S Social Sciences Division</v>
          </cell>
          <cell r="B4435" t="str">
            <v>History</v>
          </cell>
          <cell r="N4435" t="str">
            <v>TAS Eligible</v>
          </cell>
          <cell r="S4435">
            <v>20</v>
          </cell>
          <cell r="X4435">
            <v>22.966155106110243</v>
          </cell>
        </row>
        <row r="4436">
          <cell r="A4436" t="str">
            <v>L&amp;S Social Sciences Division</v>
          </cell>
          <cell r="B4436" t="str">
            <v>History</v>
          </cell>
          <cell r="N4436" t="str">
            <v>TAS Eligible</v>
          </cell>
          <cell r="S4436">
            <v>10</v>
          </cell>
          <cell r="X4436">
            <v>8.8665153773201446</v>
          </cell>
        </row>
        <row r="4437">
          <cell r="A4437" t="str">
            <v>L&amp;S Social Sciences Division</v>
          </cell>
          <cell r="B4437" t="str">
            <v>History</v>
          </cell>
          <cell r="N4437" t="str">
            <v>TAS Eligible</v>
          </cell>
          <cell r="S4437">
            <v>50</v>
          </cell>
          <cell r="X4437">
            <v>53.702099838798944</v>
          </cell>
        </row>
        <row r="4438">
          <cell r="A4438" t="str">
            <v>L&amp;S Social Sciences Division</v>
          </cell>
          <cell r="B4438" t="str">
            <v>History</v>
          </cell>
          <cell r="N4438" t="str">
            <v>TAS Eligible</v>
          </cell>
          <cell r="S4438">
            <v>70</v>
          </cell>
          <cell r="X4438">
            <v>65.722968289418645</v>
          </cell>
        </row>
        <row r="4439">
          <cell r="A4439" t="str">
            <v>L&amp;S Social Sciences Division</v>
          </cell>
          <cell r="B4439" t="str">
            <v>History</v>
          </cell>
          <cell r="N4439" t="str">
            <v>TAS Eligible</v>
          </cell>
          <cell r="S4439">
            <v>70</v>
          </cell>
          <cell r="X4439">
            <v>59.182955713930497</v>
          </cell>
        </row>
        <row r="4440">
          <cell r="A4440" t="str">
            <v>L&amp;S Social Sciences Division</v>
          </cell>
          <cell r="B4440" t="str">
            <v>History</v>
          </cell>
          <cell r="N4440" t="str">
            <v>TAS Eligible</v>
          </cell>
          <cell r="S4440">
            <v>25</v>
          </cell>
          <cell r="X4440">
            <v>22.025586510005216</v>
          </cell>
        </row>
        <row r="4441">
          <cell r="A4441" t="str">
            <v>L&amp;S Social Sciences Division</v>
          </cell>
          <cell r="B4441" t="str">
            <v>History</v>
          </cell>
          <cell r="N4441" t="str">
            <v>TAS Eligible</v>
          </cell>
          <cell r="S4441">
            <v>40</v>
          </cell>
          <cell r="X4441">
            <v>39.554551419711899</v>
          </cell>
        </row>
        <row r="4442">
          <cell r="A4442" t="str">
            <v>L&amp;S Social Sciences Division</v>
          </cell>
          <cell r="B4442" t="str">
            <v>History</v>
          </cell>
          <cell r="N4442" t="str">
            <v>TAS Eligible</v>
          </cell>
          <cell r="S4442">
            <v>40</v>
          </cell>
          <cell r="X4442">
            <v>44.184766160225216</v>
          </cell>
        </row>
        <row r="4443">
          <cell r="A4443" t="str">
            <v>L&amp;S Social Sciences Division</v>
          </cell>
          <cell r="B4443" t="str">
            <v>History</v>
          </cell>
          <cell r="N4443" t="str">
            <v>TAS Eligible</v>
          </cell>
          <cell r="S4443">
            <v>36</v>
          </cell>
          <cell r="X4443">
            <v>40.478148174610567</v>
          </cell>
        </row>
        <row r="4444">
          <cell r="A4444" t="str">
            <v>L&amp;S Social Sciences Division</v>
          </cell>
          <cell r="B4444" t="str">
            <v>History</v>
          </cell>
          <cell r="N4444" t="str">
            <v>TAS Eligible</v>
          </cell>
          <cell r="S4444">
            <v>48</v>
          </cell>
          <cell r="X4444">
            <v>50.360800345406027</v>
          </cell>
        </row>
        <row r="4445">
          <cell r="A4445" t="str">
            <v>L&amp;S Social Sciences Division</v>
          </cell>
          <cell r="B4445" t="str">
            <v>History</v>
          </cell>
          <cell r="N4445" t="str">
            <v>TAS Eligible</v>
          </cell>
          <cell r="S4445">
            <v>36</v>
          </cell>
          <cell r="X4445">
            <v>30.986847221974013</v>
          </cell>
        </row>
        <row r="4446">
          <cell r="A4446" t="str">
            <v>L&amp;S Social Sciences Division</v>
          </cell>
          <cell r="B4446" t="str">
            <v>History</v>
          </cell>
          <cell r="N4446" t="str">
            <v>TAS Eligible</v>
          </cell>
          <cell r="S4446">
            <v>24</v>
          </cell>
          <cell r="X4446">
            <v>19.124296685555848</v>
          </cell>
        </row>
        <row r="4447">
          <cell r="A4447" t="str">
            <v>L&amp;S Social Sciences Division</v>
          </cell>
          <cell r="B4447" t="str">
            <v>History</v>
          </cell>
          <cell r="N4447" t="str">
            <v>TAS Eligible</v>
          </cell>
          <cell r="S4447">
            <v>40</v>
          </cell>
          <cell r="X4447">
            <v>39.329187093091846</v>
          </cell>
        </row>
        <row r="4448">
          <cell r="A4448" t="str">
            <v>L&amp;S Social Sciences Division</v>
          </cell>
          <cell r="B4448" t="str">
            <v>History</v>
          </cell>
          <cell r="N4448" t="str">
            <v>TAS Eligible</v>
          </cell>
          <cell r="S4448">
            <v>52</v>
          </cell>
          <cell r="X4448">
            <v>48.604804743554659</v>
          </cell>
        </row>
        <row r="4449">
          <cell r="A4449" t="str">
            <v>L&amp;S Social Sciences Division</v>
          </cell>
          <cell r="B4449" t="str">
            <v>History</v>
          </cell>
          <cell r="N4449" t="str">
            <v>TAS Eligible</v>
          </cell>
          <cell r="S4449">
            <v>16</v>
          </cell>
          <cell r="X4449">
            <v>17.955229605696474</v>
          </cell>
        </row>
        <row r="4450">
          <cell r="A4450" t="str">
            <v>L&amp;S Social Sciences Division</v>
          </cell>
          <cell r="B4450" t="str">
            <v>History</v>
          </cell>
          <cell r="N4450" t="str">
            <v>TAS Eligible</v>
          </cell>
          <cell r="S4450">
            <v>32</v>
          </cell>
          <cell r="X4450">
            <v>29.340487398372318</v>
          </cell>
        </row>
        <row r="4451">
          <cell r="A4451" t="str">
            <v>L&amp;S Social Sciences Division</v>
          </cell>
          <cell r="B4451" t="str">
            <v>History</v>
          </cell>
          <cell r="N4451" t="str">
            <v>TAS Eligible</v>
          </cell>
          <cell r="S4451">
            <v>48</v>
          </cell>
          <cell r="X4451">
            <v>47.03701811825497</v>
          </cell>
        </row>
        <row r="4452">
          <cell r="A4452" t="str">
            <v>L&amp;S Social Sciences Division</v>
          </cell>
          <cell r="B4452" t="str">
            <v>History</v>
          </cell>
          <cell r="N4452" t="str">
            <v>TAS Eligible</v>
          </cell>
          <cell r="S4452">
            <v>64</v>
          </cell>
          <cell r="X4452">
            <v>67.341445234378071</v>
          </cell>
        </row>
        <row r="4453">
          <cell r="A4453" t="str">
            <v>L&amp;S Social Sciences Division</v>
          </cell>
          <cell r="B4453" t="str">
            <v>History</v>
          </cell>
          <cell r="N4453" t="str">
            <v>TAS Eligible</v>
          </cell>
          <cell r="S4453">
            <v>52</v>
          </cell>
          <cell r="X4453">
            <v>50.168776055320848</v>
          </cell>
        </row>
        <row r="4454">
          <cell r="A4454" t="str">
            <v>L&amp;S Social Sciences Division</v>
          </cell>
          <cell r="B4454" t="str">
            <v>History</v>
          </cell>
          <cell r="N4454" t="str">
            <v>TAS Eligible</v>
          </cell>
          <cell r="S4454">
            <v>52</v>
          </cell>
          <cell r="X4454">
            <v>54.40378468819091</v>
          </cell>
        </row>
        <row r="4455">
          <cell r="A4455" t="str">
            <v>L&amp;S Social Sciences Division</v>
          </cell>
          <cell r="B4455" t="str">
            <v>History</v>
          </cell>
          <cell r="N4455" t="str">
            <v>TAS Eligible</v>
          </cell>
          <cell r="S4455">
            <v>32</v>
          </cell>
          <cell r="X4455">
            <v>24.766092532459435</v>
          </cell>
        </row>
        <row r="4456">
          <cell r="A4456" t="str">
            <v>L&amp;S Social Sciences Division</v>
          </cell>
          <cell r="B4456" t="str">
            <v>History</v>
          </cell>
          <cell r="N4456" t="str">
            <v>TAS Eligible</v>
          </cell>
          <cell r="S4456">
            <v>44</v>
          </cell>
          <cell r="X4456">
            <v>47.580513034551174</v>
          </cell>
        </row>
        <row r="4457">
          <cell r="A4457" t="str">
            <v>L&amp;S Social Sciences Division</v>
          </cell>
          <cell r="B4457" t="str">
            <v>History</v>
          </cell>
          <cell r="N4457" t="str">
            <v>TAS Eligible</v>
          </cell>
          <cell r="S4457">
            <v>52</v>
          </cell>
          <cell r="X4457">
            <v>63.188071347087828</v>
          </cell>
        </row>
        <row r="4458">
          <cell r="A4458" t="str">
            <v>L&amp;S Social Sciences Division</v>
          </cell>
          <cell r="B4458" t="str">
            <v>History</v>
          </cell>
          <cell r="N4458" t="str">
            <v>TAS Eligible</v>
          </cell>
          <cell r="S4458">
            <v>24</v>
          </cell>
          <cell r="X4458">
            <v>25.045466567990239</v>
          </cell>
        </row>
        <row r="4459">
          <cell r="A4459" t="str">
            <v>L&amp;S Social Sciences Division</v>
          </cell>
          <cell r="B4459" t="str">
            <v>History</v>
          </cell>
          <cell r="N4459" t="str">
            <v>TAS Eligible</v>
          </cell>
          <cell r="S4459">
            <v>28</v>
          </cell>
          <cell r="X4459">
            <v>25.764155863368259</v>
          </cell>
        </row>
        <row r="4460">
          <cell r="A4460" t="str">
            <v>L&amp;S Social Sciences Division</v>
          </cell>
          <cell r="B4460" t="str">
            <v>History</v>
          </cell>
          <cell r="N4460" t="str">
            <v>TAS Eligible</v>
          </cell>
          <cell r="S4460">
            <v>64</v>
          </cell>
          <cell r="X4460">
            <v>66.771521590554229</v>
          </cell>
        </row>
        <row r="4461">
          <cell r="A4461" t="str">
            <v>L&amp;S Social Sciences Division</v>
          </cell>
          <cell r="B4461" t="str">
            <v>History</v>
          </cell>
          <cell r="N4461" t="str">
            <v>TAS Eligible</v>
          </cell>
          <cell r="S4461">
            <v>40</v>
          </cell>
          <cell r="X4461">
            <v>39.366110689359672</v>
          </cell>
        </row>
        <row r="4462">
          <cell r="A4462" t="str">
            <v>L&amp;S Social Sciences Division</v>
          </cell>
          <cell r="B4462" t="str">
            <v>History</v>
          </cell>
          <cell r="N4462" t="str">
            <v>TAS Eligible</v>
          </cell>
          <cell r="S4462">
            <v>24</v>
          </cell>
          <cell r="X4462">
            <v>20.687206929811381</v>
          </cell>
        </row>
        <row r="4463">
          <cell r="A4463" t="str">
            <v>L&amp;S Social Sciences Division</v>
          </cell>
          <cell r="B4463" t="str">
            <v>History</v>
          </cell>
          <cell r="N4463" t="str">
            <v>TAS Eligible</v>
          </cell>
          <cell r="S4463">
            <v>28</v>
          </cell>
          <cell r="X4463">
            <v>17.440977013558303</v>
          </cell>
        </row>
        <row r="4464">
          <cell r="A4464" t="str">
            <v>L&amp;S Social Sciences Division</v>
          </cell>
          <cell r="B4464" t="str">
            <v>History</v>
          </cell>
          <cell r="N4464" t="str">
            <v>TAS Eligible</v>
          </cell>
          <cell r="S4464">
            <v>40</v>
          </cell>
          <cell r="X4464">
            <v>39.907681630000795</v>
          </cell>
        </row>
        <row r="4465">
          <cell r="A4465" t="str">
            <v>L&amp;S Social Sciences Division</v>
          </cell>
          <cell r="B4465" t="str">
            <v>History</v>
          </cell>
          <cell r="N4465" t="str">
            <v>TAS Eligible</v>
          </cell>
          <cell r="S4465">
            <v>28</v>
          </cell>
          <cell r="X4465">
            <v>28.172347879161286</v>
          </cell>
        </row>
        <row r="4466">
          <cell r="A4466" t="str">
            <v>L&amp;S Social Sciences Division</v>
          </cell>
          <cell r="B4466" t="str">
            <v>History</v>
          </cell>
          <cell r="N4466" t="str">
            <v>TAS Eligible</v>
          </cell>
          <cell r="S4466">
            <v>32</v>
          </cell>
          <cell r="X4466">
            <v>35.922243108523865</v>
          </cell>
        </row>
        <row r="4467">
          <cell r="A4467" t="str">
            <v>L&amp;S Social Sciences Division</v>
          </cell>
          <cell r="B4467" t="str">
            <v>History</v>
          </cell>
          <cell r="N4467" t="str">
            <v>TAS Eligible</v>
          </cell>
          <cell r="S4467">
            <v>44</v>
          </cell>
          <cell r="X4467">
            <v>40.650723137343569</v>
          </cell>
        </row>
        <row r="4468">
          <cell r="A4468" t="str">
            <v>L&amp;S Social Sciences Division</v>
          </cell>
          <cell r="B4468" t="str">
            <v>History</v>
          </cell>
          <cell r="N4468" t="str">
            <v>TAS Eligible</v>
          </cell>
          <cell r="S4468">
            <v>36</v>
          </cell>
          <cell r="X4468">
            <v>35.059010409190265</v>
          </cell>
        </row>
        <row r="4469">
          <cell r="A4469" t="str">
            <v>L&amp;S Social Sciences Division</v>
          </cell>
          <cell r="B4469" t="str">
            <v>History</v>
          </cell>
          <cell r="N4469" t="str">
            <v>TAS Eligible</v>
          </cell>
          <cell r="S4469">
            <v>20</v>
          </cell>
          <cell r="X4469">
            <v>21.800977178719517</v>
          </cell>
        </row>
        <row r="4470">
          <cell r="A4470" t="str">
            <v>L&amp;S Social Sciences Division</v>
          </cell>
          <cell r="B4470" t="str">
            <v>History</v>
          </cell>
          <cell r="N4470" t="str">
            <v>TAS Eligible</v>
          </cell>
          <cell r="S4470">
            <v>20</v>
          </cell>
          <cell r="X4470">
            <v>22.583977257132439</v>
          </cell>
        </row>
        <row r="4471">
          <cell r="A4471" t="str">
            <v>L&amp;S Social Sciences Division</v>
          </cell>
          <cell r="B4471" t="str">
            <v>History</v>
          </cell>
          <cell r="N4471" t="str">
            <v>TAS Eligible</v>
          </cell>
          <cell r="S4471">
            <v>48</v>
          </cell>
          <cell r="X4471">
            <v>42.183530230781727</v>
          </cell>
        </row>
        <row r="4472">
          <cell r="A4472" t="str">
            <v>L&amp;S Social Sciences Division</v>
          </cell>
          <cell r="B4472" t="str">
            <v>History</v>
          </cell>
          <cell r="N4472" t="str">
            <v>TAS Eligible</v>
          </cell>
          <cell r="S4472">
            <v>64</v>
          </cell>
          <cell r="X4472">
            <v>57.47559095182968</v>
          </cell>
        </row>
        <row r="4473">
          <cell r="A4473" t="str">
            <v>L&amp;S Social Sciences Division</v>
          </cell>
          <cell r="B4473" t="str">
            <v>History</v>
          </cell>
          <cell r="N4473" t="str">
            <v>TAS Eligible</v>
          </cell>
          <cell r="S4473">
            <v>44</v>
          </cell>
          <cell r="X4473">
            <v>46.916929949603556</v>
          </cell>
        </row>
        <row r="4474">
          <cell r="A4474" t="str">
            <v>L&amp;S Social Sciences Division</v>
          </cell>
          <cell r="B4474" t="str">
            <v>History</v>
          </cell>
          <cell r="N4474" t="str">
            <v>TAS Eligible</v>
          </cell>
          <cell r="S4474">
            <v>120</v>
          </cell>
          <cell r="X4474">
            <v>127.17960603793652</v>
          </cell>
        </row>
        <row r="4475">
          <cell r="A4475" t="str">
            <v>L&amp;S Social Sciences Division</v>
          </cell>
          <cell r="B4475" t="str">
            <v>History</v>
          </cell>
          <cell r="N4475" t="str">
            <v>TAS Eligible</v>
          </cell>
          <cell r="S4475">
            <v>112</v>
          </cell>
          <cell r="X4475">
            <v>122.67570463716838</v>
          </cell>
        </row>
        <row r="4476">
          <cell r="A4476" t="str">
            <v>L&amp;S Social Sciences Division</v>
          </cell>
          <cell r="B4476" t="str">
            <v>History</v>
          </cell>
          <cell r="N4476" t="str">
            <v>TAS Eligible</v>
          </cell>
          <cell r="S4476">
            <v>468</v>
          </cell>
          <cell r="X4476">
            <v>465.31788041921249</v>
          </cell>
        </row>
        <row r="4477">
          <cell r="A4477" t="str">
            <v>L&amp;S Social Sciences Division</v>
          </cell>
          <cell r="B4477" t="str">
            <v>History</v>
          </cell>
          <cell r="N4477" t="str">
            <v>TAS Eligible</v>
          </cell>
          <cell r="S4477">
            <v>108</v>
          </cell>
          <cell r="X4477">
            <v>115.63428409537659</v>
          </cell>
        </row>
        <row r="4478">
          <cell r="A4478" t="str">
            <v>L&amp;S Social Sciences Division</v>
          </cell>
          <cell r="B4478" t="str">
            <v>History</v>
          </cell>
          <cell r="N4478" t="str">
            <v>TAS Eligible</v>
          </cell>
          <cell r="S4478">
            <v>52</v>
          </cell>
          <cell r="X4478">
            <v>47.256238411346139</v>
          </cell>
        </row>
        <row r="4479">
          <cell r="A4479" t="str">
            <v>L&amp;S Social Sciences Division</v>
          </cell>
          <cell r="B4479" t="str">
            <v>History</v>
          </cell>
          <cell r="N4479" t="str">
            <v>TAS Eligible</v>
          </cell>
          <cell r="S4479">
            <v>288</v>
          </cell>
          <cell r="X4479">
            <v>271.38584293562769</v>
          </cell>
        </row>
        <row r="4480">
          <cell r="A4480" t="str">
            <v>L&amp;S Social Sciences Division</v>
          </cell>
          <cell r="B4480" t="str">
            <v>History</v>
          </cell>
          <cell r="N4480" t="str">
            <v>TAS Eligible</v>
          </cell>
          <cell r="S4480">
            <v>124</v>
          </cell>
          <cell r="X4480">
            <v>131.19371592897915</v>
          </cell>
        </row>
        <row r="4481">
          <cell r="A4481" t="str">
            <v>L&amp;S Social Sciences Division</v>
          </cell>
          <cell r="B4481" t="str">
            <v>History</v>
          </cell>
          <cell r="N4481" t="str">
            <v>TAS Eligible</v>
          </cell>
          <cell r="S4481">
            <v>204</v>
          </cell>
          <cell r="X4481">
            <v>204.65354367608418</v>
          </cell>
        </row>
        <row r="4482">
          <cell r="A4482" t="str">
            <v>L&amp;S Social Sciences Division</v>
          </cell>
          <cell r="B4482" t="str">
            <v>History</v>
          </cell>
          <cell r="N4482" t="str">
            <v>TAS Eligible</v>
          </cell>
          <cell r="S4482">
            <v>244</v>
          </cell>
          <cell r="X4482">
            <v>251.59758934298841</v>
          </cell>
        </row>
        <row r="4483">
          <cell r="A4483" t="str">
            <v>L&amp;S Social Sciences Division</v>
          </cell>
          <cell r="B4483" t="str">
            <v>History</v>
          </cell>
          <cell r="N4483" t="str">
            <v>TAS Eligible</v>
          </cell>
          <cell r="S4483">
            <v>684</v>
          </cell>
          <cell r="X4483">
            <v>678.56940828016184</v>
          </cell>
        </row>
        <row r="4484">
          <cell r="A4484" t="str">
            <v>L&amp;S Social Sciences Division</v>
          </cell>
          <cell r="B4484" t="str">
            <v>History</v>
          </cell>
          <cell r="N4484" t="str">
            <v>TAS Eligible</v>
          </cell>
          <cell r="S4484">
            <v>600</v>
          </cell>
          <cell r="X4484">
            <v>604.24393048221725</v>
          </cell>
        </row>
        <row r="4485">
          <cell r="A4485" t="str">
            <v>L&amp;S Social Sciences Division</v>
          </cell>
          <cell r="B4485" t="str">
            <v>History</v>
          </cell>
          <cell r="N4485" t="str">
            <v>TAS Eligible</v>
          </cell>
          <cell r="S4485">
            <v>100</v>
          </cell>
          <cell r="X4485">
            <v>105.88464941459907</v>
          </cell>
        </row>
        <row r="4486">
          <cell r="A4486" t="str">
            <v>L&amp;S Social Sciences Division</v>
          </cell>
          <cell r="B4486" t="str">
            <v>History</v>
          </cell>
          <cell r="N4486" t="str">
            <v>TAS Eligible</v>
          </cell>
          <cell r="S4486">
            <v>196</v>
          </cell>
          <cell r="X4486">
            <v>204.96178633726612</v>
          </cell>
        </row>
        <row r="4487">
          <cell r="A4487" t="str">
            <v>L&amp;S Social Sciences Division</v>
          </cell>
          <cell r="B4487" t="str">
            <v>History</v>
          </cell>
          <cell r="N4487" t="str">
            <v>TAS Eligible</v>
          </cell>
          <cell r="S4487">
            <v>428</v>
          </cell>
          <cell r="X4487">
            <v>461.84169505413684</v>
          </cell>
        </row>
        <row r="4488">
          <cell r="A4488" t="str">
            <v>L&amp;S Social Sciences Division</v>
          </cell>
          <cell r="B4488" t="str">
            <v>History</v>
          </cell>
          <cell r="N4488" t="str">
            <v>TAS Eligible</v>
          </cell>
          <cell r="S4488">
            <v>460</v>
          </cell>
          <cell r="X4488">
            <v>461.25377296397994</v>
          </cell>
        </row>
        <row r="4489">
          <cell r="A4489" t="str">
            <v>L&amp;S Social Sciences Division</v>
          </cell>
          <cell r="B4489" t="str">
            <v>History</v>
          </cell>
          <cell r="N4489" t="str">
            <v>TAS Eligible</v>
          </cell>
          <cell r="S4489">
            <v>576</v>
          </cell>
          <cell r="X4489">
            <v>603.63621939578059</v>
          </cell>
        </row>
        <row r="4490">
          <cell r="A4490" t="str">
            <v>L&amp;S Social Sciences Division</v>
          </cell>
          <cell r="B4490" t="str">
            <v>History</v>
          </cell>
          <cell r="N4490" t="str">
            <v>TAS Eligible</v>
          </cell>
          <cell r="S4490">
            <v>172</v>
          </cell>
          <cell r="X4490">
            <v>166.49526318148392</v>
          </cell>
        </row>
        <row r="4491">
          <cell r="A4491" t="str">
            <v>L&amp;S Social Sciences Division</v>
          </cell>
          <cell r="B4491" t="str">
            <v>History</v>
          </cell>
          <cell r="N4491" t="str">
            <v>TAS Eligible</v>
          </cell>
          <cell r="S4491">
            <v>164</v>
          </cell>
          <cell r="X4491">
            <v>166.60903538615858</v>
          </cell>
        </row>
        <row r="4492">
          <cell r="A4492" t="str">
            <v>L&amp;S Social Sciences Division</v>
          </cell>
          <cell r="B4492" t="str">
            <v>History</v>
          </cell>
          <cell r="N4492" t="str">
            <v>TAS Eligible</v>
          </cell>
          <cell r="S4492">
            <v>96</v>
          </cell>
          <cell r="X4492">
            <v>97.527240226044029</v>
          </cell>
        </row>
        <row r="4493">
          <cell r="A4493" t="str">
            <v>L&amp;S Social Sciences Division</v>
          </cell>
          <cell r="B4493" t="str">
            <v>History</v>
          </cell>
          <cell r="N4493" t="str">
            <v>TAS Eligible</v>
          </cell>
          <cell r="S4493">
            <v>124</v>
          </cell>
          <cell r="X4493">
            <v>138.94174576043071</v>
          </cell>
        </row>
        <row r="4494">
          <cell r="A4494" t="str">
            <v>L&amp;S Social Sciences Division</v>
          </cell>
          <cell r="B4494" t="str">
            <v>History</v>
          </cell>
          <cell r="N4494" t="str">
            <v>TAS Eligible</v>
          </cell>
          <cell r="S4494">
            <v>196</v>
          </cell>
          <cell r="X4494">
            <v>203.94771527457866</v>
          </cell>
        </row>
        <row r="4495">
          <cell r="A4495" t="str">
            <v>L&amp;S Social Sciences Division</v>
          </cell>
          <cell r="B4495" t="str">
            <v>History</v>
          </cell>
          <cell r="N4495" t="str">
            <v>TAS Eligible</v>
          </cell>
          <cell r="S4495">
            <v>128</v>
          </cell>
          <cell r="X4495">
            <v>131.07635725395079</v>
          </cell>
        </row>
        <row r="4496">
          <cell r="A4496" t="str">
            <v>L&amp;S Social Sciences Division</v>
          </cell>
          <cell r="B4496" t="str">
            <v>History</v>
          </cell>
          <cell r="N4496" t="str">
            <v>TAS Eligible</v>
          </cell>
          <cell r="S4496">
            <v>84</v>
          </cell>
          <cell r="X4496">
            <v>81.137101312805385</v>
          </cell>
        </row>
        <row r="4497">
          <cell r="A4497" t="str">
            <v>L&amp;S Social Sciences Division</v>
          </cell>
          <cell r="B4497" t="str">
            <v>History</v>
          </cell>
          <cell r="N4497" t="str">
            <v>TAS Eligible</v>
          </cell>
          <cell r="S4497">
            <v>208</v>
          </cell>
          <cell r="X4497">
            <v>206.32645772503776</v>
          </cell>
        </row>
        <row r="4498">
          <cell r="A4498" t="str">
            <v>L&amp;S Social Sciences Division</v>
          </cell>
          <cell r="B4498" t="str">
            <v>History</v>
          </cell>
          <cell r="N4498" t="str">
            <v>TAS Eligible</v>
          </cell>
          <cell r="S4498">
            <v>48</v>
          </cell>
          <cell r="X4498">
            <v>49.896058409283171</v>
          </cell>
        </row>
        <row r="4499">
          <cell r="A4499" t="str">
            <v>L&amp;S Social Sciences Division</v>
          </cell>
          <cell r="B4499" t="str">
            <v>History</v>
          </cell>
          <cell r="N4499" t="str">
            <v>TAS Eligible</v>
          </cell>
          <cell r="S4499">
            <v>280</v>
          </cell>
          <cell r="X4499">
            <v>267.8454253076485</v>
          </cell>
        </row>
        <row r="4500">
          <cell r="A4500" t="str">
            <v>L&amp;S Social Sciences Division</v>
          </cell>
          <cell r="B4500" t="str">
            <v>History</v>
          </cell>
          <cell r="N4500" t="str">
            <v>TAS Eligible</v>
          </cell>
          <cell r="S4500">
            <v>156</v>
          </cell>
          <cell r="X4500">
            <v>161.9432654958689</v>
          </cell>
        </row>
        <row r="4501">
          <cell r="A4501" t="str">
            <v>L&amp;S Social Sciences Division</v>
          </cell>
          <cell r="B4501" t="str">
            <v>History</v>
          </cell>
          <cell r="N4501" t="str">
            <v>TAS Eligible</v>
          </cell>
          <cell r="S4501">
            <v>100</v>
          </cell>
          <cell r="X4501">
            <v>94.119076117010465</v>
          </cell>
        </row>
        <row r="4502">
          <cell r="A4502" t="str">
            <v>L&amp;S Social Sciences Division</v>
          </cell>
          <cell r="B4502" t="str">
            <v>History</v>
          </cell>
          <cell r="N4502" t="str">
            <v>TAS Eligible</v>
          </cell>
          <cell r="S4502">
            <v>688</v>
          </cell>
          <cell r="X4502">
            <v>690.86230653370421</v>
          </cell>
        </row>
        <row r="4503">
          <cell r="A4503" t="str">
            <v>L&amp;S Social Sciences Division</v>
          </cell>
          <cell r="B4503" t="str">
            <v>History</v>
          </cell>
          <cell r="N4503" t="str">
            <v>TAS Eligible</v>
          </cell>
          <cell r="S4503">
            <v>420</v>
          </cell>
          <cell r="X4503">
            <v>435.47655590559236</v>
          </cell>
        </row>
        <row r="4504">
          <cell r="A4504" t="str">
            <v>L&amp;S Social Sciences Division</v>
          </cell>
          <cell r="B4504" t="str">
            <v>History</v>
          </cell>
          <cell r="N4504" t="str">
            <v>TAS Eligible</v>
          </cell>
          <cell r="S4504">
            <v>68</v>
          </cell>
          <cell r="X4504">
            <v>67.754068950439645</v>
          </cell>
        </row>
        <row r="4505">
          <cell r="A4505" t="str">
            <v>L&amp;S Social Sciences Division</v>
          </cell>
          <cell r="B4505" t="str">
            <v>History</v>
          </cell>
          <cell r="N4505" t="str">
            <v>TAS Eligible</v>
          </cell>
          <cell r="S4505">
            <v>104</v>
          </cell>
          <cell r="X4505">
            <v>99.809307950673684</v>
          </cell>
        </row>
        <row r="4506">
          <cell r="A4506" t="str">
            <v>L&amp;S Social Sciences Division</v>
          </cell>
          <cell r="B4506" t="str">
            <v>History</v>
          </cell>
          <cell r="N4506" t="str">
            <v>TAS Eligible</v>
          </cell>
          <cell r="S4506">
            <v>240</v>
          </cell>
          <cell r="X4506">
            <v>242.48882738613401</v>
          </cell>
        </row>
        <row r="4507">
          <cell r="A4507" t="str">
            <v>L&amp;S Social Sciences Division</v>
          </cell>
          <cell r="B4507" t="str">
            <v>History</v>
          </cell>
          <cell r="N4507" t="str">
            <v>TAS Eligible</v>
          </cell>
          <cell r="S4507">
            <v>208</v>
          </cell>
          <cell r="X4507">
            <v>220.50316160696951</v>
          </cell>
        </row>
        <row r="4508">
          <cell r="A4508" t="str">
            <v>L&amp;S Social Sciences Division</v>
          </cell>
          <cell r="B4508" t="str">
            <v>History</v>
          </cell>
          <cell r="N4508" t="str">
            <v>TAS Eligible</v>
          </cell>
          <cell r="S4508">
            <v>364</v>
          </cell>
          <cell r="X4508">
            <v>378.37166626316275</v>
          </cell>
        </row>
        <row r="4509">
          <cell r="A4509" t="str">
            <v>L&amp;S Social Sciences Division</v>
          </cell>
          <cell r="B4509" t="str">
            <v>History</v>
          </cell>
          <cell r="N4509" t="str">
            <v>TAS Eligible</v>
          </cell>
          <cell r="S4509">
            <v>72</v>
          </cell>
          <cell r="X4509">
            <v>60.322181429598345</v>
          </cell>
        </row>
        <row r="4510">
          <cell r="A4510" t="str">
            <v>L&amp;S Social Sciences Division</v>
          </cell>
          <cell r="B4510" t="str">
            <v>History</v>
          </cell>
          <cell r="N4510" t="str">
            <v>TAS Eligible</v>
          </cell>
          <cell r="S4510">
            <v>112</v>
          </cell>
          <cell r="X4510">
            <v>113.1565790060726</v>
          </cell>
        </row>
        <row r="4511">
          <cell r="A4511" t="str">
            <v>L&amp;S Social Sciences Division</v>
          </cell>
          <cell r="B4511" t="str">
            <v>History</v>
          </cell>
          <cell r="N4511" t="str">
            <v>TAS Eligible</v>
          </cell>
          <cell r="S4511">
            <v>48</v>
          </cell>
          <cell r="X4511">
            <v>50.726601780218431</v>
          </cell>
        </row>
        <row r="4512">
          <cell r="A4512" t="str">
            <v>L&amp;S Social Sciences Division</v>
          </cell>
          <cell r="B4512" t="str">
            <v>History</v>
          </cell>
          <cell r="N4512" t="str">
            <v>TAS Eligible</v>
          </cell>
          <cell r="S4512">
            <v>284</v>
          </cell>
          <cell r="X4512">
            <v>302.74128142568827</v>
          </cell>
        </row>
        <row r="4513">
          <cell r="A4513" t="str">
            <v>L&amp;S Social Sciences Division</v>
          </cell>
          <cell r="B4513" t="str">
            <v>History</v>
          </cell>
          <cell r="N4513" t="str">
            <v>TAS Eligible</v>
          </cell>
          <cell r="S4513">
            <v>108</v>
          </cell>
          <cell r="X4513">
            <v>109.48264649755961</v>
          </cell>
        </row>
        <row r="4514">
          <cell r="A4514" t="str">
            <v>L&amp;S Social Sciences Division</v>
          </cell>
          <cell r="B4514" t="str">
            <v>History</v>
          </cell>
          <cell r="N4514" t="str">
            <v>TAS Eligible</v>
          </cell>
          <cell r="S4514">
            <v>84</v>
          </cell>
          <cell r="X4514">
            <v>85.153169498101946</v>
          </cell>
        </row>
        <row r="4515">
          <cell r="A4515" t="str">
            <v>L&amp;S Social Sciences Division</v>
          </cell>
          <cell r="B4515" t="str">
            <v>History</v>
          </cell>
          <cell r="N4515" t="str">
            <v>TAS Eligible</v>
          </cell>
          <cell r="S4515">
            <v>120</v>
          </cell>
          <cell r="X4515">
            <v>114.54021023125873</v>
          </cell>
        </row>
        <row r="4516">
          <cell r="A4516" t="str">
            <v>L&amp;S Social Sciences Division</v>
          </cell>
          <cell r="B4516" t="str">
            <v>History</v>
          </cell>
          <cell r="N4516" t="str">
            <v>TAS Eligible</v>
          </cell>
          <cell r="S4516">
            <v>68</v>
          </cell>
          <cell r="X4516">
            <v>76.202628410700783</v>
          </cell>
        </row>
        <row r="4517">
          <cell r="A4517" t="str">
            <v>L&amp;S Social Sciences Division</v>
          </cell>
          <cell r="B4517" t="str">
            <v>History</v>
          </cell>
          <cell r="N4517" t="str">
            <v>TAS Eligible</v>
          </cell>
          <cell r="S4517">
            <v>260</v>
          </cell>
          <cell r="X4517">
            <v>264.6010601920438</v>
          </cell>
        </row>
        <row r="4518">
          <cell r="A4518" t="str">
            <v>L&amp;S Social Sciences Division</v>
          </cell>
          <cell r="B4518" t="str">
            <v>History</v>
          </cell>
          <cell r="N4518" t="str">
            <v>TAS Eligible</v>
          </cell>
          <cell r="S4518">
            <v>112</v>
          </cell>
          <cell r="X4518">
            <v>111.4124058913348</v>
          </cell>
        </row>
        <row r="4519">
          <cell r="A4519" t="str">
            <v>L&amp;S Social Sciences Division</v>
          </cell>
          <cell r="B4519" t="str">
            <v>History</v>
          </cell>
          <cell r="N4519" t="str">
            <v>Not TAS Eligible</v>
          </cell>
          <cell r="S4519">
            <v>9.5</v>
          </cell>
          <cell r="X4519">
            <v>10.538778945238601</v>
          </cell>
        </row>
        <row r="4520">
          <cell r="A4520" t="str">
            <v>L&amp;S Social Sciences Division</v>
          </cell>
          <cell r="B4520" t="str">
            <v>History</v>
          </cell>
          <cell r="N4520" t="str">
            <v>Not TAS Eligible</v>
          </cell>
          <cell r="S4520">
            <v>16</v>
          </cell>
          <cell r="X4520">
            <v>19.6155306270499</v>
          </cell>
        </row>
        <row r="4521">
          <cell r="A4521" t="str">
            <v>L&amp;S Social Sciences Division</v>
          </cell>
          <cell r="B4521" t="str">
            <v>History</v>
          </cell>
          <cell r="N4521" t="str">
            <v>Not TAS Eligible</v>
          </cell>
          <cell r="S4521">
            <v>17</v>
          </cell>
          <cell r="X4521">
            <v>18.306182685103032</v>
          </cell>
        </row>
        <row r="4522">
          <cell r="A4522" t="str">
            <v>L&amp;S Social Sciences Division</v>
          </cell>
          <cell r="B4522" t="str">
            <v>History</v>
          </cell>
          <cell r="N4522" t="str">
            <v>Not TAS Eligible</v>
          </cell>
          <cell r="S4522">
            <v>18</v>
          </cell>
          <cell r="X4522">
            <v>19.52144459924293</v>
          </cell>
        </row>
        <row r="4523">
          <cell r="A4523" t="str">
            <v>L&amp;S Social Sciences Division</v>
          </cell>
          <cell r="B4523" t="str">
            <v>History</v>
          </cell>
          <cell r="N4523" t="str">
            <v>Not TAS Eligible</v>
          </cell>
          <cell r="S4523">
            <v>17</v>
          </cell>
          <cell r="X4523">
            <v>19.307262064375152</v>
          </cell>
        </row>
        <row r="4524">
          <cell r="A4524" t="str">
            <v>L&amp;S Social Sciences Division</v>
          </cell>
          <cell r="B4524" t="str">
            <v>History</v>
          </cell>
          <cell r="N4524" t="str">
            <v>Not TAS Eligible</v>
          </cell>
          <cell r="S4524">
            <v>17</v>
          </cell>
          <cell r="X4524">
            <v>20.151422930222793</v>
          </cell>
        </row>
        <row r="4525">
          <cell r="A4525" t="str">
            <v>L&amp;S Social Sciences Division</v>
          </cell>
          <cell r="B4525" t="str">
            <v>History</v>
          </cell>
          <cell r="N4525" t="str">
            <v>Not TAS Eligible</v>
          </cell>
          <cell r="S4525">
            <v>14</v>
          </cell>
          <cell r="X4525">
            <v>15.828617961912789</v>
          </cell>
        </row>
        <row r="4526">
          <cell r="A4526" t="str">
            <v>L&amp;S Social Sciences Division</v>
          </cell>
          <cell r="B4526" t="str">
            <v>History</v>
          </cell>
          <cell r="N4526" t="str">
            <v>Not TAS Eligible</v>
          </cell>
          <cell r="S4526">
            <v>13</v>
          </cell>
          <cell r="X4526">
            <v>14.484322874070724</v>
          </cell>
        </row>
        <row r="4527">
          <cell r="A4527" t="str">
            <v>L&amp;S Social Sciences Division</v>
          </cell>
          <cell r="B4527" t="str">
            <v>History</v>
          </cell>
          <cell r="N4527" t="str">
            <v>Not TAS Eligible</v>
          </cell>
          <cell r="S4527">
            <v>12</v>
          </cell>
          <cell r="X4527">
            <v>14.040925893389881</v>
          </cell>
        </row>
        <row r="4528">
          <cell r="A4528" t="str">
            <v>L&amp;S Social Sciences Division</v>
          </cell>
          <cell r="B4528" t="str">
            <v>History</v>
          </cell>
          <cell r="N4528" t="str">
            <v>Not TAS Eligible</v>
          </cell>
          <cell r="S4528">
            <v>14</v>
          </cell>
          <cell r="X4528">
            <v>13.179989381834831</v>
          </cell>
        </row>
        <row r="4529">
          <cell r="A4529" t="str">
            <v>L&amp;S Social Sciences Division</v>
          </cell>
          <cell r="B4529" t="str">
            <v>History</v>
          </cell>
          <cell r="N4529" t="str">
            <v>Not TAS Eligible</v>
          </cell>
          <cell r="S4529">
            <v>9.5</v>
          </cell>
          <cell r="X4529">
            <v>10.538778945238601</v>
          </cell>
        </row>
        <row r="4530">
          <cell r="A4530" t="str">
            <v>L&amp;S Social Sciences Division</v>
          </cell>
          <cell r="B4530" t="str">
            <v>History</v>
          </cell>
          <cell r="N4530" t="str">
            <v>TAS Eligible</v>
          </cell>
          <cell r="S4530">
            <v>66</v>
          </cell>
          <cell r="X4530">
            <v>66.281563587135139</v>
          </cell>
        </row>
        <row r="4531">
          <cell r="A4531" t="str">
            <v>L&amp;S Social Sciences Division</v>
          </cell>
          <cell r="B4531" t="str">
            <v>History</v>
          </cell>
          <cell r="N4531" t="str">
            <v>Not TAS Eligible</v>
          </cell>
          <cell r="S4531">
            <v>12</v>
          </cell>
          <cell r="X4531">
            <v>13.818900122720823</v>
          </cell>
        </row>
        <row r="4532">
          <cell r="A4532" t="str">
            <v>L&amp;S Social Sciences Division</v>
          </cell>
          <cell r="B4532" t="str">
            <v>History</v>
          </cell>
          <cell r="N4532" t="str">
            <v>TAS Eligible</v>
          </cell>
          <cell r="S4532">
            <v>78</v>
          </cell>
          <cell r="X4532">
            <v>74.45113665031819</v>
          </cell>
        </row>
        <row r="4533">
          <cell r="A4533" t="str">
            <v>L&amp;S Social Sciences Division</v>
          </cell>
          <cell r="B4533" t="str">
            <v>History</v>
          </cell>
          <cell r="N4533" t="str">
            <v>Not TAS Eligible</v>
          </cell>
          <cell r="S4533">
            <v>28</v>
          </cell>
          <cell r="X4533">
            <v>32.244100286348583</v>
          </cell>
        </row>
        <row r="4534">
          <cell r="A4534" t="str">
            <v>L&amp;S Social Sciences Division</v>
          </cell>
          <cell r="B4534" t="str">
            <v>History</v>
          </cell>
          <cell r="N4534" t="str">
            <v>TAS Eligible</v>
          </cell>
          <cell r="S4534">
            <v>116</v>
          </cell>
          <cell r="X4534">
            <v>120.80587796362272</v>
          </cell>
        </row>
        <row r="4535">
          <cell r="A4535" t="str">
            <v>L&amp;S Social Sciences Division</v>
          </cell>
          <cell r="B4535" t="str">
            <v>History</v>
          </cell>
          <cell r="N4535" t="str">
            <v>Not TAS Eligible</v>
          </cell>
          <cell r="S4535">
            <v>10</v>
          </cell>
          <cell r="X4535">
            <v>10.184708482797097</v>
          </cell>
        </row>
        <row r="4536">
          <cell r="A4536" t="str">
            <v>L&amp;S Social Sciences Division</v>
          </cell>
          <cell r="B4536" t="str">
            <v>History</v>
          </cell>
          <cell r="N4536" t="str">
            <v>Not TAS Eligible</v>
          </cell>
          <cell r="S4536">
            <v>28</v>
          </cell>
          <cell r="X4536">
            <v>28.129372579780764</v>
          </cell>
        </row>
        <row r="4537">
          <cell r="A4537" t="str">
            <v>L&amp;S Social Sciences Division</v>
          </cell>
          <cell r="B4537" t="str">
            <v>History</v>
          </cell>
          <cell r="N4537" t="str">
            <v>TAS Eligible</v>
          </cell>
          <cell r="S4537">
            <v>220</v>
          </cell>
          <cell r="X4537">
            <v>223.89320477788323</v>
          </cell>
        </row>
        <row r="4538">
          <cell r="A4538" t="str">
            <v>L&amp;S Social Sciences Division</v>
          </cell>
          <cell r="B4538" t="str">
            <v>History</v>
          </cell>
          <cell r="N4538" t="str">
            <v>TAS Eligible</v>
          </cell>
          <cell r="S4538">
            <v>24</v>
          </cell>
          <cell r="X4538">
            <v>22.958179312084155</v>
          </cell>
        </row>
        <row r="4539">
          <cell r="A4539" t="str">
            <v>L&amp;S Social Sciences Division</v>
          </cell>
          <cell r="B4539" t="str">
            <v>History</v>
          </cell>
          <cell r="N4539" t="str">
            <v>TAS Eligible</v>
          </cell>
          <cell r="S4539">
            <v>20</v>
          </cell>
          <cell r="X4539">
            <v>21.332578382473699</v>
          </cell>
        </row>
        <row r="4540">
          <cell r="A4540" t="str">
            <v>L&amp;S Social Sciences Division</v>
          </cell>
          <cell r="B4540" t="str">
            <v>History</v>
          </cell>
          <cell r="N4540" t="str">
            <v>TAS Eligible</v>
          </cell>
          <cell r="S4540">
            <v>408</v>
          </cell>
          <cell r="X4540">
            <v>420.70416578663634</v>
          </cell>
        </row>
        <row r="4541">
          <cell r="A4541" t="str">
            <v>L&amp;S Social Sciences Division</v>
          </cell>
          <cell r="B4541" t="str">
            <v>History</v>
          </cell>
          <cell r="N4541" t="str">
            <v>TAS Eligible</v>
          </cell>
          <cell r="S4541">
            <v>28</v>
          </cell>
          <cell r="X4541">
            <v>26.726049053960374</v>
          </cell>
        </row>
        <row r="4542">
          <cell r="A4542" t="str">
            <v>L&amp;S Social Sciences Division</v>
          </cell>
          <cell r="B4542" t="str">
            <v>Interdisc Social Science Pgms</v>
          </cell>
          <cell r="N4542" t="str">
            <v>Not TAS Eligible</v>
          </cell>
          <cell r="S4542">
            <v>6.7</v>
          </cell>
          <cell r="X4542">
            <v>7.1713761279402028</v>
          </cell>
        </row>
        <row r="4543">
          <cell r="A4543" t="str">
            <v>L&amp;S Social Sciences Division</v>
          </cell>
          <cell r="B4543" t="str">
            <v>Interdisc Social Science Pgms</v>
          </cell>
          <cell r="N4543" t="str">
            <v>TAS Eligible</v>
          </cell>
          <cell r="S4543">
            <v>131.32</v>
          </cell>
          <cell r="X4543">
            <v>141.4583334205268</v>
          </cell>
        </row>
        <row r="4544">
          <cell r="A4544" t="str">
            <v>L&amp;S Social Sciences Division</v>
          </cell>
          <cell r="B4544" t="str">
            <v>Interdisc Social Science Pgms</v>
          </cell>
          <cell r="N4544" t="str">
            <v>Not TAS Eligible</v>
          </cell>
          <cell r="S4544">
            <v>16.079999999999998</v>
          </cell>
          <cell r="X4544">
            <v>17.150211400376392</v>
          </cell>
        </row>
        <row r="4545">
          <cell r="A4545" t="str">
            <v>L&amp;S Social Sciences Division</v>
          </cell>
          <cell r="B4545" t="str">
            <v>Interdisc Social Science Pgms</v>
          </cell>
          <cell r="N4545" t="str">
            <v>TAS Eligible</v>
          </cell>
          <cell r="S4545">
            <v>88</v>
          </cell>
          <cell r="X4545">
            <v>82.505016284612822</v>
          </cell>
        </row>
        <row r="4546">
          <cell r="A4546" t="str">
            <v>L&amp;S Social Sciences Division</v>
          </cell>
          <cell r="B4546" t="str">
            <v>Interdisc Social Science Pgms</v>
          </cell>
          <cell r="N4546" t="str">
            <v>Not TAS Eligible</v>
          </cell>
          <cell r="S4546">
            <v>2</v>
          </cell>
          <cell r="X4546">
            <v>2.2562428038835032</v>
          </cell>
        </row>
        <row r="4547">
          <cell r="A4547" t="str">
            <v>L&amp;S Social Sciences Division</v>
          </cell>
          <cell r="B4547" t="str">
            <v>Interdisc Social Science Pgms</v>
          </cell>
          <cell r="N4547" t="str">
            <v>TAS Eligible</v>
          </cell>
          <cell r="S4547">
            <v>24</v>
          </cell>
          <cell r="X4547">
            <v>25.06773422517789</v>
          </cell>
        </row>
        <row r="4548">
          <cell r="A4548" t="str">
            <v>L&amp;S Social Sciences Division</v>
          </cell>
          <cell r="B4548" t="str">
            <v>Interdisc Social Science Pgms</v>
          </cell>
          <cell r="N4548" t="str">
            <v>TAS Eligible</v>
          </cell>
          <cell r="S4548">
            <v>40</v>
          </cell>
          <cell r="X4548">
            <v>42.610322397657725</v>
          </cell>
        </row>
        <row r="4549">
          <cell r="A4549" t="str">
            <v>L&amp;S Social Sciences Division</v>
          </cell>
          <cell r="B4549" t="str">
            <v>Interdisc Social Science Pgms</v>
          </cell>
          <cell r="N4549" t="str">
            <v>TAS Eligible</v>
          </cell>
          <cell r="S4549">
            <v>40</v>
          </cell>
          <cell r="X4549">
            <v>38.140539561233076</v>
          </cell>
        </row>
        <row r="4550">
          <cell r="A4550" t="str">
            <v>L&amp;S Social Sciences Division</v>
          </cell>
          <cell r="B4550" t="str">
            <v>Interdisc Social Science Pgms</v>
          </cell>
          <cell r="N4550" t="str">
            <v>Not TAS Eligible</v>
          </cell>
          <cell r="S4550">
            <v>10</v>
          </cell>
          <cell r="X4550">
            <v>11.281214019417515</v>
          </cell>
        </row>
        <row r="4551">
          <cell r="A4551" t="str">
            <v>L&amp;S Social Sciences Division</v>
          </cell>
          <cell r="B4551" t="str">
            <v>Interdisc Social Science Pgms</v>
          </cell>
          <cell r="N4551" t="str">
            <v>TAS Eligible</v>
          </cell>
          <cell r="S4551">
            <v>592</v>
          </cell>
          <cell r="X4551">
            <v>604.8699866021982</v>
          </cell>
        </row>
        <row r="4552">
          <cell r="A4552" t="str">
            <v>L&amp;S Social Sciences Division</v>
          </cell>
          <cell r="B4552" t="str">
            <v>Interdisc Social Science Pgms</v>
          </cell>
          <cell r="N4552" t="str">
            <v>TAS Eligible</v>
          </cell>
          <cell r="S4552">
            <v>104</v>
          </cell>
          <cell r="X4552">
            <v>103.89422502601465</v>
          </cell>
        </row>
        <row r="4553">
          <cell r="A4553" t="str">
            <v>L&amp;S Social Sciences Division</v>
          </cell>
          <cell r="B4553" t="str">
            <v>Interdisc Social Science Pgms</v>
          </cell>
          <cell r="N4553" t="str">
            <v>TAS Eligible</v>
          </cell>
          <cell r="S4553">
            <v>76</v>
          </cell>
          <cell r="X4553">
            <v>78.383503343129973</v>
          </cell>
        </row>
        <row r="4554">
          <cell r="A4554" t="str">
            <v>L&amp;S Social Sciences Division</v>
          </cell>
          <cell r="B4554" t="str">
            <v>Interdisc Social Science Pgms</v>
          </cell>
          <cell r="N4554" t="str">
            <v>TAS Eligible</v>
          </cell>
          <cell r="S4554">
            <v>100</v>
          </cell>
          <cell r="X4554">
            <v>96.866399003222313</v>
          </cell>
        </row>
        <row r="4555">
          <cell r="A4555" t="str">
            <v>L&amp;S Social Sciences Division</v>
          </cell>
          <cell r="B4555" t="str">
            <v>Interdisc Social Science Pgms</v>
          </cell>
          <cell r="N4555" t="str">
            <v>TAS Eligible</v>
          </cell>
          <cell r="S4555">
            <v>40</v>
          </cell>
          <cell r="X4555">
            <v>36.103779504524482</v>
          </cell>
        </row>
        <row r="4556">
          <cell r="A4556" t="str">
            <v>L&amp;S Social Sciences Division</v>
          </cell>
          <cell r="B4556" t="str">
            <v>Interdisc Social Science Pgms</v>
          </cell>
          <cell r="N4556" t="str">
            <v>TAS Eligible</v>
          </cell>
          <cell r="S4556">
            <v>88</v>
          </cell>
          <cell r="X4556">
            <v>95.259690480756717</v>
          </cell>
        </row>
        <row r="4557">
          <cell r="A4557" t="str">
            <v>L&amp;S Social Sciences Division</v>
          </cell>
          <cell r="B4557" t="str">
            <v>Interdisc Social Science Pgms</v>
          </cell>
          <cell r="N4557" t="str">
            <v>TAS Eligible</v>
          </cell>
          <cell r="S4557">
            <v>48</v>
          </cell>
          <cell r="X4557">
            <v>47.234082285204643</v>
          </cell>
        </row>
        <row r="4558">
          <cell r="A4558" t="str">
            <v>L&amp;S Social Sciences Division</v>
          </cell>
          <cell r="B4558" t="str">
            <v>Interdisc Social Science Pgms</v>
          </cell>
          <cell r="N4558" t="str">
            <v>TAS Eligible</v>
          </cell>
          <cell r="S4558">
            <v>560</v>
          </cell>
          <cell r="X4558">
            <v>577.14360117714591</v>
          </cell>
        </row>
        <row r="4559">
          <cell r="A4559" t="str">
            <v>L&amp;S Social Sciences Division</v>
          </cell>
          <cell r="B4559" t="str">
            <v>Interdisc Social Science Pgms</v>
          </cell>
          <cell r="N4559" t="str">
            <v>TAS Eligible</v>
          </cell>
          <cell r="S4559">
            <v>76</v>
          </cell>
          <cell r="X4559">
            <v>73.488787763542533</v>
          </cell>
        </row>
        <row r="4560">
          <cell r="A4560" t="str">
            <v>L&amp;S Social Sciences Division</v>
          </cell>
          <cell r="B4560" t="str">
            <v>Interdisc Social Science Pgms</v>
          </cell>
          <cell r="N4560" t="str">
            <v>TAS Eligible</v>
          </cell>
          <cell r="S4560">
            <v>52</v>
          </cell>
          <cell r="X4560">
            <v>59.928604094317095</v>
          </cell>
        </row>
        <row r="4561">
          <cell r="A4561" t="str">
            <v>L&amp;S Social Sciences Division</v>
          </cell>
          <cell r="B4561" t="str">
            <v>Interdisc Social Science Pgms</v>
          </cell>
          <cell r="N4561" t="str">
            <v>TAS Eligible</v>
          </cell>
          <cell r="S4561">
            <v>380</v>
          </cell>
          <cell r="X4561">
            <v>372.39675453077632</v>
          </cell>
        </row>
        <row r="4562">
          <cell r="A4562" t="str">
            <v>L&amp;S Social Sciences Division</v>
          </cell>
          <cell r="B4562" t="str">
            <v>Interdisc Social Science Pgms</v>
          </cell>
          <cell r="N4562" t="str">
            <v>TAS Eligible</v>
          </cell>
          <cell r="S4562">
            <v>92</v>
          </cell>
          <cell r="X4562">
            <v>94.443819155688956</v>
          </cell>
        </row>
        <row r="4563">
          <cell r="A4563" t="str">
            <v>L&amp;S Social Sciences Division</v>
          </cell>
          <cell r="B4563" t="str">
            <v>Interdisc Social Science Pgms</v>
          </cell>
          <cell r="N4563" t="str">
            <v>TAS Eligible</v>
          </cell>
          <cell r="S4563">
            <v>100</v>
          </cell>
          <cell r="X4563">
            <v>95.351348903082666</v>
          </cell>
        </row>
        <row r="4564">
          <cell r="A4564" t="str">
            <v>L&amp;S Social Sciences Division</v>
          </cell>
          <cell r="B4564" t="str">
            <v>Interdisc Social Science Pgms</v>
          </cell>
          <cell r="N4564" t="str">
            <v>TAS Eligible</v>
          </cell>
          <cell r="S4564">
            <v>92</v>
          </cell>
          <cell r="X4564">
            <v>99.446763955826711</v>
          </cell>
        </row>
        <row r="4565">
          <cell r="A4565" t="str">
            <v>L&amp;S Social Sciences Division</v>
          </cell>
          <cell r="B4565" t="str">
            <v>Interdisc Social Science Pgms</v>
          </cell>
          <cell r="N4565" t="str">
            <v>TAS Eligible</v>
          </cell>
          <cell r="S4565">
            <v>36</v>
          </cell>
          <cell r="X4565">
            <v>36.210249683337494</v>
          </cell>
        </row>
        <row r="4566">
          <cell r="A4566" t="str">
            <v>L&amp;S Social Sciences Division</v>
          </cell>
          <cell r="B4566" t="str">
            <v>Interdisc Social Science Pgms</v>
          </cell>
          <cell r="N4566" t="str">
            <v>TAS Eligible</v>
          </cell>
          <cell r="S4566">
            <v>40</v>
          </cell>
          <cell r="X4566">
            <v>43.088130801257016</v>
          </cell>
        </row>
        <row r="4567">
          <cell r="A4567" t="str">
            <v>L&amp;S Social Sciences Division</v>
          </cell>
          <cell r="B4567" t="str">
            <v>Interdisc Social Science Pgms</v>
          </cell>
          <cell r="N4567" t="str">
            <v>TAS Eligible</v>
          </cell>
          <cell r="S4567">
            <v>68</v>
          </cell>
          <cell r="X4567">
            <v>69.699341436302404</v>
          </cell>
        </row>
        <row r="4568">
          <cell r="A4568" t="str">
            <v>L&amp;S Social Sciences Division</v>
          </cell>
          <cell r="B4568" t="str">
            <v>Interdisc Social Science Pgms</v>
          </cell>
          <cell r="N4568" t="str">
            <v>TAS Eligible</v>
          </cell>
          <cell r="S4568">
            <v>24</v>
          </cell>
          <cell r="X4568">
            <v>28.169781644783392</v>
          </cell>
        </row>
        <row r="4569">
          <cell r="A4569" t="str">
            <v>L&amp;S Social Sciences Division</v>
          </cell>
          <cell r="B4569" t="str">
            <v>Interdisc Social Science Pgms</v>
          </cell>
          <cell r="N4569" t="str">
            <v>Not TAS Eligible</v>
          </cell>
          <cell r="S4569">
            <v>6</v>
          </cell>
          <cell r="X4569">
            <v>6.4448237587588633</v>
          </cell>
        </row>
        <row r="4570">
          <cell r="A4570" t="str">
            <v>L&amp;S Social Sciences Division</v>
          </cell>
          <cell r="B4570" t="str">
            <v>Interdisc Social Science Pgms</v>
          </cell>
          <cell r="N4570" t="str">
            <v>TAS Eligible</v>
          </cell>
          <cell r="S4570">
            <v>116</v>
          </cell>
          <cell r="X4570">
            <v>122.38951380284695</v>
          </cell>
        </row>
        <row r="4571">
          <cell r="A4571" t="str">
            <v>L&amp;S Social Sciences Division</v>
          </cell>
          <cell r="B4571" t="str">
            <v>Interdisc Social Science Pgms</v>
          </cell>
          <cell r="N4571" t="str">
            <v>TAS Eligible</v>
          </cell>
          <cell r="S4571">
            <v>144</v>
          </cell>
          <cell r="X4571">
            <v>152.56969726217079</v>
          </cell>
        </row>
        <row r="4572">
          <cell r="A4572" t="str">
            <v>L&amp;S Social Sciences Division</v>
          </cell>
          <cell r="B4572" t="str">
            <v>Interdisc Social Science Pgms</v>
          </cell>
          <cell r="N4572" t="str">
            <v>TAS Eligible</v>
          </cell>
          <cell r="S4572">
            <v>68</v>
          </cell>
          <cell r="X4572">
            <v>73.504129880393677</v>
          </cell>
        </row>
        <row r="4573">
          <cell r="A4573" t="str">
            <v>L&amp;S Social Sciences Division</v>
          </cell>
          <cell r="B4573" t="str">
            <v>Interdisc Social Science Pgms</v>
          </cell>
          <cell r="N4573" t="str">
            <v>TAS Eligible</v>
          </cell>
          <cell r="S4573">
            <v>56</v>
          </cell>
          <cell r="X4573">
            <v>43.580093889189129</v>
          </cell>
        </row>
        <row r="4574">
          <cell r="A4574" t="str">
            <v>L&amp;S Social Sciences Division</v>
          </cell>
          <cell r="B4574" t="str">
            <v>Interdisc Social Science Pgms</v>
          </cell>
          <cell r="N4574" t="str">
            <v>TAS Eligible</v>
          </cell>
          <cell r="S4574">
            <v>48</v>
          </cell>
          <cell r="X4574">
            <v>45.002736155243355</v>
          </cell>
        </row>
        <row r="4575">
          <cell r="A4575" t="str">
            <v>L&amp;S Social Sciences Division</v>
          </cell>
          <cell r="B4575" t="str">
            <v>Interdisc Social Science Pgms</v>
          </cell>
          <cell r="N4575" t="str">
            <v>TAS Eligible</v>
          </cell>
          <cell r="S4575">
            <v>628</v>
          </cell>
          <cell r="X4575">
            <v>663.19651983006497</v>
          </cell>
        </row>
        <row r="4576">
          <cell r="A4576" t="str">
            <v>L&amp;S Social Sciences Division</v>
          </cell>
          <cell r="B4576" t="str">
            <v>Interdisc Social Science Pgms</v>
          </cell>
          <cell r="N4576" t="str">
            <v>Not TAS Eligible</v>
          </cell>
          <cell r="S4576">
            <v>7</v>
          </cell>
          <cell r="X4576">
            <v>7.7034819474422553</v>
          </cell>
        </row>
        <row r="4577">
          <cell r="A4577" t="str">
            <v>L&amp;S Social Sciences Division</v>
          </cell>
          <cell r="B4577" t="str">
            <v>Interdisc Social Science Pgms</v>
          </cell>
          <cell r="N4577" t="str">
            <v>TAS Eligible</v>
          </cell>
          <cell r="S4577">
            <v>138</v>
          </cell>
          <cell r="X4577">
            <v>148.72193054871536</v>
          </cell>
        </row>
        <row r="4578">
          <cell r="A4578" t="str">
            <v>L&amp;S Social Sciences Division</v>
          </cell>
          <cell r="B4578" t="str">
            <v>Interdisc Social Science Pgms</v>
          </cell>
          <cell r="N4578" t="str">
            <v>TAS Eligible</v>
          </cell>
          <cell r="S4578">
            <v>284</v>
          </cell>
          <cell r="X4578">
            <v>298.45058132450151</v>
          </cell>
        </row>
        <row r="4579">
          <cell r="A4579" t="str">
            <v>L&amp;S Social Sciences Division</v>
          </cell>
          <cell r="B4579" t="str">
            <v>Interdisc Social Science Pgms</v>
          </cell>
          <cell r="N4579" t="str">
            <v>TAS Eligible</v>
          </cell>
          <cell r="S4579">
            <v>156</v>
          </cell>
          <cell r="X4579">
            <v>156.91108196112916</v>
          </cell>
        </row>
        <row r="4580">
          <cell r="A4580" t="str">
            <v>L&amp;S Social Sciences Division</v>
          </cell>
          <cell r="B4580" t="str">
            <v>Interdisc Social Science Pgms</v>
          </cell>
          <cell r="N4580" t="str">
            <v>TAS Eligible</v>
          </cell>
          <cell r="S4580">
            <v>273</v>
          </cell>
          <cell r="X4580">
            <v>273.20167690169666</v>
          </cell>
        </row>
        <row r="4581">
          <cell r="A4581" t="str">
            <v>L&amp;S Social Sciences Division</v>
          </cell>
          <cell r="B4581" t="str">
            <v>Interdisc Social Science Pgms</v>
          </cell>
          <cell r="N4581" t="str">
            <v>TAS Eligible</v>
          </cell>
          <cell r="S4581">
            <v>153</v>
          </cell>
          <cell r="X4581">
            <v>146.00630962122361</v>
          </cell>
        </row>
        <row r="4582">
          <cell r="A4582" t="str">
            <v>L&amp;S Social Sciences Division</v>
          </cell>
          <cell r="B4582" t="str">
            <v>Interdisc Social Science Pgms</v>
          </cell>
          <cell r="N4582" t="str">
            <v>TAS Eligible</v>
          </cell>
          <cell r="S4582">
            <v>141</v>
          </cell>
          <cell r="X4582">
            <v>146.41796464320987</v>
          </cell>
        </row>
        <row r="4583">
          <cell r="A4583" t="str">
            <v>L&amp;S Social Sciences Division</v>
          </cell>
          <cell r="B4583" t="str">
            <v>Interdisc Social Science Pgms</v>
          </cell>
          <cell r="N4583" t="str">
            <v>TAS Eligible</v>
          </cell>
          <cell r="S4583">
            <v>100</v>
          </cell>
          <cell r="X4583">
            <v>85.703321141043148</v>
          </cell>
        </row>
        <row r="4584">
          <cell r="A4584" t="str">
            <v>L&amp;S Social Sciences Division</v>
          </cell>
          <cell r="B4584" t="str">
            <v>Interdisc Social Science Pgms</v>
          </cell>
          <cell r="N4584" t="str">
            <v>TAS Eligible</v>
          </cell>
          <cell r="S4584">
            <v>28</v>
          </cell>
          <cell r="X4584">
            <v>28.122243818315702</v>
          </cell>
        </row>
        <row r="4585">
          <cell r="A4585" t="str">
            <v>L&amp;S Social Sciences Division</v>
          </cell>
          <cell r="B4585" t="str">
            <v>Interdisc Social Science Pgms</v>
          </cell>
          <cell r="N4585" t="str">
            <v>TAS Eligible</v>
          </cell>
          <cell r="S4585">
            <v>16</v>
          </cell>
          <cell r="X4585">
            <v>16.262187838408906</v>
          </cell>
        </row>
        <row r="4586">
          <cell r="A4586" t="str">
            <v>L&amp;S Social Sciences Division</v>
          </cell>
          <cell r="B4586" t="str">
            <v>Interdisc Social Science Pgms</v>
          </cell>
          <cell r="N4586" t="str">
            <v>Not TAS Eligible</v>
          </cell>
          <cell r="S4586">
            <v>11</v>
          </cell>
          <cell r="X4586">
            <v>12.105471631694972</v>
          </cell>
        </row>
        <row r="4587">
          <cell r="A4587" t="str">
            <v>L&amp;S Social Sciences Division</v>
          </cell>
          <cell r="B4587" t="str">
            <v>Interdisc Social Science Pgms</v>
          </cell>
          <cell r="N4587" t="str">
            <v>Not TAS Eligible</v>
          </cell>
          <cell r="S4587">
            <v>14</v>
          </cell>
          <cell r="X4587">
            <v>13.461230331523343</v>
          </cell>
        </row>
        <row r="4588">
          <cell r="A4588" t="str">
            <v>L&amp;S Social Sciences Division</v>
          </cell>
          <cell r="B4588" t="str">
            <v>Interdisc Social Science Pgms</v>
          </cell>
          <cell r="N4588" t="str">
            <v>TAS Eligible</v>
          </cell>
          <cell r="S4588">
            <v>620</v>
          </cell>
          <cell r="X4588">
            <v>619.32045943323897</v>
          </cell>
        </row>
        <row r="4589">
          <cell r="A4589" t="str">
            <v>L&amp;S Social Sciences Division</v>
          </cell>
          <cell r="B4589" t="str">
            <v>Interdisc Social Science Pgms</v>
          </cell>
          <cell r="N4589" t="str">
            <v>TAS Eligible</v>
          </cell>
          <cell r="S4589">
            <v>584</v>
          </cell>
          <cell r="X4589">
            <v>556.83617361948177</v>
          </cell>
        </row>
        <row r="4590">
          <cell r="A4590" t="str">
            <v>L&amp;S Social Sciences Division</v>
          </cell>
          <cell r="B4590" t="str">
            <v>Interdisc Social Science Pgms</v>
          </cell>
          <cell r="N4590" t="str">
            <v>TAS Eligible</v>
          </cell>
          <cell r="S4590">
            <v>64</v>
          </cell>
          <cell r="X4590">
            <v>61.489401154884689</v>
          </cell>
        </row>
        <row r="4591">
          <cell r="A4591" t="str">
            <v>L&amp;S Social Sciences Division</v>
          </cell>
          <cell r="B4591" t="str">
            <v>Interdisc Social Science Pgms</v>
          </cell>
          <cell r="N4591" t="str">
            <v>TAS Eligible</v>
          </cell>
          <cell r="S4591">
            <v>64</v>
          </cell>
          <cell r="X4591">
            <v>64.570317974129651</v>
          </cell>
        </row>
        <row r="4592">
          <cell r="A4592" t="str">
            <v>L&amp;S Social Sciences Division</v>
          </cell>
          <cell r="B4592" t="str">
            <v>Interdisc Social Science Pgms</v>
          </cell>
          <cell r="N4592" t="str">
            <v>TAS Eligible</v>
          </cell>
          <cell r="S4592">
            <v>24</v>
          </cell>
          <cell r="X4592">
            <v>24.393281757613366</v>
          </cell>
        </row>
        <row r="4593">
          <cell r="A4593" t="str">
            <v>L&amp;S Social Sciences Division</v>
          </cell>
          <cell r="B4593" t="str">
            <v>Linguistics</v>
          </cell>
          <cell r="N4593" t="str">
            <v>Not TAS Eligible</v>
          </cell>
          <cell r="S4593">
            <v>8</v>
          </cell>
          <cell r="X4593">
            <v>7.1202342303502189</v>
          </cell>
        </row>
        <row r="4594">
          <cell r="A4594" t="str">
            <v>L&amp;S Social Sciences Division</v>
          </cell>
          <cell r="B4594" t="str">
            <v>Linguistics</v>
          </cell>
          <cell r="N4594" t="str">
            <v>TAS Eligible</v>
          </cell>
          <cell r="S4594">
            <v>33</v>
          </cell>
          <cell r="X4594">
            <v>35.672693464892866</v>
          </cell>
        </row>
        <row r="4595">
          <cell r="A4595" t="str">
            <v>L&amp;S Social Sciences Division</v>
          </cell>
          <cell r="B4595" t="str">
            <v>Linguistics</v>
          </cell>
          <cell r="N4595" t="str">
            <v>Not TAS Eligible</v>
          </cell>
          <cell r="S4595">
            <v>10.5</v>
          </cell>
          <cell r="X4595">
            <v>10.355584427978306</v>
          </cell>
        </row>
        <row r="4596">
          <cell r="A4596" t="str">
            <v>L&amp;S Social Sciences Division</v>
          </cell>
          <cell r="B4596" t="str">
            <v>Linguistics</v>
          </cell>
          <cell r="N4596" t="str">
            <v>TAS Eligible</v>
          </cell>
          <cell r="S4596">
            <v>268</v>
          </cell>
          <cell r="X4596">
            <v>248.17029051372842</v>
          </cell>
        </row>
        <row r="4597">
          <cell r="A4597" t="str">
            <v>L&amp;S Social Sciences Division</v>
          </cell>
          <cell r="B4597" t="str">
            <v>Linguistics</v>
          </cell>
          <cell r="N4597" t="str">
            <v>TAS Eligible</v>
          </cell>
          <cell r="S4597">
            <v>56</v>
          </cell>
          <cell r="X4597">
            <v>53.804232574477183</v>
          </cell>
        </row>
        <row r="4598">
          <cell r="A4598" t="str">
            <v>L&amp;S Social Sciences Division</v>
          </cell>
          <cell r="B4598" t="str">
            <v>Linguistics</v>
          </cell>
          <cell r="N4598" t="str">
            <v>TAS Eligible</v>
          </cell>
          <cell r="S4598">
            <v>51.75</v>
          </cell>
          <cell r="X4598">
            <v>49.753935895788771</v>
          </cell>
        </row>
        <row r="4599">
          <cell r="A4599" t="str">
            <v>L&amp;S Social Sciences Division</v>
          </cell>
          <cell r="B4599" t="str">
            <v>Linguistics</v>
          </cell>
          <cell r="N4599" t="str">
            <v>Not TAS Eligible</v>
          </cell>
          <cell r="S4599">
            <v>9</v>
          </cell>
          <cell r="X4599">
            <v>8.8762152239814043</v>
          </cell>
        </row>
        <row r="4600">
          <cell r="A4600" t="str">
            <v>L&amp;S Social Sciences Division</v>
          </cell>
          <cell r="B4600" t="str">
            <v>Linguistics</v>
          </cell>
          <cell r="N4600" t="str">
            <v>TAS Eligible</v>
          </cell>
          <cell r="S4600">
            <v>100</v>
          </cell>
          <cell r="X4600">
            <v>113.49972639536037</v>
          </cell>
        </row>
        <row r="4601">
          <cell r="A4601" t="str">
            <v>L&amp;S Social Sciences Division</v>
          </cell>
          <cell r="B4601" t="str">
            <v>Linguistics</v>
          </cell>
          <cell r="N4601" t="str">
            <v>TAS Eligible</v>
          </cell>
          <cell r="S4601">
            <v>80</v>
          </cell>
          <cell r="X4601">
            <v>63.706669583235239</v>
          </cell>
        </row>
        <row r="4602">
          <cell r="A4602" t="str">
            <v>L&amp;S Social Sciences Division</v>
          </cell>
          <cell r="B4602" t="str">
            <v>Linguistics</v>
          </cell>
          <cell r="N4602" t="str">
            <v>TAS Eligible</v>
          </cell>
          <cell r="S4602">
            <v>80</v>
          </cell>
          <cell r="X4602">
            <v>84.598338951490959</v>
          </cell>
        </row>
        <row r="4603">
          <cell r="A4603" t="str">
            <v>L&amp;S Social Sciences Division</v>
          </cell>
          <cell r="B4603" t="str">
            <v>Linguistics</v>
          </cell>
          <cell r="N4603" t="str">
            <v>TAS Eligible</v>
          </cell>
          <cell r="S4603">
            <v>80</v>
          </cell>
          <cell r="X4603">
            <v>70.142538479350165</v>
          </cell>
        </row>
        <row r="4604">
          <cell r="A4604" t="str">
            <v>L&amp;S Social Sciences Division</v>
          </cell>
          <cell r="B4604" t="str">
            <v>Linguistics</v>
          </cell>
          <cell r="N4604" t="str">
            <v>TAS Eligible</v>
          </cell>
          <cell r="S4604">
            <v>80</v>
          </cell>
          <cell r="X4604">
            <v>83.876186206462705</v>
          </cell>
        </row>
        <row r="4605">
          <cell r="A4605" t="str">
            <v>L&amp;S Social Sciences Division</v>
          </cell>
          <cell r="B4605" t="str">
            <v>Linguistics</v>
          </cell>
          <cell r="N4605" t="str">
            <v>TAS Eligible</v>
          </cell>
          <cell r="S4605">
            <v>80</v>
          </cell>
          <cell r="X4605">
            <v>81.568428976663284</v>
          </cell>
        </row>
        <row r="4606">
          <cell r="A4606" t="str">
            <v>L&amp;S Social Sciences Division</v>
          </cell>
          <cell r="B4606" t="str">
            <v>Linguistics</v>
          </cell>
          <cell r="N4606" t="str">
            <v>TAS Eligible</v>
          </cell>
          <cell r="S4606">
            <v>88</v>
          </cell>
          <cell r="X4606">
            <v>91.784675487507926</v>
          </cell>
        </row>
        <row r="4607">
          <cell r="A4607" t="str">
            <v>L&amp;S Social Sciences Division</v>
          </cell>
          <cell r="B4607" t="str">
            <v>Linguistics</v>
          </cell>
          <cell r="N4607" t="str">
            <v>TAS Eligible</v>
          </cell>
          <cell r="S4607">
            <v>68</v>
          </cell>
          <cell r="X4607">
            <v>72.788770359469098</v>
          </cell>
        </row>
        <row r="4608">
          <cell r="A4608" t="str">
            <v>L&amp;S Social Sciences Division</v>
          </cell>
          <cell r="B4608" t="str">
            <v>Linguistics</v>
          </cell>
          <cell r="N4608" t="str">
            <v>TAS Eligible</v>
          </cell>
          <cell r="S4608">
            <v>356</v>
          </cell>
          <cell r="X4608">
            <v>358.37234881293745</v>
          </cell>
        </row>
        <row r="4609">
          <cell r="A4609" t="str">
            <v>L&amp;S Social Sciences Division</v>
          </cell>
          <cell r="B4609" t="str">
            <v>Linguistics</v>
          </cell>
          <cell r="N4609" t="str">
            <v>TAS Eligible</v>
          </cell>
          <cell r="S4609">
            <v>156</v>
          </cell>
          <cell r="X4609">
            <v>151.91153858035869</v>
          </cell>
        </row>
        <row r="4610">
          <cell r="A4610" t="str">
            <v>L&amp;S Social Sciences Division</v>
          </cell>
          <cell r="B4610" t="str">
            <v>Linguistics</v>
          </cell>
          <cell r="N4610" t="str">
            <v>TAS Eligible</v>
          </cell>
          <cell r="S4610">
            <v>57</v>
          </cell>
          <cell r="X4610">
            <v>59.055279412034686</v>
          </cell>
        </row>
        <row r="4611">
          <cell r="A4611" t="str">
            <v>L&amp;S Social Sciences Division</v>
          </cell>
          <cell r="B4611" t="str">
            <v>Linguistics</v>
          </cell>
          <cell r="N4611" t="str">
            <v>Not TAS Eligible</v>
          </cell>
          <cell r="S4611">
            <v>17</v>
          </cell>
          <cell r="X4611">
            <v>18.476826575398821</v>
          </cell>
        </row>
        <row r="4612">
          <cell r="A4612" t="str">
            <v>L&amp;S Social Sciences Division</v>
          </cell>
          <cell r="B4612" t="str">
            <v>Linguistics</v>
          </cell>
          <cell r="N4612" t="str">
            <v>Not TAS Eligible</v>
          </cell>
          <cell r="S4612">
            <v>21</v>
          </cell>
          <cell r="X4612">
            <v>21.388106844840536</v>
          </cell>
        </row>
        <row r="4613">
          <cell r="A4613" t="str">
            <v>L&amp;S Social Sciences Division</v>
          </cell>
          <cell r="B4613" t="str">
            <v>Linguistics</v>
          </cell>
          <cell r="N4613" t="str">
            <v>TAS Eligible</v>
          </cell>
          <cell r="S4613">
            <v>120</v>
          </cell>
          <cell r="X4613">
            <v>125.83739627274566</v>
          </cell>
        </row>
        <row r="4614">
          <cell r="A4614" t="str">
            <v>L&amp;S Social Sciences Division</v>
          </cell>
          <cell r="B4614" t="str">
            <v>Linguistics</v>
          </cell>
          <cell r="N4614" t="str">
            <v>Not TAS Eligible</v>
          </cell>
          <cell r="S4614">
            <v>4</v>
          </cell>
          <cell r="X4614">
            <v>4.5250597066169052</v>
          </cell>
        </row>
        <row r="4615">
          <cell r="A4615" t="str">
            <v>L&amp;S Social Sciences Division</v>
          </cell>
          <cell r="B4615" t="str">
            <v>Linguistics</v>
          </cell>
          <cell r="N4615" t="str">
            <v>TAS Eligible</v>
          </cell>
          <cell r="S4615">
            <v>740</v>
          </cell>
          <cell r="X4615">
            <v>726.12210939907629</v>
          </cell>
        </row>
        <row r="4616">
          <cell r="A4616" t="str">
            <v>L&amp;S Social Sciences Division</v>
          </cell>
          <cell r="B4616" t="str">
            <v>Linguistics</v>
          </cell>
          <cell r="N4616" t="str">
            <v>TAS Eligible</v>
          </cell>
          <cell r="S4616">
            <v>604</v>
          </cell>
          <cell r="X4616">
            <v>637.49055298142923</v>
          </cell>
        </row>
        <row r="4617">
          <cell r="A4617" t="str">
            <v>L&amp;S Social Sciences Division</v>
          </cell>
          <cell r="B4617" t="str">
            <v>Linguistics</v>
          </cell>
          <cell r="N4617" t="str">
            <v>TAS Eligible</v>
          </cell>
          <cell r="S4617">
            <v>256</v>
          </cell>
          <cell r="X4617">
            <v>237.05818795341224</v>
          </cell>
        </row>
        <row r="4618">
          <cell r="A4618" t="str">
            <v>L&amp;S Social Sciences Division</v>
          </cell>
          <cell r="B4618" t="str">
            <v>Linguistics</v>
          </cell>
          <cell r="N4618" t="str">
            <v>TAS Eligible</v>
          </cell>
          <cell r="S4618">
            <v>144</v>
          </cell>
          <cell r="X4618">
            <v>136.12008795953329</v>
          </cell>
        </row>
        <row r="4619">
          <cell r="A4619" t="str">
            <v>L&amp;S Social Sciences Division</v>
          </cell>
          <cell r="B4619" t="str">
            <v>Linguistics</v>
          </cell>
          <cell r="N4619" t="str">
            <v>TAS Eligible</v>
          </cell>
          <cell r="S4619">
            <v>364</v>
          </cell>
          <cell r="X4619">
            <v>353.61111119744601</v>
          </cell>
        </row>
        <row r="4620">
          <cell r="A4620" t="str">
            <v>L&amp;S Social Sciences Division</v>
          </cell>
          <cell r="B4620" t="str">
            <v>Linguistics</v>
          </cell>
          <cell r="N4620" t="str">
            <v>TAS Eligible</v>
          </cell>
          <cell r="S4620">
            <v>24</v>
          </cell>
          <cell r="X4620">
            <v>22.551101256307614</v>
          </cell>
        </row>
        <row r="4621">
          <cell r="A4621" t="str">
            <v>L&amp;S Social Sciences Division</v>
          </cell>
          <cell r="B4621" t="str">
            <v>Linguistics</v>
          </cell>
          <cell r="N4621" t="str">
            <v>TAS Eligible</v>
          </cell>
          <cell r="S4621">
            <v>356</v>
          </cell>
          <cell r="X4621">
            <v>350.19418940592709</v>
          </cell>
        </row>
        <row r="4622">
          <cell r="A4622" t="str">
            <v>L&amp;S Social Sciences Division</v>
          </cell>
          <cell r="B4622" t="str">
            <v>Linguistics</v>
          </cell>
          <cell r="N4622" t="str">
            <v>TAS Eligible</v>
          </cell>
          <cell r="S4622">
            <v>352</v>
          </cell>
          <cell r="X4622">
            <v>348.96571736009059</v>
          </cell>
        </row>
        <row r="4623">
          <cell r="A4623" t="str">
            <v>L&amp;S Social Sciences Division</v>
          </cell>
          <cell r="B4623" t="str">
            <v>Linguistics</v>
          </cell>
          <cell r="N4623" t="str">
            <v>TAS Eligible</v>
          </cell>
          <cell r="S4623">
            <v>100</v>
          </cell>
          <cell r="X4623">
            <v>96.375529945965255</v>
          </cell>
        </row>
        <row r="4624">
          <cell r="A4624" t="str">
            <v>L&amp;S Social Sciences Division</v>
          </cell>
          <cell r="B4624" t="str">
            <v>Linguistics</v>
          </cell>
          <cell r="N4624" t="str">
            <v>TAS Eligible</v>
          </cell>
          <cell r="S4624">
            <v>24</v>
          </cell>
          <cell r="X4624">
            <v>25.281028853280898</v>
          </cell>
        </row>
        <row r="4625">
          <cell r="A4625" t="str">
            <v>L&amp;S Social Sciences Division</v>
          </cell>
          <cell r="B4625" t="str">
            <v>Linguistics</v>
          </cell>
          <cell r="N4625" t="str">
            <v>TAS Eligible</v>
          </cell>
          <cell r="S4625">
            <v>87</v>
          </cell>
          <cell r="X4625">
            <v>71.236478450259071</v>
          </cell>
        </row>
        <row r="4626">
          <cell r="A4626" t="str">
            <v>L&amp;S Social Sciences Division</v>
          </cell>
          <cell r="B4626" t="str">
            <v>Linguistics</v>
          </cell>
          <cell r="N4626" t="str">
            <v>TAS Eligible</v>
          </cell>
          <cell r="S4626">
            <v>280</v>
          </cell>
          <cell r="X4626">
            <v>247.95188622361351</v>
          </cell>
        </row>
        <row r="4627">
          <cell r="A4627" t="str">
            <v>L&amp;S Social Sciences Division</v>
          </cell>
          <cell r="B4627" t="str">
            <v>Linguistics</v>
          </cell>
          <cell r="N4627" t="str">
            <v>TAS Eligible</v>
          </cell>
          <cell r="S4627">
            <v>24</v>
          </cell>
          <cell r="X4627">
            <v>24.556006904290353</v>
          </cell>
        </row>
        <row r="4628">
          <cell r="A4628" t="str">
            <v>L&amp;S Social Sciences Division</v>
          </cell>
          <cell r="B4628" t="str">
            <v>Linguistics</v>
          </cell>
          <cell r="N4628" t="str">
            <v>TAS Eligible</v>
          </cell>
          <cell r="S4628">
            <v>72</v>
          </cell>
          <cell r="X4628">
            <v>69.222867333271338</v>
          </cell>
        </row>
        <row r="4629">
          <cell r="A4629" t="str">
            <v>L&amp;S Social Sciences Division</v>
          </cell>
          <cell r="B4629" t="str">
            <v>Linguistics</v>
          </cell>
          <cell r="N4629" t="str">
            <v>TAS Eligible</v>
          </cell>
          <cell r="S4629">
            <v>96</v>
          </cell>
          <cell r="X4629">
            <v>92.235827270532326</v>
          </cell>
        </row>
        <row r="4630">
          <cell r="A4630" t="str">
            <v>L&amp;S Social Sciences Division</v>
          </cell>
          <cell r="B4630" t="str">
            <v>Linguistics</v>
          </cell>
          <cell r="N4630" t="str">
            <v>TAS Eligible</v>
          </cell>
          <cell r="S4630">
            <v>30</v>
          </cell>
          <cell r="X4630">
            <v>26.174928757161204</v>
          </cell>
        </row>
        <row r="4631">
          <cell r="A4631" t="str">
            <v>L&amp;S Social Sciences Division</v>
          </cell>
          <cell r="B4631" t="str">
            <v>Linguistics</v>
          </cell>
          <cell r="N4631" t="str">
            <v>TAS Eligible</v>
          </cell>
          <cell r="S4631">
            <v>66</v>
          </cell>
          <cell r="X4631">
            <v>66.120209565397587</v>
          </cell>
        </row>
        <row r="4632">
          <cell r="A4632" t="str">
            <v>L&amp;S Social Sciences Division</v>
          </cell>
          <cell r="B4632" t="str">
            <v>Linguistics</v>
          </cell>
          <cell r="N4632" t="str">
            <v>TAS Eligible</v>
          </cell>
          <cell r="S4632">
            <v>27</v>
          </cell>
          <cell r="X4632">
            <v>24.144666760430447</v>
          </cell>
        </row>
        <row r="4633">
          <cell r="A4633" t="str">
            <v>L&amp;S Social Sciences Division</v>
          </cell>
          <cell r="B4633" t="str">
            <v>Linguistics</v>
          </cell>
          <cell r="N4633" t="str">
            <v>TAS Eligible</v>
          </cell>
          <cell r="S4633">
            <v>36</v>
          </cell>
          <cell r="X4633">
            <v>36.326108313144168</v>
          </cell>
        </row>
        <row r="4634">
          <cell r="A4634" t="str">
            <v>L&amp;S Social Sciences Division</v>
          </cell>
          <cell r="B4634" t="str">
            <v>Linguistics</v>
          </cell>
          <cell r="N4634" t="str">
            <v>Not TAS Eligible</v>
          </cell>
          <cell r="S4634">
            <v>42</v>
          </cell>
          <cell r="X4634">
            <v>37.994982634718482</v>
          </cell>
        </row>
        <row r="4635">
          <cell r="A4635" t="str">
            <v>L&amp;S Social Sciences Division</v>
          </cell>
          <cell r="B4635" t="str">
            <v>Linguistics</v>
          </cell>
          <cell r="N4635" t="str">
            <v>Not TAS Eligible</v>
          </cell>
          <cell r="S4635">
            <v>41</v>
          </cell>
          <cell r="X4635">
            <v>40.912039216145729</v>
          </cell>
        </row>
        <row r="4636">
          <cell r="A4636" t="str">
            <v>L&amp;S Social Sciences Division</v>
          </cell>
          <cell r="B4636" t="str">
            <v>Linguistics</v>
          </cell>
          <cell r="N4636" t="str">
            <v>Not TAS Eligible</v>
          </cell>
          <cell r="S4636">
            <v>2</v>
          </cell>
          <cell r="X4636">
            <v>1.8606557377049182</v>
          </cell>
        </row>
        <row r="4637">
          <cell r="A4637" t="str">
            <v>L&amp;S Social Sciences Division</v>
          </cell>
          <cell r="B4637" t="str">
            <v>Linguistics</v>
          </cell>
          <cell r="N4637" t="str">
            <v>Not TAS Eligible</v>
          </cell>
          <cell r="S4637">
            <v>7</v>
          </cell>
          <cell r="X4637">
            <v>7.9188544865795842</v>
          </cell>
        </row>
        <row r="4638">
          <cell r="A4638" t="str">
            <v>L&amp;S Social Sciences Division</v>
          </cell>
          <cell r="B4638" t="str">
            <v>Linguistics</v>
          </cell>
          <cell r="N4638" t="str">
            <v>Not TAS Eligible</v>
          </cell>
          <cell r="S4638">
            <v>17.420000000000002</v>
          </cell>
          <cell r="X4638">
            <v>18.686044529821753</v>
          </cell>
        </row>
        <row r="4639">
          <cell r="A4639" t="str">
            <v>L&amp;S Social Sciences Division</v>
          </cell>
          <cell r="B4639" t="str">
            <v>Other Social Sciences Programs</v>
          </cell>
          <cell r="N4639" t="str">
            <v>Not TAS Eligible</v>
          </cell>
          <cell r="S4639">
            <v>9</v>
          </cell>
          <cell r="X4639">
            <v>9.6562782210378515</v>
          </cell>
        </row>
        <row r="4640">
          <cell r="A4640" t="str">
            <v>L&amp;S Social Sciences Division</v>
          </cell>
          <cell r="B4640" t="str">
            <v>Political Science</v>
          </cell>
          <cell r="N4640" t="str">
            <v>Not TAS Eligible</v>
          </cell>
          <cell r="S4640">
            <v>10</v>
          </cell>
          <cell r="X4640">
            <v>10.604501038102631</v>
          </cell>
        </row>
        <row r="4641">
          <cell r="A4641" t="str">
            <v>L&amp;S Social Sciences Division</v>
          </cell>
          <cell r="B4641" t="str">
            <v>Political Science</v>
          </cell>
          <cell r="N4641" t="str">
            <v>TAS Eligible</v>
          </cell>
          <cell r="S4641">
            <v>880</v>
          </cell>
          <cell r="X4641">
            <v>828.45458245790132</v>
          </cell>
        </row>
        <row r="4642">
          <cell r="A4642" t="str">
            <v>L&amp;S Social Sciences Division</v>
          </cell>
          <cell r="B4642" t="str">
            <v>Political Science</v>
          </cell>
          <cell r="N4642" t="str">
            <v>TAS Eligible</v>
          </cell>
          <cell r="S4642">
            <v>1244</v>
          </cell>
          <cell r="X4642">
            <v>1226.618690535149</v>
          </cell>
        </row>
        <row r="4643">
          <cell r="A4643" t="str">
            <v>L&amp;S Social Sciences Division</v>
          </cell>
          <cell r="B4643" t="str">
            <v>Political Science</v>
          </cell>
          <cell r="N4643" t="str">
            <v>TAS Eligible</v>
          </cell>
          <cell r="S4643">
            <v>1084</v>
          </cell>
          <cell r="X4643">
            <v>1140.3832312829215</v>
          </cell>
        </row>
        <row r="4644">
          <cell r="A4644" t="str">
            <v>L&amp;S Social Sciences Division</v>
          </cell>
          <cell r="B4644" t="str">
            <v>Political Science</v>
          </cell>
          <cell r="N4644" t="str">
            <v>TAS Eligible</v>
          </cell>
          <cell r="S4644">
            <v>204</v>
          </cell>
          <cell r="X4644">
            <v>221.48571428571427</v>
          </cell>
        </row>
        <row r="4645">
          <cell r="A4645" t="str">
            <v>L&amp;S Social Sciences Division</v>
          </cell>
          <cell r="B4645" t="str">
            <v>Political Science</v>
          </cell>
          <cell r="N4645" t="str">
            <v>TAS Eligible</v>
          </cell>
          <cell r="S4645">
            <v>1256</v>
          </cell>
          <cell r="X4645">
            <v>1271.5374744857986</v>
          </cell>
        </row>
        <row r="4646">
          <cell r="A4646" t="str">
            <v>L&amp;S Social Sciences Division</v>
          </cell>
          <cell r="B4646" t="str">
            <v>Political Science</v>
          </cell>
          <cell r="N4646" t="str">
            <v>TAS Eligible</v>
          </cell>
          <cell r="S4646">
            <v>1108</v>
          </cell>
          <cell r="X4646">
            <v>1152.09240528745</v>
          </cell>
        </row>
        <row r="4647">
          <cell r="A4647" t="str">
            <v>L&amp;S Social Sciences Division</v>
          </cell>
          <cell r="B4647" t="str">
            <v>Political Science</v>
          </cell>
          <cell r="N4647" t="str">
            <v>TAS Eligible</v>
          </cell>
          <cell r="S4647">
            <v>412</v>
          </cell>
          <cell r="X4647">
            <v>431.26806699525451</v>
          </cell>
        </row>
        <row r="4648">
          <cell r="A4648" t="str">
            <v>L&amp;S Social Sciences Division</v>
          </cell>
          <cell r="B4648" t="str">
            <v>Political Science</v>
          </cell>
          <cell r="N4648" t="str">
            <v>TAS Eligible</v>
          </cell>
          <cell r="S4648">
            <v>1448</v>
          </cell>
          <cell r="X4648">
            <v>1512.2852259693689</v>
          </cell>
        </row>
        <row r="4649">
          <cell r="A4649" t="str">
            <v>L&amp;S Social Sciences Division</v>
          </cell>
          <cell r="B4649" t="str">
            <v>Political Science</v>
          </cell>
          <cell r="N4649" t="str">
            <v>Not TAS Eligible</v>
          </cell>
          <cell r="S4649">
            <v>1</v>
          </cell>
          <cell r="X4649">
            <v>0.7387566211535711</v>
          </cell>
        </row>
        <row r="4650">
          <cell r="A4650" t="str">
            <v>L&amp;S Social Sciences Division</v>
          </cell>
          <cell r="B4650" t="str">
            <v>Political Science</v>
          </cell>
          <cell r="N4650" t="str">
            <v>Not TAS Eligible</v>
          </cell>
          <cell r="S4650">
            <v>8</v>
          </cell>
          <cell r="X4650">
            <v>9.0805655532496967</v>
          </cell>
        </row>
        <row r="4651">
          <cell r="A4651" t="str">
            <v>L&amp;S Social Sciences Division</v>
          </cell>
          <cell r="B4651" t="str">
            <v>Political Science</v>
          </cell>
          <cell r="N4651" t="str">
            <v>Not TAS Eligible</v>
          </cell>
          <cell r="S4651">
            <v>14</v>
          </cell>
          <cell r="X4651">
            <v>13.147887246168699</v>
          </cell>
        </row>
        <row r="4652">
          <cell r="A4652" t="str">
            <v>L&amp;S Social Sciences Division</v>
          </cell>
          <cell r="B4652" t="str">
            <v>Political Science</v>
          </cell>
          <cell r="N4652" t="str">
            <v>Not TAS Eligible</v>
          </cell>
          <cell r="S4652">
            <v>18</v>
          </cell>
          <cell r="X4652">
            <v>17.976852285893433</v>
          </cell>
        </row>
        <row r="4653">
          <cell r="A4653" t="str">
            <v>L&amp;S Social Sciences Division</v>
          </cell>
          <cell r="B4653" t="str">
            <v>Political Science</v>
          </cell>
          <cell r="N4653" t="str">
            <v>Not TAS Eligible</v>
          </cell>
          <cell r="S4653">
            <v>13</v>
          </cell>
          <cell r="X4653">
            <v>13.01417353553631</v>
          </cell>
        </row>
        <row r="4654">
          <cell r="A4654" t="str">
            <v>L&amp;S Social Sciences Division</v>
          </cell>
          <cell r="B4654" t="str">
            <v>Political Science</v>
          </cell>
          <cell r="N4654" t="str">
            <v>Not TAS Eligible</v>
          </cell>
          <cell r="S4654">
            <v>34</v>
          </cell>
          <cell r="X4654">
            <v>34.165440723944357</v>
          </cell>
        </row>
        <row r="4655">
          <cell r="A4655" t="str">
            <v>L&amp;S Social Sciences Division</v>
          </cell>
          <cell r="B4655" t="str">
            <v>Political Science</v>
          </cell>
          <cell r="N4655" t="str">
            <v>Not TAS Eligible</v>
          </cell>
          <cell r="S4655">
            <v>13</v>
          </cell>
          <cell r="X4655">
            <v>13.772383485944117</v>
          </cell>
        </row>
        <row r="4656">
          <cell r="A4656" t="str">
            <v>L&amp;S Social Sciences Division</v>
          </cell>
          <cell r="B4656" t="str">
            <v>Political Science</v>
          </cell>
          <cell r="N4656" t="str">
            <v>Not TAS Eligible</v>
          </cell>
          <cell r="S4656">
            <v>1</v>
          </cell>
          <cell r="X4656">
            <v>0.7387566211535711</v>
          </cell>
        </row>
        <row r="4657">
          <cell r="A4657" t="str">
            <v>L&amp;S Social Sciences Division</v>
          </cell>
          <cell r="B4657" t="str">
            <v>Political Science</v>
          </cell>
          <cell r="N4657" t="str">
            <v>Not TAS Eligible</v>
          </cell>
          <cell r="S4657">
            <v>8</v>
          </cell>
          <cell r="X4657">
            <v>9.0805655532496967</v>
          </cell>
        </row>
        <row r="4658">
          <cell r="A4658" t="str">
            <v>L&amp;S Social Sciences Division</v>
          </cell>
          <cell r="B4658" t="str">
            <v>Political Science</v>
          </cell>
          <cell r="N4658" t="str">
            <v>Not TAS Eligible</v>
          </cell>
          <cell r="S4658">
            <v>14</v>
          </cell>
          <cell r="X4658">
            <v>13.147887246168699</v>
          </cell>
        </row>
        <row r="4659">
          <cell r="A4659" t="str">
            <v>L&amp;S Social Sciences Division</v>
          </cell>
          <cell r="B4659" t="str">
            <v>Political Science</v>
          </cell>
          <cell r="N4659" t="str">
            <v>Not TAS Eligible</v>
          </cell>
          <cell r="S4659">
            <v>28</v>
          </cell>
          <cell r="X4659">
            <v>26.507106676100378</v>
          </cell>
        </row>
        <row r="4660">
          <cell r="A4660" t="str">
            <v>L&amp;S Social Sciences Division</v>
          </cell>
          <cell r="B4660" t="str">
            <v>Political Science</v>
          </cell>
          <cell r="N4660" t="str">
            <v>TAS Eligible</v>
          </cell>
          <cell r="S4660">
            <v>212</v>
          </cell>
          <cell r="X4660">
            <v>204.94358981718187</v>
          </cell>
        </row>
        <row r="4661">
          <cell r="A4661" t="str">
            <v>L&amp;S Social Sciences Division</v>
          </cell>
          <cell r="B4661" t="str">
            <v>Political Science</v>
          </cell>
          <cell r="N4661" t="str">
            <v>TAS Eligible</v>
          </cell>
          <cell r="S4661">
            <v>136</v>
          </cell>
          <cell r="X4661">
            <v>152.55150549210845</v>
          </cell>
        </row>
        <row r="4662">
          <cell r="A4662" t="str">
            <v>L&amp;S Social Sciences Division</v>
          </cell>
          <cell r="B4662" t="str">
            <v>Political Science</v>
          </cell>
          <cell r="N4662" t="str">
            <v>TAS Eligible</v>
          </cell>
          <cell r="S4662">
            <v>216</v>
          </cell>
          <cell r="X4662">
            <v>232.49494885940496</v>
          </cell>
        </row>
        <row r="4663">
          <cell r="A4663" t="str">
            <v>L&amp;S Social Sciences Division</v>
          </cell>
          <cell r="B4663" t="str">
            <v>Political Science</v>
          </cell>
          <cell r="N4663" t="str">
            <v>TAS Eligible</v>
          </cell>
          <cell r="S4663">
            <v>80</v>
          </cell>
          <cell r="X4663">
            <v>82.186283985301287</v>
          </cell>
        </row>
        <row r="4664">
          <cell r="A4664" t="str">
            <v>L&amp;S Social Sciences Division</v>
          </cell>
          <cell r="B4664" t="str">
            <v>Political Science</v>
          </cell>
          <cell r="N4664" t="str">
            <v>TAS Eligible</v>
          </cell>
          <cell r="S4664">
            <v>66</v>
          </cell>
          <cell r="X4664">
            <v>70.027483186323053</v>
          </cell>
        </row>
        <row r="4665">
          <cell r="A4665" t="str">
            <v>L&amp;S Social Sciences Division</v>
          </cell>
          <cell r="B4665" t="str">
            <v>Political Science</v>
          </cell>
          <cell r="N4665" t="str">
            <v>TAS Eligible</v>
          </cell>
          <cell r="S4665">
            <v>444</v>
          </cell>
          <cell r="X4665">
            <v>467.29452842990457</v>
          </cell>
        </row>
        <row r="4666">
          <cell r="A4666" t="str">
            <v>L&amp;S Social Sciences Division</v>
          </cell>
          <cell r="B4666" t="str">
            <v>Political Science</v>
          </cell>
          <cell r="N4666" t="str">
            <v>TAS Eligible</v>
          </cell>
          <cell r="S4666">
            <v>188</v>
          </cell>
          <cell r="X4666">
            <v>183.56331729162429</v>
          </cell>
        </row>
        <row r="4667">
          <cell r="A4667" t="str">
            <v>L&amp;S Social Sciences Division</v>
          </cell>
          <cell r="B4667" t="str">
            <v>Political Science</v>
          </cell>
          <cell r="N4667" t="str">
            <v>TAS Eligible</v>
          </cell>
          <cell r="S4667">
            <v>440</v>
          </cell>
          <cell r="X4667">
            <v>395.68985261478497</v>
          </cell>
        </row>
        <row r="4668">
          <cell r="A4668" t="str">
            <v>L&amp;S Social Sciences Division</v>
          </cell>
          <cell r="B4668" t="str">
            <v>Political Science</v>
          </cell>
          <cell r="N4668" t="str">
            <v>TAS Eligible</v>
          </cell>
          <cell r="S4668">
            <v>416</v>
          </cell>
          <cell r="X4668">
            <v>432.81712819946745</v>
          </cell>
        </row>
        <row r="4669">
          <cell r="A4669" t="str">
            <v>L&amp;S Social Sciences Division</v>
          </cell>
          <cell r="B4669" t="str">
            <v>Political Science</v>
          </cell>
          <cell r="N4669" t="str">
            <v>TAS Eligible</v>
          </cell>
          <cell r="S4669">
            <v>412</v>
          </cell>
          <cell r="X4669">
            <v>449.8907092164788</v>
          </cell>
        </row>
        <row r="4670">
          <cell r="A4670" t="str">
            <v>L&amp;S Social Sciences Division</v>
          </cell>
          <cell r="B4670" t="str">
            <v>Political Science</v>
          </cell>
          <cell r="N4670" t="str">
            <v>TAS Eligible</v>
          </cell>
          <cell r="S4670">
            <v>436</v>
          </cell>
          <cell r="X4670">
            <v>437.55864484931897</v>
          </cell>
        </row>
        <row r="4671">
          <cell r="A4671" t="str">
            <v>L&amp;S Social Sciences Division</v>
          </cell>
          <cell r="B4671" t="str">
            <v>Political Science</v>
          </cell>
          <cell r="N4671" t="str">
            <v>TAS Eligible</v>
          </cell>
          <cell r="S4671">
            <v>212</v>
          </cell>
          <cell r="X4671">
            <v>213.88376007084833</v>
          </cell>
        </row>
        <row r="4672">
          <cell r="A4672" t="str">
            <v>L&amp;S Social Sciences Division</v>
          </cell>
          <cell r="B4672" t="str">
            <v>Political Science</v>
          </cell>
          <cell r="N4672" t="str">
            <v>TAS Eligible</v>
          </cell>
          <cell r="S4672">
            <v>852</v>
          </cell>
          <cell r="X4672">
            <v>882.62021141692753</v>
          </cell>
        </row>
        <row r="4673">
          <cell r="A4673" t="str">
            <v>L&amp;S Social Sciences Division</v>
          </cell>
          <cell r="B4673" t="str">
            <v>Political Science</v>
          </cell>
          <cell r="N4673" t="str">
            <v>TAS Eligible</v>
          </cell>
          <cell r="S4673">
            <v>612</v>
          </cell>
          <cell r="X4673">
            <v>602.19313260788033</v>
          </cell>
        </row>
        <row r="4674">
          <cell r="A4674" t="str">
            <v>L&amp;S Social Sciences Division</v>
          </cell>
          <cell r="B4674" t="str">
            <v>Political Science</v>
          </cell>
          <cell r="N4674" t="str">
            <v>TAS Eligible</v>
          </cell>
          <cell r="S4674">
            <v>192</v>
          </cell>
          <cell r="X4674">
            <v>177.73161125243143</v>
          </cell>
        </row>
        <row r="4675">
          <cell r="A4675" t="str">
            <v>L&amp;S Social Sciences Division</v>
          </cell>
          <cell r="B4675" t="str">
            <v>Political Science</v>
          </cell>
          <cell r="N4675" t="str">
            <v>TAS Eligible</v>
          </cell>
          <cell r="S4675">
            <v>264</v>
          </cell>
          <cell r="X4675">
            <v>248.53637473737035</v>
          </cell>
        </row>
        <row r="4676">
          <cell r="A4676" t="str">
            <v>L&amp;S Social Sciences Division</v>
          </cell>
          <cell r="B4676" t="str">
            <v>Political Science</v>
          </cell>
          <cell r="N4676" t="str">
            <v>TAS Eligible</v>
          </cell>
          <cell r="S4676">
            <v>584</v>
          </cell>
          <cell r="X4676">
            <v>539.13377572013906</v>
          </cell>
        </row>
        <row r="4677">
          <cell r="A4677" t="str">
            <v>L&amp;S Social Sciences Division</v>
          </cell>
          <cell r="B4677" t="str">
            <v>Political Science</v>
          </cell>
          <cell r="N4677" t="str">
            <v>TAS Eligible</v>
          </cell>
          <cell r="S4677">
            <v>16</v>
          </cell>
          <cell r="X4677">
            <v>18.129682675562385</v>
          </cell>
        </row>
        <row r="4678">
          <cell r="A4678" t="str">
            <v>L&amp;S Social Sciences Division</v>
          </cell>
          <cell r="B4678" t="str">
            <v>Political Science</v>
          </cell>
          <cell r="N4678" t="str">
            <v>TAS Eligible</v>
          </cell>
          <cell r="S4678">
            <v>188</v>
          </cell>
          <cell r="X4678">
            <v>181.11328192242684</v>
          </cell>
        </row>
        <row r="4679">
          <cell r="A4679" t="str">
            <v>L&amp;S Social Sciences Division</v>
          </cell>
          <cell r="B4679" t="str">
            <v>Political Science</v>
          </cell>
          <cell r="N4679" t="str">
            <v>TAS Eligible</v>
          </cell>
          <cell r="S4679">
            <v>408</v>
          </cell>
          <cell r="X4679">
            <v>438.97016849102806</v>
          </cell>
        </row>
        <row r="4680">
          <cell r="A4680" t="str">
            <v>L&amp;S Social Sciences Division</v>
          </cell>
          <cell r="B4680" t="str">
            <v>Political Science</v>
          </cell>
          <cell r="N4680" t="str">
            <v>TAS Eligible</v>
          </cell>
          <cell r="S4680">
            <v>224</v>
          </cell>
          <cell r="X4680">
            <v>214.96846465635423</v>
          </cell>
        </row>
        <row r="4681">
          <cell r="A4681" t="str">
            <v>L&amp;S Social Sciences Division</v>
          </cell>
          <cell r="B4681" t="str">
            <v>Political Science</v>
          </cell>
          <cell r="N4681" t="str">
            <v>TAS Eligible</v>
          </cell>
          <cell r="S4681">
            <v>208</v>
          </cell>
          <cell r="X4681">
            <v>211.93153288769031</v>
          </cell>
        </row>
        <row r="4682">
          <cell r="A4682" t="str">
            <v>L&amp;S Social Sciences Division</v>
          </cell>
          <cell r="B4682" t="str">
            <v>Political Science</v>
          </cell>
          <cell r="N4682" t="str">
            <v>TAS Eligible</v>
          </cell>
          <cell r="S4682">
            <v>596</v>
          </cell>
          <cell r="X4682">
            <v>622.36176816245336</v>
          </cell>
        </row>
        <row r="4683">
          <cell r="A4683" t="str">
            <v>L&amp;S Social Sciences Division</v>
          </cell>
          <cell r="B4683" t="str">
            <v>Political Science</v>
          </cell>
          <cell r="N4683" t="str">
            <v>TAS Eligible</v>
          </cell>
          <cell r="S4683">
            <v>416</v>
          </cell>
          <cell r="X4683">
            <v>431.62116414799738</v>
          </cell>
        </row>
        <row r="4684">
          <cell r="A4684" t="str">
            <v>L&amp;S Social Sciences Division</v>
          </cell>
          <cell r="B4684" t="str">
            <v>Political Science</v>
          </cell>
          <cell r="N4684" t="str">
            <v>TAS Eligible</v>
          </cell>
          <cell r="S4684">
            <v>224</v>
          </cell>
          <cell r="X4684">
            <v>225.85491103788706</v>
          </cell>
        </row>
        <row r="4685">
          <cell r="A4685" t="str">
            <v>L&amp;S Social Sciences Division</v>
          </cell>
          <cell r="B4685" t="str">
            <v>Political Science</v>
          </cell>
          <cell r="N4685" t="str">
            <v>TAS Eligible</v>
          </cell>
          <cell r="S4685">
            <v>592</v>
          </cell>
          <cell r="X4685">
            <v>636.52543751685755</v>
          </cell>
        </row>
        <row r="4686">
          <cell r="A4686" t="str">
            <v>L&amp;S Social Sciences Division</v>
          </cell>
          <cell r="B4686" t="str">
            <v>Political Science</v>
          </cell>
          <cell r="N4686" t="str">
            <v>TAS Eligible</v>
          </cell>
          <cell r="S4686">
            <v>616</v>
          </cell>
          <cell r="X4686">
            <v>628.87696732214351</v>
          </cell>
        </row>
        <row r="4687">
          <cell r="A4687" t="str">
            <v>L&amp;S Social Sciences Division</v>
          </cell>
          <cell r="B4687" t="str">
            <v>Political Science</v>
          </cell>
          <cell r="N4687" t="str">
            <v>TAS Eligible</v>
          </cell>
          <cell r="S4687">
            <v>76</v>
          </cell>
          <cell r="X4687">
            <v>78.548241597612687</v>
          </cell>
        </row>
        <row r="4688">
          <cell r="A4688" t="str">
            <v>L&amp;S Social Sciences Division</v>
          </cell>
          <cell r="B4688" t="str">
            <v>Political Science</v>
          </cell>
          <cell r="N4688" t="str">
            <v>TAS Eligible</v>
          </cell>
          <cell r="S4688">
            <v>204</v>
          </cell>
          <cell r="X4688">
            <v>186.71202445365304</v>
          </cell>
        </row>
        <row r="4689">
          <cell r="A4689" t="str">
            <v>L&amp;S Social Sciences Division</v>
          </cell>
          <cell r="B4689" t="str">
            <v>Political Science</v>
          </cell>
          <cell r="N4689" t="str">
            <v>TAS Eligible</v>
          </cell>
          <cell r="S4689">
            <v>212</v>
          </cell>
          <cell r="X4689">
            <v>205.95400680597186</v>
          </cell>
        </row>
        <row r="4690">
          <cell r="A4690" t="str">
            <v>L&amp;S Social Sciences Division</v>
          </cell>
          <cell r="B4690" t="str">
            <v>Political Science</v>
          </cell>
          <cell r="N4690" t="str">
            <v>TAS Eligible</v>
          </cell>
          <cell r="S4690">
            <v>648</v>
          </cell>
          <cell r="X4690">
            <v>679.07085583922822</v>
          </cell>
        </row>
        <row r="4691">
          <cell r="A4691" t="str">
            <v>L&amp;S Social Sciences Division</v>
          </cell>
          <cell r="B4691" t="str">
            <v>Political Science</v>
          </cell>
          <cell r="N4691" t="str">
            <v>TAS Eligible</v>
          </cell>
          <cell r="S4691">
            <v>220</v>
          </cell>
          <cell r="X4691">
            <v>234.13268610965974</v>
          </cell>
        </row>
        <row r="4692">
          <cell r="A4692" t="str">
            <v>L&amp;S Social Sciences Division</v>
          </cell>
          <cell r="B4692" t="str">
            <v>Political Science</v>
          </cell>
          <cell r="N4692" t="str">
            <v>TAS Eligible</v>
          </cell>
          <cell r="S4692">
            <v>220</v>
          </cell>
          <cell r="X4692">
            <v>224.94318281767576</v>
          </cell>
        </row>
        <row r="4693">
          <cell r="A4693" t="str">
            <v>L&amp;S Social Sciences Division</v>
          </cell>
          <cell r="B4693" t="str">
            <v>Political Science</v>
          </cell>
          <cell r="N4693" t="str">
            <v>TAS Eligible</v>
          </cell>
          <cell r="S4693">
            <v>220</v>
          </cell>
          <cell r="X4693">
            <v>208.18040446113577</v>
          </cell>
        </row>
        <row r="4694">
          <cell r="A4694" t="str">
            <v>L&amp;S Social Sciences Division</v>
          </cell>
          <cell r="B4694" t="str">
            <v>Political Science</v>
          </cell>
          <cell r="N4694" t="str">
            <v>TAS Eligible</v>
          </cell>
          <cell r="S4694">
            <v>220</v>
          </cell>
          <cell r="X4694">
            <v>225.20490986723613</v>
          </cell>
        </row>
        <row r="4695">
          <cell r="A4695" t="str">
            <v>L&amp;S Social Sciences Division</v>
          </cell>
          <cell r="B4695" t="str">
            <v>Political Science</v>
          </cell>
          <cell r="N4695" t="str">
            <v>TAS Eligible</v>
          </cell>
          <cell r="S4695">
            <v>557</v>
          </cell>
          <cell r="X4695">
            <v>564.39748208311823</v>
          </cell>
        </row>
        <row r="4696">
          <cell r="A4696" t="str">
            <v>L&amp;S Social Sciences Division</v>
          </cell>
          <cell r="B4696" t="str">
            <v>Political Science</v>
          </cell>
          <cell r="N4696" t="str">
            <v>TAS Eligible</v>
          </cell>
          <cell r="S4696">
            <v>481</v>
          </cell>
          <cell r="X4696">
            <v>488.15229360975826</v>
          </cell>
        </row>
        <row r="4697">
          <cell r="A4697" t="str">
            <v>L&amp;S Social Sciences Division</v>
          </cell>
          <cell r="B4697" t="str">
            <v>Political Science</v>
          </cell>
          <cell r="N4697" t="str">
            <v>TAS Eligible</v>
          </cell>
          <cell r="S4697">
            <v>240</v>
          </cell>
          <cell r="X4697">
            <v>232.97116667885643</v>
          </cell>
        </row>
        <row r="4698">
          <cell r="A4698" t="str">
            <v>L&amp;S Social Sciences Division</v>
          </cell>
          <cell r="B4698" t="str">
            <v>Political Science</v>
          </cell>
          <cell r="N4698" t="str">
            <v>TAS Eligible</v>
          </cell>
          <cell r="S4698">
            <v>260</v>
          </cell>
          <cell r="X4698">
            <v>271.4237354622756</v>
          </cell>
        </row>
        <row r="4699">
          <cell r="A4699" t="str">
            <v>L&amp;S Social Sciences Division</v>
          </cell>
          <cell r="B4699" t="str">
            <v>Political Science</v>
          </cell>
          <cell r="N4699" t="str">
            <v>TAS Eligible</v>
          </cell>
          <cell r="S4699">
            <v>56</v>
          </cell>
          <cell r="X4699">
            <v>55.988871197221322</v>
          </cell>
        </row>
        <row r="4700">
          <cell r="A4700" t="str">
            <v>L&amp;S Social Sciences Division</v>
          </cell>
          <cell r="B4700" t="str">
            <v>Political Science</v>
          </cell>
          <cell r="N4700" t="str">
            <v>TAS Eligible</v>
          </cell>
          <cell r="S4700">
            <v>56</v>
          </cell>
          <cell r="X4700">
            <v>55.372712983129183</v>
          </cell>
        </row>
        <row r="4701">
          <cell r="A4701" t="str">
            <v>L&amp;S Social Sciences Division</v>
          </cell>
          <cell r="B4701" t="str">
            <v>Political Science</v>
          </cell>
          <cell r="N4701" t="str">
            <v>TAS Eligible</v>
          </cell>
          <cell r="S4701">
            <v>56</v>
          </cell>
          <cell r="X4701">
            <v>55.988871197221322</v>
          </cell>
        </row>
        <row r="4702">
          <cell r="A4702" t="str">
            <v>L&amp;S Social Sciences Division</v>
          </cell>
          <cell r="B4702" t="str">
            <v>Political Science</v>
          </cell>
          <cell r="N4702" t="str">
            <v>TAS Eligible</v>
          </cell>
          <cell r="S4702">
            <v>52</v>
          </cell>
          <cell r="X4702">
            <v>54.395289344350964</v>
          </cell>
        </row>
        <row r="4703">
          <cell r="A4703" t="str">
            <v>L&amp;S Social Sciences Division</v>
          </cell>
          <cell r="B4703" t="str">
            <v>Political Science</v>
          </cell>
          <cell r="N4703" t="str">
            <v>TAS Eligible</v>
          </cell>
          <cell r="S4703">
            <v>32</v>
          </cell>
          <cell r="X4703">
            <v>33.359014169407239</v>
          </cell>
        </row>
        <row r="4704">
          <cell r="A4704" t="str">
            <v>L&amp;S Social Sciences Division</v>
          </cell>
          <cell r="B4704" t="str">
            <v>Political Science</v>
          </cell>
          <cell r="N4704" t="str">
            <v>TAS Eligible</v>
          </cell>
          <cell r="S4704">
            <v>60</v>
          </cell>
          <cell r="X4704">
            <v>52.257759436131366</v>
          </cell>
        </row>
        <row r="4705">
          <cell r="A4705" t="str">
            <v>L&amp;S Social Sciences Division</v>
          </cell>
          <cell r="B4705" t="str">
            <v>Political Science</v>
          </cell>
          <cell r="N4705" t="str">
            <v>TAS Eligible</v>
          </cell>
          <cell r="S4705">
            <v>68</v>
          </cell>
          <cell r="X4705">
            <v>68.166728604694029</v>
          </cell>
        </row>
        <row r="4706">
          <cell r="A4706" t="str">
            <v>L&amp;S Social Sciences Division</v>
          </cell>
          <cell r="B4706" t="str">
            <v>Political Science</v>
          </cell>
          <cell r="N4706" t="str">
            <v>TAS Eligible</v>
          </cell>
          <cell r="S4706">
            <v>52</v>
          </cell>
          <cell r="X4706">
            <v>42.378942674898219</v>
          </cell>
        </row>
        <row r="4707">
          <cell r="A4707" t="str">
            <v>L&amp;S Social Sciences Division</v>
          </cell>
          <cell r="B4707" t="str">
            <v>Political Science</v>
          </cell>
          <cell r="N4707" t="str">
            <v>TAS Eligible</v>
          </cell>
          <cell r="S4707">
            <v>48</v>
          </cell>
          <cell r="X4707">
            <v>48.647242614179731</v>
          </cell>
        </row>
        <row r="4708">
          <cell r="A4708" t="str">
            <v>L&amp;S Social Sciences Division</v>
          </cell>
          <cell r="B4708" t="str">
            <v>Political Science</v>
          </cell>
          <cell r="N4708" t="str">
            <v>TAS Eligible</v>
          </cell>
          <cell r="S4708">
            <v>56</v>
          </cell>
          <cell r="X4708">
            <v>57.890832396888285</v>
          </cell>
        </row>
        <row r="4709">
          <cell r="A4709" t="str">
            <v>L&amp;S Social Sciences Division</v>
          </cell>
          <cell r="B4709" t="str">
            <v>Political Science</v>
          </cell>
          <cell r="N4709" t="str">
            <v>TAS Eligible</v>
          </cell>
          <cell r="S4709">
            <v>48</v>
          </cell>
          <cell r="X4709">
            <v>48.508948324441931</v>
          </cell>
        </row>
        <row r="4710">
          <cell r="A4710" t="str">
            <v>L&amp;S Social Sciences Division</v>
          </cell>
          <cell r="B4710" t="str">
            <v>Political Science</v>
          </cell>
          <cell r="N4710" t="str">
            <v>TAS Eligible</v>
          </cell>
          <cell r="S4710">
            <v>40</v>
          </cell>
          <cell r="X4710">
            <v>39.576318763462169</v>
          </cell>
        </row>
        <row r="4711">
          <cell r="A4711" t="str">
            <v>L&amp;S Social Sciences Division</v>
          </cell>
          <cell r="B4711" t="str">
            <v>Political Science</v>
          </cell>
          <cell r="N4711" t="str">
            <v>TAS Eligible</v>
          </cell>
          <cell r="S4711">
            <v>44</v>
          </cell>
          <cell r="X4711">
            <v>44.326517035040695</v>
          </cell>
        </row>
        <row r="4712">
          <cell r="A4712" t="str">
            <v>L&amp;S Social Sciences Division</v>
          </cell>
          <cell r="B4712" t="str">
            <v>Political Science</v>
          </cell>
          <cell r="N4712" t="str">
            <v>TAS Eligible</v>
          </cell>
          <cell r="S4712">
            <v>76</v>
          </cell>
          <cell r="X4712">
            <v>70.048720147544699</v>
          </cell>
        </row>
        <row r="4713">
          <cell r="A4713" t="str">
            <v>L&amp;S Social Sciences Division</v>
          </cell>
          <cell r="B4713" t="str">
            <v>Political Science</v>
          </cell>
          <cell r="N4713" t="str">
            <v>TAS Eligible</v>
          </cell>
          <cell r="S4713">
            <v>28</v>
          </cell>
          <cell r="X4713">
            <v>32.553453608538533</v>
          </cell>
        </row>
        <row r="4714">
          <cell r="A4714" t="str">
            <v>L&amp;S Social Sciences Division</v>
          </cell>
          <cell r="B4714" t="str">
            <v>Political Science</v>
          </cell>
          <cell r="N4714" t="str">
            <v>Not TAS Eligible</v>
          </cell>
          <cell r="S4714">
            <v>1</v>
          </cell>
          <cell r="X4714">
            <v>1.263157894736842</v>
          </cell>
        </row>
        <row r="4715">
          <cell r="A4715" t="str">
            <v>L&amp;S Social Sciences Division</v>
          </cell>
          <cell r="B4715" t="str">
            <v>Political Science</v>
          </cell>
          <cell r="N4715" t="str">
            <v>Not TAS Eligible</v>
          </cell>
          <cell r="S4715">
            <v>5</v>
          </cell>
          <cell r="X4715">
            <v>3.9264342393179361</v>
          </cell>
        </row>
        <row r="4716">
          <cell r="A4716" t="str">
            <v>L&amp;S Social Sciences Division</v>
          </cell>
          <cell r="B4716" t="str">
            <v>Political Science</v>
          </cell>
          <cell r="N4716" t="str">
            <v>Not TAS Eligible</v>
          </cell>
          <cell r="S4716">
            <v>4</v>
          </cell>
          <cell r="X4716">
            <v>3.3022006006612745</v>
          </cell>
        </row>
        <row r="4717">
          <cell r="A4717" t="str">
            <v>L&amp;S Social Sciences Division</v>
          </cell>
          <cell r="B4717" t="str">
            <v>Political Science</v>
          </cell>
          <cell r="N4717" t="str">
            <v>Not TAS Eligible</v>
          </cell>
          <cell r="S4717">
            <v>1</v>
          </cell>
          <cell r="X4717">
            <v>1.243796109993293</v>
          </cell>
        </row>
        <row r="4718">
          <cell r="A4718" t="str">
            <v>L&amp;S Social Sciences Division</v>
          </cell>
          <cell r="B4718" t="str">
            <v>Political Science</v>
          </cell>
          <cell r="N4718" t="str">
            <v>Not TAS Eligible</v>
          </cell>
          <cell r="S4718">
            <v>3</v>
          </cell>
          <cell r="X4718">
            <v>2.3022006006612745</v>
          </cell>
        </row>
        <row r="4719">
          <cell r="A4719" t="str">
            <v>L&amp;S Social Sciences Division</v>
          </cell>
          <cell r="B4719" t="str">
            <v>Political Science</v>
          </cell>
          <cell r="N4719" t="str">
            <v>Not TAS Eligible</v>
          </cell>
          <cell r="S4719">
            <v>1</v>
          </cell>
          <cell r="X4719">
            <v>1.263157894736842</v>
          </cell>
        </row>
        <row r="4720">
          <cell r="A4720" t="str">
            <v>L&amp;S Social Sciences Division</v>
          </cell>
          <cell r="B4720" t="str">
            <v>Political Science</v>
          </cell>
          <cell r="N4720" t="str">
            <v>Not TAS Eligible</v>
          </cell>
          <cell r="S4720">
            <v>1</v>
          </cell>
          <cell r="X4720">
            <v>1.243796109993293</v>
          </cell>
        </row>
        <row r="4721">
          <cell r="A4721" t="str">
            <v>L&amp;S Social Sciences Division</v>
          </cell>
          <cell r="B4721" t="str">
            <v>Political Science</v>
          </cell>
          <cell r="N4721" t="str">
            <v>Not TAS Eligible</v>
          </cell>
          <cell r="S4721">
            <v>4</v>
          </cell>
          <cell r="X4721">
            <v>2.9550264846142844</v>
          </cell>
        </row>
        <row r="4722">
          <cell r="A4722" t="str">
            <v>L&amp;S Social Sciences Division</v>
          </cell>
          <cell r="B4722" t="str">
            <v>Political Science</v>
          </cell>
          <cell r="N4722" t="str">
            <v>Not TAS Eligible</v>
          </cell>
          <cell r="S4722">
            <v>9</v>
          </cell>
          <cell r="X4722">
            <v>10.215636247405911</v>
          </cell>
        </row>
        <row r="4723">
          <cell r="A4723" t="str">
            <v>L&amp;S Social Sciences Division</v>
          </cell>
          <cell r="B4723" t="str">
            <v>Political Science</v>
          </cell>
          <cell r="N4723" t="str">
            <v>Not TAS Eligible</v>
          </cell>
          <cell r="S4723">
            <v>12</v>
          </cell>
          <cell r="X4723">
            <v>11.269617639573166</v>
          </cell>
        </row>
        <row r="4724">
          <cell r="A4724" t="str">
            <v>L&amp;S Social Sciences Division</v>
          </cell>
          <cell r="B4724" t="str">
            <v>Political Science</v>
          </cell>
          <cell r="N4724" t="str">
            <v>Not TAS Eligible</v>
          </cell>
          <cell r="S4724">
            <v>10</v>
          </cell>
          <cell r="X4724">
            <v>8.59299499465466</v>
          </cell>
        </row>
        <row r="4725">
          <cell r="A4725" t="str">
            <v>L&amp;S Social Sciences Division</v>
          </cell>
          <cell r="B4725" t="str">
            <v>Political Science</v>
          </cell>
          <cell r="N4725" t="str">
            <v>Not TAS Eligible</v>
          </cell>
          <cell r="S4725">
            <v>26</v>
          </cell>
          <cell r="X4725">
            <v>25.96656441295718</v>
          </cell>
        </row>
        <row r="4726">
          <cell r="A4726" t="str">
            <v>L&amp;S Social Sciences Division</v>
          </cell>
          <cell r="B4726" t="str">
            <v>Political Science</v>
          </cell>
          <cell r="N4726" t="str">
            <v>Not TAS Eligible</v>
          </cell>
          <cell r="S4726">
            <v>7</v>
          </cell>
          <cell r="X4726">
            <v>7.0076319037503207</v>
          </cell>
        </row>
        <row r="4727">
          <cell r="A4727" t="str">
            <v>L&amp;S Social Sciences Division</v>
          </cell>
          <cell r="B4727" t="str">
            <v>Political Science</v>
          </cell>
          <cell r="N4727" t="str">
            <v>Not TAS Eligible</v>
          </cell>
          <cell r="S4727">
            <v>38</v>
          </cell>
          <cell r="X4727">
            <v>38.18490433852606</v>
          </cell>
        </row>
        <row r="4728">
          <cell r="A4728" t="str">
            <v>L&amp;S Social Sciences Division</v>
          </cell>
          <cell r="B4728" t="str">
            <v>Political Science</v>
          </cell>
          <cell r="N4728" t="str">
            <v>Not TAS Eligible</v>
          </cell>
          <cell r="S4728">
            <v>18</v>
          </cell>
          <cell r="X4728">
            <v>19.069454057461083</v>
          </cell>
        </row>
        <row r="4729">
          <cell r="A4729" t="str">
            <v>L&amp;S Social Sciences Division</v>
          </cell>
          <cell r="B4729" t="str">
            <v>Political Science</v>
          </cell>
          <cell r="N4729" t="str">
            <v>Not TAS Eligible</v>
          </cell>
          <cell r="S4729">
            <v>18</v>
          </cell>
          <cell r="X4729">
            <v>18.33046102937017</v>
          </cell>
        </row>
        <row r="4730">
          <cell r="A4730" t="str">
            <v>L&amp;S Social Sciences Division</v>
          </cell>
          <cell r="B4730" t="str">
            <v>Political Science</v>
          </cell>
          <cell r="N4730" t="str">
            <v>Not TAS Eligible</v>
          </cell>
          <cell r="S4730">
            <v>4</v>
          </cell>
          <cell r="X4730">
            <v>2.9550264846142844</v>
          </cell>
        </row>
        <row r="4731">
          <cell r="A4731" t="str">
            <v>L&amp;S Social Sciences Division</v>
          </cell>
          <cell r="B4731" t="str">
            <v>Political Science</v>
          </cell>
          <cell r="N4731" t="str">
            <v>Not TAS Eligible</v>
          </cell>
          <cell r="S4731">
            <v>9</v>
          </cell>
          <cell r="X4731">
            <v>10.215636247405911</v>
          </cell>
        </row>
        <row r="4732">
          <cell r="A4732" t="str">
            <v>L&amp;S Social Sciences Division</v>
          </cell>
          <cell r="B4732" t="str">
            <v>Political Science</v>
          </cell>
          <cell r="N4732" t="str">
            <v>Not TAS Eligible</v>
          </cell>
          <cell r="S4732">
            <v>12</v>
          </cell>
          <cell r="X4732">
            <v>11.269617639573166</v>
          </cell>
        </row>
        <row r="4733">
          <cell r="A4733" t="str">
            <v>L&amp;S Social Sciences Division</v>
          </cell>
          <cell r="B4733" t="str">
            <v>Political Science</v>
          </cell>
          <cell r="N4733" t="str">
            <v>Not TAS Eligible</v>
          </cell>
          <cell r="S4733">
            <v>22</v>
          </cell>
          <cell r="X4733">
            <v>20.827012388364583</v>
          </cell>
        </row>
        <row r="4734">
          <cell r="A4734" t="str">
            <v>L&amp;S Social Sciences Division</v>
          </cell>
          <cell r="B4734" t="str">
            <v>Psychology</v>
          </cell>
          <cell r="N4734" t="str">
            <v>TAS Eligible</v>
          </cell>
          <cell r="S4734">
            <v>408</v>
          </cell>
          <cell r="X4734">
            <v>372.3053237980107</v>
          </cell>
        </row>
        <row r="4735">
          <cell r="A4735" t="str">
            <v>L&amp;S Social Sciences Division</v>
          </cell>
          <cell r="B4735" t="str">
            <v>Psychology</v>
          </cell>
          <cell r="N4735" t="str">
            <v>TAS Eligible</v>
          </cell>
          <cell r="S4735">
            <v>222</v>
          </cell>
          <cell r="X4735">
            <v>210.32757036315996</v>
          </cell>
        </row>
        <row r="4736">
          <cell r="A4736" t="str">
            <v>L&amp;S Social Sciences Division</v>
          </cell>
          <cell r="B4736" t="str">
            <v>Psychology</v>
          </cell>
          <cell r="N4736" t="str">
            <v>TAS Eligible</v>
          </cell>
          <cell r="S4736">
            <v>435</v>
          </cell>
          <cell r="X4736">
            <v>409.46131678836019</v>
          </cell>
        </row>
        <row r="4737">
          <cell r="A4737" t="str">
            <v>L&amp;S Social Sciences Division</v>
          </cell>
          <cell r="B4737" t="str">
            <v>Psychology</v>
          </cell>
          <cell r="N4737" t="str">
            <v>TAS Eligible</v>
          </cell>
          <cell r="S4737">
            <v>185.4</v>
          </cell>
          <cell r="X4737">
            <v>172.42955640498815</v>
          </cell>
        </row>
        <row r="4738">
          <cell r="A4738" t="str">
            <v>L&amp;S Social Sciences Division</v>
          </cell>
          <cell r="B4738" t="str">
            <v>Psychology</v>
          </cell>
          <cell r="N4738" t="str">
            <v>TAS Eligible</v>
          </cell>
          <cell r="S4738">
            <v>114</v>
          </cell>
          <cell r="X4738">
            <v>109.52741089903571</v>
          </cell>
        </row>
        <row r="4739">
          <cell r="A4739" t="str">
            <v>L&amp;S Social Sciences Division</v>
          </cell>
          <cell r="B4739" t="str">
            <v>Psychology</v>
          </cell>
          <cell r="N4739" t="str">
            <v>TAS Eligible</v>
          </cell>
          <cell r="S4739">
            <v>1422</v>
          </cell>
          <cell r="X4739">
            <v>1481.8341983418968</v>
          </cell>
        </row>
        <row r="4740">
          <cell r="A4740" t="str">
            <v>L&amp;S Social Sciences Division</v>
          </cell>
          <cell r="B4740" t="str">
            <v>Psychology</v>
          </cell>
          <cell r="N4740" t="str">
            <v>TAS Eligible</v>
          </cell>
          <cell r="S4740">
            <v>1206</v>
          </cell>
          <cell r="X4740">
            <v>1241.8151735882739</v>
          </cell>
        </row>
        <row r="4741">
          <cell r="A4741" t="str">
            <v>L&amp;S Social Sciences Division</v>
          </cell>
          <cell r="B4741" t="str">
            <v>Psychology</v>
          </cell>
          <cell r="N4741" t="str">
            <v>TAS Eligible</v>
          </cell>
          <cell r="S4741">
            <v>339</v>
          </cell>
          <cell r="X4741">
            <v>346.25789062551405</v>
          </cell>
        </row>
        <row r="4742">
          <cell r="A4742" t="str">
            <v>L&amp;S Social Sciences Division</v>
          </cell>
          <cell r="B4742" t="str">
            <v>Psychology</v>
          </cell>
          <cell r="N4742" t="str">
            <v>TAS Eligible</v>
          </cell>
          <cell r="S4742">
            <v>345</v>
          </cell>
          <cell r="X4742">
            <v>351.48082350043239</v>
          </cell>
        </row>
        <row r="4743">
          <cell r="A4743" t="str">
            <v>L&amp;S Social Sciences Division</v>
          </cell>
          <cell r="B4743" t="str">
            <v>Psychology</v>
          </cell>
          <cell r="N4743" t="str">
            <v>TAS Eligible</v>
          </cell>
          <cell r="S4743">
            <v>546</v>
          </cell>
          <cell r="X4743">
            <v>576.64468102410854</v>
          </cell>
        </row>
        <row r="4744">
          <cell r="A4744" t="str">
            <v>L&amp;S Social Sciences Division</v>
          </cell>
          <cell r="B4744" t="str">
            <v>Psychology</v>
          </cell>
          <cell r="N4744" t="str">
            <v>TAS Eligible</v>
          </cell>
          <cell r="S4744">
            <v>543</v>
          </cell>
          <cell r="X4744">
            <v>539.40290503903657</v>
          </cell>
        </row>
        <row r="4745">
          <cell r="A4745" t="str">
            <v>L&amp;S Social Sciences Division</v>
          </cell>
          <cell r="B4745" t="str">
            <v>Psychology</v>
          </cell>
          <cell r="N4745" t="str">
            <v>TAS Eligible</v>
          </cell>
          <cell r="S4745">
            <v>312</v>
          </cell>
          <cell r="X4745">
            <v>292.47666794662075</v>
          </cell>
        </row>
        <row r="4746">
          <cell r="A4746" t="str">
            <v>L&amp;S Social Sciences Division</v>
          </cell>
          <cell r="B4746" t="str">
            <v>Psychology</v>
          </cell>
          <cell r="N4746" t="str">
            <v>TAS Eligible</v>
          </cell>
          <cell r="S4746">
            <v>656</v>
          </cell>
          <cell r="X4746">
            <v>709.39743279103925</v>
          </cell>
        </row>
        <row r="4747">
          <cell r="A4747" t="str">
            <v>L&amp;S Social Sciences Division</v>
          </cell>
          <cell r="B4747" t="str">
            <v>Psychology</v>
          </cell>
          <cell r="N4747" t="str">
            <v>Not TAS Eligible</v>
          </cell>
          <cell r="S4747">
            <v>10</v>
          </cell>
          <cell r="X4747">
            <v>9.9060388945752305</v>
          </cell>
        </row>
        <row r="4748">
          <cell r="A4748" t="str">
            <v>L&amp;S Social Sciences Division</v>
          </cell>
          <cell r="B4748" t="str">
            <v>Psychology</v>
          </cell>
          <cell r="N4748" t="str">
            <v>Not TAS Eligible</v>
          </cell>
          <cell r="S4748">
            <v>10</v>
          </cell>
          <cell r="X4748">
            <v>10.703546459612243</v>
          </cell>
        </row>
        <row r="4749">
          <cell r="A4749" t="str">
            <v>L&amp;S Social Sciences Division</v>
          </cell>
          <cell r="B4749" t="str">
            <v>Psychology</v>
          </cell>
          <cell r="N4749" t="str">
            <v>Not TAS Eligible</v>
          </cell>
          <cell r="S4749">
            <v>9</v>
          </cell>
          <cell r="X4749">
            <v>9.8855480551817703</v>
          </cell>
        </row>
        <row r="4750">
          <cell r="A4750" t="str">
            <v>L&amp;S Social Sciences Division</v>
          </cell>
          <cell r="B4750" t="str">
            <v>Psychology</v>
          </cell>
          <cell r="N4750" t="str">
            <v>Not TAS Eligible</v>
          </cell>
          <cell r="S4750">
            <v>9</v>
          </cell>
          <cell r="X4750">
            <v>9.8855480551817703</v>
          </cell>
        </row>
        <row r="4751">
          <cell r="A4751" t="str">
            <v>L&amp;S Social Sciences Division</v>
          </cell>
          <cell r="B4751" t="str">
            <v>Psychology</v>
          </cell>
          <cell r="N4751" t="str">
            <v>Not TAS Eligible</v>
          </cell>
          <cell r="S4751">
            <v>18</v>
          </cell>
          <cell r="X4751">
            <v>16.986830375760967</v>
          </cell>
        </row>
        <row r="4752">
          <cell r="A4752" t="str">
            <v>L&amp;S Social Sciences Division</v>
          </cell>
          <cell r="B4752" t="str">
            <v>Psychology</v>
          </cell>
          <cell r="N4752" t="str">
            <v>Not TAS Eligible</v>
          </cell>
          <cell r="S4752">
            <v>10</v>
          </cell>
          <cell r="X4752">
            <v>10.674106050228305</v>
          </cell>
        </row>
        <row r="4753">
          <cell r="A4753" t="str">
            <v>L&amp;S Social Sciences Division</v>
          </cell>
          <cell r="B4753" t="str">
            <v>Psychology</v>
          </cell>
          <cell r="N4753" t="str">
            <v>Not TAS Eligible</v>
          </cell>
          <cell r="S4753">
            <v>26</v>
          </cell>
          <cell r="X4753">
            <v>26.484618305142767</v>
          </cell>
        </row>
        <row r="4754">
          <cell r="A4754" t="str">
            <v>L&amp;S Social Sciences Division</v>
          </cell>
          <cell r="B4754" t="str">
            <v>Psychology</v>
          </cell>
          <cell r="N4754" t="str">
            <v>Not TAS Eligible</v>
          </cell>
          <cell r="S4754">
            <v>76</v>
          </cell>
          <cell r="X4754">
            <v>80.151170733274185</v>
          </cell>
        </row>
        <row r="4755">
          <cell r="A4755" t="str">
            <v>L&amp;S Social Sciences Division</v>
          </cell>
          <cell r="B4755" t="str">
            <v>Psychology</v>
          </cell>
          <cell r="N4755" t="str">
            <v>Not TAS Eligible</v>
          </cell>
          <cell r="S4755">
            <v>8</v>
          </cell>
          <cell r="X4755">
            <v>9.0606253891475266</v>
          </cell>
        </row>
        <row r="4756">
          <cell r="A4756" t="str">
            <v>L&amp;S Social Sciences Division</v>
          </cell>
          <cell r="B4756" t="str">
            <v>Psychology</v>
          </cell>
          <cell r="N4756" t="str">
            <v>Not TAS Eligible</v>
          </cell>
          <cell r="S4756">
            <v>163</v>
          </cell>
          <cell r="X4756">
            <v>169.32293437407995</v>
          </cell>
        </row>
        <row r="4757">
          <cell r="A4757" t="str">
            <v>L&amp;S Social Sciences Division</v>
          </cell>
          <cell r="B4757" t="str">
            <v>Psychology</v>
          </cell>
          <cell r="N4757" t="str">
            <v>Not TAS Eligible</v>
          </cell>
          <cell r="S4757">
            <v>16</v>
          </cell>
          <cell r="X4757">
            <v>17.761257954068942</v>
          </cell>
        </row>
        <row r="4758">
          <cell r="A4758" t="str">
            <v>L&amp;S Social Sciences Division</v>
          </cell>
          <cell r="B4758" t="str">
            <v>Psychology</v>
          </cell>
          <cell r="N4758" t="str">
            <v>Not TAS Eligible</v>
          </cell>
          <cell r="S4758">
            <v>8</v>
          </cell>
          <cell r="X4758">
            <v>8.7312538078741646</v>
          </cell>
        </row>
        <row r="4759">
          <cell r="A4759" t="str">
            <v>L&amp;S Social Sciences Division</v>
          </cell>
          <cell r="B4759" t="str">
            <v>Psychology</v>
          </cell>
          <cell r="N4759" t="str">
            <v>Not TAS Eligible</v>
          </cell>
          <cell r="S4759">
            <v>19</v>
          </cell>
          <cell r="X4759">
            <v>20.569628002501553</v>
          </cell>
        </row>
        <row r="4760">
          <cell r="A4760" t="str">
            <v>L&amp;S Social Sciences Division</v>
          </cell>
          <cell r="B4760" t="str">
            <v>Psychology</v>
          </cell>
          <cell r="N4760" t="str">
            <v>TAS Eligible</v>
          </cell>
          <cell r="S4760">
            <v>484</v>
          </cell>
          <cell r="X4760">
            <v>453.7138054043732</v>
          </cell>
        </row>
        <row r="4761">
          <cell r="A4761" t="str">
            <v>L&amp;S Social Sciences Division</v>
          </cell>
          <cell r="B4761" t="str">
            <v>Psychology</v>
          </cell>
          <cell r="N4761" t="str">
            <v>TAS Eligible</v>
          </cell>
          <cell r="S4761">
            <v>196</v>
          </cell>
          <cell r="X4761">
            <v>211.9541110168349</v>
          </cell>
        </row>
        <row r="4762">
          <cell r="A4762" t="str">
            <v>L&amp;S Social Sciences Division</v>
          </cell>
          <cell r="B4762" t="str">
            <v>Psychology</v>
          </cell>
          <cell r="N4762" t="str">
            <v>TAS Eligible</v>
          </cell>
          <cell r="S4762">
            <v>159</v>
          </cell>
          <cell r="X4762">
            <v>152.57581811155643</v>
          </cell>
        </row>
        <row r="4763">
          <cell r="A4763" t="str">
            <v>L&amp;S Social Sciences Division</v>
          </cell>
          <cell r="B4763" t="str">
            <v>Psychology</v>
          </cell>
          <cell r="N4763" t="str">
            <v>TAS Eligible</v>
          </cell>
          <cell r="S4763">
            <v>435</v>
          </cell>
          <cell r="X4763">
            <v>425.55891122145482</v>
          </cell>
        </row>
        <row r="4764">
          <cell r="A4764" t="str">
            <v>L&amp;S Social Sciences Division</v>
          </cell>
          <cell r="B4764" t="str">
            <v>Psychology</v>
          </cell>
          <cell r="N4764" t="str">
            <v>TAS Eligible</v>
          </cell>
          <cell r="S4764">
            <v>174</v>
          </cell>
          <cell r="X4764">
            <v>173.32164898475096</v>
          </cell>
        </row>
        <row r="4765">
          <cell r="A4765" t="str">
            <v>L&amp;S Social Sciences Division</v>
          </cell>
          <cell r="B4765" t="str">
            <v>Psychology</v>
          </cell>
          <cell r="N4765" t="str">
            <v>TAS Eligible</v>
          </cell>
          <cell r="S4765">
            <v>198</v>
          </cell>
          <cell r="X4765">
            <v>180.67758360785811</v>
          </cell>
        </row>
        <row r="4766">
          <cell r="A4766" t="str">
            <v>L&amp;S Social Sciences Division</v>
          </cell>
          <cell r="B4766" t="str">
            <v>Psychology</v>
          </cell>
          <cell r="N4766" t="str">
            <v>TAS Eligible</v>
          </cell>
          <cell r="S4766">
            <v>432</v>
          </cell>
          <cell r="X4766">
            <v>421.68975106871545</v>
          </cell>
        </row>
        <row r="4767">
          <cell r="A4767" t="str">
            <v>L&amp;S Social Sciences Division</v>
          </cell>
          <cell r="B4767" t="str">
            <v>Psychology</v>
          </cell>
          <cell r="N4767" t="str">
            <v>TAS Eligible</v>
          </cell>
          <cell r="S4767">
            <v>219</v>
          </cell>
          <cell r="X4767">
            <v>207.48530589879297</v>
          </cell>
        </row>
        <row r="4768">
          <cell r="A4768" t="str">
            <v>L&amp;S Social Sciences Division</v>
          </cell>
          <cell r="B4768" t="str">
            <v>Psychology</v>
          </cell>
          <cell r="N4768" t="str">
            <v>TAS Eligible</v>
          </cell>
          <cell r="S4768">
            <v>189</v>
          </cell>
          <cell r="X4768">
            <v>169.44992162391492</v>
          </cell>
        </row>
        <row r="4769">
          <cell r="A4769" t="str">
            <v>L&amp;S Social Sciences Division</v>
          </cell>
          <cell r="B4769" t="str">
            <v>Psychology</v>
          </cell>
          <cell r="N4769" t="str">
            <v>TAS Eligible</v>
          </cell>
          <cell r="S4769">
            <v>414</v>
          </cell>
          <cell r="X4769">
            <v>404.34588997222829</v>
          </cell>
        </row>
        <row r="4770">
          <cell r="A4770" t="str">
            <v>L&amp;S Social Sciences Division</v>
          </cell>
          <cell r="B4770" t="str">
            <v>Psychology</v>
          </cell>
          <cell r="N4770" t="str">
            <v>TAS Eligible</v>
          </cell>
          <cell r="S4770">
            <v>390</v>
          </cell>
          <cell r="X4770">
            <v>367.10324953439169</v>
          </cell>
        </row>
        <row r="4771">
          <cell r="A4771" t="str">
            <v>L&amp;S Social Sciences Division</v>
          </cell>
          <cell r="B4771" t="str">
            <v>Psychology</v>
          </cell>
          <cell r="N4771" t="str">
            <v>TAS Eligible</v>
          </cell>
          <cell r="S4771">
            <v>219</v>
          </cell>
          <cell r="X4771">
            <v>203.67892585055239</v>
          </cell>
        </row>
        <row r="4772">
          <cell r="A4772" t="str">
            <v>L&amp;S Social Sciences Division</v>
          </cell>
          <cell r="B4772" t="str">
            <v>Psychology</v>
          </cell>
          <cell r="N4772" t="str">
            <v>TAS Eligible</v>
          </cell>
          <cell r="S4772">
            <v>561</v>
          </cell>
          <cell r="X4772">
            <v>548.89642344249717</v>
          </cell>
        </row>
        <row r="4773">
          <cell r="A4773" t="str">
            <v>L&amp;S Social Sciences Division</v>
          </cell>
          <cell r="B4773" t="str">
            <v>Psychology</v>
          </cell>
          <cell r="N4773" t="str">
            <v>TAS Eligible</v>
          </cell>
          <cell r="S4773">
            <v>582</v>
          </cell>
          <cell r="X4773">
            <v>595.47352537190113</v>
          </cell>
        </row>
        <row r="4774">
          <cell r="A4774" t="str">
            <v>L&amp;S Social Sciences Division</v>
          </cell>
          <cell r="B4774" t="str">
            <v>Psychology</v>
          </cell>
          <cell r="N4774" t="str">
            <v>TAS Eligible</v>
          </cell>
          <cell r="S4774">
            <v>393</v>
          </cell>
          <cell r="X4774">
            <v>387.65991095192743</v>
          </cell>
        </row>
        <row r="4775">
          <cell r="A4775" t="str">
            <v>L&amp;S Social Sciences Division</v>
          </cell>
          <cell r="B4775" t="str">
            <v>Psychology</v>
          </cell>
          <cell r="N4775" t="str">
            <v>TAS Eligible</v>
          </cell>
          <cell r="S4775">
            <v>702</v>
          </cell>
          <cell r="X4775">
            <v>713.17564050779015</v>
          </cell>
        </row>
        <row r="4776">
          <cell r="A4776" t="str">
            <v>L&amp;S Social Sciences Division</v>
          </cell>
          <cell r="B4776" t="str">
            <v>Psychology</v>
          </cell>
          <cell r="N4776" t="str">
            <v>TAS Eligible</v>
          </cell>
          <cell r="S4776">
            <v>897</v>
          </cell>
          <cell r="X4776">
            <v>878.37526264204598</v>
          </cell>
        </row>
        <row r="4777">
          <cell r="A4777" t="str">
            <v>L&amp;S Social Sciences Division</v>
          </cell>
          <cell r="B4777" t="str">
            <v>Psychology</v>
          </cell>
          <cell r="N4777" t="str">
            <v>TAS Eligible</v>
          </cell>
          <cell r="S4777">
            <v>402</v>
          </cell>
          <cell r="X4777">
            <v>402.78577114592616</v>
          </cell>
        </row>
        <row r="4778">
          <cell r="A4778" t="str">
            <v>L&amp;S Social Sciences Division</v>
          </cell>
          <cell r="B4778" t="str">
            <v>Psychology</v>
          </cell>
          <cell r="N4778" t="str">
            <v>TAS Eligible</v>
          </cell>
          <cell r="S4778">
            <v>378</v>
          </cell>
          <cell r="X4778">
            <v>368.41124621083958</v>
          </cell>
        </row>
        <row r="4779">
          <cell r="A4779" t="str">
            <v>L&amp;S Social Sciences Division</v>
          </cell>
          <cell r="B4779" t="str">
            <v>Psychology</v>
          </cell>
          <cell r="N4779" t="str">
            <v>TAS Eligible</v>
          </cell>
          <cell r="S4779">
            <v>549</v>
          </cell>
          <cell r="X4779">
            <v>518.69126140963021</v>
          </cell>
        </row>
        <row r="4780">
          <cell r="A4780" t="str">
            <v>L&amp;S Social Sciences Division</v>
          </cell>
          <cell r="B4780" t="str">
            <v>Psychology</v>
          </cell>
          <cell r="N4780" t="str">
            <v>TAS Eligible</v>
          </cell>
          <cell r="S4780">
            <v>384</v>
          </cell>
          <cell r="X4780">
            <v>382.75529150433772</v>
          </cell>
        </row>
        <row r="4781">
          <cell r="A4781" t="str">
            <v>L&amp;S Social Sciences Division</v>
          </cell>
          <cell r="B4781" t="str">
            <v>Psychology</v>
          </cell>
          <cell r="N4781" t="str">
            <v>TAS Eligible</v>
          </cell>
          <cell r="S4781">
            <v>402</v>
          </cell>
          <cell r="X4781">
            <v>394.21310466409983</v>
          </cell>
        </row>
        <row r="4782">
          <cell r="A4782" t="str">
            <v>L&amp;S Social Sciences Division</v>
          </cell>
          <cell r="B4782" t="str">
            <v>Psychology</v>
          </cell>
          <cell r="N4782" t="str">
            <v>TAS Eligible</v>
          </cell>
          <cell r="S4782">
            <v>270</v>
          </cell>
          <cell r="X4782">
            <v>259.40702581350564</v>
          </cell>
        </row>
        <row r="4783">
          <cell r="A4783" t="str">
            <v>L&amp;S Social Sciences Division</v>
          </cell>
          <cell r="B4783" t="str">
            <v>Psychology</v>
          </cell>
          <cell r="N4783" t="str">
            <v>TAS Eligible</v>
          </cell>
          <cell r="S4783">
            <v>198</v>
          </cell>
          <cell r="X4783">
            <v>201.60162358604865</v>
          </cell>
        </row>
        <row r="4784">
          <cell r="A4784" t="str">
            <v>L&amp;S Social Sciences Division</v>
          </cell>
          <cell r="B4784" t="str">
            <v>Psychology</v>
          </cell>
          <cell r="N4784" t="str">
            <v>TAS Eligible</v>
          </cell>
          <cell r="S4784">
            <v>42</v>
          </cell>
          <cell r="X4784">
            <v>38.132550490580854</v>
          </cell>
        </row>
        <row r="4785">
          <cell r="A4785" t="str">
            <v>L&amp;S Social Sciences Division</v>
          </cell>
          <cell r="B4785" t="str">
            <v>Psychology</v>
          </cell>
          <cell r="N4785" t="str">
            <v>TAS Eligible</v>
          </cell>
          <cell r="S4785">
            <v>582</v>
          </cell>
          <cell r="X4785">
            <v>580.41236966901329</v>
          </cell>
        </row>
        <row r="4786">
          <cell r="A4786" t="str">
            <v>L&amp;S Social Sciences Division</v>
          </cell>
          <cell r="B4786" t="str">
            <v>Psychology</v>
          </cell>
          <cell r="N4786" t="str">
            <v>TAS Eligible</v>
          </cell>
          <cell r="S4786">
            <v>42</v>
          </cell>
          <cell r="X4786">
            <v>43.04870363191754</v>
          </cell>
        </row>
        <row r="4787">
          <cell r="A4787" t="str">
            <v>L&amp;S Social Sciences Division</v>
          </cell>
          <cell r="B4787" t="str">
            <v>Psychology</v>
          </cell>
          <cell r="N4787" t="str">
            <v>TAS Eligible</v>
          </cell>
          <cell r="S4787">
            <v>936</v>
          </cell>
          <cell r="X4787">
            <v>949.15621313905467</v>
          </cell>
        </row>
        <row r="4788">
          <cell r="A4788" t="str">
            <v>L&amp;S Social Sciences Division</v>
          </cell>
          <cell r="B4788" t="str">
            <v>Psychology</v>
          </cell>
          <cell r="N4788" t="str">
            <v>TAS Eligible</v>
          </cell>
          <cell r="S4788">
            <v>639</v>
          </cell>
          <cell r="X4788">
            <v>648.13165773071955</v>
          </cell>
        </row>
        <row r="4789">
          <cell r="A4789" t="str">
            <v>L&amp;S Social Sciences Division</v>
          </cell>
          <cell r="B4789" t="str">
            <v>Psychology</v>
          </cell>
          <cell r="N4789" t="str">
            <v>TAS Eligible</v>
          </cell>
          <cell r="S4789">
            <v>477</v>
          </cell>
          <cell r="X4789">
            <v>467.05058641979025</v>
          </cell>
        </row>
        <row r="4790">
          <cell r="A4790" t="str">
            <v>L&amp;S Social Sciences Division</v>
          </cell>
          <cell r="B4790" t="str">
            <v>Psychology</v>
          </cell>
          <cell r="N4790" t="str">
            <v>TAS Eligible</v>
          </cell>
          <cell r="S4790">
            <v>459</v>
          </cell>
          <cell r="X4790">
            <v>440.47423913240345</v>
          </cell>
        </row>
        <row r="4791">
          <cell r="A4791" t="str">
            <v>L&amp;S Social Sciences Division</v>
          </cell>
          <cell r="B4791" t="str">
            <v>Psychology</v>
          </cell>
          <cell r="N4791" t="str">
            <v>TAS Eligible</v>
          </cell>
          <cell r="S4791">
            <v>873</v>
          </cell>
          <cell r="X4791">
            <v>925.17353239418287</v>
          </cell>
        </row>
        <row r="4792">
          <cell r="A4792" t="str">
            <v>L&amp;S Social Sciences Division</v>
          </cell>
          <cell r="B4792" t="str">
            <v>Psychology</v>
          </cell>
          <cell r="N4792" t="str">
            <v>TAS Eligible</v>
          </cell>
          <cell r="S4792">
            <v>54</v>
          </cell>
          <cell r="X4792">
            <v>52.100007693300171</v>
          </cell>
        </row>
        <row r="4793">
          <cell r="A4793" t="str">
            <v>L&amp;S Social Sciences Division</v>
          </cell>
          <cell r="B4793" t="str">
            <v>Psychology</v>
          </cell>
          <cell r="N4793" t="str">
            <v>TAS Eligible</v>
          </cell>
          <cell r="S4793">
            <v>30</v>
          </cell>
          <cell r="X4793">
            <v>25.251145996482443</v>
          </cell>
        </row>
        <row r="4794">
          <cell r="A4794" t="str">
            <v>L&amp;S Social Sciences Division</v>
          </cell>
          <cell r="B4794" t="str">
            <v>Psychology</v>
          </cell>
          <cell r="N4794" t="str">
            <v>TAS Eligible</v>
          </cell>
          <cell r="S4794">
            <v>12</v>
          </cell>
          <cell r="X4794">
            <v>12.15368146080589</v>
          </cell>
        </row>
        <row r="4795">
          <cell r="A4795" t="str">
            <v>L&amp;S Social Sciences Division</v>
          </cell>
          <cell r="B4795" t="str">
            <v>Psychology</v>
          </cell>
          <cell r="N4795" t="str">
            <v>TAS Eligible</v>
          </cell>
          <cell r="S4795">
            <v>12</v>
          </cell>
          <cell r="X4795">
            <v>12.15368146080589</v>
          </cell>
        </row>
        <row r="4796">
          <cell r="A4796" t="str">
            <v>L&amp;S Social Sciences Division</v>
          </cell>
          <cell r="B4796" t="str">
            <v>Psychology</v>
          </cell>
          <cell r="N4796" t="str">
            <v>TAS Eligible</v>
          </cell>
          <cell r="S4796">
            <v>72</v>
          </cell>
          <cell r="X4796">
            <v>67.882208993527982</v>
          </cell>
        </row>
        <row r="4797">
          <cell r="A4797" t="str">
            <v>L&amp;S Social Sciences Division</v>
          </cell>
          <cell r="B4797" t="str">
            <v>Psychology</v>
          </cell>
          <cell r="N4797" t="str">
            <v>TAS Eligible</v>
          </cell>
          <cell r="S4797">
            <v>70</v>
          </cell>
          <cell r="X4797">
            <v>66.721869636940582</v>
          </cell>
        </row>
        <row r="4798">
          <cell r="A4798" t="str">
            <v>L&amp;S Social Sciences Division</v>
          </cell>
          <cell r="B4798" t="str">
            <v>Psychology</v>
          </cell>
          <cell r="N4798" t="str">
            <v>Not TAS Eligible</v>
          </cell>
          <cell r="S4798">
            <v>4</v>
          </cell>
          <cell r="X4798">
            <v>5.0001736819470022</v>
          </cell>
        </row>
        <row r="4799">
          <cell r="A4799" t="str">
            <v>L&amp;S Social Sciences Division</v>
          </cell>
          <cell r="B4799" t="str">
            <v>Psychology</v>
          </cell>
          <cell r="N4799" t="str">
            <v>Not TAS Eligible</v>
          </cell>
          <cell r="S4799">
            <v>8</v>
          </cell>
          <cell r="X4799">
            <v>9.2115850585007344</v>
          </cell>
        </row>
        <row r="4800">
          <cell r="A4800" t="str">
            <v>L&amp;S Social Sciences Division</v>
          </cell>
          <cell r="B4800" t="str">
            <v>Psychology</v>
          </cell>
          <cell r="N4800" t="str">
            <v>Not TAS Eligible</v>
          </cell>
          <cell r="S4800">
            <v>1</v>
          </cell>
          <cell r="X4800">
            <v>1.2379603399433428</v>
          </cell>
        </row>
        <row r="4801">
          <cell r="A4801" t="str">
            <v>L&amp;S Social Sciences Division</v>
          </cell>
          <cell r="B4801" t="str">
            <v>Psychology</v>
          </cell>
          <cell r="N4801" t="str">
            <v>Not TAS Eligible</v>
          </cell>
          <cell r="S4801">
            <v>3</v>
          </cell>
          <cell r="X4801">
            <v>3.3029841652322003</v>
          </cell>
        </row>
        <row r="4802">
          <cell r="A4802" t="str">
            <v>L&amp;S Social Sciences Division</v>
          </cell>
          <cell r="B4802" t="str">
            <v>Psychology</v>
          </cell>
          <cell r="N4802" t="str">
            <v>Not TAS Eligible</v>
          </cell>
          <cell r="S4802">
            <v>11</v>
          </cell>
          <cell r="X4802">
            <v>9.674343168878238</v>
          </cell>
        </row>
        <row r="4803">
          <cell r="A4803" t="str">
            <v>L&amp;S Social Sciences Division</v>
          </cell>
          <cell r="B4803" t="str">
            <v>Psychology</v>
          </cell>
          <cell r="N4803" t="str">
            <v>Not TAS Eligible</v>
          </cell>
          <cell r="S4803">
            <v>1</v>
          </cell>
          <cell r="X4803">
            <v>1.2558823529411764</v>
          </cell>
        </row>
        <row r="4804">
          <cell r="A4804" t="str">
            <v>L&amp;S Social Sciences Division</v>
          </cell>
          <cell r="B4804" t="str">
            <v>Psychology</v>
          </cell>
          <cell r="N4804" t="str">
            <v>Not TAS Eligible</v>
          </cell>
          <cell r="S4804">
            <v>2</v>
          </cell>
          <cell r="X4804">
            <v>2.0578446909667196</v>
          </cell>
        </row>
        <row r="4805">
          <cell r="A4805" t="str">
            <v>L&amp;S Social Sciences Division</v>
          </cell>
          <cell r="B4805" t="str">
            <v>Psychology</v>
          </cell>
          <cell r="N4805" t="str">
            <v>Not TAS Eligible</v>
          </cell>
          <cell r="S4805">
            <v>1</v>
          </cell>
          <cell r="X4805">
            <v>0.76417910447761195</v>
          </cell>
        </row>
        <row r="4806">
          <cell r="A4806" t="str">
            <v>L&amp;S Social Sciences Division</v>
          </cell>
          <cell r="B4806" t="str">
            <v>Psychology</v>
          </cell>
          <cell r="N4806" t="str">
            <v>Not TAS Eligible</v>
          </cell>
          <cell r="S4806">
            <v>3</v>
          </cell>
          <cell r="X4806">
            <v>0.73306772908366524</v>
          </cell>
        </row>
        <row r="4807">
          <cell r="A4807" t="str">
            <v>L&amp;S Social Sciences Division</v>
          </cell>
          <cell r="B4807" t="str">
            <v>Psychology</v>
          </cell>
          <cell r="N4807" t="str">
            <v>Not TAS Eligible</v>
          </cell>
          <cell r="S4807">
            <v>6</v>
          </cell>
          <cell r="X4807">
            <v>4.7911073941383364</v>
          </cell>
        </row>
        <row r="4808">
          <cell r="A4808" t="str">
            <v>L&amp;S Social Sciences Division</v>
          </cell>
          <cell r="B4808" t="str">
            <v>Psychology</v>
          </cell>
          <cell r="N4808" t="str">
            <v>Not TAS Eligible</v>
          </cell>
          <cell r="S4808">
            <v>4</v>
          </cell>
          <cell r="X4808">
            <v>4.7030055777187609</v>
          </cell>
        </row>
        <row r="4809">
          <cell r="A4809" t="str">
            <v>L&amp;S Social Sciences Division</v>
          </cell>
          <cell r="B4809" t="str">
            <v>Psychology</v>
          </cell>
          <cell r="N4809" t="str">
            <v>Not TAS Eligible</v>
          </cell>
          <cell r="S4809">
            <v>3</v>
          </cell>
          <cell r="X4809">
            <v>1.726672159332453</v>
          </cell>
        </row>
        <row r="4810">
          <cell r="A4810" t="str">
            <v>L&amp;S Social Sciences Division</v>
          </cell>
          <cell r="B4810" t="str">
            <v>Psychology</v>
          </cell>
          <cell r="N4810" t="str">
            <v>Not TAS Eligible</v>
          </cell>
          <cell r="S4810">
            <v>2</v>
          </cell>
          <cell r="X4810">
            <v>2.4111906310995446</v>
          </cell>
        </row>
        <row r="4811">
          <cell r="A4811" t="str">
            <v>L&amp;S Social Sciences Division</v>
          </cell>
          <cell r="B4811" t="str">
            <v>Psychology</v>
          </cell>
          <cell r="N4811" t="str">
            <v>Not TAS Eligible</v>
          </cell>
          <cell r="S4811">
            <v>3</v>
          </cell>
          <cell r="X4811">
            <v>3.7894736842105261</v>
          </cell>
        </row>
        <row r="4812">
          <cell r="A4812" t="str">
            <v>L&amp;S Social Sciences Division</v>
          </cell>
          <cell r="B4812" t="str">
            <v>Psychology</v>
          </cell>
          <cell r="N4812" t="str">
            <v>Not TAS Eligible</v>
          </cell>
          <cell r="S4812">
            <v>1</v>
          </cell>
          <cell r="X4812">
            <v>1.0923076923076922</v>
          </cell>
        </row>
        <row r="4813">
          <cell r="A4813" t="str">
            <v>L&amp;S Social Sciences Division</v>
          </cell>
          <cell r="B4813" t="str">
            <v>Psychology</v>
          </cell>
          <cell r="N4813" t="str">
            <v>Not TAS Eligible</v>
          </cell>
          <cell r="S4813">
            <v>15</v>
          </cell>
          <cell r="X4813">
            <v>12.164386471557552</v>
          </cell>
        </row>
        <row r="4814">
          <cell r="A4814" t="str">
            <v>L&amp;S Social Sciences Division</v>
          </cell>
          <cell r="B4814" t="str">
            <v>Psychology</v>
          </cell>
          <cell r="N4814" t="str">
            <v>Not TAS Eligible</v>
          </cell>
          <cell r="S4814">
            <v>17</v>
          </cell>
          <cell r="X4814">
            <v>19.900864837430859</v>
          </cell>
        </row>
        <row r="4815">
          <cell r="A4815" t="str">
            <v>L&amp;S Social Sciences Division</v>
          </cell>
          <cell r="B4815" t="str">
            <v>Psychology</v>
          </cell>
          <cell r="N4815" t="str">
            <v>Not TAS Eligible</v>
          </cell>
          <cell r="S4815">
            <v>2</v>
          </cell>
          <cell r="X4815">
            <v>2.2918149466192168</v>
          </cell>
        </row>
        <row r="4816">
          <cell r="A4816" t="str">
            <v>L&amp;S Social Sciences Division</v>
          </cell>
          <cell r="B4816" t="str">
            <v>Psychology</v>
          </cell>
          <cell r="N4816" t="str">
            <v>Not TAS Eligible</v>
          </cell>
          <cell r="S4816">
            <v>1</v>
          </cell>
          <cell r="X4816">
            <v>1.2055953155497723</v>
          </cell>
        </row>
        <row r="4817">
          <cell r="A4817" t="str">
            <v>L&amp;S Social Sciences Division</v>
          </cell>
          <cell r="B4817" t="str">
            <v>Psychology</v>
          </cell>
          <cell r="N4817" t="str">
            <v>Not TAS Eligible</v>
          </cell>
          <cell r="S4817">
            <v>4</v>
          </cell>
          <cell r="X4817">
            <v>2.4194609217545002</v>
          </cell>
        </row>
        <row r="4818">
          <cell r="A4818" t="str">
            <v>L&amp;S Social Sciences Division</v>
          </cell>
          <cell r="B4818" t="str">
            <v>Psychology</v>
          </cell>
          <cell r="N4818" t="str">
            <v>Not TAS Eligible</v>
          </cell>
          <cell r="S4818">
            <v>12</v>
          </cell>
          <cell r="X4818">
            <v>13.696532101833053</v>
          </cell>
        </row>
        <row r="4819">
          <cell r="A4819" t="str">
            <v>L&amp;S Social Sciences Division</v>
          </cell>
          <cell r="B4819" t="str">
            <v>Psychology</v>
          </cell>
          <cell r="N4819" t="str">
            <v>Not TAS Eligible</v>
          </cell>
          <cell r="S4819">
            <v>18</v>
          </cell>
          <cell r="X4819">
            <v>16.986830375760967</v>
          </cell>
        </row>
        <row r="4820">
          <cell r="A4820" t="str">
            <v>L&amp;S Social Sciences Division</v>
          </cell>
          <cell r="B4820" t="str">
            <v>Psychology</v>
          </cell>
          <cell r="N4820" t="str">
            <v>Not TAS Eligible</v>
          </cell>
          <cell r="S4820">
            <v>22</v>
          </cell>
          <cell r="X4820">
            <v>23.483033310502272</v>
          </cell>
        </row>
        <row r="4821">
          <cell r="A4821" t="str">
            <v>L&amp;S Social Sciences Division</v>
          </cell>
          <cell r="B4821" t="str">
            <v>Psychology</v>
          </cell>
          <cell r="N4821" t="str">
            <v>Not TAS Eligible</v>
          </cell>
          <cell r="S4821">
            <v>25</v>
          </cell>
          <cell r="X4821">
            <v>25.465979139560357</v>
          </cell>
        </row>
        <row r="4822">
          <cell r="A4822" t="str">
            <v>L&amp;S Social Sciences Division</v>
          </cell>
          <cell r="B4822" t="str">
            <v>Psychology</v>
          </cell>
          <cell r="N4822" t="str">
            <v>Not TAS Eligible</v>
          </cell>
          <cell r="S4822">
            <v>76</v>
          </cell>
          <cell r="X4822">
            <v>80.151170733274185</v>
          </cell>
        </row>
        <row r="4823">
          <cell r="A4823" t="str">
            <v>L&amp;S Social Sciences Division</v>
          </cell>
          <cell r="B4823" t="str">
            <v>Psychology</v>
          </cell>
          <cell r="N4823" t="str">
            <v>Not TAS Eligible</v>
          </cell>
          <cell r="S4823">
            <v>16</v>
          </cell>
          <cell r="X4823">
            <v>18.121250778295053</v>
          </cell>
        </row>
        <row r="4824">
          <cell r="A4824" t="str">
            <v>L&amp;S Social Sciences Division</v>
          </cell>
          <cell r="B4824" t="str">
            <v>Psychology</v>
          </cell>
          <cell r="N4824" t="str">
            <v>Not TAS Eligible</v>
          </cell>
          <cell r="S4824">
            <v>102</v>
          </cell>
          <cell r="X4824">
            <v>105.95668285985373</v>
          </cell>
        </row>
        <row r="4825">
          <cell r="A4825" t="str">
            <v>L&amp;S Social Sciences Division</v>
          </cell>
          <cell r="B4825" t="str">
            <v>Psychology</v>
          </cell>
          <cell r="N4825" t="str">
            <v>Not TAS Eligible</v>
          </cell>
          <cell r="S4825">
            <v>30</v>
          </cell>
          <cell r="X4825">
            <v>33.302358663879268</v>
          </cell>
        </row>
        <row r="4826">
          <cell r="A4826" t="str">
            <v>L&amp;S Social Sciences Division</v>
          </cell>
          <cell r="B4826" t="str">
            <v>Psychology</v>
          </cell>
          <cell r="N4826" t="str">
            <v>Not TAS Eligible</v>
          </cell>
          <cell r="S4826">
            <v>13</v>
          </cell>
          <cell r="X4826">
            <v>14.188287437795516</v>
          </cell>
        </row>
        <row r="4827">
          <cell r="A4827" t="str">
            <v>L&amp;S Social Sciences Division</v>
          </cell>
          <cell r="B4827" t="str">
            <v>Psychology</v>
          </cell>
          <cell r="N4827" t="str">
            <v>Not TAS Eligible</v>
          </cell>
          <cell r="S4827">
            <v>19</v>
          </cell>
          <cell r="X4827">
            <v>20.569628002501553</v>
          </cell>
        </row>
        <row r="4828">
          <cell r="A4828" t="str">
            <v>L&amp;S Social Sciences Division</v>
          </cell>
          <cell r="B4828" t="str">
            <v>Psychology</v>
          </cell>
          <cell r="N4828" t="str">
            <v>Not TAS Eligible</v>
          </cell>
          <cell r="S4828">
            <v>88</v>
          </cell>
          <cell r="X4828">
            <v>94.541262509614228</v>
          </cell>
        </row>
        <row r="4829">
          <cell r="A4829" t="str">
            <v>L&amp;S Social Sciences Division</v>
          </cell>
          <cell r="B4829" t="str">
            <v>Psychology</v>
          </cell>
          <cell r="N4829" t="str">
            <v>Not TAS Eligible</v>
          </cell>
          <cell r="S4829">
            <v>36</v>
          </cell>
          <cell r="X4829">
            <v>38.652475115082758</v>
          </cell>
        </row>
        <row r="4830">
          <cell r="A4830" t="str">
            <v>L&amp;S Social Sciences Division</v>
          </cell>
          <cell r="B4830" t="str">
            <v>Psychology</v>
          </cell>
          <cell r="N4830" t="str">
            <v>Not TAS Eligible</v>
          </cell>
          <cell r="S4830">
            <v>12</v>
          </cell>
          <cell r="X4830">
            <v>10.298863740349912</v>
          </cell>
        </row>
        <row r="4831">
          <cell r="A4831" t="str">
            <v>L&amp;S Social Sciences Division</v>
          </cell>
          <cell r="B4831" t="str">
            <v>Psychology</v>
          </cell>
          <cell r="N4831" t="str">
            <v>Not TAS Eligible</v>
          </cell>
          <cell r="S4831">
            <v>46</v>
          </cell>
          <cell r="X4831">
            <v>39.27358796667928</v>
          </cell>
        </row>
        <row r="4832">
          <cell r="A4832" t="str">
            <v>L&amp;S Social Sciences Division</v>
          </cell>
          <cell r="B4832" t="str">
            <v>Psychology</v>
          </cell>
          <cell r="N4832" t="str">
            <v>Not TAS Eligible</v>
          </cell>
          <cell r="S4832">
            <v>24</v>
          </cell>
          <cell r="X4832">
            <v>26.249838651940671</v>
          </cell>
        </row>
        <row r="4833">
          <cell r="A4833" t="str">
            <v>L&amp;S Social Sciences Division</v>
          </cell>
          <cell r="B4833" t="str">
            <v>Psychology</v>
          </cell>
          <cell r="N4833" t="str">
            <v>Not TAS Eligible</v>
          </cell>
          <cell r="S4833">
            <v>38</v>
          </cell>
          <cell r="X4833">
            <v>41.565725964060647</v>
          </cell>
        </row>
        <row r="4834">
          <cell r="A4834" t="str">
            <v>L&amp;S Social Sciences Division</v>
          </cell>
          <cell r="B4834" t="str">
            <v>Psychology</v>
          </cell>
          <cell r="N4834" t="str">
            <v>Not TAS Eligible</v>
          </cell>
          <cell r="S4834">
            <v>36</v>
          </cell>
          <cell r="X4834">
            <v>37.700188288891333</v>
          </cell>
        </row>
        <row r="4835">
          <cell r="A4835" t="str">
            <v>L&amp;S Social Sciences Division</v>
          </cell>
          <cell r="B4835" t="str">
            <v>Psychology</v>
          </cell>
          <cell r="N4835" t="str">
            <v>Not TAS Eligible</v>
          </cell>
          <cell r="S4835">
            <v>18</v>
          </cell>
          <cell r="X4835">
            <v>15.480408682085972</v>
          </cell>
        </row>
        <row r="4836">
          <cell r="A4836" t="str">
            <v>L&amp;S Social Sciences Division</v>
          </cell>
          <cell r="B4836" t="str">
            <v>Psychology</v>
          </cell>
          <cell r="N4836" t="str">
            <v>Not TAS Eligible</v>
          </cell>
          <cell r="S4836">
            <v>30</v>
          </cell>
          <cell r="X4836">
            <v>30.443791951430114</v>
          </cell>
        </row>
        <row r="4837">
          <cell r="A4837" t="str">
            <v>L&amp;S Social Sciences Division</v>
          </cell>
          <cell r="B4837" t="str">
            <v>Psychology</v>
          </cell>
          <cell r="N4837" t="str">
            <v>Not TAS Eligible</v>
          </cell>
          <cell r="S4837">
            <v>269</v>
          </cell>
          <cell r="X4837">
            <v>275.6415172716716</v>
          </cell>
        </row>
        <row r="4838">
          <cell r="A4838" t="str">
            <v>L&amp;S Social Sciences Division</v>
          </cell>
          <cell r="B4838" t="str">
            <v>Psychology</v>
          </cell>
          <cell r="N4838" t="str">
            <v>Not TAS Eligible</v>
          </cell>
          <cell r="S4838">
            <v>9</v>
          </cell>
          <cell r="X4838">
            <v>10.316106967490313</v>
          </cell>
        </row>
        <row r="4839">
          <cell r="A4839" t="str">
            <v>L&amp;S Social Sciences Division</v>
          </cell>
          <cell r="B4839" t="str">
            <v>Psychology</v>
          </cell>
          <cell r="N4839" t="str">
            <v>Not TAS Eligible</v>
          </cell>
          <cell r="S4839">
            <v>4</v>
          </cell>
          <cell r="X4839">
            <v>4.5737612667877183</v>
          </cell>
        </row>
        <row r="4840">
          <cell r="A4840" t="str">
            <v>L&amp;S Social Sciences Division</v>
          </cell>
          <cell r="B4840" t="str">
            <v>Psychology</v>
          </cell>
          <cell r="N4840" t="str">
            <v>TAS Eligible</v>
          </cell>
          <cell r="S4840">
            <v>60.899939000000003</v>
          </cell>
          <cell r="X4840">
            <v>64.735391134336396</v>
          </cell>
        </row>
        <row r="4841">
          <cell r="A4841" t="str">
            <v>L&amp;S Social Sciences Division</v>
          </cell>
          <cell r="B4841" t="str">
            <v>Psychology</v>
          </cell>
          <cell r="N4841" t="str">
            <v>TAS Eligible</v>
          </cell>
          <cell r="S4841">
            <v>621</v>
          </cell>
          <cell r="X4841">
            <v>608.04698986727396</v>
          </cell>
        </row>
        <row r="4842">
          <cell r="A4842" t="str">
            <v>L&amp;S Social Sciences Division</v>
          </cell>
          <cell r="B4842" t="str">
            <v>Sociology</v>
          </cell>
          <cell r="N4842" t="str">
            <v>TAS Eligible</v>
          </cell>
          <cell r="S4842">
            <v>1232</v>
          </cell>
          <cell r="X4842">
            <v>1251.5648246919891</v>
          </cell>
        </row>
        <row r="4843">
          <cell r="A4843" t="str">
            <v>L&amp;S Social Sciences Division</v>
          </cell>
          <cell r="B4843" t="str">
            <v>Sociology</v>
          </cell>
          <cell r="N4843" t="str">
            <v>TAS Eligible</v>
          </cell>
          <cell r="S4843">
            <v>1224</v>
          </cell>
          <cell r="X4843">
            <v>1275.6624136928986</v>
          </cell>
        </row>
        <row r="4844">
          <cell r="A4844" t="str">
            <v>L&amp;S Social Sciences Division</v>
          </cell>
          <cell r="B4844" t="str">
            <v>Sociology</v>
          </cell>
          <cell r="N4844" t="str">
            <v>TAS Eligible</v>
          </cell>
          <cell r="S4844">
            <v>1192</v>
          </cell>
          <cell r="X4844">
            <v>1239.0636821191663</v>
          </cell>
        </row>
        <row r="4845">
          <cell r="A4845" t="str">
            <v>L&amp;S Social Sciences Division</v>
          </cell>
          <cell r="B4845" t="str">
            <v>Sociology</v>
          </cell>
          <cell r="N4845" t="str">
            <v>TAS Eligible</v>
          </cell>
          <cell r="S4845">
            <v>960</v>
          </cell>
          <cell r="X4845">
            <v>996.44930398400618</v>
          </cell>
        </row>
        <row r="4846">
          <cell r="A4846" t="str">
            <v>L&amp;S Social Sciences Division</v>
          </cell>
          <cell r="B4846" t="str">
            <v>Sociology</v>
          </cell>
          <cell r="N4846" t="str">
            <v>TAS Eligible</v>
          </cell>
          <cell r="S4846">
            <v>960</v>
          </cell>
          <cell r="X4846">
            <v>1025.9800769774365</v>
          </cell>
        </row>
        <row r="4847">
          <cell r="A4847" t="str">
            <v>L&amp;S Social Sciences Division</v>
          </cell>
          <cell r="B4847" t="str">
            <v>Sociology</v>
          </cell>
          <cell r="N4847" t="str">
            <v>TAS Eligible</v>
          </cell>
          <cell r="S4847">
            <v>644</v>
          </cell>
          <cell r="X4847">
            <v>681.03534776411914</v>
          </cell>
        </row>
        <row r="4848">
          <cell r="A4848" t="str">
            <v>L&amp;S Social Sciences Division</v>
          </cell>
          <cell r="B4848" t="str">
            <v>Sociology</v>
          </cell>
          <cell r="N4848" t="str">
            <v>TAS Eligible</v>
          </cell>
          <cell r="S4848">
            <v>104</v>
          </cell>
          <cell r="X4848">
            <v>94.661272039297884</v>
          </cell>
        </row>
        <row r="4849">
          <cell r="A4849" t="str">
            <v>L&amp;S Social Sciences Division</v>
          </cell>
          <cell r="B4849" t="str">
            <v>Sociology</v>
          </cell>
          <cell r="N4849" t="str">
            <v>Not TAS Eligible</v>
          </cell>
          <cell r="S4849">
            <v>4</v>
          </cell>
          <cell r="X4849">
            <v>3.5896043650286353</v>
          </cell>
        </row>
        <row r="4850">
          <cell r="A4850" t="str">
            <v>L&amp;S Social Sciences Division</v>
          </cell>
          <cell r="B4850" t="str">
            <v>Sociology</v>
          </cell>
          <cell r="N4850" t="str">
            <v>Not TAS Eligible</v>
          </cell>
          <cell r="S4850">
            <v>8.25</v>
          </cell>
          <cell r="X4850">
            <v>10.02822918606817</v>
          </cell>
        </row>
        <row r="4851">
          <cell r="A4851" t="str">
            <v>L&amp;S Social Sciences Division</v>
          </cell>
          <cell r="B4851" t="str">
            <v>Sociology</v>
          </cell>
          <cell r="N4851" t="str">
            <v>Not TAS Eligible</v>
          </cell>
          <cell r="S4851">
            <v>10.5</v>
          </cell>
          <cell r="X4851">
            <v>10.761845336887612</v>
          </cell>
        </row>
        <row r="4852">
          <cell r="A4852" t="str">
            <v>L&amp;S Social Sciences Division</v>
          </cell>
          <cell r="B4852" t="str">
            <v>Sociology</v>
          </cell>
          <cell r="N4852" t="str">
            <v>Not TAS Eligible</v>
          </cell>
          <cell r="S4852">
            <v>4</v>
          </cell>
          <cell r="X4852">
            <v>3.8662647114295687</v>
          </cell>
        </row>
        <row r="4853">
          <cell r="A4853" t="str">
            <v>L&amp;S Social Sciences Division</v>
          </cell>
          <cell r="B4853" t="str">
            <v>Sociology</v>
          </cell>
          <cell r="N4853" t="str">
            <v>Not TAS Eligible</v>
          </cell>
          <cell r="S4853">
            <v>7.5</v>
          </cell>
          <cell r="X4853">
            <v>7.8599928791095506</v>
          </cell>
        </row>
        <row r="4854">
          <cell r="A4854" t="str">
            <v>L&amp;S Social Sciences Division</v>
          </cell>
          <cell r="B4854" t="str">
            <v>Sociology</v>
          </cell>
          <cell r="N4854" t="str">
            <v>Not TAS Eligible</v>
          </cell>
          <cell r="S4854">
            <v>22.5</v>
          </cell>
          <cell r="X4854">
            <v>24.995408819370127</v>
          </cell>
        </row>
        <row r="4855">
          <cell r="A4855" t="str">
            <v>L&amp;S Social Sciences Division</v>
          </cell>
          <cell r="B4855" t="str">
            <v>Sociology</v>
          </cell>
          <cell r="N4855" t="str">
            <v>Not TAS Eligible</v>
          </cell>
          <cell r="S4855">
            <v>3</v>
          </cell>
          <cell r="X4855">
            <v>2.7591361548696449</v>
          </cell>
        </row>
        <row r="4856">
          <cell r="A4856" t="str">
            <v>L&amp;S Social Sciences Division</v>
          </cell>
          <cell r="B4856" t="str">
            <v>Sociology</v>
          </cell>
          <cell r="N4856" t="str">
            <v>Not TAS Eligible</v>
          </cell>
          <cell r="S4856">
            <v>1.5</v>
          </cell>
          <cell r="X4856">
            <v>1.4834990772740277</v>
          </cell>
        </row>
        <row r="4857">
          <cell r="A4857" t="str">
            <v>L&amp;S Social Sciences Division</v>
          </cell>
          <cell r="B4857" t="str">
            <v>Sociology</v>
          </cell>
          <cell r="N4857" t="str">
            <v>Not TAS Eligible</v>
          </cell>
          <cell r="S4857">
            <v>10</v>
          </cell>
          <cell r="X4857">
            <v>10.590764195827335</v>
          </cell>
        </row>
        <row r="4858">
          <cell r="A4858" t="str">
            <v>L&amp;S Social Sciences Division</v>
          </cell>
          <cell r="B4858" t="str">
            <v>Sociology</v>
          </cell>
          <cell r="N4858" t="str">
            <v>Not TAS Eligible</v>
          </cell>
          <cell r="S4858">
            <v>10</v>
          </cell>
          <cell r="X4858">
            <v>9.8293643971243192</v>
          </cell>
        </row>
        <row r="4859">
          <cell r="A4859" t="str">
            <v>L&amp;S Social Sciences Division</v>
          </cell>
          <cell r="B4859" t="str">
            <v>Sociology</v>
          </cell>
          <cell r="N4859" t="str">
            <v>Not TAS Eligible</v>
          </cell>
          <cell r="S4859">
            <v>12</v>
          </cell>
          <cell r="X4859">
            <v>12.643412897877656</v>
          </cell>
        </row>
        <row r="4860">
          <cell r="A4860" t="str">
            <v>L&amp;S Social Sciences Division</v>
          </cell>
          <cell r="B4860" t="str">
            <v>Sociology</v>
          </cell>
          <cell r="N4860" t="str">
            <v>Not TAS Eligible</v>
          </cell>
          <cell r="S4860">
            <v>4</v>
          </cell>
          <cell r="X4860">
            <v>4.3818388478316903</v>
          </cell>
        </row>
        <row r="4861">
          <cell r="A4861" t="str">
            <v>L&amp;S Social Sciences Division</v>
          </cell>
          <cell r="B4861" t="str">
            <v>Sociology</v>
          </cell>
          <cell r="N4861" t="str">
            <v>Not TAS Eligible</v>
          </cell>
          <cell r="S4861">
            <v>4</v>
          </cell>
          <cell r="X4861">
            <v>3.5896043650286353</v>
          </cell>
        </row>
        <row r="4862">
          <cell r="A4862" t="str">
            <v>L&amp;S Social Sciences Division</v>
          </cell>
          <cell r="B4862" t="str">
            <v>Sociology</v>
          </cell>
          <cell r="N4862" t="str">
            <v>Not TAS Eligible</v>
          </cell>
          <cell r="S4862">
            <v>8.25</v>
          </cell>
          <cell r="X4862">
            <v>10.02822918606817</v>
          </cell>
        </row>
        <row r="4863">
          <cell r="A4863" t="str">
            <v>L&amp;S Social Sciences Division</v>
          </cell>
          <cell r="B4863" t="str">
            <v>Sociology</v>
          </cell>
          <cell r="N4863" t="str">
            <v>Not TAS Eligible</v>
          </cell>
          <cell r="S4863">
            <v>28</v>
          </cell>
          <cell r="X4863">
            <v>29.300381414176446</v>
          </cell>
        </row>
        <row r="4864">
          <cell r="A4864" t="str">
            <v>L&amp;S Social Sciences Division</v>
          </cell>
          <cell r="B4864" t="str">
            <v>Sociology</v>
          </cell>
          <cell r="N4864" t="str">
            <v>Not TAS Eligible</v>
          </cell>
          <cell r="S4864">
            <v>10.5</v>
          </cell>
          <cell r="X4864">
            <v>10.761845336887612</v>
          </cell>
        </row>
        <row r="4865">
          <cell r="A4865" t="str">
            <v>L&amp;S Social Sciences Division</v>
          </cell>
          <cell r="B4865" t="str">
            <v>Sociology</v>
          </cell>
          <cell r="N4865" t="str">
            <v>Not TAS Eligible</v>
          </cell>
          <cell r="S4865">
            <v>4</v>
          </cell>
          <cell r="X4865">
            <v>3.8662647114295687</v>
          </cell>
        </row>
        <row r="4866">
          <cell r="A4866" t="str">
            <v>L&amp;S Social Sciences Division</v>
          </cell>
          <cell r="B4866" t="str">
            <v>Sociology</v>
          </cell>
          <cell r="N4866" t="str">
            <v>Not TAS Eligible</v>
          </cell>
          <cell r="S4866">
            <v>7.5</v>
          </cell>
          <cell r="X4866">
            <v>7.8599928791095506</v>
          </cell>
        </row>
        <row r="4867">
          <cell r="A4867" t="str">
            <v>L&amp;S Social Sciences Division</v>
          </cell>
          <cell r="B4867" t="str">
            <v>Sociology</v>
          </cell>
          <cell r="N4867" t="str">
            <v>Not TAS Eligible</v>
          </cell>
          <cell r="S4867">
            <v>22.5</v>
          </cell>
          <cell r="X4867">
            <v>24.995408819370127</v>
          </cell>
        </row>
        <row r="4868">
          <cell r="A4868" t="str">
            <v>L&amp;S Social Sciences Division</v>
          </cell>
          <cell r="B4868" t="str">
            <v>Sociology</v>
          </cell>
          <cell r="N4868" t="str">
            <v>Not TAS Eligible</v>
          </cell>
          <cell r="S4868">
            <v>3</v>
          </cell>
          <cell r="X4868">
            <v>2.7591361548696449</v>
          </cell>
        </row>
        <row r="4869">
          <cell r="A4869" t="str">
            <v>L&amp;S Social Sciences Division</v>
          </cell>
          <cell r="B4869" t="str">
            <v>Sociology</v>
          </cell>
          <cell r="N4869" t="str">
            <v>Not TAS Eligible</v>
          </cell>
          <cell r="S4869">
            <v>1.5</v>
          </cell>
          <cell r="X4869">
            <v>1.4834990772740277</v>
          </cell>
        </row>
        <row r="4870">
          <cell r="A4870" t="str">
            <v>L&amp;S Social Sciences Division</v>
          </cell>
          <cell r="B4870" t="str">
            <v>Sociology</v>
          </cell>
          <cell r="N4870" t="str">
            <v>Not TAS Eligible</v>
          </cell>
          <cell r="S4870">
            <v>10</v>
          </cell>
          <cell r="X4870">
            <v>10.590764195827335</v>
          </cell>
        </row>
        <row r="4871">
          <cell r="A4871" t="str">
            <v>L&amp;S Social Sciences Division</v>
          </cell>
          <cell r="B4871" t="str">
            <v>Sociology</v>
          </cell>
          <cell r="N4871" t="str">
            <v>Not TAS Eligible</v>
          </cell>
          <cell r="S4871">
            <v>10</v>
          </cell>
          <cell r="X4871">
            <v>9.8293643971243192</v>
          </cell>
        </row>
        <row r="4872">
          <cell r="A4872" t="str">
            <v>L&amp;S Social Sciences Division</v>
          </cell>
          <cell r="B4872" t="str">
            <v>Sociology</v>
          </cell>
          <cell r="N4872" t="str">
            <v>Not TAS Eligible</v>
          </cell>
          <cell r="S4872">
            <v>12</v>
          </cell>
          <cell r="X4872">
            <v>12.643412897877656</v>
          </cell>
        </row>
        <row r="4873">
          <cell r="A4873" t="str">
            <v>L&amp;S Social Sciences Division</v>
          </cell>
          <cell r="B4873" t="str">
            <v>Sociology</v>
          </cell>
          <cell r="N4873" t="str">
            <v>Not TAS Eligible</v>
          </cell>
          <cell r="S4873">
            <v>15</v>
          </cell>
          <cell r="X4873">
            <v>17.655476475836785</v>
          </cell>
        </row>
        <row r="4874">
          <cell r="A4874" t="str">
            <v>L&amp;S Social Sciences Division</v>
          </cell>
          <cell r="B4874" t="str">
            <v>Sociology</v>
          </cell>
          <cell r="N4874" t="str">
            <v>Not TAS Eligible</v>
          </cell>
          <cell r="S4874">
            <v>9</v>
          </cell>
          <cell r="X4874">
            <v>9.9885311871227369</v>
          </cell>
        </row>
        <row r="4875">
          <cell r="A4875" t="str">
            <v>L&amp;S Social Sciences Division</v>
          </cell>
          <cell r="B4875" t="str">
            <v>Sociology</v>
          </cell>
          <cell r="N4875" t="str">
            <v>Not TAS Eligible</v>
          </cell>
          <cell r="S4875">
            <v>9</v>
          </cell>
          <cell r="X4875">
            <v>9.7714285714285722</v>
          </cell>
        </row>
        <row r="4876">
          <cell r="A4876" t="str">
            <v>L&amp;S Social Sciences Division</v>
          </cell>
          <cell r="B4876" t="str">
            <v>Sociology</v>
          </cell>
          <cell r="N4876" t="str">
            <v>Not TAS Eligible</v>
          </cell>
          <cell r="S4876">
            <v>4</v>
          </cell>
          <cell r="X4876">
            <v>4.3818388478316903</v>
          </cell>
        </row>
        <row r="4877">
          <cell r="A4877" t="str">
            <v>L&amp;S Social Sciences Division</v>
          </cell>
          <cell r="B4877" t="str">
            <v>Sociology</v>
          </cell>
          <cell r="N4877" t="str">
            <v>Not TAS Eligible</v>
          </cell>
          <cell r="S4877">
            <v>20</v>
          </cell>
          <cell r="X4877">
            <v>19.488892688800764</v>
          </cell>
        </row>
        <row r="4878">
          <cell r="A4878" t="str">
            <v>L&amp;S Social Sciences Division</v>
          </cell>
          <cell r="B4878" t="str">
            <v>Sociology</v>
          </cell>
          <cell r="N4878" t="str">
            <v>Not TAS Eligible</v>
          </cell>
          <cell r="S4878">
            <v>14</v>
          </cell>
          <cell r="X4878">
            <v>13.633393195405567</v>
          </cell>
        </row>
        <row r="4879">
          <cell r="A4879" t="str">
            <v>L&amp;S Social Sciences Division</v>
          </cell>
          <cell r="B4879" t="str">
            <v>Sociology</v>
          </cell>
          <cell r="N4879" t="str">
            <v>Not TAS Eligible</v>
          </cell>
          <cell r="S4879">
            <v>49</v>
          </cell>
          <cell r="X4879">
            <v>50.420409797453217</v>
          </cell>
        </row>
        <row r="4880">
          <cell r="A4880" t="str">
            <v>L&amp;S Social Sciences Division</v>
          </cell>
          <cell r="B4880" t="str">
            <v>Sociology</v>
          </cell>
          <cell r="N4880" t="str">
            <v>Not TAS Eligible</v>
          </cell>
          <cell r="S4880">
            <v>8</v>
          </cell>
          <cell r="X4880">
            <v>7.6010214932351188</v>
          </cell>
        </row>
        <row r="4881">
          <cell r="A4881" t="str">
            <v>L&amp;S Social Sciences Division</v>
          </cell>
          <cell r="B4881" t="str">
            <v>Sociology</v>
          </cell>
          <cell r="N4881" t="str">
            <v>Not TAS Eligible</v>
          </cell>
          <cell r="S4881">
            <v>14</v>
          </cell>
          <cell r="X4881">
            <v>14.83586332197198</v>
          </cell>
        </row>
        <row r="4882">
          <cell r="A4882" t="str">
            <v>L&amp;S Social Sciences Division</v>
          </cell>
          <cell r="B4882" t="str">
            <v>Sociology</v>
          </cell>
          <cell r="N4882" t="str">
            <v>Not TAS Eligible</v>
          </cell>
          <cell r="S4882">
            <v>9</v>
          </cell>
          <cell r="X4882">
            <v>8.660238740905692</v>
          </cell>
        </row>
        <row r="4883">
          <cell r="A4883" t="str">
            <v>L&amp;S Social Sciences Division</v>
          </cell>
          <cell r="B4883" t="str">
            <v>Sociology</v>
          </cell>
          <cell r="N4883" t="str">
            <v>Not TAS Eligible</v>
          </cell>
          <cell r="S4883">
            <v>26</v>
          </cell>
          <cell r="X4883">
            <v>25.142745002584487</v>
          </cell>
        </row>
        <row r="4884">
          <cell r="A4884" t="str">
            <v>L&amp;S Social Sciences Division</v>
          </cell>
          <cell r="B4884" t="str">
            <v>Sociology</v>
          </cell>
          <cell r="N4884" t="str">
            <v>Not TAS Eligible</v>
          </cell>
          <cell r="S4884">
            <v>20</v>
          </cell>
          <cell r="X4884">
            <v>20.978215486982371</v>
          </cell>
        </row>
        <row r="4885">
          <cell r="A4885" t="str">
            <v>L&amp;S Social Sciences Division</v>
          </cell>
          <cell r="B4885" t="str">
            <v>Sociology</v>
          </cell>
          <cell r="N4885" t="str">
            <v>Not TAS Eligible</v>
          </cell>
          <cell r="S4885">
            <v>10</v>
          </cell>
          <cell r="X4885">
            <v>10.886346061385767</v>
          </cell>
        </row>
        <row r="4886">
          <cell r="A4886" t="str">
            <v>L&amp;S Social Sciences Division</v>
          </cell>
          <cell r="B4886" t="str">
            <v>Sociology</v>
          </cell>
          <cell r="N4886" t="str">
            <v>Not TAS Eligible</v>
          </cell>
          <cell r="S4886">
            <v>9</v>
          </cell>
          <cell r="X4886">
            <v>8.9342272022412459</v>
          </cell>
        </row>
        <row r="4887">
          <cell r="A4887" t="str">
            <v>L&amp;S Social Sciences Division</v>
          </cell>
          <cell r="B4887" t="str">
            <v>Sociology</v>
          </cell>
          <cell r="N4887" t="str">
            <v>Not TAS Eligible</v>
          </cell>
          <cell r="S4887">
            <v>9.5</v>
          </cell>
          <cell r="X4887">
            <v>9.0625460411108225</v>
          </cell>
        </row>
        <row r="4888">
          <cell r="A4888" t="str">
            <v>L&amp;S Social Sciences Division</v>
          </cell>
          <cell r="B4888" t="str">
            <v>Sociology</v>
          </cell>
          <cell r="N4888" t="str">
            <v>Not TAS Eligible</v>
          </cell>
          <cell r="S4888">
            <v>2.5</v>
          </cell>
          <cell r="X4888">
            <v>2.4466597307205467</v>
          </cell>
        </row>
        <row r="4889">
          <cell r="A4889" t="str">
            <v>L&amp;S Social Sciences Division</v>
          </cell>
          <cell r="B4889" t="str">
            <v>Sociology</v>
          </cell>
          <cell r="N4889" t="str">
            <v>Not TAS Eligible</v>
          </cell>
          <cell r="S4889">
            <v>9.5</v>
          </cell>
          <cell r="X4889">
            <v>9.1539271065562513</v>
          </cell>
        </row>
        <row r="4890">
          <cell r="A4890" t="str">
            <v>L&amp;S Social Sciences Division</v>
          </cell>
          <cell r="B4890" t="str">
            <v>Sociology</v>
          </cell>
          <cell r="N4890" t="str">
            <v>Not TAS Eligible</v>
          </cell>
          <cell r="S4890">
            <v>10</v>
          </cell>
          <cell r="X4890">
            <v>10.501763422943132</v>
          </cell>
        </row>
        <row r="4891">
          <cell r="A4891" t="str">
            <v>L&amp;S Social Sciences Division</v>
          </cell>
          <cell r="B4891" t="str">
            <v>Sociology</v>
          </cell>
          <cell r="N4891" t="str">
            <v>Not TAS Eligible</v>
          </cell>
          <cell r="S4891">
            <v>5</v>
          </cell>
          <cell r="X4891">
            <v>5.3583060359989698</v>
          </cell>
        </row>
        <row r="4892">
          <cell r="A4892" t="str">
            <v>L&amp;S Social Sciences Division</v>
          </cell>
          <cell r="B4892" t="str">
            <v>Sociology</v>
          </cell>
          <cell r="N4892" t="str">
            <v>Not TAS Eligible</v>
          </cell>
          <cell r="S4892">
            <v>10</v>
          </cell>
          <cell r="X4892">
            <v>10.886346061385767</v>
          </cell>
        </row>
        <row r="4893">
          <cell r="A4893" t="str">
            <v>L&amp;S Social Sciences Division</v>
          </cell>
          <cell r="B4893" t="str">
            <v>Sociology</v>
          </cell>
          <cell r="N4893" t="str">
            <v>Not TAS Eligible</v>
          </cell>
          <cell r="S4893">
            <v>9</v>
          </cell>
          <cell r="X4893">
            <v>8.9342272022412459</v>
          </cell>
        </row>
        <row r="4894">
          <cell r="A4894" t="str">
            <v>L&amp;S Social Sciences Division</v>
          </cell>
          <cell r="B4894" t="str">
            <v>Sociology</v>
          </cell>
          <cell r="N4894" t="str">
            <v>Not TAS Eligible</v>
          </cell>
          <cell r="S4894">
            <v>9.5</v>
          </cell>
          <cell r="X4894">
            <v>9.0625460411108225</v>
          </cell>
        </row>
        <row r="4895">
          <cell r="A4895" t="str">
            <v>L&amp;S Social Sciences Division</v>
          </cell>
          <cell r="B4895" t="str">
            <v>Sociology</v>
          </cell>
          <cell r="N4895" t="str">
            <v>Not TAS Eligible</v>
          </cell>
          <cell r="S4895">
            <v>2.5</v>
          </cell>
          <cell r="X4895">
            <v>2.4466597307205467</v>
          </cell>
        </row>
        <row r="4896">
          <cell r="A4896" t="str">
            <v>L&amp;S Social Sciences Division</v>
          </cell>
          <cell r="B4896" t="str">
            <v>Sociology</v>
          </cell>
          <cell r="N4896" t="str">
            <v>Not TAS Eligible</v>
          </cell>
          <cell r="S4896">
            <v>9.5</v>
          </cell>
          <cell r="X4896">
            <v>9.1539271065562513</v>
          </cell>
        </row>
        <row r="4897">
          <cell r="A4897" t="str">
            <v>L&amp;S Social Sciences Division</v>
          </cell>
          <cell r="B4897" t="str">
            <v>Sociology</v>
          </cell>
          <cell r="N4897" t="str">
            <v>Not TAS Eligible</v>
          </cell>
          <cell r="S4897">
            <v>10</v>
          </cell>
          <cell r="X4897">
            <v>10.501763422943132</v>
          </cell>
        </row>
        <row r="4898">
          <cell r="A4898" t="str">
            <v>L&amp;S Social Sciences Division</v>
          </cell>
          <cell r="B4898" t="str">
            <v>Sociology</v>
          </cell>
          <cell r="N4898" t="str">
            <v>Not TAS Eligible</v>
          </cell>
          <cell r="S4898">
            <v>5</v>
          </cell>
          <cell r="X4898">
            <v>5.3583060359989698</v>
          </cell>
        </row>
        <row r="4899">
          <cell r="A4899" t="str">
            <v>L&amp;S Social Sciences Division</v>
          </cell>
          <cell r="B4899" t="str">
            <v>Sociology</v>
          </cell>
          <cell r="N4899" t="str">
            <v>TAS Eligible</v>
          </cell>
          <cell r="S4899">
            <v>1380</v>
          </cell>
          <cell r="X4899">
            <v>1405.2574618090598</v>
          </cell>
        </row>
        <row r="4900">
          <cell r="A4900" t="str">
            <v>L&amp;S Social Sciences Division</v>
          </cell>
          <cell r="B4900" t="str">
            <v>Sociology</v>
          </cell>
          <cell r="N4900" t="str">
            <v>TAS Eligible</v>
          </cell>
          <cell r="S4900">
            <v>1275</v>
          </cell>
          <cell r="X4900">
            <v>1295.5859484909008</v>
          </cell>
        </row>
        <row r="4901">
          <cell r="A4901" t="str">
            <v>L&amp;S Social Sciences Division</v>
          </cell>
          <cell r="B4901" t="str">
            <v>Sociology</v>
          </cell>
          <cell r="N4901" t="str">
            <v>TAS Eligible</v>
          </cell>
          <cell r="S4901">
            <v>115</v>
          </cell>
          <cell r="X4901">
            <v>117.9221955525891</v>
          </cell>
        </row>
        <row r="4902">
          <cell r="A4902" t="str">
            <v>L&amp;S Social Sciences Division</v>
          </cell>
          <cell r="B4902" t="str">
            <v>Sociology</v>
          </cell>
          <cell r="N4902" t="str">
            <v>TAS Eligible</v>
          </cell>
          <cell r="S4902">
            <v>48</v>
          </cell>
          <cell r="X4902">
            <v>43.385753754021529</v>
          </cell>
        </row>
        <row r="4903">
          <cell r="A4903" t="str">
            <v>L&amp;S Social Sciences Division</v>
          </cell>
          <cell r="B4903" t="str">
            <v>Sociology</v>
          </cell>
          <cell r="N4903" t="str">
            <v>TAS Eligible</v>
          </cell>
          <cell r="S4903">
            <v>68</v>
          </cell>
          <cell r="X4903">
            <v>69.963910382374451</v>
          </cell>
        </row>
        <row r="4904">
          <cell r="A4904" t="str">
            <v>L&amp;S Social Sciences Division</v>
          </cell>
          <cell r="B4904" t="str">
            <v>Sociology</v>
          </cell>
          <cell r="N4904" t="str">
            <v>TAS Eligible</v>
          </cell>
          <cell r="S4904">
            <v>36</v>
          </cell>
          <cell r="X4904">
            <v>38.184984311725266</v>
          </cell>
        </row>
        <row r="4905">
          <cell r="A4905" t="str">
            <v>L&amp;S Social Sciences Division</v>
          </cell>
          <cell r="B4905" t="str">
            <v>Sociology</v>
          </cell>
          <cell r="N4905" t="str">
            <v>TAS Eligible</v>
          </cell>
          <cell r="S4905">
            <v>48</v>
          </cell>
          <cell r="X4905">
            <v>48.574201352948641</v>
          </cell>
        </row>
        <row r="4906">
          <cell r="A4906" t="str">
            <v>L&amp;S Social Sciences Division</v>
          </cell>
          <cell r="B4906" t="str">
            <v>Sociology</v>
          </cell>
          <cell r="N4906" t="str">
            <v>TAS Eligible</v>
          </cell>
          <cell r="S4906">
            <v>708</v>
          </cell>
          <cell r="X4906">
            <v>711.0760084950814</v>
          </cell>
        </row>
        <row r="4907">
          <cell r="A4907" t="str">
            <v>L&amp;S Social Sciences Division</v>
          </cell>
          <cell r="B4907" t="str">
            <v>Sociology</v>
          </cell>
          <cell r="N4907" t="str">
            <v>TAS Eligible</v>
          </cell>
          <cell r="S4907">
            <v>700</v>
          </cell>
          <cell r="X4907">
            <v>721.67179669203915</v>
          </cell>
        </row>
        <row r="4908">
          <cell r="A4908" t="str">
            <v>L&amp;S Social Sciences Division</v>
          </cell>
          <cell r="B4908" t="str">
            <v>Sociology</v>
          </cell>
          <cell r="N4908" t="str">
            <v>TAS Eligible</v>
          </cell>
          <cell r="S4908">
            <v>468</v>
          </cell>
          <cell r="X4908">
            <v>486.81907089913869</v>
          </cell>
        </row>
        <row r="4909">
          <cell r="A4909" t="str">
            <v>L&amp;S Social Sciences Division</v>
          </cell>
          <cell r="B4909" t="str">
            <v>Sociology</v>
          </cell>
          <cell r="N4909" t="str">
            <v>TAS Eligible</v>
          </cell>
          <cell r="S4909">
            <v>792</v>
          </cell>
          <cell r="X4909">
            <v>828.49466346027816</v>
          </cell>
        </row>
        <row r="4910">
          <cell r="A4910" t="str">
            <v>L&amp;S Social Sciences Division</v>
          </cell>
          <cell r="B4910" t="str">
            <v>Sociology</v>
          </cell>
          <cell r="N4910" t="str">
            <v>TAS Eligible</v>
          </cell>
          <cell r="S4910">
            <v>200</v>
          </cell>
          <cell r="X4910">
            <v>208.21293334710845</v>
          </cell>
        </row>
        <row r="4911">
          <cell r="A4911" t="str">
            <v>L&amp;S Social Sciences Division</v>
          </cell>
          <cell r="B4911" t="str">
            <v>Sociology</v>
          </cell>
          <cell r="N4911" t="str">
            <v>TAS Eligible</v>
          </cell>
          <cell r="S4911">
            <v>356</v>
          </cell>
          <cell r="X4911">
            <v>353.97242807440705</v>
          </cell>
        </row>
        <row r="4912">
          <cell r="A4912" t="str">
            <v>L&amp;S Social Sciences Division</v>
          </cell>
          <cell r="B4912" t="str">
            <v>Sociology</v>
          </cell>
          <cell r="N4912" t="str">
            <v>TAS Eligible</v>
          </cell>
          <cell r="S4912">
            <v>152</v>
          </cell>
          <cell r="X4912">
            <v>147.16023357243878</v>
          </cell>
        </row>
        <row r="4913">
          <cell r="A4913" t="str">
            <v>L&amp;S Social Sciences Division</v>
          </cell>
          <cell r="B4913" t="str">
            <v>Sociology</v>
          </cell>
          <cell r="N4913" t="str">
            <v>TAS Eligible</v>
          </cell>
          <cell r="S4913">
            <v>784</v>
          </cell>
          <cell r="X4913">
            <v>798.11592123979824</v>
          </cell>
        </row>
        <row r="4914">
          <cell r="A4914" t="str">
            <v>L&amp;S Social Sciences Division</v>
          </cell>
          <cell r="B4914" t="str">
            <v>Sociology</v>
          </cell>
          <cell r="N4914" t="str">
            <v>TAS Eligible</v>
          </cell>
          <cell r="S4914">
            <v>120</v>
          </cell>
          <cell r="X4914">
            <v>122.92193347287784</v>
          </cell>
        </row>
        <row r="4915">
          <cell r="A4915" t="str">
            <v>L&amp;S Social Sciences Division</v>
          </cell>
          <cell r="B4915" t="str">
            <v>Sociology</v>
          </cell>
          <cell r="N4915" t="str">
            <v>TAS Eligible</v>
          </cell>
          <cell r="S4915">
            <v>312</v>
          </cell>
          <cell r="X4915">
            <v>299.91450278163393</v>
          </cell>
        </row>
        <row r="4916">
          <cell r="A4916" t="str">
            <v>L&amp;S Social Sciences Division</v>
          </cell>
          <cell r="B4916" t="str">
            <v>Sociology</v>
          </cell>
          <cell r="N4916" t="str">
            <v>TAS Eligible</v>
          </cell>
          <cell r="S4916">
            <v>324</v>
          </cell>
          <cell r="X4916">
            <v>329.23833681681708</v>
          </cell>
        </row>
        <row r="4917">
          <cell r="A4917" t="str">
            <v>L&amp;S Social Sciences Division</v>
          </cell>
          <cell r="B4917" t="str">
            <v>Sociology</v>
          </cell>
          <cell r="N4917" t="str">
            <v>TAS Eligible</v>
          </cell>
          <cell r="S4917">
            <v>584</v>
          </cell>
          <cell r="X4917">
            <v>589.64225835551679</v>
          </cell>
        </row>
        <row r="4918">
          <cell r="A4918" t="str">
            <v>L&amp;S Social Sciences Division</v>
          </cell>
          <cell r="B4918" t="str">
            <v>Sociology</v>
          </cell>
          <cell r="N4918" t="str">
            <v>TAS Eligible</v>
          </cell>
          <cell r="S4918">
            <v>608</v>
          </cell>
          <cell r="X4918">
            <v>591.34996397754514</v>
          </cell>
        </row>
        <row r="4919">
          <cell r="A4919" t="str">
            <v>L&amp;S Social Sciences Division</v>
          </cell>
          <cell r="B4919" t="str">
            <v>Sociology</v>
          </cell>
          <cell r="N4919" t="str">
            <v>TAS Eligible</v>
          </cell>
          <cell r="S4919">
            <v>156</v>
          </cell>
          <cell r="X4919">
            <v>137.02928381150605</v>
          </cell>
        </row>
        <row r="4920">
          <cell r="A4920" t="str">
            <v>L&amp;S Social Sciences Division</v>
          </cell>
          <cell r="B4920" t="str">
            <v>Sociology</v>
          </cell>
          <cell r="N4920" t="str">
            <v>TAS Eligible</v>
          </cell>
          <cell r="S4920">
            <v>18</v>
          </cell>
          <cell r="X4920">
            <v>17.081804096944005</v>
          </cell>
        </row>
        <row r="4921">
          <cell r="A4921" t="str">
            <v>L&amp;S Social Sciences Division</v>
          </cell>
          <cell r="B4921" t="str">
            <v>Sociology</v>
          </cell>
          <cell r="N4921" t="str">
            <v>TAS Eligible</v>
          </cell>
          <cell r="S4921">
            <v>248</v>
          </cell>
          <cell r="X4921">
            <v>232.05526360324353</v>
          </cell>
        </row>
        <row r="4922">
          <cell r="A4922" t="str">
            <v>L&amp;S Social Sciences Division</v>
          </cell>
          <cell r="B4922" t="str">
            <v>Sociology</v>
          </cell>
          <cell r="N4922" t="str">
            <v>TAS Eligible</v>
          </cell>
          <cell r="S4922">
            <v>424</v>
          </cell>
          <cell r="X4922">
            <v>435.46473729062393</v>
          </cell>
        </row>
        <row r="4923">
          <cell r="A4923" t="str">
            <v>L&amp;S Social Sciences Division</v>
          </cell>
          <cell r="B4923" t="str">
            <v>Sociology</v>
          </cell>
          <cell r="N4923" t="str">
            <v>TAS Eligible</v>
          </cell>
          <cell r="S4923">
            <v>248</v>
          </cell>
          <cell r="X4923">
            <v>240.69267615309499</v>
          </cell>
        </row>
        <row r="4924">
          <cell r="A4924" t="str">
            <v>L&amp;S Social Sciences Division</v>
          </cell>
          <cell r="B4924" t="str">
            <v>Sociology</v>
          </cell>
          <cell r="N4924" t="str">
            <v>TAS Eligible</v>
          </cell>
          <cell r="S4924">
            <v>516</v>
          </cell>
          <cell r="X4924">
            <v>554.10011433931709</v>
          </cell>
        </row>
        <row r="4925">
          <cell r="A4925" t="str">
            <v>L&amp;S Social Sciences Division</v>
          </cell>
          <cell r="B4925" t="str">
            <v>Sociology</v>
          </cell>
          <cell r="N4925" t="str">
            <v>TAS Eligible</v>
          </cell>
          <cell r="S4925">
            <v>148</v>
          </cell>
          <cell r="X4925">
            <v>155.73017035885127</v>
          </cell>
        </row>
        <row r="4926">
          <cell r="A4926" t="str">
            <v>L&amp;S Social Sciences Division</v>
          </cell>
          <cell r="B4926" t="str">
            <v>Sociology</v>
          </cell>
          <cell r="N4926" t="str">
            <v>TAS Eligible</v>
          </cell>
          <cell r="S4926">
            <v>404</v>
          </cell>
          <cell r="X4926">
            <v>401.33335913826022</v>
          </cell>
        </row>
        <row r="4927">
          <cell r="A4927" t="str">
            <v>L&amp;S Social Sciences Division</v>
          </cell>
          <cell r="B4927" t="str">
            <v>Sociology</v>
          </cell>
          <cell r="N4927" t="str">
            <v>TAS Eligible</v>
          </cell>
          <cell r="S4927">
            <v>264</v>
          </cell>
          <cell r="X4927">
            <v>274.24683357427926</v>
          </cell>
        </row>
        <row r="4928">
          <cell r="A4928" t="str">
            <v>L&amp;S Social Sciences Division</v>
          </cell>
          <cell r="B4928" t="str">
            <v>Sociology</v>
          </cell>
          <cell r="N4928" t="str">
            <v>TAS Eligible</v>
          </cell>
          <cell r="S4928">
            <v>136</v>
          </cell>
          <cell r="X4928">
            <v>141.87180377539698</v>
          </cell>
        </row>
        <row r="4929">
          <cell r="A4929" t="str">
            <v>L&amp;S Social Sciences Division</v>
          </cell>
          <cell r="B4929" t="str">
            <v>Sociology</v>
          </cell>
          <cell r="N4929" t="str">
            <v>TAS Eligible</v>
          </cell>
          <cell r="S4929">
            <v>213</v>
          </cell>
          <cell r="X4929">
            <v>213.53965430050727</v>
          </cell>
        </row>
        <row r="4930">
          <cell r="A4930" t="str">
            <v>L&amp;S Social Sciences Division</v>
          </cell>
          <cell r="B4930" t="str">
            <v>Sociology</v>
          </cell>
          <cell r="N4930" t="str">
            <v>TAS Eligible</v>
          </cell>
          <cell r="S4930">
            <v>264</v>
          </cell>
          <cell r="X4930">
            <v>253.90635149857195</v>
          </cell>
        </row>
        <row r="4931">
          <cell r="A4931" t="str">
            <v>L&amp;S Social Sciences Division</v>
          </cell>
          <cell r="B4931" t="str">
            <v>Sociology</v>
          </cell>
          <cell r="N4931" t="str">
            <v>TAS Eligible</v>
          </cell>
          <cell r="S4931">
            <v>104</v>
          </cell>
          <cell r="X4931">
            <v>101.74631225947304</v>
          </cell>
        </row>
        <row r="4932">
          <cell r="A4932" t="str">
            <v>L&amp;S Social Sciences Division</v>
          </cell>
          <cell r="B4932" t="str">
            <v>Sociology</v>
          </cell>
          <cell r="N4932" t="str">
            <v>TAS Eligible</v>
          </cell>
          <cell r="S4932">
            <v>360</v>
          </cell>
          <cell r="X4932">
            <v>346.39356964780234</v>
          </cell>
        </row>
        <row r="4933">
          <cell r="A4933" t="str">
            <v>L&amp;S Social Sciences Division</v>
          </cell>
          <cell r="B4933" t="str">
            <v>Sociology</v>
          </cell>
          <cell r="N4933" t="str">
            <v>TAS Eligible</v>
          </cell>
          <cell r="S4933">
            <v>476</v>
          </cell>
          <cell r="X4933">
            <v>455.32730446337996</v>
          </cell>
        </row>
        <row r="4934">
          <cell r="A4934" t="str">
            <v>L&amp;S Social Sciences Division</v>
          </cell>
          <cell r="B4934" t="str">
            <v>Sociology</v>
          </cell>
          <cell r="N4934" t="str">
            <v>TAS Eligible</v>
          </cell>
          <cell r="S4934">
            <v>616</v>
          </cell>
          <cell r="X4934">
            <v>626.76522498323345</v>
          </cell>
        </row>
        <row r="4935">
          <cell r="A4935" t="str">
            <v>L&amp;S Social Sciences Division</v>
          </cell>
          <cell r="B4935" t="str">
            <v>Sociology</v>
          </cell>
          <cell r="N4935" t="str">
            <v>TAS Eligible</v>
          </cell>
          <cell r="S4935">
            <v>336</v>
          </cell>
          <cell r="X4935">
            <v>354.37220827200235</v>
          </cell>
        </row>
        <row r="4936">
          <cell r="A4936" t="str">
            <v>L&amp;S Social Sciences Division</v>
          </cell>
          <cell r="B4936" t="str">
            <v>Sociology</v>
          </cell>
          <cell r="N4936" t="str">
            <v>TAS Eligible</v>
          </cell>
          <cell r="S4936">
            <v>411</v>
          </cell>
          <cell r="X4936">
            <v>406.06907041064858</v>
          </cell>
        </row>
        <row r="4937">
          <cell r="A4937" t="str">
            <v>L&amp;S Social Sciences Division</v>
          </cell>
          <cell r="B4937" t="str">
            <v>Sociology</v>
          </cell>
          <cell r="N4937" t="str">
            <v>TAS Eligible</v>
          </cell>
          <cell r="S4937">
            <v>776</v>
          </cell>
          <cell r="X4937">
            <v>714.84585417226015</v>
          </cell>
        </row>
        <row r="4938">
          <cell r="A4938" t="str">
            <v>L&amp;S Social Sciences Division</v>
          </cell>
          <cell r="B4938" t="str">
            <v>Sociology</v>
          </cell>
          <cell r="N4938" t="str">
            <v>TAS Eligible</v>
          </cell>
          <cell r="S4938">
            <v>316</v>
          </cell>
          <cell r="X4938">
            <v>304.20927143145661</v>
          </cell>
        </row>
        <row r="4939">
          <cell r="A4939" t="str">
            <v>L&amp;S Social Sciences Division</v>
          </cell>
          <cell r="B4939" t="str">
            <v>Sociology</v>
          </cell>
          <cell r="N4939" t="str">
            <v>TAS Eligible</v>
          </cell>
          <cell r="S4939">
            <v>620</v>
          </cell>
          <cell r="X4939">
            <v>594.0919588251603</v>
          </cell>
        </row>
        <row r="4940">
          <cell r="A4940" t="str">
            <v>L&amp;S Social Sciences Division</v>
          </cell>
          <cell r="B4940" t="str">
            <v>Sociology</v>
          </cell>
          <cell r="N4940" t="str">
            <v>TAS Eligible</v>
          </cell>
          <cell r="S4940">
            <v>648</v>
          </cell>
          <cell r="X4940">
            <v>674.54692655708573</v>
          </cell>
        </row>
        <row r="4941">
          <cell r="A4941" t="str">
            <v>L&amp;S Social Sciences Division</v>
          </cell>
          <cell r="B4941" t="str">
            <v>Sociology</v>
          </cell>
          <cell r="N4941" t="str">
            <v>TAS Eligible</v>
          </cell>
          <cell r="S4941">
            <v>60</v>
          </cell>
          <cell r="X4941">
            <v>64.636404869274145</v>
          </cell>
        </row>
        <row r="4942">
          <cell r="A4942" t="str">
            <v>L&amp;S Social Sciences Division</v>
          </cell>
          <cell r="B4942" t="str">
            <v>Sociology</v>
          </cell>
          <cell r="N4942" t="str">
            <v>TAS Eligible</v>
          </cell>
          <cell r="S4942">
            <v>144</v>
          </cell>
          <cell r="X4942">
            <v>151.65442139834028</v>
          </cell>
        </row>
        <row r="4943">
          <cell r="A4943" t="str">
            <v>L&amp;S Social Sciences Division</v>
          </cell>
          <cell r="B4943" t="str">
            <v>Sociology</v>
          </cell>
          <cell r="N4943" t="str">
            <v>TAS Eligible</v>
          </cell>
          <cell r="S4943">
            <v>144</v>
          </cell>
          <cell r="X4943">
            <v>148.98462064519995</v>
          </cell>
        </row>
        <row r="4944">
          <cell r="A4944" t="str">
            <v>L&amp;S Social Sciences Division</v>
          </cell>
          <cell r="B4944" t="str">
            <v>Sociology</v>
          </cell>
          <cell r="N4944" t="str">
            <v>TAS Eligible</v>
          </cell>
          <cell r="S4944">
            <v>68</v>
          </cell>
          <cell r="X4944">
            <v>70.744463103230302</v>
          </cell>
        </row>
        <row r="4945">
          <cell r="A4945" t="str">
            <v>L&amp;S Social Sciences Division</v>
          </cell>
          <cell r="B4945" t="str">
            <v>Sociology</v>
          </cell>
          <cell r="N4945" t="str">
            <v>TAS Eligible</v>
          </cell>
          <cell r="S4945">
            <v>75</v>
          </cell>
          <cell r="X4945">
            <v>66.101345008493013</v>
          </cell>
        </row>
        <row r="4946">
          <cell r="A4946" t="str">
            <v>L&amp;S Social Sciences Division</v>
          </cell>
          <cell r="B4946" t="str">
            <v>Sociology</v>
          </cell>
          <cell r="N4946" t="str">
            <v>TAS Eligible</v>
          </cell>
          <cell r="S4946">
            <v>68</v>
          </cell>
          <cell r="X4946">
            <v>59.50334597003264</v>
          </cell>
        </row>
        <row r="4947">
          <cell r="A4947" t="str">
            <v>L&amp;S Social Sciences Division</v>
          </cell>
          <cell r="B4947" t="str">
            <v>Sociology</v>
          </cell>
          <cell r="N4947" t="str">
            <v>TAS Eligible</v>
          </cell>
          <cell r="S4947">
            <v>24</v>
          </cell>
          <cell r="X4947">
            <v>24.924505132434142</v>
          </cell>
        </row>
        <row r="4948">
          <cell r="A4948" t="str">
            <v>L&amp;S Social Sciences Division</v>
          </cell>
          <cell r="B4948" t="str">
            <v>Sociology</v>
          </cell>
          <cell r="N4948" t="str">
            <v>TAS Eligible</v>
          </cell>
          <cell r="S4948">
            <v>84</v>
          </cell>
          <cell r="X4948">
            <v>83.846562094294015</v>
          </cell>
        </row>
        <row r="4949">
          <cell r="A4949" t="str">
            <v>L&amp;S Social Sciences Division</v>
          </cell>
          <cell r="B4949" t="str">
            <v>Sociology</v>
          </cell>
          <cell r="N4949" t="str">
            <v>TAS Eligible</v>
          </cell>
          <cell r="S4949">
            <v>84</v>
          </cell>
          <cell r="X4949">
            <v>90.746262591328986</v>
          </cell>
        </row>
        <row r="4950">
          <cell r="A4950" t="str">
            <v>L&amp;S Social Sciences Division</v>
          </cell>
          <cell r="B4950" t="str">
            <v>Sociology</v>
          </cell>
          <cell r="N4950" t="str">
            <v>TAS Eligible</v>
          </cell>
          <cell r="S4950">
            <v>88</v>
          </cell>
          <cell r="X4950">
            <v>84.436789932493653</v>
          </cell>
        </row>
        <row r="4951">
          <cell r="A4951" t="str">
            <v>L&amp;S Social Sciences Division</v>
          </cell>
          <cell r="B4951" t="str">
            <v>Sociology</v>
          </cell>
          <cell r="N4951" t="str">
            <v>TAS Eligible</v>
          </cell>
          <cell r="S4951">
            <v>32</v>
          </cell>
          <cell r="X4951">
            <v>28.380607411213148</v>
          </cell>
        </row>
        <row r="4952">
          <cell r="A4952" t="str">
            <v>L&amp;S Social Sciences Division</v>
          </cell>
          <cell r="B4952" t="str">
            <v>Sociology</v>
          </cell>
          <cell r="N4952" t="str">
            <v>TAS Eligible</v>
          </cell>
          <cell r="S4952">
            <v>100</v>
          </cell>
          <cell r="X4952">
            <v>106.50969215880917</v>
          </cell>
        </row>
        <row r="4953">
          <cell r="A4953" t="str">
            <v>L&amp;S Social Sciences Division</v>
          </cell>
          <cell r="B4953" t="str">
            <v>Sociology</v>
          </cell>
          <cell r="N4953" t="str">
            <v>TAS Eligible</v>
          </cell>
          <cell r="S4953">
            <v>56</v>
          </cell>
          <cell r="X4953">
            <v>52.022565476517521</v>
          </cell>
        </row>
        <row r="4954">
          <cell r="A4954" t="str">
            <v>L&amp;S Social Sciences Division</v>
          </cell>
          <cell r="B4954" t="str">
            <v>Sociology</v>
          </cell>
          <cell r="N4954" t="str">
            <v>TAS Eligible</v>
          </cell>
          <cell r="S4954">
            <v>76</v>
          </cell>
          <cell r="X4954">
            <v>77.286118723266199</v>
          </cell>
        </row>
        <row r="4955">
          <cell r="A4955" t="str">
            <v>L&amp;S Social Sciences Division</v>
          </cell>
          <cell r="B4955" t="str">
            <v>Sociology</v>
          </cell>
          <cell r="N4955" t="str">
            <v>TAS Eligible</v>
          </cell>
          <cell r="S4955">
            <v>76</v>
          </cell>
          <cell r="X4955">
            <v>78.333173872581312</v>
          </cell>
        </row>
        <row r="4956">
          <cell r="A4956" t="str">
            <v>L&amp;S Social Sciences Division</v>
          </cell>
          <cell r="B4956" t="str">
            <v>Sociology</v>
          </cell>
          <cell r="N4956" t="str">
            <v>TAS Eligible</v>
          </cell>
          <cell r="S4956">
            <v>96</v>
          </cell>
          <cell r="X4956">
            <v>95.064477581213652</v>
          </cell>
        </row>
        <row r="4957">
          <cell r="A4957" t="str">
            <v>L&amp;S Social Sciences Division</v>
          </cell>
          <cell r="B4957" t="str">
            <v>Sociology</v>
          </cell>
          <cell r="N4957" t="str">
            <v>TAS Eligible</v>
          </cell>
          <cell r="S4957">
            <v>48</v>
          </cell>
          <cell r="X4957">
            <v>52.107993787475351</v>
          </cell>
        </row>
        <row r="4958">
          <cell r="A4958" t="str">
            <v>L&amp;S Social Sciences Division</v>
          </cell>
          <cell r="B4958" t="str">
            <v>Sociology</v>
          </cell>
          <cell r="N4958" t="str">
            <v>TAS Eligible</v>
          </cell>
          <cell r="S4958">
            <v>44</v>
          </cell>
          <cell r="X4958">
            <v>44.529610397430091</v>
          </cell>
        </row>
        <row r="4959">
          <cell r="A4959" t="str">
            <v>L&amp;S Social Sciences Division</v>
          </cell>
          <cell r="B4959" t="str">
            <v>Sociology</v>
          </cell>
          <cell r="N4959" t="str">
            <v>TAS Eligible</v>
          </cell>
          <cell r="S4959">
            <v>108</v>
          </cell>
          <cell r="X4959">
            <v>117.24298602181955</v>
          </cell>
        </row>
        <row r="4960">
          <cell r="A4960" t="str">
            <v>L&amp;S Social Sciences Division</v>
          </cell>
          <cell r="B4960" t="str">
            <v>Sociology</v>
          </cell>
          <cell r="N4960" t="str">
            <v>TAS Eligible</v>
          </cell>
          <cell r="S4960">
            <v>90</v>
          </cell>
          <cell r="X4960">
            <v>97.992420206966727</v>
          </cell>
        </row>
        <row r="4961">
          <cell r="A4961" t="str">
            <v>L&amp;S Social Sciences Division</v>
          </cell>
          <cell r="B4961" t="str">
            <v>Sociology</v>
          </cell>
          <cell r="N4961" t="str">
            <v>TAS Eligible</v>
          </cell>
          <cell r="S4961">
            <v>12</v>
          </cell>
          <cell r="X4961">
            <v>11.928801044154033</v>
          </cell>
        </row>
        <row r="4962">
          <cell r="A4962" t="str">
            <v>L&amp;S Social Sciences Division</v>
          </cell>
          <cell r="B4962" t="str">
            <v>Sociology</v>
          </cell>
          <cell r="N4962" t="str">
            <v>TAS Eligible</v>
          </cell>
          <cell r="S4962">
            <v>27</v>
          </cell>
          <cell r="X4962">
            <v>29.133893492044972</v>
          </cell>
        </row>
        <row r="4963">
          <cell r="A4963" t="str">
            <v>L&amp;S Social Sciences Division</v>
          </cell>
          <cell r="B4963" t="str">
            <v>Sociology</v>
          </cell>
          <cell r="N4963" t="str">
            <v>TAS Eligible</v>
          </cell>
          <cell r="S4963">
            <v>10</v>
          </cell>
          <cell r="X4963">
            <v>10.605472719744915</v>
          </cell>
        </row>
        <row r="4964">
          <cell r="A4964" t="str">
            <v>L&amp;S Social Sciences Division</v>
          </cell>
          <cell r="B4964" t="str">
            <v>Sociology</v>
          </cell>
          <cell r="N4964" t="str">
            <v>TAS Eligible</v>
          </cell>
          <cell r="S4964">
            <v>9</v>
          </cell>
          <cell r="X4964">
            <v>9.1700089179363573</v>
          </cell>
        </row>
        <row r="4965">
          <cell r="A4965" t="str">
            <v>L&amp;S Social Sciences Division</v>
          </cell>
          <cell r="B4965" t="str">
            <v>Sociology</v>
          </cell>
          <cell r="N4965" t="str">
            <v>TAS Eligible</v>
          </cell>
          <cell r="S4965">
            <v>8</v>
          </cell>
          <cell r="X4965">
            <v>9.8750128411464573</v>
          </cell>
        </row>
        <row r="4966">
          <cell r="A4966" t="str">
            <v>L&amp;S Social Sciences Division</v>
          </cell>
          <cell r="B4966" t="str">
            <v>Sociology</v>
          </cell>
          <cell r="N4966" t="str">
            <v>TAS Eligible</v>
          </cell>
          <cell r="S4966">
            <v>3</v>
          </cell>
          <cell r="X4966">
            <v>3.1460832745236416</v>
          </cell>
        </row>
        <row r="4967">
          <cell r="A4967" t="str">
            <v>L&amp;S Social Sciences Division</v>
          </cell>
          <cell r="B4967" t="str">
            <v>Sociology</v>
          </cell>
          <cell r="N4967" t="str">
            <v>Not TAS Eligible</v>
          </cell>
          <cell r="S4967">
            <v>13</v>
          </cell>
          <cell r="X4967">
            <v>12.844502556554088</v>
          </cell>
        </row>
        <row r="4968">
          <cell r="A4968" t="str">
            <v>L&amp;S Social Sciences Division</v>
          </cell>
          <cell r="B4968" t="str">
            <v>Sociology</v>
          </cell>
          <cell r="N4968" t="str">
            <v>Not TAS Eligible</v>
          </cell>
          <cell r="S4968">
            <v>2.25</v>
          </cell>
          <cell r="X4968">
            <v>2.7349715962004097</v>
          </cell>
        </row>
        <row r="4969">
          <cell r="A4969" t="str">
            <v>L&amp;S Social Sciences Division</v>
          </cell>
          <cell r="B4969" t="str">
            <v>Sociology</v>
          </cell>
          <cell r="N4969" t="str">
            <v>Not TAS Eligible</v>
          </cell>
          <cell r="S4969">
            <v>19.5</v>
          </cell>
          <cell r="X4969">
            <v>19.986284197076998</v>
          </cell>
        </row>
        <row r="4970">
          <cell r="A4970" t="str">
            <v>L&amp;S Social Sciences Division</v>
          </cell>
          <cell r="B4970" t="str">
            <v>Sociology</v>
          </cell>
          <cell r="N4970" t="str">
            <v>Not TAS Eligible</v>
          </cell>
          <cell r="S4970">
            <v>15</v>
          </cell>
          <cell r="X4970">
            <v>14.498492667860882</v>
          </cell>
        </row>
        <row r="4971">
          <cell r="A4971" t="str">
            <v>L&amp;S Social Sciences Division</v>
          </cell>
          <cell r="B4971" t="str">
            <v>Sociology</v>
          </cell>
          <cell r="N4971" t="str">
            <v>Not TAS Eligible</v>
          </cell>
          <cell r="S4971">
            <v>15</v>
          </cell>
          <cell r="X4971">
            <v>15.719985758219101</v>
          </cell>
        </row>
        <row r="4972">
          <cell r="A4972" t="str">
            <v>L&amp;S Social Sciences Division</v>
          </cell>
          <cell r="B4972" t="str">
            <v>Sociology</v>
          </cell>
          <cell r="N4972" t="str">
            <v>Not TAS Eligible</v>
          </cell>
          <cell r="S4972">
            <v>6</v>
          </cell>
          <cell r="X4972">
            <v>6.6654423518320352</v>
          </cell>
        </row>
        <row r="4973">
          <cell r="A4973" t="str">
            <v>L&amp;S Social Sciences Division</v>
          </cell>
          <cell r="B4973" t="str">
            <v>Sociology</v>
          </cell>
          <cell r="N4973" t="str">
            <v>Not TAS Eligible</v>
          </cell>
          <cell r="S4973">
            <v>16.5</v>
          </cell>
          <cell r="X4973">
            <v>15.175248851783049</v>
          </cell>
        </row>
        <row r="4974">
          <cell r="A4974" t="str">
            <v>L&amp;S Social Sciences Division</v>
          </cell>
          <cell r="B4974" t="str">
            <v>Sociology</v>
          </cell>
          <cell r="N4974" t="str">
            <v>Not TAS Eligible</v>
          </cell>
          <cell r="S4974">
            <v>10.5</v>
          </cell>
          <cell r="X4974">
            <v>10.384493540918193</v>
          </cell>
        </row>
        <row r="4975">
          <cell r="A4975" t="str">
            <v>L&amp;S Social Sciences Division</v>
          </cell>
          <cell r="B4975" t="str">
            <v>Sociology</v>
          </cell>
          <cell r="N4975" t="str">
            <v>Not TAS Eligible</v>
          </cell>
          <cell r="S4975">
            <v>14</v>
          </cell>
          <cell r="X4975">
            <v>14.827069874158267</v>
          </cell>
        </row>
        <row r="4976">
          <cell r="A4976" t="str">
            <v>L&amp;S Social Sciences Division</v>
          </cell>
          <cell r="B4976" t="str">
            <v>Sociology</v>
          </cell>
          <cell r="N4976" t="str">
            <v>Not TAS Eligible</v>
          </cell>
          <cell r="S4976">
            <v>14</v>
          </cell>
          <cell r="X4976">
            <v>13.761110155974047</v>
          </cell>
        </row>
        <row r="4977">
          <cell r="A4977" t="str">
            <v>L&amp;S Social Sciences Division</v>
          </cell>
          <cell r="B4977" t="str">
            <v>Sociology</v>
          </cell>
          <cell r="N4977" t="str">
            <v>Not TAS Eligible</v>
          </cell>
          <cell r="S4977">
            <v>10.5</v>
          </cell>
          <cell r="X4977">
            <v>11.06298628564295</v>
          </cell>
        </row>
        <row r="4978">
          <cell r="A4978" t="str">
            <v>L&amp;S Social Sciences Division</v>
          </cell>
          <cell r="B4978" t="str">
            <v>Sociology</v>
          </cell>
          <cell r="N4978" t="str">
            <v>Not TAS Eligible</v>
          </cell>
          <cell r="S4978">
            <v>6.5</v>
          </cell>
          <cell r="X4978">
            <v>7.1204881277264969</v>
          </cell>
        </row>
        <row r="4979">
          <cell r="A4979" t="str">
            <v>L&amp;S Social Sciences Division</v>
          </cell>
          <cell r="B4979" t="str">
            <v>Sociology</v>
          </cell>
          <cell r="N4979" t="str">
            <v>Not TAS Eligible</v>
          </cell>
          <cell r="S4979">
            <v>13</v>
          </cell>
          <cell r="X4979">
            <v>12.844502556554088</v>
          </cell>
        </row>
        <row r="4980">
          <cell r="A4980" t="str">
            <v>L&amp;S Social Sciences Division</v>
          </cell>
          <cell r="B4980" t="str">
            <v>Sociology</v>
          </cell>
          <cell r="N4980" t="str">
            <v>Not TAS Eligible</v>
          </cell>
          <cell r="S4980">
            <v>2</v>
          </cell>
          <cell r="X4980">
            <v>2.3045767777823905</v>
          </cell>
        </row>
        <row r="4981">
          <cell r="A4981" t="str">
            <v>L&amp;S Social Sciences Division</v>
          </cell>
          <cell r="B4981" t="str">
            <v>Sociology</v>
          </cell>
          <cell r="N4981" t="str">
            <v>Not TAS Eligible</v>
          </cell>
          <cell r="S4981">
            <v>2</v>
          </cell>
          <cell r="X4981">
            <v>2.097388849682428</v>
          </cell>
        </row>
        <row r="4982">
          <cell r="A4982" t="str">
            <v>L&amp;S Social Sciences Division</v>
          </cell>
          <cell r="B4982" t="str">
            <v>Sociology</v>
          </cell>
          <cell r="N4982" t="str">
            <v>Not TAS Eligible</v>
          </cell>
          <cell r="S4982">
            <v>2</v>
          </cell>
          <cell r="X4982">
            <v>2.2345176610331321</v>
          </cell>
        </row>
        <row r="4983">
          <cell r="A4983" t="str">
            <v>L&amp;S Social Sciences Division</v>
          </cell>
          <cell r="B4983" t="str">
            <v>Sociology</v>
          </cell>
          <cell r="N4983" t="str">
            <v>Not TAS Eligible</v>
          </cell>
          <cell r="S4983">
            <v>2</v>
          </cell>
          <cell r="X4983">
            <v>2.0578446909667196</v>
          </cell>
        </row>
        <row r="4984">
          <cell r="A4984" t="str">
            <v>L&amp;S Social Sciences Division</v>
          </cell>
          <cell r="B4984" t="str">
            <v>Sociology</v>
          </cell>
          <cell r="N4984" t="str">
            <v>Not TAS Eligible</v>
          </cell>
          <cell r="S4984">
            <v>12</v>
          </cell>
          <cell r="X4984">
            <v>9.7834683506608968</v>
          </cell>
        </row>
        <row r="4985">
          <cell r="A4985" t="str">
            <v>L&amp;S Social Sciences Division</v>
          </cell>
          <cell r="B4985" t="str">
            <v>Sociology</v>
          </cell>
          <cell r="N4985" t="str">
            <v>Not TAS Eligible</v>
          </cell>
          <cell r="S4985">
            <v>2.25</v>
          </cell>
          <cell r="X4985">
            <v>2.7349715962004097</v>
          </cell>
        </row>
        <row r="4986">
          <cell r="A4986" t="str">
            <v>L&amp;S Social Sciences Division</v>
          </cell>
          <cell r="B4986" t="str">
            <v>Sociology</v>
          </cell>
          <cell r="N4986" t="str">
            <v>Not TAS Eligible</v>
          </cell>
          <cell r="S4986">
            <v>60</v>
          </cell>
          <cell r="X4986">
            <v>62.786531601806679</v>
          </cell>
        </row>
        <row r="4987">
          <cell r="A4987" t="str">
            <v>L&amp;S Social Sciences Division</v>
          </cell>
          <cell r="B4987" t="str">
            <v>Sociology</v>
          </cell>
          <cell r="N4987" t="str">
            <v>Not TAS Eligible</v>
          </cell>
          <cell r="S4987">
            <v>19.5</v>
          </cell>
          <cell r="X4987">
            <v>19.986284197076998</v>
          </cell>
        </row>
        <row r="4988">
          <cell r="A4988" t="str">
            <v>L&amp;S Social Sciences Division</v>
          </cell>
          <cell r="B4988" t="str">
            <v>Sociology</v>
          </cell>
          <cell r="N4988" t="str">
            <v>Not TAS Eligible</v>
          </cell>
          <cell r="S4988">
            <v>15</v>
          </cell>
          <cell r="X4988">
            <v>14.498492667860882</v>
          </cell>
        </row>
        <row r="4989">
          <cell r="A4989" t="str">
            <v>L&amp;S Social Sciences Division</v>
          </cell>
          <cell r="B4989" t="str">
            <v>Sociology</v>
          </cell>
          <cell r="N4989" t="str">
            <v>Not TAS Eligible</v>
          </cell>
          <cell r="S4989">
            <v>15</v>
          </cell>
          <cell r="X4989">
            <v>15.719985758219101</v>
          </cell>
        </row>
        <row r="4990">
          <cell r="A4990" t="str">
            <v>L&amp;S Social Sciences Division</v>
          </cell>
          <cell r="B4990" t="str">
            <v>Sociology</v>
          </cell>
          <cell r="N4990" t="str">
            <v>Not TAS Eligible</v>
          </cell>
          <cell r="S4990">
            <v>6</v>
          </cell>
          <cell r="X4990">
            <v>6.6654423518320352</v>
          </cell>
        </row>
        <row r="4991">
          <cell r="A4991" t="str">
            <v>L&amp;S Social Sciences Division</v>
          </cell>
          <cell r="B4991" t="str">
            <v>Sociology</v>
          </cell>
          <cell r="N4991" t="str">
            <v>Not TAS Eligible</v>
          </cell>
          <cell r="S4991">
            <v>16.5</v>
          </cell>
          <cell r="X4991">
            <v>15.175248851783049</v>
          </cell>
        </row>
        <row r="4992">
          <cell r="A4992" t="str">
            <v>L&amp;S Social Sciences Division</v>
          </cell>
          <cell r="B4992" t="str">
            <v>Sociology</v>
          </cell>
          <cell r="N4992" t="str">
            <v>Not TAS Eligible</v>
          </cell>
          <cell r="S4992">
            <v>10.5</v>
          </cell>
          <cell r="X4992">
            <v>10.384493540918193</v>
          </cell>
        </row>
        <row r="4993">
          <cell r="A4993" t="str">
            <v>L&amp;S Social Sciences Division</v>
          </cell>
          <cell r="B4993" t="str">
            <v>Sociology</v>
          </cell>
          <cell r="N4993" t="str">
            <v>Not TAS Eligible</v>
          </cell>
          <cell r="S4993">
            <v>14</v>
          </cell>
          <cell r="X4993">
            <v>14.827069874158267</v>
          </cell>
        </row>
        <row r="4994">
          <cell r="A4994" t="str">
            <v>L&amp;S Social Sciences Division</v>
          </cell>
          <cell r="B4994" t="str">
            <v>Sociology</v>
          </cell>
          <cell r="N4994" t="str">
            <v>Not TAS Eligible</v>
          </cell>
          <cell r="S4994">
            <v>14</v>
          </cell>
          <cell r="X4994">
            <v>13.761110155974047</v>
          </cell>
        </row>
        <row r="4995">
          <cell r="A4995" t="str">
            <v>L&amp;S Social Sciences Division</v>
          </cell>
          <cell r="B4995" t="str">
            <v>Sociology</v>
          </cell>
          <cell r="N4995" t="str">
            <v>Not TAS Eligible</v>
          </cell>
          <cell r="S4995">
            <v>10.5</v>
          </cell>
          <cell r="X4995">
            <v>11.06298628564295</v>
          </cell>
        </row>
        <row r="4996">
          <cell r="A4996" t="str">
            <v>L&amp;S Social Sciences Division</v>
          </cell>
          <cell r="B4996" t="str">
            <v>Sociology</v>
          </cell>
          <cell r="N4996" t="str">
            <v>Not TAS Eligible</v>
          </cell>
          <cell r="S4996">
            <v>27</v>
          </cell>
          <cell r="X4996">
            <v>27.141022516691358</v>
          </cell>
        </row>
        <row r="4997">
          <cell r="A4997" t="str">
            <v>L&amp;S Social Sciences Division</v>
          </cell>
          <cell r="B4997" t="str">
            <v>Sociology</v>
          </cell>
          <cell r="N4997" t="str">
            <v>Not TAS Eligible</v>
          </cell>
          <cell r="S4997">
            <v>30</v>
          </cell>
          <cell r="X4997">
            <v>25.118955687051869</v>
          </cell>
        </row>
        <row r="4998">
          <cell r="A4998" t="str">
            <v>L&amp;S Social Sciences Division</v>
          </cell>
          <cell r="B4998" t="str">
            <v>Sociology</v>
          </cell>
          <cell r="N4998" t="str">
            <v>Not TAS Eligible</v>
          </cell>
          <cell r="S4998">
            <v>33</v>
          </cell>
          <cell r="X4998">
            <v>36.516355200336285</v>
          </cell>
        </row>
        <row r="4999">
          <cell r="A4999" t="str">
            <v>L&amp;S Social Sciences Division</v>
          </cell>
          <cell r="B4999" t="str">
            <v>Sociology</v>
          </cell>
          <cell r="N4999" t="str">
            <v>Not TAS Eligible</v>
          </cell>
          <cell r="S4999">
            <v>8</v>
          </cell>
          <cell r="X4999">
            <v>7.6562707465628179</v>
          </cell>
        </row>
        <row r="5000">
          <cell r="A5000" t="str">
            <v>L&amp;S Social Sciences Division</v>
          </cell>
          <cell r="B5000" t="str">
            <v>Sociology</v>
          </cell>
          <cell r="N5000" t="str">
            <v>Not TAS Eligible</v>
          </cell>
          <cell r="S5000">
            <v>19</v>
          </cell>
          <cell r="X5000">
            <v>20.025342342234868</v>
          </cell>
        </row>
        <row r="5001">
          <cell r="A5001" t="str">
            <v>L&amp;S Social Sciences Division</v>
          </cell>
          <cell r="B5001" t="str">
            <v>Sociology</v>
          </cell>
          <cell r="N5001" t="str">
            <v>Not TAS Eligible</v>
          </cell>
          <cell r="S5001">
            <v>2</v>
          </cell>
          <cell r="X5001">
            <v>0.73417721518987344</v>
          </cell>
        </row>
        <row r="5002">
          <cell r="A5002" t="str">
            <v>L&amp;S Social Sciences Division</v>
          </cell>
          <cell r="B5002" t="str">
            <v>Sociology</v>
          </cell>
          <cell r="N5002" t="str">
            <v>Not TAS Eligible</v>
          </cell>
          <cell r="S5002">
            <v>2</v>
          </cell>
          <cell r="X5002">
            <v>2.0852459016393441</v>
          </cell>
        </row>
        <row r="5003">
          <cell r="A5003" t="str">
            <v>L&amp;S Social Sciences Division</v>
          </cell>
          <cell r="B5003" t="str">
            <v>Sociology</v>
          </cell>
          <cell r="N5003" t="str">
            <v>Not TAS Eligible</v>
          </cell>
          <cell r="S5003">
            <v>6.5</v>
          </cell>
          <cell r="X5003">
            <v>7.1204881277264969</v>
          </cell>
        </row>
        <row r="5004">
          <cell r="A5004" t="str">
            <v>L&amp;S Social Sciences Division</v>
          </cell>
          <cell r="B5004" t="str">
            <v>Sociology</v>
          </cell>
          <cell r="N5004" t="str">
            <v>Not TAS Eligible</v>
          </cell>
          <cell r="S5004">
            <v>54</v>
          </cell>
          <cell r="X5004">
            <v>52.620010259762083</v>
          </cell>
        </row>
        <row r="5005">
          <cell r="A5005" t="str">
            <v>L&amp;S Social Sciences Division</v>
          </cell>
          <cell r="B5005" t="str">
            <v>Sociology</v>
          </cell>
          <cell r="N5005" t="str">
            <v>Not TAS Eligible</v>
          </cell>
          <cell r="S5005">
            <v>18</v>
          </cell>
          <cell r="X5005">
            <v>17.528648394092869</v>
          </cell>
        </row>
        <row r="5006">
          <cell r="A5006" t="str">
            <v>L&amp;S Social Sciences Division</v>
          </cell>
          <cell r="B5006" t="str">
            <v>Sociology</v>
          </cell>
          <cell r="N5006" t="str">
            <v>Not TAS Eligible</v>
          </cell>
          <cell r="S5006">
            <v>58</v>
          </cell>
          <cell r="X5006">
            <v>59.681301392903805</v>
          </cell>
        </row>
        <row r="5007">
          <cell r="A5007" t="str">
            <v>L&amp;S Social Sciences Division</v>
          </cell>
          <cell r="B5007" t="str">
            <v>Sociology</v>
          </cell>
          <cell r="N5007" t="str">
            <v>Not TAS Eligible</v>
          </cell>
          <cell r="S5007">
            <v>28</v>
          </cell>
          <cell r="X5007">
            <v>26.603575226322917</v>
          </cell>
        </row>
        <row r="5008">
          <cell r="A5008" t="str">
            <v>L&amp;S Social Sciences Division</v>
          </cell>
          <cell r="B5008" t="str">
            <v>Sociology</v>
          </cell>
          <cell r="N5008" t="str">
            <v>Not TAS Eligible</v>
          </cell>
          <cell r="S5008">
            <v>30</v>
          </cell>
          <cell r="X5008">
            <v>31.79113568993996</v>
          </cell>
        </row>
        <row r="5009">
          <cell r="A5009" t="str">
            <v>L&amp;S Social Sciences Division</v>
          </cell>
          <cell r="B5009" t="str">
            <v>Sociology</v>
          </cell>
          <cell r="N5009" t="str">
            <v>Not TAS Eligible</v>
          </cell>
          <cell r="S5009">
            <v>39</v>
          </cell>
          <cell r="X5009">
            <v>37.527701210591331</v>
          </cell>
        </row>
        <row r="5010">
          <cell r="A5010" t="str">
            <v>L&amp;S Social Sciences Division</v>
          </cell>
          <cell r="B5010" t="str">
            <v>Sociology</v>
          </cell>
          <cell r="N5010" t="str">
            <v>Not TAS Eligible</v>
          </cell>
          <cell r="S5010">
            <v>14</v>
          </cell>
          <cell r="X5010">
            <v>13.538401155237798</v>
          </cell>
        </row>
        <row r="5011">
          <cell r="A5011" t="str">
            <v>L&amp;S Social Sciences Division</v>
          </cell>
          <cell r="B5011" t="str">
            <v>Sociology</v>
          </cell>
          <cell r="N5011" t="str">
            <v>Not TAS Eligible</v>
          </cell>
          <cell r="S5011">
            <v>31</v>
          </cell>
          <cell r="X5011">
            <v>32.516234004822692</v>
          </cell>
        </row>
        <row r="5012">
          <cell r="A5012" t="str">
            <v>L&amp;S Social Sciences Division</v>
          </cell>
          <cell r="B5012" t="str">
            <v>Sociology</v>
          </cell>
          <cell r="N5012" t="str">
            <v>Not TAS Eligible</v>
          </cell>
          <cell r="S5012">
            <v>7.5</v>
          </cell>
          <cell r="X5012">
            <v>8.6303288262160791</v>
          </cell>
        </row>
        <row r="5013">
          <cell r="A5013" t="str">
            <v>L&amp;S Social Sciences Division</v>
          </cell>
          <cell r="B5013" t="str">
            <v>Sociology</v>
          </cell>
          <cell r="N5013" t="str">
            <v>Not TAS Eligible</v>
          </cell>
          <cell r="S5013">
            <v>9</v>
          </cell>
          <cell r="X5013">
            <v>10.997939358179744</v>
          </cell>
        </row>
        <row r="5014">
          <cell r="A5014" t="str">
            <v>L&amp;S Social Sciences Division</v>
          </cell>
          <cell r="B5014" t="str">
            <v>Sociology</v>
          </cell>
          <cell r="N5014" t="str">
            <v>Not TAS Eligible</v>
          </cell>
          <cell r="S5014">
            <v>7</v>
          </cell>
          <cell r="X5014">
            <v>8.2445294835009886</v>
          </cell>
        </row>
        <row r="5015">
          <cell r="A5015" t="str">
            <v>L&amp;S Social Sciences Division</v>
          </cell>
          <cell r="B5015" t="str">
            <v>Sociology</v>
          </cell>
          <cell r="N5015" t="str">
            <v>Not TAS Eligible</v>
          </cell>
          <cell r="S5015">
            <v>7.5</v>
          </cell>
          <cell r="X5015">
            <v>8.3988127549472935</v>
          </cell>
        </row>
        <row r="5016">
          <cell r="A5016" t="str">
            <v>L&amp;S Social Sciences Division</v>
          </cell>
          <cell r="B5016" t="str">
            <v>Sociology</v>
          </cell>
          <cell r="N5016" t="str">
            <v>Not TAS Eligible</v>
          </cell>
          <cell r="S5016">
            <v>5</v>
          </cell>
          <cell r="X5016">
            <v>5.6400677194726843</v>
          </cell>
        </row>
        <row r="5017">
          <cell r="A5017" t="str">
            <v>L&amp;S Social Sciences Division</v>
          </cell>
          <cell r="B5017" t="str">
            <v>Sociology</v>
          </cell>
          <cell r="N5017" t="str">
            <v>Not TAS Eligible</v>
          </cell>
          <cell r="S5017">
            <v>4.5</v>
          </cell>
          <cell r="X5017">
            <v>5.3168733363395901</v>
          </cell>
        </row>
        <row r="5018">
          <cell r="A5018" t="str">
            <v>L&amp;S Social Sciences Division</v>
          </cell>
          <cell r="B5018" t="str">
            <v>Sociology</v>
          </cell>
          <cell r="N5018" t="str">
            <v>Not TAS Eligible</v>
          </cell>
          <cell r="S5018">
            <v>4.5</v>
          </cell>
          <cell r="X5018">
            <v>4.4039875152969836</v>
          </cell>
        </row>
        <row r="5019">
          <cell r="A5019" t="str">
            <v>L&amp;S Social Sciences Division</v>
          </cell>
          <cell r="B5019" t="str">
            <v>Sociology</v>
          </cell>
          <cell r="N5019" t="str">
            <v>Not TAS Eligible</v>
          </cell>
          <cell r="S5019">
            <v>7</v>
          </cell>
          <cell r="X5019">
            <v>7.9804504850716906</v>
          </cell>
        </row>
        <row r="5020">
          <cell r="A5020" t="str">
            <v>L&amp;S Social Sciences Division</v>
          </cell>
          <cell r="B5020" t="str">
            <v>Sociology</v>
          </cell>
          <cell r="N5020" t="str">
            <v>Not TAS Eligible</v>
          </cell>
          <cell r="S5020">
            <v>6</v>
          </cell>
          <cell r="X5020">
            <v>7.0331414655490123</v>
          </cell>
        </row>
        <row r="5021">
          <cell r="A5021" t="str">
            <v>L&amp;S Social Sciences Division</v>
          </cell>
          <cell r="B5021" t="str">
            <v>Sociology</v>
          </cell>
          <cell r="N5021" t="str">
            <v>Not TAS Eligible</v>
          </cell>
          <cell r="S5021">
            <v>8</v>
          </cell>
          <cell r="X5021">
            <v>9.4148527915654689</v>
          </cell>
        </row>
        <row r="5022">
          <cell r="A5022" t="str">
            <v>L&amp;S Social Sciences Division</v>
          </cell>
          <cell r="B5022" t="str">
            <v>Sociology</v>
          </cell>
          <cell r="N5022" t="str">
            <v>Not TAS Eligible</v>
          </cell>
          <cell r="S5022">
            <v>9</v>
          </cell>
          <cell r="X5022">
            <v>9.4265135475472022</v>
          </cell>
        </row>
        <row r="5023">
          <cell r="A5023" t="str">
            <v>L&amp;S Social Sciences Division</v>
          </cell>
          <cell r="B5023" t="str">
            <v>Sociology</v>
          </cell>
          <cell r="N5023" t="str">
            <v>Not TAS Eligible</v>
          </cell>
          <cell r="S5023">
            <v>8</v>
          </cell>
          <cell r="X5023">
            <v>6.88500767008426</v>
          </cell>
        </row>
        <row r="5024">
          <cell r="A5024" t="str">
            <v>L&amp;S Social Sciences Division</v>
          </cell>
          <cell r="B5024" t="str">
            <v>Sociology</v>
          </cell>
          <cell r="N5024" t="str">
            <v>Not TAS Eligible</v>
          </cell>
          <cell r="S5024">
            <v>8</v>
          </cell>
          <cell r="X5024">
            <v>8.8341740385184107</v>
          </cell>
        </row>
        <row r="5025">
          <cell r="A5025" t="str">
            <v>L&amp;S Social Sciences Division</v>
          </cell>
          <cell r="B5025" t="str">
            <v>Sociology</v>
          </cell>
          <cell r="N5025" t="str">
            <v>Not TAS Eligible</v>
          </cell>
          <cell r="S5025">
            <v>4.5</v>
          </cell>
          <cell r="X5025">
            <v>4.862122671998816</v>
          </cell>
        </row>
        <row r="5026">
          <cell r="A5026" t="str">
            <v>L&amp;S Social Sciences Division</v>
          </cell>
          <cell r="B5026" t="str">
            <v>Sociology</v>
          </cell>
          <cell r="N5026" t="str">
            <v>Not TAS Eligible</v>
          </cell>
          <cell r="S5026">
            <v>5</v>
          </cell>
          <cell r="X5026">
            <v>5.3583060359989698</v>
          </cell>
        </row>
        <row r="5027">
          <cell r="A5027" t="str">
            <v>L&amp;S Social Sciences Division</v>
          </cell>
          <cell r="B5027" t="str">
            <v>Sociology</v>
          </cell>
          <cell r="N5027" t="str">
            <v>Not TAS Eligible</v>
          </cell>
          <cell r="S5027">
            <v>7.5</v>
          </cell>
          <cell r="X5027">
            <v>8.6303288262160791</v>
          </cell>
        </row>
        <row r="5028">
          <cell r="A5028" t="str">
            <v>L&amp;S Social Sciences Division</v>
          </cell>
          <cell r="B5028" t="str">
            <v>Sociology</v>
          </cell>
          <cell r="N5028" t="str">
            <v>Not TAS Eligible</v>
          </cell>
          <cell r="S5028">
            <v>9</v>
          </cell>
          <cell r="X5028">
            <v>10.997939358179744</v>
          </cell>
        </row>
        <row r="5029">
          <cell r="A5029" t="str">
            <v>L&amp;S Social Sciences Division</v>
          </cell>
          <cell r="B5029" t="str">
            <v>Sociology</v>
          </cell>
          <cell r="N5029" t="str">
            <v>Not TAS Eligible</v>
          </cell>
          <cell r="S5029">
            <v>7</v>
          </cell>
          <cell r="X5029">
            <v>8.2444601350091204</v>
          </cell>
        </row>
        <row r="5030">
          <cell r="A5030" t="str">
            <v>L&amp;S Social Sciences Division</v>
          </cell>
          <cell r="B5030" t="str">
            <v>Sociology</v>
          </cell>
          <cell r="N5030" t="str">
            <v>Not TAS Eligible</v>
          </cell>
          <cell r="S5030">
            <v>7</v>
          </cell>
          <cell r="X5030">
            <v>8.2445294835009886</v>
          </cell>
        </row>
        <row r="5031">
          <cell r="A5031" t="str">
            <v>L&amp;S Social Sciences Division</v>
          </cell>
          <cell r="B5031" t="str">
            <v>Sociology</v>
          </cell>
          <cell r="N5031" t="str">
            <v>Not TAS Eligible</v>
          </cell>
          <cell r="S5031">
            <v>7.5</v>
          </cell>
          <cell r="X5031">
            <v>8.3988127549472935</v>
          </cell>
        </row>
        <row r="5032">
          <cell r="A5032" t="str">
            <v>L&amp;S Social Sciences Division</v>
          </cell>
          <cell r="B5032" t="str">
            <v>Sociology</v>
          </cell>
          <cell r="N5032" t="str">
            <v>Not TAS Eligible</v>
          </cell>
          <cell r="S5032">
            <v>5</v>
          </cell>
          <cell r="X5032">
            <v>5.6400677194726843</v>
          </cell>
        </row>
        <row r="5033">
          <cell r="A5033" t="str">
            <v>L&amp;S Social Sciences Division</v>
          </cell>
          <cell r="B5033" t="str">
            <v>Sociology</v>
          </cell>
          <cell r="N5033" t="str">
            <v>Not TAS Eligible</v>
          </cell>
          <cell r="S5033">
            <v>4.5</v>
          </cell>
          <cell r="X5033">
            <v>5.3168733363395901</v>
          </cell>
        </row>
        <row r="5034">
          <cell r="A5034" t="str">
            <v>L&amp;S Social Sciences Division</v>
          </cell>
          <cell r="B5034" t="str">
            <v>Sociology</v>
          </cell>
          <cell r="N5034" t="str">
            <v>Not TAS Eligible</v>
          </cell>
          <cell r="S5034">
            <v>4.5</v>
          </cell>
          <cell r="X5034">
            <v>4.4039875152969836</v>
          </cell>
        </row>
        <row r="5035">
          <cell r="A5035" t="str">
            <v>L&amp;S Social Sciences Division</v>
          </cell>
          <cell r="B5035" t="str">
            <v>Sociology</v>
          </cell>
          <cell r="N5035" t="str">
            <v>Not TAS Eligible</v>
          </cell>
          <cell r="S5035">
            <v>7</v>
          </cell>
          <cell r="X5035">
            <v>7.9804504850716906</v>
          </cell>
        </row>
        <row r="5036">
          <cell r="A5036" t="str">
            <v>L&amp;S Social Sciences Division</v>
          </cell>
          <cell r="B5036" t="str">
            <v>Sociology</v>
          </cell>
          <cell r="N5036" t="str">
            <v>Not TAS Eligible</v>
          </cell>
          <cell r="S5036">
            <v>6</v>
          </cell>
          <cell r="X5036">
            <v>7.0331414655490123</v>
          </cell>
        </row>
        <row r="5037">
          <cell r="A5037" t="str">
            <v>L&amp;S Social Sciences Division</v>
          </cell>
          <cell r="B5037" t="str">
            <v>Sociology</v>
          </cell>
          <cell r="N5037" t="str">
            <v>Not TAS Eligible</v>
          </cell>
          <cell r="S5037">
            <v>8</v>
          </cell>
          <cell r="X5037">
            <v>9.4148527915654689</v>
          </cell>
        </row>
        <row r="5038">
          <cell r="A5038" t="str">
            <v>L&amp;S Social Sciences Division</v>
          </cell>
          <cell r="B5038" t="str">
            <v>Sociology</v>
          </cell>
          <cell r="N5038" t="str">
            <v>Not TAS Eligible</v>
          </cell>
          <cell r="S5038">
            <v>9</v>
          </cell>
          <cell r="X5038">
            <v>9.4265135475472022</v>
          </cell>
        </row>
        <row r="5039">
          <cell r="A5039" t="str">
            <v>L&amp;S Social Sciences Division</v>
          </cell>
          <cell r="B5039" t="str">
            <v>Sociology</v>
          </cell>
          <cell r="N5039" t="str">
            <v>Not TAS Eligible</v>
          </cell>
          <cell r="S5039">
            <v>8</v>
          </cell>
          <cell r="X5039">
            <v>6.88500767008426</v>
          </cell>
        </row>
        <row r="5040">
          <cell r="A5040" t="str">
            <v>L&amp;S Social Sciences Division</v>
          </cell>
          <cell r="B5040" t="str">
            <v>Sociology</v>
          </cell>
          <cell r="N5040" t="str">
            <v>Not TAS Eligible</v>
          </cell>
          <cell r="S5040">
            <v>8</v>
          </cell>
          <cell r="X5040">
            <v>8.8341740385184107</v>
          </cell>
        </row>
        <row r="5041">
          <cell r="A5041" t="str">
            <v>L&amp;S Social Sciences Division</v>
          </cell>
          <cell r="B5041" t="str">
            <v>Sociology</v>
          </cell>
          <cell r="N5041" t="str">
            <v>Not TAS Eligible</v>
          </cell>
          <cell r="S5041">
            <v>4.5</v>
          </cell>
          <cell r="X5041">
            <v>4.862122671998816</v>
          </cell>
        </row>
        <row r="5042">
          <cell r="A5042" t="str">
            <v>L&amp;S Social Sciences Division</v>
          </cell>
          <cell r="B5042" t="str">
            <v>Sociology</v>
          </cell>
          <cell r="N5042" t="str">
            <v>Not TAS Eligible</v>
          </cell>
          <cell r="S5042">
            <v>5</v>
          </cell>
          <cell r="X5042">
            <v>5.3583060359989698</v>
          </cell>
        </row>
        <row r="5043">
          <cell r="A5043" t="str">
            <v>L&amp;S Social Sciences Division</v>
          </cell>
          <cell r="B5043" t="str">
            <v>Sociology</v>
          </cell>
          <cell r="N5043" t="str">
            <v>TAS Eligible</v>
          </cell>
          <cell r="S5043">
            <v>16</v>
          </cell>
          <cell r="X5043">
            <v>16.154582420699089</v>
          </cell>
        </row>
        <row r="5044">
          <cell r="A5044" t="str">
            <v>L&amp;S Social Sciences Division</v>
          </cell>
          <cell r="B5044" t="str">
            <v>Sociology</v>
          </cell>
          <cell r="N5044" t="str">
            <v>TAS Eligible</v>
          </cell>
          <cell r="S5044">
            <v>16</v>
          </cell>
          <cell r="X5044">
            <v>15.561841157303816</v>
          </cell>
        </row>
        <row r="5045">
          <cell r="A5045" t="str">
            <v>L&amp;S Social Sciences Division</v>
          </cell>
          <cell r="B5045" t="str">
            <v>Sociology</v>
          </cell>
          <cell r="N5045" t="str">
            <v>TAS Eligible</v>
          </cell>
          <cell r="S5045">
            <v>144</v>
          </cell>
          <cell r="X5045">
            <v>137.98264850132753</v>
          </cell>
        </row>
        <row r="5046">
          <cell r="A5046" t="str">
            <v>L&amp;S Social Sciences Division</v>
          </cell>
          <cell r="B5046" t="str">
            <v>Sociology</v>
          </cell>
          <cell r="N5046" t="str">
            <v>TAS Eligible</v>
          </cell>
          <cell r="S5046">
            <v>116</v>
          </cell>
          <cell r="X5046">
            <v>120.75222759355239</v>
          </cell>
        </row>
        <row r="5047">
          <cell r="A5047" t="str">
            <v>L&amp;S Social Sciences Division</v>
          </cell>
          <cell r="B5047" t="str">
            <v>Sociology</v>
          </cell>
          <cell r="N5047" t="str">
            <v>TAS Eligible</v>
          </cell>
          <cell r="S5047">
            <v>104</v>
          </cell>
          <cell r="X5047">
            <v>103.40767561724248</v>
          </cell>
        </row>
        <row r="5048">
          <cell r="A5048" t="str">
            <v>L&amp;S Undergrad Studies Division</v>
          </cell>
          <cell r="B5048" t="str">
            <v>College Writing Programs</v>
          </cell>
          <cell r="N5048" t="str">
            <v>TAS Eligible</v>
          </cell>
          <cell r="S5048">
            <v>24</v>
          </cell>
          <cell r="X5048">
            <v>26.181240640409051</v>
          </cell>
        </row>
        <row r="5049">
          <cell r="A5049" t="str">
            <v>L&amp;S Undergrad Studies Division</v>
          </cell>
          <cell r="B5049" t="str">
            <v>College Writing Programs</v>
          </cell>
          <cell r="N5049" t="str">
            <v>TAS Eligible</v>
          </cell>
          <cell r="S5049">
            <v>22</v>
          </cell>
          <cell r="X5049">
            <v>20.725171687132359</v>
          </cell>
        </row>
        <row r="5050">
          <cell r="A5050" t="str">
            <v>L&amp;S Undergrad Studies Division</v>
          </cell>
          <cell r="B5050" t="str">
            <v>College Writing Programs</v>
          </cell>
          <cell r="N5050" t="str">
            <v>TAS Eligible</v>
          </cell>
          <cell r="S5050">
            <v>10</v>
          </cell>
          <cell r="X5050">
            <v>10.049550011162212</v>
          </cell>
        </row>
        <row r="5051">
          <cell r="A5051" t="str">
            <v>L&amp;S Undergrad Studies Division</v>
          </cell>
          <cell r="B5051" t="str">
            <v>College Writing Programs</v>
          </cell>
          <cell r="N5051" t="str">
            <v>TAS Eligible</v>
          </cell>
          <cell r="S5051">
            <v>22</v>
          </cell>
          <cell r="X5051">
            <v>23.062580448165463</v>
          </cell>
        </row>
        <row r="5052">
          <cell r="A5052" t="str">
            <v>L&amp;S Undergrad Studies Division</v>
          </cell>
          <cell r="B5052" t="str">
            <v>College Writing Programs</v>
          </cell>
          <cell r="N5052" t="str">
            <v>TAS Eligible</v>
          </cell>
          <cell r="S5052">
            <v>4</v>
          </cell>
          <cell r="X5052">
            <v>4.5016885553470924</v>
          </cell>
        </row>
        <row r="5053">
          <cell r="A5053" t="str">
            <v>L&amp;S Undergrad Studies Division</v>
          </cell>
          <cell r="B5053" t="str">
            <v>College Writing Programs</v>
          </cell>
          <cell r="N5053" t="str">
            <v>TAS Eligible</v>
          </cell>
          <cell r="S5053">
            <v>22</v>
          </cell>
          <cell r="X5053">
            <v>23.123472410072807</v>
          </cell>
        </row>
        <row r="5054">
          <cell r="A5054" t="str">
            <v>L&amp;S Undergrad Studies Division</v>
          </cell>
          <cell r="B5054" t="str">
            <v>College Writing Programs</v>
          </cell>
          <cell r="N5054" t="str">
            <v>TAS Eligible</v>
          </cell>
          <cell r="S5054">
            <v>36</v>
          </cell>
          <cell r="X5054">
            <v>39.144765440482182</v>
          </cell>
        </row>
        <row r="5055">
          <cell r="A5055" t="str">
            <v>L&amp;S Undergrad Studies Division</v>
          </cell>
          <cell r="B5055" t="str">
            <v>College Writing Programs</v>
          </cell>
          <cell r="N5055" t="str">
            <v>TAS Eligible</v>
          </cell>
          <cell r="S5055">
            <v>78</v>
          </cell>
          <cell r="X5055">
            <v>80.029147307622182</v>
          </cell>
        </row>
        <row r="5056">
          <cell r="A5056" t="str">
            <v>L&amp;S Undergrad Studies Division</v>
          </cell>
          <cell r="B5056" t="str">
            <v>College Writing Programs</v>
          </cell>
          <cell r="N5056" t="str">
            <v>TAS Eligible</v>
          </cell>
          <cell r="S5056">
            <v>84</v>
          </cell>
          <cell r="X5056">
            <v>94.045472837022132</v>
          </cell>
        </row>
        <row r="5057">
          <cell r="A5057" t="str">
            <v>L&amp;S Undergrad Studies Division</v>
          </cell>
          <cell r="B5057" t="str">
            <v>College Writing Programs</v>
          </cell>
          <cell r="N5057" t="str">
            <v>TAS Eligible</v>
          </cell>
          <cell r="S5057">
            <v>66</v>
          </cell>
          <cell r="X5057">
            <v>66.894496294276863</v>
          </cell>
        </row>
        <row r="5058">
          <cell r="A5058" t="str">
            <v>L&amp;S Undergrad Studies Division</v>
          </cell>
          <cell r="B5058" t="str">
            <v>College Writing Programs</v>
          </cell>
          <cell r="N5058" t="str">
            <v>TAS Eligible</v>
          </cell>
          <cell r="S5058">
            <v>84</v>
          </cell>
          <cell r="X5058">
            <v>89.59362874731697</v>
          </cell>
        </row>
        <row r="5059">
          <cell r="A5059" t="str">
            <v>L&amp;S Undergrad Studies Division</v>
          </cell>
          <cell r="B5059" t="str">
            <v>College Writing Programs</v>
          </cell>
          <cell r="N5059" t="str">
            <v>TAS Eligible</v>
          </cell>
          <cell r="S5059">
            <v>66</v>
          </cell>
          <cell r="X5059">
            <v>77.185956304652024</v>
          </cell>
        </row>
        <row r="5060">
          <cell r="A5060" t="str">
            <v>L&amp;S Undergrad Studies Division</v>
          </cell>
          <cell r="B5060" t="str">
            <v>College Writing Programs</v>
          </cell>
          <cell r="N5060" t="str">
            <v>TAS Eligible</v>
          </cell>
          <cell r="S5060">
            <v>84</v>
          </cell>
          <cell r="X5060">
            <v>93.12912048562562</v>
          </cell>
        </row>
        <row r="5061">
          <cell r="A5061" t="str">
            <v>L&amp;S Undergrad Studies Division</v>
          </cell>
          <cell r="B5061" t="str">
            <v>College Writing Programs</v>
          </cell>
          <cell r="N5061" t="str">
            <v>TAS Eligible</v>
          </cell>
          <cell r="S5061">
            <v>84</v>
          </cell>
          <cell r="X5061">
            <v>94.285407247597846</v>
          </cell>
        </row>
        <row r="5062">
          <cell r="A5062" t="str">
            <v>L&amp;S Undergrad Studies Division</v>
          </cell>
          <cell r="B5062" t="str">
            <v>College Writing Programs</v>
          </cell>
          <cell r="N5062" t="str">
            <v>TAS Eligible</v>
          </cell>
          <cell r="S5062">
            <v>78</v>
          </cell>
          <cell r="X5062">
            <v>89.337735821387383</v>
          </cell>
        </row>
        <row r="5063">
          <cell r="A5063" t="str">
            <v>L&amp;S Undergrad Studies Division</v>
          </cell>
          <cell r="B5063" t="str">
            <v>College Writing Programs</v>
          </cell>
          <cell r="N5063" t="str">
            <v>TAS Eligible</v>
          </cell>
          <cell r="S5063">
            <v>84</v>
          </cell>
          <cell r="X5063">
            <v>84.036121338865939</v>
          </cell>
        </row>
        <row r="5064">
          <cell r="A5064" t="str">
            <v>L&amp;S Undergrad Studies Division</v>
          </cell>
          <cell r="B5064" t="str">
            <v>College Writing Programs</v>
          </cell>
          <cell r="N5064" t="str">
            <v>TAS Eligible</v>
          </cell>
          <cell r="S5064">
            <v>84</v>
          </cell>
          <cell r="X5064">
            <v>90.5940153758077</v>
          </cell>
        </row>
        <row r="5065">
          <cell r="A5065" t="str">
            <v>L&amp;S Undergrad Studies Division</v>
          </cell>
          <cell r="B5065" t="str">
            <v>College Writing Programs</v>
          </cell>
          <cell r="N5065" t="str">
            <v>TAS Eligible</v>
          </cell>
          <cell r="S5065">
            <v>72</v>
          </cell>
          <cell r="X5065">
            <v>77.592356507726635</v>
          </cell>
        </row>
        <row r="5066">
          <cell r="A5066" t="str">
            <v>L&amp;S Undergrad Studies Division</v>
          </cell>
          <cell r="B5066" t="str">
            <v>College Writing Programs</v>
          </cell>
          <cell r="N5066" t="str">
            <v>TAS Eligible</v>
          </cell>
          <cell r="S5066">
            <v>84</v>
          </cell>
          <cell r="X5066">
            <v>88.645137801642932</v>
          </cell>
        </row>
        <row r="5067">
          <cell r="A5067" t="str">
            <v>L&amp;S Undergrad Studies Division</v>
          </cell>
          <cell r="B5067" t="str">
            <v>College Writing Programs</v>
          </cell>
          <cell r="N5067" t="str">
            <v>TAS Eligible</v>
          </cell>
          <cell r="S5067">
            <v>78</v>
          </cell>
          <cell r="X5067">
            <v>82.84255751534694</v>
          </cell>
        </row>
        <row r="5068">
          <cell r="A5068" t="str">
            <v>L&amp;S Undergrad Studies Division</v>
          </cell>
          <cell r="B5068" t="str">
            <v>College Writing Programs</v>
          </cell>
          <cell r="N5068" t="str">
            <v>TAS Eligible</v>
          </cell>
          <cell r="S5068">
            <v>78</v>
          </cell>
          <cell r="X5068">
            <v>87.799072934721721</v>
          </cell>
        </row>
        <row r="5069">
          <cell r="A5069" t="str">
            <v>L&amp;S Undergrad Studies Division</v>
          </cell>
          <cell r="B5069" t="str">
            <v>College Writing Programs</v>
          </cell>
          <cell r="N5069" t="str">
            <v>TAS Eligible</v>
          </cell>
          <cell r="S5069">
            <v>66</v>
          </cell>
          <cell r="X5069">
            <v>69.898018200959271</v>
          </cell>
        </row>
        <row r="5070">
          <cell r="A5070" t="str">
            <v>L&amp;S Undergrad Studies Division</v>
          </cell>
          <cell r="B5070" t="str">
            <v>College Writing Programs</v>
          </cell>
          <cell r="N5070" t="str">
            <v>TAS Eligible</v>
          </cell>
          <cell r="S5070">
            <v>78</v>
          </cell>
          <cell r="X5070">
            <v>81.749683865622302</v>
          </cell>
        </row>
        <row r="5071">
          <cell r="A5071" t="str">
            <v>L&amp;S Undergrad Studies Division</v>
          </cell>
          <cell r="B5071" t="str">
            <v>College Writing Programs</v>
          </cell>
          <cell r="N5071" t="str">
            <v>TAS Eligible</v>
          </cell>
          <cell r="S5071">
            <v>60</v>
          </cell>
          <cell r="X5071">
            <v>60.250309548386149</v>
          </cell>
        </row>
        <row r="5072">
          <cell r="A5072" t="str">
            <v>L&amp;S Undergrad Studies Division</v>
          </cell>
          <cell r="B5072" t="str">
            <v>College Writing Programs</v>
          </cell>
          <cell r="N5072" t="str">
            <v>TAS Eligible</v>
          </cell>
          <cell r="S5072">
            <v>84</v>
          </cell>
          <cell r="X5072">
            <v>89.936120431984449</v>
          </cell>
        </row>
        <row r="5073">
          <cell r="A5073" t="str">
            <v>L&amp;S Undergrad Studies Division</v>
          </cell>
          <cell r="B5073" t="str">
            <v>College Writing Programs</v>
          </cell>
          <cell r="N5073" t="str">
            <v>TAS Eligible</v>
          </cell>
          <cell r="S5073">
            <v>36</v>
          </cell>
          <cell r="X5073">
            <v>37.958058124604484</v>
          </cell>
        </row>
        <row r="5074">
          <cell r="A5074" t="str">
            <v>L&amp;S Undergrad Studies Division</v>
          </cell>
          <cell r="B5074" t="str">
            <v>College Writing Programs</v>
          </cell>
          <cell r="N5074" t="str">
            <v>TAS Eligible</v>
          </cell>
          <cell r="S5074">
            <v>84</v>
          </cell>
          <cell r="X5074">
            <v>91.318102309535789</v>
          </cell>
        </row>
        <row r="5075">
          <cell r="A5075" t="str">
            <v>L&amp;S Undergrad Studies Division</v>
          </cell>
          <cell r="B5075" t="str">
            <v>College Writing Programs</v>
          </cell>
          <cell r="N5075" t="str">
            <v>TAS Eligible</v>
          </cell>
          <cell r="S5075">
            <v>72</v>
          </cell>
          <cell r="X5075">
            <v>72.017596231275363</v>
          </cell>
        </row>
        <row r="5076">
          <cell r="A5076" t="str">
            <v>L&amp;S Undergrad Studies Division</v>
          </cell>
          <cell r="B5076" t="str">
            <v>College Writing Programs</v>
          </cell>
          <cell r="N5076" t="str">
            <v>TAS Eligible</v>
          </cell>
          <cell r="S5076">
            <v>84</v>
          </cell>
          <cell r="X5076">
            <v>94.319042084158397</v>
          </cell>
        </row>
        <row r="5077">
          <cell r="A5077" t="str">
            <v>L&amp;S Undergrad Studies Division</v>
          </cell>
          <cell r="B5077" t="str">
            <v>College Writing Programs</v>
          </cell>
          <cell r="N5077" t="str">
            <v>TAS Eligible</v>
          </cell>
          <cell r="S5077">
            <v>84</v>
          </cell>
          <cell r="X5077">
            <v>92.017031362869702</v>
          </cell>
        </row>
        <row r="5078">
          <cell r="A5078" t="str">
            <v>L&amp;S Undergrad Studies Division</v>
          </cell>
          <cell r="B5078" t="str">
            <v>College Writing Programs</v>
          </cell>
          <cell r="N5078" t="str">
            <v>TAS Eligible</v>
          </cell>
          <cell r="S5078">
            <v>84</v>
          </cell>
          <cell r="X5078">
            <v>92.357783004255268</v>
          </cell>
        </row>
        <row r="5079">
          <cell r="A5079" t="str">
            <v>L&amp;S Undergrad Studies Division</v>
          </cell>
          <cell r="B5079" t="str">
            <v>College Writing Programs</v>
          </cell>
          <cell r="N5079" t="str">
            <v>TAS Eligible</v>
          </cell>
          <cell r="S5079">
            <v>72</v>
          </cell>
          <cell r="X5079">
            <v>78.008009457125624</v>
          </cell>
        </row>
        <row r="5080">
          <cell r="A5080" t="str">
            <v>L&amp;S Undergrad Studies Division</v>
          </cell>
          <cell r="B5080" t="str">
            <v>College Writing Programs</v>
          </cell>
          <cell r="N5080" t="str">
            <v>TAS Eligible</v>
          </cell>
          <cell r="S5080">
            <v>60</v>
          </cell>
          <cell r="X5080">
            <v>65.923989828208931</v>
          </cell>
        </row>
        <row r="5081">
          <cell r="A5081" t="str">
            <v>L&amp;S Undergrad Studies Division</v>
          </cell>
          <cell r="B5081" t="str">
            <v>College Writing Programs</v>
          </cell>
          <cell r="N5081" t="str">
            <v>TAS Eligible</v>
          </cell>
          <cell r="S5081">
            <v>60</v>
          </cell>
          <cell r="X5081">
            <v>62.286932238260682</v>
          </cell>
        </row>
        <row r="5082">
          <cell r="A5082" t="str">
            <v>L&amp;S Undergrad Studies Division</v>
          </cell>
          <cell r="B5082" t="str">
            <v>College Writing Programs</v>
          </cell>
          <cell r="N5082" t="str">
            <v>TAS Eligible</v>
          </cell>
          <cell r="S5082">
            <v>54</v>
          </cell>
          <cell r="X5082">
            <v>56.785414658204068</v>
          </cell>
        </row>
        <row r="5083">
          <cell r="A5083" t="str">
            <v>L&amp;S Undergrad Studies Division</v>
          </cell>
          <cell r="B5083" t="str">
            <v>College Writing Programs</v>
          </cell>
          <cell r="N5083" t="str">
            <v>TAS Eligible</v>
          </cell>
          <cell r="S5083">
            <v>66</v>
          </cell>
          <cell r="X5083">
            <v>69.439636911460525</v>
          </cell>
        </row>
        <row r="5084">
          <cell r="A5084" t="str">
            <v>L&amp;S Undergrad Studies Division</v>
          </cell>
          <cell r="B5084" t="str">
            <v>College Writing Programs</v>
          </cell>
          <cell r="N5084" t="str">
            <v>TAS Eligible</v>
          </cell>
          <cell r="S5084">
            <v>66</v>
          </cell>
          <cell r="X5084">
            <v>69.523299483130288</v>
          </cell>
        </row>
        <row r="5085">
          <cell r="A5085" t="str">
            <v>L&amp;S Undergrad Studies Division</v>
          </cell>
          <cell r="B5085" t="str">
            <v>College Writing Programs</v>
          </cell>
          <cell r="N5085" t="str">
            <v>TAS Eligible</v>
          </cell>
          <cell r="S5085">
            <v>72</v>
          </cell>
          <cell r="X5085">
            <v>71.844289117078532</v>
          </cell>
        </row>
        <row r="5086">
          <cell r="A5086" t="str">
            <v>L&amp;S Undergrad Studies Division</v>
          </cell>
          <cell r="B5086" t="str">
            <v>College Writing Programs</v>
          </cell>
          <cell r="N5086" t="str">
            <v>TAS Eligible</v>
          </cell>
          <cell r="S5086">
            <v>52</v>
          </cell>
          <cell r="X5086">
            <v>49.146131461030592</v>
          </cell>
        </row>
        <row r="5087">
          <cell r="A5087" t="str">
            <v>L&amp;S Undergrad Studies Division</v>
          </cell>
          <cell r="B5087" t="str">
            <v>College Writing Programs</v>
          </cell>
          <cell r="N5087" t="str">
            <v>TAS Eligible</v>
          </cell>
          <cell r="S5087">
            <v>76</v>
          </cell>
          <cell r="X5087">
            <v>82.51428571428572</v>
          </cell>
        </row>
        <row r="5088">
          <cell r="A5088" t="str">
            <v>L&amp;S Undergrad Studies Division</v>
          </cell>
          <cell r="B5088" t="str">
            <v>College Writing Programs</v>
          </cell>
          <cell r="N5088" t="str">
            <v>TAS Eligible</v>
          </cell>
          <cell r="S5088">
            <v>72</v>
          </cell>
          <cell r="X5088">
            <v>78.171428571428578</v>
          </cell>
        </row>
        <row r="5089">
          <cell r="A5089" t="str">
            <v>L&amp;S Undergrad Studies Division</v>
          </cell>
          <cell r="B5089" t="str">
            <v>College Writing Programs</v>
          </cell>
          <cell r="N5089" t="str">
            <v>TAS Eligible</v>
          </cell>
          <cell r="S5089">
            <v>72</v>
          </cell>
          <cell r="X5089">
            <v>78.171428571428578</v>
          </cell>
        </row>
        <row r="5090">
          <cell r="A5090" t="str">
            <v>L&amp;S Undergrad Studies Division</v>
          </cell>
          <cell r="B5090" t="str">
            <v>College Writing Programs</v>
          </cell>
          <cell r="N5090" t="str">
            <v>TAS Eligible</v>
          </cell>
          <cell r="S5090">
            <v>52</v>
          </cell>
          <cell r="X5090">
            <v>48.337074249437528</v>
          </cell>
        </row>
        <row r="5091">
          <cell r="A5091" t="str">
            <v>L&amp;S Undergrad Studies Division</v>
          </cell>
          <cell r="B5091" t="str">
            <v>College Writing Programs</v>
          </cell>
          <cell r="N5091" t="str">
            <v>TAS Eligible</v>
          </cell>
          <cell r="S5091">
            <v>68</v>
          </cell>
          <cell r="X5091">
            <v>61.470573734937076</v>
          </cell>
        </row>
        <row r="5092">
          <cell r="A5092" t="str">
            <v>L&amp;S Undergrad Studies Division</v>
          </cell>
          <cell r="B5092" t="str">
            <v>College Writing Programs</v>
          </cell>
          <cell r="N5092" t="str">
            <v>TAS Eligible</v>
          </cell>
          <cell r="S5092">
            <v>64</v>
          </cell>
          <cell r="X5092">
            <v>67.371565668951916</v>
          </cell>
        </row>
        <row r="5093">
          <cell r="A5093" t="str">
            <v>L&amp;S Undergrad Studies Division</v>
          </cell>
          <cell r="B5093" t="str">
            <v>College Writing Programs</v>
          </cell>
          <cell r="N5093" t="str">
            <v>TAS Eligible</v>
          </cell>
          <cell r="S5093">
            <v>48</v>
          </cell>
          <cell r="X5093">
            <v>45.137781310860724</v>
          </cell>
        </row>
        <row r="5094">
          <cell r="A5094" t="str">
            <v>L&amp;S Undergrad Studies Division</v>
          </cell>
          <cell r="B5094" t="str">
            <v>College Writing Programs</v>
          </cell>
          <cell r="N5094" t="str">
            <v>TAS Eligible</v>
          </cell>
          <cell r="S5094">
            <v>68</v>
          </cell>
          <cell r="X5094">
            <v>68.772818893404406</v>
          </cell>
        </row>
        <row r="5095">
          <cell r="A5095" t="str">
            <v>L&amp;S Undergrad Studies Division</v>
          </cell>
          <cell r="B5095" t="str">
            <v>College Writing Programs</v>
          </cell>
          <cell r="N5095" t="str">
            <v>TAS Eligible</v>
          </cell>
          <cell r="S5095">
            <v>68</v>
          </cell>
          <cell r="X5095">
            <v>75.3113281903521</v>
          </cell>
        </row>
        <row r="5096">
          <cell r="A5096" t="str">
            <v>L&amp;S Undergrad Studies Division</v>
          </cell>
          <cell r="B5096" t="str">
            <v>College Writing Programs</v>
          </cell>
          <cell r="N5096" t="str">
            <v>TAS Eligible</v>
          </cell>
          <cell r="S5096">
            <v>60</v>
          </cell>
          <cell r="X5096">
            <v>64.466489344463099</v>
          </cell>
        </row>
        <row r="5097">
          <cell r="A5097" t="str">
            <v>L&amp;S Undergrad Studies Division</v>
          </cell>
          <cell r="B5097" t="str">
            <v>College Writing Programs</v>
          </cell>
          <cell r="N5097" t="str">
            <v>TAS Eligible</v>
          </cell>
          <cell r="S5097">
            <v>68</v>
          </cell>
          <cell r="X5097">
            <v>71.389401310385097</v>
          </cell>
        </row>
        <row r="5098">
          <cell r="A5098" t="str">
            <v>L&amp;S Undergrad Studies Division</v>
          </cell>
          <cell r="B5098" t="str">
            <v>College Writing Programs</v>
          </cell>
          <cell r="N5098" t="str">
            <v>TAS Eligible</v>
          </cell>
          <cell r="S5098">
            <v>56</v>
          </cell>
          <cell r="X5098">
            <v>56.187407490510225</v>
          </cell>
        </row>
        <row r="5099">
          <cell r="A5099" t="str">
            <v>L&amp;S Undergrad Studies Division</v>
          </cell>
          <cell r="B5099" t="str">
            <v>College Writing Programs</v>
          </cell>
          <cell r="N5099" t="str">
            <v>TAS Eligible</v>
          </cell>
          <cell r="S5099">
            <v>56</v>
          </cell>
          <cell r="X5099">
            <v>58.171615531070074</v>
          </cell>
        </row>
        <row r="5100">
          <cell r="A5100" t="str">
            <v>L&amp;S Undergrad Studies Division</v>
          </cell>
          <cell r="B5100" t="str">
            <v>College Writing Programs</v>
          </cell>
          <cell r="N5100" t="str">
            <v>TAS Eligible</v>
          </cell>
          <cell r="S5100">
            <v>64</v>
          </cell>
          <cell r="X5100">
            <v>64.821343141148162</v>
          </cell>
        </row>
        <row r="5101">
          <cell r="A5101" t="str">
            <v>L&amp;S Undergrad Studies Division</v>
          </cell>
          <cell r="B5101" t="str">
            <v>College Writing Programs</v>
          </cell>
          <cell r="N5101" t="str">
            <v>TAS Eligible</v>
          </cell>
          <cell r="S5101">
            <v>68</v>
          </cell>
          <cell r="X5101">
            <v>70.753969607100217</v>
          </cell>
        </row>
        <row r="5102">
          <cell r="A5102" t="str">
            <v>L&amp;S Undergrad Studies Division</v>
          </cell>
          <cell r="B5102" t="str">
            <v>College Writing Programs</v>
          </cell>
          <cell r="N5102" t="str">
            <v>TAS Eligible</v>
          </cell>
          <cell r="S5102">
            <v>56</v>
          </cell>
          <cell r="X5102">
            <v>57.059813564771837</v>
          </cell>
        </row>
        <row r="5103">
          <cell r="A5103" t="str">
            <v>L&amp;S Undergrad Studies Division</v>
          </cell>
          <cell r="B5103" t="str">
            <v>College Writing Programs</v>
          </cell>
          <cell r="N5103" t="str">
            <v>TAS Eligible</v>
          </cell>
          <cell r="S5103">
            <v>60</v>
          </cell>
          <cell r="X5103">
            <v>63.104572367963506</v>
          </cell>
        </row>
        <row r="5104">
          <cell r="A5104" t="str">
            <v>L&amp;S Undergrad Studies Division</v>
          </cell>
          <cell r="B5104" t="str">
            <v>College Writing Programs</v>
          </cell>
          <cell r="N5104" t="str">
            <v>TAS Eligible</v>
          </cell>
          <cell r="S5104">
            <v>60</v>
          </cell>
          <cell r="X5104">
            <v>66.179486050986924</v>
          </cell>
        </row>
        <row r="5105">
          <cell r="A5105" t="str">
            <v>L&amp;S Undergrad Studies Division</v>
          </cell>
          <cell r="B5105" t="str">
            <v>College Writing Programs</v>
          </cell>
          <cell r="N5105" t="str">
            <v>TAS Eligible</v>
          </cell>
          <cell r="S5105">
            <v>68</v>
          </cell>
          <cell r="X5105">
            <v>70.487798718659462</v>
          </cell>
        </row>
        <row r="5106">
          <cell r="A5106" t="str">
            <v>L&amp;S Undergrad Studies Division</v>
          </cell>
          <cell r="B5106" t="str">
            <v>College Writing Programs</v>
          </cell>
          <cell r="N5106" t="str">
            <v>TAS Eligible</v>
          </cell>
          <cell r="S5106">
            <v>64</v>
          </cell>
          <cell r="X5106">
            <v>67.696995627697305</v>
          </cell>
        </row>
        <row r="5107">
          <cell r="A5107" t="str">
            <v>L&amp;S Undergrad Studies Division</v>
          </cell>
          <cell r="B5107" t="str">
            <v>College Writing Programs</v>
          </cell>
          <cell r="N5107" t="str">
            <v>TAS Eligible</v>
          </cell>
          <cell r="S5107">
            <v>68</v>
          </cell>
          <cell r="X5107">
            <v>67.882327241390229</v>
          </cell>
        </row>
        <row r="5108">
          <cell r="A5108" t="str">
            <v>L&amp;S Undergrad Studies Division</v>
          </cell>
          <cell r="B5108" t="str">
            <v>College Writing Programs</v>
          </cell>
          <cell r="N5108" t="str">
            <v>TAS Eligible</v>
          </cell>
          <cell r="S5108">
            <v>44</v>
          </cell>
          <cell r="X5108">
            <v>44.757444833679941</v>
          </cell>
        </row>
        <row r="5109">
          <cell r="A5109" t="str">
            <v>L&amp;S Undergrad Studies Division</v>
          </cell>
          <cell r="B5109" t="str">
            <v>College Writing Programs</v>
          </cell>
          <cell r="N5109" t="str">
            <v>TAS Eligible</v>
          </cell>
          <cell r="S5109">
            <v>68</v>
          </cell>
          <cell r="X5109">
            <v>70.970541457410704</v>
          </cell>
        </row>
        <row r="5110">
          <cell r="A5110" t="str">
            <v>L&amp;S Undergrad Studies Division</v>
          </cell>
          <cell r="B5110" t="str">
            <v>College Writing Programs</v>
          </cell>
          <cell r="N5110" t="str">
            <v>TAS Eligible</v>
          </cell>
          <cell r="S5110">
            <v>18</v>
          </cell>
          <cell r="X5110">
            <v>20.198866097854122</v>
          </cell>
        </row>
        <row r="5111">
          <cell r="A5111" t="str">
            <v>L&amp;S Undergrad Studies Division</v>
          </cell>
          <cell r="B5111" t="str">
            <v>College Writing Programs</v>
          </cell>
          <cell r="N5111" t="str">
            <v>TAS Eligible</v>
          </cell>
          <cell r="S5111">
            <v>6</v>
          </cell>
          <cell r="X5111">
            <v>5.3660409103180466</v>
          </cell>
        </row>
        <row r="5112">
          <cell r="A5112" t="str">
            <v>L&amp;S Undergrad Studies Division</v>
          </cell>
          <cell r="B5112" t="str">
            <v>College Writing Programs</v>
          </cell>
          <cell r="N5112" t="str">
            <v>TAS Eligible</v>
          </cell>
          <cell r="S5112">
            <v>48</v>
          </cell>
          <cell r="X5112">
            <v>45.330222908206785</v>
          </cell>
        </row>
        <row r="5113">
          <cell r="A5113" t="str">
            <v>L&amp;S Undergrad Studies Division</v>
          </cell>
          <cell r="B5113" t="str">
            <v>College Writing Programs</v>
          </cell>
          <cell r="N5113" t="str">
            <v>TAS Eligible</v>
          </cell>
          <cell r="S5113">
            <v>48</v>
          </cell>
          <cell r="X5113">
            <v>43.878713189875512</v>
          </cell>
        </row>
        <row r="5114">
          <cell r="A5114" t="str">
            <v>L&amp;S Undergrad Studies Division</v>
          </cell>
          <cell r="B5114" t="str">
            <v>College Writing Programs</v>
          </cell>
          <cell r="N5114" t="str">
            <v>TAS Eligible</v>
          </cell>
          <cell r="S5114">
            <v>48</v>
          </cell>
          <cell r="X5114">
            <v>44.972851807261073</v>
          </cell>
        </row>
        <row r="5115">
          <cell r="A5115" t="str">
            <v>L&amp;S Undergrad Studies Division</v>
          </cell>
          <cell r="B5115" t="str">
            <v>College Writing Programs</v>
          </cell>
          <cell r="N5115" t="str">
            <v>TAS Eligible</v>
          </cell>
          <cell r="S5115">
            <v>42</v>
          </cell>
          <cell r="X5115">
            <v>36.921334432355607</v>
          </cell>
        </row>
        <row r="5116">
          <cell r="A5116" t="str">
            <v>L&amp;S Undergrad Studies Division</v>
          </cell>
          <cell r="B5116" t="str">
            <v>College Writing Programs</v>
          </cell>
          <cell r="N5116" t="str">
            <v>TAS Eligible</v>
          </cell>
          <cell r="S5116">
            <v>48</v>
          </cell>
          <cell r="X5116">
            <v>47.429985142188727</v>
          </cell>
        </row>
        <row r="5117">
          <cell r="A5117" t="str">
            <v>L&amp;S Undergrad Studies Division</v>
          </cell>
          <cell r="B5117" t="str">
            <v>College Writing Programs</v>
          </cell>
          <cell r="N5117" t="str">
            <v>TAS Eligible</v>
          </cell>
          <cell r="S5117">
            <v>45</v>
          </cell>
          <cell r="X5117">
            <v>48.096487510714887</v>
          </cell>
        </row>
        <row r="5118">
          <cell r="A5118" t="str">
            <v>L&amp;S Undergrad Studies Division</v>
          </cell>
          <cell r="B5118" t="str">
            <v>College Writing Programs</v>
          </cell>
          <cell r="N5118" t="str">
            <v>TAS Eligible</v>
          </cell>
          <cell r="S5118">
            <v>45</v>
          </cell>
          <cell r="X5118">
            <v>46.678464321282512</v>
          </cell>
        </row>
        <row r="5119">
          <cell r="A5119" t="str">
            <v>L&amp;S Undergrad Studies Division</v>
          </cell>
          <cell r="B5119" t="str">
            <v>College Writing Programs</v>
          </cell>
          <cell r="N5119" t="str">
            <v>TAS Eligible</v>
          </cell>
          <cell r="S5119">
            <v>45</v>
          </cell>
          <cell r="X5119">
            <v>43.893793584088527</v>
          </cell>
        </row>
        <row r="5120">
          <cell r="A5120" t="str">
            <v>L&amp;S Undergrad Studies Division</v>
          </cell>
          <cell r="B5120" t="str">
            <v>College Writing Programs</v>
          </cell>
          <cell r="N5120" t="str">
            <v>TAS Eligible</v>
          </cell>
          <cell r="S5120">
            <v>42</v>
          </cell>
          <cell r="X5120">
            <v>44.571082781839507</v>
          </cell>
        </row>
        <row r="5121">
          <cell r="A5121" t="str">
            <v>L&amp;S Undergrad Studies Division</v>
          </cell>
          <cell r="B5121" t="str">
            <v>College Writing Programs</v>
          </cell>
          <cell r="N5121" t="str">
            <v>TAS Eligible</v>
          </cell>
          <cell r="S5121">
            <v>45</v>
          </cell>
          <cell r="X5121">
            <v>47.687300501410583</v>
          </cell>
        </row>
        <row r="5122">
          <cell r="A5122" t="str">
            <v>L&amp;S Undergrad Studies Division</v>
          </cell>
          <cell r="B5122" t="str">
            <v>College Writing Programs</v>
          </cell>
          <cell r="N5122" t="str">
            <v>TAS Eligible</v>
          </cell>
          <cell r="S5122">
            <v>3</v>
          </cell>
          <cell r="X5122">
            <v>0</v>
          </cell>
        </row>
        <row r="5123">
          <cell r="A5123" t="str">
            <v>L&amp;S Undergrad Studies Division</v>
          </cell>
          <cell r="B5123" t="str">
            <v>College Writing Programs</v>
          </cell>
          <cell r="N5123" t="str">
            <v>TAS Eligible</v>
          </cell>
          <cell r="S5123">
            <v>69</v>
          </cell>
          <cell r="X5123">
            <v>65.547448114726734</v>
          </cell>
        </row>
        <row r="5124">
          <cell r="A5124" t="str">
            <v>L&amp;S Undergrad Studies Division</v>
          </cell>
          <cell r="B5124" t="str">
            <v>College Writing Programs</v>
          </cell>
          <cell r="N5124" t="str">
            <v>TAS Eligible</v>
          </cell>
          <cell r="S5124">
            <v>48</v>
          </cell>
          <cell r="X5124">
            <v>50.388508873301127</v>
          </cell>
        </row>
        <row r="5125">
          <cell r="A5125" t="str">
            <v>L&amp;S Undergrad Studies Division</v>
          </cell>
          <cell r="B5125" t="str">
            <v>College Writing Programs</v>
          </cell>
          <cell r="N5125" t="str">
            <v>TAS Eligible</v>
          </cell>
          <cell r="S5125">
            <v>78</v>
          </cell>
          <cell r="X5125">
            <v>77.558695543686724</v>
          </cell>
        </row>
        <row r="5126">
          <cell r="A5126" t="str">
            <v>L&amp;S Undergrad Studies Division</v>
          </cell>
          <cell r="B5126" t="str">
            <v>College Writing Programs</v>
          </cell>
          <cell r="N5126" t="str">
            <v>TAS Eligible</v>
          </cell>
          <cell r="S5126">
            <v>27</v>
          </cell>
          <cell r="X5126">
            <v>28.87697956559229</v>
          </cell>
        </row>
        <row r="5127">
          <cell r="A5127" t="str">
            <v>L&amp;S Undergrad Studies Division</v>
          </cell>
          <cell r="B5127" t="str">
            <v>College Writing Programs</v>
          </cell>
          <cell r="N5127" t="str">
            <v>Not TAS Eligible</v>
          </cell>
          <cell r="S5127">
            <v>34</v>
          </cell>
          <cell r="X5127">
            <v>35.36512016480328</v>
          </cell>
        </row>
        <row r="5128">
          <cell r="A5128" t="str">
            <v>L&amp;S Undergrad Studies Division</v>
          </cell>
          <cell r="B5128" t="str">
            <v>College Writing Programs</v>
          </cell>
          <cell r="N5128" t="str">
            <v>Not TAS Eligible</v>
          </cell>
          <cell r="S5128">
            <v>25.999974000000002</v>
          </cell>
          <cell r="X5128">
            <v>26.697313305531338</v>
          </cell>
        </row>
        <row r="5129">
          <cell r="A5129" t="str">
            <v>L&amp;S Undergrad Studies Division</v>
          </cell>
          <cell r="B5129" t="str">
            <v>College Writing Programs</v>
          </cell>
          <cell r="N5129" t="str">
            <v>Not TAS Eligible</v>
          </cell>
          <cell r="S5129">
            <v>17.999981999999999</v>
          </cell>
          <cell r="X5129">
            <v>18.554465922900263</v>
          </cell>
        </row>
        <row r="5130">
          <cell r="A5130" t="str">
            <v>L&amp;S Undergrad Studies Division</v>
          </cell>
          <cell r="B5130" t="str">
            <v>College Writing Programs</v>
          </cell>
          <cell r="N5130" t="str">
            <v>Not TAS Eligible</v>
          </cell>
          <cell r="S5130">
            <v>35</v>
          </cell>
          <cell r="X5130">
            <v>35.492078205227521</v>
          </cell>
        </row>
        <row r="5131">
          <cell r="A5131" t="str">
            <v>L&amp;S Undergrad Studies Division</v>
          </cell>
          <cell r="B5131" t="str">
            <v>College Writing Programs</v>
          </cell>
          <cell r="N5131" t="str">
            <v>Not TAS Eligible</v>
          </cell>
          <cell r="S5131">
            <v>19</v>
          </cell>
          <cell r="X5131">
            <v>18.007845975967445</v>
          </cell>
        </row>
        <row r="5132">
          <cell r="A5132" t="str">
            <v>L&amp;S Undergrad Studies Division</v>
          </cell>
          <cell r="B5132" t="str">
            <v>College Writing Programs</v>
          </cell>
          <cell r="N5132" t="str">
            <v>Not TAS Eligible</v>
          </cell>
          <cell r="S5132">
            <v>21</v>
          </cell>
          <cell r="X5132">
            <v>21.99899501109131</v>
          </cell>
        </row>
        <row r="5133">
          <cell r="A5133" t="str">
            <v>L&amp;S Undergrad Studies Division</v>
          </cell>
          <cell r="B5133" t="str">
            <v>College Writing Programs</v>
          </cell>
          <cell r="N5133" t="str">
            <v>TAS Eligible</v>
          </cell>
          <cell r="S5133">
            <v>57</v>
          </cell>
          <cell r="X5133">
            <v>57.986180784591689</v>
          </cell>
        </row>
        <row r="5134">
          <cell r="A5134" t="str">
            <v>L&amp;S Undergrad Studies Division</v>
          </cell>
          <cell r="B5134" t="str">
            <v>College Writing Programs</v>
          </cell>
          <cell r="N5134" t="str">
            <v>TAS Eligible</v>
          </cell>
          <cell r="S5134">
            <v>45</v>
          </cell>
          <cell r="X5134">
            <v>48.814852543948732</v>
          </cell>
        </row>
        <row r="5135">
          <cell r="A5135" t="str">
            <v>L&amp;S Undergrad Studies Division</v>
          </cell>
          <cell r="B5135" t="str">
            <v>College Writing Programs</v>
          </cell>
          <cell r="N5135" t="str">
            <v>TAS Eligible</v>
          </cell>
          <cell r="S5135">
            <v>21</v>
          </cell>
          <cell r="X5135">
            <v>18.781143186113162</v>
          </cell>
        </row>
        <row r="5136">
          <cell r="A5136" t="str">
            <v>L&amp;S Undergrad Studies Division</v>
          </cell>
          <cell r="B5136" t="str">
            <v>College Writing Programs</v>
          </cell>
          <cell r="N5136" t="str">
            <v>TAS Eligible</v>
          </cell>
          <cell r="S5136">
            <v>76</v>
          </cell>
          <cell r="X5136">
            <v>78.728804251008711</v>
          </cell>
        </row>
        <row r="5137">
          <cell r="A5137" t="str">
            <v>L&amp;S Undergrad Studies Division</v>
          </cell>
          <cell r="B5137" t="str">
            <v>College Writing Programs</v>
          </cell>
          <cell r="N5137" t="str">
            <v>TAS Eligible</v>
          </cell>
          <cell r="S5137">
            <v>75.999923999999993</v>
          </cell>
          <cell r="X5137">
            <v>81.822466810785428</v>
          </cell>
        </row>
        <row r="5138">
          <cell r="A5138" t="str">
            <v>L&amp;S Undergrad Studies Division</v>
          </cell>
          <cell r="B5138" t="str">
            <v>College Writing Programs</v>
          </cell>
          <cell r="N5138" t="str">
            <v>TAS Eligible</v>
          </cell>
          <cell r="S5138">
            <v>54</v>
          </cell>
          <cell r="X5138">
            <v>55.781100349295926</v>
          </cell>
        </row>
        <row r="5139">
          <cell r="A5139" t="str">
            <v>L&amp;S Undergrad Studies Division</v>
          </cell>
          <cell r="B5139" t="str">
            <v>College Writing Programs</v>
          </cell>
          <cell r="N5139" t="str">
            <v>TAS Eligible</v>
          </cell>
          <cell r="S5139">
            <v>60</v>
          </cell>
          <cell r="X5139">
            <v>56.709913385900848</v>
          </cell>
        </row>
        <row r="5140">
          <cell r="A5140" t="str">
            <v>L&amp;S Undergrad Studies Division</v>
          </cell>
          <cell r="B5140" t="str">
            <v>College Writing Programs</v>
          </cell>
          <cell r="N5140" t="str">
            <v>TAS Eligible</v>
          </cell>
          <cell r="S5140">
            <v>24</v>
          </cell>
          <cell r="X5140">
            <v>25.668426280526479</v>
          </cell>
        </row>
        <row r="5141">
          <cell r="A5141" t="str">
            <v>L&amp;S Undergrad Studies Division</v>
          </cell>
          <cell r="B5141" t="str">
            <v>College Writing Programs</v>
          </cell>
          <cell r="N5141" t="str">
            <v>TAS Eligible</v>
          </cell>
          <cell r="S5141">
            <v>48</v>
          </cell>
          <cell r="X5141">
            <v>49.891889282301186</v>
          </cell>
        </row>
        <row r="5142">
          <cell r="A5142" t="str">
            <v>L&amp;S Undergrad Studies Division</v>
          </cell>
          <cell r="B5142" t="str">
            <v>College Writing Programs</v>
          </cell>
          <cell r="N5142" t="str">
            <v>TAS Eligible</v>
          </cell>
          <cell r="S5142">
            <v>39</v>
          </cell>
          <cell r="X5142">
            <v>32.630248844303807</v>
          </cell>
        </row>
        <row r="5143">
          <cell r="A5143" t="str">
            <v>L&amp;S Undergrad Studies Division</v>
          </cell>
          <cell r="B5143" t="str">
            <v>College Writing Programs</v>
          </cell>
          <cell r="N5143" t="str">
            <v>TAS Eligible</v>
          </cell>
          <cell r="S5143">
            <v>54</v>
          </cell>
          <cell r="X5143">
            <v>51.536970390706301</v>
          </cell>
        </row>
        <row r="5144">
          <cell r="A5144" t="str">
            <v>L&amp;S Undergrad Studies Division</v>
          </cell>
          <cell r="B5144" t="str">
            <v>College Writing Programs</v>
          </cell>
          <cell r="N5144" t="str">
            <v>Not TAS Eligible</v>
          </cell>
          <cell r="S5144">
            <v>46</v>
          </cell>
          <cell r="X5144">
            <v>47.846927281792667</v>
          </cell>
        </row>
        <row r="5145">
          <cell r="A5145" t="str">
            <v>L&amp;S Undergrad Studies Division</v>
          </cell>
          <cell r="B5145" t="str">
            <v>College Writing Programs</v>
          </cell>
          <cell r="N5145" t="str">
            <v>Not TAS Eligible</v>
          </cell>
          <cell r="S5145">
            <v>24.999974999999999</v>
          </cell>
          <cell r="X5145">
            <v>25.670493563010901</v>
          </cell>
        </row>
        <row r="5146">
          <cell r="A5146" t="str">
            <v>L&amp;S Undergrad Studies Division</v>
          </cell>
          <cell r="B5146" t="str">
            <v>College Writing Programs</v>
          </cell>
          <cell r="N5146" t="str">
            <v>Not TAS Eligible</v>
          </cell>
          <cell r="S5146">
            <v>36</v>
          </cell>
          <cell r="X5146">
            <v>36.506137582519742</v>
          </cell>
        </row>
        <row r="5147">
          <cell r="A5147" t="str">
            <v>L&amp;S Undergrad Studies Division</v>
          </cell>
          <cell r="B5147" t="str">
            <v>College Writing Programs</v>
          </cell>
          <cell r="N5147" t="str">
            <v>Not TAS Eligible</v>
          </cell>
          <cell r="S5147">
            <v>36</v>
          </cell>
          <cell r="X5147">
            <v>34.120129217622527</v>
          </cell>
        </row>
        <row r="5148">
          <cell r="A5148" t="str">
            <v>L&amp;S Undergrad Studies Division</v>
          </cell>
          <cell r="B5148" t="str">
            <v>International and Area Studies Teaching Program</v>
          </cell>
          <cell r="N5148" t="str">
            <v>TAS Eligible</v>
          </cell>
          <cell r="S5148">
            <v>27.999972</v>
          </cell>
          <cell r="X5148">
            <v>29.956060305425719</v>
          </cell>
        </row>
        <row r="5149">
          <cell r="A5149" t="str">
            <v>L&amp;S Undergrad Studies Division</v>
          </cell>
          <cell r="B5149" t="str">
            <v>International and Area Studies Teaching Program</v>
          </cell>
          <cell r="N5149" t="str">
            <v>TAS Eligible</v>
          </cell>
          <cell r="S5149">
            <v>25.333307999999999</v>
          </cell>
          <cell r="X5149">
            <v>27.103102181099459</v>
          </cell>
        </row>
        <row r="5150">
          <cell r="A5150" t="str">
            <v>L&amp;S Undergrad Studies Division</v>
          </cell>
          <cell r="B5150" t="str">
            <v>International and Area Studies Teaching Program</v>
          </cell>
          <cell r="N5150" t="str">
            <v>TAS Eligible</v>
          </cell>
          <cell r="S5150">
            <v>19.999980000000001</v>
          </cell>
          <cell r="X5150">
            <v>20.166824691714911</v>
          </cell>
        </row>
        <row r="5151">
          <cell r="A5151" t="str">
            <v>L&amp;S Undergrad Studies Division</v>
          </cell>
          <cell r="B5151" t="str">
            <v>International and Area Studies Teaching Program</v>
          </cell>
          <cell r="N5151" t="str">
            <v>TAS Eligible</v>
          </cell>
          <cell r="S5151">
            <v>488</v>
          </cell>
          <cell r="X5151">
            <v>500.07721792740944</v>
          </cell>
        </row>
        <row r="5152">
          <cell r="A5152" t="str">
            <v>L&amp;S Undergrad Studies Division</v>
          </cell>
          <cell r="B5152" t="str">
            <v>International and Area Studies Teaching Program</v>
          </cell>
          <cell r="N5152" t="str">
            <v>TAS Eligible</v>
          </cell>
          <cell r="S5152">
            <v>68</v>
          </cell>
          <cell r="X5152">
            <v>72.86864747717047</v>
          </cell>
        </row>
        <row r="5153">
          <cell r="A5153" t="str">
            <v>L&amp;S Undergrad Studies Division</v>
          </cell>
          <cell r="B5153" t="str">
            <v>International and Area Studies Teaching Program</v>
          </cell>
          <cell r="N5153" t="str">
            <v>TAS Eligible</v>
          </cell>
          <cell r="S5153">
            <v>104</v>
          </cell>
          <cell r="X5153">
            <v>99.816258171842463</v>
          </cell>
        </row>
        <row r="5154">
          <cell r="A5154" t="str">
            <v>L&amp;S Undergrad Studies Division</v>
          </cell>
          <cell r="B5154" t="str">
            <v>International and Area Studies Teaching Program</v>
          </cell>
          <cell r="N5154" t="str">
            <v>TAS Eligible</v>
          </cell>
          <cell r="S5154">
            <v>44</v>
          </cell>
          <cell r="X5154">
            <v>45.116788535275496</v>
          </cell>
        </row>
        <row r="5155">
          <cell r="A5155" t="str">
            <v>L&amp;S Undergrad Studies Division</v>
          </cell>
          <cell r="B5155" t="str">
            <v>International and Area Studies Teaching Program</v>
          </cell>
          <cell r="N5155" t="str">
            <v>TAS Eligible</v>
          </cell>
          <cell r="S5155">
            <v>72</v>
          </cell>
          <cell r="X5155">
            <v>61.571703020478708</v>
          </cell>
        </row>
        <row r="5156">
          <cell r="A5156" t="str">
            <v>L&amp;S Undergrad Studies Division</v>
          </cell>
          <cell r="B5156" t="str">
            <v>International and Area Studies Teaching Program</v>
          </cell>
          <cell r="N5156" t="str">
            <v>TAS Eligible</v>
          </cell>
          <cell r="S5156">
            <v>1208</v>
          </cell>
          <cell r="X5156">
            <v>1206.9317443635725</v>
          </cell>
        </row>
        <row r="5157">
          <cell r="A5157" t="str">
            <v>L&amp;S Undergrad Studies Division</v>
          </cell>
          <cell r="B5157" t="str">
            <v>International and Area Studies Teaching Program</v>
          </cell>
          <cell r="N5157" t="str">
            <v>TAS Eligible</v>
          </cell>
          <cell r="S5157">
            <v>92</v>
          </cell>
          <cell r="X5157">
            <v>94.079890320231968</v>
          </cell>
        </row>
        <row r="5158">
          <cell r="A5158" t="str">
            <v>L&amp;S Undergrad Studies Division</v>
          </cell>
          <cell r="B5158" t="str">
            <v>International and Area Studies Teaching Program</v>
          </cell>
          <cell r="N5158" t="str">
            <v>TAS Eligible</v>
          </cell>
          <cell r="S5158">
            <v>54</v>
          </cell>
          <cell r="X5158">
            <v>52.042732923755231</v>
          </cell>
        </row>
        <row r="5159">
          <cell r="A5159" t="str">
            <v>L&amp;S Undergrad Studies Division</v>
          </cell>
          <cell r="B5159" t="str">
            <v>International and Area Studies Teaching Program</v>
          </cell>
          <cell r="N5159" t="str">
            <v>TAS Eligible</v>
          </cell>
          <cell r="S5159">
            <v>51</v>
          </cell>
          <cell r="X5159">
            <v>46.913248958884573</v>
          </cell>
        </row>
        <row r="5160">
          <cell r="A5160" t="str">
            <v>L&amp;S Undergrad Studies Division</v>
          </cell>
          <cell r="B5160" t="str">
            <v>International and Area Studies Teaching Program</v>
          </cell>
          <cell r="N5160" t="str">
            <v>TAS Eligible</v>
          </cell>
          <cell r="S5160">
            <v>51</v>
          </cell>
          <cell r="X5160">
            <v>44.017656170117696</v>
          </cell>
        </row>
        <row r="5161">
          <cell r="A5161" t="str">
            <v>L&amp;S Undergrad Studies Division</v>
          </cell>
          <cell r="B5161" t="str">
            <v>International and Area Studies Teaching Program</v>
          </cell>
          <cell r="N5161" t="str">
            <v>TAS Eligible</v>
          </cell>
          <cell r="S5161">
            <v>51</v>
          </cell>
          <cell r="X5161">
            <v>49.409707025314908</v>
          </cell>
        </row>
        <row r="5162">
          <cell r="A5162" t="str">
            <v>L&amp;S Undergrad Studies Division</v>
          </cell>
          <cell r="B5162" t="str">
            <v>International and Area Studies Teaching Program</v>
          </cell>
          <cell r="N5162" t="str">
            <v>TAS Eligible</v>
          </cell>
          <cell r="S5162">
            <v>608</v>
          </cell>
          <cell r="X5162">
            <v>626.1012184772411</v>
          </cell>
        </row>
        <row r="5163">
          <cell r="A5163" t="str">
            <v>L&amp;S Undergrad Studies Division</v>
          </cell>
          <cell r="B5163" t="str">
            <v>International and Area Studies Teaching Program</v>
          </cell>
          <cell r="N5163" t="str">
            <v>Not TAS Eligible</v>
          </cell>
          <cell r="S5163">
            <v>20</v>
          </cell>
          <cell r="X5163">
            <v>20.465830815784845</v>
          </cell>
        </row>
        <row r="5164">
          <cell r="A5164" t="str">
            <v>L&amp;S Undergrad Studies Division</v>
          </cell>
          <cell r="B5164" t="str">
            <v>International and Area Studies Teaching Program</v>
          </cell>
          <cell r="N5164" t="str">
            <v>TAS Eligible</v>
          </cell>
          <cell r="S5164">
            <v>80</v>
          </cell>
          <cell r="X5164">
            <v>79.219048140822636</v>
          </cell>
        </row>
        <row r="5165">
          <cell r="A5165" t="str">
            <v>L&amp;S Undergrad Studies Division</v>
          </cell>
          <cell r="B5165" t="str">
            <v>International and Area Studies Teaching Program</v>
          </cell>
          <cell r="N5165" t="str">
            <v>TAS Eligible</v>
          </cell>
          <cell r="S5165">
            <v>84</v>
          </cell>
          <cell r="X5165">
            <v>78.433041172911658</v>
          </cell>
        </row>
        <row r="5166">
          <cell r="A5166" t="str">
            <v>L&amp;S Undergrad Studies Division</v>
          </cell>
          <cell r="B5166" t="str">
            <v>International and Area Studies Teaching Program</v>
          </cell>
          <cell r="N5166" t="str">
            <v>TAS Eligible</v>
          </cell>
          <cell r="S5166">
            <v>8</v>
          </cell>
          <cell r="X5166">
            <v>6.8088484799932782</v>
          </cell>
        </row>
        <row r="5167">
          <cell r="A5167" t="str">
            <v>L&amp;S Undergrad Studies Division</v>
          </cell>
          <cell r="B5167" t="str">
            <v>International and Area Studies Teaching Program</v>
          </cell>
          <cell r="N5167" t="str">
            <v>TAS Eligible</v>
          </cell>
          <cell r="S5167">
            <v>60</v>
          </cell>
          <cell r="X5167">
            <v>63.357295902224905</v>
          </cell>
        </row>
        <row r="5168">
          <cell r="A5168" t="str">
            <v>L&amp;S Undergrad Studies Division</v>
          </cell>
          <cell r="B5168" t="str">
            <v>International and Area Studies Teaching Program</v>
          </cell>
          <cell r="N5168" t="str">
            <v>TAS Eligible</v>
          </cell>
          <cell r="S5168">
            <v>416</v>
          </cell>
          <cell r="X5168">
            <v>401.18905833222226</v>
          </cell>
        </row>
        <row r="5169">
          <cell r="A5169" t="str">
            <v>L&amp;S Undergrad Studies Division</v>
          </cell>
          <cell r="B5169" t="str">
            <v>International and Area Studies Teaching Program</v>
          </cell>
          <cell r="N5169" t="str">
            <v>TAS Eligible</v>
          </cell>
          <cell r="S5169">
            <v>140</v>
          </cell>
          <cell r="X5169">
            <v>145.39959436901168</v>
          </cell>
        </row>
        <row r="5170">
          <cell r="A5170" t="str">
            <v>L&amp;S Undergrad Studies Division</v>
          </cell>
          <cell r="B5170" t="str">
            <v>International and Area Studies Teaching Program</v>
          </cell>
          <cell r="N5170" t="str">
            <v>TAS Eligible</v>
          </cell>
          <cell r="S5170">
            <v>104</v>
          </cell>
          <cell r="X5170">
            <v>106.74676576266825</v>
          </cell>
        </row>
        <row r="5171">
          <cell r="A5171" t="str">
            <v>L&amp;S Undergrad Studies Division</v>
          </cell>
          <cell r="B5171" t="str">
            <v>International and Area Studies Teaching Program</v>
          </cell>
          <cell r="N5171" t="str">
            <v>TAS Eligible</v>
          </cell>
          <cell r="S5171">
            <v>72</v>
          </cell>
          <cell r="X5171">
            <v>69.113232927326266</v>
          </cell>
        </row>
        <row r="5172">
          <cell r="A5172" t="str">
            <v>L&amp;S Undergrad Studies Division</v>
          </cell>
          <cell r="B5172" t="str">
            <v>International and Area Studies Teaching Program</v>
          </cell>
          <cell r="N5172" t="str">
            <v>TAS Eligible</v>
          </cell>
          <cell r="S5172">
            <v>104</v>
          </cell>
          <cell r="X5172">
            <v>116.07728972541697</v>
          </cell>
        </row>
        <row r="5173">
          <cell r="A5173" t="str">
            <v>L&amp;S Undergrad Studies Division</v>
          </cell>
          <cell r="B5173" t="str">
            <v>International and Area Studies Teaching Program</v>
          </cell>
          <cell r="N5173" t="str">
            <v>TAS Eligible</v>
          </cell>
          <cell r="S5173">
            <v>112</v>
          </cell>
          <cell r="X5173">
            <v>101.59353957236502</v>
          </cell>
        </row>
        <row r="5174">
          <cell r="A5174" t="str">
            <v>L&amp;S Undergrad Studies Division</v>
          </cell>
          <cell r="B5174" t="str">
            <v>International and Area Studies Teaching Program</v>
          </cell>
          <cell r="N5174" t="str">
            <v>TAS Eligible</v>
          </cell>
          <cell r="S5174">
            <v>80</v>
          </cell>
          <cell r="X5174">
            <v>68.595031246524002</v>
          </cell>
        </row>
        <row r="5175">
          <cell r="A5175" t="str">
            <v>L&amp;S Undergrad Studies Division</v>
          </cell>
          <cell r="B5175" t="str">
            <v>International and Area Studies Teaching Program</v>
          </cell>
          <cell r="N5175" t="str">
            <v>TAS Eligible</v>
          </cell>
          <cell r="S5175">
            <v>52</v>
          </cell>
          <cell r="X5175">
            <v>55.204589255463873</v>
          </cell>
        </row>
        <row r="5176">
          <cell r="A5176" t="str">
            <v>L&amp;S Undergrad Studies Division</v>
          </cell>
          <cell r="B5176" t="str">
            <v>International and Area Studies Teaching Program</v>
          </cell>
          <cell r="N5176" t="str">
            <v>Not TAS Eligible</v>
          </cell>
          <cell r="S5176">
            <v>6</v>
          </cell>
          <cell r="X5176">
            <v>5.6752438826427323</v>
          </cell>
        </row>
        <row r="5177">
          <cell r="A5177" t="str">
            <v>L&amp;S Undergrad Studies Division</v>
          </cell>
          <cell r="B5177" t="str">
            <v>International and Area Studies Teaching Program</v>
          </cell>
          <cell r="N5177" t="str">
            <v>Not TAS Eligible</v>
          </cell>
          <cell r="S5177">
            <v>2</v>
          </cell>
          <cell r="X5177">
            <v>2.0449651262320225</v>
          </cell>
        </row>
        <row r="5178">
          <cell r="A5178" t="str">
            <v>L&amp;S Undergrad Studies Division</v>
          </cell>
          <cell r="B5178" t="str">
            <v>International and Area Studies Teaching Program</v>
          </cell>
          <cell r="N5178" t="str">
            <v>Not TAS Eligible</v>
          </cell>
          <cell r="S5178">
            <v>3</v>
          </cell>
          <cell r="X5178">
            <v>3.0936595510732365</v>
          </cell>
        </row>
        <row r="5179">
          <cell r="A5179" t="str">
            <v>L&amp;S Undergrad Studies Division</v>
          </cell>
          <cell r="B5179" t="str">
            <v>International and Area Studies Teaching Program</v>
          </cell>
          <cell r="N5179" t="str">
            <v>TAS Eligible</v>
          </cell>
          <cell r="S5179">
            <v>212</v>
          </cell>
          <cell r="X5179">
            <v>219.95653090559793</v>
          </cell>
        </row>
        <row r="5180">
          <cell r="A5180" t="str">
            <v>L&amp;S Undergrad Studies Division</v>
          </cell>
          <cell r="B5180" t="str">
            <v>International and Area Studies Teaching Program</v>
          </cell>
          <cell r="N5180" t="str">
            <v>TAS Eligible</v>
          </cell>
          <cell r="S5180">
            <v>132</v>
          </cell>
          <cell r="X5180">
            <v>129.71064409079267</v>
          </cell>
        </row>
        <row r="5181">
          <cell r="A5181" t="str">
            <v>L&amp;S Undergrad Studies Division</v>
          </cell>
          <cell r="B5181" t="str">
            <v>International and Area Studies Teaching Program</v>
          </cell>
          <cell r="N5181" t="str">
            <v>TAS Eligible</v>
          </cell>
          <cell r="S5181">
            <v>28</v>
          </cell>
          <cell r="X5181">
            <v>23.830969679976469</v>
          </cell>
        </row>
        <row r="5182">
          <cell r="A5182" t="str">
            <v>L&amp;S Undergrad Studies Division</v>
          </cell>
          <cell r="B5182" t="str">
            <v>International and Area Studies Teaching Program</v>
          </cell>
          <cell r="N5182" t="str">
            <v>TAS Eligible</v>
          </cell>
          <cell r="S5182">
            <v>84</v>
          </cell>
          <cell r="X5182">
            <v>80.055186024402701</v>
          </cell>
        </row>
        <row r="5183">
          <cell r="A5183" t="str">
            <v>L&amp;S Undergrad Studies Division</v>
          </cell>
          <cell r="B5183" t="str">
            <v>International and Area Studies Teaching Program</v>
          </cell>
          <cell r="N5183" t="str">
            <v>TAS Eligible</v>
          </cell>
          <cell r="S5183">
            <v>104</v>
          </cell>
          <cell r="X5183">
            <v>100.24327125247908</v>
          </cell>
        </row>
        <row r="5184">
          <cell r="A5184" t="str">
            <v>L&amp;S Undergrad Studies Division</v>
          </cell>
          <cell r="B5184" t="str">
            <v>International and Area Studies Teaching Program</v>
          </cell>
          <cell r="N5184" t="str">
            <v>TAS Eligible</v>
          </cell>
          <cell r="S5184">
            <v>32</v>
          </cell>
          <cell r="X5184">
            <v>35.308743805910211</v>
          </cell>
        </row>
        <row r="5185">
          <cell r="A5185" t="str">
            <v>L&amp;S Undergrad Studies Division</v>
          </cell>
          <cell r="B5185" t="str">
            <v>International and Area Studies Teaching Program</v>
          </cell>
          <cell r="N5185" t="str">
            <v>TAS Eligible</v>
          </cell>
          <cell r="S5185">
            <v>672</v>
          </cell>
          <cell r="X5185">
            <v>708.72224937726912</v>
          </cell>
        </row>
        <row r="5186">
          <cell r="A5186" t="str">
            <v>L&amp;S Undergrad Studies Division</v>
          </cell>
          <cell r="B5186" t="str">
            <v>International and Area Studies Teaching Program</v>
          </cell>
          <cell r="N5186" t="str">
            <v>TAS Eligible</v>
          </cell>
          <cell r="S5186">
            <v>385</v>
          </cell>
          <cell r="X5186">
            <v>375.58690838940356</v>
          </cell>
        </row>
        <row r="5187">
          <cell r="A5187" t="str">
            <v>L&amp;S Undergrad Studies Division</v>
          </cell>
          <cell r="B5187" t="str">
            <v>International and Area Studies Teaching Program</v>
          </cell>
          <cell r="N5187" t="str">
            <v>TAS Eligible</v>
          </cell>
          <cell r="S5187">
            <v>168</v>
          </cell>
          <cell r="X5187">
            <v>165.49886640200958</v>
          </cell>
        </row>
        <row r="5188">
          <cell r="A5188" t="str">
            <v>L&amp;S Undergrad Studies Division</v>
          </cell>
          <cell r="B5188" t="str">
            <v>International and Area Studies Teaching Program</v>
          </cell>
          <cell r="N5188" t="str">
            <v>TAS Eligible</v>
          </cell>
          <cell r="S5188">
            <v>76</v>
          </cell>
          <cell r="X5188">
            <v>87.67740684570434</v>
          </cell>
        </row>
        <row r="5189">
          <cell r="A5189" t="str">
            <v>L&amp;S Undergrad Studies Division</v>
          </cell>
          <cell r="B5189" t="str">
            <v>International and Area Studies Teaching Program</v>
          </cell>
          <cell r="N5189" t="str">
            <v>TAS Eligible</v>
          </cell>
          <cell r="S5189">
            <v>128</v>
          </cell>
          <cell r="X5189">
            <v>135.75429738409895</v>
          </cell>
        </row>
        <row r="5190">
          <cell r="A5190" t="str">
            <v>L&amp;S Undergrad Studies Division</v>
          </cell>
          <cell r="B5190" t="str">
            <v>International and Area Studies Teaching Program</v>
          </cell>
          <cell r="N5190" t="str">
            <v>TAS Eligible</v>
          </cell>
          <cell r="S5190">
            <v>84</v>
          </cell>
          <cell r="X5190">
            <v>90.483662017824898</v>
          </cell>
        </row>
        <row r="5191">
          <cell r="A5191" t="str">
            <v>L&amp;S Undergrad Studies Division</v>
          </cell>
          <cell r="B5191" t="str">
            <v>International and Area Studies Teaching Program</v>
          </cell>
          <cell r="N5191" t="str">
            <v>TAS Eligible</v>
          </cell>
          <cell r="S5191">
            <v>568</v>
          </cell>
          <cell r="X5191">
            <v>578.68812167854821</v>
          </cell>
        </row>
        <row r="5192">
          <cell r="A5192" t="str">
            <v>L&amp;S Undergrad Studies Division</v>
          </cell>
          <cell r="B5192" t="str">
            <v>International and Area Studies Teaching Program</v>
          </cell>
          <cell r="N5192" t="str">
            <v>TAS Eligible</v>
          </cell>
          <cell r="S5192">
            <v>132</v>
          </cell>
          <cell r="X5192">
            <v>124.62827226502161</v>
          </cell>
        </row>
        <row r="5193">
          <cell r="A5193" t="str">
            <v>L&amp;S Undergrad Studies Division</v>
          </cell>
          <cell r="B5193" t="str">
            <v>International and Area Studies Teaching Program</v>
          </cell>
          <cell r="N5193" t="str">
            <v>TAS Eligible</v>
          </cell>
          <cell r="S5193">
            <v>144</v>
          </cell>
          <cell r="X5193">
            <v>137.53518684477169</v>
          </cell>
        </row>
        <row r="5194">
          <cell r="A5194" t="str">
            <v>L&amp;S Undergrad Studies Division</v>
          </cell>
          <cell r="B5194" t="str">
            <v>International and Area Studies Teaching Program</v>
          </cell>
          <cell r="N5194" t="str">
            <v>TAS Eligible</v>
          </cell>
          <cell r="S5194">
            <v>128</v>
          </cell>
          <cell r="X5194">
            <v>110.75815811791895</v>
          </cell>
        </row>
        <row r="5195">
          <cell r="A5195" t="str">
            <v>L&amp;S Undergrad Studies Division</v>
          </cell>
          <cell r="B5195" t="str">
            <v>International and Area Studies Teaching Program</v>
          </cell>
          <cell r="N5195" t="str">
            <v>TAS Eligible</v>
          </cell>
          <cell r="S5195">
            <v>76</v>
          </cell>
          <cell r="X5195">
            <v>71.24456163406991</v>
          </cell>
        </row>
        <row r="5196">
          <cell r="A5196" t="str">
            <v>L&amp;S Undergrad Studies Division</v>
          </cell>
          <cell r="B5196" t="str">
            <v>International and Area Studies Teaching Program</v>
          </cell>
          <cell r="N5196" t="str">
            <v>TAS Eligible</v>
          </cell>
          <cell r="S5196">
            <v>52</v>
          </cell>
          <cell r="X5196">
            <v>52.725497233412995</v>
          </cell>
        </row>
        <row r="5197">
          <cell r="A5197" t="str">
            <v>L&amp;S Undergrad Studies Division</v>
          </cell>
          <cell r="B5197" t="str">
            <v>International and Area Studies Teaching Program</v>
          </cell>
          <cell r="N5197" t="str">
            <v>Not TAS Eligible</v>
          </cell>
          <cell r="S5197">
            <v>3</v>
          </cell>
          <cell r="X5197">
            <v>0.92307692307692302</v>
          </cell>
        </row>
        <row r="5198">
          <cell r="A5198" t="str">
            <v>L&amp;S Undergrad Studies Division</v>
          </cell>
          <cell r="B5198" t="str">
            <v>International and Area Studies Teaching Program</v>
          </cell>
          <cell r="N5198" t="str">
            <v>Not TAS Eligible</v>
          </cell>
          <cell r="S5198">
            <v>14</v>
          </cell>
          <cell r="X5198">
            <v>14.575772550749566</v>
          </cell>
        </row>
        <row r="5199">
          <cell r="A5199" t="str">
            <v>L&amp;S Undergrad Studies Division</v>
          </cell>
          <cell r="B5199" t="str">
            <v>International and Area Studies Teaching Program</v>
          </cell>
          <cell r="N5199" t="str">
            <v>TAS Eligible</v>
          </cell>
          <cell r="S5199">
            <v>576</v>
          </cell>
          <cell r="X5199">
            <v>540.27153628216308</v>
          </cell>
        </row>
        <row r="5200">
          <cell r="A5200" t="str">
            <v>L&amp;S Undergrad Studies Division</v>
          </cell>
          <cell r="B5200" t="str">
            <v>International and Area Studies Teaching Program</v>
          </cell>
          <cell r="N5200" t="str">
            <v>TAS Eligible</v>
          </cell>
          <cell r="S5200">
            <v>608</v>
          </cell>
          <cell r="X5200">
            <v>542.0303798147512</v>
          </cell>
        </row>
        <row r="5201">
          <cell r="A5201" t="str">
            <v>L&amp;S Undergrad Studies Division</v>
          </cell>
          <cell r="B5201" t="str">
            <v>International and Area Studies Teaching Program</v>
          </cell>
          <cell r="N5201" t="str">
            <v>TAS Eligible</v>
          </cell>
          <cell r="S5201">
            <v>168</v>
          </cell>
          <cell r="X5201">
            <v>171.84209372916251</v>
          </cell>
        </row>
        <row r="5202">
          <cell r="A5202" t="str">
            <v>L&amp;S Undergrad Studies Division</v>
          </cell>
          <cell r="B5202" t="str">
            <v>International and Area Studies Teaching Program</v>
          </cell>
          <cell r="N5202" t="str">
            <v>Not TAS Eligible</v>
          </cell>
          <cell r="S5202">
            <v>8.58</v>
          </cell>
          <cell r="X5202">
            <v>9.2035741714047408</v>
          </cell>
        </row>
        <row r="5203">
          <cell r="A5203" t="str">
            <v>L&amp;S Undergrad Studies Division</v>
          </cell>
          <cell r="B5203" t="str">
            <v>International and Area Studies Teaching Program</v>
          </cell>
          <cell r="N5203" t="str">
            <v>TAS Eligible</v>
          </cell>
          <cell r="S5203">
            <v>104</v>
          </cell>
          <cell r="X5203">
            <v>103.40767561724248</v>
          </cell>
        </row>
        <row r="5204">
          <cell r="A5204" t="str">
            <v>L&amp;S Undergrad Studies Division</v>
          </cell>
          <cell r="B5204" t="str">
            <v>Military Affairs Program</v>
          </cell>
          <cell r="N5204" t="str">
            <v>TAS Eligible</v>
          </cell>
          <cell r="S5204">
            <v>23</v>
          </cell>
          <cell r="X5204">
            <v>21.794956599777226</v>
          </cell>
        </row>
        <row r="5205">
          <cell r="A5205" t="str">
            <v>L&amp;S Undergrad Studies Division</v>
          </cell>
          <cell r="B5205" t="str">
            <v>Military Affairs Program</v>
          </cell>
          <cell r="N5205" t="str">
            <v>TAS Eligible</v>
          </cell>
          <cell r="S5205">
            <v>6.9999929999999999</v>
          </cell>
          <cell r="X5205">
            <v>6.7767990569891579</v>
          </cell>
        </row>
        <row r="5206">
          <cell r="A5206" t="str">
            <v>L&amp;S Undergrad Studies Division</v>
          </cell>
          <cell r="B5206" t="str">
            <v>Military Affairs Program</v>
          </cell>
          <cell r="N5206" t="str">
            <v>TAS Eligible</v>
          </cell>
          <cell r="S5206">
            <v>14.000007</v>
          </cell>
          <cell r="X5206">
            <v>13.553618444395816</v>
          </cell>
        </row>
        <row r="5207">
          <cell r="A5207" t="str">
            <v>L&amp;S Undergrad Studies Division</v>
          </cell>
          <cell r="B5207" t="str">
            <v>Military Affairs Program</v>
          </cell>
          <cell r="N5207" t="str">
            <v>TAS Eligible</v>
          </cell>
          <cell r="S5207">
            <v>21</v>
          </cell>
          <cell r="X5207">
            <v>19.145658896222024</v>
          </cell>
        </row>
        <row r="5208">
          <cell r="A5208" t="str">
            <v>L&amp;S Undergrad Studies Division</v>
          </cell>
          <cell r="B5208" t="str">
            <v>Military Affairs Program</v>
          </cell>
          <cell r="N5208" t="str">
            <v>TAS Eligible</v>
          </cell>
          <cell r="S5208">
            <v>3.6666629999999998</v>
          </cell>
          <cell r="X5208">
            <v>2.9610875857232291</v>
          </cell>
        </row>
        <row r="5209">
          <cell r="A5209" t="str">
            <v>L&amp;S Undergrad Studies Division</v>
          </cell>
          <cell r="B5209" t="str">
            <v>Military Affairs Program</v>
          </cell>
          <cell r="N5209" t="str">
            <v>TAS Eligible</v>
          </cell>
          <cell r="S5209">
            <v>7.3333370000000002</v>
          </cell>
          <cell r="X5209">
            <v>5.9221840547180982</v>
          </cell>
        </row>
        <row r="5210">
          <cell r="A5210" t="str">
            <v>L&amp;S Undergrad Studies Division</v>
          </cell>
          <cell r="B5210" t="str">
            <v>Military Affairs Program</v>
          </cell>
          <cell r="N5210" t="str">
            <v>TAS Eligible</v>
          </cell>
          <cell r="S5210">
            <v>0</v>
          </cell>
          <cell r="X5210">
            <v>0</v>
          </cell>
        </row>
        <row r="5211">
          <cell r="A5211" t="str">
            <v>L&amp;S Undergrad Studies Division</v>
          </cell>
          <cell r="B5211" t="str">
            <v>Military Affairs Program</v>
          </cell>
          <cell r="N5211" t="str">
            <v>TAS Eligible</v>
          </cell>
          <cell r="S5211">
            <v>0</v>
          </cell>
          <cell r="X5211">
            <v>0</v>
          </cell>
        </row>
        <row r="5212">
          <cell r="A5212" t="str">
            <v>L&amp;S Undergrad Studies Division</v>
          </cell>
          <cell r="B5212" t="str">
            <v>Military Affairs Program</v>
          </cell>
          <cell r="N5212" t="str">
            <v>TAS Eligible</v>
          </cell>
          <cell r="S5212">
            <v>27</v>
          </cell>
          <cell r="X5212">
            <v>28.41116671483173</v>
          </cell>
        </row>
        <row r="5213">
          <cell r="A5213" t="str">
            <v>L&amp;S Undergrad Studies Division</v>
          </cell>
          <cell r="B5213" t="str">
            <v>Military Affairs Program</v>
          </cell>
          <cell r="N5213" t="str">
            <v>TAS Eligible</v>
          </cell>
          <cell r="S5213">
            <v>7.9999919999999998</v>
          </cell>
          <cell r="X5213">
            <v>8.470380434555004</v>
          </cell>
        </row>
        <row r="5214">
          <cell r="A5214" t="str">
            <v>L&amp;S Undergrad Studies Division</v>
          </cell>
          <cell r="B5214" t="str">
            <v>Military Affairs Program</v>
          </cell>
          <cell r="N5214" t="str">
            <v>TAS Eligible</v>
          </cell>
          <cell r="S5214">
            <v>16.000008000000001</v>
          </cell>
          <cell r="X5214">
            <v>16.940786280276726</v>
          </cell>
        </row>
        <row r="5215">
          <cell r="A5215" t="str">
            <v>L&amp;S Undergrad Studies Division</v>
          </cell>
          <cell r="B5215" t="str">
            <v>Military Affairs Program</v>
          </cell>
          <cell r="N5215" t="str">
            <v>TAS Eligible</v>
          </cell>
          <cell r="S5215">
            <v>14.666651999999999</v>
          </cell>
          <cell r="X5215">
            <v>12.841885153705409</v>
          </cell>
        </row>
        <row r="5216">
          <cell r="A5216" t="str">
            <v>L&amp;S Undergrad Studies Division</v>
          </cell>
          <cell r="B5216" t="str">
            <v>Military Affairs Program</v>
          </cell>
          <cell r="N5216" t="str">
            <v>TAS Eligible</v>
          </cell>
          <cell r="S5216">
            <v>29.333348000000001</v>
          </cell>
          <cell r="X5216">
            <v>25.683808833104809</v>
          </cell>
        </row>
        <row r="5217">
          <cell r="A5217" t="str">
            <v>L&amp;S Undergrad Studies Division</v>
          </cell>
          <cell r="B5217" t="str">
            <v>Military Affairs Program</v>
          </cell>
          <cell r="N5217" t="str">
            <v>TAS Eligible</v>
          </cell>
          <cell r="S5217">
            <v>15.999984</v>
          </cell>
          <cell r="X5217">
            <v>14.177447930114223</v>
          </cell>
        </row>
        <row r="5218">
          <cell r="A5218" t="str">
            <v>L&amp;S Undergrad Studies Division</v>
          </cell>
          <cell r="B5218" t="str">
            <v>Military Affairs Program</v>
          </cell>
          <cell r="N5218" t="str">
            <v>TAS Eligible</v>
          </cell>
          <cell r="S5218">
            <v>32.000016000000002</v>
          </cell>
          <cell r="X5218">
            <v>28.354938392614777</v>
          </cell>
        </row>
        <row r="5219">
          <cell r="A5219" t="str">
            <v>L&amp;S Undergrad Studies Division</v>
          </cell>
          <cell r="B5219" t="str">
            <v>Military Affairs Program</v>
          </cell>
          <cell r="N5219" t="str">
            <v>TAS Eligible</v>
          </cell>
          <cell r="S5219">
            <v>33</v>
          </cell>
          <cell r="X5219">
            <v>30.372770910044142</v>
          </cell>
        </row>
        <row r="5220">
          <cell r="A5220" t="str">
            <v>L&amp;S Undergrad Studies Division</v>
          </cell>
          <cell r="B5220" t="str">
            <v>Military Affairs Program</v>
          </cell>
          <cell r="N5220" t="str">
            <v>TAS Eligible</v>
          </cell>
          <cell r="S5220">
            <v>24</v>
          </cell>
          <cell r="X5220">
            <v>25.057008649171344</v>
          </cell>
        </row>
        <row r="5221">
          <cell r="A5221" t="str">
            <v>L&amp;S Undergrad Studies Division</v>
          </cell>
          <cell r="B5221" t="str">
            <v>Military Affairs Program</v>
          </cell>
          <cell r="N5221" t="str">
            <v>TAS Eligible</v>
          </cell>
          <cell r="S5221">
            <v>12</v>
          </cell>
          <cell r="X5221">
            <v>9.7330677290836647</v>
          </cell>
        </row>
        <row r="5222">
          <cell r="A5222" t="str">
            <v>L&amp;S Undergrad Studies Division</v>
          </cell>
          <cell r="B5222" t="str">
            <v>Military Affairs Program</v>
          </cell>
          <cell r="N5222" t="str">
            <v>TAS Eligible</v>
          </cell>
          <cell r="S5222">
            <v>0</v>
          </cell>
          <cell r="X5222">
            <v>0</v>
          </cell>
        </row>
        <row r="5223">
          <cell r="A5223" t="str">
            <v>L&amp;S Undergrad Studies Division</v>
          </cell>
          <cell r="B5223" t="str">
            <v>Military Affairs Program</v>
          </cell>
          <cell r="N5223" t="str">
            <v>TAS Eligible</v>
          </cell>
          <cell r="S5223">
            <v>0</v>
          </cell>
          <cell r="X5223">
            <v>0</v>
          </cell>
        </row>
        <row r="5224">
          <cell r="A5224" t="str">
            <v>L&amp;S Undergrad Studies Division</v>
          </cell>
          <cell r="B5224" t="str">
            <v>Military Affairs Program</v>
          </cell>
          <cell r="N5224" t="str">
            <v>TAS Eligible</v>
          </cell>
          <cell r="S5224">
            <v>8.9999909999999996</v>
          </cell>
          <cell r="X5224">
            <v>7.9399594583164221</v>
          </cell>
        </row>
        <row r="5225">
          <cell r="A5225" t="str">
            <v>L&amp;S Undergrad Studies Division</v>
          </cell>
          <cell r="B5225" t="str">
            <v>Military Affairs Program</v>
          </cell>
          <cell r="N5225" t="str">
            <v>TAS Eligible</v>
          </cell>
          <cell r="S5225">
            <v>8</v>
          </cell>
          <cell r="X5225">
            <v>7.2569941125056303</v>
          </cell>
        </row>
        <row r="5226">
          <cell r="A5226" t="str">
            <v>L&amp;S Undergrad Studies Division</v>
          </cell>
          <cell r="B5226" t="str">
            <v>Military Affairs Program</v>
          </cell>
          <cell r="N5226" t="str">
            <v>TAS Eligible</v>
          </cell>
          <cell r="S5226">
            <v>5.6167720000000001</v>
          </cell>
          <cell r="X5226">
            <v>4.7678676510100688</v>
          </cell>
        </row>
        <row r="5227">
          <cell r="A5227" t="str">
            <v>L&amp;S Undergrad Studies Division</v>
          </cell>
          <cell r="B5227" t="str">
            <v>Military Affairs Program</v>
          </cell>
          <cell r="N5227" t="str">
            <v>TAS Eligible</v>
          </cell>
          <cell r="S5227">
            <v>5.6167720000000001</v>
          </cell>
          <cell r="X5227">
            <v>4.7678676510100688</v>
          </cell>
        </row>
        <row r="5228">
          <cell r="A5228" t="str">
            <v>L&amp;S Undergrad Studies Division</v>
          </cell>
          <cell r="B5228" t="str">
            <v>Military Affairs Program</v>
          </cell>
          <cell r="N5228" t="str">
            <v>TAS Eligible</v>
          </cell>
          <cell r="S5228">
            <v>16.766456000000002</v>
          </cell>
          <cell r="X5228">
            <v>14.232417335879697</v>
          </cell>
        </row>
        <row r="5229">
          <cell r="A5229" t="str">
            <v>L&amp;S Undergrad Studies Division</v>
          </cell>
          <cell r="B5229" t="str">
            <v>Military Affairs Program</v>
          </cell>
          <cell r="N5229" t="str">
            <v>TAS Eligible</v>
          </cell>
          <cell r="S5229">
            <v>34</v>
          </cell>
          <cell r="X5229">
            <v>31.72938894738839</v>
          </cell>
        </row>
        <row r="5230">
          <cell r="A5230" t="str">
            <v>L&amp;S Undergrad Studies Division</v>
          </cell>
          <cell r="B5230" t="str">
            <v>Military Affairs Program</v>
          </cell>
          <cell r="N5230" t="str">
            <v>TAS Eligible</v>
          </cell>
          <cell r="S5230">
            <v>9.9999900000000004</v>
          </cell>
          <cell r="X5230">
            <v>9.245595329379249</v>
          </cell>
        </row>
        <row r="5231">
          <cell r="A5231" t="str">
            <v>L&amp;S Undergrad Studies Division</v>
          </cell>
          <cell r="B5231" t="str">
            <v>Military Affairs Program</v>
          </cell>
          <cell r="N5231" t="str">
            <v>TAS Eligible</v>
          </cell>
          <cell r="S5231">
            <v>20.00001</v>
          </cell>
          <cell r="X5231">
            <v>18.491218395572222</v>
          </cell>
        </row>
        <row r="5232">
          <cell r="A5232" t="str">
            <v>L&amp;S Undergrad Studies Division</v>
          </cell>
          <cell r="B5232" t="str">
            <v>Military Affairs Program</v>
          </cell>
          <cell r="N5232" t="str">
            <v>TAS Eligible</v>
          </cell>
          <cell r="S5232">
            <v>7.9999919999999998</v>
          </cell>
          <cell r="X5232">
            <v>6.1721167778637769</v>
          </cell>
        </row>
        <row r="5233">
          <cell r="A5233" t="str">
            <v>L&amp;S Undergrad Studies Division</v>
          </cell>
          <cell r="B5233" t="str">
            <v>Military Affairs Program</v>
          </cell>
          <cell r="N5233" t="str">
            <v>TAS Eligible</v>
          </cell>
          <cell r="S5233">
            <v>16.000008000000001</v>
          </cell>
          <cell r="X5233">
            <v>12.344252072096406</v>
          </cell>
        </row>
        <row r="5234">
          <cell r="A5234" t="str">
            <v>L&amp;S Undergrad Studies Division</v>
          </cell>
          <cell r="B5234" t="str">
            <v>Military Affairs Program</v>
          </cell>
          <cell r="N5234" t="str">
            <v>TAS Eligible</v>
          </cell>
          <cell r="S5234">
            <v>14.999985000000001</v>
          </cell>
          <cell r="X5234">
            <v>14.407209994944104</v>
          </cell>
        </row>
        <row r="5235">
          <cell r="A5235" t="str">
            <v>L&amp;S Undergrad Studies Division</v>
          </cell>
          <cell r="B5235" t="str">
            <v>Military Affairs Program</v>
          </cell>
          <cell r="N5235" t="str">
            <v>TAS Eligible</v>
          </cell>
          <cell r="S5235">
            <v>30.000015000000001</v>
          </cell>
          <cell r="X5235">
            <v>28.814463211561417</v>
          </cell>
        </row>
        <row r="5236">
          <cell r="A5236" t="str">
            <v>L&amp;S Undergrad Studies Division</v>
          </cell>
          <cell r="B5236" t="str">
            <v>Military Affairs Program</v>
          </cell>
          <cell r="N5236" t="str">
            <v>TAS Eligible</v>
          </cell>
          <cell r="S5236">
            <v>17.999981999999999</v>
          </cell>
          <cell r="X5236">
            <v>17.248700833116313</v>
          </cell>
        </row>
        <row r="5237">
          <cell r="A5237" t="str">
            <v>L&amp;S Undergrad Studies Division</v>
          </cell>
          <cell r="B5237" t="str">
            <v>Military Affairs Program</v>
          </cell>
          <cell r="N5237" t="str">
            <v>TAS Eligible</v>
          </cell>
          <cell r="S5237">
            <v>36.000017999999997</v>
          </cell>
          <cell r="X5237">
            <v>34.497453412386868</v>
          </cell>
        </row>
        <row r="5238">
          <cell r="A5238" t="str">
            <v>L&amp;S Undergrad Studies Division</v>
          </cell>
          <cell r="B5238" t="str">
            <v>Military Affairs Program</v>
          </cell>
          <cell r="N5238" t="str">
            <v>TAS Eligible</v>
          </cell>
          <cell r="S5238">
            <v>22</v>
          </cell>
          <cell r="X5238">
            <v>19.68334758611115</v>
          </cell>
        </row>
        <row r="5239">
          <cell r="A5239" t="str">
            <v>L&amp;S Undergrad Studies Division</v>
          </cell>
          <cell r="B5239" t="str">
            <v>Military Affairs Program</v>
          </cell>
          <cell r="N5239" t="str">
            <v>TAS Eligible</v>
          </cell>
          <cell r="S5239">
            <v>30</v>
          </cell>
          <cell r="X5239">
            <v>29.549417319322263</v>
          </cell>
        </row>
        <row r="5240">
          <cell r="A5240" t="str">
            <v>L&amp;S Undergrad Studies Division</v>
          </cell>
          <cell r="B5240" t="str">
            <v>Military Affairs Program</v>
          </cell>
          <cell r="N5240" t="str">
            <v>TAS Eligible</v>
          </cell>
          <cell r="S5240">
            <v>36</v>
          </cell>
          <cell r="X5240">
            <v>39.791837028595467</v>
          </cell>
        </row>
        <row r="5241">
          <cell r="A5241" t="str">
            <v>L&amp;S Undergrad Studies Division</v>
          </cell>
          <cell r="B5241" t="str">
            <v>Military Affairs Program</v>
          </cell>
          <cell r="N5241" t="str">
            <v>TAS Eligible</v>
          </cell>
          <cell r="S5241">
            <v>57</v>
          </cell>
          <cell r="X5241">
            <v>52.017289593594484</v>
          </cell>
        </row>
        <row r="5242">
          <cell r="A5242" t="str">
            <v>L&amp;S Undergrad Studies Division</v>
          </cell>
          <cell r="B5242" t="str">
            <v>Military Affairs Program</v>
          </cell>
          <cell r="N5242" t="str">
            <v>TAS Eligible</v>
          </cell>
          <cell r="S5242">
            <v>11.999988</v>
          </cell>
          <cell r="X5242">
            <v>10.451536031705343</v>
          </cell>
        </row>
        <row r="5243">
          <cell r="A5243" t="str">
            <v>L&amp;S Undergrad Studies Division</v>
          </cell>
          <cell r="B5243" t="str">
            <v>Military Affairs Program</v>
          </cell>
          <cell r="N5243" t="str">
            <v>TAS Eligible</v>
          </cell>
          <cell r="S5243">
            <v>24.000012000000002</v>
          </cell>
          <cell r="X5243">
            <v>20.903103418050136</v>
          </cell>
        </row>
        <row r="5244">
          <cell r="A5244" t="str">
            <v>L&amp;S Undergrad Studies Division</v>
          </cell>
          <cell r="B5244" t="str">
            <v>UG Interdisciplinary Studies</v>
          </cell>
          <cell r="N5244" t="str">
            <v>TAS Eligible</v>
          </cell>
          <cell r="S5244">
            <v>120</v>
          </cell>
          <cell r="X5244">
            <v>116.74692955554454</v>
          </cell>
        </row>
        <row r="5245">
          <cell r="A5245" t="str">
            <v>L&amp;S Undergrad Studies Division</v>
          </cell>
          <cell r="B5245" t="str">
            <v>UG Interdisciplinary Studies</v>
          </cell>
          <cell r="N5245" t="str">
            <v>TAS Eligible</v>
          </cell>
          <cell r="S5245">
            <v>1.98</v>
          </cell>
          <cell r="X5245">
            <v>1.8100167156807045</v>
          </cell>
        </row>
        <row r="5246">
          <cell r="A5246" t="str">
            <v>L&amp;S Undergrad Studies Division</v>
          </cell>
          <cell r="B5246" t="str">
            <v>UG Interdisciplinary Studies</v>
          </cell>
          <cell r="N5246" t="str">
            <v>Not TAS Eligible</v>
          </cell>
          <cell r="S5246">
            <v>16</v>
          </cell>
          <cell r="X5246">
            <v>17.37142857142857</v>
          </cell>
        </row>
        <row r="5247">
          <cell r="A5247" t="str">
            <v>L&amp;S Undergrad Studies Division</v>
          </cell>
          <cell r="B5247" t="str">
            <v>UG Interdisciplinary Studies</v>
          </cell>
          <cell r="N5247" t="str">
            <v>Not TAS Eligible</v>
          </cell>
          <cell r="S5247">
            <v>12</v>
          </cell>
          <cell r="X5247">
            <v>13.713037183150435</v>
          </cell>
        </row>
        <row r="5248">
          <cell r="A5248" t="str">
            <v>L&amp;S Undergrad Studies Division</v>
          </cell>
          <cell r="B5248" t="str">
            <v>UG Interdisciplinary Studies</v>
          </cell>
          <cell r="N5248" t="str">
            <v>TAS Eligible</v>
          </cell>
          <cell r="S5248">
            <v>39</v>
          </cell>
          <cell r="X5248">
            <v>39.388783631375212</v>
          </cell>
        </row>
        <row r="5249">
          <cell r="A5249" t="str">
            <v>L&amp;S Undergrad Studies Division</v>
          </cell>
          <cell r="B5249" t="str">
            <v>UG Interdisciplinary Studies</v>
          </cell>
          <cell r="N5249" t="str">
            <v>TAS Eligible</v>
          </cell>
          <cell r="S5249">
            <v>6.93</v>
          </cell>
          <cell r="X5249">
            <v>6.3350585048824657</v>
          </cell>
        </row>
        <row r="5250">
          <cell r="A5250" t="str">
            <v>L&amp;S Undergrad Studies Division</v>
          </cell>
          <cell r="B5250" t="str">
            <v>UG Interdisciplinary Studies</v>
          </cell>
          <cell r="N5250" t="str">
            <v>TAS Eligible</v>
          </cell>
          <cell r="S5250">
            <v>152</v>
          </cell>
          <cell r="X5250">
            <v>156.88305424223807</v>
          </cell>
        </row>
        <row r="5251">
          <cell r="A5251" t="str">
            <v>L&amp;S Undergrad Studies Division</v>
          </cell>
          <cell r="B5251" t="str">
            <v>UG Interdisciplinary Studies</v>
          </cell>
          <cell r="N5251" t="str">
            <v>TAS Eligible</v>
          </cell>
          <cell r="S5251">
            <v>175</v>
          </cell>
          <cell r="X5251">
            <v>170.49590641770652</v>
          </cell>
        </row>
        <row r="5252">
          <cell r="A5252" t="str">
            <v>L&amp;S Undergrad Studies Division</v>
          </cell>
          <cell r="B5252" t="str">
            <v>UG Interdisciplinary Studies</v>
          </cell>
          <cell r="N5252" t="str">
            <v>Not TAS Eligible</v>
          </cell>
          <cell r="S5252">
            <v>2.5</v>
          </cell>
          <cell r="X5252">
            <v>2.8346889142320926</v>
          </cell>
        </row>
        <row r="5253">
          <cell r="A5253" t="str">
            <v>L&amp;S Undergrad Studies Division</v>
          </cell>
          <cell r="B5253" t="str">
            <v>UG Interdisciplinary Studies</v>
          </cell>
          <cell r="N5253" t="str">
            <v>Not TAS Eligible</v>
          </cell>
          <cell r="S5253">
            <v>2.25</v>
          </cell>
          <cell r="X5253">
            <v>2.2528239068410443</v>
          </cell>
        </row>
        <row r="5254">
          <cell r="A5254" t="str">
            <v>L&amp;S Undergrad Studies Division</v>
          </cell>
          <cell r="B5254" t="str">
            <v>UG Interdisciplinary Studies</v>
          </cell>
          <cell r="N5254" t="str">
            <v>Not TAS Eligible</v>
          </cell>
          <cell r="S5254">
            <v>2.25</v>
          </cell>
          <cell r="X5254">
            <v>2.2899601634497562</v>
          </cell>
        </row>
        <row r="5255">
          <cell r="A5255" t="str">
            <v>L&amp;S Undergrad Studies Division</v>
          </cell>
          <cell r="B5255" t="str">
            <v>UG Interdisciplinary Studies</v>
          </cell>
          <cell r="N5255" t="str">
            <v>Not TAS Eligible</v>
          </cell>
          <cell r="S5255">
            <v>1.5</v>
          </cell>
          <cell r="X5255">
            <v>1.7254963093805689</v>
          </cell>
        </row>
        <row r="5256">
          <cell r="A5256" t="str">
            <v>L&amp;S Undergrad Studies Division</v>
          </cell>
          <cell r="B5256" t="str">
            <v>UG Interdisciplinary Studies</v>
          </cell>
          <cell r="N5256" t="str">
            <v>Not TAS Eligible</v>
          </cell>
          <cell r="S5256">
            <v>2.5</v>
          </cell>
          <cell r="X5256">
            <v>2.6891625647269572</v>
          </cell>
        </row>
        <row r="5257">
          <cell r="A5257" t="str">
            <v>L&amp;S Undergrad Studies Division</v>
          </cell>
          <cell r="B5257" t="str">
            <v>UG Interdisciplinary Studies</v>
          </cell>
          <cell r="N5257" t="str">
            <v>Not TAS Eligible</v>
          </cell>
          <cell r="S5257">
            <v>3.25</v>
          </cell>
          <cell r="X5257">
            <v>3.3803439704265932</v>
          </cell>
        </row>
        <row r="5258">
          <cell r="A5258" t="str">
            <v>L&amp;S Undergrad Studies Division</v>
          </cell>
          <cell r="B5258" t="str">
            <v>UG Interdisciplinary Studies</v>
          </cell>
          <cell r="N5258" t="str">
            <v>Not TAS Eligible</v>
          </cell>
          <cell r="S5258">
            <v>1</v>
          </cell>
          <cell r="X5258">
            <v>1.020241920255091</v>
          </cell>
        </row>
        <row r="5259">
          <cell r="A5259" t="str">
            <v>L&amp;S Undergrad Studies Division</v>
          </cell>
          <cell r="B5259" t="str">
            <v>UG Interdisciplinary Studies</v>
          </cell>
          <cell r="N5259" t="str">
            <v>Not TAS Eligible</v>
          </cell>
          <cell r="S5259">
            <v>2.25</v>
          </cell>
          <cell r="X5259">
            <v>2.528453569824658</v>
          </cell>
        </row>
        <row r="5260">
          <cell r="A5260" t="str">
            <v>L&amp;S Undergrad Studies Division</v>
          </cell>
          <cell r="B5260" t="str">
            <v>UG Interdisciplinary Studies</v>
          </cell>
          <cell r="N5260" t="str">
            <v>TAS Eligible</v>
          </cell>
          <cell r="S5260">
            <v>80</v>
          </cell>
          <cell r="X5260">
            <v>81.114370294817036</v>
          </cell>
        </row>
        <row r="5261">
          <cell r="A5261" t="str">
            <v>L&amp;S Undergrad Studies Division</v>
          </cell>
          <cell r="B5261" t="str">
            <v>UG Interdisciplinary Studies</v>
          </cell>
          <cell r="N5261" t="str">
            <v>TAS Eligible</v>
          </cell>
          <cell r="S5261">
            <v>664</v>
          </cell>
          <cell r="X5261">
            <v>666.68734217054032</v>
          </cell>
        </row>
        <row r="5262">
          <cell r="A5262" t="str">
            <v>L&amp;S Undergrad Studies Division</v>
          </cell>
          <cell r="B5262" t="str">
            <v>UG Interdisciplinary Studies</v>
          </cell>
          <cell r="N5262" t="str">
            <v>TAS Eligible</v>
          </cell>
          <cell r="S5262">
            <v>11</v>
          </cell>
          <cell r="X5262">
            <v>11.890897821630958</v>
          </cell>
        </row>
        <row r="5263">
          <cell r="A5263" t="str">
            <v>L&amp;S Undergrad Studies Division</v>
          </cell>
          <cell r="B5263" t="str">
            <v>UG Interdisciplinary Studies</v>
          </cell>
          <cell r="N5263" t="str">
            <v>Not TAS Eligible</v>
          </cell>
          <cell r="S5263">
            <v>14.5</v>
          </cell>
          <cell r="X5263">
            <v>14.783191606392663</v>
          </cell>
        </row>
        <row r="5264">
          <cell r="A5264" t="str">
            <v>L&amp;S Undergrad Studies Division</v>
          </cell>
          <cell r="B5264" t="str">
            <v>UG Interdisciplinary Studies</v>
          </cell>
          <cell r="N5264" t="str">
            <v>Not TAS Eligible</v>
          </cell>
          <cell r="S5264">
            <v>22.5</v>
          </cell>
          <cell r="X5264">
            <v>23.060302021358122</v>
          </cell>
        </row>
        <row r="5265">
          <cell r="A5265" t="str">
            <v>L&amp;S Undergrad Studies Division</v>
          </cell>
          <cell r="B5265" t="str">
            <v>UG Interdisciplinary Studies</v>
          </cell>
          <cell r="N5265" t="str">
            <v>Not TAS Eligible</v>
          </cell>
          <cell r="S5265">
            <v>12</v>
          </cell>
          <cell r="X5265">
            <v>11.33159653368816</v>
          </cell>
        </row>
        <row r="5266">
          <cell r="A5266" t="str">
            <v>L&amp;S Undergrad Studies Division</v>
          </cell>
          <cell r="B5266" t="str">
            <v>UG Interdisciplinary Studies</v>
          </cell>
          <cell r="N5266" t="str">
            <v>Not TAS Eligible</v>
          </cell>
          <cell r="S5266">
            <v>3.5</v>
          </cell>
          <cell r="X5266">
            <v>3.4518614759927684</v>
          </cell>
        </row>
        <row r="5267">
          <cell r="A5267" t="str">
            <v>L&amp;S Undergrad Studies Division</v>
          </cell>
          <cell r="B5267" t="str">
            <v>UG Interdisciplinary Studies</v>
          </cell>
          <cell r="N5267" t="str">
            <v>Not TAS Eligible</v>
          </cell>
          <cell r="S5267">
            <v>2.35</v>
          </cell>
          <cell r="X5267">
            <v>2.4213042918948404</v>
          </cell>
        </row>
        <row r="5268">
          <cell r="A5268" t="str">
            <v>L&amp;S Undergrad Studies Division</v>
          </cell>
          <cell r="B5268" t="str">
            <v>UG Interdisciplinary Studies</v>
          </cell>
          <cell r="N5268" t="str">
            <v>Not TAS Eligible</v>
          </cell>
          <cell r="S5268">
            <v>2.5463079999999998</v>
          </cell>
          <cell r="X5268">
            <v>2.7293432476414181</v>
          </cell>
        </row>
        <row r="5269">
          <cell r="A5269" t="str">
            <v>L&amp;S Undergrad Studies Division</v>
          </cell>
          <cell r="B5269" t="str">
            <v>UG Interdisciplinary Studies</v>
          </cell>
          <cell r="N5269" t="str">
            <v>Not TAS Eligible</v>
          </cell>
          <cell r="S5269">
            <v>1.3</v>
          </cell>
          <cell r="X5269">
            <v>1.3710025231531979</v>
          </cell>
        </row>
        <row r="5270">
          <cell r="A5270" t="str">
            <v>L&amp;S Undergrad Studies Division</v>
          </cell>
          <cell r="B5270" t="str">
            <v>UG Interdisciplinary Studies</v>
          </cell>
          <cell r="N5270" t="str">
            <v>TAS Eligible</v>
          </cell>
          <cell r="S5270">
            <v>772</v>
          </cell>
          <cell r="X5270">
            <v>680.37396811978647</v>
          </cell>
        </row>
        <row r="5271">
          <cell r="A5271" t="str">
            <v>L&amp;S Undergrad Studies Division</v>
          </cell>
          <cell r="B5271" t="str">
            <v>UG Interdisciplinary Studies</v>
          </cell>
          <cell r="N5271" t="str">
            <v>TAS Eligible</v>
          </cell>
          <cell r="S5271">
            <v>17.25</v>
          </cell>
          <cell r="X5271">
            <v>16.584645298596257</v>
          </cell>
        </row>
        <row r="5272">
          <cell r="A5272" t="str">
            <v>L&amp;S Undergrad Studies Division</v>
          </cell>
          <cell r="B5272" t="str">
            <v>UG Interdisciplinary Studies</v>
          </cell>
          <cell r="N5272" t="str">
            <v>Not TAS Eligible</v>
          </cell>
          <cell r="S5272">
            <v>15</v>
          </cell>
          <cell r="X5272">
            <v>15.264329333301639</v>
          </cell>
        </row>
        <row r="5273">
          <cell r="A5273" t="str">
            <v>L&amp;S Undergrad Studies Division</v>
          </cell>
          <cell r="B5273" t="str">
            <v>UG Interdisciplinary Studies</v>
          </cell>
          <cell r="N5273" t="str">
            <v>Not TAS Eligible</v>
          </cell>
          <cell r="S5273">
            <v>21.5</v>
          </cell>
          <cell r="X5273">
            <v>22.035399709297756</v>
          </cell>
        </row>
        <row r="5274">
          <cell r="A5274" t="str">
            <v>L&amp;S Undergrad Studies Division</v>
          </cell>
          <cell r="B5274" t="str">
            <v>UG Interdisciplinary Studies</v>
          </cell>
          <cell r="N5274" t="str">
            <v>Not TAS Eligible</v>
          </cell>
          <cell r="S5274">
            <v>12</v>
          </cell>
          <cell r="X5274">
            <v>11.33159653368816</v>
          </cell>
        </row>
        <row r="5275">
          <cell r="A5275" t="str">
            <v>L&amp;S Undergrad Studies Division</v>
          </cell>
          <cell r="B5275" t="str">
            <v>UG Interdisciplinary Studies</v>
          </cell>
          <cell r="N5275" t="str">
            <v>Not TAS Eligible</v>
          </cell>
          <cell r="S5275">
            <v>3</v>
          </cell>
          <cell r="X5275">
            <v>2.9587384079938013</v>
          </cell>
        </row>
        <row r="5276">
          <cell r="A5276" t="str">
            <v>L&amp;S Undergrad Studies Division</v>
          </cell>
          <cell r="B5276" t="str">
            <v>UG Interdisciplinary Studies</v>
          </cell>
          <cell r="N5276" t="str">
            <v>Not TAS Eligible</v>
          </cell>
          <cell r="S5276">
            <v>2.7</v>
          </cell>
          <cell r="X5276">
            <v>2.7819240800493921</v>
          </cell>
        </row>
        <row r="5277">
          <cell r="A5277" t="str">
            <v>L&amp;S Undergrad Studies Division</v>
          </cell>
          <cell r="B5277" t="str">
            <v>UG Interdisciplinary Studies</v>
          </cell>
          <cell r="N5277" t="str">
            <v>Not TAS Eligible</v>
          </cell>
          <cell r="S5277">
            <v>1.8981570000000001</v>
          </cell>
          <cell r="X5277">
            <v>2.034601466481389</v>
          </cell>
        </row>
        <row r="5278">
          <cell r="A5278" t="str">
            <v>L&amp;S Undergrad Studies Division</v>
          </cell>
          <cell r="B5278" t="str">
            <v>UG Interdisciplinary Studies</v>
          </cell>
          <cell r="N5278" t="str">
            <v>Not TAS Eligible</v>
          </cell>
          <cell r="S5278">
            <v>1.1000000000000001</v>
          </cell>
          <cell r="X5278">
            <v>1.1600790580527058</v>
          </cell>
        </row>
        <row r="5279">
          <cell r="A5279" t="str">
            <v>L&amp;S Undergrad Studies Division</v>
          </cell>
          <cell r="B5279" t="str">
            <v>UG Interdisciplinary Studies</v>
          </cell>
          <cell r="N5279" t="str">
            <v>TAS Eligible</v>
          </cell>
          <cell r="S5279">
            <v>248</v>
          </cell>
          <cell r="X5279">
            <v>268.50445748673371</v>
          </cell>
        </row>
        <row r="5280">
          <cell r="A5280" t="str">
            <v>L&amp;S Undergrad Studies Division</v>
          </cell>
          <cell r="B5280" t="str">
            <v>UG Interdisciplinary Studies</v>
          </cell>
          <cell r="N5280" t="str">
            <v>TAS Eligible</v>
          </cell>
          <cell r="S5280">
            <v>49.090859999999999</v>
          </cell>
          <cell r="X5280">
            <v>50.004579171493042</v>
          </cell>
        </row>
        <row r="5281">
          <cell r="A5281" t="str">
            <v>L&amp;S Undergrad Studies Division</v>
          </cell>
          <cell r="B5281" t="str">
            <v>UG Interdisciplinary Studies</v>
          </cell>
          <cell r="N5281" t="str">
            <v>TAS Eligible</v>
          </cell>
          <cell r="S5281">
            <v>130.90914000000001</v>
          </cell>
          <cell r="X5281">
            <v>133.34572780762173</v>
          </cell>
        </row>
        <row r="5282">
          <cell r="A5282" t="str">
            <v>L&amp;S Undergrad Studies Division</v>
          </cell>
          <cell r="B5282" t="str">
            <v>UG Interdisciplinary Studies</v>
          </cell>
          <cell r="N5282" t="str">
            <v>TAS Eligible</v>
          </cell>
          <cell r="S5282">
            <v>100</v>
          </cell>
          <cell r="X5282">
            <v>108.66975821917771</v>
          </cell>
        </row>
        <row r="5283">
          <cell r="A5283" t="str">
            <v>L&amp;S Undergrad Studies Division</v>
          </cell>
          <cell r="B5283" t="str">
            <v>UG Interdisciplinary Studies</v>
          </cell>
          <cell r="N5283" t="str">
            <v>TAS Eligible</v>
          </cell>
          <cell r="S5283">
            <v>60</v>
          </cell>
          <cell r="X5283">
            <v>67.260622549948181</v>
          </cell>
        </row>
        <row r="5284">
          <cell r="A5284" t="str">
            <v>L&amp;S Undergrad Studies Division</v>
          </cell>
          <cell r="B5284" t="str">
            <v>UG Interdisciplinary Studies</v>
          </cell>
          <cell r="N5284" t="str">
            <v>TAS Eligible</v>
          </cell>
          <cell r="S5284">
            <v>524</v>
          </cell>
          <cell r="X5284">
            <v>579.54468678637716</v>
          </cell>
        </row>
        <row r="5285">
          <cell r="A5285" t="str">
            <v>L&amp;S Undergrad Studies Division</v>
          </cell>
          <cell r="B5285" t="str">
            <v>UG Interdisciplinary Studies</v>
          </cell>
          <cell r="N5285" t="str">
            <v>TAS Eligible</v>
          </cell>
          <cell r="S5285">
            <v>272</v>
          </cell>
          <cell r="X5285">
            <v>273.3407986766664</v>
          </cell>
        </row>
        <row r="5286">
          <cell r="A5286" t="str">
            <v>L&amp;S Undergrad Studies Division</v>
          </cell>
          <cell r="B5286" t="str">
            <v>UG Interdisciplinary Studies</v>
          </cell>
          <cell r="N5286" t="str">
            <v>TAS Eligible</v>
          </cell>
          <cell r="S5286">
            <v>42</v>
          </cell>
          <cell r="X5286">
            <v>43.877408076355493</v>
          </cell>
        </row>
        <row r="5287">
          <cell r="A5287" t="str">
            <v>L&amp;S Undergrad Studies Division</v>
          </cell>
          <cell r="B5287" t="str">
            <v>UG Interdisciplinary Studies</v>
          </cell>
          <cell r="N5287" t="str">
            <v>TAS Eligible</v>
          </cell>
          <cell r="S5287">
            <v>152</v>
          </cell>
          <cell r="X5287">
            <v>147.87944410368976</v>
          </cell>
        </row>
        <row r="5288">
          <cell r="A5288" t="str">
            <v>L&amp;S Undergrad Studies Division</v>
          </cell>
          <cell r="B5288" t="str">
            <v>UG Interdisciplinary Studies</v>
          </cell>
          <cell r="N5288" t="str">
            <v>TAS Eligible</v>
          </cell>
          <cell r="S5288">
            <v>76</v>
          </cell>
          <cell r="X5288">
            <v>85.157844175747854</v>
          </cell>
        </row>
        <row r="5289">
          <cell r="A5289" t="str">
            <v>L&amp;S Undergrad Studies Division</v>
          </cell>
          <cell r="B5289" t="str">
            <v>UG Interdisciplinary Studies</v>
          </cell>
          <cell r="N5289" t="str">
            <v>TAS Eligible</v>
          </cell>
          <cell r="S5289">
            <v>32</v>
          </cell>
          <cell r="X5289">
            <v>34.205897450521874</v>
          </cell>
        </row>
        <row r="5290">
          <cell r="A5290" t="str">
            <v>L&amp;S Undergrad Studies Division</v>
          </cell>
          <cell r="B5290" t="str">
            <v>UG Interdisciplinary Studies</v>
          </cell>
          <cell r="N5290" t="str">
            <v>TAS Eligible</v>
          </cell>
          <cell r="S5290">
            <v>44</v>
          </cell>
          <cell r="X5290">
            <v>45.727599858057516</v>
          </cell>
        </row>
        <row r="5291">
          <cell r="A5291" t="str">
            <v>L&amp;S Undergrad Studies Division</v>
          </cell>
          <cell r="B5291" t="str">
            <v>UG Interdisciplinary Studies</v>
          </cell>
          <cell r="N5291" t="str">
            <v>TAS Eligible</v>
          </cell>
          <cell r="S5291">
            <v>60</v>
          </cell>
          <cell r="X5291">
            <v>58.465864805245943</v>
          </cell>
        </row>
        <row r="5292">
          <cell r="A5292" t="str">
            <v>L&amp;S Undergrad Studies Division</v>
          </cell>
          <cell r="B5292" t="str">
            <v>UG Interdisciplinary Studies</v>
          </cell>
          <cell r="N5292" t="str">
            <v>TAS Eligible</v>
          </cell>
          <cell r="S5292">
            <v>60</v>
          </cell>
          <cell r="X5292">
            <v>59.730794788560416</v>
          </cell>
        </row>
        <row r="5293">
          <cell r="A5293" t="str">
            <v>L&amp;S Undergrad Studies Division</v>
          </cell>
          <cell r="B5293" t="str">
            <v>UG Interdisciplinary Studies</v>
          </cell>
          <cell r="N5293" t="str">
            <v>TAS Eligible</v>
          </cell>
          <cell r="S5293">
            <v>56</v>
          </cell>
          <cell r="X5293">
            <v>60.707872141482369</v>
          </cell>
        </row>
        <row r="5294">
          <cell r="A5294" t="str">
            <v>L&amp;S Undergrad Studies Division</v>
          </cell>
          <cell r="B5294" t="str">
            <v>UG Interdisciplinary Studies</v>
          </cell>
          <cell r="N5294" t="str">
            <v>TAS Eligible</v>
          </cell>
          <cell r="S5294">
            <v>28</v>
          </cell>
          <cell r="X5294">
            <v>28.389516525809796</v>
          </cell>
        </row>
        <row r="5295">
          <cell r="A5295" t="str">
            <v>L&amp;S Undergrad Studies Division</v>
          </cell>
          <cell r="B5295" t="str">
            <v>UG Interdisciplinary Studies</v>
          </cell>
          <cell r="N5295" t="str">
            <v>TAS Eligible</v>
          </cell>
          <cell r="S5295">
            <v>40</v>
          </cell>
          <cell r="X5295">
            <v>37.632384200439006</v>
          </cell>
        </row>
        <row r="5296">
          <cell r="A5296" t="str">
            <v>L&amp;S Undergrad Studies Division</v>
          </cell>
          <cell r="B5296" t="str">
            <v>UG Interdisciplinary Studies</v>
          </cell>
          <cell r="N5296" t="str">
            <v>Not TAS Eligible</v>
          </cell>
          <cell r="S5296">
            <v>42</v>
          </cell>
          <cell r="X5296">
            <v>42.803993003840695</v>
          </cell>
        </row>
        <row r="5297">
          <cell r="A5297" t="str">
            <v>L&amp;S Undergrad Studies Division</v>
          </cell>
          <cell r="B5297" t="str">
            <v>UG Interdisciplinary Studies</v>
          </cell>
          <cell r="N5297" t="str">
            <v>Not TAS Eligible</v>
          </cell>
          <cell r="S5297">
            <v>4</v>
          </cell>
          <cell r="X5297">
            <v>4.4832808910066273</v>
          </cell>
        </row>
        <row r="5298">
          <cell r="A5298" t="str">
            <v>L&amp;S Undergrad Studies Division</v>
          </cell>
          <cell r="B5298" t="str">
            <v>UG Interdisciplinary Studies</v>
          </cell>
          <cell r="N5298" t="str">
            <v>Not TAS Eligible</v>
          </cell>
          <cell r="S5298">
            <v>152</v>
          </cell>
          <cell r="X5298">
            <v>162.40137721492576</v>
          </cell>
        </row>
        <row r="5299">
          <cell r="A5299" t="str">
            <v>L&amp;S Undergrad Studies Division</v>
          </cell>
          <cell r="B5299" t="str">
            <v>UG Interdisciplinary Studies</v>
          </cell>
          <cell r="N5299" t="str">
            <v>Not TAS Eligible</v>
          </cell>
          <cell r="S5299">
            <v>12</v>
          </cell>
          <cell r="X5299">
            <v>13.025303145298</v>
          </cell>
        </row>
        <row r="5300">
          <cell r="A5300" t="str">
            <v>L&amp;S Undergrad Studies Division</v>
          </cell>
          <cell r="B5300" t="str">
            <v>UG Interdisciplinary Studies</v>
          </cell>
          <cell r="N5300" t="str">
            <v>TAS Eligible</v>
          </cell>
          <cell r="S5300">
            <v>388</v>
          </cell>
          <cell r="X5300">
            <v>394.15201648078778</v>
          </cell>
        </row>
        <row r="5301">
          <cell r="A5301" t="str">
            <v>L&amp;S Undergrad Studies Division</v>
          </cell>
          <cell r="B5301" t="str">
            <v>UG Interdisciplinary Studies</v>
          </cell>
          <cell r="N5301" t="str">
            <v>TAS Eligible</v>
          </cell>
          <cell r="S5301">
            <v>328</v>
          </cell>
          <cell r="X5301">
            <v>343.88395942126033</v>
          </cell>
        </row>
        <row r="5302">
          <cell r="A5302" t="str">
            <v>L&amp;S Undergrad Studies Division</v>
          </cell>
          <cell r="B5302" t="str">
            <v>UG Interdisciplinary Studies</v>
          </cell>
          <cell r="N5302" t="str">
            <v>TAS Eligible</v>
          </cell>
          <cell r="S5302">
            <v>216</v>
          </cell>
          <cell r="X5302">
            <v>210.25029862601059</v>
          </cell>
        </row>
        <row r="5303">
          <cell r="A5303" t="str">
            <v>L&amp;S Undergrad Studies Division</v>
          </cell>
          <cell r="B5303" t="str">
            <v>UG Interdisciplinary Studies</v>
          </cell>
          <cell r="N5303" t="str">
            <v>TAS Eligible</v>
          </cell>
          <cell r="S5303">
            <v>32</v>
          </cell>
          <cell r="X5303">
            <v>32.445748117926804</v>
          </cell>
        </row>
        <row r="5304">
          <cell r="A5304" t="str">
            <v>L&amp;S Undergrad Studies Division</v>
          </cell>
          <cell r="B5304" t="str">
            <v>UG Interdisciplinary Studies</v>
          </cell>
          <cell r="N5304" t="str">
            <v>TAS Eligible</v>
          </cell>
          <cell r="S5304">
            <v>63</v>
          </cell>
          <cell r="X5304">
            <v>58.596612411735769</v>
          </cell>
        </row>
        <row r="5305">
          <cell r="A5305" t="str">
            <v>L&amp;S Undergrad Studies Division</v>
          </cell>
          <cell r="B5305" t="str">
            <v>UG Interdisciplinary Studies</v>
          </cell>
          <cell r="N5305" t="str">
            <v>TAS Eligible</v>
          </cell>
          <cell r="S5305">
            <v>84</v>
          </cell>
          <cell r="X5305">
            <v>82.995698546479829</v>
          </cell>
        </row>
        <row r="5306">
          <cell r="A5306" t="str">
            <v>L&amp;S Undergrad Studies Division</v>
          </cell>
          <cell r="B5306" t="str">
            <v>UG Interdisciplinary Studies</v>
          </cell>
          <cell r="N5306" t="str">
            <v>TAS Eligible</v>
          </cell>
          <cell r="S5306">
            <v>57</v>
          </cell>
          <cell r="X5306">
            <v>59.617207274872676</v>
          </cell>
        </row>
        <row r="5307">
          <cell r="A5307" t="str">
            <v>L&amp;S Undergrad Studies Division</v>
          </cell>
          <cell r="B5307" t="str">
            <v>UG Interdisciplinary Studies</v>
          </cell>
          <cell r="N5307" t="str">
            <v>TAS Eligible</v>
          </cell>
          <cell r="S5307">
            <v>63</v>
          </cell>
          <cell r="X5307">
            <v>66.796895392922295</v>
          </cell>
        </row>
        <row r="5308">
          <cell r="A5308" t="str">
            <v>L&amp;S Undergrad Studies Division</v>
          </cell>
          <cell r="B5308" t="str">
            <v>UG Interdisciplinary Studies</v>
          </cell>
          <cell r="N5308" t="str">
            <v>TAS Eligible</v>
          </cell>
          <cell r="S5308">
            <v>104</v>
          </cell>
          <cell r="X5308">
            <v>106.58952548940321</v>
          </cell>
        </row>
        <row r="5309">
          <cell r="A5309" t="str">
            <v>L&amp;S Undergrad Studies Division</v>
          </cell>
          <cell r="B5309" t="str">
            <v>UG Interdisciplinary Studies</v>
          </cell>
          <cell r="N5309" t="str">
            <v>TAS Eligible</v>
          </cell>
          <cell r="S5309">
            <v>108</v>
          </cell>
          <cell r="X5309">
            <v>102.74067794173577</v>
          </cell>
        </row>
        <row r="5310">
          <cell r="A5310" t="str">
            <v>L&amp;S Undergrad Studies Division</v>
          </cell>
          <cell r="B5310" t="str">
            <v>UG Interdisciplinary Studies</v>
          </cell>
          <cell r="N5310" t="str">
            <v>TAS Eligible</v>
          </cell>
          <cell r="S5310">
            <v>88</v>
          </cell>
          <cell r="X5310">
            <v>84.289790972540942</v>
          </cell>
        </row>
        <row r="5311">
          <cell r="A5311" t="str">
            <v>L&amp;S Undergrad Studies Division</v>
          </cell>
          <cell r="B5311" t="str">
            <v>UG Interdisciplinary Studies</v>
          </cell>
          <cell r="N5311" t="str">
            <v>TAS Eligible</v>
          </cell>
          <cell r="S5311">
            <v>76</v>
          </cell>
          <cell r="X5311">
            <v>75.852596676334457</v>
          </cell>
        </row>
        <row r="5312">
          <cell r="A5312" t="str">
            <v>L&amp;S Undergrad Studies Division</v>
          </cell>
          <cell r="B5312" t="str">
            <v>UG Interdisciplinary Studies</v>
          </cell>
          <cell r="N5312" t="str">
            <v>TAS Eligible</v>
          </cell>
          <cell r="S5312">
            <v>72</v>
          </cell>
          <cell r="X5312">
            <v>68.279520659011283</v>
          </cell>
        </row>
        <row r="5313">
          <cell r="A5313" t="str">
            <v>L&amp;S Undergrad Studies Division</v>
          </cell>
          <cell r="B5313" t="str">
            <v>UG Interdisciplinary Studies</v>
          </cell>
          <cell r="N5313" t="str">
            <v>TAS Eligible</v>
          </cell>
          <cell r="S5313">
            <v>64</v>
          </cell>
          <cell r="X5313">
            <v>56.566024482242916</v>
          </cell>
        </row>
        <row r="5314">
          <cell r="A5314" t="str">
            <v>L&amp;S Undergrad Studies Division</v>
          </cell>
          <cell r="B5314" t="str">
            <v>UG Interdisciplinary Studies</v>
          </cell>
          <cell r="N5314" t="str">
            <v>TAS Eligible</v>
          </cell>
          <cell r="S5314">
            <v>72</v>
          </cell>
          <cell r="X5314">
            <v>69.46835991030278</v>
          </cell>
        </row>
        <row r="5315">
          <cell r="A5315" t="str">
            <v>L&amp;S Undergrad Studies Division</v>
          </cell>
          <cell r="B5315" t="str">
            <v>UG Interdisciplinary Studies</v>
          </cell>
          <cell r="N5315" t="str">
            <v>TAS Eligible</v>
          </cell>
          <cell r="S5315">
            <v>84</v>
          </cell>
          <cell r="X5315">
            <v>86.452353303346698</v>
          </cell>
        </row>
        <row r="5316">
          <cell r="A5316" t="str">
            <v>L&amp;S Undergrad Studies Division</v>
          </cell>
          <cell r="B5316" t="str">
            <v>UG Interdisciplinary Studies</v>
          </cell>
          <cell r="N5316" t="str">
            <v>TAS Eligible</v>
          </cell>
          <cell r="S5316">
            <v>84</v>
          </cell>
          <cell r="X5316">
            <v>80.542106550819767</v>
          </cell>
        </row>
        <row r="5317">
          <cell r="A5317" t="str">
            <v>L&amp;S Undergrad Studies Division</v>
          </cell>
          <cell r="B5317" t="str">
            <v>UG Interdisciplinary Studies</v>
          </cell>
          <cell r="N5317" t="str">
            <v>TAS Eligible</v>
          </cell>
          <cell r="S5317">
            <v>92</v>
          </cell>
          <cell r="X5317">
            <v>96.137524059787282</v>
          </cell>
        </row>
        <row r="5318">
          <cell r="A5318" t="str">
            <v>L&amp;S Undergrad Studies Division</v>
          </cell>
          <cell r="B5318" t="str">
            <v>UG Interdisciplinary Studies</v>
          </cell>
          <cell r="N5318" t="str">
            <v>TAS Eligible</v>
          </cell>
          <cell r="S5318">
            <v>68</v>
          </cell>
          <cell r="X5318">
            <v>65.123501977555208</v>
          </cell>
        </row>
        <row r="5319">
          <cell r="A5319" t="str">
            <v>L&amp;S Undergrad Studies Division</v>
          </cell>
          <cell r="B5319" t="str">
            <v>UG Interdisciplinary Studies</v>
          </cell>
          <cell r="N5319" t="str">
            <v>Not TAS Eligible</v>
          </cell>
          <cell r="S5319">
            <v>36</v>
          </cell>
          <cell r="X5319">
            <v>36.689136860434886</v>
          </cell>
        </row>
        <row r="5320">
          <cell r="A5320" t="str">
            <v>L&amp;S Undergrad Studies Division</v>
          </cell>
          <cell r="B5320" t="str">
            <v>UG Interdisciplinary Studies</v>
          </cell>
          <cell r="N5320" t="str">
            <v>Not TAS Eligible</v>
          </cell>
          <cell r="S5320">
            <v>4</v>
          </cell>
          <cell r="X5320">
            <v>4.4832808910066273</v>
          </cell>
        </row>
        <row r="5321">
          <cell r="A5321" t="str">
            <v>L&amp;S Undergrad Studies Division</v>
          </cell>
          <cell r="B5321" t="str">
            <v>UG Interdisciplinary Studies</v>
          </cell>
          <cell r="N5321" t="str">
            <v>Not TAS Eligible</v>
          </cell>
          <cell r="S5321">
            <v>168</v>
          </cell>
          <cell r="X5321">
            <v>179.4962590270232</v>
          </cell>
        </row>
        <row r="5322">
          <cell r="A5322" t="str">
            <v>L&amp;S Undergrad Studies Division</v>
          </cell>
          <cell r="B5322" t="str">
            <v>UG Interdisciplinary Studies</v>
          </cell>
          <cell r="N5322" t="str">
            <v>Not TAS Eligible</v>
          </cell>
          <cell r="S5322">
            <v>18</v>
          </cell>
          <cell r="X5322">
            <v>19.537954717947002</v>
          </cell>
        </row>
        <row r="5323">
          <cell r="A5323" t="str">
            <v>L&amp;S Undergrad Studies Division</v>
          </cell>
          <cell r="B5323" t="str">
            <v>UG Interdisciplinary Studies</v>
          </cell>
          <cell r="N5323" t="str">
            <v>TAS Eligible</v>
          </cell>
          <cell r="S5323">
            <v>184</v>
          </cell>
          <cell r="X5323">
            <v>194.1238559507907</v>
          </cell>
        </row>
        <row r="5324">
          <cell r="A5324" t="str">
            <v>L&amp;S Undergrad Studies Division</v>
          </cell>
          <cell r="B5324" t="str">
            <v>UG Interdisciplinary Studies</v>
          </cell>
          <cell r="N5324" t="str">
            <v>TAS Eligible</v>
          </cell>
          <cell r="S5324">
            <v>39</v>
          </cell>
          <cell r="X5324">
            <v>42.911244343904187</v>
          </cell>
        </row>
        <row r="5325">
          <cell r="A5325" t="str">
            <v>L&amp;S Undergrad Studies Division</v>
          </cell>
          <cell r="B5325" t="str">
            <v>UG Interdisciplinary Studies</v>
          </cell>
          <cell r="N5325" t="str">
            <v>Not TAS Eligible</v>
          </cell>
          <cell r="S5325">
            <v>12</v>
          </cell>
          <cell r="X5325">
            <v>10.581935565711714</v>
          </cell>
        </row>
        <row r="5326">
          <cell r="A5326" t="str">
            <v>L&amp;S Undergrad Studies Division</v>
          </cell>
          <cell r="B5326" t="str">
            <v>UG Interdisciplinary Studies</v>
          </cell>
          <cell r="N5326" t="str">
            <v>Not TAS Eligible</v>
          </cell>
          <cell r="S5326">
            <v>12</v>
          </cell>
          <cell r="X5326">
            <v>14.256479787260535</v>
          </cell>
        </row>
        <row r="5327">
          <cell r="A5327" t="str">
            <v>L&amp;S Undergrad Studies Division</v>
          </cell>
          <cell r="B5327" t="str">
            <v>UG Interdisciplinary Studies</v>
          </cell>
          <cell r="N5327" t="str">
            <v>TAS Eligible</v>
          </cell>
          <cell r="S5327">
            <v>388</v>
          </cell>
          <cell r="X5327">
            <v>404.06425996353556</v>
          </cell>
        </row>
        <row r="5328">
          <cell r="A5328" t="str">
            <v>L&amp;S Undergrad Studies Division</v>
          </cell>
          <cell r="B5328" t="str">
            <v>UG Interdisciplinary Studies</v>
          </cell>
          <cell r="N5328" t="str">
            <v>TAS Eligible</v>
          </cell>
          <cell r="S5328">
            <v>39</v>
          </cell>
          <cell r="X5328">
            <v>41.961156750666198</v>
          </cell>
        </row>
        <row r="5329">
          <cell r="A5329" t="str">
            <v>L&amp;S Undergrad Studies Division</v>
          </cell>
          <cell r="B5329" t="str">
            <v>UG Interdisciplinary Studies</v>
          </cell>
          <cell r="N5329" t="str">
            <v>TAS Eligible</v>
          </cell>
          <cell r="S5329">
            <v>28</v>
          </cell>
          <cell r="X5329">
            <v>28.994533349961216</v>
          </cell>
        </row>
        <row r="5330">
          <cell r="A5330" t="str">
            <v>L&amp;S Undergrad Studies Division</v>
          </cell>
          <cell r="B5330" t="str">
            <v>UG Interdisciplinary Studies</v>
          </cell>
          <cell r="N5330" t="str">
            <v>TAS Eligible</v>
          </cell>
          <cell r="S5330">
            <v>12</v>
          </cell>
          <cell r="X5330">
            <v>14.103240553454595</v>
          </cell>
        </row>
        <row r="5331">
          <cell r="A5331" t="str">
            <v>L&amp;S Undergrad Studies Division</v>
          </cell>
          <cell r="B5331" t="str">
            <v>UG Interdisciplinary Studies</v>
          </cell>
          <cell r="N5331" t="str">
            <v>TAS Eligible</v>
          </cell>
          <cell r="S5331">
            <v>57</v>
          </cell>
          <cell r="X5331">
            <v>57.592593119625043</v>
          </cell>
        </row>
        <row r="5332">
          <cell r="A5332" t="str">
            <v>L&amp;S Undergrad Studies Division</v>
          </cell>
          <cell r="B5332" t="str">
            <v>UG Interdisciplinary Studies</v>
          </cell>
          <cell r="N5332" t="str">
            <v>TAS Eligible</v>
          </cell>
          <cell r="S5332">
            <v>435</v>
          </cell>
          <cell r="X5332">
            <v>456.73429310435694</v>
          </cell>
        </row>
        <row r="5333">
          <cell r="A5333" t="str">
            <v>L&amp;S Undergrad Studies Division</v>
          </cell>
          <cell r="B5333" t="str">
            <v>UG Interdisciplinary Studies</v>
          </cell>
          <cell r="N5333" t="str">
            <v>TAS Eligible</v>
          </cell>
          <cell r="S5333">
            <v>1016</v>
          </cell>
          <cell r="X5333">
            <v>1101.3213422189806</v>
          </cell>
        </row>
        <row r="5334">
          <cell r="A5334" t="str">
            <v>L&amp;S Undergrad Studies Division</v>
          </cell>
          <cell r="B5334" t="str">
            <v>UG Interdisciplinary Studies</v>
          </cell>
          <cell r="N5334" t="str">
            <v>Not TAS Eligible</v>
          </cell>
          <cell r="S5334">
            <v>15</v>
          </cell>
          <cell r="X5334">
            <v>15.498048579805255</v>
          </cell>
        </row>
        <row r="5335">
          <cell r="A5335" t="str">
            <v>L&amp;S Undergrad Studies Division</v>
          </cell>
          <cell r="B5335" t="str">
            <v>UG Interdisciplinary Studies</v>
          </cell>
          <cell r="N5335" t="str">
            <v>Not TAS Eligible</v>
          </cell>
          <cell r="S5335">
            <v>16</v>
          </cell>
          <cell r="X5335">
            <v>16.583762865519539</v>
          </cell>
        </row>
        <row r="5336">
          <cell r="A5336" t="str">
            <v>L&amp;S Undergrad Studies Division</v>
          </cell>
          <cell r="B5336" t="str">
            <v>UG Interdisciplinary Studies</v>
          </cell>
          <cell r="N5336" t="str">
            <v>TAS Eligible</v>
          </cell>
          <cell r="S5336">
            <v>1032</v>
          </cell>
          <cell r="X5336">
            <v>1072.6495901897333</v>
          </cell>
        </row>
        <row r="5337">
          <cell r="A5337" t="str">
            <v>L&amp;S Undergrad Studies Division</v>
          </cell>
          <cell r="B5337" t="str">
            <v>UG Interdisciplinary Studies</v>
          </cell>
          <cell r="N5337" t="str">
            <v>TAS Eligible</v>
          </cell>
          <cell r="S5337">
            <v>972</v>
          </cell>
          <cell r="X5337">
            <v>903.89676885744359</v>
          </cell>
        </row>
        <row r="5338">
          <cell r="A5338" t="str">
            <v>L&amp;S Undergrad Studies Division</v>
          </cell>
          <cell r="B5338" t="str">
            <v>UG Interdisciplinary Studies</v>
          </cell>
          <cell r="N5338" t="str">
            <v>TAS Eligible</v>
          </cell>
          <cell r="S5338">
            <v>968</v>
          </cell>
          <cell r="X5338">
            <v>956.48796906684356</v>
          </cell>
        </row>
        <row r="5339">
          <cell r="A5339" t="str">
            <v>L&amp;S Undergrad Studies Division</v>
          </cell>
          <cell r="B5339" t="str">
            <v>UG Interdisciplinary Studies</v>
          </cell>
          <cell r="N5339" t="str">
            <v>TAS Eligible</v>
          </cell>
          <cell r="S5339">
            <v>189</v>
          </cell>
          <cell r="X5339">
            <v>181.38235156988355</v>
          </cell>
        </row>
        <row r="5340">
          <cell r="A5340" t="str">
            <v>L&amp;S Undergrad Studies Division</v>
          </cell>
          <cell r="B5340" t="str">
            <v>UG Interdisciplinary Studies</v>
          </cell>
          <cell r="N5340" t="str">
            <v>TAS Eligible</v>
          </cell>
          <cell r="S5340">
            <v>291</v>
          </cell>
          <cell r="X5340">
            <v>284.44608207345544</v>
          </cell>
        </row>
        <row r="5341">
          <cell r="A5341" t="str">
            <v>L&amp;S Undergrad Studies Division</v>
          </cell>
          <cell r="B5341" t="str">
            <v>UG Interdisciplinary Studies</v>
          </cell>
          <cell r="N5341" t="str">
            <v>TAS Eligible</v>
          </cell>
          <cell r="S5341">
            <v>244</v>
          </cell>
          <cell r="X5341">
            <v>247.16725532676824</v>
          </cell>
        </row>
        <row r="5342">
          <cell r="A5342" t="str">
            <v>L&amp;S Undergrad Studies Division</v>
          </cell>
          <cell r="B5342" t="str">
            <v>UG Interdisciplinary Studies</v>
          </cell>
          <cell r="N5342" t="str">
            <v>TAS Eligible</v>
          </cell>
          <cell r="S5342">
            <v>212</v>
          </cell>
          <cell r="X5342">
            <v>189.88146668633959</v>
          </cell>
        </row>
        <row r="5343">
          <cell r="A5343" t="str">
            <v>L&amp;S Undergrad Studies Division</v>
          </cell>
          <cell r="B5343" t="str">
            <v>UG Interdisciplinary Studies</v>
          </cell>
          <cell r="N5343" t="str">
            <v>TAS Eligible</v>
          </cell>
          <cell r="S5343">
            <v>192</v>
          </cell>
          <cell r="X5343">
            <v>192.67610724118566</v>
          </cell>
        </row>
        <row r="5344">
          <cell r="A5344" t="str">
            <v>L&amp;S Undergrad Studies Division</v>
          </cell>
          <cell r="B5344" t="str">
            <v>UG Interdisciplinary Studies</v>
          </cell>
          <cell r="N5344" t="str">
            <v>TAS Eligible</v>
          </cell>
          <cell r="S5344">
            <v>104</v>
          </cell>
          <cell r="X5344">
            <v>88.512507976229159</v>
          </cell>
        </row>
        <row r="5345">
          <cell r="A5345" t="str">
            <v>L&amp;S Undergrad Studies Division</v>
          </cell>
          <cell r="B5345" t="str">
            <v>UG Interdisciplinary Studies</v>
          </cell>
          <cell r="N5345" t="str">
            <v>TAS Eligible</v>
          </cell>
          <cell r="S5345">
            <v>552</v>
          </cell>
          <cell r="X5345">
            <v>521.49275615032991</v>
          </cell>
        </row>
        <row r="5346">
          <cell r="A5346" t="str">
            <v>L&amp;S Undergrad Studies Division</v>
          </cell>
          <cell r="B5346" t="str">
            <v>UG Interdisciplinary Studies</v>
          </cell>
          <cell r="N5346" t="str">
            <v>TAS Eligible</v>
          </cell>
          <cell r="S5346">
            <v>184</v>
          </cell>
          <cell r="X5346">
            <v>173.42678651218898</v>
          </cell>
        </row>
        <row r="5347">
          <cell r="A5347" t="str">
            <v>L&amp;S Undergrad Studies Division</v>
          </cell>
          <cell r="B5347" t="str">
            <v>UG Interdisciplinary Studies</v>
          </cell>
          <cell r="N5347" t="str">
            <v>TAS Eligible</v>
          </cell>
          <cell r="S5347">
            <v>42</v>
          </cell>
          <cell r="X5347">
            <v>41.479834214782365</v>
          </cell>
        </row>
        <row r="5348">
          <cell r="A5348" t="str">
            <v>L&amp;S Undergrad Studies Division</v>
          </cell>
          <cell r="B5348" t="str">
            <v>UG Interdisciplinary Studies</v>
          </cell>
          <cell r="N5348" t="str">
            <v>TAS Eligible</v>
          </cell>
          <cell r="S5348">
            <v>160</v>
          </cell>
          <cell r="X5348">
            <v>162.16394174385653</v>
          </cell>
        </row>
        <row r="5349">
          <cell r="A5349" t="str">
            <v>L&amp;S Undergrad Studies Division</v>
          </cell>
          <cell r="B5349" t="str">
            <v>UG Interdisciplinary Studies</v>
          </cell>
          <cell r="N5349" t="str">
            <v>TAS Eligible</v>
          </cell>
          <cell r="S5349">
            <v>84</v>
          </cell>
          <cell r="X5349">
            <v>85.272459061842412</v>
          </cell>
        </row>
        <row r="5350">
          <cell r="A5350" t="str">
            <v>L&amp;S Undergrad Studies Division</v>
          </cell>
          <cell r="B5350" t="str">
            <v>UG Interdisciplinary Studies</v>
          </cell>
          <cell r="N5350" t="str">
            <v>TAS Eligible</v>
          </cell>
          <cell r="S5350">
            <v>76</v>
          </cell>
          <cell r="X5350">
            <v>76.248617383953487</v>
          </cell>
        </row>
        <row r="5351">
          <cell r="A5351" t="str">
            <v>L&amp;S Undergrad Studies Division</v>
          </cell>
          <cell r="B5351" t="str">
            <v>UG Interdisciplinary Studies</v>
          </cell>
          <cell r="N5351" t="str">
            <v>TAS Eligible</v>
          </cell>
          <cell r="S5351">
            <v>80</v>
          </cell>
          <cell r="X5351">
            <v>85.593972875292948</v>
          </cell>
        </row>
        <row r="5352">
          <cell r="A5352" t="str">
            <v>L&amp;S Undergrad Studies Division</v>
          </cell>
          <cell r="B5352" t="str">
            <v>UG Interdisciplinary Studies</v>
          </cell>
          <cell r="N5352" t="str">
            <v>TAS Eligible</v>
          </cell>
          <cell r="S5352">
            <v>42</v>
          </cell>
          <cell r="X5352">
            <v>41.335212411909382</v>
          </cell>
        </row>
        <row r="5353">
          <cell r="A5353" t="str">
            <v>L&amp;S Undergrad Studies Division</v>
          </cell>
          <cell r="B5353" t="str">
            <v>UG Interdisciplinary Studies</v>
          </cell>
          <cell r="N5353" t="str">
            <v>TAS Eligible</v>
          </cell>
          <cell r="S5353">
            <v>28</v>
          </cell>
          <cell r="X5353">
            <v>28.582837105304129</v>
          </cell>
        </row>
        <row r="5354">
          <cell r="A5354" t="str">
            <v>L&amp;S Undergrad Studies Division</v>
          </cell>
          <cell r="B5354" t="str">
            <v>UG Interdisciplinary Studies</v>
          </cell>
          <cell r="N5354" t="str">
            <v>TAS Eligible</v>
          </cell>
          <cell r="S5354">
            <v>52</v>
          </cell>
          <cell r="X5354">
            <v>59.362931366648823</v>
          </cell>
        </row>
        <row r="5355">
          <cell r="A5355" t="str">
            <v>L&amp;S Undergrad Studies Division</v>
          </cell>
          <cell r="B5355" t="str">
            <v>UG Interdisciplinary Studies</v>
          </cell>
          <cell r="N5355" t="str">
            <v>TAS Eligible</v>
          </cell>
          <cell r="S5355">
            <v>36</v>
          </cell>
          <cell r="X5355">
            <v>39.242205331042705</v>
          </cell>
        </row>
        <row r="5356">
          <cell r="A5356" t="str">
            <v>L&amp;S Undergrad Studies Division</v>
          </cell>
          <cell r="B5356" t="str">
            <v>UG Interdisciplinary Studies</v>
          </cell>
          <cell r="N5356" t="str">
            <v>TAS Eligible</v>
          </cell>
          <cell r="S5356">
            <v>48</v>
          </cell>
          <cell r="X5356">
            <v>54.256225323046053</v>
          </cell>
        </row>
        <row r="5357">
          <cell r="A5357" t="str">
            <v>L&amp;S Undergrad Studies Division</v>
          </cell>
          <cell r="B5357" t="str">
            <v>UG Interdisciplinary Studies</v>
          </cell>
          <cell r="N5357" t="str">
            <v>TAS Eligible</v>
          </cell>
          <cell r="S5357">
            <v>50</v>
          </cell>
          <cell r="X5357">
            <v>56.817642916632892</v>
          </cell>
        </row>
        <row r="5358">
          <cell r="A5358" t="str">
            <v>L&amp;S Undergrad Studies Division</v>
          </cell>
          <cell r="B5358" t="str">
            <v>UG Interdisciplinary Studies</v>
          </cell>
          <cell r="N5358" t="str">
            <v>TAS Eligible</v>
          </cell>
          <cell r="S5358">
            <v>16</v>
          </cell>
          <cell r="X5358">
            <v>15.149651216631268</v>
          </cell>
        </row>
        <row r="5359">
          <cell r="A5359" t="str">
            <v>L&amp;S Undergrad Studies Division</v>
          </cell>
          <cell r="B5359" t="str">
            <v>UG Interdisciplinary Studies</v>
          </cell>
          <cell r="N5359" t="str">
            <v>Not TAS Eligible</v>
          </cell>
          <cell r="S5359">
            <v>13</v>
          </cell>
          <cell r="X5359">
            <v>13.777461598136686</v>
          </cell>
        </row>
        <row r="5360">
          <cell r="A5360" t="str">
            <v>L&amp;S Undergrad Studies Division</v>
          </cell>
          <cell r="B5360" t="str">
            <v>UG Interdisciplinary Studies</v>
          </cell>
          <cell r="N5360" t="str">
            <v>TAS Eligible</v>
          </cell>
          <cell r="S5360">
            <v>135</v>
          </cell>
          <cell r="X5360">
            <v>127.62954218175942</v>
          </cell>
        </row>
        <row r="5361">
          <cell r="A5361" t="str">
            <v>L&amp;S Undergrad Studies Division</v>
          </cell>
          <cell r="B5361" t="str">
            <v>UG Interdisciplinary Studies</v>
          </cell>
          <cell r="N5361" t="str">
            <v>TAS Eligible</v>
          </cell>
          <cell r="S5361">
            <v>129</v>
          </cell>
          <cell r="X5361">
            <v>127.59026399405474</v>
          </cell>
        </row>
        <row r="5362">
          <cell r="A5362" t="str">
            <v>L&amp;S Undergrad Studies Division</v>
          </cell>
          <cell r="B5362" t="str">
            <v>UG Interdisciplinary Studies</v>
          </cell>
          <cell r="N5362" t="str">
            <v>TAS Eligible</v>
          </cell>
          <cell r="S5362">
            <v>14</v>
          </cell>
          <cell r="X5362">
            <v>14.441511062210518</v>
          </cell>
        </row>
        <row r="5363">
          <cell r="A5363" t="str">
            <v>L&amp;S Undergrad Studies Division</v>
          </cell>
          <cell r="B5363" t="str">
            <v>UG Interdisciplinary Studies</v>
          </cell>
          <cell r="N5363" t="str">
            <v>TAS Eligible</v>
          </cell>
          <cell r="S5363">
            <v>10</v>
          </cell>
          <cell r="X5363">
            <v>7.5431689628302676</v>
          </cell>
        </row>
        <row r="5364">
          <cell r="A5364" t="str">
            <v>L&amp;S Undergrad Studies Division</v>
          </cell>
          <cell r="B5364" t="str">
            <v>UG Interdisciplinary Studies</v>
          </cell>
          <cell r="N5364" t="str">
            <v>TAS Eligible</v>
          </cell>
          <cell r="S5364">
            <v>12</v>
          </cell>
          <cell r="X5364">
            <v>11.728662500482951</v>
          </cell>
        </row>
        <row r="5365">
          <cell r="A5365" t="str">
            <v>L&amp;S Undergrad Studies Division</v>
          </cell>
          <cell r="B5365" t="str">
            <v>UG Interdisciplinary Studies</v>
          </cell>
          <cell r="N5365" t="str">
            <v>TAS Eligible</v>
          </cell>
          <cell r="S5365">
            <v>12</v>
          </cell>
          <cell r="X5365">
            <v>11.517688517974836</v>
          </cell>
        </row>
        <row r="5366">
          <cell r="A5366" t="str">
            <v>L&amp;S Undergrad Studies Division</v>
          </cell>
          <cell r="B5366" t="str">
            <v>UG Interdisciplinary Studies</v>
          </cell>
          <cell r="N5366" t="str">
            <v>TAS Eligible</v>
          </cell>
          <cell r="S5366">
            <v>20</v>
          </cell>
          <cell r="X5366">
            <v>16.447422970156413</v>
          </cell>
        </row>
        <row r="5367">
          <cell r="A5367" t="str">
            <v>L&amp;S Undergrad Studies Division</v>
          </cell>
          <cell r="B5367" t="str">
            <v>UG Interdisciplinary Studies</v>
          </cell>
          <cell r="N5367" t="str">
            <v>TAS Eligible</v>
          </cell>
          <cell r="S5367">
            <v>8</v>
          </cell>
          <cell r="X5367">
            <v>7.8370008573432752</v>
          </cell>
        </row>
        <row r="5368">
          <cell r="A5368" t="str">
            <v>L&amp;S Undergrad Studies Division</v>
          </cell>
          <cell r="B5368" t="str">
            <v>UG Interdisciplinary Studies</v>
          </cell>
          <cell r="N5368" t="str">
            <v>TAS Eligible</v>
          </cell>
          <cell r="S5368">
            <v>20</v>
          </cell>
          <cell r="X5368">
            <v>15.331815962920164</v>
          </cell>
        </row>
        <row r="5369">
          <cell r="A5369" t="str">
            <v>L&amp;S Undergrad Studies Division</v>
          </cell>
          <cell r="B5369" t="str">
            <v>UG Interdisciplinary Studies</v>
          </cell>
          <cell r="N5369" t="str">
            <v>TAS Eligible</v>
          </cell>
          <cell r="S5369">
            <v>36</v>
          </cell>
          <cell r="X5369">
            <v>34.1419500132316</v>
          </cell>
        </row>
        <row r="5370">
          <cell r="A5370" t="str">
            <v>L&amp;S Undergrad Studies Division</v>
          </cell>
          <cell r="B5370" t="str">
            <v>UG Interdisciplinary Studies</v>
          </cell>
          <cell r="N5370" t="str">
            <v>TAS Eligible</v>
          </cell>
          <cell r="S5370">
            <v>36</v>
          </cell>
          <cell r="X5370">
            <v>36.839066736440209</v>
          </cell>
        </row>
        <row r="5371">
          <cell r="A5371" t="str">
            <v>L&amp;S Undergrad Studies Division</v>
          </cell>
          <cell r="B5371" t="str">
            <v>UG Interdisciplinary Studies</v>
          </cell>
          <cell r="N5371" t="str">
            <v>TAS Eligible</v>
          </cell>
          <cell r="S5371">
            <v>8</v>
          </cell>
          <cell r="X5371">
            <v>8.250520842607596</v>
          </cell>
        </row>
        <row r="5372">
          <cell r="A5372" t="str">
            <v>L&amp;S Undergrad Studies Division</v>
          </cell>
          <cell r="B5372" t="str">
            <v>UG Interdisciplinary Studies</v>
          </cell>
          <cell r="N5372" t="str">
            <v>TAS Eligible</v>
          </cell>
          <cell r="S5372">
            <v>20</v>
          </cell>
          <cell r="X5372">
            <v>18.447605917210392</v>
          </cell>
        </row>
        <row r="5373">
          <cell r="A5373" t="str">
            <v>L&amp;S Undergrad Studies Division</v>
          </cell>
          <cell r="B5373" t="str">
            <v>UG Interdisciplinary Studies</v>
          </cell>
          <cell r="N5373" t="str">
            <v>TAS Eligible</v>
          </cell>
          <cell r="S5373">
            <v>4</v>
          </cell>
          <cell r="X5373">
            <v>4.194777699364856</v>
          </cell>
        </row>
        <row r="5374">
          <cell r="A5374" t="str">
            <v>L&amp;S Undergrad Studies Division</v>
          </cell>
          <cell r="B5374" t="str">
            <v>UG Interdisciplinary Studies</v>
          </cell>
          <cell r="N5374" t="str">
            <v>TAS Eligible</v>
          </cell>
          <cell r="S5374">
            <v>8</v>
          </cell>
          <cell r="X5374">
            <v>7.5666785258111373</v>
          </cell>
        </row>
        <row r="5375">
          <cell r="A5375" t="str">
            <v>L&amp;S Undergrad Studies Division</v>
          </cell>
          <cell r="B5375" t="str">
            <v>UG Interdisciplinary Studies</v>
          </cell>
          <cell r="N5375" t="str">
            <v>TAS Eligible</v>
          </cell>
          <cell r="S5375">
            <v>20</v>
          </cell>
          <cell r="X5375">
            <v>19.868779414051406</v>
          </cell>
        </row>
        <row r="5376">
          <cell r="A5376" t="str">
            <v>L&amp;S Undergrad Studies Division</v>
          </cell>
          <cell r="B5376" t="str">
            <v>UG Interdisciplinary Studies</v>
          </cell>
          <cell r="N5376" t="str">
            <v>TAS Eligible</v>
          </cell>
          <cell r="S5376">
            <v>28</v>
          </cell>
          <cell r="X5376">
            <v>23.150447388168828</v>
          </cell>
        </row>
        <row r="5377">
          <cell r="A5377" t="str">
            <v>L&amp;S Undergrad Studies Division</v>
          </cell>
          <cell r="B5377" t="str">
            <v>UG Interdisciplinary Studies</v>
          </cell>
          <cell r="N5377" t="str">
            <v>TAS Eligible</v>
          </cell>
          <cell r="S5377">
            <v>12</v>
          </cell>
          <cell r="X5377">
            <v>13.034109037778908</v>
          </cell>
        </row>
        <row r="5378">
          <cell r="A5378" t="str">
            <v>L&amp;S Undergrad Studies Division</v>
          </cell>
          <cell r="B5378" t="str">
            <v>UG Interdisciplinary Studies</v>
          </cell>
          <cell r="N5378" t="str">
            <v>TAS Eligible</v>
          </cell>
          <cell r="S5378">
            <v>16</v>
          </cell>
          <cell r="X5378">
            <v>16.481899606474474</v>
          </cell>
        </row>
        <row r="5379">
          <cell r="A5379" t="str">
            <v>L&amp;S Undergrad Studies Division</v>
          </cell>
          <cell r="B5379" t="str">
            <v>UG Interdisciplinary Studies</v>
          </cell>
          <cell r="N5379" t="str">
            <v>TAS Eligible</v>
          </cell>
          <cell r="S5379">
            <v>84</v>
          </cell>
          <cell r="X5379">
            <v>81.886791576608758</v>
          </cell>
        </row>
        <row r="5380">
          <cell r="A5380" t="str">
            <v>L&amp;S Undergrad Studies Division</v>
          </cell>
          <cell r="B5380" t="str">
            <v>UG Interdisciplinary Studies</v>
          </cell>
          <cell r="N5380" t="str">
            <v>TAS Eligible</v>
          </cell>
          <cell r="S5380">
            <v>96</v>
          </cell>
          <cell r="X5380">
            <v>93.73444756006829</v>
          </cell>
        </row>
        <row r="5381">
          <cell r="A5381" t="str">
            <v>L&amp;S Undergrad Studies Division</v>
          </cell>
          <cell r="B5381" t="str">
            <v>UG Interdisciplinary Studies</v>
          </cell>
          <cell r="N5381" t="str">
            <v>TAS Eligible</v>
          </cell>
          <cell r="S5381">
            <v>63</v>
          </cell>
          <cell r="X5381">
            <v>68.815908644364143</v>
          </cell>
        </row>
        <row r="5382">
          <cell r="A5382" t="str">
            <v>L&amp;S Undergrad Studies Division</v>
          </cell>
          <cell r="B5382" t="str">
            <v>UG Interdisciplinary Studies</v>
          </cell>
          <cell r="N5382" t="str">
            <v>Not TAS Eligible</v>
          </cell>
          <cell r="S5382">
            <v>10</v>
          </cell>
          <cell r="X5382">
            <v>10.247928306375144</v>
          </cell>
        </row>
        <row r="5383">
          <cell r="A5383" t="str">
            <v>L&amp;S Undergrad Studies Division</v>
          </cell>
          <cell r="B5383" t="str">
            <v>UG Interdisciplinary Studies</v>
          </cell>
          <cell r="N5383" t="str">
            <v>Not TAS Eligible</v>
          </cell>
          <cell r="S5383">
            <v>4</v>
          </cell>
          <cell r="X5383">
            <v>4.099171322550057</v>
          </cell>
        </row>
        <row r="5384">
          <cell r="A5384" t="str">
            <v>L&amp;S Undergrad Studies Division</v>
          </cell>
          <cell r="B5384" t="str">
            <v>UG Interdisciplinary Studies</v>
          </cell>
          <cell r="N5384" t="str">
            <v>Not TAS Eligible</v>
          </cell>
          <cell r="S5384">
            <v>14</v>
          </cell>
          <cell r="X5384">
            <v>14.837266336454892</v>
          </cell>
        </row>
        <row r="5385">
          <cell r="A5385" t="str">
            <v>L&amp;S Undergrad Studies Division</v>
          </cell>
          <cell r="B5385" t="str">
            <v>UG Interdisciplinary Studies</v>
          </cell>
          <cell r="N5385" t="str">
            <v>TAS Eligible</v>
          </cell>
          <cell r="S5385">
            <v>29.526297</v>
          </cell>
          <cell r="X5385">
            <v>31.768142991890397</v>
          </cell>
        </row>
        <row r="5386">
          <cell r="A5386" t="str">
            <v>L&amp;S Undergrad Studies Division</v>
          </cell>
          <cell r="B5386" t="str">
            <v>UG Interdisciplinary Studies</v>
          </cell>
          <cell r="N5386" t="str">
            <v>TAS Eligible</v>
          </cell>
          <cell r="S5386">
            <v>18</v>
          </cell>
          <cell r="X5386">
            <v>20.190703202637685</v>
          </cell>
        </row>
        <row r="5387">
          <cell r="A5387" t="str">
            <v>Clg of Natural Resources</v>
          </cell>
          <cell r="B5387" t="str">
            <v>Ag &amp; Resource Econ &amp; Pol</v>
          </cell>
          <cell r="N5387" t="str">
            <v>TAS Eligible</v>
          </cell>
          <cell r="S5387">
            <v>240</v>
          </cell>
          <cell r="X5387">
            <v>256.57990274332803</v>
          </cell>
        </row>
        <row r="5388">
          <cell r="A5388" t="str">
            <v>Clg of Natural Resources</v>
          </cell>
          <cell r="B5388" t="str">
            <v>Ag &amp; Resource Econ &amp; Pol</v>
          </cell>
          <cell r="N5388" t="str">
            <v>TAS Eligible</v>
          </cell>
          <cell r="S5388">
            <v>168</v>
          </cell>
          <cell r="X5388">
            <v>171.46784918627995</v>
          </cell>
        </row>
        <row r="5389">
          <cell r="A5389" t="str">
            <v>Clg of Natural Resources</v>
          </cell>
          <cell r="B5389" t="str">
            <v>Ag &amp; Resource Econ &amp; Pol</v>
          </cell>
          <cell r="N5389" t="str">
            <v>TAS Eligible</v>
          </cell>
          <cell r="S5389">
            <v>172</v>
          </cell>
          <cell r="X5389">
            <v>168.56519416779918</v>
          </cell>
        </row>
        <row r="5390">
          <cell r="A5390" t="str">
            <v>Clg of Natural Resources</v>
          </cell>
          <cell r="B5390" t="str">
            <v>Ag &amp; Resource Econ &amp; Pol</v>
          </cell>
          <cell r="N5390" t="str">
            <v>TAS Eligible</v>
          </cell>
          <cell r="S5390">
            <v>180.705792</v>
          </cell>
          <cell r="X5390">
            <v>177.36819415737193</v>
          </cell>
        </row>
        <row r="5391">
          <cell r="A5391" t="str">
            <v>Clg of Natural Resources</v>
          </cell>
          <cell r="B5391" t="str">
            <v>Ag &amp; Resource Econ &amp; Pol</v>
          </cell>
          <cell r="N5391" t="str">
            <v>TAS Eligible</v>
          </cell>
          <cell r="S5391">
            <v>432</v>
          </cell>
          <cell r="X5391">
            <v>422.02576479423385</v>
          </cell>
        </row>
        <row r="5392">
          <cell r="A5392" t="str">
            <v>Clg of Natural Resources</v>
          </cell>
          <cell r="B5392" t="str">
            <v>Ag &amp; Resource Econ &amp; Pol</v>
          </cell>
          <cell r="N5392" t="str">
            <v>TAS Eligible</v>
          </cell>
          <cell r="S5392">
            <v>476</v>
          </cell>
          <cell r="X5392">
            <v>426.28864408221153</v>
          </cell>
        </row>
        <row r="5393">
          <cell r="A5393" t="str">
            <v>Clg of Natural Resources</v>
          </cell>
          <cell r="B5393" t="str">
            <v>Ag &amp; Resource Econ &amp; Pol</v>
          </cell>
          <cell r="N5393" t="str">
            <v>TAS Eligible</v>
          </cell>
          <cell r="S5393">
            <v>80</v>
          </cell>
          <cell r="X5393">
            <v>83.179815736676971</v>
          </cell>
        </row>
        <row r="5394">
          <cell r="A5394" t="str">
            <v>Clg of Natural Resources</v>
          </cell>
          <cell r="B5394" t="str">
            <v>Ag &amp; Resource Econ &amp; Pol</v>
          </cell>
          <cell r="N5394" t="str">
            <v>TAS Eligible</v>
          </cell>
          <cell r="S5394">
            <v>232</v>
          </cell>
          <cell r="X5394">
            <v>248.02723931855053</v>
          </cell>
        </row>
        <row r="5395">
          <cell r="A5395" t="str">
            <v>Clg of Natural Resources</v>
          </cell>
          <cell r="B5395" t="str">
            <v>Ag &amp; Resource Econ &amp; Pol</v>
          </cell>
          <cell r="N5395" t="str">
            <v>TAS Eligible</v>
          </cell>
          <cell r="S5395">
            <v>228</v>
          </cell>
          <cell r="X5395">
            <v>232.70636675280852</v>
          </cell>
        </row>
        <row r="5396">
          <cell r="A5396" t="str">
            <v>Clg of Natural Resources</v>
          </cell>
          <cell r="B5396" t="str">
            <v>Ag &amp; Resource Econ &amp; Pol</v>
          </cell>
          <cell r="N5396" t="str">
            <v>TAS Eligible</v>
          </cell>
          <cell r="S5396">
            <v>376</v>
          </cell>
          <cell r="X5396">
            <v>388.72574783483128</v>
          </cell>
        </row>
        <row r="5397">
          <cell r="A5397" t="str">
            <v>Clg of Natural Resources</v>
          </cell>
          <cell r="B5397" t="str">
            <v>Ag &amp; Resource Econ &amp; Pol</v>
          </cell>
          <cell r="N5397" t="str">
            <v>TAS Eligible</v>
          </cell>
          <cell r="S5397">
            <v>296</v>
          </cell>
          <cell r="X5397">
            <v>298.88189358492428</v>
          </cell>
        </row>
        <row r="5398">
          <cell r="A5398" t="str">
            <v>Clg of Natural Resources</v>
          </cell>
          <cell r="B5398" t="str">
            <v>Ag &amp; Resource Econ &amp; Pol</v>
          </cell>
          <cell r="N5398" t="str">
            <v>TAS Eligible</v>
          </cell>
          <cell r="S5398">
            <v>588</v>
          </cell>
          <cell r="X5398">
            <v>577.13976408976794</v>
          </cell>
        </row>
        <row r="5399">
          <cell r="A5399" t="str">
            <v>Clg of Natural Resources</v>
          </cell>
          <cell r="B5399" t="str">
            <v>Ag &amp; Resource Econ &amp; Pol</v>
          </cell>
          <cell r="N5399" t="str">
            <v>TAS Eligible</v>
          </cell>
          <cell r="S5399">
            <v>232</v>
          </cell>
          <cell r="X5399">
            <v>227.36700608679891</v>
          </cell>
        </row>
        <row r="5400">
          <cell r="A5400" t="str">
            <v>Clg of Natural Resources</v>
          </cell>
          <cell r="B5400" t="str">
            <v>Ag &amp; Resource Econ &amp; Pol</v>
          </cell>
          <cell r="N5400" t="str">
            <v>TAS Eligible</v>
          </cell>
          <cell r="S5400">
            <v>244</v>
          </cell>
          <cell r="X5400">
            <v>253.69843799686481</v>
          </cell>
        </row>
        <row r="5401">
          <cell r="A5401" t="str">
            <v>Clg of Natural Resources</v>
          </cell>
          <cell r="B5401" t="str">
            <v>Ag &amp; Resource Econ &amp; Pol</v>
          </cell>
          <cell r="N5401" t="str">
            <v>TAS Eligible</v>
          </cell>
          <cell r="S5401">
            <v>255</v>
          </cell>
          <cell r="X5401">
            <v>267.46863127114733</v>
          </cell>
        </row>
        <row r="5402">
          <cell r="A5402" t="str">
            <v>Clg of Natural Resources</v>
          </cell>
          <cell r="B5402" t="str">
            <v>Ag &amp; Resource Econ &amp; Pol</v>
          </cell>
          <cell r="N5402" t="str">
            <v>TAS Eligible</v>
          </cell>
          <cell r="S5402">
            <v>340</v>
          </cell>
          <cell r="X5402">
            <v>360.10885154676384</v>
          </cell>
        </row>
        <row r="5403">
          <cell r="A5403" t="str">
            <v>Clg of Natural Resources</v>
          </cell>
          <cell r="B5403" t="str">
            <v>Ag &amp; Resource Econ &amp; Pol</v>
          </cell>
          <cell r="N5403" t="str">
            <v>TAS Eligible</v>
          </cell>
          <cell r="S5403">
            <v>212</v>
          </cell>
          <cell r="X5403">
            <v>208.77707933790717</v>
          </cell>
        </row>
        <row r="5404">
          <cell r="A5404" t="str">
            <v>Clg of Natural Resources</v>
          </cell>
          <cell r="B5404" t="str">
            <v>Ag &amp; Resource Econ &amp; Pol</v>
          </cell>
          <cell r="N5404" t="str">
            <v>TAS Eligible</v>
          </cell>
          <cell r="S5404">
            <v>360</v>
          </cell>
          <cell r="X5404">
            <v>351.68813732852817</v>
          </cell>
        </row>
        <row r="5405">
          <cell r="A5405" t="str">
            <v>Clg of Natural Resources</v>
          </cell>
          <cell r="B5405" t="str">
            <v>Ag &amp; Resource Econ &amp; Pol</v>
          </cell>
          <cell r="N5405" t="str">
            <v>TAS Eligible</v>
          </cell>
          <cell r="S5405">
            <v>72</v>
          </cell>
          <cell r="X5405">
            <v>74.696031031858169</v>
          </cell>
        </row>
        <row r="5406">
          <cell r="A5406" t="str">
            <v>Clg of Natural Resources</v>
          </cell>
          <cell r="B5406" t="str">
            <v>Ag &amp; Resource Econ &amp; Pol</v>
          </cell>
          <cell r="N5406" t="str">
            <v>TAS Eligible</v>
          </cell>
          <cell r="S5406">
            <v>192</v>
          </cell>
          <cell r="X5406">
            <v>195.90899400371057</v>
          </cell>
        </row>
        <row r="5407">
          <cell r="A5407" t="str">
            <v>Clg of Natural Resources</v>
          </cell>
          <cell r="B5407" t="str">
            <v>Ag &amp; Resource Econ &amp; Pol</v>
          </cell>
          <cell r="N5407" t="str">
            <v>TAS Eligible</v>
          </cell>
          <cell r="S5407">
            <v>144</v>
          </cell>
          <cell r="X5407">
            <v>128.96127047865221</v>
          </cell>
        </row>
        <row r="5408">
          <cell r="A5408" t="str">
            <v>Clg of Natural Resources</v>
          </cell>
          <cell r="B5408" t="str">
            <v>Ag &amp; Resource Econ &amp; Pol</v>
          </cell>
          <cell r="N5408" t="str">
            <v>TAS Eligible</v>
          </cell>
          <cell r="S5408">
            <v>1</v>
          </cell>
          <cell r="X5408">
            <v>1.0289223454833598</v>
          </cell>
        </row>
        <row r="5409">
          <cell r="A5409" t="str">
            <v>Clg of Natural Resources</v>
          </cell>
          <cell r="B5409" t="str">
            <v>Ag &amp; Resource Econ &amp; Pol</v>
          </cell>
          <cell r="N5409" t="str">
            <v>TAS Eligible</v>
          </cell>
          <cell r="S5409">
            <v>1</v>
          </cell>
          <cell r="X5409">
            <v>1.0289223454833598</v>
          </cell>
        </row>
        <row r="5410">
          <cell r="A5410" t="str">
            <v>Clg of Natural Resources</v>
          </cell>
          <cell r="B5410" t="str">
            <v>Ag &amp; Resource Econ &amp; Pol</v>
          </cell>
          <cell r="N5410" t="str">
            <v>TAS Eligible</v>
          </cell>
          <cell r="S5410">
            <v>91</v>
          </cell>
          <cell r="X5410">
            <v>91.625703505055881</v>
          </cell>
        </row>
        <row r="5411">
          <cell r="A5411" t="str">
            <v>Clg of Natural Resources</v>
          </cell>
          <cell r="B5411" t="str">
            <v>Energy &amp; Resources Grad Grp</v>
          </cell>
          <cell r="N5411" t="str">
            <v>TAS Eligible</v>
          </cell>
          <cell r="S5411">
            <v>52</v>
          </cell>
          <cell r="X5411">
            <v>52.768078082042599</v>
          </cell>
        </row>
        <row r="5412">
          <cell r="A5412" t="str">
            <v>Clg of Natural Resources</v>
          </cell>
          <cell r="B5412" t="str">
            <v>Energy &amp; Resources Grad Grp</v>
          </cell>
          <cell r="N5412" t="str">
            <v>TAS Eligible</v>
          </cell>
          <cell r="S5412">
            <v>64</v>
          </cell>
          <cell r="X5412">
            <v>64.945326870206287</v>
          </cell>
        </row>
        <row r="5413">
          <cell r="A5413" t="str">
            <v>Clg of Natural Resources</v>
          </cell>
          <cell r="B5413" t="str">
            <v>Energy &amp; Resources Grad Grp</v>
          </cell>
          <cell r="N5413" t="str">
            <v>TAS Eligible</v>
          </cell>
          <cell r="S5413">
            <v>105</v>
          </cell>
          <cell r="X5413">
            <v>100.25009677015801</v>
          </cell>
        </row>
        <row r="5414">
          <cell r="A5414" t="str">
            <v>Clg of Natural Resources</v>
          </cell>
          <cell r="B5414" t="str">
            <v>Energy &amp; Resources Grad Grp</v>
          </cell>
          <cell r="N5414" t="str">
            <v>Not TAS Eligible</v>
          </cell>
          <cell r="S5414">
            <v>14</v>
          </cell>
          <cell r="X5414">
            <v>15.046403602469386</v>
          </cell>
        </row>
        <row r="5415">
          <cell r="A5415" t="str">
            <v>Clg of Natural Resources</v>
          </cell>
          <cell r="B5415" t="str">
            <v>Energy &amp; Resources Grad Grp</v>
          </cell>
          <cell r="N5415" t="str">
            <v>Not TAS Eligible</v>
          </cell>
          <cell r="S5415">
            <v>24</v>
          </cell>
          <cell r="X5415">
            <v>26.808361777128471</v>
          </cell>
        </row>
        <row r="5416">
          <cell r="A5416" t="str">
            <v>Clg of Natural Resources</v>
          </cell>
          <cell r="B5416" t="str">
            <v>Energy &amp; Resources Grad Grp</v>
          </cell>
          <cell r="N5416" t="str">
            <v>Not TAS Eligible</v>
          </cell>
          <cell r="S5416">
            <v>6</v>
          </cell>
          <cell r="X5416">
            <v>5.9517447611539414</v>
          </cell>
        </row>
        <row r="5417">
          <cell r="A5417" t="str">
            <v>Clg of Natural Resources</v>
          </cell>
          <cell r="B5417" t="str">
            <v>Energy &amp; Resources Grad Grp</v>
          </cell>
          <cell r="N5417" t="str">
            <v>Not TAS Eligible</v>
          </cell>
          <cell r="S5417">
            <v>20</v>
          </cell>
          <cell r="X5417">
            <v>21.344234159575006</v>
          </cell>
        </row>
        <row r="5418">
          <cell r="A5418" t="str">
            <v>Clg of Natural Resources</v>
          </cell>
          <cell r="B5418" t="str">
            <v>Energy &amp; Resources Grad Grp</v>
          </cell>
          <cell r="N5418" t="str">
            <v>Not TAS Eligible</v>
          </cell>
          <cell r="S5418">
            <v>14</v>
          </cell>
          <cell r="X5418">
            <v>13.205324529942414</v>
          </cell>
        </row>
        <row r="5419">
          <cell r="A5419" t="str">
            <v>Clg of Natural Resources</v>
          </cell>
          <cell r="B5419" t="str">
            <v>Energy &amp; Resources Grad Grp</v>
          </cell>
          <cell r="N5419" t="str">
            <v>Not TAS Eligible</v>
          </cell>
          <cell r="S5419">
            <v>24</v>
          </cell>
          <cell r="X5419">
            <v>25.33175528120665</v>
          </cell>
        </row>
        <row r="5420">
          <cell r="A5420" t="str">
            <v>Clg of Natural Resources</v>
          </cell>
          <cell r="B5420" t="str">
            <v>Energy &amp; Resources Grad Grp</v>
          </cell>
          <cell r="N5420" t="str">
            <v>TAS Eligible</v>
          </cell>
          <cell r="S5420">
            <v>692</v>
          </cell>
          <cell r="X5420">
            <v>703.1103724727185</v>
          </cell>
        </row>
        <row r="5421">
          <cell r="A5421" t="str">
            <v>Clg of Natural Resources</v>
          </cell>
          <cell r="B5421" t="str">
            <v>Energy &amp; Resources Grad Grp</v>
          </cell>
          <cell r="N5421" t="str">
            <v>TAS Eligible</v>
          </cell>
          <cell r="S5421">
            <v>288</v>
          </cell>
          <cell r="X5421">
            <v>285.39866580791255</v>
          </cell>
        </row>
        <row r="5422">
          <cell r="A5422" t="str">
            <v>Clg of Natural Resources</v>
          </cell>
          <cell r="B5422" t="str">
            <v>Energy &amp; Resources Grad Grp</v>
          </cell>
          <cell r="N5422" t="str">
            <v>TAS Eligible</v>
          </cell>
          <cell r="S5422">
            <v>128</v>
          </cell>
          <cell r="X5422">
            <v>131.97424662800165</v>
          </cell>
        </row>
        <row r="5423">
          <cell r="A5423" t="str">
            <v>Clg of Natural Resources</v>
          </cell>
          <cell r="B5423" t="str">
            <v>Energy &amp; Resources Grad Grp</v>
          </cell>
          <cell r="N5423" t="str">
            <v>TAS Eligible</v>
          </cell>
          <cell r="S5423">
            <v>39</v>
          </cell>
          <cell r="X5423">
            <v>37.235750228915833</v>
          </cell>
        </row>
        <row r="5424">
          <cell r="A5424" t="str">
            <v>Clg of Natural Resources</v>
          </cell>
          <cell r="B5424" t="str">
            <v>Energy &amp; Resources Grad Grp</v>
          </cell>
          <cell r="N5424" t="str">
            <v>TAS Eligible</v>
          </cell>
          <cell r="S5424">
            <v>24</v>
          </cell>
          <cell r="X5424">
            <v>23.726479672328129</v>
          </cell>
        </row>
        <row r="5425">
          <cell r="A5425" t="str">
            <v>Clg of Natural Resources</v>
          </cell>
          <cell r="B5425" t="str">
            <v>Energy &amp; Resources Grad Grp</v>
          </cell>
          <cell r="N5425" t="str">
            <v>Not TAS Eligible</v>
          </cell>
          <cell r="S5425">
            <v>12</v>
          </cell>
          <cell r="X5425">
            <v>13.404180888564236</v>
          </cell>
        </row>
        <row r="5426">
          <cell r="A5426" t="str">
            <v>Clg of Natural Resources</v>
          </cell>
          <cell r="B5426" t="str">
            <v>Energy &amp; Resources Grad Grp</v>
          </cell>
          <cell r="N5426" t="str">
            <v>Not TAS Eligible</v>
          </cell>
          <cell r="S5426">
            <v>8</v>
          </cell>
          <cell r="X5426">
            <v>7.9356596815385902</v>
          </cell>
        </row>
        <row r="5427">
          <cell r="A5427" t="str">
            <v>Clg of Natural Resources</v>
          </cell>
          <cell r="B5427" t="str">
            <v>Energy &amp; Resources Grad Grp</v>
          </cell>
          <cell r="N5427" t="str">
            <v>Not TAS Eligible</v>
          </cell>
          <cell r="S5427">
            <v>18</v>
          </cell>
          <cell r="X5427">
            <v>19.209810743617503</v>
          </cell>
        </row>
        <row r="5428">
          <cell r="A5428" t="str">
            <v>Clg of Natural Resources</v>
          </cell>
          <cell r="B5428" t="str">
            <v>Energy &amp; Resources Grad Grp</v>
          </cell>
          <cell r="N5428" t="str">
            <v>Not TAS Eligible</v>
          </cell>
          <cell r="S5428">
            <v>18</v>
          </cell>
          <cell r="X5428">
            <v>16.978274395640245</v>
          </cell>
        </row>
        <row r="5429">
          <cell r="A5429" t="str">
            <v>Clg of Natural Resources</v>
          </cell>
          <cell r="B5429" t="str">
            <v>Energy &amp; Resources Grad Grp</v>
          </cell>
          <cell r="N5429" t="str">
            <v>Not TAS Eligible</v>
          </cell>
          <cell r="S5429">
            <v>28</v>
          </cell>
          <cell r="X5429">
            <v>29.553714494741097</v>
          </cell>
        </row>
        <row r="5430">
          <cell r="A5430" t="str">
            <v>Clg of Natural Resources</v>
          </cell>
          <cell r="B5430" t="str">
            <v>Env Sci, Policy, &amp; Mgmt</v>
          </cell>
          <cell r="N5430" t="str">
            <v>TAS Eligible</v>
          </cell>
          <cell r="S5430">
            <v>81</v>
          </cell>
          <cell r="X5430">
            <v>84.524915345704784</v>
          </cell>
        </row>
        <row r="5431">
          <cell r="A5431" t="str">
            <v>Clg of Natural Resources</v>
          </cell>
          <cell r="B5431" t="str">
            <v>Env Sci, Policy, &amp; Mgmt</v>
          </cell>
          <cell r="N5431" t="str">
            <v>TAS Eligible</v>
          </cell>
          <cell r="S5431">
            <v>36</v>
          </cell>
          <cell r="X5431">
            <v>35.081110537738255</v>
          </cell>
        </row>
        <row r="5432">
          <cell r="A5432" t="str">
            <v>Clg of Natural Resources</v>
          </cell>
          <cell r="B5432" t="str">
            <v>Env Sci, Policy, &amp; Mgmt</v>
          </cell>
          <cell r="N5432" t="str">
            <v>TAS Eligible</v>
          </cell>
          <cell r="S5432">
            <v>22</v>
          </cell>
          <cell r="X5432">
            <v>23.434020669192737</v>
          </cell>
        </row>
        <row r="5433">
          <cell r="A5433" t="str">
            <v>Clg of Natural Resources</v>
          </cell>
          <cell r="B5433" t="str">
            <v>Env Sci, Policy, &amp; Mgmt</v>
          </cell>
          <cell r="N5433" t="str">
            <v>TAS Eligible</v>
          </cell>
          <cell r="S5433">
            <v>7.9999919999999998</v>
          </cell>
          <cell r="X5433">
            <v>8.1982798309467473</v>
          </cell>
        </row>
        <row r="5434">
          <cell r="A5434" t="str">
            <v>Clg of Natural Resources</v>
          </cell>
          <cell r="B5434" t="str">
            <v>Env Sci, Policy, &amp; Mgmt</v>
          </cell>
          <cell r="N5434" t="str">
            <v>TAS Eligible</v>
          </cell>
          <cell r="S5434">
            <v>0.99999899999999997</v>
          </cell>
          <cell r="X5434">
            <v>1.0247849788683434</v>
          </cell>
        </row>
        <row r="5435">
          <cell r="A5435" t="str">
            <v>Clg of Natural Resources</v>
          </cell>
          <cell r="B5435" t="str">
            <v>Env Sci, Policy, &amp; Mgmt</v>
          </cell>
          <cell r="N5435" t="str">
            <v>TAS Eligible</v>
          </cell>
          <cell r="S5435">
            <v>13.999986</v>
          </cell>
          <cell r="X5435">
            <v>14.81114634533008</v>
          </cell>
        </row>
        <row r="5436">
          <cell r="A5436" t="str">
            <v>Clg of Natural Resources</v>
          </cell>
          <cell r="B5436" t="str">
            <v>Env Sci, Policy, &amp; Mgmt</v>
          </cell>
          <cell r="N5436" t="str">
            <v>TAS Eligible</v>
          </cell>
          <cell r="S5436">
            <v>96</v>
          </cell>
          <cell r="X5436">
            <v>94.11472855947936</v>
          </cell>
        </row>
        <row r="5437">
          <cell r="A5437" t="str">
            <v>Clg of Natural Resources</v>
          </cell>
          <cell r="B5437" t="str">
            <v>Env Sci, Policy, &amp; Mgmt</v>
          </cell>
          <cell r="N5437" t="str">
            <v>TAS Eligible</v>
          </cell>
          <cell r="S5437">
            <v>8.8302239999999994</v>
          </cell>
          <cell r="X5437">
            <v>8.4772865485583928</v>
          </cell>
        </row>
        <row r="5438">
          <cell r="A5438" t="str">
            <v>Clg of Natural Resources</v>
          </cell>
          <cell r="B5438" t="str">
            <v>Env Sci, Policy, &amp; Mgmt</v>
          </cell>
          <cell r="N5438" t="str">
            <v>TAS Eligible</v>
          </cell>
          <cell r="S5438">
            <v>33.113222999999998</v>
          </cell>
          <cell r="X5438">
            <v>31.789712233496495</v>
          </cell>
        </row>
        <row r="5439">
          <cell r="A5439" t="str">
            <v>Clg of Natural Resources</v>
          </cell>
          <cell r="B5439" t="str">
            <v>Env Sci, Policy, &amp; Mgmt</v>
          </cell>
          <cell r="N5439" t="str">
            <v>TAS Eligible</v>
          </cell>
          <cell r="S5439">
            <v>862.66580399999998</v>
          </cell>
          <cell r="X5439">
            <v>905.78255433588583</v>
          </cell>
        </row>
        <row r="5440">
          <cell r="A5440" t="str">
            <v>Clg of Natural Resources</v>
          </cell>
          <cell r="B5440" t="str">
            <v>Env Sci, Policy, &amp; Mgmt</v>
          </cell>
          <cell r="N5440" t="str">
            <v>TAS Eligible</v>
          </cell>
          <cell r="S5440">
            <v>42</v>
          </cell>
          <cell r="X5440">
            <v>43.827733882958043</v>
          </cell>
        </row>
        <row r="5441">
          <cell r="A5441" t="str">
            <v>Clg of Natural Resources</v>
          </cell>
          <cell r="B5441" t="str">
            <v>Env Sci, Policy, &amp; Mgmt</v>
          </cell>
          <cell r="N5441" t="str">
            <v>TAS Eligible</v>
          </cell>
          <cell r="S5441">
            <v>78</v>
          </cell>
          <cell r="X5441">
            <v>74.45113665031819</v>
          </cell>
        </row>
        <row r="5442">
          <cell r="A5442" t="str">
            <v>Clg of Natural Resources</v>
          </cell>
          <cell r="B5442" t="str">
            <v>Env Sci, Policy, &amp; Mgmt</v>
          </cell>
          <cell r="N5442" t="str">
            <v>TAS Eligible</v>
          </cell>
          <cell r="S5442">
            <v>184</v>
          </cell>
          <cell r="X5442">
            <v>193.77387660511985</v>
          </cell>
        </row>
        <row r="5443">
          <cell r="A5443" t="str">
            <v>Clg of Natural Resources</v>
          </cell>
          <cell r="B5443" t="str">
            <v>Env Sci, Policy, &amp; Mgmt</v>
          </cell>
          <cell r="N5443" t="str">
            <v>TAS Eligible</v>
          </cell>
          <cell r="S5443">
            <v>39</v>
          </cell>
          <cell r="X5443">
            <v>41.961156750666198</v>
          </cell>
        </row>
        <row r="5444">
          <cell r="A5444" t="str">
            <v>Clg of Natural Resources</v>
          </cell>
          <cell r="B5444" t="str">
            <v>Env Sci, Policy, &amp; Mgmt</v>
          </cell>
          <cell r="N5444" t="str">
            <v>TAS Eligible</v>
          </cell>
          <cell r="S5444">
            <v>80</v>
          </cell>
          <cell r="X5444">
            <v>75.833180947452533</v>
          </cell>
        </row>
        <row r="5445">
          <cell r="A5445" t="str">
            <v>Clg of Natural Resources</v>
          </cell>
          <cell r="B5445" t="str">
            <v>Env Sci, Policy, &amp; Mgmt</v>
          </cell>
          <cell r="N5445" t="str">
            <v>TAS Eligible</v>
          </cell>
          <cell r="S5445">
            <v>16</v>
          </cell>
          <cell r="X5445">
            <v>15.741830327796659</v>
          </cell>
        </row>
        <row r="5446">
          <cell r="A5446" t="str">
            <v>Clg of Natural Resources</v>
          </cell>
          <cell r="B5446" t="str">
            <v>Env Sci, Policy, &amp; Mgmt</v>
          </cell>
          <cell r="N5446" t="str">
            <v>TAS Eligible</v>
          </cell>
          <cell r="S5446">
            <v>315</v>
          </cell>
          <cell r="X5446">
            <v>317.84389286714895</v>
          </cell>
        </row>
        <row r="5447">
          <cell r="A5447" t="str">
            <v>Clg of Natural Resources</v>
          </cell>
          <cell r="B5447" t="str">
            <v>Env Sci, Policy, &amp; Mgmt</v>
          </cell>
          <cell r="N5447" t="str">
            <v>TAS Eligible</v>
          </cell>
          <cell r="S5447">
            <v>639</v>
          </cell>
          <cell r="X5447">
            <v>618.21527100948322</v>
          </cell>
        </row>
        <row r="5448">
          <cell r="A5448" t="str">
            <v>Clg of Natural Resources</v>
          </cell>
          <cell r="B5448" t="str">
            <v>Env Sci, Policy, &amp; Mgmt</v>
          </cell>
          <cell r="N5448" t="str">
            <v>TAS Eligible</v>
          </cell>
          <cell r="S5448">
            <v>468</v>
          </cell>
          <cell r="X5448">
            <v>492.85964266954392</v>
          </cell>
        </row>
        <row r="5449">
          <cell r="A5449" t="str">
            <v>Clg of Natural Resources</v>
          </cell>
          <cell r="B5449" t="str">
            <v>Env Sci, Policy, &amp; Mgmt</v>
          </cell>
          <cell r="N5449" t="str">
            <v>TAS Eligible</v>
          </cell>
          <cell r="S5449">
            <v>229.333448</v>
          </cell>
          <cell r="X5449">
            <v>230.5967800139928</v>
          </cell>
        </row>
        <row r="5450">
          <cell r="A5450" t="str">
            <v>Clg of Natural Resources</v>
          </cell>
          <cell r="B5450" t="str">
            <v>Env Sci, Policy, &amp; Mgmt</v>
          </cell>
          <cell r="N5450" t="str">
            <v>TAS Eligible</v>
          </cell>
          <cell r="S5450">
            <v>214.5</v>
          </cell>
          <cell r="X5450">
            <v>217.06809731171208</v>
          </cell>
        </row>
        <row r="5451">
          <cell r="A5451" t="str">
            <v>Clg of Natural Resources</v>
          </cell>
          <cell r="B5451" t="str">
            <v>Env Sci, Policy, &amp; Mgmt</v>
          </cell>
          <cell r="N5451" t="str">
            <v>TAS Eligible</v>
          </cell>
          <cell r="S5451">
            <v>594</v>
          </cell>
          <cell r="X5451">
            <v>598.05624761428805</v>
          </cell>
        </row>
        <row r="5452">
          <cell r="A5452" t="str">
            <v>Clg of Natural Resources</v>
          </cell>
          <cell r="B5452" t="str">
            <v>Env Sci, Policy, &amp; Mgmt</v>
          </cell>
          <cell r="N5452" t="str">
            <v>Not TAS Eligible</v>
          </cell>
          <cell r="S5452">
            <v>16</v>
          </cell>
          <cell r="X5452">
            <v>16.271213638078724</v>
          </cell>
        </row>
        <row r="5453">
          <cell r="A5453" t="str">
            <v>Clg of Natural Resources</v>
          </cell>
          <cell r="B5453" t="str">
            <v>Env Sci, Policy, &amp; Mgmt</v>
          </cell>
          <cell r="N5453" t="str">
            <v>Not TAS Eligible</v>
          </cell>
          <cell r="S5453">
            <v>13</v>
          </cell>
          <cell r="X5453">
            <v>12.529112443339669</v>
          </cell>
        </row>
        <row r="5454">
          <cell r="A5454" t="str">
            <v>Clg of Natural Resources</v>
          </cell>
          <cell r="B5454" t="str">
            <v>Env Sci, Policy, &amp; Mgmt</v>
          </cell>
          <cell r="N5454" t="str">
            <v>Not TAS Eligible</v>
          </cell>
          <cell r="S5454">
            <v>15</v>
          </cell>
          <cell r="X5454">
            <v>14.700541014768241</v>
          </cell>
        </row>
        <row r="5455">
          <cell r="A5455" t="str">
            <v>Clg of Natural Resources</v>
          </cell>
          <cell r="B5455" t="str">
            <v>Env Sci, Policy, &amp; Mgmt</v>
          </cell>
          <cell r="N5455" t="str">
            <v>Not TAS Eligible</v>
          </cell>
          <cell r="S5455">
            <v>13</v>
          </cell>
          <cell r="X5455">
            <v>12.529112443339669</v>
          </cell>
        </row>
        <row r="5456">
          <cell r="A5456" t="str">
            <v>Clg of Natural Resources</v>
          </cell>
          <cell r="B5456" t="str">
            <v>Env Sci, Policy, &amp; Mgmt</v>
          </cell>
          <cell r="N5456" t="str">
            <v>Not TAS Eligible</v>
          </cell>
          <cell r="S5456">
            <v>17</v>
          </cell>
          <cell r="X5456">
            <v>18.303546459612246</v>
          </cell>
        </row>
        <row r="5457">
          <cell r="A5457" t="str">
            <v>Clg of Natural Resources</v>
          </cell>
          <cell r="B5457" t="str">
            <v>Env Sci, Policy, &amp; Mgmt</v>
          </cell>
          <cell r="N5457" t="str">
            <v>Not TAS Eligible</v>
          </cell>
          <cell r="S5457">
            <v>14</v>
          </cell>
          <cell r="X5457">
            <v>15.20984185912798</v>
          </cell>
        </row>
        <row r="5458">
          <cell r="A5458" t="str">
            <v>Clg of Natural Resources</v>
          </cell>
          <cell r="B5458" t="str">
            <v>Env Sci, Policy, &amp; Mgmt</v>
          </cell>
          <cell r="N5458" t="str">
            <v>Not TAS Eligible</v>
          </cell>
          <cell r="S5458">
            <v>13</v>
          </cell>
          <cell r="X5458">
            <v>13.326620008376684</v>
          </cell>
        </row>
        <row r="5459">
          <cell r="A5459" t="str">
            <v>Clg of Natural Resources</v>
          </cell>
          <cell r="B5459" t="str">
            <v>Env Sci, Policy, &amp; Mgmt</v>
          </cell>
          <cell r="N5459" t="str">
            <v>Not TAS Eligible</v>
          </cell>
          <cell r="S5459">
            <v>15</v>
          </cell>
          <cell r="X5459">
            <v>15.559261565824816</v>
          </cell>
        </row>
        <row r="5460">
          <cell r="A5460" t="str">
            <v>Clg of Natural Resources</v>
          </cell>
          <cell r="B5460" t="str">
            <v>Env Sci, Policy, &amp; Mgmt</v>
          </cell>
          <cell r="N5460" t="str">
            <v>TAS Eligible</v>
          </cell>
          <cell r="S5460">
            <v>219</v>
          </cell>
          <cell r="X5460">
            <v>219.3515797692728</v>
          </cell>
        </row>
        <row r="5461">
          <cell r="A5461" t="str">
            <v>Clg of Natural Resources</v>
          </cell>
          <cell r="B5461" t="str">
            <v>Env Sci, Policy, &amp; Mgmt</v>
          </cell>
          <cell r="N5461" t="str">
            <v>TAS Eligible</v>
          </cell>
          <cell r="S5461">
            <v>51</v>
          </cell>
          <cell r="X5461">
            <v>54.872281904717354</v>
          </cell>
        </row>
        <row r="5462">
          <cell r="A5462" t="str">
            <v>Clg of Natural Resources</v>
          </cell>
          <cell r="B5462" t="str">
            <v>Env Sci, Policy, &amp; Mgmt</v>
          </cell>
          <cell r="N5462" t="str">
            <v>TAS Eligible</v>
          </cell>
          <cell r="S5462">
            <v>1248</v>
          </cell>
          <cell r="X5462">
            <v>1269.7862572755425</v>
          </cell>
        </row>
        <row r="5463">
          <cell r="A5463" t="str">
            <v>Clg of Natural Resources</v>
          </cell>
          <cell r="B5463" t="str">
            <v>Env Sci, Policy, &amp; Mgmt</v>
          </cell>
          <cell r="N5463" t="str">
            <v>TAS Eligible</v>
          </cell>
          <cell r="S5463">
            <v>1272</v>
          </cell>
          <cell r="X5463">
            <v>1314.6160702259208</v>
          </cell>
        </row>
        <row r="5464">
          <cell r="A5464" t="str">
            <v>Clg of Natural Resources</v>
          </cell>
          <cell r="B5464" t="str">
            <v>Env Sci, Policy, &amp; Mgmt</v>
          </cell>
          <cell r="N5464" t="str">
            <v>TAS Eligible</v>
          </cell>
          <cell r="S5464">
            <v>42</v>
          </cell>
          <cell r="X5464">
            <v>42.532020842165167</v>
          </cell>
        </row>
        <row r="5465">
          <cell r="A5465" t="str">
            <v>Clg of Natural Resources</v>
          </cell>
          <cell r="B5465" t="str">
            <v>Env Sci, Policy, &amp; Mgmt</v>
          </cell>
          <cell r="N5465" t="str">
            <v>TAS Eligible</v>
          </cell>
          <cell r="S5465">
            <v>98</v>
          </cell>
          <cell r="X5465">
            <v>104.71942119143863</v>
          </cell>
        </row>
        <row r="5466">
          <cell r="A5466" t="str">
            <v>Clg of Natural Resources</v>
          </cell>
          <cell r="B5466" t="str">
            <v>Env Sci, Policy, &amp; Mgmt</v>
          </cell>
          <cell r="N5466" t="str">
            <v>TAS Eligible</v>
          </cell>
          <cell r="S5466">
            <v>84</v>
          </cell>
          <cell r="X5466">
            <v>95.79454072507454</v>
          </cell>
        </row>
        <row r="5467">
          <cell r="A5467" t="str">
            <v>Clg of Natural Resources</v>
          </cell>
          <cell r="B5467" t="str">
            <v>Env Sci, Policy, &amp; Mgmt</v>
          </cell>
          <cell r="N5467" t="str">
            <v>Not TAS Eligible</v>
          </cell>
          <cell r="S5467">
            <v>10</v>
          </cell>
          <cell r="X5467">
            <v>11.8749667477218</v>
          </cell>
        </row>
        <row r="5468">
          <cell r="A5468" t="str">
            <v>Clg of Natural Resources</v>
          </cell>
          <cell r="B5468" t="str">
            <v>Env Sci, Policy, &amp; Mgmt</v>
          </cell>
          <cell r="N5468" t="str">
            <v>Not TAS Eligible</v>
          </cell>
          <cell r="S5468">
            <v>30</v>
          </cell>
          <cell r="X5468">
            <v>32.323648725689843</v>
          </cell>
        </row>
        <row r="5469">
          <cell r="A5469" t="str">
            <v>Clg of Natural Resources</v>
          </cell>
          <cell r="B5469" t="str">
            <v>Env Sci, Policy, &amp; Mgmt</v>
          </cell>
          <cell r="N5469" t="str">
            <v>Not TAS Eligible</v>
          </cell>
          <cell r="S5469">
            <v>23</v>
          </cell>
          <cell r="X5469">
            <v>20.614752656854229</v>
          </cell>
        </row>
        <row r="5470">
          <cell r="A5470" t="str">
            <v>Clg of Natural Resources</v>
          </cell>
          <cell r="B5470" t="str">
            <v>Env Sci, Policy, &amp; Mgmt</v>
          </cell>
          <cell r="N5470" t="str">
            <v>Not TAS Eligible</v>
          </cell>
          <cell r="S5470">
            <v>16</v>
          </cell>
          <cell r="X5470">
            <v>17.022763974000306</v>
          </cell>
        </row>
        <row r="5471">
          <cell r="A5471" t="str">
            <v>Clg of Natural Resources</v>
          </cell>
          <cell r="B5471" t="str">
            <v>Env Sci, Policy, &amp; Mgmt</v>
          </cell>
          <cell r="N5471" t="str">
            <v>Not TAS Eligible</v>
          </cell>
          <cell r="S5471">
            <v>27</v>
          </cell>
          <cell r="X5471">
            <v>29.725781102110862</v>
          </cell>
        </row>
        <row r="5472">
          <cell r="A5472" t="str">
            <v>Clg of Natural Resources</v>
          </cell>
          <cell r="B5472" t="str">
            <v>Env Sci, Policy, &amp; Mgmt</v>
          </cell>
          <cell r="N5472" t="str">
            <v>Not TAS Eligible</v>
          </cell>
          <cell r="S5472">
            <v>98</v>
          </cell>
          <cell r="X5472">
            <v>101.50023721065939</v>
          </cell>
        </row>
        <row r="5473">
          <cell r="A5473" t="str">
            <v>Clg of Natural Resources</v>
          </cell>
          <cell r="B5473" t="str">
            <v>Env Sci, Policy, &amp; Mgmt</v>
          </cell>
          <cell r="N5473" t="str">
            <v>Not TAS Eligible</v>
          </cell>
          <cell r="S5473">
            <v>12</v>
          </cell>
          <cell r="X5473">
            <v>12.448184861773067</v>
          </cell>
        </row>
        <row r="5474">
          <cell r="A5474" t="str">
            <v>Clg of Natural Resources</v>
          </cell>
          <cell r="B5474" t="str">
            <v>Env Sci, Policy, &amp; Mgmt</v>
          </cell>
          <cell r="N5474" t="str">
            <v>Not TAS Eligible</v>
          </cell>
          <cell r="S5474">
            <v>8</v>
          </cell>
          <cell r="X5474">
            <v>6.897933947731433</v>
          </cell>
        </row>
        <row r="5475">
          <cell r="A5475" t="str">
            <v>Clg of Natural Resources</v>
          </cell>
          <cell r="B5475" t="str">
            <v>Env Sci, Policy, &amp; Mgmt</v>
          </cell>
          <cell r="N5475" t="str">
            <v>Not TAS Eligible</v>
          </cell>
          <cell r="S5475">
            <v>3</v>
          </cell>
          <cell r="X5475">
            <v>2.7718256289055208</v>
          </cell>
        </row>
        <row r="5476">
          <cell r="A5476" t="str">
            <v>Clg of Natural Resources</v>
          </cell>
          <cell r="B5476" t="str">
            <v>Env Sci, Policy, &amp; Mgmt</v>
          </cell>
          <cell r="N5476" t="str">
            <v>Not TAS Eligible</v>
          </cell>
          <cell r="S5476">
            <v>8</v>
          </cell>
          <cell r="X5476">
            <v>7.7968823789610857</v>
          </cell>
        </row>
        <row r="5477">
          <cell r="A5477" t="str">
            <v>Clg of Natural Resources</v>
          </cell>
          <cell r="B5477" t="str">
            <v>Env Sci, Policy, &amp; Mgmt</v>
          </cell>
          <cell r="N5477" t="str">
            <v>Not TAS Eligible</v>
          </cell>
          <cell r="S5477">
            <v>30</v>
          </cell>
          <cell r="X5477">
            <v>31.180520529304257</v>
          </cell>
        </row>
        <row r="5478">
          <cell r="A5478" t="str">
            <v>Clg of Natural Resources</v>
          </cell>
          <cell r="B5478" t="str">
            <v>Env Sci, Policy, &amp; Mgmt</v>
          </cell>
          <cell r="N5478" t="str">
            <v>Not TAS Eligible</v>
          </cell>
          <cell r="S5478">
            <v>6</v>
          </cell>
          <cell r="X5478">
            <v>6.0418275468712963</v>
          </cell>
        </row>
        <row r="5479">
          <cell r="A5479" t="str">
            <v>Clg of Natural Resources</v>
          </cell>
          <cell r="B5479" t="str">
            <v>Env Sci, Policy, &amp; Mgmt</v>
          </cell>
          <cell r="N5479" t="str">
            <v>Not TAS Eligible</v>
          </cell>
          <cell r="S5479">
            <v>7</v>
          </cell>
          <cell r="X5479">
            <v>7.4358853411374835</v>
          </cell>
        </row>
        <row r="5480">
          <cell r="A5480" t="str">
            <v>Clg of Natural Resources</v>
          </cell>
          <cell r="B5480" t="str">
            <v>Env Sci, Policy, &amp; Mgmt</v>
          </cell>
          <cell r="N5480" t="str">
            <v>Not TAS Eligible</v>
          </cell>
          <cell r="S5480">
            <v>8</v>
          </cell>
          <cell r="X5480">
            <v>7.552848795787467</v>
          </cell>
        </row>
        <row r="5481">
          <cell r="A5481" t="str">
            <v>Clg of Natural Resources</v>
          </cell>
          <cell r="B5481" t="str">
            <v>Env Sci, Policy, &amp; Mgmt</v>
          </cell>
          <cell r="N5481" t="str">
            <v>Not TAS Eligible</v>
          </cell>
          <cell r="S5481">
            <v>6</v>
          </cell>
          <cell r="X5481">
            <v>6.4917003476147874</v>
          </cell>
        </row>
        <row r="5482">
          <cell r="A5482" t="str">
            <v>Clg of Natural Resources</v>
          </cell>
          <cell r="B5482" t="str">
            <v>Env Sci, Policy, &amp; Mgmt</v>
          </cell>
          <cell r="N5482" t="str">
            <v>Not TAS Eligible</v>
          </cell>
          <cell r="S5482">
            <v>8</v>
          </cell>
          <cell r="X5482">
            <v>8.2395008217689139</v>
          </cell>
        </row>
        <row r="5483">
          <cell r="A5483" t="str">
            <v>Clg of Natural Resources</v>
          </cell>
          <cell r="B5483" t="str">
            <v>Env Sci, Policy, &amp; Mgmt</v>
          </cell>
          <cell r="N5483" t="str">
            <v>Not TAS Eligible</v>
          </cell>
          <cell r="S5483">
            <v>42</v>
          </cell>
          <cell r="X5483">
            <v>41.533343270888452</v>
          </cell>
        </row>
        <row r="5484">
          <cell r="A5484" t="str">
            <v>Clg of Natural Resources</v>
          </cell>
          <cell r="B5484" t="str">
            <v>Env Sci, Policy, &amp; Mgmt</v>
          </cell>
          <cell r="N5484" t="str">
            <v>Not TAS Eligible</v>
          </cell>
          <cell r="S5484">
            <v>10</v>
          </cell>
          <cell r="X5484">
            <v>9.4324077275765497</v>
          </cell>
        </row>
        <row r="5485">
          <cell r="A5485" t="str">
            <v>Clg of Natural Resources</v>
          </cell>
          <cell r="B5485" t="str">
            <v>Env Sci, Policy, &amp; Mgmt</v>
          </cell>
          <cell r="N5485" t="str">
            <v>Not TAS Eligible</v>
          </cell>
          <cell r="S5485">
            <v>4</v>
          </cell>
          <cell r="X5485">
            <v>4.1714285714285708</v>
          </cell>
        </row>
        <row r="5486">
          <cell r="A5486" t="str">
            <v>Clg of Natural Resources</v>
          </cell>
          <cell r="B5486" t="str">
            <v>Env Sci, Policy, &amp; Mgmt</v>
          </cell>
          <cell r="N5486" t="str">
            <v>Not TAS Eligible</v>
          </cell>
          <cell r="S5486">
            <v>6</v>
          </cell>
          <cell r="X5486">
            <v>6.0628301458762621</v>
          </cell>
        </row>
        <row r="5487">
          <cell r="A5487" t="str">
            <v>Clg of Natural Resources</v>
          </cell>
          <cell r="B5487" t="str">
            <v>Env Sci, Policy, &amp; Mgmt</v>
          </cell>
          <cell r="N5487" t="str">
            <v>Not TAS Eligible</v>
          </cell>
          <cell r="S5487">
            <v>26</v>
          </cell>
          <cell r="X5487">
            <v>26.79859898190568</v>
          </cell>
        </row>
        <row r="5488">
          <cell r="A5488" t="str">
            <v>Clg of Natural Resources</v>
          </cell>
          <cell r="B5488" t="str">
            <v>Env Sci, Policy, &amp; Mgmt</v>
          </cell>
          <cell r="N5488" t="str">
            <v>Not TAS Eligible</v>
          </cell>
          <cell r="S5488">
            <v>27</v>
          </cell>
          <cell r="X5488">
            <v>28.279481982151065</v>
          </cell>
        </row>
        <row r="5489">
          <cell r="A5489" t="str">
            <v>Clg of Natural Resources</v>
          </cell>
          <cell r="B5489" t="str">
            <v>Env Sci, Policy, &amp; Mgmt</v>
          </cell>
          <cell r="N5489" t="str">
            <v>Not TAS Eligible</v>
          </cell>
          <cell r="S5489">
            <v>22</v>
          </cell>
          <cell r="X5489">
            <v>20.761871640402521</v>
          </cell>
        </row>
        <row r="5490">
          <cell r="A5490" t="str">
            <v>Clg of Natural Resources</v>
          </cell>
          <cell r="B5490" t="str">
            <v>Env Sci, Policy, &amp; Mgmt</v>
          </cell>
          <cell r="N5490" t="str">
            <v>Not TAS Eligible</v>
          </cell>
          <cell r="S5490">
            <v>12</v>
          </cell>
          <cell r="X5490">
            <v>12.781610388961338</v>
          </cell>
        </row>
        <row r="5491">
          <cell r="A5491" t="str">
            <v>Clg of Natural Resources</v>
          </cell>
          <cell r="B5491" t="str">
            <v>Env Sci, Policy, &amp; Mgmt</v>
          </cell>
          <cell r="N5491" t="str">
            <v>Not TAS Eligible</v>
          </cell>
          <cell r="S5491">
            <v>8</v>
          </cell>
          <cell r="X5491">
            <v>8.066938910928231</v>
          </cell>
        </row>
        <row r="5492">
          <cell r="A5492" t="str">
            <v>Clg of Natural Resources</v>
          </cell>
          <cell r="B5492" t="str">
            <v>Env Sci, Policy, &amp; Mgmt</v>
          </cell>
          <cell r="N5492" t="str">
            <v>Not TAS Eligible</v>
          </cell>
          <cell r="S5492">
            <v>16</v>
          </cell>
          <cell r="X5492">
            <v>17.022746686102298</v>
          </cell>
        </row>
        <row r="5493">
          <cell r="A5493" t="str">
            <v>Clg of Natural Resources</v>
          </cell>
          <cell r="B5493" t="str">
            <v>Env Sci, Policy, &amp; Mgmt</v>
          </cell>
          <cell r="N5493" t="str">
            <v>Not TAS Eligible</v>
          </cell>
          <cell r="S5493">
            <v>6</v>
          </cell>
          <cell r="X5493">
            <v>6.053045257978984</v>
          </cell>
        </row>
        <row r="5494">
          <cell r="A5494" t="str">
            <v>Clg of Natural Resources</v>
          </cell>
          <cell r="B5494" t="str">
            <v>Env Sci, Policy, &amp; Mgmt</v>
          </cell>
          <cell r="N5494" t="str">
            <v>Not TAS Eligible</v>
          </cell>
          <cell r="S5494">
            <v>8</v>
          </cell>
          <cell r="X5494">
            <v>9.3157381391422707</v>
          </cell>
        </row>
        <row r="5495">
          <cell r="A5495" t="str">
            <v>Clg of Natural Resources</v>
          </cell>
          <cell r="B5495" t="str">
            <v>Env Sci, Policy, &amp; Mgmt</v>
          </cell>
          <cell r="N5495" t="str">
            <v>Not TAS Eligible</v>
          </cell>
          <cell r="S5495">
            <v>4</v>
          </cell>
          <cell r="X5495">
            <v>4.3041548912404508</v>
          </cell>
        </row>
        <row r="5496">
          <cell r="A5496" t="str">
            <v>Clg of Natural Resources</v>
          </cell>
          <cell r="B5496" t="str">
            <v>Env Sci, Policy, &amp; Mgmt</v>
          </cell>
          <cell r="N5496" t="str">
            <v>Not TAS Eligible</v>
          </cell>
          <cell r="S5496">
            <v>2</v>
          </cell>
          <cell r="X5496">
            <v>2.1024734905493103</v>
          </cell>
        </row>
        <row r="5497">
          <cell r="A5497" t="str">
            <v>Clg of Natural Resources</v>
          </cell>
          <cell r="B5497" t="str">
            <v>Env Sci, Policy, &amp; Mgmt</v>
          </cell>
          <cell r="N5497" t="str">
            <v>Not TAS Eligible</v>
          </cell>
          <cell r="S5497">
            <v>22</v>
          </cell>
          <cell r="X5497">
            <v>22.275358653852297</v>
          </cell>
        </row>
        <row r="5498">
          <cell r="A5498" t="str">
            <v>Clg of Natural Resources</v>
          </cell>
          <cell r="B5498" t="str">
            <v>Env Sci, Policy, &amp; Mgmt</v>
          </cell>
          <cell r="N5498" t="str">
            <v>Not TAS Eligible</v>
          </cell>
          <cell r="S5498">
            <v>8</v>
          </cell>
          <cell r="X5498">
            <v>8.8433606071776953</v>
          </cell>
        </row>
        <row r="5499">
          <cell r="A5499" t="str">
            <v>Clg of Natural Resources</v>
          </cell>
          <cell r="B5499" t="str">
            <v>Env Sci, Policy, &amp; Mgmt</v>
          </cell>
          <cell r="N5499" t="str">
            <v>Not TAS Eligible</v>
          </cell>
          <cell r="S5499">
            <v>10</v>
          </cell>
          <cell r="X5499">
            <v>10.079387256962956</v>
          </cell>
        </row>
        <row r="5500">
          <cell r="A5500" t="str">
            <v>Clg of Natural Resources</v>
          </cell>
          <cell r="B5500" t="str">
            <v>Env Sci, Policy, &amp; Mgmt</v>
          </cell>
          <cell r="N5500" t="str">
            <v>Not TAS Eligible</v>
          </cell>
          <cell r="S5500">
            <v>7</v>
          </cell>
          <cell r="X5500">
            <v>7.0125872093072381</v>
          </cell>
        </row>
        <row r="5501">
          <cell r="A5501" t="str">
            <v>Clg of Natural Resources</v>
          </cell>
          <cell r="B5501" t="str">
            <v>Env Sci, Policy, &amp; Mgmt</v>
          </cell>
          <cell r="N5501" t="str">
            <v>Not TAS Eligible</v>
          </cell>
          <cell r="S5501">
            <v>9.5</v>
          </cell>
          <cell r="X5501">
            <v>9.9990582706551052</v>
          </cell>
        </row>
        <row r="5502">
          <cell r="A5502" t="str">
            <v>Clg of Natural Resources</v>
          </cell>
          <cell r="B5502" t="str">
            <v>Env Sci, Policy, &amp; Mgmt</v>
          </cell>
          <cell r="N5502" t="str">
            <v>Not TAS Eligible</v>
          </cell>
          <cell r="S5502">
            <v>7</v>
          </cell>
          <cell r="X5502">
            <v>6.5910811396558149</v>
          </cell>
        </row>
        <row r="5503">
          <cell r="A5503" t="str">
            <v>Clg of Natural Resources</v>
          </cell>
          <cell r="B5503" t="str">
            <v>Env Sci, Policy, &amp; Mgmt</v>
          </cell>
          <cell r="N5503" t="str">
            <v>Not TAS Eligible</v>
          </cell>
          <cell r="S5503">
            <v>7.5</v>
          </cell>
          <cell r="X5503">
            <v>8.3873339261061357</v>
          </cell>
        </row>
        <row r="5504">
          <cell r="A5504" t="str">
            <v>Clg of Natural Resources</v>
          </cell>
          <cell r="B5504" t="str">
            <v>Env Sci, Policy, &amp; Mgmt</v>
          </cell>
          <cell r="N5504" t="str">
            <v>Not TAS Eligible</v>
          </cell>
          <cell r="S5504">
            <v>5</v>
          </cell>
          <cell r="X5504">
            <v>5.1495269142465583</v>
          </cell>
        </row>
        <row r="5505">
          <cell r="A5505" t="str">
            <v>Clg of Natural Resources</v>
          </cell>
          <cell r="B5505" t="str">
            <v>Env Sci, Policy, &amp; Mgmt</v>
          </cell>
          <cell r="N5505" t="str">
            <v>Not TAS Eligible</v>
          </cell>
          <cell r="S5505">
            <v>18</v>
          </cell>
          <cell r="X5505">
            <v>18.507196810548585</v>
          </cell>
        </row>
        <row r="5506">
          <cell r="A5506" t="str">
            <v>Clg of Natural Resources</v>
          </cell>
          <cell r="B5506" t="str">
            <v>Env Sci, Policy, &amp; Mgmt</v>
          </cell>
          <cell r="N5506" t="str">
            <v>Not TAS Eligible</v>
          </cell>
          <cell r="S5506">
            <v>19</v>
          </cell>
          <cell r="X5506">
            <v>18.84141558323957</v>
          </cell>
        </row>
        <row r="5507">
          <cell r="A5507" t="str">
            <v>Clg of Natural Resources</v>
          </cell>
          <cell r="B5507" t="str">
            <v>Env Sci, Policy, &amp; Mgmt</v>
          </cell>
          <cell r="N5507" t="str">
            <v>Not TAS Eligible</v>
          </cell>
          <cell r="S5507">
            <v>8</v>
          </cell>
          <cell r="X5507">
            <v>8.8433606071776953</v>
          </cell>
        </row>
        <row r="5508">
          <cell r="A5508" t="str">
            <v>Clg of Natural Resources</v>
          </cell>
          <cell r="B5508" t="str">
            <v>Env Sci, Policy, &amp; Mgmt</v>
          </cell>
          <cell r="N5508" t="str">
            <v>Not TAS Eligible</v>
          </cell>
          <cell r="S5508">
            <v>10</v>
          </cell>
          <cell r="X5508">
            <v>10.079387256962956</v>
          </cell>
        </row>
        <row r="5509">
          <cell r="A5509" t="str">
            <v>Clg of Natural Resources</v>
          </cell>
          <cell r="B5509" t="str">
            <v>Env Sci, Policy, &amp; Mgmt</v>
          </cell>
          <cell r="N5509" t="str">
            <v>Not TAS Eligible</v>
          </cell>
          <cell r="S5509">
            <v>7</v>
          </cell>
          <cell r="X5509">
            <v>7.0125872093072381</v>
          </cell>
        </row>
        <row r="5510">
          <cell r="A5510" t="str">
            <v>Clg of Natural Resources</v>
          </cell>
          <cell r="B5510" t="str">
            <v>Env Sci, Policy, &amp; Mgmt</v>
          </cell>
          <cell r="N5510" t="str">
            <v>Not TAS Eligible</v>
          </cell>
          <cell r="S5510">
            <v>18</v>
          </cell>
          <cell r="X5510">
            <v>19.340874568471328</v>
          </cell>
        </row>
        <row r="5511">
          <cell r="A5511" t="str">
            <v>Clg of Natural Resources</v>
          </cell>
          <cell r="B5511" t="str">
            <v>Env Sci, Policy, &amp; Mgmt</v>
          </cell>
          <cell r="N5511" t="str">
            <v>Not TAS Eligible</v>
          </cell>
          <cell r="S5511">
            <v>19</v>
          </cell>
          <cell r="X5511">
            <v>19.562464315789384</v>
          </cell>
        </row>
        <row r="5512">
          <cell r="A5512" t="str">
            <v>Clg of Natural Resources</v>
          </cell>
          <cell r="B5512" t="str">
            <v>Env Sci, Policy, &amp; Mgmt</v>
          </cell>
          <cell r="N5512" t="str">
            <v>Not TAS Eligible</v>
          </cell>
          <cell r="S5512">
            <v>9.5</v>
          </cell>
          <cell r="X5512">
            <v>9.9990582706551052</v>
          </cell>
        </row>
        <row r="5513">
          <cell r="A5513" t="str">
            <v>Clg of Natural Resources</v>
          </cell>
          <cell r="B5513" t="str">
            <v>Env Sci, Policy, &amp; Mgmt</v>
          </cell>
          <cell r="N5513" t="str">
            <v>Not TAS Eligible</v>
          </cell>
          <cell r="S5513">
            <v>13</v>
          </cell>
          <cell r="X5513">
            <v>13.702480700256832</v>
          </cell>
        </row>
        <row r="5514">
          <cell r="A5514" t="str">
            <v>Clg of Natural Resources</v>
          </cell>
          <cell r="B5514" t="str">
            <v>Env Sci, Policy, &amp; Mgmt</v>
          </cell>
          <cell r="N5514" t="str">
            <v>Not TAS Eligible</v>
          </cell>
          <cell r="S5514">
            <v>14</v>
          </cell>
          <cell r="X5514">
            <v>14.807115692908436</v>
          </cell>
        </row>
        <row r="5515">
          <cell r="A5515" t="str">
            <v>Clg of Natural Resources</v>
          </cell>
          <cell r="B5515" t="str">
            <v>Env Sci, Policy, &amp; Mgmt</v>
          </cell>
          <cell r="N5515" t="str">
            <v>Not TAS Eligible</v>
          </cell>
          <cell r="S5515">
            <v>11</v>
          </cell>
          <cell r="X5515">
            <v>11.807751524438883</v>
          </cell>
        </row>
        <row r="5516">
          <cell r="A5516" t="str">
            <v>Clg of Natural Resources</v>
          </cell>
          <cell r="B5516" t="str">
            <v>Env Sci, Policy, &amp; Mgmt</v>
          </cell>
          <cell r="N5516" t="str">
            <v>Not TAS Eligible</v>
          </cell>
          <cell r="S5516">
            <v>16</v>
          </cell>
          <cell r="X5516">
            <v>16.53662730769215</v>
          </cell>
        </row>
        <row r="5517">
          <cell r="A5517" t="str">
            <v>Clg of Natural Resources</v>
          </cell>
          <cell r="B5517" t="str">
            <v>Env Sci, Policy, &amp; Mgmt</v>
          </cell>
          <cell r="N5517" t="str">
            <v>Not TAS Eligible</v>
          </cell>
          <cell r="S5517">
            <v>7</v>
          </cell>
          <cell r="X5517">
            <v>6.5910811396558149</v>
          </cell>
        </row>
        <row r="5518">
          <cell r="A5518" t="str">
            <v>Clg of Natural Resources</v>
          </cell>
          <cell r="B5518" t="str">
            <v>Env Sci, Policy, &amp; Mgmt</v>
          </cell>
          <cell r="N5518" t="str">
            <v>Not TAS Eligible</v>
          </cell>
          <cell r="S5518">
            <v>7.5</v>
          </cell>
          <cell r="X5518">
            <v>8.3873339261061357</v>
          </cell>
        </row>
        <row r="5519">
          <cell r="A5519" t="str">
            <v>Clg of Natural Resources</v>
          </cell>
          <cell r="B5519" t="str">
            <v>Env Sci, Policy, &amp; Mgmt</v>
          </cell>
          <cell r="N5519" t="str">
            <v>Not TAS Eligible</v>
          </cell>
          <cell r="S5519">
            <v>5</v>
          </cell>
          <cell r="X5519">
            <v>5.1495269142465583</v>
          </cell>
        </row>
        <row r="5520">
          <cell r="A5520" t="str">
            <v>Clg of Natural Resources</v>
          </cell>
          <cell r="B5520" t="str">
            <v>Env Sci, Policy, &amp; Mgmt</v>
          </cell>
          <cell r="N5520" t="str">
            <v>TAS Eligible</v>
          </cell>
          <cell r="S5520">
            <v>316</v>
          </cell>
          <cell r="X5520">
            <v>326.74931351656966</v>
          </cell>
        </row>
        <row r="5521">
          <cell r="A5521" t="str">
            <v>Clg of Natural Resources</v>
          </cell>
          <cell r="B5521" t="str">
            <v>Env Sci, Policy, &amp; Mgmt</v>
          </cell>
          <cell r="N5521" t="str">
            <v>TAS Eligible</v>
          </cell>
          <cell r="S5521">
            <v>244</v>
          </cell>
          <cell r="X5521">
            <v>235.01166115090342</v>
          </cell>
        </row>
        <row r="5522">
          <cell r="A5522" t="str">
            <v>Clg of Natural Resources</v>
          </cell>
          <cell r="B5522" t="str">
            <v>Env Sci, Policy, &amp; Mgmt</v>
          </cell>
          <cell r="N5522" t="str">
            <v>TAS Eligible</v>
          </cell>
          <cell r="S5522">
            <v>48</v>
          </cell>
          <cell r="X5522">
            <v>47.00143308275333</v>
          </cell>
        </row>
        <row r="5523">
          <cell r="A5523" t="str">
            <v>Clg of Natural Resources</v>
          </cell>
          <cell r="B5523" t="str">
            <v>Env Sci, Policy, &amp; Mgmt</v>
          </cell>
          <cell r="N5523" t="str">
            <v>TAS Eligible</v>
          </cell>
          <cell r="S5523">
            <v>42</v>
          </cell>
          <cell r="X5523">
            <v>41.889016624208104</v>
          </cell>
        </row>
        <row r="5524">
          <cell r="A5524" t="str">
            <v>Clg of Natural Resources</v>
          </cell>
          <cell r="B5524" t="str">
            <v>Env Sci, Policy, &amp; Mgmt</v>
          </cell>
          <cell r="N5524" t="str">
            <v>TAS Eligible</v>
          </cell>
          <cell r="S5524">
            <v>88</v>
          </cell>
          <cell r="X5524">
            <v>88.80417657921447</v>
          </cell>
        </row>
        <row r="5525">
          <cell r="A5525" t="str">
            <v>Clg of Natural Resources</v>
          </cell>
          <cell r="B5525" t="str">
            <v>Env Sci, Policy, &amp; Mgmt</v>
          </cell>
          <cell r="N5525" t="str">
            <v>TAS Eligible</v>
          </cell>
          <cell r="S5525">
            <v>336</v>
          </cell>
          <cell r="X5525">
            <v>357.87079353979499</v>
          </cell>
        </row>
        <row r="5526">
          <cell r="A5526" t="str">
            <v>Clg of Natural Resources</v>
          </cell>
          <cell r="B5526" t="str">
            <v>Env Sci, Policy, &amp; Mgmt</v>
          </cell>
          <cell r="N5526" t="str">
            <v>TAS Eligible</v>
          </cell>
          <cell r="S5526">
            <v>120</v>
          </cell>
          <cell r="X5526">
            <v>117.64341069934922</v>
          </cell>
        </row>
        <row r="5527">
          <cell r="A5527" t="str">
            <v>Clg of Natural Resources</v>
          </cell>
          <cell r="B5527" t="str">
            <v>Env Sci, Policy, &amp; Mgmt</v>
          </cell>
          <cell r="N5527" t="str">
            <v>TAS Eligible</v>
          </cell>
          <cell r="S5527">
            <v>84</v>
          </cell>
          <cell r="X5527">
            <v>79.624839994825152</v>
          </cell>
        </row>
        <row r="5528">
          <cell r="A5528" t="str">
            <v>Clg of Natural Resources</v>
          </cell>
          <cell r="B5528" t="str">
            <v>Env Sci, Policy, &amp; Mgmt</v>
          </cell>
          <cell r="N5528" t="str">
            <v>TAS Eligible</v>
          </cell>
          <cell r="S5528">
            <v>4.6666619999999996</v>
          </cell>
          <cell r="X5528">
            <v>4.937048781776693</v>
          </cell>
        </row>
        <row r="5529">
          <cell r="A5529" t="str">
            <v>Clg of Natural Resources</v>
          </cell>
          <cell r="B5529" t="str">
            <v>Env Sci, Policy, &amp; Mgmt</v>
          </cell>
          <cell r="N5529" t="str">
            <v>TAS Eligible</v>
          </cell>
          <cell r="S5529">
            <v>15.6</v>
          </cell>
          <cell r="X5529">
            <v>14.976479663201173</v>
          </cell>
        </row>
        <row r="5530">
          <cell r="A5530" t="str">
            <v>Clg of Natural Resources</v>
          </cell>
          <cell r="B5530" t="str">
            <v>Env Sci, Policy, &amp; Mgmt</v>
          </cell>
          <cell r="N5530" t="str">
            <v>TAS Eligible</v>
          </cell>
          <cell r="S5530">
            <v>31.2</v>
          </cell>
          <cell r="X5530">
            <v>29.952959326402347</v>
          </cell>
        </row>
        <row r="5531">
          <cell r="A5531" t="str">
            <v>Clg of Natural Resources</v>
          </cell>
          <cell r="B5531" t="str">
            <v>Env Sci, Policy, &amp; Mgmt</v>
          </cell>
          <cell r="N5531" t="str">
            <v>TAS Eligible</v>
          </cell>
          <cell r="S5531">
            <v>105</v>
          </cell>
          <cell r="X5531">
            <v>116.73636215331365</v>
          </cell>
        </row>
        <row r="5532">
          <cell r="A5532" t="str">
            <v>Clg of Natural Resources</v>
          </cell>
          <cell r="B5532" t="str">
            <v>Env Sci, Policy, &amp; Mgmt</v>
          </cell>
          <cell r="N5532" t="str">
            <v>TAS Eligible</v>
          </cell>
          <cell r="S5532">
            <v>93</v>
          </cell>
          <cell r="X5532">
            <v>91.406257650869208</v>
          </cell>
        </row>
        <row r="5533">
          <cell r="A5533" t="str">
            <v>Clg of Natural Resources</v>
          </cell>
          <cell r="B5533" t="str">
            <v>Env Sci, Policy, &amp; Mgmt</v>
          </cell>
          <cell r="N5533" t="str">
            <v>TAS Eligible</v>
          </cell>
          <cell r="S5533">
            <v>46.666620000000002</v>
          </cell>
          <cell r="X5533">
            <v>50.241415894015006</v>
          </cell>
        </row>
        <row r="5534">
          <cell r="A5534" t="str">
            <v>Clg of Natural Resources</v>
          </cell>
          <cell r="B5534" t="str">
            <v>Env Sci, Policy, &amp; Mgmt</v>
          </cell>
          <cell r="N5534" t="str">
            <v>TAS Eligible</v>
          </cell>
          <cell r="S5534">
            <v>93.333380000000005</v>
          </cell>
          <cell r="X5534">
            <v>100.48298251242841</v>
          </cell>
        </row>
        <row r="5535">
          <cell r="A5535" t="str">
            <v>Clg of Natural Resources</v>
          </cell>
          <cell r="B5535" t="str">
            <v>Env Sci, Policy, &amp; Mgmt</v>
          </cell>
          <cell r="N5535" t="str">
            <v>TAS Eligible</v>
          </cell>
          <cell r="S5535">
            <v>48</v>
          </cell>
          <cell r="X5535">
            <v>45.284299238749533</v>
          </cell>
        </row>
        <row r="5536">
          <cell r="A5536" t="str">
            <v>Clg of Natural Resources</v>
          </cell>
          <cell r="B5536" t="str">
            <v>Env Sci, Policy, &amp; Mgmt</v>
          </cell>
          <cell r="N5536" t="str">
            <v>TAS Eligible</v>
          </cell>
          <cell r="S5536">
            <v>9</v>
          </cell>
          <cell r="X5536">
            <v>8.2822660738270883</v>
          </cell>
        </row>
        <row r="5537">
          <cell r="A5537" t="str">
            <v>Clg of Natural Resources</v>
          </cell>
          <cell r="B5537" t="str">
            <v>Env Sci, Policy, &amp; Mgmt</v>
          </cell>
          <cell r="N5537" t="str">
            <v>TAS Eligible</v>
          </cell>
          <cell r="S5537">
            <v>117</v>
          </cell>
          <cell r="X5537">
            <v>114.08111278088241</v>
          </cell>
        </row>
        <row r="5538">
          <cell r="A5538" t="str">
            <v>Clg of Natural Resources</v>
          </cell>
          <cell r="B5538" t="str">
            <v>Env Sci, Policy, &amp; Mgmt</v>
          </cell>
          <cell r="N5538" t="str">
            <v>TAS Eligible</v>
          </cell>
          <cell r="S5538">
            <v>363</v>
          </cell>
          <cell r="X5538">
            <v>351.25989987602333</v>
          </cell>
        </row>
        <row r="5539">
          <cell r="A5539" t="str">
            <v>Clg of Natural Resources</v>
          </cell>
          <cell r="B5539" t="str">
            <v>Env Sci, Policy, &amp; Mgmt</v>
          </cell>
          <cell r="N5539" t="str">
            <v>TAS Eligible</v>
          </cell>
          <cell r="S5539">
            <v>300</v>
          </cell>
          <cell r="X5539">
            <v>299.5900785502613</v>
          </cell>
        </row>
        <row r="5540">
          <cell r="A5540" t="str">
            <v>Clg of Natural Resources</v>
          </cell>
          <cell r="B5540" t="str">
            <v>Env Sci, Policy, &amp; Mgmt</v>
          </cell>
          <cell r="N5540" t="str">
            <v>TAS Eligible</v>
          </cell>
          <cell r="S5540">
            <v>129</v>
          </cell>
          <cell r="X5540">
            <v>126.76979397534696</v>
          </cell>
        </row>
        <row r="5541">
          <cell r="A5541" t="str">
            <v>Clg of Natural Resources</v>
          </cell>
          <cell r="B5541" t="str">
            <v>Env Sci, Policy, &amp; Mgmt</v>
          </cell>
          <cell r="N5541" t="str">
            <v>TAS Eligible</v>
          </cell>
          <cell r="S5541">
            <v>66</v>
          </cell>
          <cell r="X5541">
            <v>65.543566428302441</v>
          </cell>
        </row>
        <row r="5542">
          <cell r="A5542" t="str">
            <v>Clg of Natural Resources</v>
          </cell>
          <cell r="B5542" t="str">
            <v>Env Sci, Policy, &amp; Mgmt</v>
          </cell>
          <cell r="N5542" t="str">
            <v>TAS Eligible</v>
          </cell>
          <cell r="S5542">
            <v>49.333283999999999</v>
          </cell>
          <cell r="X5542">
            <v>42.71851231097348</v>
          </cell>
        </row>
        <row r="5543">
          <cell r="A5543" t="str">
            <v>Clg of Natural Resources</v>
          </cell>
          <cell r="B5543" t="str">
            <v>Env Sci, Policy, &amp; Mgmt</v>
          </cell>
          <cell r="N5543" t="str">
            <v>TAS Eligible</v>
          </cell>
          <cell r="S5543">
            <v>36</v>
          </cell>
          <cell r="X5543">
            <v>35.081110537738255</v>
          </cell>
        </row>
        <row r="5544">
          <cell r="A5544" t="str">
            <v>Clg of Natural Resources</v>
          </cell>
          <cell r="B5544" t="str">
            <v>Env Sci, Policy, &amp; Mgmt</v>
          </cell>
          <cell r="N5544" t="str">
            <v>TAS Eligible</v>
          </cell>
          <cell r="S5544">
            <v>60</v>
          </cell>
          <cell r="X5544">
            <v>56.964491151468579</v>
          </cell>
        </row>
        <row r="5545">
          <cell r="A5545" t="str">
            <v>Clg of Natural Resources</v>
          </cell>
          <cell r="B5545" t="str">
            <v>Env Sci, Policy, &amp; Mgmt</v>
          </cell>
          <cell r="N5545" t="str">
            <v>TAS Eligible</v>
          </cell>
          <cell r="S5545">
            <v>60</v>
          </cell>
          <cell r="X5545">
            <v>56.964491151468579</v>
          </cell>
        </row>
        <row r="5546">
          <cell r="A5546" t="str">
            <v>Clg of Natural Resources</v>
          </cell>
          <cell r="B5546" t="str">
            <v>Env Sci, Policy, &amp; Mgmt</v>
          </cell>
          <cell r="N5546" t="str">
            <v>TAS Eligible</v>
          </cell>
          <cell r="S5546">
            <v>216</v>
          </cell>
          <cell r="X5546">
            <v>212.22295033520791</v>
          </cell>
        </row>
        <row r="5547">
          <cell r="A5547" t="str">
            <v>Clg of Natural Resources</v>
          </cell>
          <cell r="B5547" t="str">
            <v>Env Sci, Policy, &amp; Mgmt</v>
          </cell>
          <cell r="N5547" t="str">
            <v>TAS Eligible</v>
          </cell>
          <cell r="S5547">
            <v>77.999921999999998</v>
          </cell>
          <cell r="X5547">
            <v>79.083822843539977</v>
          </cell>
        </row>
        <row r="5548">
          <cell r="A5548" t="str">
            <v>Clg of Natural Resources</v>
          </cell>
          <cell r="B5548" t="str">
            <v>Env Sci, Policy, &amp; Mgmt</v>
          </cell>
          <cell r="N5548" t="str">
            <v>TAS Eligible</v>
          </cell>
          <cell r="S5548">
            <v>30</v>
          </cell>
          <cell r="X5548">
            <v>31.114306921808804</v>
          </cell>
        </row>
        <row r="5549">
          <cell r="A5549" t="str">
            <v>Clg of Natural Resources</v>
          </cell>
          <cell r="B5549" t="str">
            <v>Env Sci, Policy, &amp; Mgmt</v>
          </cell>
          <cell r="N5549" t="str">
            <v>TAS Eligible</v>
          </cell>
          <cell r="S5549">
            <v>48</v>
          </cell>
          <cell r="X5549">
            <v>49.003675266511969</v>
          </cell>
        </row>
        <row r="5550">
          <cell r="A5550" t="str">
            <v>Clg of Natural Resources</v>
          </cell>
          <cell r="B5550" t="str">
            <v>Env Sci, Policy, &amp; Mgmt</v>
          </cell>
          <cell r="N5550" t="str">
            <v>TAS Eligible</v>
          </cell>
          <cell r="S5550">
            <v>78</v>
          </cell>
          <cell r="X5550">
            <v>82.968703351160798</v>
          </cell>
        </row>
        <row r="5551">
          <cell r="A5551" t="str">
            <v>Clg of Natural Resources</v>
          </cell>
          <cell r="B5551" t="str">
            <v>Env Sci, Policy, &amp; Mgmt</v>
          </cell>
          <cell r="N5551" t="str">
            <v>TAS Eligible</v>
          </cell>
          <cell r="S5551">
            <v>141</v>
          </cell>
          <cell r="X5551">
            <v>135.59026584625289</v>
          </cell>
        </row>
        <row r="5552">
          <cell r="A5552" t="str">
            <v>Clg of Natural Resources</v>
          </cell>
          <cell r="B5552" t="str">
            <v>Env Sci, Policy, &amp; Mgmt</v>
          </cell>
          <cell r="N5552" t="str">
            <v>TAS Eligible</v>
          </cell>
          <cell r="S5552">
            <v>24</v>
          </cell>
          <cell r="X5552">
            <v>23.639104198731157</v>
          </cell>
        </row>
        <row r="5553">
          <cell r="A5553" t="str">
            <v>Clg of Natural Resources</v>
          </cell>
          <cell r="B5553" t="str">
            <v>Env Sci, Policy, &amp; Mgmt</v>
          </cell>
          <cell r="N5553" t="str">
            <v>TAS Eligible</v>
          </cell>
          <cell r="S5553">
            <v>20</v>
          </cell>
          <cell r="X5553">
            <v>20.25018673227002</v>
          </cell>
        </row>
        <row r="5554">
          <cell r="A5554" t="str">
            <v>Clg of Natural Resources</v>
          </cell>
          <cell r="B5554" t="str">
            <v>Env Sci, Policy, &amp; Mgmt</v>
          </cell>
          <cell r="N5554" t="str">
            <v>TAS Eligible</v>
          </cell>
          <cell r="S5554">
            <v>8</v>
          </cell>
          <cell r="X5554">
            <v>7.6876339372893696</v>
          </cell>
        </row>
        <row r="5555">
          <cell r="A5555" t="str">
            <v>Clg of Natural Resources</v>
          </cell>
          <cell r="B5555" t="str">
            <v>Env Sci, Policy, &amp; Mgmt</v>
          </cell>
          <cell r="N5555" t="str">
            <v>TAS Eligible</v>
          </cell>
          <cell r="S5555">
            <v>78</v>
          </cell>
          <cell r="X5555">
            <v>69.779187396918076</v>
          </cell>
        </row>
        <row r="5556">
          <cell r="A5556" t="str">
            <v>Clg of Natural Resources</v>
          </cell>
          <cell r="B5556" t="str">
            <v>Env Sci, Policy, &amp; Mgmt</v>
          </cell>
          <cell r="N5556" t="str">
            <v>TAS Eligible</v>
          </cell>
          <cell r="S5556">
            <v>9</v>
          </cell>
          <cell r="X5556">
            <v>8.5434016851668488</v>
          </cell>
        </row>
        <row r="5557">
          <cell r="A5557" t="str">
            <v>Clg of Natural Resources</v>
          </cell>
          <cell r="B5557" t="str">
            <v>Env Sci, Policy, &amp; Mgmt</v>
          </cell>
          <cell r="N5557" t="str">
            <v>TAS Eligible</v>
          </cell>
          <cell r="S5557">
            <v>135</v>
          </cell>
          <cell r="X5557">
            <v>135.63395142124321</v>
          </cell>
        </row>
        <row r="5558">
          <cell r="A5558" t="str">
            <v>Clg of Natural Resources</v>
          </cell>
          <cell r="B5558" t="str">
            <v>Env Sci, Policy, &amp; Mgmt</v>
          </cell>
          <cell r="N5558" t="str">
            <v>TAS Eligible</v>
          </cell>
          <cell r="S5558">
            <v>820</v>
          </cell>
          <cell r="X5558">
            <v>825.64008638700795</v>
          </cell>
        </row>
        <row r="5559">
          <cell r="A5559" t="str">
            <v>Clg of Natural Resources</v>
          </cell>
          <cell r="B5559" t="str">
            <v>Env Sci, Policy, &amp; Mgmt</v>
          </cell>
          <cell r="N5559" t="str">
            <v>TAS Eligible</v>
          </cell>
          <cell r="S5559">
            <v>66</v>
          </cell>
          <cell r="X5559">
            <v>63.321039662054396</v>
          </cell>
        </row>
        <row r="5560">
          <cell r="A5560" t="str">
            <v>Clg of Natural Resources</v>
          </cell>
          <cell r="B5560" t="str">
            <v>Env Sci, Policy, &amp; Mgmt</v>
          </cell>
          <cell r="N5560" t="str">
            <v>TAS Eligible</v>
          </cell>
          <cell r="S5560">
            <v>120</v>
          </cell>
          <cell r="X5560">
            <v>130.06514334767468</v>
          </cell>
        </row>
        <row r="5561">
          <cell r="A5561" t="str">
            <v>Clg of Natural Resources</v>
          </cell>
          <cell r="B5561" t="str">
            <v>Env Sci, Policy, &amp; Mgmt</v>
          </cell>
          <cell r="N5561" t="str">
            <v>TAS Eligible</v>
          </cell>
          <cell r="S5561">
            <v>212</v>
          </cell>
          <cell r="X5561">
            <v>203.2476173212288</v>
          </cell>
        </row>
        <row r="5562">
          <cell r="A5562" t="str">
            <v>Clg of Natural Resources</v>
          </cell>
          <cell r="B5562" t="str">
            <v>Env Sci, Policy, &amp; Mgmt</v>
          </cell>
          <cell r="N5562" t="str">
            <v>TAS Eligible</v>
          </cell>
          <cell r="S5562">
            <v>580</v>
          </cell>
          <cell r="X5562">
            <v>559.90449575327159</v>
          </cell>
        </row>
        <row r="5563">
          <cell r="A5563" t="str">
            <v>Clg of Natural Resources</v>
          </cell>
          <cell r="B5563" t="str">
            <v>Env Sci, Policy, &amp; Mgmt</v>
          </cell>
          <cell r="N5563" t="str">
            <v>TAS Eligible</v>
          </cell>
          <cell r="S5563">
            <v>476</v>
          </cell>
          <cell r="X5563">
            <v>470.83176203842709</v>
          </cell>
        </row>
        <row r="5564">
          <cell r="A5564" t="str">
            <v>Clg of Natural Resources</v>
          </cell>
          <cell r="B5564" t="str">
            <v>Env Sci, Policy, &amp; Mgmt</v>
          </cell>
          <cell r="N5564" t="str">
            <v>TAS Eligible</v>
          </cell>
          <cell r="S5564">
            <v>78</v>
          </cell>
          <cell r="X5564">
            <v>80.490969493179378</v>
          </cell>
        </row>
        <row r="5565">
          <cell r="A5565" t="str">
            <v>Clg of Natural Resources</v>
          </cell>
          <cell r="B5565" t="str">
            <v>Env Sci, Policy, &amp; Mgmt</v>
          </cell>
          <cell r="N5565" t="str">
            <v>TAS Eligible</v>
          </cell>
          <cell r="S5565">
            <v>440</v>
          </cell>
          <cell r="X5565">
            <v>444.97341772958617</v>
          </cell>
        </row>
        <row r="5566">
          <cell r="A5566" t="str">
            <v>Clg of Natural Resources</v>
          </cell>
          <cell r="B5566" t="str">
            <v>Env Sci, Policy, &amp; Mgmt</v>
          </cell>
          <cell r="N5566" t="str">
            <v>TAS Eligible</v>
          </cell>
          <cell r="S5566">
            <v>344</v>
          </cell>
          <cell r="X5566">
            <v>340.51966680727514</v>
          </cell>
        </row>
        <row r="5567">
          <cell r="A5567" t="str">
            <v>Clg of Natural Resources</v>
          </cell>
          <cell r="B5567" t="str">
            <v>Env Sci, Policy, &amp; Mgmt</v>
          </cell>
          <cell r="N5567" t="str">
            <v>TAS Eligible</v>
          </cell>
          <cell r="S5567">
            <v>488</v>
          </cell>
          <cell r="X5567">
            <v>481.50343863824344</v>
          </cell>
        </row>
        <row r="5568">
          <cell r="A5568" t="str">
            <v>Clg of Natural Resources</v>
          </cell>
          <cell r="B5568" t="str">
            <v>Env Sci, Policy, &amp; Mgmt</v>
          </cell>
          <cell r="N5568" t="str">
            <v>TAS Eligible</v>
          </cell>
          <cell r="S5568">
            <v>9</v>
          </cell>
          <cell r="X5568">
            <v>7.9822858731488271</v>
          </cell>
        </row>
        <row r="5569">
          <cell r="A5569" t="str">
            <v>Clg of Natural Resources</v>
          </cell>
          <cell r="B5569" t="str">
            <v>Env Sci, Policy, &amp; Mgmt</v>
          </cell>
          <cell r="N5569" t="str">
            <v>TAS Eligible</v>
          </cell>
          <cell r="S5569">
            <v>153</v>
          </cell>
          <cell r="X5569">
            <v>159.27787403090039</v>
          </cell>
        </row>
        <row r="5570">
          <cell r="A5570" t="str">
            <v>Clg of Natural Resources</v>
          </cell>
          <cell r="B5570" t="str">
            <v>Env Sci, Policy, &amp; Mgmt</v>
          </cell>
          <cell r="N5570" t="str">
            <v>TAS Eligible</v>
          </cell>
          <cell r="S5570">
            <v>105</v>
          </cell>
          <cell r="X5570">
            <v>109.75934039258037</v>
          </cell>
        </row>
        <row r="5571">
          <cell r="A5571" t="str">
            <v>Clg of Natural Resources</v>
          </cell>
          <cell r="B5571" t="str">
            <v>Env Sci, Policy, &amp; Mgmt</v>
          </cell>
          <cell r="N5571" t="str">
            <v>TAS Eligible</v>
          </cell>
          <cell r="S5571">
            <v>12</v>
          </cell>
          <cell r="X5571">
            <v>13.504201039379502</v>
          </cell>
        </row>
        <row r="5572">
          <cell r="A5572" t="str">
            <v>Clg of Natural Resources</v>
          </cell>
          <cell r="B5572" t="str">
            <v>Env Sci, Policy, &amp; Mgmt</v>
          </cell>
          <cell r="N5572" t="str">
            <v>TAS Eligible</v>
          </cell>
          <cell r="S5572">
            <v>9</v>
          </cell>
          <cell r="X5572">
            <v>8.3304233251848796</v>
          </cell>
        </row>
        <row r="5573">
          <cell r="A5573" t="str">
            <v>Clg of Natural Resources</v>
          </cell>
          <cell r="B5573" t="str">
            <v>Env Sci, Policy, &amp; Mgmt</v>
          </cell>
          <cell r="N5573" t="str">
            <v>TAS Eligible</v>
          </cell>
          <cell r="S5573">
            <v>12</v>
          </cell>
          <cell r="X5573">
            <v>12.207847798390354</v>
          </cell>
        </row>
        <row r="5574">
          <cell r="A5574" t="str">
            <v>Clg of Natural Resources</v>
          </cell>
          <cell r="B5574" t="str">
            <v>Env Sci, Policy, &amp; Mgmt</v>
          </cell>
          <cell r="N5574" t="str">
            <v>TAS Eligible</v>
          </cell>
          <cell r="S5574">
            <v>69</v>
          </cell>
          <cell r="X5574">
            <v>75.768969912382389</v>
          </cell>
        </row>
        <row r="5575">
          <cell r="A5575" t="str">
            <v>Clg of Natural Resources</v>
          </cell>
          <cell r="B5575" t="str">
            <v>Env Sci, Policy, &amp; Mgmt</v>
          </cell>
          <cell r="N5575" t="str">
            <v>TAS Eligible</v>
          </cell>
          <cell r="S5575">
            <v>48</v>
          </cell>
          <cell r="X5575">
            <v>47.494571519577505</v>
          </cell>
        </row>
        <row r="5576">
          <cell r="A5576" t="str">
            <v>Clg of Natural Resources</v>
          </cell>
          <cell r="B5576" t="str">
            <v>Env Sci, Policy, &amp; Mgmt</v>
          </cell>
          <cell r="N5576" t="str">
            <v>TAS Eligible</v>
          </cell>
          <cell r="S5576">
            <v>9</v>
          </cell>
          <cell r="X5576">
            <v>8.3304233251848796</v>
          </cell>
        </row>
        <row r="5577">
          <cell r="A5577" t="str">
            <v>Clg of Natural Resources</v>
          </cell>
          <cell r="B5577" t="str">
            <v>Env Sci, Policy, &amp; Mgmt</v>
          </cell>
          <cell r="N5577" t="str">
            <v>TAS Eligible</v>
          </cell>
          <cell r="S5577">
            <v>12</v>
          </cell>
          <cell r="X5577">
            <v>12.207847798390354</v>
          </cell>
        </row>
        <row r="5578">
          <cell r="A5578" t="str">
            <v>Clg of Natural Resources</v>
          </cell>
          <cell r="B5578" t="str">
            <v>Env Sci, Policy, &amp; Mgmt</v>
          </cell>
          <cell r="N5578" t="str">
            <v>TAS Eligible</v>
          </cell>
          <cell r="S5578">
            <v>1</v>
          </cell>
          <cell r="X5578">
            <v>1.0289223454833598</v>
          </cell>
        </row>
        <row r="5579">
          <cell r="A5579" t="str">
            <v>Clg of Natural Resources</v>
          </cell>
          <cell r="B5579" t="str">
            <v>Env Sci, Policy, &amp; Mgmt</v>
          </cell>
          <cell r="N5579" t="str">
            <v>TAS Eligible</v>
          </cell>
          <cell r="S5579">
            <v>1</v>
          </cell>
          <cell r="X5579">
            <v>1.0289223454833598</v>
          </cell>
        </row>
        <row r="5580">
          <cell r="A5580" t="str">
            <v>Clg of Natural Resources</v>
          </cell>
          <cell r="B5580" t="str">
            <v>Env Sci, Policy, &amp; Mgmt</v>
          </cell>
          <cell r="N5580" t="str">
            <v>TAS Eligible</v>
          </cell>
          <cell r="S5580">
            <v>1</v>
          </cell>
          <cell r="X5580">
            <v>1.0289223454833598</v>
          </cell>
        </row>
        <row r="5581">
          <cell r="A5581" t="str">
            <v>Clg of Natural Resources</v>
          </cell>
          <cell r="B5581" t="str">
            <v>Env Sci, Policy, &amp; Mgmt</v>
          </cell>
          <cell r="N5581" t="str">
            <v>TAS Eligible</v>
          </cell>
          <cell r="S5581">
            <v>14</v>
          </cell>
          <cell r="X5581">
            <v>14.626364291712598</v>
          </cell>
        </row>
        <row r="5582">
          <cell r="A5582" t="str">
            <v>Clg of Natural Resources</v>
          </cell>
          <cell r="B5582" t="str">
            <v>Env Sci, Policy, &amp; Mgmt</v>
          </cell>
          <cell r="N5582" t="str">
            <v>TAS Eligible</v>
          </cell>
          <cell r="S5582">
            <v>14</v>
          </cell>
          <cell r="X5582">
            <v>14.576167597679088</v>
          </cell>
        </row>
        <row r="5583">
          <cell r="A5583" t="str">
            <v>Clg of Natural Resources</v>
          </cell>
          <cell r="B5583" t="str">
            <v>Env Sci, Policy, &amp; Mgmt</v>
          </cell>
          <cell r="N5583" t="str">
            <v>TAS Eligible</v>
          </cell>
          <cell r="S5583">
            <v>1</v>
          </cell>
          <cell r="X5583">
            <v>1.0289223454833598</v>
          </cell>
        </row>
        <row r="5584">
          <cell r="A5584" t="str">
            <v>Clg of Natural Resources</v>
          </cell>
          <cell r="B5584" t="str">
            <v>Env Sci, Policy, &amp; Mgmt</v>
          </cell>
          <cell r="N5584" t="str">
            <v>TAS Eligible</v>
          </cell>
          <cell r="S5584">
            <v>1</v>
          </cell>
          <cell r="X5584">
            <v>1.0289223454833598</v>
          </cell>
        </row>
        <row r="5585">
          <cell r="A5585" t="str">
            <v>Clg of Natural Resources</v>
          </cell>
          <cell r="B5585" t="str">
            <v>Env Sci, Policy, &amp; Mgmt</v>
          </cell>
          <cell r="N5585" t="str">
            <v>TAS Eligible</v>
          </cell>
          <cell r="S5585">
            <v>1</v>
          </cell>
          <cell r="X5585">
            <v>1.2055953155497723</v>
          </cell>
        </row>
        <row r="5586">
          <cell r="A5586" t="str">
            <v>Clg of Natural Resources</v>
          </cell>
          <cell r="B5586" t="str">
            <v>Env Sci, Policy, &amp; Mgmt</v>
          </cell>
          <cell r="N5586" t="str">
            <v>TAS Eligible</v>
          </cell>
          <cell r="S5586">
            <v>1</v>
          </cell>
          <cell r="X5586">
            <v>1.0289223454833598</v>
          </cell>
        </row>
        <row r="5587">
          <cell r="A5587" t="str">
            <v>Clg of Natural Resources</v>
          </cell>
          <cell r="B5587" t="str">
            <v>Env Sci, Policy, &amp; Mgmt</v>
          </cell>
          <cell r="N5587" t="str">
            <v>TAS Eligible</v>
          </cell>
          <cell r="S5587">
            <v>1</v>
          </cell>
          <cell r="X5587">
            <v>1.2055953155497723</v>
          </cell>
        </row>
        <row r="5588">
          <cell r="A5588" t="str">
            <v>Clg of Natural Resources</v>
          </cell>
          <cell r="B5588" t="str">
            <v>Env Sci, Policy, &amp; Mgmt</v>
          </cell>
          <cell r="N5588" t="str">
            <v>TAS Eligible</v>
          </cell>
          <cell r="S5588">
            <v>1</v>
          </cell>
          <cell r="X5588">
            <v>1.2379603399433428</v>
          </cell>
        </row>
        <row r="5589">
          <cell r="A5589" t="str">
            <v>Clg of Natural Resources</v>
          </cell>
          <cell r="B5589" t="str">
            <v>Env Sci, Policy, &amp; Mgmt</v>
          </cell>
          <cell r="N5589" t="str">
            <v>TAS Eligible</v>
          </cell>
          <cell r="S5589">
            <v>5</v>
          </cell>
          <cell r="X5589">
            <v>4.5870052990858108</v>
          </cell>
        </row>
        <row r="5590">
          <cell r="A5590" t="str">
            <v>Clg of Natural Resources</v>
          </cell>
          <cell r="B5590" t="str">
            <v>Env Sci, Policy, &amp; Mgmt</v>
          </cell>
          <cell r="N5590" t="str">
            <v>TAS Eligible</v>
          </cell>
          <cell r="S5590">
            <v>15</v>
          </cell>
          <cell r="X5590">
            <v>15.587167930164615</v>
          </cell>
        </row>
        <row r="5591">
          <cell r="A5591" t="str">
            <v>Clg of Natural Resources</v>
          </cell>
          <cell r="B5591" t="str">
            <v>Env Sci, Policy, &amp; Mgmt</v>
          </cell>
          <cell r="N5591" t="str">
            <v>TAS Eligible</v>
          </cell>
          <cell r="S5591">
            <v>1</v>
          </cell>
          <cell r="X5591">
            <v>1.2055953155497723</v>
          </cell>
        </row>
        <row r="5592">
          <cell r="A5592" t="str">
            <v>Clg of Natural Resources</v>
          </cell>
          <cell r="B5592" t="str">
            <v>Env Sci, Policy, &amp; Mgmt</v>
          </cell>
          <cell r="N5592" t="str">
            <v>TAS Eligible</v>
          </cell>
          <cell r="S5592">
            <v>2</v>
          </cell>
          <cell r="X5592">
            <v>2.0578446909667196</v>
          </cell>
        </row>
        <row r="5593">
          <cell r="A5593" t="str">
            <v>Clg of Natural Resources</v>
          </cell>
          <cell r="B5593" t="str">
            <v>Env Sci, Policy, &amp; Mgmt</v>
          </cell>
          <cell r="N5593" t="str">
            <v>TAS Eligible</v>
          </cell>
          <cell r="S5593">
            <v>1</v>
          </cell>
          <cell r="X5593">
            <v>1.2055953155497723</v>
          </cell>
        </row>
        <row r="5594">
          <cell r="A5594" t="str">
            <v>Clg of Natural Resources</v>
          </cell>
          <cell r="B5594" t="str">
            <v>Env Sci, Policy, &amp; Mgmt</v>
          </cell>
          <cell r="N5594" t="str">
            <v>TAS Eligible</v>
          </cell>
          <cell r="S5594">
            <v>10</v>
          </cell>
          <cell r="X5594">
            <v>11.086203351107983</v>
          </cell>
        </row>
        <row r="5595">
          <cell r="A5595" t="str">
            <v>Clg of Natural Resources</v>
          </cell>
          <cell r="B5595" t="str">
            <v>Env Sci, Policy, &amp; Mgmt</v>
          </cell>
          <cell r="N5595" t="str">
            <v>TAS Eligible</v>
          </cell>
          <cell r="S5595">
            <v>1</v>
          </cell>
          <cell r="X5595">
            <v>1.2379603399433428</v>
          </cell>
        </row>
        <row r="5596">
          <cell r="A5596" t="str">
            <v>Clg of Natural Resources</v>
          </cell>
          <cell r="B5596" t="str">
            <v>Env Sci, Policy, &amp; Mgmt</v>
          </cell>
          <cell r="N5596" t="str">
            <v>TAS Eligible</v>
          </cell>
          <cell r="S5596">
            <v>3</v>
          </cell>
          <cell r="X5596">
            <v>2.7768077750616267</v>
          </cell>
        </row>
        <row r="5597">
          <cell r="A5597" t="str">
            <v>Clg of Natural Resources</v>
          </cell>
          <cell r="B5597" t="str">
            <v>Env Sci, Policy, &amp; Mgmt</v>
          </cell>
          <cell r="N5597" t="str">
            <v>TAS Eligible</v>
          </cell>
          <cell r="S5597">
            <v>1</v>
          </cell>
          <cell r="X5597">
            <v>1.0289223454833598</v>
          </cell>
        </row>
        <row r="5598">
          <cell r="A5598" t="str">
            <v>Clg of Natural Resources</v>
          </cell>
          <cell r="B5598" t="str">
            <v>Env Sci, Policy, &amp; Mgmt</v>
          </cell>
          <cell r="N5598" t="str">
            <v>TAS Eligible</v>
          </cell>
          <cell r="S5598">
            <v>2</v>
          </cell>
          <cell r="X5598">
            <v>2.2848046984245363</v>
          </cell>
        </row>
        <row r="5599">
          <cell r="A5599" t="str">
            <v>Clg of Natural Resources</v>
          </cell>
          <cell r="B5599" t="str">
            <v>Env Sci, Policy, &amp; Mgmt</v>
          </cell>
          <cell r="N5599" t="str">
            <v>TAS Eligible</v>
          </cell>
          <cell r="S5599">
            <v>1</v>
          </cell>
          <cell r="X5599">
            <v>1.0289223454833598</v>
          </cell>
        </row>
        <row r="5600">
          <cell r="A5600" t="str">
            <v>Clg of Natural Resources</v>
          </cell>
          <cell r="B5600" t="str">
            <v>Env Sci, Policy, &amp; Mgmt</v>
          </cell>
          <cell r="N5600" t="str">
            <v>TAS Eligible</v>
          </cell>
          <cell r="S5600">
            <v>2</v>
          </cell>
          <cell r="X5600">
            <v>2.2848046984245363</v>
          </cell>
        </row>
        <row r="5601">
          <cell r="A5601" t="str">
            <v>Clg of Natural Resources</v>
          </cell>
          <cell r="B5601" t="str">
            <v>Env Sci, Policy, &amp; Mgmt</v>
          </cell>
          <cell r="N5601" t="str">
            <v>TAS Eligible</v>
          </cell>
          <cell r="S5601">
            <v>3</v>
          </cell>
          <cell r="X5601">
            <v>2.7768077750616267</v>
          </cell>
        </row>
        <row r="5602">
          <cell r="A5602" t="str">
            <v>Clg of Natural Resources</v>
          </cell>
          <cell r="B5602" t="str">
            <v>Env Sci, Policy, &amp; Mgmt</v>
          </cell>
          <cell r="N5602" t="str">
            <v>TAS Eligible</v>
          </cell>
          <cell r="S5602">
            <v>42</v>
          </cell>
          <cell r="X5602">
            <v>40.427381582776007</v>
          </cell>
        </row>
        <row r="5603">
          <cell r="A5603" t="str">
            <v>Clg of Natural Resources</v>
          </cell>
          <cell r="B5603" t="str">
            <v>Env Sci, Policy, &amp; Mgmt</v>
          </cell>
          <cell r="N5603" t="str">
            <v>TAS Eligible</v>
          </cell>
          <cell r="S5603">
            <v>24</v>
          </cell>
          <cell r="X5603">
            <v>25.044419361690313</v>
          </cell>
        </row>
        <row r="5604">
          <cell r="A5604" t="str">
            <v>Clg of Natural Resources</v>
          </cell>
          <cell r="B5604" t="str">
            <v>Env Sci, Policy, &amp; Mgmt</v>
          </cell>
          <cell r="N5604" t="str">
            <v>TAS Eligible</v>
          </cell>
          <cell r="S5604">
            <v>60</v>
          </cell>
          <cell r="X5604">
            <v>66.045044834576174</v>
          </cell>
        </row>
        <row r="5605">
          <cell r="A5605" t="str">
            <v>Clg of Natural Resources</v>
          </cell>
          <cell r="B5605" t="str">
            <v>Env Sci, Policy, &amp; Mgmt</v>
          </cell>
          <cell r="N5605" t="str">
            <v>TAS Eligible</v>
          </cell>
          <cell r="S5605">
            <v>60</v>
          </cell>
          <cell r="X5605">
            <v>59.031863729237465</v>
          </cell>
        </row>
        <row r="5606">
          <cell r="A5606" t="str">
            <v>Clg of Natural Resources</v>
          </cell>
          <cell r="B5606" t="str">
            <v>Env Sci, Policy, &amp; Mgmt</v>
          </cell>
          <cell r="N5606" t="str">
            <v>TAS Eligible</v>
          </cell>
          <cell r="S5606">
            <v>32</v>
          </cell>
          <cell r="X5606">
            <v>36.926554396430859</v>
          </cell>
        </row>
        <row r="5607">
          <cell r="A5607" t="str">
            <v>Clg of Natural Resources</v>
          </cell>
          <cell r="B5607" t="str">
            <v>Env Sci, Policy, &amp; Mgmt</v>
          </cell>
          <cell r="N5607" t="str">
            <v>TAS Eligible</v>
          </cell>
          <cell r="S5607">
            <v>96</v>
          </cell>
          <cell r="X5607">
            <v>99.769855869349726</v>
          </cell>
        </row>
        <row r="5608">
          <cell r="A5608" t="str">
            <v>Clg of Natural Resources</v>
          </cell>
          <cell r="B5608" t="str">
            <v>Env Sci, Policy, &amp; Mgmt</v>
          </cell>
          <cell r="N5608" t="str">
            <v>TAS Eligible</v>
          </cell>
          <cell r="S5608">
            <v>42.666623999999999</v>
          </cell>
          <cell r="X5608">
            <v>41.863810122223477</v>
          </cell>
        </row>
        <row r="5609">
          <cell r="A5609" t="str">
            <v>Clg of Natural Resources</v>
          </cell>
          <cell r="B5609" t="str">
            <v>Env Sci, Policy, &amp; Mgmt</v>
          </cell>
          <cell r="N5609" t="str">
            <v>TAS Eligible</v>
          </cell>
          <cell r="S5609">
            <v>50</v>
          </cell>
          <cell r="X5609">
            <v>48.711990850738069</v>
          </cell>
        </row>
        <row r="5610">
          <cell r="A5610" t="str">
            <v>Clg of Natural Resources</v>
          </cell>
          <cell r="B5610" t="str">
            <v>Env Sci, Policy, &amp; Mgmt</v>
          </cell>
          <cell r="N5610" t="str">
            <v>TAS Eligible</v>
          </cell>
          <cell r="S5610">
            <v>12</v>
          </cell>
          <cell r="X5610">
            <v>11.851042456200101</v>
          </cell>
        </row>
        <row r="5611">
          <cell r="A5611" t="str">
            <v>Clg of Natural Resources</v>
          </cell>
          <cell r="B5611" t="str">
            <v>Env Sci, Policy, &amp; Mgmt</v>
          </cell>
          <cell r="N5611" t="str">
            <v>TAS Eligible</v>
          </cell>
          <cell r="S5611">
            <v>12</v>
          </cell>
          <cell r="X5611">
            <v>12.5127961720417</v>
          </cell>
        </row>
        <row r="5612">
          <cell r="A5612" t="str">
            <v>Clg of Natural Resources</v>
          </cell>
          <cell r="B5612" t="str">
            <v>Env Sci, Policy, &amp; Mgmt</v>
          </cell>
          <cell r="N5612" t="str">
            <v>TAS Eligible</v>
          </cell>
          <cell r="S5612">
            <v>26</v>
          </cell>
          <cell r="X5612">
            <v>28.724435471139586</v>
          </cell>
        </row>
        <row r="5613">
          <cell r="A5613" t="str">
            <v>Clg of Natural Resources</v>
          </cell>
          <cell r="B5613" t="str">
            <v>Env Sci, Policy, &amp; Mgmt</v>
          </cell>
          <cell r="N5613" t="str">
            <v>TAS Eligible</v>
          </cell>
          <cell r="S5613">
            <v>46</v>
          </cell>
          <cell r="X5613">
            <v>47.546684267555904</v>
          </cell>
        </row>
        <row r="5614">
          <cell r="A5614" t="str">
            <v>Clg of Natural Resources</v>
          </cell>
          <cell r="B5614" t="str">
            <v>Env Sci, Policy, &amp; Mgmt</v>
          </cell>
          <cell r="N5614" t="str">
            <v>TAS Eligible</v>
          </cell>
          <cell r="S5614">
            <v>12</v>
          </cell>
          <cell r="X5614">
            <v>10.246126443602943</v>
          </cell>
        </row>
        <row r="5615">
          <cell r="A5615" t="str">
            <v>Clg of Natural Resources</v>
          </cell>
          <cell r="B5615" t="str">
            <v>Env Sci, Policy, &amp; Mgmt</v>
          </cell>
          <cell r="N5615" t="str">
            <v>TAS Eligible</v>
          </cell>
          <cell r="S5615">
            <v>27</v>
          </cell>
          <cell r="X5615">
            <v>27.965792520935803</v>
          </cell>
        </row>
        <row r="5616">
          <cell r="A5616" t="str">
            <v>Clg of Natural Resources</v>
          </cell>
          <cell r="B5616" t="str">
            <v>Env Sci, Policy, &amp; Mgmt</v>
          </cell>
          <cell r="N5616" t="str">
            <v>TAS Eligible</v>
          </cell>
          <cell r="S5616">
            <v>19</v>
          </cell>
          <cell r="X5616">
            <v>19.223798268968054</v>
          </cell>
        </row>
        <row r="5617">
          <cell r="A5617" t="str">
            <v>Clg of Natural Resources</v>
          </cell>
          <cell r="B5617" t="str">
            <v>Env Sci, Policy, &amp; Mgmt</v>
          </cell>
          <cell r="N5617" t="str">
            <v>Not TAS Eligible</v>
          </cell>
          <cell r="S5617">
            <v>3</v>
          </cell>
          <cell r="X5617">
            <v>3.8834745762711869</v>
          </cell>
        </row>
        <row r="5618">
          <cell r="A5618" t="str">
            <v>Clg of Natural Resources</v>
          </cell>
          <cell r="B5618" t="str">
            <v>Env Sci, Policy, &amp; Mgmt</v>
          </cell>
          <cell r="N5618" t="str">
            <v>Not TAS Eligible</v>
          </cell>
          <cell r="S5618">
            <v>3</v>
          </cell>
          <cell r="X5618">
            <v>3.6167859466493169</v>
          </cell>
        </row>
        <row r="5619">
          <cell r="A5619" t="str">
            <v>Clg of Natural Resources</v>
          </cell>
          <cell r="B5619" t="str">
            <v>Env Sci, Policy, &amp; Mgmt</v>
          </cell>
          <cell r="N5619" t="str">
            <v>Not TAS Eligible</v>
          </cell>
          <cell r="S5619">
            <v>2</v>
          </cell>
          <cell r="X5619">
            <v>2.0578446909667196</v>
          </cell>
        </row>
        <row r="5620">
          <cell r="A5620" t="str">
            <v>Clg of Natural Resources</v>
          </cell>
          <cell r="B5620" t="str">
            <v>Env Sci, Policy, &amp; Mgmt</v>
          </cell>
          <cell r="N5620" t="str">
            <v>Not TAS Eligible</v>
          </cell>
          <cell r="S5620">
            <v>3</v>
          </cell>
          <cell r="X5620">
            <v>2.790983606557377</v>
          </cell>
        </row>
        <row r="5621">
          <cell r="A5621" t="str">
            <v>Clg of Natural Resources</v>
          </cell>
          <cell r="B5621" t="str">
            <v>Env Sci, Policy, &amp; Mgmt</v>
          </cell>
          <cell r="N5621" t="str">
            <v>Not TAS Eligible</v>
          </cell>
          <cell r="S5621">
            <v>2</v>
          </cell>
          <cell r="X5621">
            <v>0.48871181938911018</v>
          </cell>
        </row>
        <row r="5622">
          <cell r="A5622" t="str">
            <v>Clg of Natural Resources</v>
          </cell>
          <cell r="B5622" t="str">
            <v>Env Sci, Policy, &amp; Mgmt</v>
          </cell>
          <cell r="N5622" t="str">
            <v>Not TAS Eligible</v>
          </cell>
          <cell r="S5622">
            <v>6</v>
          </cell>
          <cell r="X5622">
            <v>6.6045335339120079</v>
          </cell>
        </row>
        <row r="5623">
          <cell r="A5623" t="str">
            <v>Clg of Natural Resources</v>
          </cell>
          <cell r="B5623" t="str">
            <v>Env Sci, Policy, &amp; Mgmt</v>
          </cell>
          <cell r="N5623" t="str">
            <v>Not TAS Eligible</v>
          </cell>
          <cell r="S5623">
            <v>4</v>
          </cell>
          <cell r="X5623">
            <v>4.9950689997602993</v>
          </cell>
        </row>
        <row r="5624">
          <cell r="A5624" t="str">
            <v>Clg of Natural Resources</v>
          </cell>
          <cell r="B5624" t="str">
            <v>Env Sci, Policy, &amp; Mgmt</v>
          </cell>
          <cell r="N5624" t="str">
            <v>Not TAS Eligible</v>
          </cell>
          <cell r="S5624">
            <v>4</v>
          </cell>
          <cell r="X5624">
            <v>3.396684336000694</v>
          </cell>
        </row>
        <row r="5625">
          <cell r="A5625" t="str">
            <v>Clg of Natural Resources</v>
          </cell>
          <cell r="B5625" t="str">
            <v>Env Sci, Policy, &amp; Mgmt</v>
          </cell>
          <cell r="N5625" t="str">
            <v>Not TAS Eligible</v>
          </cell>
          <cell r="S5625">
            <v>12</v>
          </cell>
          <cell r="X5625">
            <v>8.472639242138154</v>
          </cell>
        </row>
        <row r="5626">
          <cell r="A5626" t="str">
            <v>Clg of Natural Resources</v>
          </cell>
          <cell r="B5626" t="str">
            <v>Env Sci, Policy, &amp; Mgmt</v>
          </cell>
          <cell r="N5626" t="str">
            <v>Not TAS Eligible</v>
          </cell>
          <cell r="S5626">
            <v>5</v>
          </cell>
          <cell r="X5626">
            <v>5.1564478511610634</v>
          </cell>
        </row>
        <row r="5627">
          <cell r="A5627" t="str">
            <v>Clg of Natural Resources</v>
          </cell>
          <cell r="B5627" t="str">
            <v>Env Sci, Policy, &amp; Mgmt</v>
          </cell>
          <cell r="N5627" t="str">
            <v>Not TAS Eligible</v>
          </cell>
          <cell r="S5627">
            <v>6</v>
          </cell>
          <cell r="X5627">
            <v>6.2389799635701273</v>
          </cell>
        </row>
        <row r="5628">
          <cell r="A5628" t="str">
            <v>Clg of Natural Resources</v>
          </cell>
          <cell r="B5628" t="str">
            <v>Env Sci, Policy, &amp; Mgmt</v>
          </cell>
          <cell r="N5628" t="str">
            <v>Not TAS Eligible</v>
          </cell>
          <cell r="S5628">
            <v>6</v>
          </cell>
          <cell r="X5628">
            <v>7.5789473684210522</v>
          </cell>
        </row>
        <row r="5629">
          <cell r="A5629" t="str">
            <v>Clg of Natural Resources</v>
          </cell>
          <cell r="B5629" t="str">
            <v>Env Sci, Policy, &amp; Mgmt</v>
          </cell>
          <cell r="N5629" t="str">
            <v>Not TAS Eligible</v>
          </cell>
          <cell r="S5629">
            <v>3</v>
          </cell>
          <cell r="X5629">
            <v>3.7138810198300285</v>
          </cell>
        </row>
        <row r="5630">
          <cell r="A5630" t="str">
            <v>Clg of Natural Resources</v>
          </cell>
          <cell r="B5630" t="str">
            <v>Env Sci, Policy, &amp; Mgmt</v>
          </cell>
          <cell r="N5630" t="str">
            <v>Not TAS Eligible</v>
          </cell>
          <cell r="S5630">
            <v>1</v>
          </cell>
          <cell r="X5630">
            <v>1.2944915254237288</v>
          </cell>
        </row>
        <row r="5631">
          <cell r="A5631" t="str">
            <v>Clg of Natural Resources</v>
          </cell>
          <cell r="B5631" t="str">
            <v>Env Sci, Policy, &amp; Mgmt</v>
          </cell>
          <cell r="N5631" t="str">
            <v>Not TAS Eligible</v>
          </cell>
          <cell r="S5631">
            <v>2</v>
          </cell>
          <cell r="X5631">
            <v>2.37499334954436</v>
          </cell>
        </row>
        <row r="5632">
          <cell r="A5632" t="str">
            <v>Clg of Natural Resources</v>
          </cell>
          <cell r="B5632" t="str">
            <v>Env Sci, Policy, &amp; Mgmt</v>
          </cell>
          <cell r="N5632" t="str">
            <v>Not TAS Eligible</v>
          </cell>
          <cell r="S5632">
            <v>23</v>
          </cell>
          <cell r="X5632">
            <v>23.123912332828599</v>
          </cell>
        </row>
        <row r="5633">
          <cell r="A5633" t="str">
            <v>Clg of Natural Resources</v>
          </cell>
          <cell r="B5633" t="str">
            <v>Env Sci, Policy, &amp; Mgmt</v>
          </cell>
          <cell r="N5633" t="str">
            <v>Not TAS Eligible</v>
          </cell>
          <cell r="S5633">
            <v>16</v>
          </cell>
          <cell r="X5633">
            <v>17.239279320367917</v>
          </cell>
        </row>
        <row r="5634">
          <cell r="A5634" t="str">
            <v>Clg of Natural Resources</v>
          </cell>
          <cell r="B5634" t="str">
            <v>Env Sci, Policy, &amp; Mgmt</v>
          </cell>
          <cell r="N5634" t="str">
            <v>Not TAS Eligible</v>
          </cell>
          <cell r="S5634">
            <v>28</v>
          </cell>
          <cell r="X5634">
            <v>25.09622062573559</v>
          </cell>
        </row>
        <row r="5635">
          <cell r="A5635" t="str">
            <v>Clg of Natural Resources</v>
          </cell>
          <cell r="B5635" t="str">
            <v>Env Sci, Policy, &amp; Mgmt</v>
          </cell>
          <cell r="N5635" t="str">
            <v>Not TAS Eligible</v>
          </cell>
          <cell r="S5635">
            <v>18</v>
          </cell>
          <cell r="X5635">
            <v>19.150609470750346</v>
          </cell>
        </row>
        <row r="5636">
          <cell r="A5636" t="str">
            <v>Clg of Natural Resources</v>
          </cell>
          <cell r="B5636" t="str">
            <v>Env Sci, Policy, &amp; Mgmt</v>
          </cell>
          <cell r="N5636" t="str">
            <v>Not TAS Eligible</v>
          </cell>
          <cell r="S5636">
            <v>43</v>
          </cell>
          <cell r="X5636">
            <v>47.341058792250656</v>
          </cell>
        </row>
        <row r="5637">
          <cell r="A5637" t="str">
            <v>Clg of Natural Resources</v>
          </cell>
          <cell r="B5637" t="str">
            <v>Env Sci, Policy, &amp; Mgmt</v>
          </cell>
          <cell r="N5637" t="str">
            <v>Not TAS Eligible</v>
          </cell>
          <cell r="S5637">
            <v>26</v>
          </cell>
          <cell r="X5637">
            <v>26.928634362011671</v>
          </cell>
        </row>
        <row r="5638">
          <cell r="A5638" t="str">
            <v>Clg of Natural Resources</v>
          </cell>
          <cell r="B5638" t="str">
            <v>Env Sci, Policy, &amp; Mgmt</v>
          </cell>
          <cell r="N5638" t="str">
            <v>Not TAS Eligible</v>
          </cell>
          <cell r="S5638">
            <v>22</v>
          </cell>
          <cell r="X5638">
            <v>22.821672246583955</v>
          </cell>
        </row>
        <row r="5639">
          <cell r="A5639" t="str">
            <v>Clg of Natural Resources</v>
          </cell>
          <cell r="B5639" t="str">
            <v>Env Sci, Policy, &amp; Mgmt</v>
          </cell>
          <cell r="N5639" t="str">
            <v>Not TAS Eligible</v>
          </cell>
          <cell r="S5639">
            <v>16</v>
          </cell>
          <cell r="X5639">
            <v>13.795867895462866</v>
          </cell>
        </row>
        <row r="5640">
          <cell r="A5640" t="str">
            <v>Clg of Natural Resources</v>
          </cell>
          <cell r="B5640" t="str">
            <v>Env Sci, Policy, &amp; Mgmt</v>
          </cell>
          <cell r="N5640" t="str">
            <v>Not TAS Eligible</v>
          </cell>
          <cell r="S5640">
            <v>7</v>
          </cell>
          <cell r="X5640">
            <v>6.4675931341128825</v>
          </cell>
        </row>
        <row r="5641">
          <cell r="A5641" t="str">
            <v>Clg of Natural Resources</v>
          </cell>
          <cell r="B5641" t="str">
            <v>Env Sci, Policy, &amp; Mgmt</v>
          </cell>
          <cell r="N5641" t="str">
            <v>Not TAS Eligible</v>
          </cell>
          <cell r="S5641">
            <v>7</v>
          </cell>
          <cell r="X5641">
            <v>6.8222720815909508</v>
          </cell>
        </row>
        <row r="5642">
          <cell r="A5642" t="str">
            <v>Clg of Natural Resources</v>
          </cell>
          <cell r="B5642" t="str">
            <v>Env Sci, Policy, &amp; Mgmt</v>
          </cell>
          <cell r="N5642" t="str">
            <v>Not TAS Eligible</v>
          </cell>
          <cell r="S5642">
            <v>22</v>
          </cell>
          <cell r="X5642">
            <v>22.153367671861421</v>
          </cell>
        </row>
        <row r="5643">
          <cell r="A5643" t="str">
            <v>Clg of Natural Resources</v>
          </cell>
          <cell r="B5643" t="str">
            <v>Env Sci, Policy, &amp; Mgmt</v>
          </cell>
          <cell r="N5643" t="str">
            <v>Not TAS Eligible</v>
          </cell>
          <cell r="S5643">
            <v>2</v>
          </cell>
          <cell r="X5643">
            <v>2.1245386688964238</v>
          </cell>
        </row>
        <row r="5644">
          <cell r="A5644" t="str">
            <v>Clg of Natural Resources</v>
          </cell>
          <cell r="B5644" t="str">
            <v>Env Sci, Policy, &amp; Mgmt</v>
          </cell>
          <cell r="N5644" t="str">
            <v>Not TAS Eligible</v>
          </cell>
          <cell r="S5644">
            <v>20</v>
          </cell>
          <cell r="X5644">
            <v>18.882121989468668</v>
          </cell>
        </row>
        <row r="5645">
          <cell r="A5645" t="str">
            <v>Clg of Natural Resources</v>
          </cell>
          <cell r="B5645" t="str">
            <v>Env Sci, Policy, &amp; Mgmt</v>
          </cell>
          <cell r="N5645" t="str">
            <v>Not TAS Eligible</v>
          </cell>
          <cell r="S5645">
            <v>36</v>
          </cell>
          <cell r="X5645">
            <v>38.950202085688737</v>
          </cell>
        </row>
        <row r="5646">
          <cell r="A5646" t="str">
            <v>Clg of Natural Resources</v>
          </cell>
          <cell r="B5646" t="str">
            <v>Env Sci, Policy, &amp; Mgmt</v>
          </cell>
          <cell r="N5646" t="str">
            <v>Not TAS Eligible</v>
          </cell>
          <cell r="S5646">
            <v>26</v>
          </cell>
          <cell r="X5646">
            <v>24.351336112395217</v>
          </cell>
        </row>
        <row r="5647">
          <cell r="A5647" t="str">
            <v>Clg of Natural Resources</v>
          </cell>
          <cell r="B5647" t="str">
            <v>Env Sci, Policy, &amp; Mgmt</v>
          </cell>
          <cell r="N5647" t="str">
            <v>Not TAS Eligible</v>
          </cell>
          <cell r="S5647">
            <v>13</v>
          </cell>
          <cell r="X5647">
            <v>13.389188835374487</v>
          </cell>
        </row>
        <row r="5648">
          <cell r="A5648" t="str">
            <v>Clg of Natural Resources</v>
          </cell>
          <cell r="B5648" t="str">
            <v>Env Sci, Policy, &amp; Mgmt</v>
          </cell>
          <cell r="N5648" t="str">
            <v>Not TAS Eligible</v>
          </cell>
          <cell r="S5648">
            <v>61</v>
          </cell>
          <cell r="X5648">
            <v>60.32223665533801</v>
          </cell>
        </row>
        <row r="5649">
          <cell r="A5649" t="str">
            <v>Clg of Natural Resources</v>
          </cell>
          <cell r="B5649" t="str">
            <v>Env Sci, Policy, &amp; Mgmt</v>
          </cell>
          <cell r="N5649" t="str">
            <v>Not TAS Eligible</v>
          </cell>
          <cell r="S5649">
            <v>20</v>
          </cell>
          <cell r="X5649">
            <v>18.864815455153099</v>
          </cell>
        </row>
        <row r="5650">
          <cell r="A5650" t="str">
            <v>Clg of Natural Resources</v>
          </cell>
          <cell r="B5650" t="str">
            <v>Env Sci, Policy, &amp; Mgmt</v>
          </cell>
          <cell r="N5650" t="str">
            <v>Not TAS Eligible</v>
          </cell>
          <cell r="S5650">
            <v>30</v>
          </cell>
          <cell r="X5650">
            <v>30.314150729381311</v>
          </cell>
        </row>
        <row r="5651">
          <cell r="A5651" t="str">
            <v>Clg of Natural Resources</v>
          </cell>
          <cell r="B5651" t="str">
            <v>Env Sci, Policy, &amp; Mgmt</v>
          </cell>
          <cell r="N5651" t="str">
            <v>Not TAS Eligible</v>
          </cell>
          <cell r="S5651">
            <v>12</v>
          </cell>
          <cell r="X5651">
            <v>12.36858414549493</v>
          </cell>
        </row>
        <row r="5652">
          <cell r="A5652" t="str">
            <v>Clg of Natural Resources</v>
          </cell>
          <cell r="B5652" t="str">
            <v>Env Sci, Policy, &amp; Mgmt</v>
          </cell>
          <cell r="N5652" t="str">
            <v>Not TAS Eligible</v>
          </cell>
          <cell r="S5652">
            <v>26</v>
          </cell>
          <cell r="X5652">
            <v>27.232093760589915</v>
          </cell>
        </row>
        <row r="5653">
          <cell r="A5653" t="str">
            <v>Clg of Natural Resources</v>
          </cell>
          <cell r="B5653" t="str">
            <v>Env Sci, Policy, &amp; Mgmt</v>
          </cell>
          <cell r="N5653" t="str">
            <v>Not TAS Eligible</v>
          </cell>
          <cell r="S5653">
            <v>4</v>
          </cell>
          <cell r="X5653">
            <v>3.7748857528004578</v>
          </cell>
        </row>
        <row r="5654">
          <cell r="A5654" t="str">
            <v>Clg of Natural Resources</v>
          </cell>
          <cell r="B5654" t="str">
            <v>Env Sci, Policy, &amp; Mgmt</v>
          </cell>
          <cell r="N5654" t="str">
            <v>Not TAS Eligible</v>
          </cell>
          <cell r="S5654">
            <v>28</v>
          </cell>
          <cell r="X5654">
            <v>29.823757574243125</v>
          </cell>
        </row>
        <row r="5655">
          <cell r="A5655" t="str">
            <v>Clg of Natural Resources</v>
          </cell>
          <cell r="B5655" t="str">
            <v>Env Sci, Policy, &amp; Mgmt</v>
          </cell>
          <cell r="N5655" t="str">
            <v>Not TAS Eligible</v>
          </cell>
          <cell r="S5655">
            <v>4</v>
          </cell>
          <cell r="X5655">
            <v>4.9375064205732286</v>
          </cell>
        </row>
        <row r="5656">
          <cell r="A5656" t="str">
            <v>Clg of Natural Resources</v>
          </cell>
          <cell r="B5656" t="str">
            <v>Env Sci, Policy, &amp; Mgmt</v>
          </cell>
          <cell r="N5656" t="str">
            <v>Not TAS Eligible</v>
          </cell>
          <cell r="S5656">
            <v>14</v>
          </cell>
          <cell r="X5656">
            <v>14.117143094124405</v>
          </cell>
        </row>
        <row r="5657">
          <cell r="A5657" t="str">
            <v>Clg of Natural Resources</v>
          </cell>
          <cell r="B5657" t="str">
            <v>Env Sci, Policy, &amp; Mgmt</v>
          </cell>
          <cell r="N5657" t="str">
            <v>Not TAS Eligible</v>
          </cell>
          <cell r="S5657">
            <v>20</v>
          </cell>
          <cell r="X5657">
            <v>21.278433357627872</v>
          </cell>
        </row>
        <row r="5658">
          <cell r="A5658" t="str">
            <v>Clg of Natural Resources</v>
          </cell>
          <cell r="B5658" t="str">
            <v>Env Sci, Policy, &amp; Mgmt</v>
          </cell>
          <cell r="N5658" t="str">
            <v>Not TAS Eligible</v>
          </cell>
          <cell r="S5658">
            <v>8</v>
          </cell>
          <cell r="X5658">
            <v>8.0707270106386471</v>
          </cell>
        </row>
        <row r="5659">
          <cell r="A5659" t="str">
            <v>Clg of Natural Resources</v>
          </cell>
          <cell r="B5659" t="str">
            <v>Env Sci, Policy, &amp; Mgmt</v>
          </cell>
          <cell r="N5659" t="str">
            <v>Not TAS Eligible</v>
          </cell>
          <cell r="S5659">
            <v>6</v>
          </cell>
          <cell r="X5659">
            <v>6.9868036043567017</v>
          </cell>
        </row>
        <row r="5660">
          <cell r="A5660" t="str">
            <v>Clg of Natural Resources</v>
          </cell>
          <cell r="B5660" t="str">
            <v>Env Sci, Policy, &amp; Mgmt</v>
          </cell>
          <cell r="N5660" t="str">
            <v>Not TAS Eligible</v>
          </cell>
          <cell r="S5660">
            <v>8</v>
          </cell>
          <cell r="X5660">
            <v>8.6083097824809016</v>
          </cell>
        </row>
        <row r="5661">
          <cell r="A5661" t="str">
            <v>Clg of Natural Resources</v>
          </cell>
          <cell r="B5661" t="str">
            <v>Env Sci, Policy, &amp; Mgmt</v>
          </cell>
          <cell r="N5661" t="str">
            <v>Not TAS Eligible</v>
          </cell>
          <cell r="S5661">
            <v>6</v>
          </cell>
          <cell r="X5661">
            <v>6.3074204716479318</v>
          </cell>
        </row>
        <row r="5662">
          <cell r="A5662" t="str">
            <v>Clg of Natural Resources</v>
          </cell>
          <cell r="B5662" t="str">
            <v>Env Sci, Policy, &amp; Mgmt</v>
          </cell>
          <cell r="N5662" t="str">
            <v>Not TAS Eligible</v>
          </cell>
          <cell r="S5662">
            <v>30</v>
          </cell>
          <cell r="X5662">
            <v>30.375489073434945</v>
          </cell>
        </row>
        <row r="5663">
          <cell r="A5663" t="str">
            <v>Clg of Natural Resources</v>
          </cell>
          <cell r="B5663" t="str">
            <v>Env Sci, Policy, &amp; Mgmt</v>
          </cell>
          <cell r="N5663" t="str">
            <v>Not TAS Eligible</v>
          </cell>
          <cell r="S5663">
            <v>10</v>
          </cell>
          <cell r="X5663">
            <v>11.70977657388126</v>
          </cell>
        </row>
        <row r="5664">
          <cell r="A5664" t="str">
            <v>Clg of Natural Resources</v>
          </cell>
          <cell r="B5664" t="str">
            <v>Env Sci, Policy, &amp; Mgmt</v>
          </cell>
          <cell r="N5664" t="str">
            <v>Not TAS Eligible</v>
          </cell>
          <cell r="S5664">
            <v>8.5</v>
          </cell>
          <cell r="X5664">
            <v>9.2428758320663729</v>
          </cell>
        </row>
        <row r="5665">
          <cell r="A5665" t="str">
            <v>Clg of Natural Resources</v>
          </cell>
          <cell r="B5665" t="str">
            <v>Env Sci, Policy, &amp; Mgmt</v>
          </cell>
          <cell r="N5665" t="str">
            <v>Not TAS Eligible</v>
          </cell>
          <cell r="S5665">
            <v>8</v>
          </cell>
          <cell r="X5665">
            <v>9.0014166546507735</v>
          </cell>
        </row>
        <row r="5666">
          <cell r="A5666" t="str">
            <v>Clg of Natural Resources</v>
          </cell>
          <cell r="B5666" t="str">
            <v>Env Sci, Policy, &amp; Mgmt</v>
          </cell>
          <cell r="N5666" t="str">
            <v>Not TAS Eligible</v>
          </cell>
          <cell r="S5666">
            <v>5.5</v>
          </cell>
          <cell r="X5666">
            <v>6.3136160497330671</v>
          </cell>
        </row>
        <row r="5667">
          <cell r="A5667" t="str">
            <v>Clg of Natural Resources</v>
          </cell>
          <cell r="B5667" t="str">
            <v>Env Sci, Policy, &amp; Mgmt</v>
          </cell>
          <cell r="N5667" t="str">
            <v>Not TAS Eligible</v>
          </cell>
          <cell r="S5667">
            <v>10</v>
          </cell>
          <cell r="X5667">
            <v>11.70977657388126</v>
          </cell>
        </row>
        <row r="5668">
          <cell r="A5668" t="str">
            <v>Clg of Natural Resources</v>
          </cell>
          <cell r="B5668" t="str">
            <v>Env Sci, Policy, &amp; Mgmt</v>
          </cell>
          <cell r="N5668" t="str">
            <v>Not TAS Eligible</v>
          </cell>
          <cell r="S5668">
            <v>8.5</v>
          </cell>
          <cell r="X5668">
            <v>9.2428758320663729</v>
          </cell>
        </row>
        <row r="5669">
          <cell r="A5669" t="str">
            <v>Clg of Natural Resources</v>
          </cell>
          <cell r="B5669" t="str">
            <v>Env Sci, Policy, &amp; Mgmt</v>
          </cell>
          <cell r="N5669" t="str">
            <v>Not TAS Eligible</v>
          </cell>
          <cell r="S5669">
            <v>12</v>
          </cell>
          <cell r="X5669">
            <v>11.959444725989535</v>
          </cell>
        </row>
        <row r="5670">
          <cell r="A5670" t="str">
            <v>Clg of Natural Resources</v>
          </cell>
          <cell r="B5670" t="str">
            <v>Env Sci, Policy, &amp; Mgmt</v>
          </cell>
          <cell r="N5670" t="str">
            <v>Not TAS Eligible</v>
          </cell>
          <cell r="S5670">
            <v>14</v>
          </cell>
          <cell r="X5670">
            <v>15.720514766023523</v>
          </cell>
        </row>
        <row r="5671">
          <cell r="A5671" t="str">
            <v>Clg of Natural Resources</v>
          </cell>
          <cell r="B5671" t="str">
            <v>Env Sci, Policy, &amp; Mgmt</v>
          </cell>
          <cell r="N5671" t="str">
            <v>Not TAS Eligible</v>
          </cell>
          <cell r="S5671">
            <v>22</v>
          </cell>
          <cell r="X5671">
            <v>26.191090367469812</v>
          </cell>
        </row>
        <row r="5672">
          <cell r="A5672" t="str">
            <v>Clg of Natural Resources</v>
          </cell>
          <cell r="B5672" t="str">
            <v>Env Sci, Policy, &amp; Mgmt</v>
          </cell>
          <cell r="N5672" t="str">
            <v>Not TAS Eligible</v>
          </cell>
          <cell r="S5672">
            <v>14</v>
          </cell>
          <cell r="X5672">
            <v>12.413920536323904</v>
          </cell>
        </row>
        <row r="5673">
          <cell r="A5673" t="str">
            <v>Clg of Natural Resources</v>
          </cell>
          <cell r="B5673" t="str">
            <v>Env Sci, Policy, &amp; Mgmt</v>
          </cell>
          <cell r="N5673" t="str">
            <v>Not TAS Eligible</v>
          </cell>
          <cell r="S5673">
            <v>8</v>
          </cell>
          <cell r="X5673">
            <v>9.0014166546507735</v>
          </cell>
        </row>
        <row r="5674">
          <cell r="A5674" t="str">
            <v>Clg of Natural Resources</v>
          </cell>
          <cell r="B5674" t="str">
            <v>Env Sci, Policy, &amp; Mgmt</v>
          </cell>
          <cell r="N5674" t="str">
            <v>Not TAS Eligible</v>
          </cell>
          <cell r="S5674">
            <v>5.5</v>
          </cell>
          <cell r="X5674">
            <v>6.3136160497330671</v>
          </cell>
        </row>
        <row r="5675">
          <cell r="A5675" t="str">
            <v>Clg of Natural Resources</v>
          </cell>
          <cell r="B5675" t="str">
            <v>Env Sci, Policy, &amp; Mgmt</v>
          </cell>
          <cell r="N5675" t="str">
            <v>Not TAS Eligible</v>
          </cell>
          <cell r="S5675">
            <v>17</v>
          </cell>
          <cell r="X5675">
            <v>18.621879775284278</v>
          </cell>
        </row>
        <row r="5676">
          <cell r="A5676" t="str">
            <v>Clg of Natural Resources</v>
          </cell>
          <cell r="B5676" t="str">
            <v>Env Sci, Policy, &amp; Mgmt</v>
          </cell>
          <cell r="N5676" t="str">
            <v>Not TAS Eligible</v>
          </cell>
          <cell r="S5676">
            <v>14</v>
          </cell>
          <cell r="X5676">
            <v>15.961563336792441</v>
          </cell>
        </row>
        <row r="5677">
          <cell r="A5677" t="str">
            <v>Clg of Natural Resources</v>
          </cell>
          <cell r="B5677" t="str">
            <v>Env Sci, Policy, &amp; Mgmt</v>
          </cell>
          <cell r="N5677" t="str">
            <v>Not TAS Eligible</v>
          </cell>
          <cell r="S5677">
            <v>18</v>
          </cell>
          <cell r="X5677">
            <v>17.310756180478943</v>
          </cell>
        </row>
        <row r="5678">
          <cell r="A5678" t="str">
            <v>Clg of Natural Resources</v>
          </cell>
          <cell r="B5678" t="str">
            <v>Env Sci, Policy, &amp; Mgmt</v>
          </cell>
          <cell r="N5678" t="str">
            <v>TAS Eligible</v>
          </cell>
          <cell r="S5678">
            <v>116</v>
          </cell>
          <cell r="X5678">
            <v>111.21096042104972</v>
          </cell>
        </row>
        <row r="5679">
          <cell r="A5679" t="str">
            <v>Clg of Natural Resources</v>
          </cell>
          <cell r="B5679" t="str">
            <v>Env Sci, Policy, &amp; Mgmt</v>
          </cell>
          <cell r="N5679" t="str">
            <v>Not TAS Eligible</v>
          </cell>
          <cell r="S5679">
            <v>21</v>
          </cell>
          <cell r="X5679">
            <v>21.878421614816322</v>
          </cell>
        </row>
        <row r="5680">
          <cell r="A5680" t="str">
            <v>Clg of Natural Resources</v>
          </cell>
          <cell r="B5680" t="str">
            <v>Env Sci, Policy, &amp; Mgmt</v>
          </cell>
          <cell r="N5680" t="str">
            <v>Not TAS Eligible</v>
          </cell>
          <cell r="S5680">
            <v>22</v>
          </cell>
          <cell r="X5680">
            <v>22.333734186164182</v>
          </cell>
        </row>
        <row r="5681">
          <cell r="A5681" t="str">
            <v>Clg of Natural Resources</v>
          </cell>
          <cell r="B5681" t="str">
            <v>Env Sci, Policy, &amp; Mgmt</v>
          </cell>
          <cell r="N5681" t="str">
            <v>Not TAS Eligible</v>
          </cell>
          <cell r="S5681">
            <v>1</v>
          </cell>
          <cell r="X5681">
            <v>1.0151697357347356</v>
          </cell>
        </row>
        <row r="5682">
          <cell r="A5682" t="str">
            <v>Clg of Natural Resources</v>
          </cell>
          <cell r="B5682" t="str">
            <v>Env Sci, Policy, &amp; Mgmt</v>
          </cell>
          <cell r="N5682" t="str">
            <v>TAS Eligible</v>
          </cell>
          <cell r="S5682">
            <v>3.3333300000000001</v>
          </cell>
          <cell r="X5682">
            <v>3.2706101657987094</v>
          </cell>
        </row>
        <row r="5683">
          <cell r="A5683" t="str">
            <v>Clg of Natural Resources</v>
          </cell>
          <cell r="B5683" t="str">
            <v>Nutritional Sciences &amp; Tox</v>
          </cell>
          <cell r="N5683" t="str">
            <v>TAS Eligible</v>
          </cell>
          <cell r="S5683">
            <v>1116</v>
          </cell>
          <cell r="X5683">
            <v>1144.8437008957142</v>
          </cell>
        </row>
        <row r="5684">
          <cell r="A5684" t="str">
            <v>Clg of Natural Resources</v>
          </cell>
          <cell r="B5684" t="str">
            <v>Nutritional Sciences &amp; Tox</v>
          </cell>
          <cell r="N5684" t="str">
            <v>TAS Eligible</v>
          </cell>
          <cell r="S5684">
            <v>1116</v>
          </cell>
          <cell r="X5684">
            <v>1144.8437008957142</v>
          </cell>
        </row>
        <row r="5685">
          <cell r="A5685" t="str">
            <v>Clg of Natural Resources</v>
          </cell>
          <cell r="B5685" t="str">
            <v>Nutritional Sciences &amp; Tox</v>
          </cell>
          <cell r="N5685" t="str">
            <v>TAS Eligible</v>
          </cell>
          <cell r="S5685">
            <v>2193</v>
          </cell>
          <cell r="X5685">
            <v>2254.5040807458608</v>
          </cell>
        </row>
        <row r="5686">
          <cell r="A5686" t="str">
            <v>Clg of Natural Resources</v>
          </cell>
          <cell r="B5686" t="str">
            <v>Nutritional Sciences &amp; Tox</v>
          </cell>
          <cell r="N5686" t="str">
            <v>TAS Eligible</v>
          </cell>
          <cell r="S5686">
            <v>244.99975499999999</v>
          </cell>
          <cell r="X5686">
            <v>255.18790006010539</v>
          </cell>
        </row>
        <row r="5687">
          <cell r="A5687" t="str">
            <v>Clg of Natural Resources</v>
          </cell>
          <cell r="B5687" t="str">
            <v>Nutritional Sciences &amp; Tox</v>
          </cell>
          <cell r="N5687" t="str">
            <v>TAS Eligible</v>
          </cell>
          <cell r="S5687">
            <v>490.00024500000001</v>
          </cell>
          <cell r="X5687">
            <v>510.37656568467656</v>
          </cell>
        </row>
        <row r="5688">
          <cell r="A5688" t="str">
            <v>Clg of Natural Resources</v>
          </cell>
          <cell r="B5688" t="str">
            <v>Nutritional Sciences &amp; Tox</v>
          </cell>
          <cell r="N5688" t="str">
            <v>Not TAS Eligible</v>
          </cell>
          <cell r="S5688">
            <v>13</v>
          </cell>
          <cell r="X5688">
            <v>13.960689316755101</v>
          </cell>
        </row>
        <row r="5689">
          <cell r="A5689" t="str">
            <v>Clg of Natural Resources</v>
          </cell>
          <cell r="B5689" t="str">
            <v>Nutritional Sciences &amp; Tox</v>
          </cell>
          <cell r="N5689" t="str">
            <v>Not TAS Eligible</v>
          </cell>
          <cell r="S5689">
            <v>14</v>
          </cell>
          <cell r="X5689">
            <v>13.58721220556917</v>
          </cell>
        </row>
        <row r="5690">
          <cell r="A5690" t="str">
            <v>Clg of Natural Resources</v>
          </cell>
          <cell r="B5690" t="str">
            <v>Nutritional Sciences &amp; Tox</v>
          </cell>
          <cell r="N5690" t="str">
            <v>Not TAS Eligible</v>
          </cell>
          <cell r="S5690">
            <v>28</v>
          </cell>
          <cell r="X5690">
            <v>25.118815742440219</v>
          </cell>
        </row>
        <row r="5691">
          <cell r="A5691" t="str">
            <v>Clg of Natural Resources</v>
          </cell>
          <cell r="B5691" t="str">
            <v>Nutritional Sciences &amp; Tox</v>
          </cell>
          <cell r="N5691" t="str">
            <v>Not TAS Eligible</v>
          </cell>
          <cell r="S5691">
            <v>70</v>
          </cell>
          <cell r="X5691">
            <v>69.793735887742685</v>
          </cell>
        </row>
        <row r="5692">
          <cell r="A5692" t="str">
            <v>Clg of Natural Resources</v>
          </cell>
          <cell r="B5692" t="str">
            <v>Nutritional Sciences &amp; Tox</v>
          </cell>
          <cell r="N5692" t="str">
            <v>Not TAS Eligible</v>
          </cell>
          <cell r="S5692">
            <v>14</v>
          </cell>
          <cell r="X5692">
            <v>13.448488549257902</v>
          </cell>
        </row>
        <row r="5693">
          <cell r="A5693" t="str">
            <v>Clg of Natural Resources</v>
          </cell>
          <cell r="B5693" t="str">
            <v>Nutritional Sciences &amp; Tox</v>
          </cell>
          <cell r="N5693" t="str">
            <v>Not TAS Eligible</v>
          </cell>
          <cell r="S5693">
            <v>5</v>
          </cell>
          <cell r="X5693">
            <v>5.0263027468557002</v>
          </cell>
        </row>
        <row r="5694">
          <cell r="A5694" t="str">
            <v>Clg of Natural Resources</v>
          </cell>
          <cell r="B5694" t="str">
            <v>Nutritional Sciences &amp; Tox</v>
          </cell>
          <cell r="N5694" t="str">
            <v>Not TAS Eligible</v>
          </cell>
          <cell r="S5694">
            <v>32</v>
          </cell>
          <cell r="X5694">
            <v>30.567906033859199</v>
          </cell>
        </row>
        <row r="5695">
          <cell r="A5695" t="str">
            <v>Clg of Natural Resources</v>
          </cell>
          <cell r="B5695" t="str">
            <v>Nutritional Sciences &amp; Tox</v>
          </cell>
          <cell r="N5695" t="str">
            <v>Not TAS Eligible</v>
          </cell>
          <cell r="S5695">
            <v>18</v>
          </cell>
          <cell r="X5695">
            <v>18.376870193259165</v>
          </cell>
        </row>
        <row r="5696">
          <cell r="A5696" t="str">
            <v>Clg of Natural Resources</v>
          </cell>
          <cell r="B5696" t="str">
            <v>Nutritional Sciences &amp; Tox</v>
          </cell>
          <cell r="N5696" t="str">
            <v>Not TAS Eligible</v>
          </cell>
          <cell r="S5696">
            <v>8</v>
          </cell>
          <cell r="X5696">
            <v>7.4169131376708677</v>
          </cell>
        </row>
        <row r="5697">
          <cell r="A5697" t="str">
            <v>Clg of Natural Resources</v>
          </cell>
          <cell r="B5697" t="str">
            <v>Nutritional Sciences &amp; Tox</v>
          </cell>
          <cell r="N5697" t="str">
            <v>Not TAS Eligible</v>
          </cell>
          <cell r="S5697">
            <v>12</v>
          </cell>
          <cell r="X5697">
            <v>11.983143092044356</v>
          </cell>
        </row>
        <row r="5698">
          <cell r="A5698" t="str">
            <v>Clg of Natural Resources</v>
          </cell>
          <cell r="B5698" t="str">
            <v>Nutritional Sciences &amp; Tox</v>
          </cell>
          <cell r="N5698" t="str">
            <v>Not TAS Eligible</v>
          </cell>
          <cell r="S5698">
            <v>12</v>
          </cell>
          <cell r="X5698">
            <v>12.845208936814716</v>
          </cell>
        </row>
        <row r="5699">
          <cell r="A5699" t="str">
            <v>Clg of Natural Resources</v>
          </cell>
          <cell r="B5699" t="str">
            <v>Nutritional Sciences &amp; Tox</v>
          </cell>
          <cell r="N5699" t="str">
            <v>Not TAS Eligible</v>
          </cell>
          <cell r="S5699">
            <v>60</v>
          </cell>
          <cell r="X5699">
            <v>60.594444613082914</v>
          </cell>
        </row>
        <row r="5700">
          <cell r="A5700" t="str">
            <v>Clg of Natural Resources</v>
          </cell>
          <cell r="B5700" t="str">
            <v>Nutritional Sciences &amp; Tox</v>
          </cell>
          <cell r="N5700" t="str">
            <v>Not TAS Eligible</v>
          </cell>
          <cell r="S5700">
            <v>9</v>
          </cell>
          <cell r="X5700">
            <v>8.9736263420262983</v>
          </cell>
        </row>
        <row r="5701">
          <cell r="A5701" t="str">
            <v>Clg of Natural Resources</v>
          </cell>
          <cell r="B5701" t="str">
            <v>Nutritional Sciences &amp; Tox</v>
          </cell>
          <cell r="N5701" t="str">
            <v>Not TAS Eligible</v>
          </cell>
          <cell r="S5701">
            <v>8</v>
          </cell>
          <cell r="X5701">
            <v>9.0959948432786888</v>
          </cell>
        </row>
        <row r="5702">
          <cell r="A5702" t="str">
            <v>Clg of Natural Resources</v>
          </cell>
          <cell r="B5702" t="str">
            <v>Nutritional Sciences &amp; Tox</v>
          </cell>
          <cell r="N5702" t="str">
            <v>Not TAS Eligible</v>
          </cell>
          <cell r="S5702">
            <v>26</v>
          </cell>
          <cell r="X5702">
            <v>25.997161925854876</v>
          </cell>
        </row>
        <row r="5703">
          <cell r="A5703" t="str">
            <v>Clg of Natural Resources</v>
          </cell>
          <cell r="B5703" t="str">
            <v>Nutritional Sciences &amp; Tox</v>
          </cell>
          <cell r="N5703" t="str">
            <v>Not TAS Eligible</v>
          </cell>
          <cell r="S5703">
            <v>12</v>
          </cell>
          <cell r="X5703">
            <v>10.732820225073475</v>
          </cell>
        </row>
        <row r="5704">
          <cell r="A5704" t="str">
            <v>Clg of Natural Resources</v>
          </cell>
          <cell r="B5704" t="str">
            <v>Nutritional Sciences &amp; Tox</v>
          </cell>
          <cell r="N5704" t="str">
            <v>Not TAS Eligible</v>
          </cell>
          <cell r="S5704">
            <v>8</v>
          </cell>
          <cell r="X5704">
            <v>8.5927793153475882</v>
          </cell>
        </row>
        <row r="5705">
          <cell r="A5705" t="str">
            <v>Clg of Natural Resources</v>
          </cell>
          <cell r="B5705" t="str">
            <v>Nutritional Sciences &amp; Tox</v>
          </cell>
          <cell r="N5705" t="str">
            <v>Not TAS Eligible</v>
          </cell>
          <cell r="S5705">
            <v>10</v>
          </cell>
          <cell r="X5705">
            <v>8.8263261166283069</v>
          </cell>
        </row>
        <row r="5706">
          <cell r="A5706" t="str">
            <v>Clg of Natural Resources</v>
          </cell>
          <cell r="B5706" t="str">
            <v>Nutritional Sciences &amp; Tox</v>
          </cell>
          <cell r="N5706" t="str">
            <v>TAS Eligible</v>
          </cell>
          <cell r="S5706">
            <v>336</v>
          </cell>
          <cell r="X5706">
            <v>323.42158187553525</v>
          </cell>
        </row>
        <row r="5707">
          <cell r="A5707" t="str">
            <v>Clg of Natural Resources</v>
          </cell>
          <cell r="B5707" t="str">
            <v>Nutritional Sciences &amp; Tox</v>
          </cell>
          <cell r="N5707" t="str">
            <v>TAS Eligible</v>
          </cell>
          <cell r="S5707">
            <v>210</v>
          </cell>
          <cell r="X5707">
            <v>203.60844967689445</v>
          </cell>
        </row>
        <row r="5708">
          <cell r="A5708" t="str">
            <v>Clg of Natural Resources</v>
          </cell>
          <cell r="B5708" t="str">
            <v>Nutritional Sciences &amp; Tox</v>
          </cell>
          <cell r="N5708" t="str">
            <v>TAS Eligible</v>
          </cell>
          <cell r="S5708">
            <v>321</v>
          </cell>
          <cell r="X5708">
            <v>323.01191121287394</v>
          </cell>
        </row>
        <row r="5709">
          <cell r="A5709" t="str">
            <v>Clg of Natural Resources</v>
          </cell>
          <cell r="B5709" t="str">
            <v>Nutritional Sciences &amp; Tox</v>
          </cell>
          <cell r="N5709" t="str">
            <v>TAS Eligible</v>
          </cell>
          <cell r="S5709">
            <v>17</v>
          </cell>
          <cell r="X5709">
            <v>19.144967249151779</v>
          </cell>
        </row>
        <row r="5710">
          <cell r="A5710" t="str">
            <v>Clg of Natural Resources</v>
          </cell>
          <cell r="B5710" t="str">
            <v>Nutritional Sciences &amp; Tox</v>
          </cell>
          <cell r="N5710" t="str">
            <v>TAS Eligible</v>
          </cell>
          <cell r="S5710">
            <v>14</v>
          </cell>
          <cell r="X5710">
            <v>14.45160308903756</v>
          </cell>
        </row>
        <row r="5711">
          <cell r="A5711" t="str">
            <v>Clg of Natural Resources</v>
          </cell>
          <cell r="B5711" t="str">
            <v>Nutritional Sciences &amp; Tox</v>
          </cell>
          <cell r="N5711" t="str">
            <v>TAS Eligible</v>
          </cell>
          <cell r="S5711">
            <v>111.999888</v>
          </cell>
          <cell r="X5711">
            <v>103.39716885757997</v>
          </cell>
        </row>
        <row r="5712">
          <cell r="A5712" t="str">
            <v>Clg of Natural Resources</v>
          </cell>
          <cell r="B5712" t="str">
            <v>Nutritional Sciences &amp; Tox</v>
          </cell>
          <cell r="N5712" t="str">
            <v>TAS Eligible</v>
          </cell>
          <cell r="S5712">
            <v>224.000112</v>
          </cell>
          <cell r="X5712">
            <v>206.79464790697673</v>
          </cell>
        </row>
        <row r="5713">
          <cell r="A5713" t="str">
            <v>Clg of Natural Resources</v>
          </cell>
          <cell r="B5713" t="str">
            <v>Nutritional Sciences &amp; Tox</v>
          </cell>
          <cell r="N5713" t="str">
            <v>TAS Eligible</v>
          </cell>
          <cell r="S5713">
            <v>141</v>
          </cell>
          <cell r="X5713">
            <v>126.13930029442881</v>
          </cell>
        </row>
        <row r="5714">
          <cell r="A5714" t="str">
            <v>Clg of Natural Resources</v>
          </cell>
          <cell r="B5714" t="str">
            <v>Nutritional Sciences &amp; Tox</v>
          </cell>
          <cell r="N5714" t="str">
            <v>TAS Eligible</v>
          </cell>
          <cell r="S5714">
            <v>142</v>
          </cell>
          <cell r="X5714">
            <v>138.32776401264005</v>
          </cell>
        </row>
        <row r="5715">
          <cell r="A5715" t="str">
            <v>Clg of Natural Resources</v>
          </cell>
          <cell r="B5715" t="str">
            <v>Nutritional Sciences &amp; Tox</v>
          </cell>
          <cell r="N5715" t="str">
            <v>TAS Eligible</v>
          </cell>
          <cell r="S5715">
            <v>135</v>
          </cell>
          <cell r="X5715">
            <v>129.48269374249455</v>
          </cell>
        </row>
        <row r="5716">
          <cell r="A5716" t="str">
            <v>Clg of Natural Resources</v>
          </cell>
          <cell r="B5716" t="str">
            <v>Nutritional Sciences &amp; Tox</v>
          </cell>
          <cell r="N5716" t="str">
            <v>TAS Eligible</v>
          </cell>
          <cell r="S5716">
            <v>120</v>
          </cell>
          <cell r="X5716">
            <v>120.22570968362535</v>
          </cell>
        </row>
        <row r="5717">
          <cell r="A5717" t="str">
            <v>Clg of Natural Resources</v>
          </cell>
          <cell r="B5717" t="str">
            <v>Nutritional Sciences &amp; Tox</v>
          </cell>
          <cell r="N5717" t="str">
            <v>TAS Eligible</v>
          </cell>
          <cell r="S5717">
            <v>50</v>
          </cell>
          <cell r="X5717">
            <v>54.440785928119986</v>
          </cell>
        </row>
        <row r="5718">
          <cell r="A5718" t="str">
            <v>Clg of Natural Resources</v>
          </cell>
          <cell r="B5718" t="str">
            <v>Nutritional Sciences &amp; Tox</v>
          </cell>
          <cell r="N5718" t="str">
            <v>TAS Eligible</v>
          </cell>
          <cell r="S5718">
            <v>412</v>
          </cell>
          <cell r="X5718">
            <v>408.85842157031124</v>
          </cell>
        </row>
        <row r="5719">
          <cell r="A5719" t="str">
            <v>Clg of Natural Resources</v>
          </cell>
          <cell r="B5719" t="str">
            <v>Nutritional Sciences &amp; Tox</v>
          </cell>
          <cell r="N5719" t="str">
            <v>TAS Eligible</v>
          </cell>
          <cell r="S5719">
            <v>47.999952</v>
          </cell>
          <cell r="X5719">
            <v>50.874393069561691</v>
          </cell>
        </row>
        <row r="5720">
          <cell r="A5720" t="str">
            <v>Clg of Natural Resources</v>
          </cell>
          <cell r="B5720" t="str">
            <v>Nutritional Sciences &amp; Tox</v>
          </cell>
          <cell r="N5720" t="str">
            <v>TAS Eligible</v>
          </cell>
          <cell r="S5720">
            <v>96.000048000000007</v>
          </cell>
          <cell r="X5720">
            <v>101.74893876245523</v>
          </cell>
        </row>
        <row r="5721">
          <cell r="A5721" t="str">
            <v>Clg of Natural Resources</v>
          </cell>
          <cell r="B5721" t="str">
            <v>Nutritional Sciences &amp; Tox</v>
          </cell>
          <cell r="N5721" t="str">
            <v>TAS Eligible</v>
          </cell>
          <cell r="S5721">
            <v>108</v>
          </cell>
          <cell r="X5721">
            <v>113.97468487695163</v>
          </cell>
        </row>
        <row r="5722">
          <cell r="A5722" t="str">
            <v>Clg of Natural Resources</v>
          </cell>
          <cell r="B5722" t="str">
            <v>Nutritional Sciences &amp; Tox</v>
          </cell>
          <cell r="N5722" t="str">
            <v>TAS Eligible</v>
          </cell>
          <cell r="S5722">
            <v>246</v>
          </cell>
          <cell r="X5722">
            <v>245.02352656586501</v>
          </cell>
        </row>
        <row r="5723">
          <cell r="A5723" t="str">
            <v>Clg of Natural Resources</v>
          </cell>
          <cell r="B5723" t="str">
            <v>Nutritional Sciences &amp; Tox</v>
          </cell>
          <cell r="N5723" t="str">
            <v>TAS Eligible</v>
          </cell>
          <cell r="S5723">
            <v>100</v>
          </cell>
          <cell r="X5723">
            <v>84.806921046337976</v>
          </cell>
        </row>
        <row r="5724">
          <cell r="A5724" t="str">
            <v>Clg of Natural Resources</v>
          </cell>
          <cell r="B5724" t="str">
            <v>Nutritional Sciences &amp; Tox</v>
          </cell>
          <cell r="N5724" t="str">
            <v>TAS Eligible</v>
          </cell>
          <cell r="S5724">
            <v>44</v>
          </cell>
          <cell r="X5724">
            <v>46.376380703756951</v>
          </cell>
        </row>
        <row r="5725">
          <cell r="A5725" t="str">
            <v>Clg of Natural Resources</v>
          </cell>
          <cell r="B5725" t="str">
            <v>Nutritional Sciences &amp; Tox</v>
          </cell>
          <cell r="N5725" t="str">
            <v>TAS Eligible</v>
          </cell>
          <cell r="S5725">
            <v>88</v>
          </cell>
          <cell r="X5725">
            <v>91.986484464221817</v>
          </cell>
        </row>
        <row r="5726">
          <cell r="A5726" t="str">
            <v>Clg of Natural Resources</v>
          </cell>
          <cell r="B5726" t="str">
            <v>Nutritional Sciences &amp; Tox</v>
          </cell>
          <cell r="N5726" t="str">
            <v>TAS Eligible</v>
          </cell>
          <cell r="S5726">
            <v>27</v>
          </cell>
          <cell r="X5726">
            <v>23.283864936456233</v>
          </cell>
        </row>
        <row r="5727">
          <cell r="A5727" t="str">
            <v>Clg of Natural Resources</v>
          </cell>
          <cell r="B5727" t="str">
            <v>Nutritional Sciences &amp; Tox</v>
          </cell>
          <cell r="N5727" t="str">
            <v>TAS Eligible</v>
          </cell>
          <cell r="S5727">
            <v>30</v>
          </cell>
          <cell r="X5727">
            <v>31.192692296940109</v>
          </cell>
        </row>
        <row r="5728">
          <cell r="A5728" t="str">
            <v>Clg of Natural Resources</v>
          </cell>
          <cell r="B5728" t="str">
            <v>Nutritional Sciences &amp; Tox</v>
          </cell>
          <cell r="N5728" t="str">
            <v>TAS Eligible</v>
          </cell>
          <cell r="S5728">
            <v>24</v>
          </cell>
          <cell r="X5728">
            <v>23.738769906572209</v>
          </cell>
        </row>
        <row r="5729">
          <cell r="A5729" t="str">
            <v>Clg of Natural Resources</v>
          </cell>
          <cell r="B5729" t="str">
            <v>Nutritional Sciences &amp; Tox</v>
          </cell>
          <cell r="N5729" t="str">
            <v>TAS Eligible</v>
          </cell>
          <cell r="S5729">
            <v>33</v>
          </cell>
          <cell r="X5729">
            <v>30.143893390687779</v>
          </cell>
        </row>
        <row r="5730">
          <cell r="A5730" t="str">
            <v>Clg of Natural Resources</v>
          </cell>
          <cell r="B5730" t="str">
            <v>Nutritional Sciences &amp; Tox</v>
          </cell>
          <cell r="N5730" t="str">
            <v>TAS Eligible</v>
          </cell>
          <cell r="S5730">
            <v>48</v>
          </cell>
          <cell r="X5730">
            <v>52.029595297020435</v>
          </cell>
        </row>
        <row r="5731">
          <cell r="A5731" t="str">
            <v>Clg of Natural Resources</v>
          </cell>
          <cell r="B5731" t="str">
            <v>Nutritional Sciences &amp; Tox</v>
          </cell>
          <cell r="N5731" t="str">
            <v>Not TAS Eligible</v>
          </cell>
          <cell r="S5731">
            <v>5</v>
          </cell>
          <cell r="X5731">
            <v>5.5626877163367645</v>
          </cell>
        </row>
        <row r="5732">
          <cell r="A5732" t="str">
            <v>Clg of Natural Resources</v>
          </cell>
          <cell r="B5732" t="str">
            <v>Nutritional Sciences &amp; Tox</v>
          </cell>
          <cell r="N5732" t="str">
            <v>Not TAS Eligible</v>
          </cell>
          <cell r="S5732">
            <v>2</v>
          </cell>
          <cell r="X5732">
            <v>1.5283582089552239</v>
          </cell>
        </row>
        <row r="5733">
          <cell r="A5733" t="str">
            <v>Clg of Natural Resources</v>
          </cell>
          <cell r="B5733" t="str">
            <v>Nutritional Sciences &amp; Tox</v>
          </cell>
          <cell r="N5733" t="str">
            <v>Not TAS Eligible</v>
          </cell>
          <cell r="S5733">
            <v>3</v>
          </cell>
          <cell r="X5733">
            <v>2.292537313432836</v>
          </cell>
        </row>
        <row r="5734">
          <cell r="A5734" t="str">
            <v>Clg of Natural Resources</v>
          </cell>
          <cell r="B5734" t="str">
            <v>Nutritional Sciences &amp; Tox</v>
          </cell>
          <cell r="N5734" t="str">
            <v>Not TAS Eligible</v>
          </cell>
          <cell r="S5734">
            <v>3</v>
          </cell>
          <cell r="X5734">
            <v>3.2769230769230773</v>
          </cell>
        </row>
        <row r="5735">
          <cell r="A5735" t="str">
            <v>Clg of Natural Resources</v>
          </cell>
          <cell r="B5735" t="str">
            <v>Nutritional Sciences &amp; Tox</v>
          </cell>
          <cell r="N5735" t="str">
            <v>Not TAS Eligible</v>
          </cell>
          <cell r="S5735">
            <v>18</v>
          </cell>
          <cell r="X5735">
            <v>16.147810120140139</v>
          </cell>
        </row>
        <row r="5736">
          <cell r="A5736" t="str">
            <v>Clg of Natural Resources</v>
          </cell>
          <cell r="B5736" t="str">
            <v>Nutritional Sciences &amp; Tox</v>
          </cell>
          <cell r="N5736" t="str">
            <v>Not TAS Eligible</v>
          </cell>
          <cell r="S5736">
            <v>94</v>
          </cell>
          <cell r="X5736">
            <v>93.723016763540187</v>
          </cell>
        </row>
        <row r="5737">
          <cell r="A5737" t="str">
            <v>Clg of Natural Resources</v>
          </cell>
          <cell r="B5737" t="str">
            <v>Nutritional Sciences &amp; Tox</v>
          </cell>
          <cell r="N5737" t="str">
            <v>Not TAS Eligible</v>
          </cell>
          <cell r="S5737">
            <v>16</v>
          </cell>
          <cell r="X5737">
            <v>15.369701199151889</v>
          </cell>
        </row>
        <row r="5738">
          <cell r="A5738" t="str">
            <v>Clg of Natural Resources</v>
          </cell>
          <cell r="B5738" t="str">
            <v>Nutritional Sciences &amp; Tox</v>
          </cell>
          <cell r="N5738" t="str">
            <v>Not TAS Eligible</v>
          </cell>
          <cell r="S5738">
            <v>6</v>
          </cell>
          <cell r="X5738">
            <v>6.0315632962268397</v>
          </cell>
        </row>
        <row r="5739">
          <cell r="A5739" t="str">
            <v>Clg of Natural Resources</v>
          </cell>
          <cell r="B5739" t="str">
            <v>Nutritional Sciences &amp; Tox</v>
          </cell>
          <cell r="N5739" t="str">
            <v>Not TAS Eligible</v>
          </cell>
          <cell r="S5739">
            <v>24</v>
          </cell>
          <cell r="X5739">
            <v>22.925929525394402</v>
          </cell>
        </row>
        <row r="5740">
          <cell r="A5740" t="str">
            <v>Clg of Natural Resources</v>
          </cell>
          <cell r="B5740" t="str">
            <v>Nutritional Sciences &amp; Tox</v>
          </cell>
          <cell r="N5740" t="str">
            <v>Not TAS Eligible</v>
          </cell>
          <cell r="S5740">
            <v>3</v>
          </cell>
          <cell r="X5740">
            <v>3.0628116988765268</v>
          </cell>
        </row>
        <row r="5741">
          <cell r="A5741" t="str">
            <v>Clg of Natural Resources</v>
          </cell>
          <cell r="B5741" t="str">
            <v>Nutritional Sciences &amp; Tox</v>
          </cell>
          <cell r="N5741" t="str">
            <v>Not TAS Eligible</v>
          </cell>
          <cell r="S5741">
            <v>12</v>
          </cell>
          <cell r="X5741">
            <v>11.125369706506302</v>
          </cell>
        </row>
        <row r="5742">
          <cell r="A5742" t="str">
            <v>Clg of Natural Resources</v>
          </cell>
          <cell r="B5742" t="str">
            <v>Nutritional Sciences &amp; Tox</v>
          </cell>
          <cell r="N5742" t="str">
            <v>Not TAS Eligible</v>
          </cell>
          <cell r="S5742">
            <v>14</v>
          </cell>
          <cell r="X5742">
            <v>13.980333607385079</v>
          </cell>
        </row>
        <row r="5743">
          <cell r="A5743" t="str">
            <v>Clg of Natural Resources</v>
          </cell>
          <cell r="B5743" t="str">
            <v>Nutritional Sciences &amp; Tox</v>
          </cell>
          <cell r="N5743" t="str">
            <v>Not TAS Eligible</v>
          </cell>
          <cell r="S5743">
            <v>11</v>
          </cell>
          <cell r="X5743">
            <v>12.558686624902386</v>
          </cell>
        </row>
        <row r="5744">
          <cell r="A5744" t="str">
            <v>Clg of Natural Resources</v>
          </cell>
          <cell r="B5744" t="str">
            <v>Nutritional Sciences &amp; Tox</v>
          </cell>
          <cell r="N5744" t="str">
            <v>Not TAS Eligible</v>
          </cell>
          <cell r="S5744">
            <v>11</v>
          </cell>
          <cell r="X5744">
            <v>8.4995989460249923</v>
          </cell>
        </row>
        <row r="5745">
          <cell r="A5745" t="str">
            <v>Clg of Natural Resources</v>
          </cell>
          <cell r="B5745" t="str">
            <v>Nutritional Sciences &amp; Tox</v>
          </cell>
          <cell r="N5745" t="str">
            <v>Not TAS Eligible</v>
          </cell>
          <cell r="S5745">
            <v>28</v>
          </cell>
          <cell r="X5745">
            <v>24.904048084144968</v>
          </cell>
        </row>
        <row r="5746">
          <cell r="A5746" t="str">
            <v>Clg of Natural Resources</v>
          </cell>
          <cell r="B5746" t="str">
            <v>Nutritional Sciences &amp; Tox</v>
          </cell>
          <cell r="N5746" t="str">
            <v>Not TAS Eligible</v>
          </cell>
          <cell r="S5746">
            <v>98</v>
          </cell>
          <cell r="X5746">
            <v>98.970926201368755</v>
          </cell>
        </row>
        <row r="5747">
          <cell r="A5747" t="str">
            <v>Clg of Natural Resources</v>
          </cell>
          <cell r="B5747" t="str">
            <v>Nutritional Sciences &amp; Tox</v>
          </cell>
          <cell r="N5747" t="str">
            <v>Not TAS Eligible</v>
          </cell>
          <cell r="S5747">
            <v>17</v>
          </cell>
          <cell r="X5747">
            <v>16.950183090494118</v>
          </cell>
        </row>
        <row r="5748">
          <cell r="A5748" t="str">
            <v>Clg of Natural Resources</v>
          </cell>
          <cell r="B5748" t="str">
            <v>Nutritional Sciences &amp; Tox</v>
          </cell>
          <cell r="N5748" t="str">
            <v>Not TAS Eligible</v>
          </cell>
          <cell r="S5748">
            <v>18</v>
          </cell>
          <cell r="X5748">
            <v>20.465988397377053</v>
          </cell>
        </row>
        <row r="5749">
          <cell r="A5749" t="str">
            <v>Clg of Natural Resources</v>
          </cell>
          <cell r="B5749" t="str">
            <v>Nutritional Sciences &amp; Tox</v>
          </cell>
          <cell r="N5749" t="str">
            <v>Not TAS Eligible</v>
          </cell>
          <cell r="S5749">
            <v>46</v>
          </cell>
          <cell r="X5749">
            <v>45.994978791897083</v>
          </cell>
        </row>
        <row r="5750">
          <cell r="A5750" t="str">
            <v>Clg of Natural Resources</v>
          </cell>
          <cell r="B5750" t="str">
            <v>Nutritional Sciences &amp; Tox</v>
          </cell>
          <cell r="N5750" t="str">
            <v>Not TAS Eligible</v>
          </cell>
          <cell r="S5750">
            <v>22</v>
          </cell>
          <cell r="X5750">
            <v>19.676837079301375</v>
          </cell>
        </row>
        <row r="5751">
          <cell r="A5751" t="str">
            <v>Clg of Natural Resources</v>
          </cell>
          <cell r="B5751" t="str">
            <v>Nutritional Sciences &amp; Tox</v>
          </cell>
          <cell r="N5751" t="str">
            <v>Not TAS Eligible</v>
          </cell>
          <cell r="S5751">
            <v>24</v>
          </cell>
          <cell r="X5751">
            <v>25.778337946042765</v>
          </cell>
        </row>
        <row r="5752">
          <cell r="A5752" t="str">
            <v>Clg of Natural Resources</v>
          </cell>
          <cell r="B5752" t="str">
            <v>Nutritional Sciences &amp; Tox</v>
          </cell>
          <cell r="N5752" t="str">
            <v>Not TAS Eligible</v>
          </cell>
          <cell r="S5752">
            <v>5</v>
          </cell>
          <cell r="X5752">
            <v>4.4131630583141535</v>
          </cell>
        </row>
        <row r="5753">
          <cell r="A5753" t="str">
            <v>Clg of Natural Resources</v>
          </cell>
          <cell r="B5753" t="str">
            <v>Other Clg of Natural Res Pgms</v>
          </cell>
          <cell r="N5753" t="str">
            <v>TAS Eligible</v>
          </cell>
          <cell r="S5753">
            <v>3.9999959999999999</v>
          </cell>
          <cell r="X5753">
            <v>4.0991399154733736</v>
          </cell>
        </row>
        <row r="5754">
          <cell r="A5754" t="str">
            <v>Clg of Natural Resources</v>
          </cell>
          <cell r="B5754" t="str">
            <v>Other Clg of Natural Res Pgms</v>
          </cell>
          <cell r="N5754" t="str">
            <v>TAS Eligible</v>
          </cell>
          <cell r="S5754">
            <v>0.5</v>
          </cell>
          <cell r="X5754">
            <v>0.51239300182717351</v>
          </cell>
        </row>
        <row r="5755">
          <cell r="A5755" t="str">
            <v>Clg of Natural Resources</v>
          </cell>
          <cell r="B5755" t="str">
            <v>Other Clg of Natural Res Pgms</v>
          </cell>
          <cell r="N5755" t="str">
            <v>TAS Eligible</v>
          </cell>
          <cell r="S5755">
            <v>431.33290199999999</v>
          </cell>
          <cell r="X5755">
            <v>452.89127716794292</v>
          </cell>
        </row>
        <row r="5756">
          <cell r="A5756" t="str">
            <v>Clg of Natural Resources</v>
          </cell>
          <cell r="B5756" t="str">
            <v>Other Clg of Natural Res Pgms</v>
          </cell>
          <cell r="N5756" t="str">
            <v>TAS Eligible</v>
          </cell>
          <cell r="S5756">
            <v>75.294207999999998</v>
          </cell>
          <cell r="X5756">
            <v>73.903539868105312</v>
          </cell>
        </row>
        <row r="5757">
          <cell r="A5757" t="str">
            <v>Clg of Natural Resources</v>
          </cell>
          <cell r="B5757" t="str">
            <v>Other Clg of Natural Res Pgms</v>
          </cell>
          <cell r="N5757" t="str">
            <v>Not TAS Eligible</v>
          </cell>
          <cell r="S5757">
            <v>4</v>
          </cell>
          <cell r="X5757">
            <v>3.396684336000694</v>
          </cell>
        </row>
        <row r="5758">
          <cell r="A5758" t="str">
            <v>Clg of Natural Resources</v>
          </cell>
          <cell r="B5758" t="str">
            <v>Other Clg of Natural Res Pgms</v>
          </cell>
          <cell r="N5758" t="str">
            <v>Not TAS Eligible</v>
          </cell>
          <cell r="S5758">
            <v>5</v>
          </cell>
          <cell r="X5758">
            <v>5.1564478511610634</v>
          </cell>
        </row>
        <row r="5759">
          <cell r="A5759" t="str">
            <v>Clg of Natural Resources</v>
          </cell>
          <cell r="B5759" t="str">
            <v>Plant &amp; Microbial Biology</v>
          </cell>
          <cell r="N5759" t="str">
            <v>TAS Eligible</v>
          </cell>
          <cell r="S5759">
            <v>3.9999959999999999</v>
          </cell>
          <cell r="X5759">
            <v>4.0991399154733736</v>
          </cell>
        </row>
        <row r="5760">
          <cell r="A5760" t="str">
            <v>Clg of Natural Resources</v>
          </cell>
          <cell r="B5760" t="str">
            <v>Plant &amp; Microbial Biology</v>
          </cell>
          <cell r="N5760" t="str">
            <v>TAS Eligible</v>
          </cell>
          <cell r="S5760">
            <v>0.5</v>
          </cell>
          <cell r="X5760">
            <v>0.51239300182717351</v>
          </cell>
        </row>
        <row r="5761">
          <cell r="A5761" t="str">
            <v>Clg of Natural Resources</v>
          </cell>
          <cell r="B5761" t="str">
            <v>Plant &amp; Microbial Biology</v>
          </cell>
          <cell r="N5761" t="str">
            <v>TAS Eligible</v>
          </cell>
          <cell r="S5761">
            <v>44</v>
          </cell>
          <cell r="X5761">
            <v>41.235464646531881</v>
          </cell>
        </row>
        <row r="5762">
          <cell r="A5762" t="str">
            <v>Clg of Natural Resources</v>
          </cell>
          <cell r="B5762" t="str">
            <v>Plant &amp; Microbial Biology</v>
          </cell>
          <cell r="N5762" t="str">
            <v>TAS Eligible</v>
          </cell>
          <cell r="S5762">
            <v>98</v>
          </cell>
          <cell r="X5762">
            <v>91.718054698335919</v>
          </cell>
        </row>
        <row r="5763">
          <cell r="A5763" t="str">
            <v>Clg of Natural Resources</v>
          </cell>
          <cell r="B5763" t="str">
            <v>Plant &amp; Microbial Biology</v>
          </cell>
          <cell r="N5763" t="str">
            <v>TAS Eligible</v>
          </cell>
          <cell r="S5763">
            <v>208</v>
          </cell>
          <cell r="X5763">
            <v>212.54198134116098</v>
          </cell>
        </row>
        <row r="5764">
          <cell r="A5764" t="str">
            <v>Clg of Natural Resources</v>
          </cell>
          <cell r="B5764" t="str">
            <v>Plant &amp; Microbial Biology</v>
          </cell>
          <cell r="N5764" t="str">
            <v>TAS Eligible</v>
          </cell>
          <cell r="S5764">
            <v>18</v>
          </cell>
          <cell r="X5764">
            <v>18.88087007742061</v>
          </cell>
        </row>
        <row r="5765">
          <cell r="A5765" t="str">
            <v>Clg of Natural Resources</v>
          </cell>
          <cell r="B5765" t="str">
            <v>Plant &amp; Microbial Biology</v>
          </cell>
          <cell r="N5765" t="str">
            <v>TAS Eligible</v>
          </cell>
          <cell r="S5765">
            <v>16</v>
          </cell>
          <cell r="X5765">
            <v>15.973666167161316</v>
          </cell>
        </row>
        <row r="5766">
          <cell r="A5766" t="str">
            <v>Clg of Natural Resources</v>
          </cell>
          <cell r="B5766" t="str">
            <v>Plant &amp; Microbial Biology</v>
          </cell>
          <cell r="N5766" t="str">
            <v>TAS Eligible</v>
          </cell>
          <cell r="S5766">
            <v>73.180335999999997</v>
          </cell>
          <cell r="X5766">
            <v>67.802764867338965</v>
          </cell>
        </row>
        <row r="5767">
          <cell r="A5767" t="str">
            <v>Clg of Natural Resources</v>
          </cell>
          <cell r="B5767" t="str">
            <v>Plant &amp; Microbial Biology</v>
          </cell>
          <cell r="N5767" t="str">
            <v>TAS Eligible</v>
          </cell>
          <cell r="S5767">
            <v>6</v>
          </cell>
          <cell r="X5767">
            <v>6.0956959339413057</v>
          </cell>
        </row>
        <row r="5768">
          <cell r="A5768" t="str">
            <v>Clg of Natural Resources</v>
          </cell>
          <cell r="B5768" t="str">
            <v>Plant &amp; Microbial Biology</v>
          </cell>
          <cell r="N5768" t="str">
            <v>TAS Eligible</v>
          </cell>
          <cell r="S5768">
            <v>100</v>
          </cell>
          <cell r="X5768">
            <v>96.097641391737753</v>
          </cell>
        </row>
        <row r="5769">
          <cell r="A5769" t="str">
            <v>Clg of Natural Resources</v>
          </cell>
          <cell r="B5769" t="str">
            <v>Plant &amp; Microbial Biology</v>
          </cell>
          <cell r="N5769" t="str">
            <v>TAS Eligible</v>
          </cell>
          <cell r="S5769">
            <v>937.99906199999998</v>
          </cell>
          <cell r="X5769">
            <v>861.02203537875914</v>
          </cell>
        </row>
        <row r="5770">
          <cell r="A5770" t="str">
            <v>Clg of Natural Resources</v>
          </cell>
          <cell r="B5770" t="str">
            <v>Plant &amp; Microbial Biology</v>
          </cell>
          <cell r="N5770" t="str">
            <v>TAS Eligible</v>
          </cell>
          <cell r="S5770">
            <v>431.33290199999999</v>
          </cell>
          <cell r="X5770">
            <v>452.89127716794292</v>
          </cell>
        </row>
        <row r="5771">
          <cell r="A5771" t="str">
            <v>Clg of Natural Resources</v>
          </cell>
          <cell r="B5771" t="str">
            <v>Plant &amp; Microbial Biology</v>
          </cell>
          <cell r="N5771" t="str">
            <v>TAS Eligible</v>
          </cell>
          <cell r="S5771">
            <v>38.999960999999999</v>
          </cell>
          <cell r="X5771">
            <v>39.541911421769989</v>
          </cell>
        </row>
        <row r="5772">
          <cell r="A5772" t="str">
            <v>Clg of Natural Resources</v>
          </cell>
          <cell r="B5772" t="str">
            <v>Plant &amp; Microbial Biology</v>
          </cell>
          <cell r="N5772" t="str">
            <v>TAS Eligible</v>
          </cell>
          <cell r="S5772">
            <v>4.7213120000000002</v>
          </cell>
          <cell r="X5772">
            <v>4.3743719269250949</v>
          </cell>
        </row>
        <row r="5773">
          <cell r="A5773" t="str">
            <v>Clg of Natural Resources</v>
          </cell>
          <cell r="B5773" t="str">
            <v>Plant &amp; Microbial Biology</v>
          </cell>
          <cell r="N5773" t="str">
            <v>TAS Eligible</v>
          </cell>
          <cell r="S5773">
            <v>85.333247999999998</v>
          </cell>
          <cell r="X5773">
            <v>83.727620244446953</v>
          </cell>
        </row>
        <row r="5774">
          <cell r="A5774" t="str">
            <v>Clg of Natural Resources</v>
          </cell>
          <cell r="B5774" t="str">
            <v>Plant &amp; Microbial Biology</v>
          </cell>
          <cell r="N5774" t="str">
            <v>TAS Eligible</v>
          </cell>
          <cell r="S5774">
            <v>91</v>
          </cell>
          <cell r="X5774">
            <v>91.625703505055881</v>
          </cell>
        </row>
        <row r="5775">
          <cell r="A5775" t="str">
            <v>Clg of Natural Resources</v>
          </cell>
          <cell r="B5775" t="str">
            <v>Plant &amp; Microbial Biology</v>
          </cell>
          <cell r="N5775" t="str">
            <v>TAS Eligible</v>
          </cell>
          <cell r="S5775">
            <v>129</v>
          </cell>
          <cell r="X5775">
            <v>126.07303705211407</v>
          </cell>
        </row>
        <row r="5776">
          <cell r="A5776" t="str">
            <v>Clg of Natural Resources</v>
          </cell>
          <cell r="B5776" t="str">
            <v>Plant &amp; Microbial Biology</v>
          </cell>
          <cell r="N5776" t="str">
            <v>TAS Eligible</v>
          </cell>
          <cell r="S5776">
            <v>18</v>
          </cell>
          <cell r="X5776">
            <v>19.233836174903367</v>
          </cell>
        </row>
        <row r="5777">
          <cell r="A5777" t="str">
            <v>Clg of Natural Resources</v>
          </cell>
          <cell r="B5777" t="str">
            <v>Plant &amp; Microbial Biology</v>
          </cell>
          <cell r="N5777" t="str">
            <v>Not TAS Eligible</v>
          </cell>
          <cell r="S5777">
            <v>4</v>
          </cell>
          <cell r="X5777">
            <v>4.1892607453265294</v>
          </cell>
        </row>
        <row r="5778">
          <cell r="A5778" t="str">
            <v>Clg of Natural Resources</v>
          </cell>
          <cell r="B5778" t="str">
            <v>Plant &amp; Microbial Biology</v>
          </cell>
          <cell r="N5778" t="str">
            <v>Not TAS Eligible</v>
          </cell>
          <cell r="S5778">
            <v>13</v>
          </cell>
          <cell r="X5778">
            <v>13.395303014214242</v>
          </cell>
        </row>
        <row r="5779">
          <cell r="A5779" t="str">
            <v>Clg of Natural Resources</v>
          </cell>
          <cell r="B5779" t="str">
            <v>Plant &amp; Microbial Biology</v>
          </cell>
          <cell r="N5779" t="str">
            <v>Not TAS Eligible</v>
          </cell>
          <cell r="S5779">
            <v>17</v>
          </cell>
          <cell r="X5779">
            <v>17.668606145602631</v>
          </cell>
        </row>
        <row r="5780">
          <cell r="A5780" t="str">
            <v>Clg of Natural Resources</v>
          </cell>
          <cell r="B5780" t="str">
            <v>Plant &amp; Microbial Biology</v>
          </cell>
          <cell r="N5780" t="str">
            <v>TAS Eligible</v>
          </cell>
          <cell r="S5780">
            <v>612</v>
          </cell>
          <cell r="X5780">
            <v>617.40053789652131</v>
          </cell>
        </row>
        <row r="5781">
          <cell r="A5781" t="str">
            <v>Clg of Natural Resources</v>
          </cell>
          <cell r="B5781" t="str">
            <v>Plant &amp; Microbial Biology</v>
          </cell>
          <cell r="N5781" t="str">
            <v>TAS Eligible</v>
          </cell>
          <cell r="S5781">
            <v>29</v>
          </cell>
          <cell r="X5781">
            <v>29.940634135492417</v>
          </cell>
        </row>
        <row r="5782">
          <cell r="A5782" t="str">
            <v>Clg of Natural Resources</v>
          </cell>
          <cell r="B5782" t="str">
            <v>Plant &amp; Microbial Biology</v>
          </cell>
          <cell r="N5782" t="str">
            <v>Not TAS Eligible</v>
          </cell>
          <cell r="S5782">
            <v>20</v>
          </cell>
          <cell r="X5782">
            <v>20.077089381597641</v>
          </cell>
        </row>
        <row r="5783">
          <cell r="A5783" t="str">
            <v>Clg of Natural Resources</v>
          </cell>
          <cell r="B5783" t="str">
            <v>Plant &amp; Microbial Biology</v>
          </cell>
          <cell r="N5783" t="str">
            <v>TAS Eligible</v>
          </cell>
          <cell r="S5783">
            <v>39</v>
          </cell>
          <cell r="X5783">
            <v>38.733933483942927</v>
          </cell>
        </row>
        <row r="5784">
          <cell r="A5784" t="str">
            <v>Clg of Natural Resources</v>
          </cell>
          <cell r="B5784" t="str">
            <v>Plant &amp; Microbial Biology</v>
          </cell>
          <cell r="N5784" t="str">
            <v>TAS Eligible</v>
          </cell>
          <cell r="S5784">
            <v>40</v>
          </cell>
          <cell r="X5784">
            <v>37.486786042301709</v>
          </cell>
        </row>
        <row r="5785">
          <cell r="A5785" t="str">
            <v>Clg of Natural Resources</v>
          </cell>
          <cell r="B5785" t="str">
            <v>Plant &amp; Microbial Biology</v>
          </cell>
          <cell r="N5785" t="str">
            <v>TAS Eligible</v>
          </cell>
          <cell r="S5785">
            <v>212</v>
          </cell>
          <cell r="X5785">
            <v>216.62932713618329</v>
          </cell>
        </row>
        <row r="5786">
          <cell r="A5786" t="str">
            <v>Clg of Natural Resources</v>
          </cell>
          <cell r="B5786" t="str">
            <v>Plant &amp; Microbial Biology</v>
          </cell>
          <cell r="N5786" t="str">
            <v>TAS Eligible</v>
          </cell>
          <cell r="S5786">
            <v>19.999980000000001</v>
          </cell>
          <cell r="X5786">
            <v>20.978723551722812</v>
          </cell>
        </row>
        <row r="5787">
          <cell r="A5787" t="str">
            <v>Clg of Natural Resources</v>
          </cell>
          <cell r="B5787" t="str">
            <v>Plant &amp; Microbial Biology</v>
          </cell>
          <cell r="N5787" t="str">
            <v>TAS Eligible</v>
          </cell>
          <cell r="S5787">
            <v>31.999967999999999</v>
          </cell>
          <cell r="X5787">
            <v>31.947300386990296</v>
          </cell>
        </row>
        <row r="5788">
          <cell r="A5788" t="str">
            <v>Clg of Natural Resources</v>
          </cell>
          <cell r="B5788" t="str">
            <v>Plant &amp; Microbial Biology</v>
          </cell>
          <cell r="N5788" t="str">
            <v>TAS Eligible</v>
          </cell>
          <cell r="S5788">
            <v>74.999925000000005</v>
          </cell>
          <cell r="X5788">
            <v>75.135065181112083</v>
          </cell>
        </row>
        <row r="5789">
          <cell r="A5789" t="str">
            <v>Clg of Natural Resources</v>
          </cell>
          <cell r="B5789" t="str">
            <v>Plant &amp; Microbial Biology</v>
          </cell>
          <cell r="N5789" t="str">
            <v>TAS Eligible</v>
          </cell>
          <cell r="S5789">
            <v>65.999933999999996</v>
          </cell>
          <cell r="X5789">
            <v>64.773317300563718</v>
          </cell>
        </row>
        <row r="5790">
          <cell r="A5790" t="str">
            <v>Clg of Natural Resources</v>
          </cell>
          <cell r="B5790" t="str">
            <v>Plant &amp; Microbial Biology</v>
          </cell>
          <cell r="N5790" t="str">
            <v>TAS Eligible</v>
          </cell>
          <cell r="S5790">
            <v>112</v>
          </cell>
          <cell r="X5790">
            <v>103.76981140318848</v>
          </cell>
        </row>
        <row r="5791">
          <cell r="A5791" t="str">
            <v>Clg of Natural Resources</v>
          </cell>
          <cell r="B5791" t="str">
            <v>Plant &amp; Microbial Biology</v>
          </cell>
          <cell r="N5791" t="str">
            <v>TAS Eligible</v>
          </cell>
          <cell r="S5791">
            <v>69</v>
          </cell>
          <cell r="X5791">
            <v>70.10050324032504</v>
          </cell>
        </row>
        <row r="5792">
          <cell r="A5792" t="str">
            <v>Clg of Natural Resources</v>
          </cell>
          <cell r="B5792" t="str">
            <v>Plant &amp; Microbial Biology</v>
          </cell>
          <cell r="N5792" t="str">
            <v>TAS Eligible</v>
          </cell>
          <cell r="S5792">
            <v>60</v>
          </cell>
          <cell r="X5792">
            <v>62.859989798502092</v>
          </cell>
        </row>
        <row r="5793">
          <cell r="A5793" t="str">
            <v>Clg of Natural Resources</v>
          </cell>
          <cell r="B5793" t="str">
            <v>Plant &amp; Microbial Biology</v>
          </cell>
          <cell r="N5793" t="str">
            <v>TAS Eligible</v>
          </cell>
          <cell r="S5793">
            <v>5.3333279999999998</v>
          </cell>
          <cell r="X5793">
            <v>5.5447383414105147</v>
          </cell>
        </row>
        <row r="5794">
          <cell r="A5794" t="str">
            <v>Clg of Natural Resources</v>
          </cell>
          <cell r="B5794" t="str">
            <v>Plant &amp; Microbial Biology</v>
          </cell>
          <cell r="N5794" t="str">
            <v>TAS Eligible</v>
          </cell>
          <cell r="S5794">
            <v>42.666671999999998</v>
          </cell>
          <cell r="X5794">
            <v>44.3579566339791</v>
          </cell>
        </row>
        <row r="5795">
          <cell r="A5795" t="str">
            <v>Clg of Natural Resources</v>
          </cell>
          <cell r="B5795" t="str">
            <v>Plant &amp; Microbial Biology</v>
          </cell>
          <cell r="N5795" t="str">
            <v>TAS Eligible</v>
          </cell>
          <cell r="S5795">
            <v>86</v>
          </cell>
          <cell r="X5795">
            <v>79.797261704318743</v>
          </cell>
        </row>
        <row r="5796">
          <cell r="A5796" t="str">
            <v>Clg of Natural Resources</v>
          </cell>
          <cell r="B5796" t="str">
            <v>Plant &amp; Microbial Biology</v>
          </cell>
          <cell r="N5796" t="str">
            <v>TAS Eligible</v>
          </cell>
          <cell r="S5796">
            <v>27</v>
          </cell>
          <cell r="X5796">
            <v>28.603224844698381</v>
          </cell>
        </row>
        <row r="5797">
          <cell r="A5797" t="str">
            <v>Clg of Natural Resources</v>
          </cell>
          <cell r="B5797" t="str">
            <v>Plant &amp; Microbial Biology</v>
          </cell>
          <cell r="N5797" t="str">
            <v>TAS Eligible</v>
          </cell>
          <cell r="S5797">
            <v>46.999952999999998</v>
          </cell>
          <cell r="X5797">
            <v>45.737581830204704</v>
          </cell>
        </row>
        <row r="5798">
          <cell r="A5798" t="str">
            <v>Clg of Natural Resources</v>
          </cell>
          <cell r="B5798" t="str">
            <v>Plant &amp; Microbial Biology</v>
          </cell>
          <cell r="N5798" t="str">
            <v>TAS Eligible</v>
          </cell>
          <cell r="S5798">
            <v>94.000046999999995</v>
          </cell>
          <cell r="X5798">
            <v>91.475300873292113</v>
          </cell>
        </row>
        <row r="5799">
          <cell r="A5799" t="str">
            <v>Clg of Natural Resources</v>
          </cell>
          <cell r="B5799" t="str">
            <v>Plant &amp; Microbial Biology</v>
          </cell>
          <cell r="N5799" t="str">
            <v>TAS Eligible</v>
          </cell>
          <cell r="S5799">
            <v>51.999948000000003</v>
          </cell>
          <cell r="X5799">
            <v>49.970723552930117</v>
          </cell>
        </row>
        <row r="5800">
          <cell r="A5800" t="str">
            <v>Clg of Natural Resources</v>
          </cell>
          <cell r="B5800" t="str">
            <v>Plant &amp; Microbial Biology</v>
          </cell>
          <cell r="N5800" t="str">
            <v>TAS Eligible</v>
          </cell>
          <cell r="S5800">
            <v>104.000052</v>
          </cell>
          <cell r="X5800">
            <v>99.941597018180801</v>
          </cell>
        </row>
        <row r="5801">
          <cell r="A5801" t="str">
            <v>Clg of Natural Resources</v>
          </cell>
          <cell r="B5801" t="str">
            <v>Plant &amp; Microbial Biology</v>
          </cell>
          <cell r="N5801" t="str">
            <v>TAS Eligible</v>
          </cell>
          <cell r="S5801">
            <v>135</v>
          </cell>
          <cell r="X5801">
            <v>135.56309616323838</v>
          </cell>
        </row>
        <row r="5802">
          <cell r="A5802" t="str">
            <v>Clg of Natural Resources</v>
          </cell>
          <cell r="B5802" t="str">
            <v>Plant &amp; Microbial Biology</v>
          </cell>
          <cell r="N5802" t="str">
            <v>TAS Eligible</v>
          </cell>
          <cell r="S5802">
            <v>35.999963999999999</v>
          </cell>
          <cell r="X5802">
            <v>37.234060163427969</v>
          </cell>
        </row>
        <row r="5803">
          <cell r="A5803" t="str">
            <v>Clg of Natural Resources</v>
          </cell>
          <cell r="B5803" t="str">
            <v>Plant &amp; Microbial Biology</v>
          </cell>
          <cell r="N5803" t="str">
            <v>TAS Eligible</v>
          </cell>
          <cell r="S5803">
            <v>72.000035999999994</v>
          </cell>
          <cell r="X5803">
            <v>74.468232029148126</v>
          </cell>
        </row>
        <row r="5804">
          <cell r="A5804" t="str">
            <v>Clg of Natural Resources</v>
          </cell>
          <cell r="B5804" t="str">
            <v>Plant &amp; Microbial Biology</v>
          </cell>
          <cell r="N5804" t="str">
            <v>TAS Eligible</v>
          </cell>
          <cell r="S5804">
            <v>45.999954000000002</v>
          </cell>
          <cell r="X5804">
            <v>45.562795339514842</v>
          </cell>
        </row>
        <row r="5805">
          <cell r="A5805" t="str">
            <v>Clg of Natural Resources</v>
          </cell>
          <cell r="B5805" t="str">
            <v>Plant &amp; Microbial Biology</v>
          </cell>
          <cell r="N5805" t="str">
            <v>TAS Eligible</v>
          </cell>
          <cell r="S5805">
            <v>22.999977000000001</v>
          </cell>
          <cell r="X5805">
            <v>22.781397669757421</v>
          </cell>
        </row>
        <row r="5806">
          <cell r="A5806" t="str">
            <v>Clg of Natural Resources</v>
          </cell>
          <cell r="B5806" t="str">
            <v>Plant &amp; Microbial Biology</v>
          </cell>
          <cell r="N5806" t="str">
            <v>TAS Eligible</v>
          </cell>
          <cell r="S5806">
            <v>92</v>
          </cell>
          <cell r="X5806">
            <v>98.096329610121288</v>
          </cell>
        </row>
        <row r="5807">
          <cell r="A5807" t="str">
            <v>Clg of Natural Resources</v>
          </cell>
          <cell r="B5807" t="str">
            <v>Plant &amp; Microbial Biology</v>
          </cell>
          <cell r="N5807" t="str">
            <v>TAS Eligible</v>
          </cell>
          <cell r="S5807">
            <v>27</v>
          </cell>
          <cell r="X5807">
            <v>26.878264594818919</v>
          </cell>
        </row>
        <row r="5808">
          <cell r="A5808" t="str">
            <v>Clg of Natural Resources</v>
          </cell>
          <cell r="B5808" t="str">
            <v>Plant &amp; Microbial Biology</v>
          </cell>
          <cell r="N5808" t="str">
            <v>TAS Eligible</v>
          </cell>
          <cell r="S5808">
            <v>6.6666600000000003</v>
          </cell>
          <cell r="X5808">
            <v>6.5412203315974189</v>
          </cell>
        </row>
        <row r="5809">
          <cell r="A5809" t="str">
            <v>Clg of Natural Resources</v>
          </cell>
          <cell r="B5809" t="str">
            <v>Plant &amp; Microbial Biology</v>
          </cell>
          <cell r="N5809" t="str">
            <v>Not TAS Eligible</v>
          </cell>
          <cell r="S5809">
            <v>20</v>
          </cell>
          <cell r="X5809">
            <v>20.077089381597641</v>
          </cell>
        </row>
        <row r="5810">
          <cell r="A5810" t="str">
            <v>Grad School of Education</v>
          </cell>
          <cell r="B5810" t="str">
            <v>Education</v>
          </cell>
          <cell r="N5810" t="str">
            <v>TAS Eligible</v>
          </cell>
          <cell r="S5810">
            <v>20.999979</v>
          </cell>
          <cell r="X5810">
            <v>22.842646811028381</v>
          </cell>
        </row>
        <row r="5811">
          <cell r="A5811" t="str">
            <v>Grad School of Education</v>
          </cell>
          <cell r="B5811" t="str">
            <v>Education</v>
          </cell>
          <cell r="N5811" t="str">
            <v>TAS Eligible</v>
          </cell>
          <cell r="S5811">
            <v>156</v>
          </cell>
          <cell r="X5811">
            <v>170.04626665097433</v>
          </cell>
        </row>
        <row r="5812">
          <cell r="A5812" t="str">
            <v>Grad School of Education</v>
          </cell>
          <cell r="B5812" t="str">
            <v>Education</v>
          </cell>
          <cell r="N5812" t="str">
            <v>Not TAS Eligible</v>
          </cell>
          <cell r="S5812">
            <v>15</v>
          </cell>
          <cell r="X5812">
            <v>15.815083233994464</v>
          </cell>
        </row>
        <row r="5813">
          <cell r="A5813" t="str">
            <v>Grad School of Education</v>
          </cell>
          <cell r="B5813" t="str">
            <v>Education</v>
          </cell>
          <cell r="N5813" t="str">
            <v>TAS Eligible</v>
          </cell>
          <cell r="S5813">
            <v>84</v>
          </cell>
          <cell r="X5813">
            <v>82.783246177798944</v>
          </cell>
        </row>
        <row r="5814">
          <cell r="A5814" t="str">
            <v>Grad School of Education</v>
          </cell>
          <cell r="B5814" t="str">
            <v>Education</v>
          </cell>
          <cell r="N5814" t="str">
            <v>TAS Eligible</v>
          </cell>
          <cell r="S5814">
            <v>99</v>
          </cell>
          <cell r="X5814">
            <v>95.379530498285661</v>
          </cell>
        </row>
        <row r="5815">
          <cell r="A5815" t="str">
            <v>Grad School of Education</v>
          </cell>
          <cell r="B5815" t="str">
            <v>Education</v>
          </cell>
          <cell r="N5815" t="str">
            <v>Not TAS Eligible</v>
          </cell>
          <cell r="S5815">
            <v>74</v>
          </cell>
          <cell r="X5815">
            <v>77.462328950760821</v>
          </cell>
        </row>
        <row r="5816">
          <cell r="A5816" t="str">
            <v>Grad School of Education</v>
          </cell>
          <cell r="B5816" t="str">
            <v>Education</v>
          </cell>
          <cell r="N5816" t="str">
            <v>Not TAS Eligible</v>
          </cell>
          <cell r="S5816">
            <v>64</v>
          </cell>
          <cell r="X5816">
            <v>68.860615830832657</v>
          </cell>
        </row>
        <row r="5817">
          <cell r="A5817" t="str">
            <v>Grad School of Education</v>
          </cell>
          <cell r="B5817" t="str">
            <v>Education</v>
          </cell>
          <cell r="N5817" t="str">
            <v>Not TAS Eligible</v>
          </cell>
          <cell r="S5817">
            <v>76</v>
          </cell>
          <cell r="X5817">
            <v>79.670815685710821</v>
          </cell>
        </row>
        <row r="5818">
          <cell r="A5818" t="str">
            <v>Grad School of Education</v>
          </cell>
          <cell r="B5818" t="str">
            <v>Education</v>
          </cell>
          <cell r="N5818" t="str">
            <v>TAS Eligible</v>
          </cell>
          <cell r="S5818">
            <v>1</v>
          </cell>
          <cell r="X5818">
            <v>1.0337078651685392</v>
          </cell>
        </row>
        <row r="5819">
          <cell r="A5819" t="str">
            <v>Grad School of Education</v>
          </cell>
          <cell r="B5819" t="str">
            <v>Education</v>
          </cell>
          <cell r="N5819" t="str">
            <v>TAS Eligible</v>
          </cell>
          <cell r="S5819">
            <v>1</v>
          </cell>
          <cell r="X5819">
            <v>1.0337078651685392</v>
          </cell>
        </row>
        <row r="5820">
          <cell r="A5820" t="str">
            <v>Grad School of Education</v>
          </cell>
          <cell r="B5820" t="str">
            <v>Education</v>
          </cell>
          <cell r="N5820" t="str">
            <v>Not TAS Eligible</v>
          </cell>
          <cell r="S5820">
            <v>8</v>
          </cell>
          <cell r="X5820">
            <v>7.7346103231466596</v>
          </cell>
        </row>
        <row r="5821">
          <cell r="A5821" t="str">
            <v>Grad School of Education</v>
          </cell>
          <cell r="B5821" t="str">
            <v>Education</v>
          </cell>
          <cell r="N5821" t="str">
            <v>TAS Eligible</v>
          </cell>
          <cell r="S5821">
            <v>112</v>
          </cell>
          <cell r="X5821">
            <v>114.14294864614249</v>
          </cell>
        </row>
        <row r="5822">
          <cell r="A5822" t="str">
            <v>Grad School of Education</v>
          </cell>
          <cell r="B5822" t="str">
            <v>Education</v>
          </cell>
          <cell r="N5822" t="str">
            <v>TAS Eligible</v>
          </cell>
          <cell r="S5822">
            <v>117</v>
          </cell>
          <cell r="X5822">
            <v>109.85953413457652</v>
          </cell>
        </row>
        <row r="5823">
          <cell r="A5823" t="str">
            <v>Grad School of Education</v>
          </cell>
          <cell r="B5823" t="str">
            <v>Education</v>
          </cell>
          <cell r="N5823" t="str">
            <v>Not TAS Eligible</v>
          </cell>
          <cell r="S5823">
            <v>0.5</v>
          </cell>
          <cell r="X5823">
            <v>0.62189805499664652</v>
          </cell>
        </row>
        <row r="5824">
          <cell r="A5824" t="str">
            <v>Grad School of Education</v>
          </cell>
          <cell r="B5824" t="str">
            <v>Education</v>
          </cell>
          <cell r="N5824" t="str">
            <v>Not TAS Eligible</v>
          </cell>
          <cell r="S5824">
            <v>3</v>
          </cell>
          <cell r="X5824">
            <v>3.7313883299798802</v>
          </cell>
        </row>
        <row r="5825">
          <cell r="A5825" t="str">
            <v>Grad School of Education</v>
          </cell>
          <cell r="B5825" t="str">
            <v>Education</v>
          </cell>
          <cell r="N5825" t="str">
            <v>Not TAS Eligible</v>
          </cell>
          <cell r="S5825">
            <v>12</v>
          </cell>
          <cell r="X5825">
            <v>13.977062374245476</v>
          </cell>
        </row>
        <row r="5826">
          <cell r="A5826" t="str">
            <v>Grad School of Education</v>
          </cell>
          <cell r="B5826" t="str">
            <v>Education</v>
          </cell>
          <cell r="N5826" t="str">
            <v>Not TAS Eligible</v>
          </cell>
          <cell r="S5826">
            <v>2</v>
          </cell>
          <cell r="X5826">
            <v>2.4875922199865861</v>
          </cell>
        </row>
        <row r="5827">
          <cell r="A5827" t="str">
            <v>Grad School of Education</v>
          </cell>
          <cell r="B5827" t="str">
            <v>Education</v>
          </cell>
          <cell r="N5827" t="str">
            <v>Not TAS Eligible</v>
          </cell>
          <cell r="S5827">
            <v>4</v>
          </cell>
          <cell r="X5827">
            <v>4.5728381216259297</v>
          </cell>
        </row>
        <row r="5828">
          <cell r="A5828" t="str">
            <v>Grad School of Education</v>
          </cell>
          <cell r="B5828" t="str">
            <v>Education</v>
          </cell>
          <cell r="N5828" t="str">
            <v>Not TAS Eligible</v>
          </cell>
          <cell r="S5828">
            <v>1.5</v>
          </cell>
          <cell r="X5828">
            <v>1.8656941649899401</v>
          </cell>
        </row>
        <row r="5829">
          <cell r="A5829" t="str">
            <v>Grad School of Education</v>
          </cell>
          <cell r="B5829" t="str">
            <v>Education</v>
          </cell>
          <cell r="N5829" t="str">
            <v>Not TAS Eligible</v>
          </cell>
          <cell r="S5829">
            <v>1</v>
          </cell>
          <cell r="X5829">
            <v>1.042622950819672</v>
          </cell>
        </row>
        <row r="5830">
          <cell r="A5830" t="str">
            <v>Grad School of Education</v>
          </cell>
          <cell r="B5830" t="str">
            <v>Education</v>
          </cell>
          <cell r="N5830" t="str">
            <v>Not TAS Eligible</v>
          </cell>
          <cell r="S5830">
            <v>1</v>
          </cell>
          <cell r="X5830">
            <v>1.048694424841214</v>
          </cell>
        </row>
        <row r="5831">
          <cell r="A5831" t="str">
            <v>Grad School of Education</v>
          </cell>
          <cell r="B5831" t="str">
            <v>Education</v>
          </cell>
          <cell r="N5831" t="str">
            <v>Not TAS Eligible</v>
          </cell>
          <cell r="S5831">
            <v>11</v>
          </cell>
          <cell r="X5831">
            <v>10.154641017543621</v>
          </cell>
        </row>
        <row r="5832">
          <cell r="A5832" t="str">
            <v>Grad School of Education</v>
          </cell>
          <cell r="B5832" t="str">
            <v>Education</v>
          </cell>
          <cell r="N5832" t="str">
            <v>Not TAS Eligible</v>
          </cell>
          <cell r="S5832">
            <v>2.5</v>
          </cell>
          <cell r="X5832">
            <v>2.3401849878048937</v>
          </cell>
        </row>
        <row r="5833">
          <cell r="A5833" t="str">
            <v>Grad School of Education</v>
          </cell>
          <cell r="B5833" t="str">
            <v>Education</v>
          </cell>
          <cell r="N5833" t="str">
            <v>Not TAS Eligible</v>
          </cell>
          <cell r="S5833">
            <v>2.5</v>
          </cell>
          <cell r="X5833">
            <v>2.1568900837605556</v>
          </cell>
        </row>
        <row r="5834">
          <cell r="A5834" t="str">
            <v>Grad School of Education</v>
          </cell>
          <cell r="B5834" t="str">
            <v>Education</v>
          </cell>
          <cell r="N5834" t="str">
            <v>Not TAS Eligible</v>
          </cell>
          <cell r="S5834">
            <v>1.5</v>
          </cell>
          <cell r="X5834">
            <v>1.0156923232379464</v>
          </cell>
        </row>
        <row r="5835">
          <cell r="A5835" t="str">
            <v>Grad School of Education</v>
          </cell>
          <cell r="B5835" t="str">
            <v>Education</v>
          </cell>
          <cell r="N5835" t="str">
            <v>Not TAS Eligible</v>
          </cell>
          <cell r="S5835">
            <v>3</v>
          </cell>
          <cell r="X5835">
            <v>2.823317460980836</v>
          </cell>
        </row>
        <row r="5836">
          <cell r="A5836" t="str">
            <v>Grad School of Education</v>
          </cell>
          <cell r="B5836" t="str">
            <v>Education</v>
          </cell>
          <cell r="N5836" t="str">
            <v>Not TAS Eligible</v>
          </cell>
          <cell r="S5836">
            <v>6</v>
          </cell>
          <cell r="X5836">
            <v>5.6927926647493852</v>
          </cell>
        </row>
        <row r="5837">
          <cell r="A5837" t="str">
            <v>Grad School of Education</v>
          </cell>
          <cell r="B5837" t="str">
            <v>Education</v>
          </cell>
          <cell r="N5837" t="str">
            <v>Not TAS Eligible</v>
          </cell>
          <cell r="S5837">
            <v>4</v>
          </cell>
          <cell r="X5837">
            <v>4.436270833938651</v>
          </cell>
        </row>
        <row r="5838">
          <cell r="A5838" t="str">
            <v>Grad School of Education</v>
          </cell>
          <cell r="B5838" t="str">
            <v>Education</v>
          </cell>
          <cell r="N5838" t="str">
            <v>Not TAS Eligible</v>
          </cell>
          <cell r="S5838">
            <v>5</v>
          </cell>
          <cell r="X5838">
            <v>5.2072270694420633</v>
          </cell>
        </row>
        <row r="5839">
          <cell r="A5839" t="str">
            <v>Grad School of Education</v>
          </cell>
          <cell r="B5839" t="str">
            <v>Education</v>
          </cell>
          <cell r="N5839" t="str">
            <v>Not TAS Eligible</v>
          </cell>
          <cell r="S5839">
            <v>1</v>
          </cell>
          <cell r="X5839">
            <v>1.243796109993293</v>
          </cell>
        </row>
        <row r="5840">
          <cell r="A5840" t="str">
            <v>Grad School of Education</v>
          </cell>
          <cell r="B5840" t="str">
            <v>Education</v>
          </cell>
          <cell r="N5840" t="str">
            <v>Not TAS Eligible</v>
          </cell>
          <cell r="S5840">
            <v>5</v>
          </cell>
          <cell r="X5840">
            <v>6.2189805499664654</v>
          </cell>
        </row>
        <row r="5841">
          <cell r="A5841" t="str">
            <v>Grad School of Education</v>
          </cell>
          <cell r="B5841" t="str">
            <v>Education</v>
          </cell>
          <cell r="N5841" t="str">
            <v>Not TAS Eligible</v>
          </cell>
          <cell r="S5841">
            <v>13</v>
          </cell>
          <cell r="X5841">
            <v>15.007861578816865</v>
          </cell>
        </row>
        <row r="5842">
          <cell r="A5842" t="str">
            <v>Grad School of Education</v>
          </cell>
          <cell r="B5842" t="str">
            <v>Education</v>
          </cell>
          <cell r="N5842" t="str">
            <v>Not TAS Eligible</v>
          </cell>
          <cell r="S5842">
            <v>5</v>
          </cell>
          <cell r="X5842">
            <v>5.4285714285714288</v>
          </cell>
        </row>
        <row r="5843">
          <cell r="A5843" t="str">
            <v>Grad School of Education</v>
          </cell>
          <cell r="B5843" t="str">
            <v>Education</v>
          </cell>
          <cell r="N5843" t="str">
            <v>Not TAS Eligible</v>
          </cell>
          <cell r="S5843">
            <v>3</v>
          </cell>
          <cell r="X5843">
            <v>2.8346253388398708</v>
          </cell>
        </row>
        <row r="5844">
          <cell r="A5844" t="str">
            <v>Grad School of Education</v>
          </cell>
          <cell r="B5844" t="str">
            <v>Education</v>
          </cell>
          <cell r="N5844" t="str">
            <v>Not TAS Eligible</v>
          </cell>
          <cell r="S5844">
            <v>5</v>
          </cell>
          <cell r="X5844">
            <v>5.6163842176073899</v>
          </cell>
        </row>
        <row r="5845">
          <cell r="A5845" t="str">
            <v>Grad School of Education</v>
          </cell>
          <cell r="B5845" t="str">
            <v>Education</v>
          </cell>
          <cell r="N5845" t="str">
            <v>Not TAS Eligible</v>
          </cell>
          <cell r="S5845">
            <v>0.5</v>
          </cell>
          <cell r="X5845">
            <v>0.62189805499664652</v>
          </cell>
        </row>
        <row r="5846">
          <cell r="A5846" t="str">
            <v>Grad School of Education</v>
          </cell>
          <cell r="B5846" t="str">
            <v>Education</v>
          </cell>
          <cell r="N5846" t="str">
            <v>Not TAS Eligible</v>
          </cell>
          <cell r="S5846">
            <v>63</v>
          </cell>
          <cell r="X5846">
            <v>64.485998723073266</v>
          </cell>
        </row>
        <row r="5847">
          <cell r="A5847" t="str">
            <v>Grad School of Education</v>
          </cell>
          <cell r="B5847" t="str">
            <v>Education</v>
          </cell>
          <cell r="N5847" t="str">
            <v>Not TAS Eligible</v>
          </cell>
          <cell r="S5847">
            <v>3</v>
          </cell>
          <cell r="X5847">
            <v>3.3721333465272507</v>
          </cell>
        </row>
        <row r="5848">
          <cell r="A5848" t="str">
            <v>Grad School of Education</v>
          </cell>
          <cell r="B5848" t="str">
            <v>Education</v>
          </cell>
          <cell r="N5848" t="str">
            <v>Not TAS Eligible</v>
          </cell>
          <cell r="S5848">
            <v>19</v>
          </cell>
          <cell r="X5848">
            <v>22.688120570946921</v>
          </cell>
        </row>
        <row r="5849">
          <cell r="A5849" t="str">
            <v>Grad School of Education</v>
          </cell>
          <cell r="B5849" t="str">
            <v>Education</v>
          </cell>
          <cell r="N5849" t="str">
            <v>Not TAS Eligible</v>
          </cell>
          <cell r="S5849">
            <v>10</v>
          </cell>
          <cell r="X5849">
            <v>11.652908410917483</v>
          </cell>
        </row>
        <row r="5850">
          <cell r="A5850" t="str">
            <v>Grad School of Education</v>
          </cell>
          <cell r="B5850" t="str">
            <v>Education</v>
          </cell>
          <cell r="N5850" t="str">
            <v>Not TAS Eligible</v>
          </cell>
          <cell r="S5850">
            <v>3</v>
          </cell>
          <cell r="X5850">
            <v>2.5752986904967412</v>
          </cell>
        </row>
        <row r="5851">
          <cell r="A5851" t="str">
            <v>Grad School of Education</v>
          </cell>
          <cell r="B5851" t="str">
            <v>Education</v>
          </cell>
          <cell r="N5851" t="str">
            <v>Not TAS Eligible</v>
          </cell>
          <cell r="S5851">
            <v>5</v>
          </cell>
          <cell r="X5851">
            <v>5.7406218213215201</v>
          </cell>
        </row>
        <row r="5852">
          <cell r="A5852" t="str">
            <v>Grad School of Education</v>
          </cell>
          <cell r="B5852" t="str">
            <v>Education</v>
          </cell>
          <cell r="N5852" t="str">
            <v>Not TAS Eligible</v>
          </cell>
          <cell r="S5852">
            <v>3</v>
          </cell>
          <cell r="X5852">
            <v>2.6436657728300856</v>
          </cell>
        </row>
        <row r="5853">
          <cell r="A5853" t="str">
            <v>Grad School of Education</v>
          </cell>
          <cell r="B5853" t="str">
            <v>Education</v>
          </cell>
          <cell r="N5853" t="str">
            <v>Not TAS Eligible</v>
          </cell>
          <cell r="S5853">
            <v>13</v>
          </cell>
          <cell r="X5853">
            <v>13.650482329934757</v>
          </cell>
        </row>
        <row r="5854">
          <cell r="A5854" t="str">
            <v>Grad School of Education</v>
          </cell>
          <cell r="B5854" t="str">
            <v>Education</v>
          </cell>
          <cell r="N5854" t="str">
            <v>Not TAS Eligible</v>
          </cell>
          <cell r="S5854">
            <v>7</v>
          </cell>
          <cell r="X5854">
            <v>6.5444637134718207</v>
          </cell>
        </row>
        <row r="5855">
          <cell r="A5855" t="str">
            <v>Grad School of Education</v>
          </cell>
          <cell r="B5855" t="str">
            <v>Education</v>
          </cell>
          <cell r="N5855" t="str">
            <v>Not TAS Eligible</v>
          </cell>
          <cell r="S5855">
            <v>0.5</v>
          </cell>
          <cell r="X5855">
            <v>0.62189805499664652</v>
          </cell>
        </row>
        <row r="5856">
          <cell r="A5856" t="str">
            <v>Grad School of Education</v>
          </cell>
          <cell r="B5856" t="str">
            <v>Education</v>
          </cell>
          <cell r="N5856" t="str">
            <v>Not TAS Eligible</v>
          </cell>
          <cell r="S5856">
            <v>4</v>
          </cell>
          <cell r="X5856">
            <v>4.9751844399731722</v>
          </cell>
        </row>
        <row r="5857">
          <cell r="A5857" t="str">
            <v>Grad School of Education</v>
          </cell>
          <cell r="B5857" t="str">
            <v>Education</v>
          </cell>
          <cell r="N5857" t="str">
            <v>Not TAS Eligible</v>
          </cell>
          <cell r="S5857">
            <v>3</v>
          </cell>
          <cell r="X5857">
            <v>3.5733065057008719</v>
          </cell>
        </row>
        <row r="5858">
          <cell r="A5858" t="str">
            <v>Grad School of Education</v>
          </cell>
          <cell r="B5858" t="str">
            <v>Education</v>
          </cell>
          <cell r="N5858" t="str">
            <v>Not TAS Eligible</v>
          </cell>
          <cell r="S5858">
            <v>3</v>
          </cell>
          <cell r="X5858">
            <v>3.7313883299798802</v>
          </cell>
        </row>
        <row r="5859">
          <cell r="A5859" t="str">
            <v>Grad School of Education</v>
          </cell>
          <cell r="B5859" t="str">
            <v>Education</v>
          </cell>
          <cell r="N5859" t="str">
            <v>Not TAS Eligible</v>
          </cell>
          <cell r="S5859">
            <v>1.5</v>
          </cell>
          <cell r="X5859">
            <v>1.8656941649899401</v>
          </cell>
        </row>
        <row r="5860">
          <cell r="A5860" t="str">
            <v>Grad School of Education</v>
          </cell>
          <cell r="B5860" t="str">
            <v>Education</v>
          </cell>
          <cell r="N5860" t="str">
            <v>Not TAS Eligible</v>
          </cell>
          <cell r="S5860">
            <v>1</v>
          </cell>
          <cell r="X5860">
            <v>1.042622950819672</v>
          </cell>
        </row>
        <row r="5861">
          <cell r="A5861" t="str">
            <v>Grad School of Education</v>
          </cell>
          <cell r="B5861" t="str">
            <v>Education</v>
          </cell>
          <cell r="N5861" t="str">
            <v>Not TAS Eligible</v>
          </cell>
          <cell r="S5861">
            <v>11</v>
          </cell>
          <cell r="X5861">
            <v>10.154641017543621</v>
          </cell>
        </row>
        <row r="5862">
          <cell r="A5862" t="str">
            <v>Grad School of Education</v>
          </cell>
          <cell r="B5862" t="str">
            <v>Education</v>
          </cell>
          <cell r="N5862" t="str">
            <v>Not TAS Eligible</v>
          </cell>
          <cell r="S5862">
            <v>2.5</v>
          </cell>
          <cell r="X5862">
            <v>2.3401849878048937</v>
          </cell>
        </row>
        <row r="5863">
          <cell r="A5863" t="str">
            <v>Grad School of Education</v>
          </cell>
          <cell r="B5863" t="str">
            <v>Education</v>
          </cell>
          <cell r="N5863" t="str">
            <v>Not TAS Eligible</v>
          </cell>
          <cell r="S5863">
            <v>2.5</v>
          </cell>
          <cell r="X5863">
            <v>2.1568900837605556</v>
          </cell>
        </row>
        <row r="5864">
          <cell r="A5864" t="str">
            <v>Grad School of Education</v>
          </cell>
          <cell r="B5864" t="str">
            <v>Education</v>
          </cell>
          <cell r="N5864" t="str">
            <v>Not TAS Eligible</v>
          </cell>
          <cell r="S5864">
            <v>1.5</v>
          </cell>
          <cell r="X5864">
            <v>1.0156923232379464</v>
          </cell>
        </row>
        <row r="5865">
          <cell r="A5865" t="str">
            <v>Grad School of Education</v>
          </cell>
          <cell r="B5865" t="str">
            <v>Education</v>
          </cell>
          <cell r="N5865" t="str">
            <v>Not TAS Eligible</v>
          </cell>
          <cell r="S5865">
            <v>3</v>
          </cell>
          <cell r="X5865">
            <v>2.823317460980836</v>
          </cell>
        </row>
        <row r="5866">
          <cell r="A5866" t="str">
            <v>Grad School of Education</v>
          </cell>
          <cell r="B5866" t="str">
            <v>Education</v>
          </cell>
          <cell r="N5866" t="str">
            <v>Not TAS Eligible</v>
          </cell>
          <cell r="S5866">
            <v>6</v>
          </cell>
          <cell r="X5866">
            <v>5.6927926647493852</v>
          </cell>
        </row>
        <row r="5867">
          <cell r="A5867" t="str">
            <v>Grad School of Education</v>
          </cell>
          <cell r="B5867" t="str">
            <v>Education</v>
          </cell>
          <cell r="N5867" t="str">
            <v>Not TAS Eligible</v>
          </cell>
          <cell r="S5867">
            <v>4</v>
          </cell>
          <cell r="X5867">
            <v>4.436270833938651</v>
          </cell>
        </row>
        <row r="5868">
          <cell r="A5868" t="str">
            <v>Grad School of Education</v>
          </cell>
          <cell r="B5868" t="str">
            <v>Education</v>
          </cell>
          <cell r="N5868" t="str">
            <v>Not TAS Eligible</v>
          </cell>
          <cell r="S5868">
            <v>4</v>
          </cell>
          <cell r="X5868">
            <v>4.308745958570305</v>
          </cell>
        </row>
        <row r="5869">
          <cell r="A5869" t="str">
            <v>Grad School of Education</v>
          </cell>
          <cell r="B5869" t="str">
            <v>Education</v>
          </cell>
          <cell r="N5869" t="str">
            <v>Not TAS Eligible</v>
          </cell>
          <cell r="S5869">
            <v>3</v>
          </cell>
          <cell r="X5869">
            <v>3.0762674236296093</v>
          </cell>
        </row>
        <row r="5870">
          <cell r="A5870" t="str">
            <v>Grad School of Education</v>
          </cell>
          <cell r="B5870" t="str">
            <v>Education</v>
          </cell>
          <cell r="N5870" t="str">
            <v>Not TAS Eligible</v>
          </cell>
          <cell r="S5870">
            <v>1.5</v>
          </cell>
          <cell r="X5870">
            <v>1.792009685230024</v>
          </cell>
        </row>
        <row r="5871">
          <cell r="A5871" t="str">
            <v>Grad School of Education</v>
          </cell>
          <cell r="B5871" t="str">
            <v>Education</v>
          </cell>
          <cell r="N5871" t="str">
            <v>Not TAS Eligible</v>
          </cell>
          <cell r="S5871">
            <v>8</v>
          </cell>
          <cell r="X5871">
            <v>8.2308410053290508</v>
          </cell>
        </row>
        <row r="5872">
          <cell r="A5872" t="str">
            <v>Grad School of Education</v>
          </cell>
          <cell r="B5872" t="str">
            <v>Education</v>
          </cell>
          <cell r="N5872" t="str">
            <v>Not TAS Eligible</v>
          </cell>
          <cell r="S5872">
            <v>15</v>
          </cell>
          <cell r="X5872">
            <v>16.032837195034411</v>
          </cell>
        </row>
        <row r="5873">
          <cell r="A5873" t="str">
            <v>Grad School of Education</v>
          </cell>
          <cell r="B5873" t="str">
            <v>Education</v>
          </cell>
          <cell r="N5873" t="str">
            <v>Not TAS Eligible</v>
          </cell>
          <cell r="S5873">
            <v>0.5</v>
          </cell>
          <cell r="X5873">
            <v>0.54861609216665919</v>
          </cell>
        </row>
        <row r="5874">
          <cell r="A5874" t="str">
            <v>Grad School of Education</v>
          </cell>
          <cell r="B5874" t="str">
            <v>Education</v>
          </cell>
          <cell r="N5874" t="str">
            <v>Not TAS Eligible</v>
          </cell>
          <cell r="S5874">
            <v>0.5</v>
          </cell>
          <cell r="X5874">
            <v>0.62474493927125507</v>
          </cell>
        </row>
        <row r="5875">
          <cell r="A5875" t="str">
            <v>Grad School of Education</v>
          </cell>
          <cell r="B5875" t="str">
            <v>Education</v>
          </cell>
          <cell r="N5875" t="str">
            <v>Not TAS Eligible</v>
          </cell>
          <cell r="S5875">
            <v>1</v>
          </cell>
          <cell r="X5875">
            <v>1.1156845431731575</v>
          </cell>
        </row>
        <row r="5876">
          <cell r="A5876" t="str">
            <v>Grad School of Education</v>
          </cell>
          <cell r="B5876" t="str">
            <v>Education</v>
          </cell>
          <cell r="N5876" t="str">
            <v>Not TAS Eligible</v>
          </cell>
          <cell r="S5876">
            <v>8</v>
          </cell>
          <cell r="X5876">
            <v>8.9254763453852597</v>
          </cell>
        </row>
        <row r="5877">
          <cell r="A5877" t="str">
            <v>Grad School of Education</v>
          </cell>
          <cell r="B5877" t="str">
            <v>Education</v>
          </cell>
          <cell r="N5877" t="str">
            <v>Not TAS Eligible</v>
          </cell>
          <cell r="S5877">
            <v>3</v>
          </cell>
          <cell r="X5877">
            <v>3.0762674236296093</v>
          </cell>
        </row>
        <row r="5878">
          <cell r="A5878" t="str">
            <v>Grad School of Education</v>
          </cell>
          <cell r="B5878" t="str">
            <v>Education</v>
          </cell>
          <cell r="N5878" t="str">
            <v>Not TAS Eligible</v>
          </cell>
          <cell r="S5878">
            <v>1.5</v>
          </cell>
          <cell r="X5878">
            <v>1.792009685230024</v>
          </cell>
        </row>
        <row r="5879">
          <cell r="A5879" t="str">
            <v>Grad School of Education</v>
          </cell>
          <cell r="B5879" t="str">
            <v>Education</v>
          </cell>
          <cell r="N5879" t="str">
            <v>Not TAS Eligible</v>
          </cell>
          <cell r="S5879">
            <v>8</v>
          </cell>
          <cell r="X5879">
            <v>8.2308410053290508</v>
          </cell>
        </row>
        <row r="5880">
          <cell r="A5880" t="str">
            <v>Grad School of Education</v>
          </cell>
          <cell r="B5880" t="str">
            <v>Education</v>
          </cell>
          <cell r="N5880" t="str">
            <v>Not TAS Eligible</v>
          </cell>
          <cell r="S5880">
            <v>4</v>
          </cell>
          <cell r="X5880">
            <v>5.0526315789473681</v>
          </cell>
        </row>
        <row r="5881">
          <cell r="A5881" t="str">
            <v>Grad School of Education</v>
          </cell>
          <cell r="B5881" t="str">
            <v>Education</v>
          </cell>
          <cell r="N5881" t="str">
            <v>Not TAS Eligible</v>
          </cell>
          <cell r="S5881">
            <v>2</v>
          </cell>
          <cell r="X5881">
            <v>2.0812043941046898</v>
          </cell>
        </row>
        <row r="5882">
          <cell r="A5882" t="str">
            <v>Grad School of Education</v>
          </cell>
          <cell r="B5882" t="str">
            <v>Education</v>
          </cell>
          <cell r="N5882" t="str">
            <v>Not TAS Eligible</v>
          </cell>
          <cell r="S5882">
            <v>15</v>
          </cell>
          <cell r="X5882">
            <v>16.032837195034411</v>
          </cell>
        </row>
        <row r="5883">
          <cell r="A5883" t="str">
            <v>Grad School of Education</v>
          </cell>
          <cell r="B5883" t="str">
            <v>Education</v>
          </cell>
          <cell r="N5883" t="str">
            <v>Not TAS Eligible</v>
          </cell>
          <cell r="S5883">
            <v>1</v>
          </cell>
          <cell r="X5883">
            <v>1.243796109993293</v>
          </cell>
        </row>
        <row r="5884">
          <cell r="A5884" t="str">
            <v>Grad School of Education</v>
          </cell>
          <cell r="B5884" t="str">
            <v>Education</v>
          </cell>
          <cell r="N5884" t="str">
            <v>Not TAS Eligible</v>
          </cell>
          <cell r="S5884">
            <v>1</v>
          </cell>
          <cell r="X5884">
            <v>1.0609845660193049</v>
          </cell>
        </row>
        <row r="5885">
          <cell r="A5885" t="str">
            <v>Grad School of Education</v>
          </cell>
          <cell r="B5885" t="str">
            <v>Education</v>
          </cell>
          <cell r="N5885" t="str">
            <v>Not TAS Eligible</v>
          </cell>
          <cell r="S5885">
            <v>78</v>
          </cell>
          <cell r="X5885">
            <v>85.000936880927739</v>
          </cell>
        </row>
        <row r="5886">
          <cell r="A5886" t="str">
            <v>Grad School of Education</v>
          </cell>
          <cell r="B5886" t="str">
            <v>Education</v>
          </cell>
          <cell r="N5886" t="str">
            <v>Not TAS Eligible</v>
          </cell>
          <cell r="S5886">
            <v>28</v>
          </cell>
          <cell r="X5886">
            <v>30.488239523622386</v>
          </cell>
        </row>
        <row r="5887">
          <cell r="A5887" t="str">
            <v>Grad School of Education</v>
          </cell>
          <cell r="B5887" t="str">
            <v>Education</v>
          </cell>
          <cell r="N5887" t="str">
            <v>Not TAS Eligible</v>
          </cell>
          <cell r="S5887">
            <v>4</v>
          </cell>
          <cell r="X5887">
            <v>4.5595655145965601</v>
          </cell>
        </row>
        <row r="5888">
          <cell r="A5888" t="str">
            <v>Grad School of Education</v>
          </cell>
          <cell r="B5888" t="str">
            <v>Education</v>
          </cell>
          <cell r="N5888" t="str">
            <v>Not TAS Eligible</v>
          </cell>
          <cell r="S5888">
            <v>24</v>
          </cell>
          <cell r="X5888">
            <v>25.442757267020404</v>
          </cell>
        </row>
        <row r="5889">
          <cell r="A5889" t="str">
            <v>Grad School of Education</v>
          </cell>
          <cell r="B5889" t="str">
            <v>Education</v>
          </cell>
          <cell r="N5889" t="str">
            <v>Not TAS Eligible</v>
          </cell>
          <cell r="S5889">
            <v>0.5</v>
          </cell>
          <cell r="X5889">
            <v>0.54861609216665919</v>
          </cell>
        </row>
        <row r="5890">
          <cell r="A5890" t="str">
            <v>Grad School of Education</v>
          </cell>
          <cell r="B5890" t="str">
            <v>Education</v>
          </cell>
          <cell r="N5890" t="str">
            <v>Not TAS Eligible</v>
          </cell>
          <cell r="S5890">
            <v>34</v>
          </cell>
          <cell r="X5890">
            <v>37.903886107734081</v>
          </cell>
        </row>
        <row r="5891">
          <cell r="A5891" t="str">
            <v>Grad School of Education</v>
          </cell>
          <cell r="B5891" t="str">
            <v>Education</v>
          </cell>
          <cell r="N5891" t="str">
            <v>Not TAS Eligible</v>
          </cell>
          <cell r="S5891">
            <v>0.5</v>
          </cell>
          <cell r="X5891">
            <v>0.62474493927125507</v>
          </cell>
        </row>
        <row r="5892">
          <cell r="A5892" t="str">
            <v>Grad School of Education</v>
          </cell>
          <cell r="B5892" t="str">
            <v>Education</v>
          </cell>
          <cell r="N5892" t="str">
            <v>Not TAS Eligible</v>
          </cell>
          <cell r="S5892">
            <v>2</v>
          </cell>
          <cell r="X5892">
            <v>2.4875922199865861</v>
          </cell>
        </row>
        <row r="5893">
          <cell r="A5893" t="str">
            <v>Grad School of Education</v>
          </cell>
          <cell r="B5893" t="str">
            <v>Education</v>
          </cell>
          <cell r="N5893" t="str">
            <v>Not TAS Eligible</v>
          </cell>
          <cell r="S5893">
            <v>8</v>
          </cell>
          <cell r="X5893">
            <v>10.105263157894736</v>
          </cell>
        </row>
        <row r="5894">
          <cell r="A5894" t="str">
            <v>Grad School of Education</v>
          </cell>
          <cell r="B5894" t="str">
            <v>Education</v>
          </cell>
          <cell r="N5894" t="str">
            <v>Not TAS Eligible</v>
          </cell>
          <cell r="S5894">
            <v>9</v>
          </cell>
          <cell r="X5894">
            <v>8.0986446754634347</v>
          </cell>
        </row>
        <row r="5895">
          <cell r="A5895" t="str">
            <v>Grad School of Education</v>
          </cell>
          <cell r="B5895" t="str">
            <v>Education</v>
          </cell>
          <cell r="N5895" t="str">
            <v>Not TAS Eligible</v>
          </cell>
          <cell r="S5895">
            <v>7</v>
          </cell>
          <cell r="X5895">
            <v>7.599237870072705</v>
          </cell>
        </row>
        <row r="5896">
          <cell r="A5896" t="str">
            <v>Grad School of Education</v>
          </cell>
          <cell r="B5896" t="str">
            <v>Education</v>
          </cell>
          <cell r="N5896" t="str">
            <v>Not TAS Eligible</v>
          </cell>
          <cell r="S5896">
            <v>9</v>
          </cell>
          <cell r="X5896">
            <v>10.202286381055446</v>
          </cell>
        </row>
        <row r="5897">
          <cell r="A5897" t="str">
            <v>Grad School of Education</v>
          </cell>
          <cell r="B5897" t="str">
            <v>Education</v>
          </cell>
          <cell r="N5897" t="str">
            <v>Not TAS Eligible</v>
          </cell>
          <cell r="S5897">
            <v>6</v>
          </cell>
          <cell r="X5897">
            <v>5.4734014248719056</v>
          </cell>
        </row>
        <row r="5898">
          <cell r="A5898" t="str">
            <v>Grad School of Education</v>
          </cell>
          <cell r="B5898" t="str">
            <v>Education</v>
          </cell>
          <cell r="N5898" t="str">
            <v>Not TAS Eligible</v>
          </cell>
          <cell r="S5898">
            <v>16</v>
          </cell>
          <cell r="X5898">
            <v>18.237149539687973</v>
          </cell>
        </row>
        <row r="5899">
          <cell r="A5899" t="str">
            <v>Grad School of Education</v>
          </cell>
          <cell r="B5899" t="str">
            <v>Education</v>
          </cell>
          <cell r="N5899" t="str">
            <v>Not TAS Eligible</v>
          </cell>
          <cell r="S5899">
            <v>9</v>
          </cell>
          <cell r="X5899">
            <v>10.069654317487599</v>
          </cell>
        </row>
        <row r="5900">
          <cell r="A5900" t="str">
            <v>Grad School of Education</v>
          </cell>
          <cell r="B5900" t="str">
            <v>Education</v>
          </cell>
          <cell r="N5900" t="str">
            <v>Not TAS Eligible</v>
          </cell>
          <cell r="S5900">
            <v>6</v>
          </cell>
          <cell r="X5900">
            <v>5.5100765862293164</v>
          </cell>
        </row>
        <row r="5901">
          <cell r="A5901" t="str">
            <v>Grad School of Education</v>
          </cell>
          <cell r="B5901" t="str">
            <v>Education</v>
          </cell>
          <cell r="N5901" t="str">
            <v>Not TAS Eligible</v>
          </cell>
          <cell r="S5901">
            <v>7</v>
          </cell>
          <cell r="X5901">
            <v>8.0135270011011013</v>
          </cell>
        </row>
        <row r="5902">
          <cell r="A5902" t="str">
            <v>Grad School of Education</v>
          </cell>
          <cell r="B5902" t="str">
            <v>Education</v>
          </cell>
          <cell r="N5902" t="str">
            <v>Not TAS Eligible</v>
          </cell>
          <cell r="S5902">
            <v>2</v>
          </cell>
          <cell r="X5902">
            <v>2.4366578273952251</v>
          </cell>
        </row>
        <row r="5903">
          <cell r="A5903" t="str">
            <v>Grad School of Education</v>
          </cell>
          <cell r="B5903" t="str">
            <v>Education</v>
          </cell>
          <cell r="N5903" t="str">
            <v>Not TAS Eligible</v>
          </cell>
          <cell r="S5903">
            <v>6</v>
          </cell>
          <cell r="X5903">
            <v>6.1067230513422324</v>
          </cell>
        </row>
        <row r="5904">
          <cell r="A5904" t="str">
            <v>Grad School of Education</v>
          </cell>
          <cell r="B5904" t="str">
            <v>Education</v>
          </cell>
          <cell r="N5904" t="str">
            <v>Not TAS Eligible</v>
          </cell>
          <cell r="S5904">
            <v>36</v>
          </cell>
          <cell r="X5904">
            <v>36.75718637280238</v>
          </cell>
        </row>
        <row r="5905">
          <cell r="A5905" t="str">
            <v>Grad School of Education</v>
          </cell>
          <cell r="B5905" t="str">
            <v>Education</v>
          </cell>
          <cell r="N5905" t="str">
            <v>Not TAS Eligible</v>
          </cell>
          <cell r="S5905">
            <v>12</v>
          </cell>
          <cell r="X5905">
            <v>13.043354007616605</v>
          </cell>
        </row>
        <row r="5906">
          <cell r="A5906" t="str">
            <v>Grad School of Education</v>
          </cell>
          <cell r="B5906" t="str">
            <v>Education</v>
          </cell>
          <cell r="N5906" t="str">
            <v>Not TAS Eligible</v>
          </cell>
          <cell r="S5906">
            <v>24</v>
          </cell>
          <cell r="X5906">
            <v>26.703425285440456</v>
          </cell>
        </row>
        <row r="5907">
          <cell r="A5907" t="str">
            <v>Grad School of Education</v>
          </cell>
          <cell r="B5907" t="str">
            <v>Education</v>
          </cell>
          <cell r="N5907" t="str">
            <v>Not TAS Eligible</v>
          </cell>
          <cell r="S5907">
            <v>2</v>
          </cell>
          <cell r="X5907">
            <v>2.36650248360045</v>
          </cell>
        </row>
        <row r="5908">
          <cell r="A5908" t="str">
            <v>Grad School of Education</v>
          </cell>
          <cell r="B5908" t="str">
            <v>Education</v>
          </cell>
          <cell r="N5908" t="str">
            <v>Not TAS Eligible</v>
          </cell>
          <cell r="S5908">
            <v>14</v>
          </cell>
          <cell r="X5908">
            <v>15.672104905580657</v>
          </cell>
        </row>
        <row r="5909">
          <cell r="A5909" t="str">
            <v>Grad School of Education</v>
          </cell>
          <cell r="B5909" t="str">
            <v>Education</v>
          </cell>
          <cell r="N5909" t="str">
            <v>Not TAS Eligible</v>
          </cell>
          <cell r="S5909">
            <v>16</v>
          </cell>
          <cell r="X5909">
            <v>16.370094892359948</v>
          </cell>
        </row>
        <row r="5910">
          <cell r="A5910" t="str">
            <v>Grad School of Education</v>
          </cell>
          <cell r="B5910" t="str">
            <v>Education</v>
          </cell>
          <cell r="N5910" t="str">
            <v>TAS Eligible</v>
          </cell>
          <cell r="S5910">
            <v>148</v>
          </cell>
          <cell r="X5910">
            <v>146.30242728507167</v>
          </cell>
        </row>
        <row r="5911">
          <cell r="A5911" t="str">
            <v>Grad School of Education</v>
          </cell>
          <cell r="B5911" t="str">
            <v>Education</v>
          </cell>
          <cell r="N5911" t="str">
            <v>TAS Eligible</v>
          </cell>
          <cell r="S5911">
            <v>114</v>
          </cell>
          <cell r="X5911">
            <v>118.80721516068022</v>
          </cell>
        </row>
        <row r="5912">
          <cell r="A5912" t="str">
            <v>Grad School of Education</v>
          </cell>
          <cell r="B5912" t="str">
            <v>Education</v>
          </cell>
          <cell r="N5912" t="str">
            <v>TAS Eligible</v>
          </cell>
          <cell r="S5912">
            <v>117</v>
          </cell>
          <cell r="X5912">
            <v>118.34636564879249</v>
          </cell>
        </row>
        <row r="5913">
          <cell r="A5913" t="str">
            <v>Grad School of Education</v>
          </cell>
          <cell r="B5913" t="str">
            <v>Education</v>
          </cell>
          <cell r="N5913" t="str">
            <v>TAS Eligible</v>
          </cell>
          <cell r="S5913">
            <v>87</v>
          </cell>
          <cell r="X5913">
            <v>78.552370779846427</v>
          </cell>
        </row>
        <row r="5914">
          <cell r="A5914" t="str">
            <v>Grad School of Education</v>
          </cell>
          <cell r="B5914" t="str">
            <v>Education</v>
          </cell>
          <cell r="N5914" t="str">
            <v>TAS Eligible</v>
          </cell>
          <cell r="S5914">
            <v>87</v>
          </cell>
          <cell r="X5914">
            <v>95.709915065726506</v>
          </cell>
        </row>
        <row r="5915">
          <cell r="A5915" t="str">
            <v>Grad School of Education</v>
          </cell>
          <cell r="B5915" t="str">
            <v>Education</v>
          </cell>
          <cell r="N5915" t="str">
            <v>TAS Eligible</v>
          </cell>
          <cell r="S5915">
            <v>232</v>
          </cell>
          <cell r="X5915">
            <v>222.319718964141</v>
          </cell>
        </row>
        <row r="5916">
          <cell r="A5916" t="str">
            <v>Grad School of Education</v>
          </cell>
          <cell r="B5916" t="str">
            <v>Education</v>
          </cell>
          <cell r="N5916" t="str">
            <v>TAS Eligible</v>
          </cell>
          <cell r="S5916">
            <v>124</v>
          </cell>
          <cell r="X5916">
            <v>129.17800664913821</v>
          </cell>
        </row>
        <row r="5917">
          <cell r="A5917" t="str">
            <v>Grad School of Education</v>
          </cell>
          <cell r="B5917" t="str">
            <v>Education</v>
          </cell>
          <cell r="N5917" t="str">
            <v>TAS Eligible</v>
          </cell>
          <cell r="S5917">
            <v>198</v>
          </cell>
          <cell r="X5917">
            <v>173.28461646046418</v>
          </cell>
        </row>
        <row r="5918">
          <cell r="A5918" t="str">
            <v>Grad School of Education</v>
          </cell>
          <cell r="B5918" t="str">
            <v>Education</v>
          </cell>
          <cell r="N5918" t="str">
            <v>TAS Eligible</v>
          </cell>
          <cell r="S5918">
            <v>75</v>
          </cell>
          <cell r="X5918">
            <v>76.637469601204018</v>
          </cell>
        </row>
        <row r="5919">
          <cell r="A5919" t="str">
            <v>Grad School of Education</v>
          </cell>
          <cell r="B5919" t="str">
            <v>Education</v>
          </cell>
          <cell r="N5919" t="str">
            <v>TAS Eligible</v>
          </cell>
          <cell r="S5919">
            <v>66</v>
          </cell>
          <cell r="X5919">
            <v>71.533188493817136</v>
          </cell>
        </row>
        <row r="5920">
          <cell r="A5920" t="str">
            <v>Grad School of Education</v>
          </cell>
          <cell r="B5920" t="str">
            <v>Education</v>
          </cell>
          <cell r="N5920" t="str">
            <v>TAS Eligible</v>
          </cell>
          <cell r="S5920">
            <v>84</v>
          </cell>
          <cell r="X5920">
            <v>88.384962910981898</v>
          </cell>
        </row>
        <row r="5921">
          <cell r="A5921" t="str">
            <v>Grad School of Education</v>
          </cell>
          <cell r="B5921" t="str">
            <v>Education</v>
          </cell>
          <cell r="N5921" t="str">
            <v>TAS Eligible</v>
          </cell>
          <cell r="S5921">
            <v>112</v>
          </cell>
          <cell r="X5921">
            <v>110.37766157039857</v>
          </cell>
        </row>
        <row r="5922">
          <cell r="A5922" t="str">
            <v>Grad School of Education</v>
          </cell>
          <cell r="B5922" t="str">
            <v>Education</v>
          </cell>
          <cell r="N5922" t="str">
            <v>TAS Eligible</v>
          </cell>
          <cell r="S5922">
            <v>37</v>
          </cell>
          <cell r="X5922">
            <v>34.483108108108105</v>
          </cell>
        </row>
        <row r="5923">
          <cell r="A5923" t="str">
            <v>Grad School of Education</v>
          </cell>
          <cell r="B5923" t="str">
            <v>Education</v>
          </cell>
          <cell r="N5923" t="str">
            <v>TAS Eligible</v>
          </cell>
          <cell r="S5923">
            <v>34</v>
          </cell>
          <cell r="X5923">
            <v>34</v>
          </cell>
        </row>
        <row r="5924">
          <cell r="A5924" t="str">
            <v>Grad School of Education</v>
          </cell>
          <cell r="B5924" t="str">
            <v>Education</v>
          </cell>
          <cell r="N5924" t="str">
            <v>TAS Eligible</v>
          </cell>
          <cell r="S5924">
            <v>63</v>
          </cell>
          <cell r="X5924">
            <v>65.301659964081097</v>
          </cell>
        </row>
        <row r="5925">
          <cell r="A5925" t="str">
            <v>Grad School of Education</v>
          </cell>
          <cell r="B5925" t="str">
            <v>Education</v>
          </cell>
          <cell r="N5925" t="str">
            <v>TAS Eligible</v>
          </cell>
          <cell r="S5925">
            <v>105</v>
          </cell>
          <cell r="X5925">
            <v>106.3649893448154</v>
          </cell>
        </row>
        <row r="5926">
          <cell r="A5926" t="str">
            <v>Grad School of Education</v>
          </cell>
          <cell r="B5926" t="str">
            <v>Education</v>
          </cell>
          <cell r="N5926" t="str">
            <v>TAS Eligible</v>
          </cell>
          <cell r="S5926">
            <v>25.999974000000002</v>
          </cell>
          <cell r="X5926">
            <v>28.281372242225618</v>
          </cell>
        </row>
        <row r="5927">
          <cell r="A5927" t="str">
            <v>Grad School of Education</v>
          </cell>
          <cell r="B5927" t="str">
            <v>Education</v>
          </cell>
          <cell r="N5927" t="str">
            <v>TAS Eligible</v>
          </cell>
          <cell r="S5927">
            <v>51.999948000000003</v>
          </cell>
          <cell r="X5927">
            <v>56.562744484451237</v>
          </cell>
        </row>
        <row r="5928">
          <cell r="A5928" t="str">
            <v>Grad School of Education</v>
          </cell>
          <cell r="B5928" t="str">
            <v>Education</v>
          </cell>
          <cell r="N5928" t="str">
            <v>TAS Eligible</v>
          </cell>
          <cell r="S5928">
            <v>764</v>
          </cell>
          <cell r="X5928">
            <v>780.33266179205771</v>
          </cell>
        </row>
        <row r="5929">
          <cell r="A5929" t="str">
            <v>Grad School of Education</v>
          </cell>
          <cell r="B5929" t="str">
            <v>Education</v>
          </cell>
          <cell r="N5929" t="str">
            <v>TAS Eligible</v>
          </cell>
          <cell r="S5929">
            <v>231</v>
          </cell>
          <cell r="X5929">
            <v>229.81418227482931</v>
          </cell>
        </row>
        <row r="5930">
          <cell r="A5930" t="str">
            <v>Grad School of Education</v>
          </cell>
          <cell r="B5930" t="str">
            <v>Education</v>
          </cell>
          <cell r="N5930" t="str">
            <v>TAS Eligible</v>
          </cell>
          <cell r="S5930">
            <v>206</v>
          </cell>
          <cell r="X5930">
            <v>224.54827519295338</v>
          </cell>
        </row>
        <row r="5931">
          <cell r="A5931" t="str">
            <v>Grad School of Education</v>
          </cell>
          <cell r="B5931" t="str">
            <v>Education</v>
          </cell>
          <cell r="N5931" t="str">
            <v>TAS Eligible</v>
          </cell>
          <cell r="S5931">
            <v>81</v>
          </cell>
          <cell r="X5931">
            <v>75.860839541553716</v>
          </cell>
        </row>
        <row r="5932">
          <cell r="A5932" t="str">
            <v>Grad School of Education</v>
          </cell>
          <cell r="B5932" t="str">
            <v>Education</v>
          </cell>
          <cell r="N5932" t="str">
            <v>TAS Eligible</v>
          </cell>
          <cell r="S5932">
            <v>72</v>
          </cell>
          <cell r="X5932">
            <v>77.751951866204706</v>
          </cell>
        </row>
        <row r="5933">
          <cell r="A5933" t="str">
            <v>Grad School of Education</v>
          </cell>
          <cell r="B5933" t="str">
            <v>Education</v>
          </cell>
          <cell r="N5933" t="str">
            <v>TAS Eligible</v>
          </cell>
          <cell r="S5933">
            <v>112</v>
          </cell>
          <cell r="X5933">
            <v>106.55809857717281</v>
          </cell>
        </row>
        <row r="5934">
          <cell r="A5934" t="str">
            <v>Grad School of Education</v>
          </cell>
          <cell r="B5934" t="str">
            <v>Education</v>
          </cell>
          <cell r="N5934" t="str">
            <v>TAS Eligible</v>
          </cell>
          <cell r="S5934">
            <v>128</v>
          </cell>
          <cell r="X5934">
            <v>111.04996120072747</v>
          </cell>
        </row>
        <row r="5935">
          <cell r="A5935" t="str">
            <v>Grad School of Education</v>
          </cell>
          <cell r="B5935" t="str">
            <v>Education</v>
          </cell>
          <cell r="N5935" t="str">
            <v>TAS Eligible</v>
          </cell>
          <cell r="S5935">
            <v>116</v>
          </cell>
          <cell r="X5935">
            <v>108.02690788727597</v>
          </cell>
        </row>
        <row r="5936">
          <cell r="A5936" t="str">
            <v>Grad School of Education</v>
          </cell>
          <cell r="B5936" t="str">
            <v>Education</v>
          </cell>
          <cell r="N5936" t="str">
            <v>TAS Eligible</v>
          </cell>
          <cell r="S5936">
            <v>108</v>
          </cell>
          <cell r="X5936">
            <v>107.77610188430705</v>
          </cell>
        </row>
        <row r="5937">
          <cell r="A5937" t="str">
            <v>Grad School of Education</v>
          </cell>
          <cell r="B5937" t="str">
            <v>Education</v>
          </cell>
          <cell r="N5937" t="str">
            <v>TAS Eligible</v>
          </cell>
          <cell r="S5937">
            <v>120</v>
          </cell>
          <cell r="X5937">
            <v>118.97597599627164</v>
          </cell>
        </row>
        <row r="5938">
          <cell r="A5938" t="str">
            <v>Grad School of Education</v>
          </cell>
          <cell r="B5938" t="str">
            <v>Education</v>
          </cell>
          <cell r="N5938" t="str">
            <v>TAS Eligible</v>
          </cell>
          <cell r="S5938">
            <v>68</v>
          </cell>
          <cell r="X5938">
            <v>67.733864232981404</v>
          </cell>
        </row>
        <row r="5939">
          <cell r="A5939" t="str">
            <v>Grad School of Education</v>
          </cell>
          <cell r="B5939" t="str">
            <v>Education</v>
          </cell>
          <cell r="N5939" t="str">
            <v>TAS Eligible</v>
          </cell>
          <cell r="S5939">
            <v>120</v>
          </cell>
          <cell r="X5939">
            <v>120.52996958163979</v>
          </cell>
        </row>
        <row r="5940">
          <cell r="A5940" t="str">
            <v>Grad School of Education</v>
          </cell>
          <cell r="B5940" t="str">
            <v>Education</v>
          </cell>
          <cell r="N5940" t="str">
            <v>TAS Eligible</v>
          </cell>
          <cell r="S5940">
            <v>96</v>
          </cell>
          <cell r="X5940">
            <v>96.089721681928012</v>
          </cell>
        </row>
        <row r="5941">
          <cell r="A5941" t="str">
            <v>Grad School of Education</v>
          </cell>
          <cell r="B5941" t="str">
            <v>Education</v>
          </cell>
          <cell r="N5941" t="str">
            <v>TAS Eligible</v>
          </cell>
          <cell r="S5941">
            <v>105</v>
          </cell>
          <cell r="X5941">
            <v>116.73896467921361</v>
          </cell>
        </row>
        <row r="5942">
          <cell r="A5942" t="str">
            <v>Grad School of Education</v>
          </cell>
          <cell r="B5942" t="str">
            <v>Education</v>
          </cell>
          <cell r="N5942" t="str">
            <v>TAS Eligible</v>
          </cell>
          <cell r="S5942">
            <v>108</v>
          </cell>
          <cell r="X5942">
            <v>112.43026327921338</v>
          </cell>
        </row>
        <row r="5943">
          <cell r="A5943" t="str">
            <v>Grad School of Education</v>
          </cell>
          <cell r="B5943" t="str">
            <v>Education</v>
          </cell>
          <cell r="N5943" t="str">
            <v>Not TAS Eligible</v>
          </cell>
          <cell r="S5943">
            <v>6.5</v>
          </cell>
          <cell r="X5943">
            <v>5.6612921378048675</v>
          </cell>
        </row>
        <row r="5944">
          <cell r="A5944" t="str">
            <v>Grad School of Education</v>
          </cell>
          <cell r="B5944" t="str">
            <v>Education</v>
          </cell>
          <cell r="N5944" t="str">
            <v>Not TAS Eligible</v>
          </cell>
          <cell r="S5944">
            <v>1.5</v>
          </cell>
          <cell r="X5944">
            <v>1.7200564882914522</v>
          </cell>
        </row>
        <row r="5945">
          <cell r="A5945" t="str">
            <v>Grad School of Education</v>
          </cell>
          <cell r="B5945" t="str">
            <v>Education</v>
          </cell>
          <cell r="N5945" t="str">
            <v>Not TAS Eligible</v>
          </cell>
          <cell r="S5945">
            <v>4</v>
          </cell>
          <cell r="X5945">
            <v>3.8989449950753987</v>
          </cell>
        </row>
        <row r="5946">
          <cell r="A5946" t="str">
            <v>Grad School of Education</v>
          </cell>
          <cell r="B5946" t="str">
            <v>Education</v>
          </cell>
          <cell r="N5946" t="str">
            <v>Not TAS Eligible</v>
          </cell>
          <cell r="S5946">
            <v>11</v>
          </cell>
          <cell r="X5946">
            <v>9.7627979579856614</v>
          </cell>
        </row>
        <row r="5947">
          <cell r="A5947" t="str">
            <v>Grad School of Education</v>
          </cell>
          <cell r="B5947" t="str">
            <v>Education</v>
          </cell>
          <cell r="N5947" t="str">
            <v>Not TAS Eligible</v>
          </cell>
          <cell r="S5947">
            <v>32</v>
          </cell>
          <cell r="X5947">
            <v>29.313468279337915</v>
          </cell>
        </row>
        <row r="5948">
          <cell r="A5948" t="str">
            <v>Grad School of Education</v>
          </cell>
          <cell r="B5948" t="str">
            <v>Education</v>
          </cell>
          <cell r="N5948" t="str">
            <v>Not TAS Eligible</v>
          </cell>
          <cell r="S5948">
            <v>13.5</v>
          </cell>
          <cell r="X5948">
            <v>15.128039334162301</v>
          </cell>
        </row>
        <row r="5949">
          <cell r="A5949" t="str">
            <v>Grad School of Education</v>
          </cell>
          <cell r="B5949" t="str">
            <v>Education</v>
          </cell>
          <cell r="N5949" t="str">
            <v>Not TAS Eligible</v>
          </cell>
          <cell r="S5949">
            <v>8</v>
          </cell>
          <cell r="X5949">
            <v>6.8922498853156489</v>
          </cell>
        </row>
        <row r="5950">
          <cell r="A5950" t="str">
            <v>Grad School of Education</v>
          </cell>
          <cell r="B5950" t="str">
            <v>Education</v>
          </cell>
          <cell r="N5950" t="str">
            <v>Not TAS Eligible</v>
          </cell>
          <cell r="S5950">
            <v>1</v>
          </cell>
          <cell r="X5950">
            <v>1.0289223454833598</v>
          </cell>
        </row>
        <row r="5951">
          <cell r="A5951" t="str">
            <v>Grad School of Education</v>
          </cell>
          <cell r="B5951" t="str">
            <v>Education</v>
          </cell>
          <cell r="N5951" t="str">
            <v>Not TAS Eligible</v>
          </cell>
          <cell r="S5951">
            <v>8</v>
          </cell>
          <cell r="X5951">
            <v>7.5436666062141402</v>
          </cell>
        </row>
        <row r="5952">
          <cell r="A5952" t="str">
            <v>Grad School of Education</v>
          </cell>
          <cell r="B5952" t="str">
            <v>Education</v>
          </cell>
          <cell r="N5952" t="str">
            <v>Not TAS Eligible</v>
          </cell>
          <cell r="S5952">
            <v>30</v>
          </cell>
          <cell r="X5952">
            <v>32.071405887912256</v>
          </cell>
        </row>
        <row r="5953">
          <cell r="A5953" t="str">
            <v>Grad School of Education</v>
          </cell>
          <cell r="B5953" t="str">
            <v>Education</v>
          </cell>
          <cell r="N5953" t="str">
            <v>Not TAS Eligible</v>
          </cell>
          <cell r="S5953">
            <v>18.5</v>
          </cell>
          <cell r="X5953">
            <v>16.146546863993976</v>
          </cell>
        </row>
        <row r="5954">
          <cell r="A5954" t="str">
            <v>Grad School of Education</v>
          </cell>
          <cell r="B5954" t="str">
            <v>Education</v>
          </cell>
          <cell r="N5954" t="str">
            <v>Not TAS Eligible</v>
          </cell>
          <cell r="S5954">
            <v>8</v>
          </cell>
          <cell r="X5954">
            <v>7.8396751261455169</v>
          </cell>
        </row>
        <row r="5955">
          <cell r="A5955" t="str">
            <v>Grad School of Education</v>
          </cell>
          <cell r="B5955" t="str">
            <v>Education</v>
          </cell>
          <cell r="N5955" t="str">
            <v>Not TAS Eligible</v>
          </cell>
          <cell r="S5955">
            <v>3</v>
          </cell>
          <cell r="X5955">
            <v>2.5882681005126669</v>
          </cell>
        </row>
        <row r="5956">
          <cell r="A5956" t="str">
            <v>Grad School of Education</v>
          </cell>
          <cell r="B5956" t="str">
            <v>Education</v>
          </cell>
          <cell r="N5956" t="str">
            <v>Not TAS Eligible</v>
          </cell>
          <cell r="S5956">
            <v>2</v>
          </cell>
          <cell r="X5956">
            <v>1.3542564309839287</v>
          </cell>
        </row>
        <row r="5957">
          <cell r="A5957" t="str">
            <v>Grad School of Education</v>
          </cell>
          <cell r="B5957" t="str">
            <v>Education</v>
          </cell>
          <cell r="N5957" t="str">
            <v>Not TAS Eligible</v>
          </cell>
          <cell r="S5957">
            <v>8</v>
          </cell>
          <cell r="X5957">
            <v>7.5288465626155627</v>
          </cell>
        </row>
        <row r="5958">
          <cell r="A5958" t="str">
            <v>Grad School of Education</v>
          </cell>
          <cell r="B5958" t="str">
            <v>Education</v>
          </cell>
          <cell r="N5958" t="str">
            <v>Not TAS Eligible</v>
          </cell>
          <cell r="S5958">
            <v>7.5</v>
          </cell>
          <cell r="X5958">
            <v>7.115990830936731</v>
          </cell>
        </row>
        <row r="5959">
          <cell r="A5959" t="str">
            <v>Grad School of Education</v>
          </cell>
          <cell r="B5959" t="str">
            <v>Education</v>
          </cell>
          <cell r="N5959" t="str">
            <v>Not TAS Eligible</v>
          </cell>
          <cell r="S5959">
            <v>10.5</v>
          </cell>
          <cell r="X5959">
            <v>11.645210939088956</v>
          </cell>
        </row>
        <row r="5960">
          <cell r="A5960" t="str">
            <v>Grad School of Education</v>
          </cell>
          <cell r="B5960" t="str">
            <v>Education</v>
          </cell>
          <cell r="N5960" t="str">
            <v>Not TAS Eligible</v>
          </cell>
          <cell r="S5960">
            <v>15</v>
          </cell>
          <cell r="X5960">
            <v>13.213764182678734</v>
          </cell>
        </row>
        <row r="5961">
          <cell r="A5961" t="str">
            <v>Grad School of Education</v>
          </cell>
          <cell r="B5961" t="str">
            <v>Education</v>
          </cell>
          <cell r="N5961" t="str">
            <v>Not TAS Eligible</v>
          </cell>
          <cell r="S5961">
            <v>4</v>
          </cell>
          <cell r="X5961">
            <v>3.4442481219103822</v>
          </cell>
        </row>
        <row r="5962">
          <cell r="A5962" t="str">
            <v>Grad School of Education</v>
          </cell>
          <cell r="B5962" t="str">
            <v>Education</v>
          </cell>
          <cell r="N5962" t="str">
            <v>Not TAS Eligible</v>
          </cell>
          <cell r="S5962">
            <v>7</v>
          </cell>
          <cell r="X5962">
            <v>7.9289203780070228</v>
          </cell>
        </row>
        <row r="5963">
          <cell r="A5963" t="str">
            <v>Grad School of Education</v>
          </cell>
          <cell r="B5963" t="str">
            <v>Education</v>
          </cell>
          <cell r="N5963" t="str">
            <v>Not TAS Eligible</v>
          </cell>
          <cell r="S5963">
            <v>9</v>
          </cell>
          <cell r="X5963">
            <v>9.3342997324863415</v>
          </cell>
        </row>
        <row r="5964">
          <cell r="A5964" t="str">
            <v>Grad School of Education</v>
          </cell>
          <cell r="B5964" t="str">
            <v>Education</v>
          </cell>
          <cell r="N5964" t="str">
            <v>Not TAS Eligible</v>
          </cell>
          <cell r="S5964">
            <v>21</v>
          </cell>
          <cell r="X5964">
            <v>20.222765785923347</v>
          </cell>
        </row>
        <row r="5965">
          <cell r="A5965" t="str">
            <v>Grad School of Education</v>
          </cell>
          <cell r="B5965" t="str">
            <v>Education</v>
          </cell>
          <cell r="N5965" t="str">
            <v>Not TAS Eligible</v>
          </cell>
          <cell r="S5965">
            <v>36</v>
          </cell>
          <cell r="X5965">
            <v>36.270447803838813</v>
          </cell>
        </row>
        <row r="5966">
          <cell r="A5966" t="str">
            <v>Grad School of Education</v>
          </cell>
          <cell r="B5966" t="str">
            <v>Education</v>
          </cell>
          <cell r="N5966" t="str">
            <v>Not TAS Eligible</v>
          </cell>
          <cell r="S5966">
            <v>27</v>
          </cell>
          <cell r="X5966">
            <v>27.478176660690103</v>
          </cell>
        </row>
        <row r="5967">
          <cell r="A5967" t="str">
            <v>Grad School of Education</v>
          </cell>
          <cell r="B5967" t="str">
            <v>Education</v>
          </cell>
          <cell r="N5967" t="str">
            <v>Not TAS Eligible</v>
          </cell>
          <cell r="S5967">
            <v>5</v>
          </cell>
          <cell r="X5967">
            <v>3.5514752202542326</v>
          </cell>
        </row>
        <row r="5968">
          <cell r="A5968" t="str">
            <v>Grad School of Education</v>
          </cell>
          <cell r="B5968" t="str">
            <v>Education</v>
          </cell>
          <cell r="N5968" t="str">
            <v>Not TAS Eligible</v>
          </cell>
          <cell r="S5968">
            <v>2</v>
          </cell>
          <cell r="X5968">
            <v>1.2097304608772501</v>
          </cell>
        </row>
        <row r="5969">
          <cell r="A5969" t="str">
            <v>Grad School of Education</v>
          </cell>
          <cell r="B5969" t="str">
            <v>Education</v>
          </cell>
          <cell r="N5969" t="str">
            <v>Not TAS Eligible</v>
          </cell>
          <cell r="S5969">
            <v>2</v>
          </cell>
          <cell r="X5969">
            <v>2.4163849424806028</v>
          </cell>
        </row>
        <row r="5970">
          <cell r="A5970" t="str">
            <v>Grad School of Education</v>
          </cell>
          <cell r="B5970" t="str">
            <v>Education</v>
          </cell>
          <cell r="N5970" t="str">
            <v>Not TAS Eligible</v>
          </cell>
          <cell r="S5970">
            <v>13</v>
          </cell>
          <cell r="X5970">
            <v>9.6357473363533437</v>
          </cell>
        </row>
        <row r="5971">
          <cell r="A5971" t="str">
            <v>Grad School of Education</v>
          </cell>
          <cell r="B5971" t="str">
            <v>Education</v>
          </cell>
          <cell r="N5971" t="str">
            <v>Not TAS Eligible</v>
          </cell>
          <cell r="S5971">
            <v>24</v>
          </cell>
          <cell r="X5971">
            <v>22.492859980641128</v>
          </cell>
        </row>
        <row r="5972">
          <cell r="A5972" t="str">
            <v>Grad School of Education</v>
          </cell>
          <cell r="B5972" t="str">
            <v>Education</v>
          </cell>
          <cell r="N5972" t="str">
            <v>Not TAS Eligible</v>
          </cell>
          <cell r="S5972">
            <v>51</v>
          </cell>
          <cell r="X5972">
            <v>51.224338693162608</v>
          </cell>
        </row>
        <row r="5973">
          <cell r="A5973" t="str">
            <v>Grad School of Education</v>
          </cell>
          <cell r="B5973" t="str">
            <v>Education</v>
          </cell>
          <cell r="N5973" t="str">
            <v>Not TAS Eligible</v>
          </cell>
          <cell r="S5973">
            <v>12</v>
          </cell>
          <cell r="X5973">
            <v>12.524231607948989</v>
          </cell>
        </row>
        <row r="5974">
          <cell r="A5974" t="str">
            <v>Grad School of Education</v>
          </cell>
          <cell r="B5974" t="str">
            <v>Education</v>
          </cell>
          <cell r="N5974" t="str">
            <v>Not TAS Eligible</v>
          </cell>
          <cell r="S5974">
            <v>6</v>
          </cell>
          <cell r="X5974">
            <v>5.1505973809934824</v>
          </cell>
        </row>
        <row r="5975">
          <cell r="A5975" t="str">
            <v>Grad School of Education</v>
          </cell>
          <cell r="B5975" t="str">
            <v>Education</v>
          </cell>
          <cell r="N5975" t="str">
            <v>Not TAS Eligible</v>
          </cell>
          <cell r="S5975">
            <v>5</v>
          </cell>
          <cell r="X5975">
            <v>5.7406218213215201</v>
          </cell>
        </row>
        <row r="5976">
          <cell r="A5976" t="str">
            <v>Grad School of Education</v>
          </cell>
          <cell r="B5976" t="str">
            <v>Education</v>
          </cell>
          <cell r="N5976" t="str">
            <v>Not TAS Eligible</v>
          </cell>
          <cell r="S5976">
            <v>6</v>
          </cell>
          <cell r="X5976">
            <v>5.2873315456601713</v>
          </cell>
        </row>
        <row r="5977">
          <cell r="A5977" t="str">
            <v>Grad School of Education</v>
          </cell>
          <cell r="B5977" t="str">
            <v>Education</v>
          </cell>
          <cell r="N5977" t="str">
            <v>Not TAS Eligible</v>
          </cell>
          <cell r="S5977">
            <v>5</v>
          </cell>
          <cell r="X5977">
            <v>5.2501855115133687</v>
          </cell>
        </row>
        <row r="5978">
          <cell r="A5978" t="str">
            <v>Grad School of Education</v>
          </cell>
          <cell r="B5978" t="str">
            <v>Education</v>
          </cell>
          <cell r="N5978" t="str">
            <v>Not TAS Eligible</v>
          </cell>
          <cell r="S5978">
            <v>17</v>
          </cell>
          <cell r="X5978">
            <v>15.893697589860137</v>
          </cell>
        </row>
        <row r="5979">
          <cell r="A5979" t="str">
            <v>Grad School of Education</v>
          </cell>
          <cell r="B5979" t="str">
            <v>Education</v>
          </cell>
          <cell r="N5979" t="str">
            <v>Not TAS Eligible</v>
          </cell>
          <cell r="S5979">
            <v>6.5</v>
          </cell>
          <cell r="X5979">
            <v>5.6612921378048675</v>
          </cell>
        </row>
        <row r="5980">
          <cell r="A5980" t="str">
            <v>Grad School of Education</v>
          </cell>
          <cell r="B5980" t="str">
            <v>Education</v>
          </cell>
          <cell r="N5980" t="str">
            <v>Not TAS Eligible</v>
          </cell>
          <cell r="S5980">
            <v>1.5</v>
          </cell>
          <cell r="X5980">
            <v>1.7200564882914522</v>
          </cell>
        </row>
        <row r="5981">
          <cell r="A5981" t="str">
            <v>Grad School of Education</v>
          </cell>
          <cell r="B5981" t="str">
            <v>Education</v>
          </cell>
          <cell r="N5981" t="str">
            <v>Not TAS Eligible</v>
          </cell>
          <cell r="S5981">
            <v>3</v>
          </cell>
          <cell r="X5981">
            <v>3.3029841652322003</v>
          </cell>
        </row>
        <row r="5982">
          <cell r="A5982" t="str">
            <v>Grad School of Education</v>
          </cell>
          <cell r="B5982" t="str">
            <v>Education</v>
          </cell>
          <cell r="N5982" t="str">
            <v>Not TAS Eligible</v>
          </cell>
          <cell r="S5982">
            <v>5</v>
          </cell>
          <cell r="X5982">
            <v>0.97181992749721813</v>
          </cell>
        </row>
        <row r="5983">
          <cell r="A5983" t="str">
            <v>Grad School of Education</v>
          </cell>
          <cell r="B5983" t="str">
            <v>Education</v>
          </cell>
          <cell r="N5983" t="str">
            <v>Not TAS Eligible</v>
          </cell>
          <cell r="S5983">
            <v>4</v>
          </cell>
          <cell r="X5983">
            <v>3.8989449950753987</v>
          </cell>
        </row>
        <row r="5984">
          <cell r="A5984" t="str">
            <v>Grad School of Education</v>
          </cell>
          <cell r="B5984" t="str">
            <v>Education</v>
          </cell>
          <cell r="N5984" t="str">
            <v>Not TAS Eligible</v>
          </cell>
          <cell r="S5984">
            <v>13.5</v>
          </cell>
          <cell r="X5984">
            <v>15.128039334162301</v>
          </cell>
        </row>
        <row r="5985">
          <cell r="A5985" t="str">
            <v>Grad School of Education</v>
          </cell>
          <cell r="B5985" t="str">
            <v>Education</v>
          </cell>
          <cell r="N5985" t="str">
            <v>Not TAS Eligible</v>
          </cell>
          <cell r="S5985">
            <v>8</v>
          </cell>
          <cell r="X5985">
            <v>7.5436666062141402</v>
          </cell>
        </row>
        <row r="5986">
          <cell r="A5986" t="str">
            <v>Grad School of Education</v>
          </cell>
          <cell r="B5986" t="str">
            <v>Education</v>
          </cell>
          <cell r="N5986" t="str">
            <v>Not TAS Eligible</v>
          </cell>
          <cell r="S5986">
            <v>18.5</v>
          </cell>
          <cell r="X5986">
            <v>16.146546863993976</v>
          </cell>
        </row>
        <row r="5987">
          <cell r="A5987" t="str">
            <v>Grad School of Education</v>
          </cell>
          <cell r="B5987" t="str">
            <v>Education</v>
          </cell>
          <cell r="N5987" t="str">
            <v>Not TAS Eligible</v>
          </cell>
          <cell r="S5987">
            <v>8</v>
          </cell>
          <cell r="X5987">
            <v>7.8396751261455169</v>
          </cell>
        </row>
        <row r="5988">
          <cell r="A5988" t="str">
            <v>Grad School of Education</v>
          </cell>
          <cell r="B5988" t="str">
            <v>Education</v>
          </cell>
          <cell r="N5988" t="str">
            <v>Not TAS Eligible</v>
          </cell>
          <cell r="S5988">
            <v>3</v>
          </cell>
          <cell r="X5988">
            <v>2.5882681005126669</v>
          </cell>
        </row>
        <row r="5989">
          <cell r="A5989" t="str">
            <v>Grad School of Education</v>
          </cell>
          <cell r="B5989" t="str">
            <v>Education</v>
          </cell>
          <cell r="N5989" t="str">
            <v>Not TAS Eligible</v>
          </cell>
          <cell r="S5989">
            <v>2</v>
          </cell>
          <cell r="X5989">
            <v>1.3542564309839287</v>
          </cell>
        </row>
        <row r="5990">
          <cell r="A5990" t="str">
            <v>Grad School of Education</v>
          </cell>
          <cell r="B5990" t="str">
            <v>Education</v>
          </cell>
          <cell r="N5990" t="str">
            <v>Not TAS Eligible</v>
          </cell>
          <cell r="S5990">
            <v>8</v>
          </cell>
          <cell r="X5990">
            <v>7.5288465626155627</v>
          </cell>
        </row>
        <row r="5991">
          <cell r="A5991" t="str">
            <v>Grad School of Education</v>
          </cell>
          <cell r="B5991" t="str">
            <v>Education</v>
          </cell>
          <cell r="N5991" t="str">
            <v>Not TAS Eligible</v>
          </cell>
          <cell r="S5991">
            <v>7.5</v>
          </cell>
          <cell r="X5991">
            <v>7.115990830936731</v>
          </cell>
        </row>
        <row r="5992">
          <cell r="A5992" t="str">
            <v>Grad School of Education</v>
          </cell>
          <cell r="B5992" t="str">
            <v>Education</v>
          </cell>
          <cell r="N5992" t="str">
            <v>Not TAS Eligible</v>
          </cell>
          <cell r="S5992">
            <v>10.5</v>
          </cell>
          <cell r="X5992">
            <v>11.645210939088956</v>
          </cell>
        </row>
        <row r="5993">
          <cell r="A5993" t="str">
            <v>Grad School of Education</v>
          </cell>
          <cell r="B5993" t="str">
            <v>Education</v>
          </cell>
          <cell r="N5993" t="str">
            <v>Not TAS Eligible</v>
          </cell>
          <cell r="S5993">
            <v>48</v>
          </cell>
          <cell r="X5993">
            <v>51.704951502843656</v>
          </cell>
        </row>
        <row r="5994">
          <cell r="A5994" t="str">
            <v>Grad School of Education</v>
          </cell>
          <cell r="B5994" t="str">
            <v>Education</v>
          </cell>
          <cell r="N5994" t="str">
            <v>Not TAS Eligible</v>
          </cell>
          <cell r="S5994">
            <v>7.5</v>
          </cell>
          <cell r="X5994">
            <v>8.8365080403998721</v>
          </cell>
        </row>
        <row r="5995">
          <cell r="A5995" t="str">
            <v>Grad School of Education</v>
          </cell>
          <cell r="B5995" t="str">
            <v>Education</v>
          </cell>
          <cell r="N5995" t="str">
            <v>Not TAS Eligible</v>
          </cell>
          <cell r="S5995">
            <v>14</v>
          </cell>
          <cell r="X5995">
            <v>16.780269087078427</v>
          </cell>
        </row>
        <row r="5996">
          <cell r="A5996" t="str">
            <v>Grad School of Education</v>
          </cell>
          <cell r="B5996" t="str">
            <v>Education</v>
          </cell>
          <cell r="N5996" t="str">
            <v>Not TAS Eligible</v>
          </cell>
          <cell r="S5996">
            <v>13</v>
          </cell>
          <cell r="X5996">
            <v>16.021789647533577</v>
          </cell>
        </row>
        <row r="5997">
          <cell r="A5997" t="str">
            <v>Grad School of Education</v>
          </cell>
          <cell r="B5997" t="str">
            <v>Education</v>
          </cell>
          <cell r="N5997" t="str">
            <v>Not TAS Eligible</v>
          </cell>
          <cell r="S5997">
            <v>16</v>
          </cell>
          <cell r="X5997">
            <v>18.631056218930969</v>
          </cell>
        </row>
        <row r="5998">
          <cell r="A5998" t="str">
            <v>Grad School of Education</v>
          </cell>
          <cell r="B5998" t="str">
            <v>Education</v>
          </cell>
          <cell r="N5998" t="str">
            <v>Not TAS Eligible</v>
          </cell>
          <cell r="S5998">
            <v>20</v>
          </cell>
          <cell r="X5998">
            <v>23.683687797878335</v>
          </cell>
        </row>
        <row r="5999">
          <cell r="A5999" t="str">
            <v>Grad School of Education</v>
          </cell>
          <cell r="B5999" t="str">
            <v>Education</v>
          </cell>
          <cell r="N5999" t="str">
            <v>Not TAS Eligible</v>
          </cell>
          <cell r="S5999">
            <v>3</v>
          </cell>
          <cell r="X5999">
            <v>3.5570981044091532</v>
          </cell>
        </row>
        <row r="6000">
          <cell r="A6000" t="str">
            <v>Grad School of Education</v>
          </cell>
          <cell r="B6000" t="str">
            <v>Education</v>
          </cell>
          <cell r="N6000" t="str">
            <v>Not TAS Eligible</v>
          </cell>
          <cell r="S6000">
            <v>2</v>
          </cell>
          <cell r="X6000">
            <v>2.050844949086406</v>
          </cell>
        </row>
        <row r="6001">
          <cell r="A6001" t="str">
            <v>Grad School of Education</v>
          </cell>
          <cell r="B6001" t="str">
            <v>Education</v>
          </cell>
          <cell r="N6001" t="str">
            <v>Not TAS Eligible</v>
          </cell>
          <cell r="S6001">
            <v>9</v>
          </cell>
          <cell r="X6001">
            <v>9.2596961309951844</v>
          </cell>
        </row>
        <row r="6002">
          <cell r="A6002" t="str">
            <v>Grad School of Education</v>
          </cell>
          <cell r="B6002" t="str">
            <v>Education</v>
          </cell>
          <cell r="N6002" t="str">
            <v>Not TAS Eligible</v>
          </cell>
          <cell r="S6002">
            <v>2</v>
          </cell>
          <cell r="X6002">
            <v>2.1377116260045876</v>
          </cell>
        </row>
        <row r="6003">
          <cell r="A6003" t="str">
            <v>Grad School of Education</v>
          </cell>
          <cell r="B6003" t="str">
            <v>Education</v>
          </cell>
          <cell r="N6003" t="str">
            <v>Not TAS Eligible</v>
          </cell>
          <cell r="S6003">
            <v>0.5</v>
          </cell>
          <cell r="X6003">
            <v>0.5</v>
          </cell>
        </row>
        <row r="6004">
          <cell r="A6004" t="str">
            <v>Grad School of Education</v>
          </cell>
          <cell r="B6004" t="str">
            <v>Education</v>
          </cell>
          <cell r="N6004" t="str">
            <v>Not TAS Eligible</v>
          </cell>
          <cell r="S6004">
            <v>9</v>
          </cell>
          <cell r="X6004">
            <v>9.8750896589998671</v>
          </cell>
        </row>
        <row r="6005">
          <cell r="A6005" t="str">
            <v>Grad School of Education</v>
          </cell>
          <cell r="B6005" t="str">
            <v>Education</v>
          </cell>
          <cell r="N6005" t="str">
            <v>Not TAS Eligible</v>
          </cell>
          <cell r="S6005">
            <v>4</v>
          </cell>
          <cell r="X6005">
            <v>5.0526315789473681</v>
          </cell>
        </row>
        <row r="6006">
          <cell r="A6006" t="str">
            <v>Grad School of Education</v>
          </cell>
          <cell r="B6006" t="str">
            <v>Education</v>
          </cell>
          <cell r="N6006" t="str">
            <v>Not TAS Eligible</v>
          </cell>
          <cell r="S6006">
            <v>9</v>
          </cell>
          <cell r="X6006">
            <v>10.853423043737969</v>
          </cell>
        </row>
        <row r="6007">
          <cell r="A6007" t="str">
            <v>Grad School of Education</v>
          </cell>
          <cell r="B6007" t="str">
            <v>Education</v>
          </cell>
          <cell r="N6007" t="str">
            <v>Not TAS Eligible</v>
          </cell>
          <cell r="S6007">
            <v>5</v>
          </cell>
          <cell r="X6007">
            <v>5.7823297288986826</v>
          </cell>
        </row>
        <row r="6008">
          <cell r="A6008" t="str">
            <v>Grad School of Education</v>
          </cell>
          <cell r="B6008" t="str">
            <v>Education</v>
          </cell>
          <cell r="N6008" t="str">
            <v>Not TAS Eligible</v>
          </cell>
          <cell r="S6008">
            <v>8.5</v>
          </cell>
          <cell r="X6008">
            <v>10.622635714455047</v>
          </cell>
        </row>
        <row r="6009">
          <cell r="A6009" t="str">
            <v>Grad School of Education</v>
          </cell>
          <cell r="B6009" t="str">
            <v>Education</v>
          </cell>
          <cell r="N6009" t="str">
            <v>Not TAS Eligible</v>
          </cell>
          <cell r="S6009">
            <v>9</v>
          </cell>
          <cell r="X6009">
            <v>11.019838056680161</v>
          </cell>
        </row>
        <row r="6010">
          <cell r="A6010" t="str">
            <v>Grad School of Education</v>
          </cell>
          <cell r="B6010" t="str">
            <v>Education</v>
          </cell>
          <cell r="N6010" t="str">
            <v>Not TAS Eligible</v>
          </cell>
          <cell r="S6010">
            <v>8.5</v>
          </cell>
          <cell r="X6010">
            <v>10.093611159156477</v>
          </cell>
        </row>
        <row r="6011">
          <cell r="A6011" t="str">
            <v>Grad School of Education</v>
          </cell>
          <cell r="B6011" t="str">
            <v>Education</v>
          </cell>
          <cell r="N6011" t="str">
            <v>Not TAS Eligible</v>
          </cell>
          <cell r="S6011">
            <v>11</v>
          </cell>
          <cell r="X6011">
            <v>13.229698149951314</v>
          </cell>
        </row>
        <row r="6012">
          <cell r="A6012" t="str">
            <v>Grad School of Education</v>
          </cell>
          <cell r="B6012" t="str">
            <v>Education</v>
          </cell>
          <cell r="N6012" t="str">
            <v>Not TAS Eligible</v>
          </cell>
          <cell r="S6012">
            <v>10.5</v>
          </cell>
          <cell r="X6012">
            <v>12.700916860357781</v>
          </cell>
        </row>
        <row r="6013">
          <cell r="A6013" t="str">
            <v>Grad School of Education</v>
          </cell>
          <cell r="B6013" t="str">
            <v>Education</v>
          </cell>
          <cell r="N6013" t="str">
            <v>Not TAS Eligible</v>
          </cell>
          <cell r="S6013">
            <v>12.5</v>
          </cell>
          <cell r="X6013">
            <v>15.170588838210426</v>
          </cell>
        </row>
        <row r="6014">
          <cell r="A6014" t="str">
            <v>Grad School of Education</v>
          </cell>
          <cell r="B6014" t="str">
            <v>Education</v>
          </cell>
          <cell r="N6014" t="str">
            <v>Not TAS Eligible</v>
          </cell>
          <cell r="S6014">
            <v>13.5</v>
          </cell>
          <cell r="X6014">
            <v>15.623102547019935</v>
          </cell>
        </row>
        <row r="6015">
          <cell r="A6015" t="str">
            <v>Grad School of Education</v>
          </cell>
          <cell r="B6015" t="str">
            <v>Education</v>
          </cell>
          <cell r="N6015" t="str">
            <v>Not TAS Eligible</v>
          </cell>
          <cell r="S6015">
            <v>14.5</v>
          </cell>
          <cell r="X6015">
            <v>17.945307779232376</v>
          </cell>
        </row>
        <row r="6016">
          <cell r="A6016" t="str">
            <v>Grad School of Education</v>
          </cell>
          <cell r="B6016" t="str">
            <v>Education</v>
          </cell>
          <cell r="N6016" t="str">
            <v>Not TAS Eligible</v>
          </cell>
          <cell r="S6016">
            <v>7</v>
          </cell>
          <cell r="X6016">
            <v>8.5048400477865531</v>
          </cell>
        </row>
        <row r="6017">
          <cell r="A6017" t="str">
            <v>Grad School of Education</v>
          </cell>
          <cell r="B6017" t="str">
            <v>Education</v>
          </cell>
          <cell r="N6017" t="str">
            <v>Not TAS Eligible</v>
          </cell>
          <cell r="S6017">
            <v>12</v>
          </cell>
          <cell r="X6017">
            <v>14.993878542510121</v>
          </cell>
        </row>
        <row r="6018">
          <cell r="A6018" t="str">
            <v>Grad School of Education</v>
          </cell>
          <cell r="B6018" t="str">
            <v>Education</v>
          </cell>
          <cell r="N6018" t="str">
            <v>Not TAS Eligible</v>
          </cell>
          <cell r="S6018">
            <v>11</v>
          </cell>
          <cell r="X6018">
            <v>13.592307692307692</v>
          </cell>
        </row>
        <row r="6019">
          <cell r="A6019" t="str">
            <v>Grad School of Education</v>
          </cell>
          <cell r="B6019" t="str">
            <v>Education</v>
          </cell>
          <cell r="N6019" t="str">
            <v>Not TAS Eligible</v>
          </cell>
          <cell r="S6019">
            <v>7.5</v>
          </cell>
          <cell r="X6019">
            <v>9.2174089068825911</v>
          </cell>
        </row>
        <row r="6020">
          <cell r="A6020" t="str">
            <v>Grad School of Education</v>
          </cell>
          <cell r="B6020" t="str">
            <v>Education</v>
          </cell>
          <cell r="N6020" t="str">
            <v>Not TAS Eligible</v>
          </cell>
          <cell r="S6020">
            <v>8.5</v>
          </cell>
          <cell r="X6020">
            <v>10.651417004048582</v>
          </cell>
        </row>
        <row r="6021">
          <cell r="A6021" t="str">
            <v>Grad School of Education</v>
          </cell>
          <cell r="B6021" t="str">
            <v>Education</v>
          </cell>
          <cell r="N6021" t="str">
            <v>Not TAS Eligible</v>
          </cell>
          <cell r="S6021">
            <v>18</v>
          </cell>
          <cell r="X6021">
            <v>22.736842105263161</v>
          </cell>
        </row>
        <row r="6022">
          <cell r="A6022" t="str">
            <v>Grad School of Education</v>
          </cell>
          <cell r="B6022" t="str">
            <v>Education</v>
          </cell>
          <cell r="N6022" t="str">
            <v>Not TAS Eligible</v>
          </cell>
          <cell r="S6022">
            <v>7.5</v>
          </cell>
          <cell r="X6022">
            <v>8.8365080403998721</v>
          </cell>
        </row>
        <row r="6023">
          <cell r="A6023" t="str">
            <v>Grad School of Education</v>
          </cell>
          <cell r="B6023" t="str">
            <v>Education</v>
          </cell>
          <cell r="N6023" t="str">
            <v>Not TAS Eligible</v>
          </cell>
          <cell r="S6023">
            <v>14</v>
          </cell>
          <cell r="X6023">
            <v>16.780269087078427</v>
          </cell>
        </row>
        <row r="6024">
          <cell r="A6024" t="str">
            <v>Grad School of Education</v>
          </cell>
          <cell r="B6024" t="str">
            <v>Education</v>
          </cell>
          <cell r="N6024" t="str">
            <v>Not TAS Eligible</v>
          </cell>
          <cell r="S6024">
            <v>34</v>
          </cell>
          <cell r="X6024">
            <v>32.834280014432046</v>
          </cell>
        </row>
        <row r="6025">
          <cell r="A6025" t="str">
            <v>Grad School of Education</v>
          </cell>
          <cell r="B6025" t="str">
            <v>Education</v>
          </cell>
          <cell r="N6025" t="str">
            <v>Not TAS Eligible</v>
          </cell>
          <cell r="S6025">
            <v>3</v>
          </cell>
          <cell r="X6025">
            <v>3.3470536295194724</v>
          </cell>
        </row>
        <row r="6026">
          <cell r="A6026" t="str">
            <v>Grad School of Education</v>
          </cell>
          <cell r="B6026" t="str">
            <v>Education</v>
          </cell>
          <cell r="N6026" t="str">
            <v>Not TAS Eligible</v>
          </cell>
          <cell r="S6026">
            <v>30</v>
          </cell>
          <cell r="X6026">
            <v>36.76007510462756</v>
          </cell>
        </row>
        <row r="6027">
          <cell r="A6027" t="str">
            <v>Grad School of Education</v>
          </cell>
          <cell r="B6027" t="str">
            <v>Education</v>
          </cell>
          <cell r="N6027" t="str">
            <v>Not TAS Eligible</v>
          </cell>
          <cell r="S6027">
            <v>3</v>
          </cell>
          <cell r="X6027">
            <v>3.5570981044091532</v>
          </cell>
        </row>
        <row r="6028">
          <cell r="A6028" t="str">
            <v>Grad School of Education</v>
          </cell>
          <cell r="B6028" t="str">
            <v>Education</v>
          </cell>
          <cell r="N6028" t="str">
            <v>Not TAS Eligible</v>
          </cell>
          <cell r="S6028">
            <v>2</v>
          </cell>
          <cell r="X6028">
            <v>2.050844949086406</v>
          </cell>
        </row>
        <row r="6029">
          <cell r="A6029" t="str">
            <v>Grad School of Education</v>
          </cell>
          <cell r="B6029" t="str">
            <v>Education</v>
          </cell>
          <cell r="N6029" t="str">
            <v>Not TAS Eligible</v>
          </cell>
          <cell r="S6029">
            <v>20</v>
          </cell>
          <cell r="X6029">
            <v>23.192529573089327</v>
          </cell>
        </row>
        <row r="6030">
          <cell r="A6030" t="str">
            <v>Grad School of Education</v>
          </cell>
          <cell r="B6030" t="str">
            <v>Education</v>
          </cell>
          <cell r="N6030" t="str">
            <v>Not TAS Eligible</v>
          </cell>
          <cell r="S6030">
            <v>9</v>
          </cell>
          <cell r="X6030">
            <v>9.2596961309951844</v>
          </cell>
        </row>
        <row r="6031">
          <cell r="A6031" t="str">
            <v>Grad School of Education</v>
          </cell>
          <cell r="B6031" t="str">
            <v>Education</v>
          </cell>
          <cell r="N6031" t="str">
            <v>Not TAS Eligible</v>
          </cell>
          <cell r="S6031">
            <v>4</v>
          </cell>
          <cell r="X6031">
            <v>5.0526315789473681</v>
          </cell>
        </row>
        <row r="6032">
          <cell r="A6032" t="str">
            <v>Grad School of Education</v>
          </cell>
          <cell r="B6032" t="str">
            <v>Education</v>
          </cell>
          <cell r="N6032" t="str">
            <v>Not TAS Eligible</v>
          </cell>
          <cell r="S6032">
            <v>20</v>
          </cell>
          <cell r="X6032">
            <v>20.812043941046902</v>
          </cell>
        </row>
        <row r="6033">
          <cell r="A6033" t="str">
            <v>Grad School of Education</v>
          </cell>
          <cell r="B6033" t="str">
            <v>Education</v>
          </cell>
          <cell r="N6033" t="str">
            <v>Not TAS Eligible</v>
          </cell>
          <cell r="S6033">
            <v>2</v>
          </cell>
          <cell r="X6033">
            <v>2.1377116260045876</v>
          </cell>
        </row>
        <row r="6034">
          <cell r="A6034" t="str">
            <v>Grad School of Education</v>
          </cell>
          <cell r="B6034" t="str">
            <v>Education</v>
          </cell>
          <cell r="N6034" t="str">
            <v>Not TAS Eligible</v>
          </cell>
          <cell r="S6034">
            <v>1</v>
          </cell>
          <cell r="X6034">
            <v>1.243796109993293</v>
          </cell>
        </row>
        <row r="6035">
          <cell r="A6035" t="str">
            <v>Grad School of Education</v>
          </cell>
          <cell r="B6035" t="str">
            <v>Education</v>
          </cell>
          <cell r="N6035" t="str">
            <v>Not TAS Eligible</v>
          </cell>
          <cell r="S6035">
            <v>6</v>
          </cell>
          <cell r="X6035">
            <v>5.721311475409836</v>
          </cell>
        </row>
        <row r="6036">
          <cell r="A6036" t="str">
            <v>Grad School of Education</v>
          </cell>
          <cell r="B6036" t="str">
            <v>Education</v>
          </cell>
          <cell r="N6036" t="str">
            <v>Not TAS Eligible</v>
          </cell>
          <cell r="S6036">
            <v>10</v>
          </cell>
          <cell r="X6036">
            <v>10.601537428575645</v>
          </cell>
        </row>
        <row r="6037">
          <cell r="A6037" t="str">
            <v>Grad School of Education</v>
          </cell>
          <cell r="B6037" t="str">
            <v>Education</v>
          </cell>
          <cell r="N6037" t="str">
            <v>Not TAS Eligible</v>
          </cell>
          <cell r="S6037">
            <v>6</v>
          </cell>
          <cell r="X6037">
            <v>6.3659073961158281</v>
          </cell>
        </row>
        <row r="6038">
          <cell r="A6038" t="str">
            <v>Grad School of Education</v>
          </cell>
          <cell r="B6038" t="str">
            <v>Education</v>
          </cell>
          <cell r="N6038" t="str">
            <v>Not TAS Eligible</v>
          </cell>
          <cell r="S6038">
            <v>52</v>
          </cell>
          <cell r="X6038">
            <v>56.667291253951817</v>
          </cell>
        </row>
        <row r="6039">
          <cell r="A6039" t="str">
            <v>Grad School of Education</v>
          </cell>
          <cell r="B6039" t="str">
            <v>Education</v>
          </cell>
          <cell r="N6039" t="str">
            <v>Not TAS Eligible</v>
          </cell>
          <cell r="S6039">
            <v>0.5</v>
          </cell>
          <cell r="X6039">
            <v>0.5</v>
          </cell>
        </row>
        <row r="6040">
          <cell r="A6040" t="str">
            <v>Grad School of Education</v>
          </cell>
          <cell r="B6040" t="str">
            <v>Education</v>
          </cell>
          <cell r="N6040" t="str">
            <v>Not TAS Eligible</v>
          </cell>
          <cell r="S6040">
            <v>4</v>
          </cell>
          <cell r="X6040">
            <v>4.3554627890889117</v>
          </cell>
        </row>
        <row r="6041">
          <cell r="A6041" t="str">
            <v>Grad School of Education</v>
          </cell>
          <cell r="B6041" t="str">
            <v>Education</v>
          </cell>
          <cell r="N6041" t="str">
            <v>Not TAS Eligible</v>
          </cell>
          <cell r="S6041">
            <v>12</v>
          </cell>
          <cell r="X6041">
            <v>13.678696543789679</v>
          </cell>
        </row>
        <row r="6042">
          <cell r="A6042" t="str">
            <v>Grad School of Education</v>
          </cell>
          <cell r="B6042" t="str">
            <v>Education</v>
          </cell>
          <cell r="N6042" t="str">
            <v>Not TAS Eligible</v>
          </cell>
          <cell r="S6042">
            <v>9</v>
          </cell>
          <cell r="X6042">
            <v>9.8750896589998671</v>
          </cell>
        </row>
        <row r="6043">
          <cell r="A6043" t="str">
            <v>Grad School of Education</v>
          </cell>
          <cell r="B6043" t="str">
            <v>Education</v>
          </cell>
          <cell r="N6043" t="str">
            <v>Not TAS Eligible</v>
          </cell>
          <cell r="S6043">
            <v>4</v>
          </cell>
          <cell r="X6043">
            <v>5.0526315789473681</v>
          </cell>
        </row>
        <row r="6044">
          <cell r="A6044" t="str">
            <v>Grad School of Education</v>
          </cell>
          <cell r="B6044" t="str">
            <v>Education</v>
          </cell>
          <cell r="N6044" t="str">
            <v>Not TAS Eligible</v>
          </cell>
          <cell r="S6044">
            <v>9</v>
          </cell>
          <cell r="X6044">
            <v>10.853423043737969</v>
          </cell>
        </row>
        <row r="6045">
          <cell r="A6045" t="str">
            <v>Grad School of Education</v>
          </cell>
          <cell r="B6045" t="str">
            <v>Education</v>
          </cell>
          <cell r="N6045" t="str">
            <v>Not TAS Eligible</v>
          </cell>
          <cell r="S6045">
            <v>5</v>
          </cell>
          <cell r="X6045">
            <v>5.7823297288986826</v>
          </cell>
        </row>
        <row r="6046">
          <cell r="A6046" t="str">
            <v>Grad School of Education</v>
          </cell>
          <cell r="B6046" t="str">
            <v>Education</v>
          </cell>
          <cell r="N6046" t="str">
            <v>Not TAS Eligible</v>
          </cell>
          <cell r="S6046">
            <v>8.5</v>
          </cell>
          <cell r="X6046">
            <v>10.622635714455047</v>
          </cell>
        </row>
        <row r="6047">
          <cell r="A6047" t="str">
            <v>Grad School of Education</v>
          </cell>
          <cell r="B6047" t="str">
            <v>Education</v>
          </cell>
          <cell r="N6047" t="str">
            <v>Not TAS Eligible</v>
          </cell>
          <cell r="S6047">
            <v>9</v>
          </cell>
          <cell r="X6047">
            <v>11.019838056680161</v>
          </cell>
        </row>
        <row r="6048">
          <cell r="A6048" t="str">
            <v>Grad School of Education</v>
          </cell>
          <cell r="B6048" t="str">
            <v>Education</v>
          </cell>
          <cell r="N6048" t="str">
            <v>Not TAS Eligible</v>
          </cell>
          <cell r="S6048">
            <v>8.5</v>
          </cell>
          <cell r="X6048">
            <v>10.093611159156477</v>
          </cell>
        </row>
        <row r="6049">
          <cell r="A6049" t="str">
            <v>Grad School of Education</v>
          </cell>
          <cell r="B6049" t="str">
            <v>Education</v>
          </cell>
          <cell r="N6049" t="str">
            <v>Not TAS Eligible</v>
          </cell>
          <cell r="S6049">
            <v>11</v>
          </cell>
          <cell r="X6049">
            <v>13.229698149951314</v>
          </cell>
        </row>
        <row r="6050">
          <cell r="A6050" t="str">
            <v>Grad School of Education</v>
          </cell>
          <cell r="B6050" t="str">
            <v>Education</v>
          </cell>
          <cell r="N6050" t="str">
            <v>Not TAS Eligible</v>
          </cell>
          <cell r="S6050">
            <v>10.5</v>
          </cell>
          <cell r="X6050">
            <v>12.700916860357781</v>
          </cell>
        </row>
        <row r="6051">
          <cell r="A6051" t="str">
            <v>Grad School of Education</v>
          </cell>
          <cell r="B6051" t="str">
            <v>Education</v>
          </cell>
          <cell r="N6051" t="str">
            <v>Not TAS Eligible</v>
          </cell>
          <cell r="S6051">
            <v>12.5</v>
          </cell>
          <cell r="X6051">
            <v>15.170588838210426</v>
          </cell>
        </row>
        <row r="6052">
          <cell r="A6052" t="str">
            <v>Grad School of Education</v>
          </cell>
          <cell r="B6052" t="str">
            <v>Education</v>
          </cell>
          <cell r="N6052" t="str">
            <v>Not TAS Eligible</v>
          </cell>
          <cell r="S6052">
            <v>13.5</v>
          </cell>
          <cell r="X6052">
            <v>15.623102547019935</v>
          </cell>
        </row>
        <row r="6053">
          <cell r="A6053" t="str">
            <v>Grad School of Education</v>
          </cell>
          <cell r="B6053" t="str">
            <v>Education</v>
          </cell>
          <cell r="N6053" t="str">
            <v>Not TAS Eligible</v>
          </cell>
          <cell r="S6053">
            <v>14.5</v>
          </cell>
          <cell r="X6053">
            <v>17.945307779232376</v>
          </cell>
        </row>
        <row r="6054">
          <cell r="A6054" t="str">
            <v>Grad School of Education</v>
          </cell>
          <cell r="B6054" t="str">
            <v>Education</v>
          </cell>
          <cell r="N6054" t="str">
            <v>Not TAS Eligible</v>
          </cell>
          <cell r="S6054">
            <v>7</v>
          </cell>
          <cell r="X6054">
            <v>8.5048400477865531</v>
          </cell>
        </row>
        <row r="6055">
          <cell r="A6055" t="str">
            <v>Grad School of Education</v>
          </cell>
          <cell r="B6055" t="str">
            <v>Education</v>
          </cell>
          <cell r="N6055" t="str">
            <v>Not TAS Eligible</v>
          </cell>
          <cell r="S6055">
            <v>12</v>
          </cell>
          <cell r="X6055">
            <v>14.993878542510121</v>
          </cell>
        </row>
        <row r="6056">
          <cell r="A6056" t="str">
            <v>Grad School of Education</v>
          </cell>
          <cell r="B6056" t="str">
            <v>Education</v>
          </cell>
          <cell r="N6056" t="str">
            <v>Not TAS Eligible</v>
          </cell>
          <cell r="S6056">
            <v>11</v>
          </cell>
          <cell r="X6056">
            <v>13.592307692307692</v>
          </cell>
        </row>
        <row r="6057">
          <cell r="A6057" t="str">
            <v>Grad School of Education</v>
          </cell>
          <cell r="B6057" t="str">
            <v>Education</v>
          </cell>
          <cell r="N6057" t="str">
            <v>Not TAS Eligible</v>
          </cell>
          <cell r="S6057">
            <v>7.5</v>
          </cell>
          <cell r="X6057">
            <v>9.2174089068825911</v>
          </cell>
        </row>
        <row r="6058">
          <cell r="A6058" t="str">
            <v>Grad School of Education</v>
          </cell>
          <cell r="B6058" t="str">
            <v>Education</v>
          </cell>
          <cell r="N6058" t="str">
            <v>Not TAS Eligible</v>
          </cell>
          <cell r="S6058">
            <v>8.5</v>
          </cell>
          <cell r="X6058">
            <v>10.651417004048582</v>
          </cell>
        </row>
        <row r="6059">
          <cell r="A6059" t="str">
            <v>Grad School of Education</v>
          </cell>
          <cell r="B6059" t="str">
            <v>Education</v>
          </cell>
          <cell r="N6059" t="str">
            <v>Not TAS Eligible</v>
          </cell>
          <cell r="S6059">
            <v>30</v>
          </cell>
          <cell r="X6059">
            <v>32.979155488264425</v>
          </cell>
        </row>
        <row r="6060">
          <cell r="A6060" t="str">
            <v>Grad School of Education</v>
          </cell>
          <cell r="B6060" t="str">
            <v>Education</v>
          </cell>
          <cell r="N6060" t="str">
            <v>Not TAS Eligible</v>
          </cell>
          <cell r="S6060">
            <v>16</v>
          </cell>
          <cell r="X6060">
            <v>18.225181011721972</v>
          </cell>
        </row>
        <row r="6061">
          <cell r="A6061" t="str">
            <v>Grad School of Education</v>
          </cell>
          <cell r="B6061" t="str">
            <v>Education</v>
          </cell>
          <cell r="N6061" t="str">
            <v>Not TAS Eligible</v>
          </cell>
          <cell r="S6061">
            <v>16</v>
          </cell>
          <cell r="X6061">
            <v>15.68581223492194</v>
          </cell>
        </row>
        <row r="6062">
          <cell r="A6062" t="str">
            <v>Grad School of Education</v>
          </cell>
          <cell r="B6062" t="str">
            <v>Education</v>
          </cell>
          <cell r="N6062" t="str">
            <v>Not TAS Eligible</v>
          </cell>
          <cell r="S6062">
            <v>3</v>
          </cell>
          <cell r="X6062">
            <v>2.7782792386944815</v>
          </cell>
        </row>
        <row r="6063">
          <cell r="A6063" t="str">
            <v>Grad School of Education</v>
          </cell>
          <cell r="B6063" t="str">
            <v>Education</v>
          </cell>
          <cell r="N6063" t="str">
            <v>Not TAS Eligible</v>
          </cell>
          <cell r="S6063">
            <v>51</v>
          </cell>
          <cell r="X6063">
            <v>56.706554580905035</v>
          </cell>
        </row>
        <row r="6064">
          <cell r="A6064" t="str">
            <v>Grad School of Education</v>
          </cell>
          <cell r="B6064" t="str">
            <v>Education</v>
          </cell>
          <cell r="N6064" t="str">
            <v>Not TAS Eligible</v>
          </cell>
          <cell r="S6064">
            <v>4</v>
          </cell>
          <cell r="X6064">
            <v>4.8223812621990891</v>
          </cell>
        </row>
        <row r="6065">
          <cell r="A6065" t="str">
            <v>Grad School of Education</v>
          </cell>
          <cell r="B6065" t="str">
            <v>Education</v>
          </cell>
          <cell r="N6065" t="str">
            <v>Not TAS Eligible</v>
          </cell>
          <cell r="S6065">
            <v>12</v>
          </cell>
          <cell r="X6065">
            <v>15.157894736842104</v>
          </cell>
        </row>
        <row r="6066">
          <cell r="A6066" t="str">
            <v>Grad School of Education</v>
          </cell>
          <cell r="B6066" t="str">
            <v>Education</v>
          </cell>
          <cell r="N6066" t="str">
            <v>Not TAS Eligible</v>
          </cell>
          <cell r="S6066">
            <v>25</v>
          </cell>
          <cell r="X6066">
            <v>29.054878048780488</v>
          </cell>
        </row>
        <row r="6067">
          <cell r="A6067" t="str">
            <v>Grad School of Education</v>
          </cell>
          <cell r="B6067" t="str">
            <v>Education</v>
          </cell>
          <cell r="N6067" t="str">
            <v>Not TAS Eligible</v>
          </cell>
          <cell r="S6067">
            <v>24</v>
          </cell>
          <cell r="X6067">
            <v>27.738649155722324</v>
          </cell>
        </row>
        <row r="6068">
          <cell r="A6068" t="str">
            <v>Grad School of Education</v>
          </cell>
          <cell r="B6068" t="str">
            <v>Education</v>
          </cell>
          <cell r="N6068" t="str">
            <v>Not TAS Eligible</v>
          </cell>
          <cell r="S6068">
            <v>26</v>
          </cell>
          <cell r="X6068">
            <v>30.213414634146339</v>
          </cell>
        </row>
        <row r="6069">
          <cell r="A6069" t="str">
            <v>Grad School of Education</v>
          </cell>
          <cell r="B6069" t="str">
            <v>Education</v>
          </cell>
          <cell r="N6069" t="str">
            <v>Not TAS Eligible</v>
          </cell>
          <cell r="S6069">
            <v>20</v>
          </cell>
          <cell r="X6069">
            <v>22.086501921773085</v>
          </cell>
        </row>
        <row r="6070">
          <cell r="A6070" t="str">
            <v>Grad School of Education</v>
          </cell>
          <cell r="B6070" t="str">
            <v>Education</v>
          </cell>
          <cell r="N6070" t="str">
            <v>Not TAS Eligible</v>
          </cell>
          <cell r="S6070">
            <v>3</v>
          </cell>
          <cell r="X6070">
            <v>3.6848523748395379</v>
          </cell>
        </row>
        <row r="6071">
          <cell r="A6071" t="str">
            <v>Grad School of Education</v>
          </cell>
          <cell r="B6071" t="str">
            <v>Education</v>
          </cell>
          <cell r="N6071" t="str">
            <v>Not TAS Eligible</v>
          </cell>
          <cell r="S6071">
            <v>12</v>
          </cell>
          <cell r="X6071">
            <v>14.701069173609664</v>
          </cell>
        </row>
        <row r="6072">
          <cell r="A6072" t="str">
            <v>Grad School of Education</v>
          </cell>
          <cell r="B6072" t="str">
            <v>Education</v>
          </cell>
          <cell r="N6072" t="str">
            <v>Not TAS Eligible</v>
          </cell>
          <cell r="S6072">
            <v>1</v>
          </cell>
          <cell r="X6072">
            <v>1.0856054100103865</v>
          </cell>
        </row>
        <row r="6073">
          <cell r="A6073" t="str">
            <v>Grad School of Education</v>
          </cell>
          <cell r="B6073" t="str">
            <v>Education</v>
          </cell>
          <cell r="N6073" t="str">
            <v>Not TAS Eligible</v>
          </cell>
          <cell r="S6073">
            <v>1</v>
          </cell>
          <cell r="X6073">
            <v>1.1335873756728272</v>
          </cell>
        </row>
        <row r="6074">
          <cell r="A6074" t="str">
            <v>Grad School of Education</v>
          </cell>
          <cell r="B6074" t="str">
            <v>Education</v>
          </cell>
          <cell r="N6074" t="str">
            <v>Not TAS Eligible</v>
          </cell>
          <cell r="S6074">
            <v>4</v>
          </cell>
          <cell r="X6074">
            <v>3.6489342832479368</v>
          </cell>
        </row>
        <row r="6075">
          <cell r="A6075" t="str">
            <v>Grad School of Education</v>
          </cell>
          <cell r="B6075" t="str">
            <v>Education</v>
          </cell>
          <cell r="N6075" t="str">
            <v>Not TAS Eligible</v>
          </cell>
          <cell r="S6075">
            <v>3</v>
          </cell>
          <cell r="X6075">
            <v>3.7319111050234564</v>
          </cell>
        </row>
        <row r="6076">
          <cell r="A6076" t="str">
            <v>Grad School of Education</v>
          </cell>
          <cell r="B6076" t="str">
            <v>Education</v>
          </cell>
          <cell r="N6076" t="str">
            <v>Not TAS Eligible</v>
          </cell>
          <cell r="S6076">
            <v>8</v>
          </cell>
          <cell r="X6076">
            <v>9.1185747698439865</v>
          </cell>
        </row>
        <row r="6077">
          <cell r="A6077" t="str">
            <v>Grad School of Education</v>
          </cell>
          <cell r="B6077" t="str">
            <v>Education</v>
          </cell>
          <cell r="N6077" t="str">
            <v>Not TAS Eligible</v>
          </cell>
          <cell r="S6077">
            <v>1</v>
          </cell>
          <cell r="X6077">
            <v>1.1188504797208443</v>
          </cell>
        </row>
        <row r="6078">
          <cell r="A6078" t="str">
            <v>Grad School of Education</v>
          </cell>
          <cell r="B6078" t="str">
            <v>Education</v>
          </cell>
          <cell r="N6078" t="str">
            <v>Not TAS Eligible</v>
          </cell>
          <cell r="S6078">
            <v>1</v>
          </cell>
          <cell r="X6078">
            <v>0.91834609770488607</v>
          </cell>
        </row>
        <row r="6079">
          <cell r="A6079" t="str">
            <v>Grad School of Education</v>
          </cell>
          <cell r="B6079" t="str">
            <v>Education</v>
          </cell>
          <cell r="N6079" t="str">
            <v>Not TAS Eligible</v>
          </cell>
          <cell r="S6079">
            <v>5</v>
          </cell>
          <cell r="X6079">
            <v>5.7239478579293586</v>
          </cell>
        </row>
        <row r="6080">
          <cell r="A6080" t="str">
            <v>Grad School of Education</v>
          </cell>
          <cell r="B6080" t="str">
            <v>Education</v>
          </cell>
          <cell r="N6080" t="str">
            <v>Not TAS Eligible</v>
          </cell>
          <cell r="S6080">
            <v>4</v>
          </cell>
          <cell r="X6080">
            <v>4.8733156547904501</v>
          </cell>
        </row>
        <row r="6081">
          <cell r="A6081" t="str">
            <v>Grad School of Education</v>
          </cell>
          <cell r="B6081" t="str">
            <v>Education</v>
          </cell>
          <cell r="N6081" t="str">
            <v>Not TAS Eligible</v>
          </cell>
          <cell r="S6081">
            <v>18</v>
          </cell>
          <cell r="X6081">
            <v>18.320169154026694</v>
          </cell>
        </row>
        <row r="6082">
          <cell r="A6082" t="str">
            <v>Grad School of Education</v>
          </cell>
          <cell r="B6082" t="str">
            <v>Education</v>
          </cell>
          <cell r="N6082" t="str">
            <v>Not TAS Eligible</v>
          </cell>
          <cell r="S6082">
            <v>22</v>
          </cell>
          <cell r="X6082">
            <v>22.462725005601452</v>
          </cell>
        </row>
        <row r="6083">
          <cell r="A6083" t="str">
            <v>Grad School of Education</v>
          </cell>
          <cell r="B6083" t="str">
            <v>Education</v>
          </cell>
          <cell r="N6083" t="str">
            <v>Not TAS Eligible</v>
          </cell>
          <cell r="S6083">
            <v>8</v>
          </cell>
          <cell r="X6083">
            <v>9.1028995517500295</v>
          </cell>
        </row>
        <row r="6084">
          <cell r="A6084" t="str">
            <v>Grad School of Education</v>
          </cell>
          <cell r="B6084" t="str">
            <v>Education</v>
          </cell>
          <cell r="N6084" t="str">
            <v>Not TAS Eligible</v>
          </cell>
          <cell r="S6084">
            <v>6</v>
          </cell>
          <cell r="X6084">
            <v>6.5216770038083025</v>
          </cell>
        </row>
        <row r="6085">
          <cell r="A6085" t="str">
            <v>Grad School of Education</v>
          </cell>
          <cell r="B6085" t="str">
            <v>Education</v>
          </cell>
          <cell r="N6085" t="str">
            <v>Not TAS Eligible</v>
          </cell>
          <cell r="S6085">
            <v>2</v>
          </cell>
          <cell r="X6085">
            <v>2.2252854404533711</v>
          </cell>
        </row>
        <row r="6086">
          <cell r="A6086" t="str">
            <v>Grad School of Education</v>
          </cell>
          <cell r="B6086" t="str">
            <v>Education</v>
          </cell>
          <cell r="N6086" t="str">
            <v>Not TAS Eligible</v>
          </cell>
          <cell r="S6086">
            <v>12</v>
          </cell>
          <cell r="X6086">
            <v>14.199014901602698</v>
          </cell>
        </row>
        <row r="6087">
          <cell r="A6087" t="str">
            <v>Grad School of Education</v>
          </cell>
          <cell r="B6087" t="str">
            <v>Education</v>
          </cell>
          <cell r="N6087" t="str">
            <v>Not TAS Eligible</v>
          </cell>
          <cell r="S6087">
            <v>20</v>
          </cell>
          <cell r="X6087">
            <v>20.462618615449934</v>
          </cell>
        </row>
        <row r="6088">
          <cell r="A6088" t="str">
            <v>Grad School of Journalism</v>
          </cell>
          <cell r="B6088" t="str">
            <v>Journalism</v>
          </cell>
          <cell r="N6088" t="str">
            <v>Not TAS Eligible</v>
          </cell>
          <cell r="S6088">
            <v>2</v>
          </cell>
          <cell r="X6088">
            <v>2.5117647058823529</v>
          </cell>
        </row>
        <row r="6089">
          <cell r="A6089" t="str">
            <v>Grad School of Journalism</v>
          </cell>
          <cell r="B6089" t="str">
            <v>Journalism</v>
          </cell>
          <cell r="N6089" t="str">
            <v>TAS Eligible</v>
          </cell>
          <cell r="S6089">
            <v>344</v>
          </cell>
          <cell r="X6089">
            <v>346.00068713957387</v>
          </cell>
        </row>
        <row r="6090">
          <cell r="A6090" t="str">
            <v>Grad School of Journalism</v>
          </cell>
          <cell r="B6090" t="str">
            <v>Journalism</v>
          </cell>
          <cell r="N6090" t="str">
            <v>Not TAS Eligible</v>
          </cell>
          <cell r="S6090">
            <v>17</v>
          </cell>
          <cell r="X6090">
            <v>18.152352102377364</v>
          </cell>
        </row>
        <row r="6091">
          <cell r="A6091" t="str">
            <v>Grad School of Journalism</v>
          </cell>
          <cell r="B6091" t="str">
            <v>Journalism</v>
          </cell>
          <cell r="N6091" t="str">
            <v>TAS Eligible</v>
          </cell>
          <cell r="S6091">
            <v>332</v>
          </cell>
          <cell r="X6091">
            <v>333.93089572772817</v>
          </cell>
        </row>
        <row r="6092">
          <cell r="A6092" t="str">
            <v>Grad School of Journalism</v>
          </cell>
          <cell r="B6092" t="str">
            <v>Journalism</v>
          </cell>
          <cell r="N6092" t="str">
            <v>Not TAS Eligible</v>
          </cell>
          <cell r="S6092">
            <v>11</v>
          </cell>
          <cell r="X6092">
            <v>11.799102604454511</v>
          </cell>
        </row>
        <row r="6093">
          <cell r="A6093" t="str">
            <v>Grad School of Journalism</v>
          </cell>
          <cell r="B6093" t="str">
            <v>Journalism</v>
          </cell>
          <cell r="N6093" t="str">
            <v>Not TAS Eligible</v>
          </cell>
          <cell r="S6093">
            <v>25.5</v>
          </cell>
          <cell r="X6093">
            <v>28.3575584731311</v>
          </cell>
        </row>
        <row r="6094">
          <cell r="A6094" t="str">
            <v>Grad School of Journalism</v>
          </cell>
          <cell r="B6094" t="str">
            <v>Journalism</v>
          </cell>
          <cell r="N6094" t="str">
            <v>Not TAS Eligible</v>
          </cell>
          <cell r="S6094">
            <v>36</v>
          </cell>
          <cell r="X6094">
            <v>36.257754899798528</v>
          </cell>
        </row>
        <row r="6095">
          <cell r="A6095" t="str">
            <v>Grad School of Journalism</v>
          </cell>
          <cell r="B6095" t="str">
            <v>Journalism</v>
          </cell>
          <cell r="N6095" t="str">
            <v>TAS Eligible</v>
          </cell>
          <cell r="S6095">
            <v>80</v>
          </cell>
          <cell r="X6095">
            <v>79.048592484863121</v>
          </cell>
        </row>
        <row r="6096">
          <cell r="A6096" t="str">
            <v>Grad School of Journalism</v>
          </cell>
          <cell r="B6096" t="str">
            <v>Journalism</v>
          </cell>
          <cell r="N6096" t="str">
            <v>Not TAS Eligible</v>
          </cell>
          <cell r="S6096">
            <v>15</v>
          </cell>
          <cell r="X6096">
            <v>13.67290713524971</v>
          </cell>
        </row>
        <row r="6097">
          <cell r="A6097" t="str">
            <v>Grad School of Journalism</v>
          </cell>
          <cell r="B6097" t="str">
            <v>Journalism</v>
          </cell>
          <cell r="N6097" t="str">
            <v>Not TAS Eligible</v>
          </cell>
          <cell r="S6097">
            <v>2</v>
          </cell>
          <cell r="X6097">
            <v>2.014319716655474</v>
          </cell>
        </row>
        <row r="6098">
          <cell r="A6098" t="str">
            <v>Grad School of Journalism</v>
          </cell>
          <cell r="B6098" t="str">
            <v>Journalism</v>
          </cell>
          <cell r="N6098" t="str">
            <v>Not TAS Eligible</v>
          </cell>
          <cell r="S6098">
            <v>22</v>
          </cell>
          <cell r="X6098">
            <v>23.581117642931371</v>
          </cell>
        </row>
        <row r="6099">
          <cell r="A6099" t="str">
            <v>Other EVCP Programs</v>
          </cell>
          <cell r="B6099" t="str">
            <v>Other EVCP Programs</v>
          </cell>
          <cell r="N6099" t="str">
            <v>TAS Eligible</v>
          </cell>
          <cell r="S6099">
            <v>4.0199999999999996</v>
          </cell>
          <cell r="X6099">
            <v>3.6748824227456725</v>
          </cell>
        </row>
        <row r="6100">
          <cell r="A6100" t="str">
            <v>Other EVCP Programs</v>
          </cell>
          <cell r="B6100" t="str">
            <v>Other EVCP Programs</v>
          </cell>
          <cell r="N6100" t="str">
            <v>TAS Eligible</v>
          </cell>
          <cell r="S6100">
            <v>14.07</v>
          </cell>
          <cell r="X6100">
            <v>12.862088479609854</v>
          </cell>
        </row>
        <row r="6101">
          <cell r="A6101" t="str">
            <v>Other EVCP Programs</v>
          </cell>
          <cell r="B6101" t="str">
            <v>Other EVCP Programs</v>
          </cell>
          <cell r="N6101" t="str">
            <v>Not TAS Eligible</v>
          </cell>
          <cell r="S6101">
            <v>1.5</v>
          </cell>
          <cell r="X6101">
            <v>1.5433835182250395</v>
          </cell>
        </row>
        <row r="6102">
          <cell r="A6102" t="str">
            <v>Other EVCP Programs</v>
          </cell>
          <cell r="B6102" t="str">
            <v>Other EVCP Programs</v>
          </cell>
          <cell r="N6102" t="str">
            <v>Not TAS Eligible</v>
          </cell>
          <cell r="S6102">
            <v>30</v>
          </cell>
          <cell r="X6102">
            <v>31.321048006918673</v>
          </cell>
        </row>
        <row r="6103">
          <cell r="A6103" t="str">
            <v>Other EVCP Programs</v>
          </cell>
          <cell r="B6103" t="str">
            <v>Other EVCP Programs</v>
          </cell>
          <cell r="N6103" t="str">
            <v>Not TAS Eligible</v>
          </cell>
          <cell r="S6103">
            <v>16</v>
          </cell>
          <cell r="X6103">
            <v>17.563416395810762</v>
          </cell>
        </row>
        <row r="6104">
          <cell r="A6104" t="str">
            <v>Other EVCP Programs</v>
          </cell>
          <cell r="B6104" t="str">
            <v>Other EVCP Programs</v>
          </cell>
          <cell r="N6104" t="str">
            <v>Not TAS Eligible</v>
          </cell>
          <cell r="S6104">
            <v>33</v>
          </cell>
          <cell r="X6104">
            <v>33.842770280414499</v>
          </cell>
        </row>
        <row r="6105">
          <cell r="A6105" t="str">
            <v>Other EVCP Programs</v>
          </cell>
          <cell r="B6105" t="str">
            <v>Other EVCP Programs</v>
          </cell>
          <cell r="N6105" t="str">
            <v>Not TAS Eligible</v>
          </cell>
          <cell r="S6105">
            <v>34</v>
          </cell>
          <cell r="X6105">
            <v>35.329112443339667</v>
          </cell>
        </row>
        <row r="6106">
          <cell r="A6106" t="str">
            <v>Other EVCP Programs</v>
          </cell>
          <cell r="B6106" t="str">
            <v>Other EVCP Programs</v>
          </cell>
          <cell r="N6106" t="str">
            <v>Not TAS Eligible</v>
          </cell>
          <cell r="S6106">
            <v>32</v>
          </cell>
          <cell r="X6106">
            <v>34.150171917525988</v>
          </cell>
        </row>
        <row r="6107">
          <cell r="A6107" t="str">
            <v>Other EVCP Programs</v>
          </cell>
          <cell r="B6107" t="str">
            <v>Other EVCP Programs</v>
          </cell>
          <cell r="N6107" t="str">
            <v>Not TAS Eligible</v>
          </cell>
          <cell r="S6107">
            <v>21</v>
          </cell>
          <cell r="X6107">
            <v>20.473787758341906</v>
          </cell>
        </row>
        <row r="6108">
          <cell r="A6108" t="str">
            <v>Other EVCP Programs</v>
          </cell>
          <cell r="B6108" t="str">
            <v>Other EVCP Programs</v>
          </cell>
          <cell r="N6108" t="str">
            <v>Not TAS Eligible</v>
          </cell>
          <cell r="S6108">
            <v>21</v>
          </cell>
          <cell r="X6108">
            <v>22.482094340179593</v>
          </cell>
        </row>
        <row r="6109">
          <cell r="A6109" t="str">
            <v>Other EVCP Programs</v>
          </cell>
          <cell r="B6109" t="str">
            <v>Other EVCP Programs</v>
          </cell>
          <cell r="N6109" t="str">
            <v>Not TAS Eligible</v>
          </cell>
          <cell r="S6109">
            <v>37</v>
          </cell>
          <cell r="X6109">
            <v>39.218582597598555</v>
          </cell>
        </row>
        <row r="6110">
          <cell r="A6110" t="str">
            <v>Other EVCP Programs</v>
          </cell>
          <cell r="B6110" t="str">
            <v>Other EVCP Programs</v>
          </cell>
          <cell r="N6110" t="str">
            <v>Not TAS Eligible</v>
          </cell>
          <cell r="S6110">
            <v>18</v>
          </cell>
          <cell r="X6110">
            <v>18.160586381517085</v>
          </cell>
        </row>
        <row r="6111">
          <cell r="A6111" t="str">
            <v>Other EVCP Programs</v>
          </cell>
          <cell r="B6111" t="str">
            <v>Other EVCP Programs</v>
          </cell>
          <cell r="N6111" t="str">
            <v>Not TAS Eligible</v>
          </cell>
          <cell r="S6111">
            <v>26</v>
          </cell>
          <cell r="X6111">
            <v>28.513071648635965</v>
          </cell>
        </row>
        <row r="6112">
          <cell r="A6112" t="str">
            <v>Other EVCP Programs</v>
          </cell>
          <cell r="B6112" t="str">
            <v>Other EVCP Programs</v>
          </cell>
          <cell r="N6112" t="str">
            <v>Not TAS Eligible</v>
          </cell>
          <cell r="S6112">
            <v>32</v>
          </cell>
          <cell r="X6112">
            <v>33.399848813999853</v>
          </cell>
        </row>
        <row r="6113">
          <cell r="A6113" t="str">
            <v>Other EVCP Programs</v>
          </cell>
          <cell r="B6113" t="str">
            <v>Other EVCP Programs</v>
          </cell>
          <cell r="N6113" t="str">
            <v>TAS Eligible</v>
          </cell>
          <cell r="S6113">
            <v>51</v>
          </cell>
          <cell r="X6113">
            <v>52.841797764479338</v>
          </cell>
        </row>
        <row r="6114">
          <cell r="A6114" t="str">
            <v>Other EVCP Programs</v>
          </cell>
          <cell r="B6114" t="str">
            <v>Other EVCP Programs</v>
          </cell>
          <cell r="N6114" t="str">
            <v>Not TAS Eligible</v>
          </cell>
          <cell r="S6114">
            <v>2.6249989999999999</v>
          </cell>
          <cell r="X6114">
            <v>2.6716191729313095</v>
          </cell>
        </row>
        <row r="6115">
          <cell r="A6115" t="str">
            <v>Other EVCP Programs</v>
          </cell>
          <cell r="B6115" t="str">
            <v>Other EVCP Programs</v>
          </cell>
          <cell r="N6115" t="str">
            <v>Not TAS Eligible</v>
          </cell>
          <cell r="S6115">
            <v>1.166666</v>
          </cell>
          <cell r="X6115">
            <v>1.1902815601363259</v>
          </cell>
        </row>
        <row r="6116">
          <cell r="A6116" t="str">
            <v>Other EVCP Programs</v>
          </cell>
          <cell r="B6116" t="str">
            <v>Other EVCP Programs</v>
          </cell>
          <cell r="N6116" t="str">
            <v>Not TAS Eligible</v>
          </cell>
          <cell r="S6116">
            <v>18</v>
          </cell>
          <cell r="X6116">
            <v>18.438156782758902</v>
          </cell>
        </row>
        <row r="6117">
          <cell r="A6117" t="str">
            <v>Other EVCP Programs</v>
          </cell>
          <cell r="B6117" t="str">
            <v>Other EVCP Programs</v>
          </cell>
          <cell r="N6117" t="str">
            <v>Not TAS Eligible</v>
          </cell>
          <cell r="S6117">
            <v>0.5</v>
          </cell>
          <cell r="X6117">
            <v>0.62189805499664652</v>
          </cell>
        </row>
        <row r="6118">
          <cell r="A6118" t="str">
            <v>Other EVCP Programs</v>
          </cell>
          <cell r="B6118" t="str">
            <v>Other EVCP Programs</v>
          </cell>
          <cell r="N6118" t="str">
            <v>Not TAS Eligible</v>
          </cell>
          <cell r="S6118">
            <v>52</v>
          </cell>
          <cell r="X6118">
            <v>52.476889333798241</v>
          </cell>
        </row>
        <row r="6119">
          <cell r="A6119" t="str">
            <v>Other EVCP Programs</v>
          </cell>
          <cell r="B6119" t="str">
            <v>Other EVCP Programs</v>
          </cell>
          <cell r="N6119" t="str">
            <v>TAS Eligible</v>
          </cell>
          <cell r="S6119">
            <v>0</v>
          </cell>
          <cell r="X6119">
            <v>0</v>
          </cell>
        </row>
        <row r="6120">
          <cell r="A6120" t="str">
            <v>Other EVCP Programs</v>
          </cell>
          <cell r="B6120" t="str">
            <v>Other EVCP Programs</v>
          </cell>
          <cell r="N6120" t="str">
            <v>TAS Eligible</v>
          </cell>
          <cell r="S6120">
            <v>0</v>
          </cell>
          <cell r="X6120">
            <v>0</v>
          </cell>
        </row>
        <row r="6121">
          <cell r="A6121" t="str">
            <v>Other EVCP Programs</v>
          </cell>
          <cell r="B6121" t="str">
            <v>Other EVCP Programs</v>
          </cell>
          <cell r="N6121" t="str">
            <v>TAS Eligible</v>
          </cell>
          <cell r="S6121">
            <v>0</v>
          </cell>
          <cell r="X6121">
            <v>0</v>
          </cell>
        </row>
        <row r="6122">
          <cell r="A6122" t="str">
            <v>Other EVCP Programs</v>
          </cell>
          <cell r="B6122" t="str">
            <v>Other EVCP Programs</v>
          </cell>
          <cell r="N6122" t="str">
            <v>TAS Eligible</v>
          </cell>
          <cell r="S6122">
            <v>0</v>
          </cell>
          <cell r="X6122">
            <v>0</v>
          </cell>
        </row>
        <row r="6123">
          <cell r="A6123" t="str">
            <v>Goldman School Public Policy</v>
          </cell>
          <cell r="B6123" t="str">
            <v>Public Policy</v>
          </cell>
          <cell r="N6123" t="str">
            <v>TAS Eligible</v>
          </cell>
          <cell r="S6123">
            <v>712</v>
          </cell>
          <cell r="X6123">
            <v>690.57611526781602</v>
          </cell>
        </row>
        <row r="6124">
          <cell r="A6124" t="str">
            <v>Goldman School Public Policy</v>
          </cell>
          <cell r="B6124" t="str">
            <v>Public Policy</v>
          </cell>
          <cell r="N6124" t="str">
            <v>Not TAS Eligible</v>
          </cell>
          <cell r="S6124">
            <v>44</v>
          </cell>
          <cell r="X6124">
            <v>45.453472913839704</v>
          </cell>
        </row>
        <row r="6125">
          <cell r="A6125" t="str">
            <v>Goldman School Public Policy</v>
          </cell>
          <cell r="B6125" t="str">
            <v>Public Policy</v>
          </cell>
          <cell r="N6125" t="str">
            <v>Not TAS Eligible</v>
          </cell>
          <cell r="S6125">
            <v>27</v>
          </cell>
          <cell r="X6125">
            <v>27.891903833492542</v>
          </cell>
        </row>
        <row r="6126">
          <cell r="A6126" t="str">
            <v>Goldman School Public Policy</v>
          </cell>
          <cell r="B6126" t="str">
            <v>Public Policy</v>
          </cell>
          <cell r="N6126" t="str">
            <v>Not TAS Eligible</v>
          </cell>
          <cell r="S6126">
            <v>68</v>
          </cell>
          <cell r="X6126">
            <v>64.867763717473053</v>
          </cell>
        </row>
        <row r="6127">
          <cell r="A6127" t="str">
            <v>Goldman School Public Policy</v>
          </cell>
          <cell r="B6127" t="str">
            <v>Public Policy</v>
          </cell>
          <cell r="N6127" t="str">
            <v>TAS Eligible</v>
          </cell>
          <cell r="S6127">
            <v>596</v>
          </cell>
          <cell r="X6127">
            <v>578.05219273510409</v>
          </cell>
        </row>
        <row r="6128">
          <cell r="A6128" t="str">
            <v>Goldman School Public Policy</v>
          </cell>
          <cell r="B6128" t="str">
            <v>Public Policy</v>
          </cell>
          <cell r="N6128" t="str">
            <v>TAS Eligible</v>
          </cell>
          <cell r="S6128">
            <v>21.473703</v>
          </cell>
          <cell r="X6128">
            <v>23.104138912826958</v>
          </cell>
        </row>
        <row r="6129">
          <cell r="A6129" t="str">
            <v>Goldman School Public Policy</v>
          </cell>
          <cell r="B6129" t="str">
            <v>Public Policy</v>
          </cell>
          <cell r="N6129" t="str">
            <v>Not TAS Eligible</v>
          </cell>
          <cell r="S6129">
            <v>84</v>
          </cell>
          <cell r="X6129">
            <v>87.558682985191695</v>
          </cell>
        </row>
        <row r="6130">
          <cell r="A6130" t="str">
            <v>Goldman School Public Policy</v>
          </cell>
          <cell r="B6130" t="str">
            <v>Public Policy</v>
          </cell>
          <cell r="N6130" t="str">
            <v>Not TAS Eligible</v>
          </cell>
          <cell r="S6130">
            <v>82</v>
          </cell>
          <cell r="X6130">
            <v>87.187568329825055</v>
          </cell>
        </row>
        <row r="6131">
          <cell r="A6131" t="str">
            <v>Goldman School Public Policy</v>
          </cell>
          <cell r="B6131" t="str">
            <v>Public Policy</v>
          </cell>
          <cell r="N6131" t="str">
            <v>Not TAS Eligible</v>
          </cell>
          <cell r="S6131">
            <v>31</v>
          </cell>
          <cell r="X6131">
            <v>32.465208262903104</v>
          </cell>
        </row>
        <row r="6132">
          <cell r="A6132" t="str">
            <v>Goldman School Public Policy</v>
          </cell>
          <cell r="B6132" t="str">
            <v>Public Policy</v>
          </cell>
          <cell r="N6132" t="str">
            <v>Not TAS Eligible</v>
          </cell>
          <cell r="S6132">
            <v>36</v>
          </cell>
          <cell r="X6132">
            <v>39.955318191669051</v>
          </cell>
        </row>
        <row r="6133">
          <cell r="A6133" t="str">
            <v>Goldman School Public Policy</v>
          </cell>
          <cell r="B6133" t="str">
            <v>Public Policy</v>
          </cell>
          <cell r="N6133" t="str">
            <v>Not TAS Eligible</v>
          </cell>
          <cell r="S6133">
            <v>118</v>
          </cell>
          <cell r="X6133">
            <v>125.55726605986909</v>
          </cell>
        </row>
        <row r="6134">
          <cell r="A6134" t="str">
            <v>Goldman School Public Policy</v>
          </cell>
          <cell r="B6134" t="str">
            <v>Public Policy</v>
          </cell>
          <cell r="N6134" t="str">
            <v>Not TAS Eligible</v>
          </cell>
          <cell r="S6134">
            <v>18</v>
          </cell>
          <cell r="X6134">
            <v>19.338675107729376</v>
          </cell>
        </row>
        <row r="6135">
          <cell r="A6135" t="str">
            <v>Goldman School Public Policy</v>
          </cell>
          <cell r="B6135" t="str">
            <v>Public Policy</v>
          </cell>
          <cell r="N6135" t="str">
            <v>TAS Eligible</v>
          </cell>
          <cell r="S6135">
            <v>364</v>
          </cell>
          <cell r="X6135">
            <v>344.13066347755296</v>
          </cell>
        </row>
        <row r="6136">
          <cell r="A6136" t="str">
            <v>Goldman School Public Policy</v>
          </cell>
          <cell r="B6136" t="str">
            <v>Public Policy</v>
          </cell>
          <cell r="N6136" t="str">
            <v>TAS Eligible</v>
          </cell>
          <cell r="S6136">
            <v>376</v>
          </cell>
          <cell r="X6136">
            <v>375.60682064904665</v>
          </cell>
        </row>
        <row r="6137">
          <cell r="A6137" t="str">
            <v>Goldman School Public Policy</v>
          </cell>
          <cell r="B6137" t="str">
            <v>Public Policy</v>
          </cell>
          <cell r="N6137" t="str">
            <v>TAS Eligible</v>
          </cell>
          <cell r="S6137">
            <v>2612</v>
          </cell>
          <cell r="X6137">
            <v>2533.3428312484757</v>
          </cell>
        </row>
        <row r="6138">
          <cell r="A6138" t="str">
            <v>Goldman School Public Policy</v>
          </cell>
          <cell r="B6138" t="str">
            <v>Public Policy</v>
          </cell>
          <cell r="N6138" t="str">
            <v>TAS Eligible</v>
          </cell>
          <cell r="S6138">
            <v>156</v>
          </cell>
          <cell r="X6138">
            <v>156.459295792847</v>
          </cell>
        </row>
        <row r="6139">
          <cell r="A6139" t="str">
            <v>Goldman School Public Policy</v>
          </cell>
          <cell r="B6139" t="str">
            <v>Public Policy</v>
          </cell>
          <cell r="N6139" t="str">
            <v>TAS Eligible</v>
          </cell>
          <cell r="S6139">
            <v>208</v>
          </cell>
          <cell r="X6139">
            <v>205.8951333033236</v>
          </cell>
        </row>
        <row r="6140">
          <cell r="A6140" t="str">
            <v>Goldman School Public Policy</v>
          </cell>
          <cell r="B6140" t="str">
            <v>Public Policy</v>
          </cell>
          <cell r="N6140" t="str">
            <v>TAS Eligible</v>
          </cell>
          <cell r="S6140">
            <v>92</v>
          </cell>
          <cell r="X6140">
            <v>95.248751629622802</v>
          </cell>
        </row>
        <row r="6141">
          <cell r="A6141" t="str">
            <v>Goldman School Public Policy</v>
          </cell>
          <cell r="B6141" t="str">
            <v>Public Policy</v>
          </cell>
          <cell r="N6141" t="str">
            <v>TAS Eligible</v>
          </cell>
          <cell r="S6141">
            <v>160</v>
          </cell>
          <cell r="X6141">
            <v>162.56887224802742</v>
          </cell>
        </row>
        <row r="6142">
          <cell r="A6142" t="str">
            <v>Goldman School Public Policy</v>
          </cell>
          <cell r="B6142" t="str">
            <v>Public Policy</v>
          </cell>
          <cell r="N6142" t="str">
            <v>TAS Eligible</v>
          </cell>
          <cell r="S6142">
            <v>180</v>
          </cell>
          <cell r="X6142">
            <v>150.20125648235609</v>
          </cell>
        </row>
        <row r="6143">
          <cell r="A6143" t="str">
            <v>Goldman School Public Policy</v>
          </cell>
          <cell r="B6143" t="str">
            <v>Public Policy</v>
          </cell>
          <cell r="N6143" t="str">
            <v>TAS Eligible</v>
          </cell>
          <cell r="S6143">
            <v>51</v>
          </cell>
          <cell r="X6143">
            <v>49.766284664604058</v>
          </cell>
        </row>
        <row r="6144">
          <cell r="A6144" t="str">
            <v>Goldman School Public Policy</v>
          </cell>
          <cell r="B6144" t="str">
            <v>Public Policy</v>
          </cell>
          <cell r="N6144" t="str">
            <v>TAS Eligible</v>
          </cell>
          <cell r="S6144">
            <v>360</v>
          </cell>
          <cell r="X6144">
            <v>366.75959299774752</v>
          </cell>
        </row>
        <row r="6145">
          <cell r="A6145" t="str">
            <v>Goldman School Public Policy</v>
          </cell>
          <cell r="B6145" t="str">
            <v>Public Policy</v>
          </cell>
          <cell r="N6145" t="str">
            <v>TAS Eligible</v>
          </cell>
          <cell r="S6145">
            <v>189</v>
          </cell>
          <cell r="X6145">
            <v>172.01628279001417</v>
          </cell>
        </row>
        <row r="6146">
          <cell r="A6146" t="str">
            <v>Goldman School Public Policy</v>
          </cell>
          <cell r="B6146" t="str">
            <v>Public Policy</v>
          </cell>
          <cell r="N6146" t="str">
            <v>TAS Eligible</v>
          </cell>
          <cell r="S6146">
            <v>54</v>
          </cell>
          <cell r="X6146">
            <v>53.058517187244263</v>
          </cell>
        </row>
        <row r="6147">
          <cell r="A6147" t="str">
            <v>Goldman School Public Policy</v>
          </cell>
          <cell r="B6147" t="str">
            <v>Public Policy</v>
          </cell>
          <cell r="N6147" t="str">
            <v>TAS Eligible</v>
          </cell>
          <cell r="S6147">
            <v>132</v>
          </cell>
          <cell r="X6147">
            <v>128.23516997253398</v>
          </cell>
        </row>
        <row r="6148">
          <cell r="A6148" t="str">
            <v>Goldman School Public Policy</v>
          </cell>
          <cell r="B6148" t="str">
            <v>Public Policy</v>
          </cell>
          <cell r="N6148" t="str">
            <v>TAS Eligible</v>
          </cell>
          <cell r="S6148">
            <v>63</v>
          </cell>
          <cell r="X6148">
            <v>64.826942411961298</v>
          </cell>
        </row>
        <row r="6149">
          <cell r="A6149" t="str">
            <v>Goldman School Public Policy</v>
          </cell>
          <cell r="B6149" t="str">
            <v>Public Policy</v>
          </cell>
          <cell r="N6149" t="str">
            <v>TAS Eligible</v>
          </cell>
          <cell r="S6149">
            <v>66</v>
          </cell>
          <cell r="X6149">
            <v>67.269813553541155</v>
          </cell>
        </row>
        <row r="6150">
          <cell r="A6150" t="str">
            <v>Goldman School Public Policy</v>
          </cell>
          <cell r="B6150" t="str">
            <v>Public Policy</v>
          </cell>
          <cell r="N6150" t="str">
            <v>TAS Eligible</v>
          </cell>
          <cell r="S6150">
            <v>24</v>
          </cell>
          <cell r="X6150">
            <v>25.473080500903073</v>
          </cell>
        </row>
        <row r="6151">
          <cell r="A6151" t="str">
            <v>Goldman School Public Policy</v>
          </cell>
          <cell r="B6151" t="str">
            <v>Public Policy</v>
          </cell>
          <cell r="N6151" t="str">
            <v>TAS Eligible</v>
          </cell>
          <cell r="S6151">
            <v>116</v>
          </cell>
          <cell r="X6151">
            <v>106.48443005421353</v>
          </cell>
        </row>
        <row r="6152">
          <cell r="A6152" t="str">
            <v>Goldman School Public Policy</v>
          </cell>
          <cell r="B6152" t="str">
            <v>Public Policy</v>
          </cell>
          <cell r="N6152" t="str">
            <v>TAS Eligible</v>
          </cell>
          <cell r="S6152">
            <v>36</v>
          </cell>
          <cell r="X6152">
            <v>34.277721733867914</v>
          </cell>
        </row>
        <row r="6153">
          <cell r="A6153" t="str">
            <v>Goldman School Public Policy</v>
          </cell>
          <cell r="B6153" t="str">
            <v>Public Policy</v>
          </cell>
          <cell r="N6153" t="str">
            <v>Not TAS Eligible</v>
          </cell>
          <cell r="S6153">
            <v>2</v>
          </cell>
          <cell r="X6153">
            <v>2.0847305472664694</v>
          </cell>
        </row>
        <row r="6154">
          <cell r="A6154" t="str">
            <v>Goldman School Public Policy</v>
          </cell>
          <cell r="B6154" t="str">
            <v>Public Policy</v>
          </cell>
          <cell r="N6154" t="str">
            <v>Not TAS Eligible</v>
          </cell>
          <cell r="S6154">
            <v>26</v>
          </cell>
          <cell r="X6154">
            <v>27.644838738725014</v>
          </cell>
        </row>
        <row r="6155">
          <cell r="A6155" t="str">
            <v>Goldman School Public Policy</v>
          </cell>
          <cell r="B6155" t="str">
            <v>Public Policy</v>
          </cell>
          <cell r="N6155" t="str">
            <v>Not TAS Eligible</v>
          </cell>
          <cell r="S6155">
            <v>34</v>
          </cell>
          <cell r="X6155">
            <v>35.607002610925989</v>
          </cell>
        </row>
        <row r="6156">
          <cell r="A6156" t="str">
            <v>Goldman School Public Policy</v>
          </cell>
          <cell r="B6156" t="str">
            <v>Public Policy</v>
          </cell>
          <cell r="N6156" t="str">
            <v>Not TAS Eligible</v>
          </cell>
          <cell r="S6156">
            <v>80</v>
          </cell>
          <cell r="X6156">
            <v>88.789595981486798</v>
          </cell>
        </row>
        <row r="6157">
          <cell r="A6157" t="str">
            <v>Goldman School Public Policy</v>
          </cell>
          <cell r="B6157" t="str">
            <v>Public Policy</v>
          </cell>
          <cell r="N6157" t="str">
            <v>Not TAS Eligible</v>
          </cell>
          <cell r="S6157">
            <v>14</v>
          </cell>
          <cell r="X6157">
            <v>14.896624786764134</v>
          </cell>
        </row>
        <row r="6158">
          <cell r="A6158" t="str">
            <v>Goldman School Public Policy</v>
          </cell>
          <cell r="B6158" t="str">
            <v>Public Policy</v>
          </cell>
          <cell r="N6158" t="str">
            <v>Not TAS Eligible</v>
          </cell>
          <cell r="S6158">
            <v>44</v>
          </cell>
          <cell r="X6158">
            <v>47.27231693000514</v>
          </cell>
        </row>
        <row r="6159">
          <cell r="A6159" t="str">
            <v>Goldman School Public Policy</v>
          </cell>
          <cell r="B6159" t="str">
            <v>Public Policy</v>
          </cell>
          <cell r="N6159" t="str">
            <v>Not TAS Eligible</v>
          </cell>
          <cell r="S6159">
            <v>2</v>
          </cell>
          <cell r="X6159">
            <v>2.2683701381751309</v>
          </cell>
        </row>
        <row r="6160">
          <cell r="A6160" t="str">
            <v>Goldman School Public Policy</v>
          </cell>
          <cell r="B6160" t="str">
            <v>Public Policy</v>
          </cell>
          <cell r="N6160" t="str">
            <v>Not TAS Eligible</v>
          </cell>
          <cell r="S6160">
            <v>10</v>
          </cell>
          <cell r="X6160">
            <v>8.9469654626352657</v>
          </cell>
        </row>
        <row r="6161">
          <cell r="A6161" t="str">
            <v>Goldman School Public Policy</v>
          </cell>
          <cell r="B6161" t="str">
            <v>Public Policy</v>
          </cell>
          <cell r="N6161" t="str">
            <v>Not TAS Eligible</v>
          </cell>
          <cell r="S6161">
            <v>14</v>
          </cell>
          <cell r="X6161">
            <v>15.878590967225914</v>
          </cell>
        </row>
        <row r="6162">
          <cell r="A6162" t="str">
            <v>Goldman School Public Policy</v>
          </cell>
          <cell r="B6162" t="str">
            <v>Public Policy</v>
          </cell>
          <cell r="N6162" t="str">
            <v>Not TAS Eligible</v>
          </cell>
          <cell r="S6162">
            <v>17</v>
          </cell>
          <cell r="X6162">
            <v>15.20984128647995</v>
          </cell>
        </row>
        <row r="6163">
          <cell r="A6163" t="str">
            <v>School of Information</v>
          </cell>
          <cell r="B6163" t="str">
            <v>Information</v>
          </cell>
          <cell r="N6163" t="str">
            <v>TAS Eligible</v>
          </cell>
          <cell r="S6163">
            <v>45</v>
          </cell>
          <cell r="X6163">
            <v>42.1280859183234</v>
          </cell>
        </row>
        <row r="6164">
          <cell r="A6164" t="str">
            <v>School of Information</v>
          </cell>
          <cell r="B6164" t="str">
            <v>Information</v>
          </cell>
          <cell r="N6164" t="str">
            <v>TAS Eligible</v>
          </cell>
          <cell r="S6164">
            <v>48</v>
          </cell>
          <cell r="X6164">
            <v>44.936624979544952</v>
          </cell>
        </row>
        <row r="6165">
          <cell r="A6165" t="str">
            <v>School of Information</v>
          </cell>
          <cell r="B6165" t="str">
            <v>Information</v>
          </cell>
          <cell r="N6165" t="str">
            <v>TAS Eligible</v>
          </cell>
          <cell r="S6165">
            <v>44.999955</v>
          </cell>
          <cell r="X6165">
            <v>42.12804379023747</v>
          </cell>
        </row>
        <row r="6166">
          <cell r="A6166" t="str">
            <v>School of Information</v>
          </cell>
          <cell r="B6166" t="str">
            <v>Information</v>
          </cell>
          <cell r="N6166" t="str">
            <v>TAS Eligible</v>
          </cell>
          <cell r="S6166">
            <v>34</v>
          </cell>
          <cell r="X6166">
            <v>34.909200793320693</v>
          </cell>
        </row>
        <row r="6167">
          <cell r="A6167" t="str">
            <v>School of Information</v>
          </cell>
          <cell r="B6167" t="str">
            <v>Information</v>
          </cell>
          <cell r="N6167" t="str">
            <v>TAS Eligible</v>
          </cell>
          <cell r="S6167">
            <v>50.999949000000001</v>
          </cell>
          <cell r="X6167">
            <v>47.745116295602472</v>
          </cell>
        </row>
        <row r="6168">
          <cell r="A6168" t="str">
            <v>School of Law</v>
          </cell>
          <cell r="B6168" t="str">
            <v>Law</v>
          </cell>
          <cell r="N6168" t="str">
            <v>Not TAS Eligible</v>
          </cell>
          <cell r="S6168">
            <v>32</v>
          </cell>
          <cell r="X6168">
            <v>28.344335559525785</v>
          </cell>
        </row>
        <row r="6169">
          <cell r="A6169" t="str">
            <v>School of Law</v>
          </cell>
          <cell r="B6169" t="str">
            <v>Law</v>
          </cell>
          <cell r="N6169" t="str">
            <v>TAS Eligible</v>
          </cell>
          <cell r="S6169">
            <v>36</v>
          </cell>
          <cell r="X6169">
            <v>29.893246415389921</v>
          </cell>
        </row>
        <row r="6170">
          <cell r="A6170" t="str">
            <v>School of Law</v>
          </cell>
          <cell r="B6170" t="str">
            <v>Law</v>
          </cell>
          <cell r="N6170" t="str">
            <v>Not TAS Eligible</v>
          </cell>
          <cell r="S6170">
            <v>7</v>
          </cell>
          <cell r="X6170">
            <v>7.2345631531866417</v>
          </cell>
        </row>
        <row r="6171">
          <cell r="A6171" t="str">
            <v>School of Law</v>
          </cell>
          <cell r="B6171" t="str">
            <v>Law</v>
          </cell>
          <cell r="N6171" t="str">
            <v>Not TAS Eligible</v>
          </cell>
          <cell r="S6171">
            <v>13</v>
          </cell>
          <cell r="X6171">
            <v>13.49666866178341</v>
          </cell>
        </row>
        <row r="6172">
          <cell r="A6172" t="str">
            <v>School of Law</v>
          </cell>
          <cell r="B6172" t="str">
            <v>Law</v>
          </cell>
          <cell r="N6172" t="str">
            <v>Not TAS Eligible</v>
          </cell>
          <cell r="S6172">
            <v>14</v>
          </cell>
          <cell r="X6172">
            <v>15.855949841820054</v>
          </cell>
        </row>
        <row r="6173">
          <cell r="A6173" t="str">
            <v>School of Law</v>
          </cell>
          <cell r="B6173" t="str">
            <v>Law</v>
          </cell>
          <cell r="N6173" t="str">
            <v>Not TAS Eligible</v>
          </cell>
          <cell r="S6173">
            <v>12</v>
          </cell>
          <cell r="X6173">
            <v>11.793905496797878</v>
          </cell>
        </row>
        <row r="6174">
          <cell r="A6174" t="str">
            <v>School of Law</v>
          </cell>
          <cell r="B6174" t="str">
            <v>Law</v>
          </cell>
          <cell r="N6174" t="str">
            <v>Not TAS Eligible</v>
          </cell>
          <cell r="S6174">
            <v>12</v>
          </cell>
          <cell r="X6174">
            <v>12.102619171795105</v>
          </cell>
        </row>
        <row r="6175">
          <cell r="A6175" t="str">
            <v>School of Law</v>
          </cell>
          <cell r="B6175" t="str">
            <v>Law</v>
          </cell>
          <cell r="N6175" t="str">
            <v>Not TAS Eligible</v>
          </cell>
          <cell r="S6175">
            <v>13</v>
          </cell>
          <cell r="X6175">
            <v>14.143905627433146</v>
          </cell>
        </row>
        <row r="6176">
          <cell r="A6176" t="str">
            <v>School of Law</v>
          </cell>
          <cell r="B6176" t="str">
            <v>Law</v>
          </cell>
          <cell r="N6176" t="str">
            <v>Not TAS Eligible</v>
          </cell>
          <cell r="S6176">
            <v>14</v>
          </cell>
          <cell r="X6176">
            <v>13.802086092850075</v>
          </cell>
        </row>
        <row r="6177">
          <cell r="A6177" t="str">
            <v>School of Law</v>
          </cell>
          <cell r="B6177" t="str">
            <v>Law</v>
          </cell>
          <cell r="N6177" t="str">
            <v>Not TAS Eligible</v>
          </cell>
          <cell r="S6177">
            <v>31</v>
          </cell>
          <cell r="X6177">
            <v>32.184363731945055</v>
          </cell>
        </row>
        <row r="6178">
          <cell r="A6178" t="str">
            <v>School of Law</v>
          </cell>
          <cell r="B6178" t="str">
            <v>Law</v>
          </cell>
          <cell r="N6178" t="str">
            <v>Not TAS Eligible</v>
          </cell>
          <cell r="S6178">
            <v>35</v>
          </cell>
          <cell r="X6178">
            <v>39.63987460455013</v>
          </cell>
        </row>
        <row r="6179">
          <cell r="A6179" t="str">
            <v>School of Law</v>
          </cell>
          <cell r="B6179" t="str">
            <v>Law</v>
          </cell>
          <cell r="N6179" t="str">
            <v>Not TAS Eligible</v>
          </cell>
          <cell r="S6179">
            <v>26</v>
          </cell>
          <cell r="X6179">
            <v>25.553461909728735</v>
          </cell>
        </row>
        <row r="6180">
          <cell r="A6180" t="str">
            <v>School of Law</v>
          </cell>
          <cell r="B6180" t="str">
            <v>Law</v>
          </cell>
          <cell r="N6180" t="str">
            <v>Not TAS Eligible</v>
          </cell>
          <cell r="S6180">
            <v>30</v>
          </cell>
          <cell r="X6180">
            <v>30.256547929487756</v>
          </cell>
        </row>
        <row r="6181">
          <cell r="A6181" t="str">
            <v>School of Law</v>
          </cell>
          <cell r="B6181" t="str">
            <v>Law</v>
          </cell>
          <cell r="N6181" t="str">
            <v>Not TAS Eligible</v>
          </cell>
          <cell r="S6181">
            <v>21</v>
          </cell>
          <cell r="X6181">
            <v>22.847847552007384</v>
          </cell>
        </row>
        <row r="6182">
          <cell r="A6182" t="str">
            <v>School of Law</v>
          </cell>
          <cell r="B6182" t="str">
            <v>Law</v>
          </cell>
          <cell r="N6182" t="str">
            <v>Not TAS Eligible</v>
          </cell>
          <cell r="S6182">
            <v>18</v>
          </cell>
          <cell r="X6182">
            <v>17.745539262235809</v>
          </cell>
        </row>
        <row r="6183">
          <cell r="A6183" t="str">
            <v>School of Law</v>
          </cell>
          <cell r="B6183" t="str">
            <v>Law</v>
          </cell>
          <cell r="N6183" t="str">
            <v>Not TAS Eligible</v>
          </cell>
          <cell r="S6183">
            <v>12</v>
          </cell>
          <cell r="X6183">
            <v>12.775878958114077</v>
          </cell>
        </row>
        <row r="6184">
          <cell r="A6184" t="str">
            <v>School of Law</v>
          </cell>
          <cell r="B6184" t="str">
            <v>Law</v>
          </cell>
          <cell r="N6184" t="str">
            <v>TAS Eligible</v>
          </cell>
          <cell r="S6184">
            <v>80</v>
          </cell>
          <cell r="X6184">
            <v>85.749777737256878</v>
          </cell>
        </row>
        <row r="6185">
          <cell r="A6185" t="str">
            <v>School of Law</v>
          </cell>
          <cell r="B6185" t="str">
            <v>Law</v>
          </cell>
          <cell r="N6185" t="str">
            <v>TAS Eligible</v>
          </cell>
          <cell r="S6185">
            <v>72</v>
          </cell>
          <cell r="X6185">
            <v>77.356283867159775</v>
          </cell>
        </row>
        <row r="6186">
          <cell r="A6186" t="str">
            <v>School of Law</v>
          </cell>
          <cell r="B6186" t="str">
            <v>Law</v>
          </cell>
          <cell r="N6186" t="str">
            <v>Not TAS Eligible</v>
          </cell>
          <cell r="S6186">
            <v>38</v>
          </cell>
          <cell r="X6186">
            <v>40.052092427882556</v>
          </cell>
        </row>
        <row r="6187">
          <cell r="A6187" t="str">
            <v>School of Law</v>
          </cell>
          <cell r="B6187" t="str">
            <v>Law</v>
          </cell>
          <cell r="N6187" t="str">
            <v>Not TAS Eligible</v>
          </cell>
          <cell r="S6187">
            <v>30</v>
          </cell>
          <cell r="X6187">
            <v>30.682676926538498</v>
          </cell>
        </row>
        <row r="6188">
          <cell r="A6188" t="str">
            <v>School of Law</v>
          </cell>
          <cell r="B6188" t="str">
            <v>Law</v>
          </cell>
          <cell r="N6188" t="str">
            <v>Not TAS Eligible</v>
          </cell>
          <cell r="S6188">
            <v>16</v>
          </cell>
          <cell r="X6188">
            <v>16.644563435754563</v>
          </cell>
        </row>
        <row r="6189">
          <cell r="A6189" t="str">
            <v>School of Law</v>
          </cell>
          <cell r="B6189" t="str">
            <v>Law</v>
          </cell>
          <cell r="N6189" t="str">
            <v>Not TAS Eligible</v>
          </cell>
          <cell r="S6189">
            <v>11</v>
          </cell>
          <cell r="X6189">
            <v>11.567431571695408</v>
          </cell>
        </row>
        <row r="6190">
          <cell r="A6190" t="str">
            <v>School of Law</v>
          </cell>
          <cell r="B6190" t="str">
            <v>Law</v>
          </cell>
          <cell r="N6190" t="str">
            <v>Not TAS Eligible</v>
          </cell>
          <cell r="S6190">
            <v>12</v>
          </cell>
          <cell r="X6190">
            <v>13.558358089372813</v>
          </cell>
        </row>
        <row r="6191">
          <cell r="A6191" t="str">
            <v>School of Law</v>
          </cell>
          <cell r="B6191" t="str">
            <v>Law</v>
          </cell>
          <cell r="N6191" t="str">
            <v>Not TAS Eligible</v>
          </cell>
          <cell r="S6191">
            <v>4</v>
          </cell>
          <cell r="X6191">
            <v>4.079985643718846</v>
          </cell>
        </row>
        <row r="6192">
          <cell r="A6192" t="str">
            <v>School of Law</v>
          </cell>
          <cell r="B6192" t="str">
            <v>Law</v>
          </cell>
          <cell r="N6192" t="str">
            <v>Not TAS Eligible</v>
          </cell>
          <cell r="S6192">
            <v>20</v>
          </cell>
          <cell r="X6192">
            <v>21.079615381208214</v>
          </cell>
        </row>
        <row r="6193">
          <cell r="A6193" t="str">
            <v>School of Law</v>
          </cell>
          <cell r="B6193" t="str">
            <v>Law</v>
          </cell>
          <cell r="N6193" t="str">
            <v>TAS Eligible</v>
          </cell>
          <cell r="S6193">
            <v>544</v>
          </cell>
          <cell r="X6193">
            <v>520.36220479554049</v>
          </cell>
        </row>
        <row r="6194">
          <cell r="A6194" t="str">
            <v>School of Law</v>
          </cell>
          <cell r="B6194" t="str">
            <v>Law</v>
          </cell>
          <cell r="N6194" t="str">
            <v>TAS Eligible</v>
          </cell>
          <cell r="S6194">
            <v>224</v>
          </cell>
          <cell r="X6194">
            <v>210.20689218832092</v>
          </cell>
        </row>
        <row r="6195">
          <cell r="A6195" t="str">
            <v>School of Law</v>
          </cell>
          <cell r="B6195" t="str">
            <v>Law</v>
          </cell>
          <cell r="N6195" t="str">
            <v>TAS Eligible</v>
          </cell>
          <cell r="S6195">
            <v>440</v>
          </cell>
          <cell r="X6195">
            <v>440.96222171298416</v>
          </cell>
        </row>
        <row r="6196">
          <cell r="A6196" t="str">
            <v>School of Law</v>
          </cell>
          <cell r="B6196" t="str">
            <v>Law</v>
          </cell>
          <cell r="N6196" t="str">
            <v>TAS Eligible</v>
          </cell>
          <cell r="S6196">
            <v>232</v>
          </cell>
          <cell r="X6196">
            <v>217.95138485861213</v>
          </cell>
        </row>
        <row r="6197">
          <cell r="A6197" t="str">
            <v>School of Law</v>
          </cell>
          <cell r="B6197" t="str">
            <v>Law</v>
          </cell>
          <cell r="N6197" t="str">
            <v>TAS Eligible</v>
          </cell>
          <cell r="S6197">
            <v>484</v>
          </cell>
          <cell r="X6197">
            <v>510.97082439480431</v>
          </cell>
        </row>
        <row r="6198">
          <cell r="A6198" t="str">
            <v>School of Law</v>
          </cell>
          <cell r="B6198" t="str">
            <v>Law</v>
          </cell>
          <cell r="N6198" t="str">
            <v>TAS Eligible</v>
          </cell>
          <cell r="S6198">
            <v>344</v>
          </cell>
          <cell r="X6198">
            <v>340.82629339489546</v>
          </cell>
        </row>
        <row r="6199">
          <cell r="A6199" t="str">
            <v>School of Law</v>
          </cell>
          <cell r="B6199" t="str">
            <v>Law</v>
          </cell>
          <cell r="N6199" t="str">
            <v>TAS Eligible</v>
          </cell>
          <cell r="S6199">
            <v>200</v>
          </cell>
          <cell r="X6199">
            <v>188.23748859532699</v>
          </cell>
        </row>
        <row r="6200">
          <cell r="A6200" t="str">
            <v>School of Law</v>
          </cell>
          <cell r="B6200" t="str">
            <v>Law</v>
          </cell>
          <cell r="N6200" t="str">
            <v>TAS Eligible</v>
          </cell>
          <cell r="S6200">
            <v>296</v>
          </cell>
          <cell r="X6200">
            <v>293.63474414692092</v>
          </cell>
        </row>
        <row r="6201">
          <cell r="A6201" t="str">
            <v>School of Law</v>
          </cell>
          <cell r="B6201" t="str">
            <v>Law</v>
          </cell>
          <cell r="N6201" t="str">
            <v>TAS Eligible</v>
          </cell>
          <cell r="S6201">
            <v>196</v>
          </cell>
          <cell r="X6201">
            <v>185.08918546363731</v>
          </cell>
        </row>
        <row r="6202">
          <cell r="A6202" t="str">
            <v>School of Law</v>
          </cell>
          <cell r="B6202" t="str">
            <v>Law</v>
          </cell>
          <cell r="N6202" t="str">
            <v>TAS Eligible</v>
          </cell>
          <cell r="S6202">
            <v>428</v>
          </cell>
          <cell r="X6202">
            <v>442.3803262643508</v>
          </cell>
        </row>
        <row r="6203">
          <cell r="A6203" t="str">
            <v>School of Law</v>
          </cell>
          <cell r="B6203" t="str">
            <v>Law</v>
          </cell>
          <cell r="N6203" t="str">
            <v>TAS Eligible</v>
          </cell>
          <cell r="S6203">
            <v>316</v>
          </cell>
          <cell r="X6203">
            <v>300.20319634281122</v>
          </cell>
        </row>
        <row r="6204">
          <cell r="A6204" t="str">
            <v>School of Law</v>
          </cell>
          <cell r="B6204" t="str">
            <v>Law</v>
          </cell>
          <cell r="N6204" t="str">
            <v>TAS Eligible</v>
          </cell>
          <cell r="S6204">
            <v>504</v>
          </cell>
          <cell r="X6204">
            <v>487.0952399307933</v>
          </cell>
        </row>
        <row r="6205">
          <cell r="A6205" t="str">
            <v>School of Law</v>
          </cell>
          <cell r="B6205" t="str">
            <v>Law</v>
          </cell>
          <cell r="N6205" t="str">
            <v>TAS Eligible</v>
          </cell>
          <cell r="S6205">
            <v>240</v>
          </cell>
          <cell r="X6205">
            <v>218.90858612552893</v>
          </cell>
        </row>
        <row r="6206">
          <cell r="A6206" t="str">
            <v>School of Law</v>
          </cell>
          <cell r="B6206" t="str">
            <v>Law</v>
          </cell>
          <cell r="N6206" t="str">
            <v>TAS Eligible</v>
          </cell>
          <cell r="S6206">
            <v>128</v>
          </cell>
          <cell r="X6206">
            <v>126.89803601860868</v>
          </cell>
        </row>
        <row r="6207">
          <cell r="A6207" t="str">
            <v>School of Law</v>
          </cell>
          <cell r="B6207" t="str">
            <v>Law</v>
          </cell>
          <cell r="N6207" t="str">
            <v>TAS Eligible</v>
          </cell>
          <cell r="S6207">
            <v>132</v>
          </cell>
          <cell r="X6207">
            <v>120.90848001050045</v>
          </cell>
        </row>
        <row r="6208">
          <cell r="A6208" t="str">
            <v>School of Law</v>
          </cell>
          <cell r="B6208" t="str">
            <v>Law</v>
          </cell>
          <cell r="N6208" t="str">
            <v>TAS Eligible</v>
          </cell>
          <cell r="S6208">
            <v>372</v>
          </cell>
          <cell r="X6208">
            <v>350.25826342036225</v>
          </cell>
        </row>
        <row r="6209">
          <cell r="A6209" t="str">
            <v>School of Law</v>
          </cell>
          <cell r="B6209" t="str">
            <v>Law</v>
          </cell>
          <cell r="N6209" t="str">
            <v>TAS Eligible</v>
          </cell>
          <cell r="S6209">
            <v>280</v>
          </cell>
          <cell r="X6209">
            <v>277.24970029278802</v>
          </cell>
        </row>
        <row r="6210">
          <cell r="A6210" t="str">
            <v>School of Law</v>
          </cell>
          <cell r="B6210" t="str">
            <v>Law</v>
          </cell>
          <cell r="N6210" t="str">
            <v>TAS Eligible</v>
          </cell>
          <cell r="S6210">
            <v>348</v>
          </cell>
          <cell r="X6210">
            <v>335.36379172344823</v>
          </cell>
        </row>
        <row r="6211">
          <cell r="A6211" t="str">
            <v>School of Law</v>
          </cell>
          <cell r="B6211" t="str">
            <v>Law</v>
          </cell>
          <cell r="N6211" t="str">
            <v>TAS Eligible</v>
          </cell>
          <cell r="S6211">
            <v>264</v>
          </cell>
          <cell r="X6211">
            <v>277.17238014193492</v>
          </cell>
        </row>
        <row r="6212">
          <cell r="A6212" t="str">
            <v>School of Law</v>
          </cell>
          <cell r="B6212" t="str">
            <v>Law</v>
          </cell>
          <cell r="N6212" t="str">
            <v>TAS Eligible</v>
          </cell>
          <cell r="S6212">
            <v>92</v>
          </cell>
          <cell r="X6212">
            <v>88.463704615506373</v>
          </cell>
        </row>
        <row r="6213">
          <cell r="A6213" t="str">
            <v>School of Law</v>
          </cell>
          <cell r="B6213" t="str">
            <v>Law</v>
          </cell>
          <cell r="N6213" t="str">
            <v>TAS Eligible</v>
          </cell>
          <cell r="S6213">
            <v>48</v>
          </cell>
          <cell r="X6213">
            <v>40.390677598605549</v>
          </cell>
        </row>
        <row r="6214">
          <cell r="A6214" t="str">
            <v>School of Law</v>
          </cell>
          <cell r="B6214" t="str">
            <v>Law</v>
          </cell>
          <cell r="N6214" t="str">
            <v>TAS Eligible</v>
          </cell>
          <cell r="S6214">
            <v>44</v>
          </cell>
          <cell r="X6214">
            <v>36.9490192029185</v>
          </cell>
        </row>
        <row r="6215">
          <cell r="A6215" t="str">
            <v>School of Law</v>
          </cell>
          <cell r="B6215" t="str">
            <v>Law</v>
          </cell>
          <cell r="N6215" t="str">
            <v>TAS Eligible</v>
          </cell>
          <cell r="S6215">
            <v>40</v>
          </cell>
          <cell r="X6215">
            <v>42.348557465962024</v>
          </cell>
        </row>
        <row r="6216">
          <cell r="A6216" t="str">
            <v>School of Law</v>
          </cell>
          <cell r="B6216" t="str">
            <v>Law</v>
          </cell>
          <cell r="N6216" t="str">
            <v>TAS Eligible</v>
          </cell>
          <cell r="S6216">
            <v>72</v>
          </cell>
          <cell r="X6216">
            <v>63.13729696144452</v>
          </cell>
        </row>
        <row r="6217">
          <cell r="A6217" t="str">
            <v>School of Law</v>
          </cell>
          <cell r="B6217" t="str">
            <v>Law</v>
          </cell>
          <cell r="N6217" t="str">
            <v>TAS Eligible</v>
          </cell>
          <cell r="S6217">
            <v>60</v>
          </cell>
          <cell r="X6217">
            <v>65.012529541736512</v>
          </cell>
        </row>
        <row r="6218">
          <cell r="A6218" t="str">
            <v>School of Law</v>
          </cell>
          <cell r="B6218" t="str">
            <v>Law</v>
          </cell>
          <cell r="N6218" t="str">
            <v>TAS Eligible</v>
          </cell>
          <cell r="S6218">
            <v>84</v>
          </cell>
          <cell r="X6218">
            <v>78.139889162080621</v>
          </cell>
        </row>
        <row r="6219">
          <cell r="A6219" t="str">
            <v>School of Law</v>
          </cell>
          <cell r="B6219" t="str">
            <v>Law</v>
          </cell>
          <cell r="N6219" t="str">
            <v>TAS Eligible</v>
          </cell>
          <cell r="S6219">
            <v>17</v>
          </cell>
          <cell r="X6219">
            <v>17.705903681405914</v>
          </cell>
        </row>
        <row r="6220">
          <cell r="A6220" t="str">
            <v>School of Law</v>
          </cell>
          <cell r="B6220" t="str">
            <v>Law</v>
          </cell>
          <cell r="N6220" t="str">
            <v>TAS Eligible</v>
          </cell>
          <cell r="S6220">
            <v>72</v>
          </cell>
          <cell r="X6220">
            <v>74.939304107557092</v>
          </cell>
        </row>
        <row r="6221">
          <cell r="A6221" t="str">
            <v>School of Law</v>
          </cell>
          <cell r="B6221" t="str">
            <v>Law</v>
          </cell>
          <cell r="N6221" t="str">
            <v>Not TAS Eligible</v>
          </cell>
          <cell r="S6221">
            <v>12</v>
          </cell>
          <cell r="X6221">
            <v>12.48342257681592</v>
          </cell>
        </row>
        <row r="6222">
          <cell r="A6222" t="str">
            <v>School of Law</v>
          </cell>
          <cell r="B6222" t="str">
            <v>Law</v>
          </cell>
          <cell r="N6222" t="str">
            <v>Not TAS Eligible</v>
          </cell>
          <cell r="S6222">
            <v>13</v>
          </cell>
          <cell r="X6222">
            <v>13.670600948367303</v>
          </cell>
        </row>
        <row r="6223">
          <cell r="A6223" t="str">
            <v>School of Law</v>
          </cell>
          <cell r="B6223" t="str">
            <v>Law</v>
          </cell>
          <cell r="N6223" t="str">
            <v>Not TAS Eligible</v>
          </cell>
          <cell r="S6223">
            <v>14</v>
          </cell>
          <cell r="X6223">
            <v>15.818084437601616</v>
          </cell>
        </row>
        <row r="6224">
          <cell r="A6224" t="str">
            <v>School of Law</v>
          </cell>
          <cell r="B6224" t="str">
            <v>Law</v>
          </cell>
          <cell r="N6224" t="str">
            <v>Not TAS Eligible</v>
          </cell>
          <cell r="S6224">
            <v>2</v>
          </cell>
          <cell r="X6224">
            <v>2.039992821859423</v>
          </cell>
        </row>
        <row r="6225">
          <cell r="A6225" t="str">
            <v>School of Law</v>
          </cell>
          <cell r="B6225" t="str">
            <v>Law</v>
          </cell>
          <cell r="N6225" t="str">
            <v>Not TAS Eligible</v>
          </cell>
          <cell r="S6225">
            <v>19</v>
          </cell>
          <cell r="X6225">
            <v>20.025634612147805</v>
          </cell>
        </row>
        <row r="6226">
          <cell r="A6226" t="str">
            <v>School of Optometry</v>
          </cell>
          <cell r="B6226" t="str">
            <v>Optometry</v>
          </cell>
          <cell r="N6226" t="str">
            <v>TAS Eligible</v>
          </cell>
          <cell r="S6226">
            <v>158</v>
          </cell>
          <cell r="X6226">
            <v>169.61604286473553</v>
          </cell>
        </row>
        <row r="6227">
          <cell r="A6227" t="str">
            <v>School of Optometry</v>
          </cell>
          <cell r="B6227" t="str">
            <v>Optometry</v>
          </cell>
          <cell r="N6227" t="str">
            <v>Not TAS Eligible</v>
          </cell>
          <cell r="S6227">
            <v>3</v>
          </cell>
          <cell r="X6227">
            <v>2.9401082029536481</v>
          </cell>
        </row>
        <row r="6228">
          <cell r="A6228" t="str">
            <v>School of Optometry</v>
          </cell>
          <cell r="B6228" t="str">
            <v>Optometry</v>
          </cell>
          <cell r="N6228" t="str">
            <v>Not TAS Eligible</v>
          </cell>
          <cell r="S6228">
            <v>4</v>
          </cell>
          <cell r="X6228">
            <v>4.5062953995157384</v>
          </cell>
        </row>
        <row r="6229">
          <cell r="A6229" t="str">
            <v>School of Optometry</v>
          </cell>
          <cell r="B6229" t="str">
            <v>Optometry</v>
          </cell>
          <cell r="N6229" t="str">
            <v>Not TAS Eligible</v>
          </cell>
          <cell r="S6229">
            <v>20</v>
          </cell>
          <cell r="X6229">
            <v>20.763181751718086</v>
          </cell>
        </row>
        <row r="6230">
          <cell r="A6230" t="str">
            <v>School of Optometry</v>
          </cell>
          <cell r="B6230" t="str">
            <v>Optometry</v>
          </cell>
          <cell r="N6230" t="str">
            <v>Not TAS Eligible</v>
          </cell>
          <cell r="S6230">
            <v>20</v>
          </cell>
          <cell r="X6230">
            <v>21.407092919224485</v>
          </cell>
        </row>
        <row r="6231">
          <cell r="A6231" t="str">
            <v>School of Optometry</v>
          </cell>
          <cell r="B6231" t="str">
            <v>Optometry</v>
          </cell>
          <cell r="N6231" t="str">
            <v>Not TAS Eligible</v>
          </cell>
          <cell r="S6231">
            <v>12</v>
          </cell>
          <cell r="X6231">
            <v>12.39450212019301</v>
          </cell>
        </row>
        <row r="6232">
          <cell r="A6232" t="str">
            <v>School of Optometry</v>
          </cell>
          <cell r="B6232" t="str">
            <v>Optometry</v>
          </cell>
          <cell r="N6232" t="str">
            <v>Not TAS Eligible</v>
          </cell>
          <cell r="S6232">
            <v>30</v>
          </cell>
          <cell r="X6232">
            <v>32.453874355224642</v>
          </cell>
        </row>
        <row r="6233">
          <cell r="A6233" t="str">
            <v>School of Optometry</v>
          </cell>
          <cell r="B6233" t="str">
            <v>Optometry</v>
          </cell>
          <cell r="N6233" t="str">
            <v>Not TAS Eligible</v>
          </cell>
          <cell r="S6233">
            <v>10</v>
          </cell>
          <cell r="X6233">
            <v>12.015106085536221</v>
          </cell>
        </row>
        <row r="6234">
          <cell r="A6234" t="str">
            <v>School of Optometry</v>
          </cell>
          <cell r="B6234" t="str">
            <v>Optometry</v>
          </cell>
          <cell r="N6234" t="str">
            <v>Not TAS Eligible</v>
          </cell>
          <cell r="S6234">
            <v>15</v>
          </cell>
          <cell r="X6234">
            <v>14.549525171138258</v>
          </cell>
        </row>
        <row r="6235">
          <cell r="A6235" t="str">
            <v>School of Optometry</v>
          </cell>
          <cell r="B6235" t="str">
            <v>Optometry</v>
          </cell>
          <cell r="N6235" t="str">
            <v>Not TAS Eligible</v>
          </cell>
          <cell r="S6235">
            <v>6</v>
          </cell>
          <cell r="X6235">
            <v>6.071596996026984</v>
          </cell>
        </row>
        <row r="6236">
          <cell r="A6236" t="str">
            <v>School of Optometry</v>
          </cell>
          <cell r="B6236" t="str">
            <v>Optometry</v>
          </cell>
          <cell r="N6236" t="str">
            <v>Not TAS Eligible</v>
          </cell>
          <cell r="S6236">
            <v>10</v>
          </cell>
          <cell r="X6236">
            <v>11.267254789498326</v>
          </cell>
        </row>
        <row r="6237">
          <cell r="A6237" t="str">
            <v>School of Optometry</v>
          </cell>
          <cell r="B6237" t="str">
            <v>Optometry</v>
          </cell>
          <cell r="N6237" t="str">
            <v>Not TAS Eligible</v>
          </cell>
          <cell r="S6237">
            <v>10</v>
          </cell>
          <cell r="X6237">
            <v>11.962844621464713</v>
          </cell>
        </row>
        <row r="6238">
          <cell r="A6238" t="str">
            <v>School of Public Health</v>
          </cell>
          <cell r="B6238" t="str">
            <v>Health &amp; Medical Sci Grad Grp</v>
          </cell>
          <cell r="N6238" t="str">
            <v>Not TAS Eligible</v>
          </cell>
          <cell r="S6238">
            <v>18</v>
          </cell>
          <cell r="X6238">
            <v>18.307059933891129</v>
          </cell>
        </row>
        <row r="6239">
          <cell r="A6239" t="str">
            <v>School of Public Health</v>
          </cell>
          <cell r="B6239" t="str">
            <v>Health &amp; Medical Sci Grad Grp</v>
          </cell>
          <cell r="N6239" t="str">
            <v>Not TAS Eligible</v>
          </cell>
          <cell r="S6239">
            <v>24</v>
          </cell>
          <cell r="X6239">
            <v>22.731802576150002</v>
          </cell>
        </row>
        <row r="6240">
          <cell r="A6240" t="str">
            <v>School of Public Health</v>
          </cell>
          <cell r="B6240" t="str">
            <v>Health &amp; Medical Sci Grad Grp</v>
          </cell>
          <cell r="N6240" t="str">
            <v>Not TAS Eligible</v>
          </cell>
          <cell r="S6240">
            <v>34</v>
          </cell>
          <cell r="X6240">
            <v>32.41764155447143</v>
          </cell>
        </row>
        <row r="6241">
          <cell r="A6241" t="str">
            <v>School of Public Health</v>
          </cell>
          <cell r="B6241" t="str">
            <v>Health &amp; Medical Sci Grad Grp</v>
          </cell>
          <cell r="N6241" t="str">
            <v>Not TAS Eligible</v>
          </cell>
          <cell r="S6241">
            <v>16</v>
          </cell>
          <cell r="X6241">
            <v>17.480429220636324</v>
          </cell>
        </row>
        <row r="6242">
          <cell r="A6242" t="str">
            <v>School of Public Health</v>
          </cell>
          <cell r="B6242" t="str">
            <v>Health &amp; Medical Sci Grad Grp</v>
          </cell>
          <cell r="N6242" t="str">
            <v>Not TAS Eligible</v>
          </cell>
          <cell r="S6242">
            <v>8</v>
          </cell>
          <cell r="X6242">
            <v>7.598138298287342</v>
          </cell>
        </row>
        <row r="6243">
          <cell r="A6243" t="str">
            <v>School of Public Health</v>
          </cell>
          <cell r="B6243" t="str">
            <v>Public Health</v>
          </cell>
          <cell r="N6243" t="str">
            <v>TAS Eligible</v>
          </cell>
          <cell r="S6243">
            <v>50.819664000000003</v>
          </cell>
          <cell r="X6243">
            <v>47.085240614762576</v>
          </cell>
        </row>
        <row r="6244">
          <cell r="A6244" t="str">
            <v>School of Public Health</v>
          </cell>
          <cell r="B6244" t="str">
            <v>Public Health</v>
          </cell>
          <cell r="N6244" t="str">
            <v>TAS Eligible</v>
          </cell>
          <cell r="S6244">
            <v>3.2786879999999998</v>
          </cell>
          <cell r="X6244">
            <v>3.0377574590169396</v>
          </cell>
        </row>
        <row r="6245">
          <cell r="A6245" t="str">
            <v>School of Public Health</v>
          </cell>
          <cell r="B6245" t="str">
            <v>Public Health</v>
          </cell>
          <cell r="N6245" t="str">
            <v>TAS Eligible</v>
          </cell>
          <cell r="S6245">
            <v>16.5</v>
          </cell>
          <cell r="X6245">
            <v>15.043189921917907</v>
          </cell>
        </row>
        <row r="6246">
          <cell r="A6246" t="str">
            <v>School of Public Health</v>
          </cell>
          <cell r="B6246" t="str">
            <v>Public Health</v>
          </cell>
          <cell r="N6246" t="str">
            <v>Not TAS Eligible</v>
          </cell>
          <cell r="S6246">
            <v>10</v>
          </cell>
          <cell r="X6246">
            <v>10.798059301284882</v>
          </cell>
        </row>
        <row r="6247">
          <cell r="A6247" t="str">
            <v>School of Public Health</v>
          </cell>
          <cell r="B6247" t="str">
            <v>Public Health</v>
          </cell>
          <cell r="N6247" t="str">
            <v>TAS Eligible</v>
          </cell>
          <cell r="S6247">
            <v>584</v>
          </cell>
          <cell r="X6247">
            <v>600.4382838532664</v>
          </cell>
        </row>
        <row r="6248">
          <cell r="A6248" t="str">
            <v>School of Public Health</v>
          </cell>
          <cell r="B6248" t="str">
            <v>Public Health</v>
          </cell>
          <cell r="N6248" t="str">
            <v>Not TAS Eligible</v>
          </cell>
          <cell r="S6248">
            <v>7</v>
          </cell>
          <cell r="X6248">
            <v>8.0109829379866646</v>
          </cell>
        </row>
        <row r="6249">
          <cell r="A6249" t="str">
            <v>School of Public Health</v>
          </cell>
          <cell r="B6249" t="str">
            <v>Public Health</v>
          </cell>
          <cell r="N6249" t="str">
            <v>Not TAS Eligible</v>
          </cell>
          <cell r="S6249">
            <v>37</v>
          </cell>
          <cell r="X6249">
            <v>39.873206629864143</v>
          </cell>
        </row>
        <row r="6250">
          <cell r="A6250" t="str">
            <v>School of Public Health</v>
          </cell>
          <cell r="B6250" t="str">
            <v>Public Health</v>
          </cell>
          <cell r="N6250" t="str">
            <v>Not TAS Eligible</v>
          </cell>
          <cell r="S6250">
            <v>28</v>
          </cell>
          <cell r="X6250">
            <v>27.678552529009565</v>
          </cell>
        </row>
        <row r="6251">
          <cell r="A6251" t="str">
            <v>School of Public Health</v>
          </cell>
          <cell r="B6251" t="str">
            <v>Public Health</v>
          </cell>
          <cell r="N6251" t="str">
            <v>Not TAS Eligible</v>
          </cell>
          <cell r="S6251">
            <v>1</v>
          </cell>
          <cell r="X6251">
            <v>0.98773865204739808</v>
          </cell>
        </row>
        <row r="6252">
          <cell r="A6252" t="str">
            <v>School of Public Health</v>
          </cell>
          <cell r="B6252" t="str">
            <v>Public Health</v>
          </cell>
          <cell r="N6252" t="str">
            <v>Not TAS Eligible</v>
          </cell>
          <cell r="S6252">
            <v>22</v>
          </cell>
          <cell r="X6252">
            <v>22.280923191847929</v>
          </cell>
        </row>
        <row r="6253">
          <cell r="A6253" t="str">
            <v>School of Public Health</v>
          </cell>
          <cell r="B6253" t="str">
            <v>Public Health</v>
          </cell>
          <cell r="N6253" t="str">
            <v>Not TAS Eligible</v>
          </cell>
          <cell r="S6253">
            <v>8</v>
          </cell>
          <cell r="X6253">
            <v>8.0241183725903049</v>
          </cell>
        </row>
        <row r="6254">
          <cell r="A6254" t="str">
            <v>School of Public Health</v>
          </cell>
          <cell r="B6254" t="str">
            <v>Public Health</v>
          </cell>
          <cell r="N6254" t="str">
            <v>Not TAS Eligible</v>
          </cell>
          <cell r="S6254">
            <v>7</v>
          </cell>
          <cell r="X6254">
            <v>6.7328845158228763</v>
          </cell>
        </row>
        <row r="6255">
          <cell r="A6255" t="str">
            <v>School of Public Health</v>
          </cell>
          <cell r="B6255" t="str">
            <v>Public Health</v>
          </cell>
          <cell r="N6255" t="str">
            <v>Not TAS Eligible</v>
          </cell>
          <cell r="S6255">
            <v>27</v>
          </cell>
          <cell r="X6255">
            <v>29.811474263161632</v>
          </cell>
        </row>
        <row r="6256">
          <cell r="A6256" t="str">
            <v>School of Public Health</v>
          </cell>
          <cell r="B6256" t="str">
            <v>Public Health</v>
          </cell>
          <cell r="N6256" t="str">
            <v>Not TAS Eligible</v>
          </cell>
          <cell r="S6256">
            <v>5</v>
          </cell>
          <cell r="X6256">
            <v>5.3335185541841055</v>
          </cell>
        </row>
        <row r="6257">
          <cell r="A6257" t="str">
            <v>School of Public Health</v>
          </cell>
          <cell r="B6257" t="str">
            <v>Public Health</v>
          </cell>
          <cell r="N6257" t="str">
            <v>Not TAS Eligible</v>
          </cell>
          <cell r="S6257">
            <v>9</v>
          </cell>
          <cell r="X6257">
            <v>9.9725890697721695</v>
          </cell>
        </row>
        <row r="6258">
          <cell r="A6258" t="str">
            <v>School of Public Health</v>
          </cell>
          <cell r="B6258" t="str">
            <v>Public Health</v>
          </cell>
          <cell r="N6258" t="str">
            <v>Not TAS Eligible</v>
          </cell>
          <cell r="S6258">
            <v>4</v>
          </cell>
          <cell r="X6258">
            <v>4.1552335406491476</v>
          </cell>
        </row>
        <row r="6259">
          <cell r="A6259" t="str">
            <v>School of Public Health</v>
          </cell>
          <cell r="B6259" t="str">
            <v>Public Health</v>
          </cell>
          <cell r="N6259" t="str">
            <v>Not TAS Eligible</v>
          </cell>
          <cell r="S6259">
            <v>1</v>
          </cell>
          <cell r="X6259">
            <v>0.98773865204739808</v>
          </cell>
        </row>
        <row r="6260">
          <cell r="A6260" t="str">
            <v>School of Public Health</v>
          </cell>
          <cell r="B6260" t="str">
            <v>Public Health</v>
          </cell>
          <cell r="N6260" t="str">
            <v>Not TAS Eligible</v>
          </cell>
          <cell r="S6260">
            <v>22</v>
          </cell>
          <cell r="X6260">
            <v>20.839482808436937</v>
          </cell>
        </row>
        <row r="6261">
          <cell r="A6261" t="str">
            <v>School of Public Health</v>
          </cell>
          <cell r="B6261" t="str">
            <v>Public Health</v>
          </cell>
          <cell r="N6261" t="str">
            <v>Not TAS Eligible</v>
          </cell>
          <cell r="S6261">
            <v>34</v>
          </cell>
          <cell r="X6261">
            <v>35.991082880948404</v>
          </cell>
        </row>
        <row r="6262">
          <cell r="A6262" t="str">
            <v>School of Public Health</v>
          </cell>
          <cell r="B6262" t="str">
            <v>Public Health</v>
          </cell>
          <cell r="N6262" t="str">
            <v>Not TAS Eligible</v>
          </cell>
          <cell r="S6262">
            <v>10</v>
          </cell>
          <cell r="X6262">
            <v>10.079649251255796</v>
          </cell>
        </row>
        <row r="6263">
          <cell r="A6263" t="str">
            <v>School of Public Health</v>
          </cell>
          <cell r="B6263" t="str">
            <v>Public Health</v>
          </cell>
          <cell r="N6263" t="str">
            <v>Not TAS Eligible</v>
          </cell>
          <cell r="S6263">
            <v>10</v>
          </cell>
          <cell r="X6263">
            <v>9.6407443273206486</v>
          </cell>
        </row>
        <row r="6264">
          <cell r="A6264" t="str">
            <v>School of Public Health</v>
          </cell>
          <cell r="B6264" t="str">
            <v>Public Health</v>
          </cell>
          <cell r="N6264" t="str">
            <v>Not TAS Eligible</v>
          </cell>
          <cell r="S6264">
            <v>14</v>
          </cell>
          <cell r="X6264">
            <v>14.602016789578485</v>
          </cell>
        </row>
        <row r="6265">
          <cell r="A6265" t="str">
            <v>School of Public Health</v>
          </cell>
          <cell r="B6265" t="str">
            <v>Public Health</v>
          </cell>
          <cell r="N6265" t="str">
            <v>Not TAS Eligible</v>
          </cell>
          <cell r="S6265">
            <v>19</v>
          </cell>
          <cell r="X6265">
            <v>20.813951264791886</v>
          </cell>
        </row>
        <row r="6266">
          <cell r="A6266" t="str">
            <v>School of Public Health</v>
          </cell>
          <cell r="B6266" t="str">
            <v>Public Health</v>
          </cell>
          <cell r="N6266" t="str">
            <v>Not TAS Eligible</v>
          </cell>
          <cell r="S6266">
            <v>8</v>
          </cell>
          <cell r="X6266">
            <v>8.7857685306502304</v>
          </cell>
        </row>
        <row r="6267">
          <cell r="A6267" t="str">
            <v>School of Public Health</v>
          </cell>
          <cell r="B6267" t="str">
            <v>Public Health</v>
          </cell>
          <cell r="N6267" t="str">
            <v>Not TAS Eligible</v>
          </cell>
          <cell r="S6267">
            <v>22</v>
          </cell>
          <cell r="X6267">
            <v>23.674805756583645</v>
          </cell>
        </row>
        <row r="6268">
          <cell r="A6268" t="str">
            <v>School of Public Health</v>
          </cell>
          <cell r="B6268" t="str">
            <v>Public Health</v>
          </cell>
          <cell r="N6268" t="str">
            <v>Not TAS Eligible</v>
          </cell>
          <cell r="S6268">
            <v>10</v>
          </cell>
          <cell r="X6268">
            <v>9.3804972704394061</v>
          </cell>
        </row>
        <row r="6269">
          <cell r="A6269" t="str">
            <v>School of Public Health</v>
          </cell>
          <cell r="B6269" t="str">
            <v>Public Health</v>
          </cell>
          <cell r="N6269" t="str">
            <v>Not TAS Eligible</v>
          </cell>
          <cell r="S6269">
            <v>4</v>
          </cell>
          <cell r="X6269">
            <v>4.4474486354406793</v>
          </cell>
        </row>
        <row r="6270">
          <cell r="A6270" t="str">
            <v>School of Public Health</v>
          </cell>
          <cell r="B6270" t="str">
            <v>Public Health</v>
          </cell>
          <cell r="N6270" t="str">
            <v>Not TAS Eligible</v>
          </cell>
          <cell r="S6270">
            <v>28</v>
          </cell>
          <cell r="X6270">
            <v>28.436928714120768</v>
          </cell>
        </row>
        <row r="6271">
          <cell r="A6271" t="str">
            <v>School of Public Health</v>
          </cell>
          <cell r="B6271" t="str">
            <v>Public Health</v>
          </cell>
          <cell r="N6271" t="str">
            <v>Not TAS Eligible</v>
          </cell>
          <cell r="S6271">
            <v>30</v>
          </cell>
          <cell r="X6271">
            <v>31.984550193502422</v>
          </cell>
        </row>
        <row r="6272">
          <cell r="A6272" t="str">
            <v>School of Public Health</v>
          </cell>
          <cell r="B6272" t="str">
            <v>Public Health</v>
          </cell>
          <cell r="N6272" t="str">
            <v>Not TAS Eligible</v>
          </cell>
          <cell r="S6272">
            <v>32</v>
          </cell>
          <cell r="X6272">
            <v>32.89008398738283</v>
          </cell>
        </row>
        <row r="6273">
          <cell r="A6273" t="str">
            <v>School of Public Health</v>
          </cell>
          <cell r="B6273" t="str">
            <v>Public Health</v>
          </cell>
          <cell r="N6273" t="str">
            <v>Not TAS Eligible</v>
          </cell>
          <cell r="S6273">
            <v>21</v>
          </cell>
          <cell r="X6273">
            <v>20.471231907048974</v>
          </cell>
        </row>
        <row r="6274">
          <cell r="A6274" t="str">
            <v>School of Public Health</v>
          </cell>
          <cell r="B6274" t="str">
            <v>Public Health</v>
          </cell>
          <cell r="N6274" t="str">
            <v>Not TAS Eligible</v>
          </cell>
          <cell r="S6274">
            <v>19</v>
          </cell>
          <cell r="X6274">
            <v>19.587831674603763</v>
          </cell>
        </row>
        <row r="6275">
          <cell r="A6275" t="str">
            <v>School of Public Health</v>
          </cell>
          <cell r="B6275" t="str">
            <v>Public Health</v>
          </cell>
          <cell r="N6275" t="str">
            <v>Not TAS Eligible</v>
          </cell>
          <cell r="S6275">
            <v>21</v>
          </cell>
          <cell r="X6275">
            <v>23.582260198284281</v>
          </cell>
        </row>
        <row r="6276">
          <cell r="A6276" t="str">
            <v>School of Public Health</v>
          </cell>
          <cell r="B6276" t="str">
            <v>Public Health</v>
          </cell>
          <cell r="N6276" t="str">
            <v>Not TAS Eligible</v>
          </cell>
          <cell r="S6276">
            <v>14</v>
          </cell>
          <cell r="X6276">
            <v>13.815888078867587</v>
          </cell>
        </row>
        <row r="6277">
          <cell r="A6277" t="str">
            <v>School of Public Health</v>
          </cell>
          <cell r="B6277" t="str">
            <v>Public Health</v>
          </cell>
          <cell r="N6277" t="str">
            <v>Not TAS Eligible</v>
          </cell>
          <cell r="S6277">
            <v>18</v>
          </cell>
          <cell r="X6277">
            <v>19.995517526599741</v>
          </cell>
        </row>
        <row r="6278">
          <cell r="A6278" t="str">
            <v>School of Public Health</v>
          </cell>
          <cell r="B6278" t="str">
            <v>Public Health</v>
          </cell>
          <cell r="N6278" t="str">
            <v>Not TAS Eligible</v>
          </cell>
          <cell r="S6278">
            <v>20</v>
          </cell>
          <cell r="X6278">
            <v>22.174827487812742</v>
          </cell>
        </row>
        <row r="6279">
          <cell r="A6279" t="str">
            <v>School of Public Health</v>
          </cell>
          <cell r="B6279" t="str">
            <v>Public Health</v>
          </cell>
          <cell r="N6279" t="str">
            <v>Not TAS Eligible</v>
          </cell>
          <cell r="S6279">
            <v>20</v>
          </cell>
          <cell r="X6279">
            <v>18.518374003374891</v>
          </cell>
        </row>
        <row r="6280">
          <cell r="A6280" t="str">
            <v>School of Public Health</v>
          </cell>
          <cell r="B6280" t="str">
            <v>Public Health</v>
          </cell>
          <cell r="N6280" t="str">
            <v>Not TAS Eligible</v>
          </cell>
          <cell r="S6280">
            <v>6</v>
          </cell>
          <cell r="X6280">
            <v>6.6214348479468619</v>
          </cell>
        </row>
        <row r="6281">
          <cell r="A6281" t="str">
            <v>School of Public Health</v>
          </cell>
          <cell r="B6281" t="str">
            <v>Public Health</v>
          </cell>
          <cell r="N6281" t="str">
            <v>Not TAS Eligible</v>
          </cell>
          <cell r="S6281">
            <v>18</v>
          </cell>
          <cell r="X6281">
            <v>18.670489250827412</v>
          </cell>
        </row>
        <row r="6282">
          <cell r="A6282" t="str">
            <v>School of Public Health</v>
          </cell>
          <cell r="B6282" t="str">
            <v>Public Health</v>
          </cell>
          <cell r="N6282" t="str">
            <v>Not TAS Eligible</v>
          </cell>
          <cell r="S6282">
            <v>18</v>
          </cell>
          <cell r="X6282">
            <v>20.69558682553356</v>
          </cell>
        </row>
        <row r="6283">
          <cell r="A6283" t="str">
            <v>School of Public Health</v>
          </cell>
          <cell r="B6283" t="str">
            <v>Public Health</v>
          </cell>
          <cell r="N6283" t="str">
            <v>Not TAS Eligible</v>
          </cell>
          <cell r="S6283">
            <v>18</v>
          </cell>
          <cell r="X6283">
            <v>18.530172066072154</v>
          </cell>
        </row>
        <row r="6284">
          <cell r="A6284" t="str">
            <v>School of Public Health</v>
          </cell>
          <cell r="B6284" t="str">
            <v>Public Health</v>
          </cell>
          <cell r="N6284" t="str">
            <v>Not TAS Eligible</v>
          </cell>
          <cell r="S6284">
            <v>22</v>
          </cell>
          <cell r="X6284">
            <v>20.745500001616367</v>
          </cell>
        </row>
        <row r="6285">
          <cell r="A6285" t="str">
            <v>School of Public Health</v>
          </cell>
          <cell r="B6285" t="str">
            <v>Public Health</v>
          </cell>
          <cell r="N6285" t="str">
            <v>Not TAS Eligible</v>
          </cell>
          <cell r="S6285">
            <v>10</v>
          </cell>
          <cell r="X6285">
            <v>7.9360579330885272</v>
          </cell>
        </row>
        <row r="6286">
          <cell r="A6286" t="str">
            <v>School of Public Health</v>
          </cell>
          <cell r="B6286" t="str">
            <v>Public Health</v>
          </cell>
          <cell r="N6286" t="str">
            <v>Not TAS Eligible</v>
          </cell>
          <cell r="S6286">
            <v>5</v>
          </cell>
          <cell r="X6286">
            <v>5.468637221778021</v>
          </cell>
        </row>
        <row r="6287">
          <cell r="A6287" t="str">
            <v>School of Public Health</v>
          </cell>
          <cell r="B6287" t="str">
            <v>Public Health</v>
          </cell>
          <cell r="N6287" t="str">
            <v>Not TAS Eligible</v>
          </cell>
          <cell r="S6287">
            <v>5</v>
          </cell>
          <cell r="X6287">
            <v>5.3335185541841055</v>
          </cell>
        </row>
        <row r="6288">
          <cell r="A6288" t="str">
            <v>School of Public Health</v>
          </cell>
          <cell r="B6288" t="str">
            <v>Public Health</v>
          </cell>
          <cell r="N6288" t="str">
            <v>Not TAS Eligible</v>
          </cell>
          <cell r="S6288">
            <v>43</v>
          </cell>
          <cell r="X6288">
            <v>41.299448887565546</v>
          </cell>
        </row>
        <row r="6289">
          <cell r="A6289" t="str">
            <v>School of Public Health</v>
          </cell>
          <cell r="B6289" t="str">
            <v>Public Health</v>
          </cell>
          <cell r="N6289" t="str">
            <v>Not TAS Eligible</v>
          </cell>
          <cell r="S6289">
            <v>2</v>
          </cell>
          <cell r="X6289">
            <v>2.2249410275750718</v>
          </cell>
        </row>
        <row r="6290">
          <cell r="A6290" t="str">
            <v>School of Public Health</v>
          </cell>
          <cell r="B6290" t="str">
            <v>Public Health</v>
          </cell>
          <cell r="N6290" t="str">
            <v>Not TAS Eligible</v>
          </cell>
          <cell r="S6290">
            <v>20</v>
          </cell>
          <cell r="X6290">
            <v>19.294245239103848</v>
          </cell>
        </row>
        <row r="6291">
          <cell r="A6291" t="str">
            <v>School of Public Health</v>
          </cell>
          <cell r="B6291" t="str">
            <v>Public Health</v>
          </cell>
          <cell r="N6291" t="str">
            <v>Not TAS Eligible</v>
          </cell>
          <cell r="S6291">
            <v>10</v>
          </cell>
          <cell r="X6291">
            <v>10.745692158719153</v>
          </cell>
        </row>
        <row r="6292">
          <cell r="A6292" t="str">
            <v>School of Public Health</v>
          </cell>
          <cell r="B6292" t="str">
            <v>Public Health</v>
          </cell>
          <cell r="N6292" t="str">
            <v>Not TAS Eligible</v>
          </cell>
          <cell r="S6292">
            <v>18</v>
          </cell>
          <cell r="X6292">
            <v>19.210797230393432</v>
          </cell>
        </row>
        <row r="6293">
          <cell r="A6293" t="str">
            <v>School of Public Health</v>
          </cell>
          <cell r="B6293" t="str">
            <v>Public Health</v>
          </cell>
          <cell r="N6293" t="str">
            <v>Not TAS Eligible</v>
          </cell>
          <cell r="S6293">
            <v>2</v>
          </cell>
          <cell r="X6293">
            <v>1.4771339677132249</v>
          </cell>
        </row>
        <row r="6294">
          <cell r="A6294" t="str">
            <v>School of Public Health</v>
          </cell>
          <cell r="B6294" t="str">
            <v>Public Health</v>
          </cell>
          <cell r="N6294" t="str">
            <v>Not TAS Eligible</v>
          </cell>
          <cell r="S6294">
            <v>20</v>
          </cell>
          <cell r="X6294">
            <v>18.676654531700805</v>
          </cell>
        </row>
        <row r="6295">
          <cell r="A6295" t="str">
            <v>School of Public Health</v>
          </cell>
          <cell r="B6295" t="str">
            <v>Public Health</v>
          </cell>
          <cell r="N6295" t="str">
            <v>TAS Eligible</v>
          </cell>
          <cell r="S6295">
            <v>3</v>
          </cell>
          <cell r="X6295">
            <v>2.7351254403487104</v>
          </cell>
        </row>
        <row r="6296">
          <cell r="A6296" t="str">
            <v>School of Public Health</v>
          </cell>
          <cell r="B6296" t="str">
            <v>Public Health</v>
          </cell>
          <cell r="N6296" t="str">
            <v>TAS Eligible</v>
          </cell>
          <cell r="S6296">
            <v>46</v>
          </cell>
          <cell r="X6296">
            <v>45.214047160271669</v>
          </cell>
        </row>
        <row r="6297">
          <cell r="A6297" t="str">
            <v>School of Public Health</v>
          </cell>
          <cell r="B6297" t="str">
            <v>Public Health</v>
          </cell>
          <cell r="N6297" t="str">
            <v>TAS Eligible</v>
          </cell>
          <cell r="S6297">
            <v>36</v>
          </cell>
          <cell r="X6297">
            <v>29.827520436039762</v>
          </cell>
        </row>
        <row r="6298">
          <cell r="A6298" t="str">
            <v>School of Public Health</v>
          </cell>
          <cell r="B6298" t="str">
            <v>Public Health</v>
          </cell>
          <cell r="N6298" t="str">
            <v>TAS Eligible</v>
          </cell>
          <cell r="S6298">
            <v>852</v>
          </cell>
          <cell r="X6298">
            <v>798.13665801956563</v>
          </cell>
        </row>
        <row r="6299">
          <cell r="A6299" t="str">
            <v>School of Public Health</v>
          </cell>
          <cell r="B6299" t="str">
            <v>Public Health</v>
          </cell>
          <cell r="N6299" t="str">
            <v>TAS Eligible</v>
          </cell>
          <cell r="S6299">
            <v>1968</v>
          </cell>
          <cell r="X6299">
            <v>1970.3822678870588</v>
          </cell>
        </row>
        <row r="6300">
          <cell r="A6300" t="str">
            <v>School of Public Health</v>
          </cell>
          <cell r="B6300" t="str">
            <v>Public Health</v>
          </cell>
          <cell r="N6300" t="str">
            <v>TAS Eligible</v>
          </cell>
          <cell r="S6300">
            <v>2064</v>
          </cell>
          <cell r="X6300">
            <v>2120.9813965514904</v>
          </cell>
        </row>
        <row r="6301">
          <cell r="A6301" t="str">
            <v>School of Public Health</v>
          </cell>
          <cell r="B6301" t="str">
            <v>Public Health</v>
          </cell>
          <cell r="N6301" t="str">
            <v>TAS Eligible</v>
          </cell>
          <cell r="S6301">
            <v>18</v>
          </cell>
          <cell r="X6301">
            <v>20.089587699585032</v>
          </cell>
        </row>
        <row r="6302">
          <cell r="A6302" t="str">
            <v>School of Public Health</v>
          </cell>
          <cell r="B6302" t="str">
            <v>Public Health</v>
          </cell>
          <cell r="N6302" t="str">
            <v>TAS Eligible</v>
          </cell>
          <cell r="S6302">
            <v>273</v>
          </cell>
          <cell r="X6302">
            <v>253.73908202491776</v>
          </cell>
        </row>
        <row r="6303">
          <cell r="A6303" t="str">
            <v>School of Public Health</v>
          </cell>
          <cell r="B6303" t="str">
            <v>Public Health</v>
          </cell>
          <cell r="N6303" t="str">
            <v>TAS Eligible</v>
          </cell>
          <cell r="S6303">
            <v>204</v>
          </cell>
          <cell r="X6303">
            <v>196.91517170893167</v>
          </cell>
        </row>
        <row r="6304">
          <cell r="A6304" t="str">
            <v>School of Public Health</v>
          </cell>
          <cell r="B6304" t="str">
            <v>Public Health</v>
          </cell>
          <cell r="N6304" t="str">
            <v>TAS Eligible</v>
          </cell>
          <cell r="S6304">
            <v>904</v>
          </cell>
          <cell r="X6304">
            <v>874.86763526352524</v>
          </cell>
        </row>
        <row r="6305">
          <cell r="A6305" t="str">
            <v>School of Public Health</v>
          </cell>
          <cell r="B6305" t="str">
            <v>Public Health</v>
          </cell>
          <cell r="N6305" t="str">
            <v>TAS Eligible</v>
          </cell>
          <cell r="S6305">
            <v>496</v>
          </cell>
          <cell r="X6305">
            <v>453.3476038517266</v>
          </cell>
        </row>
        <row r="6306">
          <cell r="A6306" t="str">
            <v>School of Public Health</v>
          </cell>
          <cell r="B6306" t="str">
            <v>Public Health</v>
          </cell>
          <cell r="N6306" t="str">
            <v>TAS Eligible</v>
          </cell>
          <cell r="S6306">
            <v>920</v>
          </cell>
          <cell r="X6306">
            <v>836.32034059607781</v>
          </cell>
        </row>
        <row r="6307">
          <cell r="A6307" t="str">
            <v>School of Public Health</v>
          </cell>
          <cell r="B6307" t="str">
            <v>Public Health</v>
          </cell>
          <cell r="N6307" t="str">
            <v>TAS Eligible</v>
          </cell>
          <cell r="S6307">
            <v>268</v>
          </cell>
          <cell r="X6307">
            <v>268</v>
          </cell>
        </row>
        <row r="6308">
          <cell r="A6308" t="str">
            <v>School of Public Health</v>
          </cell>
          <cell r="B6308" t="str">
            <v>Public Health</v>
          </cell>
          <cell r="N6308" t="str">
            <v>TAS Eligible</v>
          </cell>
          <cell r="S6308">
            <v>50</v>
          </cell>
          <cell r="X6308">
            <v>51.99265646035014</v>
          </cell>
        </row>
        <row r="6309">
          <cell r="A6309" t="str">
            <v>School of Public Health</v>
          </cell>
          <cell r="B6309" t="str">
            <v>Public Health</v>
          </cell>
          <cell r="N6309" t="str">
            <v>TAS Eligible</v>
          </cell>
          <cell r="S6309">
            <v>56</v>
          </cell>
          <cell r="X6309">
            <v>57.007502927400282</v>
          </cell>
        </row>
        <row r="6310">
          <cell r="A6310" t="str">
            <v>School of Public Health</v>
          </cell>
          <cell r="B6310" t="str">
            <v>Public Health</v>
          </cell>
          <cell r="N6310" t="str">
            <v>TAS Eligible</v>
          </cell>
          <cell r="S6310">
            <v>26</v>
          </cell>
          <cell r="X6310">
            <v>27.036181359382077</v>
          </cell>
        </row>
        <row r="6311">
          <cell r="A6311" t="str">
            <v>School of Public Health</v>
          </cell>
          <cell r="B6311" t="str">
            <v>Public Health</v>
          </cell>
          <cell r="N6311" t="str">
            <v>TAS Eligible</v>
          </cell>
          <cell r="S6311">
            <v>60</v>
          </cell>
          <cell r="X6311">
            <v>61.079467422214577</v>
          </cell>
        </row>
        <row r="6312">
          <cell r="A6312" t="str">
            <v>School of Public Health</v>
          </cell>
          <cell r="B6312" t="str">
            <v>Public Health</v>
          </cell>
          <cell r="N6312" t="str">
            <v>TAS Eligible</v>
          </cell>
          <cell r="S6312">
            <v>192</v>
          </cell>
          <cell r="X6312">
            <v>198.07654314368716</v>
          </cell>
        </row>
        <row r="6313">
          <cell r="A6313" t="str">
            <v>School of Public Health</v>
          </cell>
          <cell r="B6313" t="str">
            <v>Public Health</v>
          </cell>
          <cell r="N6313" t="str">
            <v>TAS Eligible</v>
          </cell>
          <cell r="S6313">
            <v>317.33301599999999</v>
          </cell>
          <cell r="X6313">
            <v>294.01347983058201</v>
          </cell>
        </row>
        <row r="6314">
          <cell r="A6314" t="str">
            <v>School of Public Health</v>
          </cell>
          <cell r="B6314" t="str">
            <v>Public Health</v>
          </cell>
          <cell r="N6314" t="str">
            <v>TAS Eligible</v>
          </cell>
          <cell r="S6314">
            <v>634.66698399999996</v>
          </cell>
          <cell r="X6314">
            <v>588.0278417024856</v>
          </cell>
        </row>
        <row r="6315">
          <cell r="A6315" t="str">
            <v>School of Public Health</v>
          </cell>
          <cell r="B6315" t="str">
            <v>Public Health</v>
          </cell>
          <cell r="N6315" t="str">
            <v>TAS Eligible</v>
          </cell>
          <cell r="S6315">
            <v>510</v>
          </cell>
          <cell r="X6315">
            <v>455.25185865274568</v>
          </cell>
        </row>
        <row r="6316">
          <cell r="A6316" t="str">
            <v>School of Public Health</v>
          </cell>
          <cell r="B6316" t="str">
            <v>Public Health</v>
          </cell>
          <cell r="N6316" t="str">
            <v>TAS Eligible</v>
          </cell>
          <cell r="S6316">
            <v>594</v>
          </cell>
          <cell r="X6316">
            <v>541.89048587785817</v>
          </cell>
        </row>
        <row r="6317">
          <cell r="A6317" t="str">
            <v>School of Public Health</v>
          </cell>
          <cell r="B6317" t="str">
            <v>Public Health</v>
          </cell>
          <cell r="N6317" t="str">
            <v>TAS Eligible</v>
          </cell>
          <cell r="S6317">
            <v>243</v>
          </cell>
          <cell r="X6317">
            <v>226.40483718441556</v>
          </cell>
        </row>
        <row r="6318">
          <cell r="A6318" t="str">
            <v>School of Public Health</v>
          </cell>
          <cell r="B6318" t="str">
            <v>Public Health</v>
          </cell>
          <cell r="N6318" t="str">
            <v>TAS Eligible</v>
          </cell>
          <cell r="S6318">
            <v>534</v>
          </cell>
          <cell r="X6318">
            <v>486.63145942694712</v>
          </cell>
        </row>
        <row r="6319">
          <cell r="A6319" t="str">
            <v>School of Public Health</v>
          </cell>
          <cell r="B6319" t="str">
            <v>Public Health</v>
          </cell>
          <cell r="N6319" t="str">
            <v>TAS Eligible</v>
          </cell>
          <cell r="S6319">
            <v>236</v>
          </cell>
          <cell r="X6319">
            <v>238.66756041859617</v>
          </cell>
        </row>
        <row r="6320">
          <cell r="A6320" t="str">
            <v>School of Public Health</v>
          </cell>
          <cell r="B6320" t="str">
            <v>Public Health</v>
          </cell>
          <cell r="N6320" t="str">
            <v>TAS Eligible</v>
          </cell>
          <cell r="S6320">
            <v>612</v>
          </cell>
          <cell r="X6320">
            <v>581.58528498040403</v>
          </cell>
        </row>
        <row r="6321">
          <cell r="A6321" t="str">
            <v>School of Public Health</v>
          </cell>
          <cell r="B6321" t="str">
            <v>Public Health</v>
          </cell>
          <cell r="N6321" t="str">
            <v>TAS Eligible</v>
          </cell>
          <cell r="S6321">
            <v>24</v>
          </cell>
          <cell r="X6321">
            <v>21.841076566933694</v>
          </cell>
        </row>
        <row r="6322">
          <cell r="A6322" t="str">
            <v>School of Public Health</v>
          </cell>
          <cell r="B6322" t="str">
            <v>Public Health</v>
          </cell>
          <cell r="N6322" t="str">
            <v>TAS Eligible</v>
          </cell>
          <cell r="S6322">
            <v>24</v>
          </cell>
          <cell r="X6322">
            <v>21.350755580357589</v>
          </cell>
        </row>
        <row r="6323">
          <cell r="A6323" t="str">
            <v>School of Public Health</v>
          </cell>
          <cell r="B6323" t="str">
            <v>Public Health</v>
          </cell>
          <cell r="N6323" t="str">
            <v>TAS Eligible</v>
          </cell>
          <cell r="S6323">
            <v>24</v>
          </cell>
          <cell r="X6323">
            <v>24.559848317202682</v>
          </cell>
        </row>
        <row r="6324">
          <cell r="A6324" t="str">
            <v>School of Public Health</v>
          </cell>
          <cell r="B6324" t="str">
            <v>Public Health</v>
          </cell>
          <cell r="N6324" t="str">
            <v>TAS Eligible</v>
          </cell>
          <cell r="S6324">
            <v>24</v>
          </cell>
          <cell r="X6324">
            <v>22.473042735705452</v>
          </cell>
        </row>
        <row r="6325">
          <cell r="A6325" t="str">
            <v>School of Public Health</v>
          </cell>
          <cell r="B6325" t="str">
            <v>Public Health</v>
          </cell>
          <cell r="N6325" t="str">
            <v>TAS Eligible</v>
          </cell>
          <cell r="S6325">
            <v>72</v>
          </cell>
          <cell r="X6325">
            <v>71.575186560848067</v>
          </cell>
        </row>
        <row r="6326">
          <cell r="A6326" t="str">
            <v>School of Public Health</v>
          </cell>
          <cell r="B6326" t="str">
            <v>Public Health</v>
          </cell>
          <cell r="N6326" t="str">
            <v>TAS Eligible</v>
          </cell>
          <cell r="S6326">
            <v>465</v>
          </cell>
          <cell r="X6326">
            <v>423.732934897924</v>
          </cell>
        </row>
        <row r="6327">
          <cell r="A6327" t="str">
            <v>School of Public Health</v>
          </cell>
          <cell r="B6327" t="str">
            <v>Public Health</v>
          </cell>
          <cell r="N6327" t="str">
            <v>TAS Eligible</v>
          </cell>
          <cell r="S6327">
            <v>66</v>
          </cell>
          <cell r="X6327">
            <v>56.887112534271658</v>
          </cell>
        </row>
        <row r="6328">
          <cell r="A6328" t="str">
            <v>School of Public Health</v>
          </cell>
          <cell r="B6328" t="str">
            <v>Public Health</v>
          </cell>
          <cell r="N6328" t="str">
            <v>TAS Eligible</v>
          </cell>
          <cell r="S6328">
            <v>87</v>
          </cell>
          <cell r="X6328">
            <v>86.492345064489612</v>
          </cell>
        </row>
        <row r="6329">
          <cell r="A6329" t="str">
            <v>School of Public Health</v>
          </cell>
          <cell r="B6329" t="str">
            <v>Public Health</v>
          </cell>
          <cell r="N6329" t="str">
            <v>TAS Eligible</v>
          </cell>
          <cell r="S6329">
            <v>24</v>
          </cell>
          <cell r="X6329">
            <v>20.708266801049767</v>
          </cell>
        </row>
        <row r="6330">
          <cell r="A6330" t="str">
            <v>School of Public Health</v>
          </cell>
          <cell r="B6330" t="str">
            <v>Public Health</v>
          </cell>
          <cell r="N6330" t="str">
            <v>TAS Eligible</v>
          </cell>
          <cell r="S6330">
            <v>102</v>
          </cell>
          <cell r="X6330">
            <v>103.6025666792148</v>
          </cell>
        </row>
        <row r="6331">
          <cell r="A6331" t="str">
            <v>School of Public Health</v>
          </cell>
          <cell r="B6331" t="str">
            <v>Public Health</v>
          </cell>
          <cell r="N6331" t="str">
            <v>TAS Eligible</v>
          </cell>
          <cell r="S6331">
            <v>65.999933999999996</v>
          </cell>
          <cell r="X6331">
            <v>56.984426050507864</v>
          </cell>
        </row>
        <row r="6332">
          <cell r="A6332" t="str">
            <v>School of Public Health</v>
          </cell>
          <cell r="B6332" t="str">
            <v>Public Health</v>
          </cell>
          <cell r="N6332" t="str">
            <v>Not TAS Eligible</v>
          </cell>
          <cell r="S6332">
            <v>24</v>
          </cell>
          <cell r="X6332">
            <v>25.890482394624794</v>
          </cell>
        </row>
        <row r="6333">
          <cell r="A6333" t="str">
            <v>School of Public Health</v>
          </cell>
          <cell r="B6333" t="str">
            <v>Public Health</v>
          </cell>
          <cell r="N6333" t="str">
            <v>Not TAS Eligible</v>
          </cell>
          <cell r="S6333">
            <v>6</v>
          </cell>
          <cell r="X6333">
            <v>5.9264319122843885</v>
          </cell>
        </row>
        <row r="6334">
          <cell r="A6334" t="str">
            <v>School of Public Health</v>
          </cell>
          <cell r="B6334" t="str">
            <v>Public Health</v>
          </cell>
          <cell r="N6334" t="str">
            <v>Not TAS Eligible</v>
          </cell>
          <cell r="S6334">
            <v>15</v>
          </cell>
          <cell r="X6334">
            <v>15.191538539896317</v>
          </cell>
        </row>
        <row r="6335">
          <cell r="A6335" t="str">
            <v>School of Public Health</v>
          </cell>
          <cell r="B6335" t="str">
            <v>Public Health</v>
          </cell>
          <cell r="N6335" t="str">
            <v>Not TAS Eligible</v>
          </cell>
          <cell r="S6335">
            <v>5</v>
          </cell>
          <cell r="X6335">
            <v>5.015073982868941</v>
          </cell>
        </row>
        <row r="6336">
          <cell r="A6336" t="str">
            <v>School of Public Health</v>
          </cell>
          <cell r="B6336" t="str">
            <v>Public Health</v>
          </cell>
          <cell r="N6336" t="str">
            <v>Not TAS Eligible</v>
          </cell>
          <cell r="S6336">
            <v>5</v>
          </cell>
          <cell r="X6336">
            <v>4.8092032255877672</v>
          </cell>
        </row>
        <row r="6337">
          <cell r="A6337" t="str">
            <v>School of Public Health</v>
          </cell>
          <cell r="B6337" t="str">
            <v>Public Health</v>
          </cell>
          <cell r="N6337" t="str">
            <v>Not TAS Eligible</v>
          </cell>
          <cell r="S6337">
            <v>19</v>
          </cell>
          <cell r="X6337">
            <v>20.978444851854487</v>
          </cell>
        </row>
        <row r="6338">
          <cell r="A6338" t="str">
            <v>School of Public Health</v>
          </cell>
          <cell r="B6338" t="str">
            <v>Public Health</v>
          </cell>
          <cell r="N6338" t="str">
            <v>Not TAS Eligible</v>
          </cell>
          <cell r="S6338">
            <v>5</v>
          </cell>
          <cell r="X6338">
            <v>5.3335185541841055</v>
          </cell>
        </row>
        <row r="6339">
          <cell r="A6339" t="str">
            <v>School of Public Health</v>
          </cell>
          <cell r="B6339" t="str">
            <v>Public Health</v>
          </cell>
          <cell r="N6339" t="str">
            <v>Not TAS Eligible</v>
          </cell>
          <cell r="S6339">
            <v>24</v>
          </cell>
          <cell r="X6339">
            <v>22.004375358520701</v>
          </cell>
        </row>
        <row r="6340">
          <cell r="A6340" t="str">
            <v>School of Public Health</v>
          </cell>
          <cell r="B6340" t="str">
            <v>Public Health</v>
          </cell>
          <cell r="N6340" t="str">
            <v>Not TAS Eligible</v>
          </cell>
          <cell r="S6340">
            <v>56</v>
          </cell>
          <cell r="X6340">
            <v>53.515799605059613</v>
          </cell>
        </row>
        <row r="6341">
          <cell r="A6341" t="str">
            <v>School of Public Health</v>
          </cell>
          <cell r="B6341" t="str">
            <v>Public Health</v>
          </cell>
          <cell r="N6341" t="str">
            <v>Not TAS Eligible</v>
          </cell>
          <cell r="S6341">
            <v>19</v>
          </cell>
          <cell r="X6341">
            <v>19.922534140967578</v>
          </cell>
        </row>
        <row r="6342">
          <cell r="A6342" t="str">
            <v>School of Public Health</v>
          </cell>
          <cell r="B6342" t="str">
            <v>Public Health</v>
          </cell>
          <cell r="N6342" t="str">
            <v>Not TAS Eligible</v>
          </cell>
          <cell r="S6342">
            <v>36</v>
          </cell>
          <cell r="X6342">
            <v>37.873757712559723</v>
          </cell>
        </row>
        <row r="6343">
          <cell r="A6343" t="str">
            <v>School of Public Health</v>
          </cell>
          <cell r="B6343" t="str">
            <v>Public Health</v>
          </cell>
          <cell r="N6343" t="str">
            <v>Not TAS Eligible</v>
          </cell>
          <cell r="S6343">
            <v>28</v>
          </cell>
          <cell r="X6343">
            <v>30.58895715307515</v>
          </cell>
        </row>
        <row r="6344">
          <cell r="A6344" t="str">
            <v>School of Public Health</v>
          </cell>
          <cell r="B6344" t="str">
            <v>Public Health</v>
          </cell>
          <cell r="N6344" t="str">
            <v>Not TAS Eligible</v>
          </cell>
          <cell r="S6344">
            <v>30</v>
          </cell>
          <cell r="X6344">
            <v>35.022672717233228</v>
          </cell>
        </row>
        <row r="6345">
          <cell r="A6345" t="str">
            <v>School of Public Health</v>
          </cell>
          <cell r="B6345" t="str">
            <v>Public Health</v>
          </cell>
          <cell r="N6345" t="str">
            <v>Not TAS Eligible</v>
          </cell>
          <cell r="S6345">
            <v>22</v>
          </cell>
          <cell r="X6345">
            <v>21.90150487299028</v>
          </cell>
        </row>
        <row r="6346">
          <cell r="A6346" t="str">
            <v>School of Public Health</v>
          </cell>
          <cell r="B6346" t="str">
            <v>Public Health</v>
          </cell>
          <cell r="N6346" t="str">
            <v>Not TAS Eligible</v>
          </cell>
          <cell r="S6346">
            <v>20</v>
          </cell>
          <cell r="X6346">
            <v>18.67298495272976</v>
          </cell>
        </row>
        <row r="6347">
          <cell r="A6347" t="str">
            <v>School of Public Health</v>
          </cell>
          <cell r="B6347" t="str">
            <v>Public Health</v>
          </cell>
          <cell r="N6347" t="str">
            <v>Not TAS Eligible</v>
          </cell>
          <cell r="S6347">
            <v>8</v>
          </cell>
          <cell r="X6347">
            <v>8.9212557971650952</v>
          </cell>
        </row>
        <row r="6348">
          <cell r="A6348" t="str">
            <v>School of Public Health</v>
          </cell>
          <cell r="B6348" t="str">
            <v>Public Health</v>
          </cell>
          <cell r="N6348" t="str">
            <v>Not TAS Eligible</v>
          </cell>
          <cell r="S6348">
            <v>13</v>
          </cell>
          <cell r="X6348">
            <v>12.033040351119649</v>
          </cell>
        </row>
        <row r="6349">
          <cell r="A6349" t="str">
            <v>School of Public Health</v>
          </cell>
          <cell r="B6349" t="str">
            <v>Public Health</v>
          </cell>
          <cell r="N6349" t="str">
            <v>Not TAS Eligible</v>
          </cell>
          <cell r="S6349">
            <v>10</v>
          </cell>
          <cell r="X6349">
            <v>6.9660174321103305</v>
          </cell>
        </row>
        <row r="6350">
          <cell r="A6350" t="str">
            <v>School of Public Health</v>
          </cell>
          <cell r="B6350" t="str">
            <v>Public Health</v>
          </cell>
          <cell r="N6350" t="str">
            <v>Not TAS Eligible</v>
          </cell>
          <cell r="S6350">
            <v>15</v>
          </cell>
          <cell r="X6350">
            <v>11.35814828523565</v>
          </cell>
        </row>
        <row r="6351">
          <cell r="A6351" t="str">
            <v>School of Public Health</v>
          </cell>
          <cell r="B6351" t="str">
            <v>Public Health</v>
          </cell>
          <cell r="N6351" t="str">
            <v>Not TAS Eligible</v>
          </cell>
          <cell r="S6351">
            <v>10</v>
          </cell>
          <cell r="X6351">
            <v>7.1509577116783793</v>
          </cell>
        </row>
        <row r="6352">
          <cell r="A6352" t="str">
            <v>School of Public Health</v>
          </cell>
          <cell r="B6352" t="str">
            <v>Public Health</v>
          </cell>
          <cell r="N6352" t="str">
            <v>Not TAS Eligible</v>
          </cell>
          <cell r="S6352">
            <v>2</v>
          </cell>
          <cell r="X6352">
            <v>2.097388849682428</v>
          </cell>
        </row>
        <row r="6353">
          <cell r="A6353" t="str">
            <v>School of Public Health</v>
          </cell>
          <cell r="B6353" t="str">
            <v>Public Health</v>
          </cell>
          <cell r="N6353" t="str">
            <v>Not TAS Eligible</v>
          </cell>
          <cell r="S6353">
            <v>2</v>
          </cell>
          <cell r="X6353">
            <v>2.097388849682428</v>
          </cell>
        </row>
        <row r="6354">
          <cell r="A6354" t="str">
            <v>School of Public Health</v>
          </cell>
          <cell r="B6354" t="str">
            <v>Public Health</v>
          </cell>
          <cell r="N6354" t="str">
            <v>Not TAS Eligible</v>
          </cell>
          <cell r="S6354">
            <v>2</v>
          </cell>
          <cell r="X6354">
            <v>2.097388849682428</v>
          </cell>
        </row>
        <row r="6355">
          <cell r="A6355" t="str">
            <v>School of Public Health</v>
          </cell>
          <cell r="B6355" t="str">
            <v>Public Health</v>
          </cell>
          <cell r="N6355" t="str">
            <v>Not TAS Eligible</v>
          </cell>
          <cell r="S6355">
            <v>6</v>
          </cell>
          <cell r="X6355">
            <v>5.9264319122843885</v>
          </cell>
        </row>
        <row r="6356">
          <cell r="A6356" t="str">
            <v>School of Public Health</v>
          </cell>
          <cell r="B6356" t="str">
            <v>Public Health</v>
          </cell>
          <cell r="N6356" t="str">
            <v>Not TAS Eligible</v>
          </cell>
          <cell r="S6356">
            <v>43</v>
          </cell>
          <cell r="X6356">
            <v>45.518134231787691</v>
          </cell>
        </row>
        <row r="6357">
          <cell r="A6357" t="str">
            <v>School of Public Health</v>
          </cell>
          <cell r="B6357" t="str">
            <v>Public Health</v>
          </cell>
          <cell r="N6357" t="str">
            <v>Not TAS Eligible</v>
          </cell>
          <cell r="S6357">
            <v>12</v>
          </cell>
          <cell r="X6357">
            <v>12.095579101506955</v>
          </cell>
        </row>
        <row r="6358">
          <cell r="A6358" t="str">
            <v>School of Public Health</v>
          </cell>
          <cell r="B6358" t="str">
            <v>Public Health</v>
          </cell>
          <cell r="N6358" t="str">
            <v>Not TAS Eligible</v>
          </cell>
          <cell r="S6358">
            <v>6</v>
          </cell>
          <cell r="X6358">
            <v>5.7844465963923897</v>
          </cell>
        </row>
        <row r="6359">
          <cell r="A6359" t="str">
            <v>School of Public Health</v>
          </cell>
          <cell r="B6359" t="str">
            <v>Public Health</v>
          </cell>
          <cell r="N6359" t="str">
            <v>Not TAS Eligible</v>
          </cell>
          <cell r="S6359">
            <v>6</v>
          </cell>
          <cell r="X6359">
            <v>6.2580071955336374</v>
          </cell>
        </row>
        <row r="6360">
          <cell r="A6360" t="str">
            <v>School of Public Health</v>
          </cell>
          <cell r="B6360" t="str">
            <v>Public Health</v>
          </cell>
          <cell r="N6360" t="str">
            <v>Not TAS Eligible</v>
          </cell>
          <cell r="S6360">
            <v>10</v>
          </cell>
          <cell r="X6360">
            <v>10.954711191995726</v>
          </cell>
        </row>
        <row r="6361">
          <cell r="A6361" t="str">
            <v>School of Public Health</v>
          </cell>
          <cell r="B6361" t="str">
            <v>Public Health</v>
          </cell>
          <cell r="N6361" t="str">
            <v>Not TAS Eligible</v>
          </cell>
          <cell r="S6361">
            <v>10</v>
          </cell>
          <cell r="X6361">
            <v>10.982210663312788</v>
          </cell>
        </row>
        <row r="6362">
          <cell r="A6362" t="str">
            <v>School of Public Health</v>
          </cell>
          <cell r="B6362" t="str">
            <v>Public Health</v>
          </cell>
          <cell r="N6362" t="str">
            <v>Not TAS Eligible</v>
          </cell>
          <cell r="S6362">
            <v>9</v>
          </cell>
          <cell r="X6362">
            <v>9.6851478095114896</v>
          </cell>
        </row>
        <row r="6363">
          <cell r="A6363" t="str">
            <v>School of Public Health</v>
          </cell>
          <cell r="B6363" t="str">
            <v>Public Health</v>
          </cell>
          <cell r="N6363" t="str">
            <v>Not TAS Eligible</v>
          </cell>
          <cell r="S6363">
            <v>10</v>
          </cell>
          <cell r="X6363">
            <v>9.3804972704394061</v>
          </cell>
        </row>
        <row r="6364">
          <cell r="A6364" t="str">
            <v>School of Public Health</v>
          </cell>
          <cell r="B6364" t="str">
            <v>Public Health</v>
          </cell>
          <cell r="N6364" t="str">
            <v>Not TAS Eligible</v>
          </cell>
          <cell r="S6364">
            <v>11</v>
          </cell>
          <cell r="X6364">
            <v>12.230483747461866</v>
          </cell>
        </row>
        <row r="6365">
          <cell r="A6365" t="str">
            <v>School of Public Health</v>
          </cell>
          <cell r="B6365" t="str">
            <v>Public Health</v>
          </cell>
          <cell r="N6365" t="str">
            <v>Not TAS Eligible</v>
          </cell>
          <cell r="S6365">
            <v>28</v>
          </cell>
          <cell r="X6365">
            <v>28.436928714120768</v>
          </cell>
        </row>
        <row r="6366">
          <cell r="A6366" t="str">
            <v>School of Public Health</v>
          </cell>
          <cell r="B6366" t="str">
            <v>Public Health</v>
          </cell>
          <cell r="N6366" t="str">
            <v>Not TAS Eligible</v>
          </cell>
          <cell r="S6366">
            <v>32</v>
          </cell>
          <cell r="X6366">
            <v>34.116853539735907</v>
          </cell>
        </row>
        <row r="6367">
          <cell r="A6367" t="str">
            <v>School of Public Health</v>
          </cell>
          <cell r="B6367" t="str">
            <v>Public Health</v>
          </cell>
          <cell r="N6367" t="str">
            <v>Not TAS Eligible</v>
          </cell>
          <cell r="S6367">
            <v>10</v>
          </cell>
          <cell r="X6367">
            <v>10.278151246057133</v>
          </cell>
        </row>
        <row r="6368">
          <cell r="A6368" t="str">
            <v>School of Public Health</v>
          </cell>
          <cell r="B6368" t="str">
            <v>Public Health</v>
          </cell>
          <cell r="N6368" t="str">
            <v>Not TAS Eligible</v>
          </cell>
          <cell r="S6368">
            <v>6</v>
          </cell>
          <cell r="X6368">
            <v>6.562364666133627</v>
          </cell>
        </row>
        <row r="6369">
          <cell r="A6369" t="str">
            <v>School of Public Health</v>
          </cell>
          <cell r="B6369" t="str">
            <v>Public Health</v>
          </cell>
          <cell r="N6369" t="str">
            <v>Not TAS Eligible</v>
          </cell>
          <cell r="S6369">
            <v>5</v>
          </cell>
          <cell r="X6369">
            <v>5.3335185541841055</v>
          </cell>
        </row>
        <row r="6370">
          <cell r="A6370" t="str">
            <v>School of Public Health</v>
          </cell>
          <cell r="B6370" t="str">
            <v>Public Health</v>
          </cell>
          <cell r="N6370" t="str">
            <v>Not TAS Eligible</v>
          </cell>
          <cell r="S6370">
            <v>20</v>
          </cell>
          <cell r="X6370">
            <v>19.209045994216535</v>
          </cell>
        </row>
        <row r="6371">
          <cell r="A6371" t="str">
            <v>School of Public Health</v>
          </cell>
          <cell r="B6371" t="str">
            <v>Public Health</v>
          </cell>
          <cell r="N6371" t="str">
            <v>Not TAS Eligible</v>
          </cell>
          <cell r="S6371">
            <v>5</v>
          </cell>
          <cell r="X6371">
            <v>5.562352568937678</v>
          </cell>
        </row>
        <row r="6372">
          <cell r="A6372" t="str">
            <v>School of Public Health</v>
          </cell>
          <cell r="B6372" t="str">
            <v>Public Health</v>
          </cell>
          <cell r="N6372" t="str">
            <v>Not TAS Eligible</v>
          </cell>
          <cell r="S6372">
            <v>10</v>
          </cell>
          <cell r="X6372">
            <v>9.647122619551924</v>
          </cell>
        </row>
        <row r="6373">
          <cell r="A6373" t="str">
            <v>School of Public Health</v>
          </cell>
          <cell r="B6373" t="str">
            <v>Public Health</v>
          </cell>
          <cell r="N6373" t="str">
            <v>Not TAS Eligible</v>
          </cell>
          <cell r="S6373">
            <v>6</v>
          </cell>
          <cell r="X6373">
            <v>6.447415295231492</v>
          </cell>
        </row>
        <row r="6374">
          <cell r="A6374" t="str">
            <v>School of Public Health</v>
          </cell>
          <cell r="B6374" t="str">
            <v>Public Health</v>
          </cell>
          <cell r="N6374" t="str">
            <v>Not TAS Eligible</v>
          </cell>
          <cell r="S6374">
            <v>15</v>
          </cell>
          <cell r="X6374">
            <v>16.00899769199453</v>
          </cell>
        </row>
        <row r="6375">
          <cell r="A6375" t="str">
            <v>School of Public Health</v>
          </cell>
          <cell r="B6375" t="str">
            <v>Public Health</v>
          </cell>
          <cell r="N6375" t="str">
            <v>Not TAS Eligible</v>
          </cell>
          <cell r="S6375">
            <v>20</v>
          </cell>
          <cell r="X6375">
            <v>14.771339677132248</v>
          </cell>
        </row>
        <row r="6376">
          <cell r="A6376" t="str">
            <v>School of Public Health</v>
          </cell>
          <cell r="B6376" t="str">
            <v>Public Health</v>
          </cell>
          <cell r="N6376" t="str">
            <v>Not TAS Eligible</v>
          </cell>
          <cell r="S6376">
            <v>20</v>
          </cell>
          <cell r="X6376">
            <v>18.676654531700805</v>
          </cell>
        </row>
        <row r="6377">
          <cell r="A6377" t="str">
            <v>School of Public Health</v>
          </cell>
          <cell r="B6377" t="str">
            <v>Public Health</v>
          </cell>
          <cell r="N6377" t="str">
            <v>Not TAS Eligible</v>
          </cell>
          <cell r="S6377">
            <v>2</v>
          </cell>
          <cell r="X6377">
            <v>2.097388849682428</v>
          </cell>
        </row>
        <row r="6378">
          <cell r="A6378" t="str">
            <v>School of Public Health</v>
          </cell>
          <cell r="B6378" t="str">
            <v>Public Health</v>
          </cell>
          <cell r="N6378" t="str">
            <v>Not TAS Eligible</v>
          </cell>
          <cell r="S6378">
            <v>14</v>
          </cell>
          <cell r="X6378">
            <v>13.012945473438613</v>
          </cell>
        </row>
        <row r="6379">
          <cell r="A6379" t="str">
            <v>School of Public Health</v>
          </cell>
          <cell r="B6379" t="str">
            <v>Public Health</v>
          </cell>
          <cell r="N6379" t="str">
            <v>Not TAS Eligible</v>
          </cell>
          <cell r="S6379">
            <v>20</v>
          </cell>
          <cell r="X6379">
            <v>21.486840227417016</v>
          </cell>
        </row>
        <row r="6380">
          <cell r="A6380" t="str">
            <v>School of Public Health</v>
          </cell>
          <cell r="B6380" t="str">
            <v>Public Health</v>
          </cell>
          <cell r="N6380" t="str">
            <v>Not TAS Eligible</v>
          </cell>
          <cell r="S6380">
            <v>24</v>
          </cell>
          <cell r="X6380">
            <v>26.019037509343946</v>
          </cell>
        </row>
        <row r="6381">
          <cell r="A6381" t="str">
            <v>School of Public Health</v>
          </cell>
          <cell r="B6381" t="str">
            <v>Public Health</v>
          </cell>
          <cell r="N6381" t="str">
            <v>Not TAS Eligible</v>
          </cell>
          <cell r="S6381">
            <v>23</v>
          </cell>
          <cell r="X6381">
            <v>23.073198488496715</v>
          </cell>
        </row>
        <row r="6382">
          <cell r="A6382" t="str">
            <v>School of Public Health</v>
          </cell>
          <cell r="B6382" t="str">
            <v>Public Health</v>
          </cell>
          <cell r="N6382" t="str">
            <v>Not TAS Eligible</v>
          </cell>
          <cell r="S6382">
            <v>24</v>
          </cell>
          <cell r="X6382">
            <v>24.977412483721444</v>
          </cell>
        </row>
        <row r="6383">
          <cell r="A6383" t="str">
            <v>School of Public Health</v>
          </cell>
          <cell r="B6383" t="str">
            <v>Public Health</v>
          </cell>
          <cell r="N6383" t="str">
            <v>Not TAS Eligible</v>
          </cell>
          <cell r="S6383">
            <v>25</v>
          </cell>
          <cell r="X6383">
            <v>27.394528778230111</v>
          </cell>
        </row>
        <row r="6384">
          <cell r="A6384" t="str">
            <v>School of Public Health</v>
          </cell>
          <cell r="B6384" t="str">
            <v>Public Health</v>
          </cell>
          <cell r="N6384" t="str">
            <v>Not TAS Eligible</v>
          </cell>
          <cell r="S6384">
            <v>24</v>
          </cell>
          <cell r="X6384">
            <v>23.577273772012916</v>
          </cell>
        </row>
        <row r="6385">
          <cell r="A6385" t="str">
            <v>School of Public Health</v>
          </cell>
          <cell r="B6385" t="str">
            <v>Public Health</v>
          </cell>
          <cell r="N6385" t="str">
            <v>Not TAS Eligible</v>
          </cell>
          <cell r="S6385">
            <v>25</v>
          </cell>
          <cell r="X6385">
            <v>25.326209814400535</v>
          </cell>
        </row>
        <row r="6386">
          <cell r="A6386" t="str">
            <v>School of Public Health</v>
          </cell>
          <cell r="B6386" t="str">
            <v>Public Health</v>
          </cell>
          <cell r="N6386" t="str">
            <v>Not TAS Eligible</v>
          </cell>
          <cell r="S6386">
            <v>25</v>
          </cell>
          <cell r="X6386">
            <v>26.754982663743302</v>
          </cell>
        </row>
        <row r="6387">
          <cell r="A6387" t="str">
            <v>School of Public Health</v>
          </cell>
          <cell r="B6387" t="str">
            <v>Public Health</v>
          </cell>
          <cell r="N6387" t="str">
            <v>Not TAS Eligible</v>
          </cell>
          <cell r="S6387">
            <v>18</v>
          </cell>
          <cell r="X6387">
            <v>18.705835416828958</v>
          </cell>
        </row>
        <row r="6388">
          <cell r="A6388" t="str">
            <v>School of Public Health</v>
          </cell>
          <cell r="B6388" t="str">
            <v>Public Health</v>
          </cell>
          <cell r="N6388" t="str">
            <v>Not TAS Eligible</v>
          </cell>
          <cell r="S6388">
            <v>24</v>
          </cell>
          <cell r="X6388">
            <v>24.518805298537231</v>
          </cell>
        </row>
        <row r="6389">
          <cell r="A6389" t="str">
            <v>School of Public Health</v>
          </cell>
          <cell r="B6389" t="str">
            <v>Public Health</v>
          </cell>
          <cell r="N6389" t="str">
            <v>Not TAS Eligible</v>
          </cell>
          <cell r="S6389">
            <v>23</v>
          </cell>
          <cell r="X6389">
            <v>24.172444265899948</v>
          </cell>
        </row>
        <row r="6390">
          <cell r="A6390" t="str">
            <v>School of Public Health</v>
          </cell>
          <cell r="B6390" t="str">
            <v>Public Health</v>
          </cell>
          <cell r="N6390" t="str">
            <v>Not TAS Eligible</v>
          </cell>
          <cell r="S6390">
            <v>21</v>
          </cell>
          <cell r="X6390">
            <v>22.416897147467768</v>
          </cell>
        </row>
        <row r="6391">
          <cell r="A6391" t="str">
            <v>School of Public Health</v>
          </cell>
          <cell r="B6391" t="str">
            <v>Public Health</v>
          </cell>
          <cell r="N6391" t="str">
            <v>Not TAS Eligible</v>
          </cell>
          <cell r="S6391">
            <v>12</v>
          </cell>
          <cell r="X6391">
            <v>11.820764524807151</v>
          </cell>
        </row>
        <row r="6392">
          <cell r="A6392" t="str">
            <v>School of Public Health</v>
          </cell>
          <cell r="B6392" t="str">
            <v>Public Health</v>
          </cell>
          <cell r="N6392" t="str">
            <v>Not TAS Eligible</v>
          </cell>
          <cell r="S6392">
            <v>24</v>
          </cell>
          <cell r="X6392">
            <v>25.999268711436308</v>
          </cell>
        </row>
        <row r="6393">
          <cell r="A6393" t="str">
            <v>School of Public Health</v>
          </cell>
          <cell r="B6393" t="str">
            <v>Public Health</v>
          </cell>
          <cell r="N6393" t="str">
            <v>Not TAS Eligible</v>
          </cell>
          <cell r="S6393">
            <v>10</v>
          </cell>
          <cell r="X6393">
            <v>11.198024722824009</v>
          </cell>
        </row>
        <row r="6394">
          <cell r="A6394" t="str">
            <v>School of Public Health</v>
          </cell>
          <cell r="B6394" t="str">
            <v>Public Health</v>
          </cell>
          <cell r="N6394" t="str">
            <v>Not TAS Eligible</v>
          </cell>
          <cell r="S6394">
            <v>18</v>
          </cell>
          <cell r="X6394">
            <v>18.224493007157569</v>
          </cell>
        </row>
        <row r="6395">
          <cell r="A6395" t="str">
            <v>School of Public Health</v>
          </cell>
          <cell r="B6395" t="str">
            <v>Public Health</v>
          </cell>
          <cell r="N6395" t="str">
            <v>Not TAS Eligible</v>
          </cell>
          <cell r="S6395">
            <v>39</v>
          </cell>
          <cell r="X6395">
            <v>36.872317735585156</v>
          </cell>
        </row>
        <row r="6396">
          <cell r="A6396" t="str">
            <v>School of Public Health</v>
          </cell>
          <cell r="B6396" t="str">
            <v>Public Health</v>
          </cell>
          <cell r="N6396" t="str">
            <v>Not TAS Eligible</v>
          </cell>
          <cell r="S6396">
            <v>26</v>
          </cell>
          <cell r="X6396">
            <v>24.914044867439664</v>
          </cell>
        </row>
        <row r="6397">
          <cell r="A6397" t="str">
            <v>School of Public Health</v>
          </cell>
          <cell r="B6397" t="str">
            <v>Public Health</v>
          </cell>
          <cell r="N6397" t="str">
            <v>Not TAS Eligible</v>
          </cell>
          <cell r="S6397">
            <v>34</v>
          </cell>
          <cell r="X6397">
            <v>36.143433999569432</v>
          </cell>
        </row>
        <row r="6398">
          <cell r="A6398" t="str">
            <v>School of Public Health</v>
          </cell>
          <cell r="B6398" t="str">
            <v>Public Health</v>
          </cell>
          <cell r="N6398" t="str">
            <v>Not TAS Eligible</v>
          </cell>
          <cell r="S6398">
            <v>13</v>
          </cell>
          <cell r="X6398">
            <v>13.371815512579236</v>
          </cell>
        </row>
        <row r="6399">
          <cell r="A6399" t="str">
            <v>School of Public Health</v>
          </cell>
          <cell r="B6399" t="str">
            <v>Public Health</v>
          </cell>
          <cell r="N6399" t="str">
            <v>Not TAS Eligible</v>
          </cell>
          <cell r="S6399">
            <v>22</v>
          </cell>
          <cell r="X6399">
            <v>19.95968920160141</v>
          </cell>
        </row>
        <row r="6400">
          <cell r="A6400" t="str">
            <v>School of Public Health</v>
          </cell>
          <cell r="B6400" t="str">
            <v>Public Health</v>
          </cell>
          <cell r="N6400" t="str">
            <v>Not TAS Eligible</v>
          </cell>
          <cell r="S6400">
            <v>6</v>
          </cell>
          <cell r="X6400">
            <v>6.1172014547478195</v>
          </cell>
        </row>
        <row r="6401">
          <cell r="A6401" t="str">
            <v>School of Public Health</v>
          </cell>
          <cell r="B6401" t="str">
            <v>Public Health</v>
          </cell>
          <cell r="N6401" t="str">
            <v>Not TAS Eligible</v>
          </cell>
          <cell r="S6401">
            <v>30</v>
          </cell>
          <cell r="X6401">
            <v>31.184022330496795</v>
          </cell>
        </row>
        <row r="6402">
          <cell r="A6402" t="str">
            <v>School of Public Health</v>
          </cell>
          <cell r="B6402" t="str">
            <v>Public Health</v>
          </cell>
          <cell r="N6402" t="str">
            <v>Not TAS Eligible</v>
          </cell>
          <cell r="S6402">
            <v>94</v>
          </cell>
          <cell r="X6402">
            <v>100.80993261589795</v>
          </cell>
        </row>
        <row r="6403">
          <cell r="A6403" t="str">
            <v>School of Public Health</v>
          </cell>
          <cell r="B6403" t="str">
            <v>Public Health</v>
          </cell>
          <cell r="N6403" t="str">
            <v>Not TAS Eligible</v>
          </cell>
          <cell r="S6403">
            <v>20</v>
          </cell>
          <cell r="X6403">
            <v>19.696124128775843</v>
          </cell>
        </row>
        <row r="6404">
          <cell r="A6404" t="str">
            <v>School of Public Health</v>
          </cell>
          <cell r="B6404" t="str">
            <v>Public Health</v>
          </cell>
          <cell r="N6404" t="str">
            <v>Not TAS Eligible</v>
          </cell>
          <cell r="S6404">
            <v>8</v>
          </cell>
          <cell r="X6404">
            <v>6.1048565286557697</v>
          </cell>
        </row>
        <row r="6405">
          <cell r="A6405" t="str">
            <v>School of Public Health</v>
          </cell>
          <cell r="B6405" t="str">
            <v>Public Health</v>
          </cell>
          <cell r="N6405" t="str">
            <v>Not TAS Eligible</v>
          </cell>
          <cell r="S6405">
            <v>14</v>
          </cell>
          <cell r="X6405">
            <v>14.540999636867152</v>
          </cell>
        </row>
        <row r="6406">
          <cell r="A6406" t="str">
            <v>School of Public Health</v>
          </cell>
          <cell r="B6406" t="str">
            <v>Public Health</v>
          </cell>
          <cell r="N6406" t="str">
            <v>Not TAS Eligible</v>
          </cell>
          <cell r="S6406">
            <v>28</v>
          </cell>
          <cell r="X6406">
            <v>26.40943689179284</v>
          </cell>
        </row>
        <row r="6407">
          <cell r="A6407" t="str">
            <v>School of Public Health</v>
          </cell>
          <cell r="B6407" t="str">
            <v>Public Health</v>
          </cell>
          <cell r="N6407" t="str">
            <v>Not TAS Eligible</v>
          </cell>
          <cell r="S6407">
            <v>48</v>
          </cell>
          <cell r="X6407">
            <v>54.381579122729121</v>
          </cell>
        </row>
        <row r="6408">
          <cell r="A6408" t="str">
            <v>School of Public Health</v>
          </cell>
          <cell r="B6408" t="str">
            <v>Public Health</v>
          </cell>
          <cell r="N6408" t="str">
            <v>Not TAS Eligible</v>
          </cell>
          <cell r="S6408">
            <v>44</v>
          </cell>
          <cell r="X6408">
            <v>47.345609995871392</v>
          </cell>
        </row>
        <row r="6409">
          <cell r="A6409" t="str">
            <v>School of Public Health</v>
          </cell>
          <cell r="B6409" t="str">
            <v>Public Health</v>
          </cell>
          <cell r="N6409" t="str">
            <v>Not TAS Eligible</v>
          </cell>
          <cell r="S6409">
            <v>15</v>
          </cell>
          <cell r="X6409">
            <v>13.778622427894009</v>
          </cell>
        </row>
        <row r="6410">
          <cell r="A6410" t="str">
            <v>School of Public Health</v>
          </cell>
          <cell r="B6410" t="str">
            <v>Public Health</v>
          </cell>
          <cell r="N6410" t="str">
            <v>Not TAS Eligible</v>
          </cell>
          <cell r="S6410">
            <v>15</v>
          </cell>
          <cell r="X6410">
            <v>11.827439972971224</v>
          </cell>
        </row>
        <row r="6411">
          <cell r="A6411" t="str">
            <v>School of Public Health</v>
          </cell>
          <cell r="B6411" t="str">
            <v>Public Health</v>
          </cell>
          <cell r="N6411" t="str">
            <v>Not TAS Eligible</v>
          </cell>
          <cell r="S6411">
            <v>8</v>
          </cell>
          <cell r="X6411">
            <v>7.1933842521700067</v>
          </cell>
        </row>
        <row r="6412">
          <cell r="A6412" t="str">
            <v>School of Public Health</v>
          </cell>
          <cell r="B6412" t="str">
            <v>Public Health</v>
          </cell>
          <cell r="N6412" t="str">
            <v>Not TAS Eligible</v>
          </cell>
          <cell r="S6412">
            <v>24</v>
          </cell>
          <cell r="X6412">
            <v>21.82430024694035</v>
          </cell>
        </row>
        <row r="6413">
          <cell r="A6413" t="str">
            <v>School of Social Welfare</v>
          </cell>
          <cell r="B6413" t="str">
            <v>Social Welfare</v>
          </cell>
          <cell r="N6413" t="str">
            <v>TAS Eligible</v>
          </cell>
          <cell r="S6413">
            <v>4</v>
          </cell>
          <cell r="X6413">
            <v>4.8223812621990891</v>
          </cell>
        </row>
        <row r="6414">
          <cell r="A6414" t="str">
            <v>School of Social Welfare</v>
          </cell>
          <cell r="B6414" t="str">
            <v>Social Welfare</v>
          </cell>
          <cell r="N6414" t="str">
            <v>TAS Eligible</v>
          </cell>
          <cell r="S6414">
            <v>6.5</v>
          </cell>
          <cell r="X6414">
            <v>7.8363695510735205</v>
          </cell>
        </row>
        <row r="6415">
          <cell r="A6415" t="str">
            <v>School of Social Welfare</v>
          </cell>
          <cell r="B6415" t="str">
            <v>Social Welfare</v>
          </cell>
          <cell r="N6415" t="str">
            <v>TAS Eligible</v>
          </cell>
          <cell r="S6415">
            <v>21</v>
          </cell>
          <cell r="X6415">
            <v>13.577028512625574</v>
          </cell>
        </row>
        <row r="6416">
          <cell r="A6416" t="str">
            <v>School of Social Welfare</v>
          </cell>
          <cell r="B6416" t="str">
            <v>Social Welfare</v>
          </cell>
          <cell r="N6416" t="str">
            <v>TAS Eligible</v>
          </cell>
          <cell r="S6416">
            <v>4</v>
          </cell>
          <cell r="X6416">
            <v>3.7213114754098364</v>
          </cell>
        </row>
        <row r="6417">
          <cell r="A6417" t="str">
            <v>School of Social Welfare</v>
          </cell>
          <cell r="B6417" t="str">
            <v>Social Welfare</v>
          </cell>
          <cell r="N6417" t="str">
            <v>TAS Eligible</v>
          </cell>
          <cell r="S6417">
            <v>6.5</v>
          </cell>
          <cell r="X6417">
            <v>6.0471311475409824</v>
          </cell>
        </row>
        <row r="6418">
          <cell r="A6418" t="str">
            <v>School of Social Welfare</v>
          </cell>
          <cell r="B6418" t="str">
            <v>Social Welfare</v>
          </cell>
          <cell r="N6418" t="str">
            <v>TAS Eligible</v>
          </cell>
          <cell r="S6418">
            <v>21</v>
          </cell>
          <cell r="X6418">
            <v>16.047761194029849</v>
          </cell>
        </row>
        <row r="6419">
          <cell r="A6419" t="str">
            <v>School of Social Welfare</v>
          </cell>
          <cell r="B6419" t="str">
            <v>Social Welfare</v>
          </cell>
          <cell r="N6419" t="str">
            <v>TAS Eligible</v>
          </cell>
          <cell r="S6419">
            <v>4</v>
          </cell>
          <cell r="X6419">
            <v>0.97742363877822036</v>
          </cell>
        </row>
        <row r="6420">
          <cell r="A6420" t="str">
            <v>School of Social Welfare</v>
          </cell>
          <cell r="B6420" t="str">
            <v>Social Welfare</v>
          </cell>
          <cell r="N6420" t="str">
            <v>TAS Eligible</v>
          </cell>
          <cell r="S6420">
            <v>8</v>
          </cell>
          <cell r="X6420">
            <v>8.250520842607596</v>
          </cell>
        </row>
        <row r="6421">
          <cell r="A6421" t="str">
            <v>School of Social Welfare</v>
          </cell>
          <cell r="B6421" t="str">
            <v>Social Welfare</v>
          </cell>
          <cell r="N6421" t="str">
            <v>TAS Eligible</v>
          </cell>
          <cell r="S6421">
            <v>6.5</v>
          </cell>
          <cell r="X6421">
            <v>1.5883134130146082</v>
          </cell>
        </row>
        <row r="6422">
          <cell r="A6422" t="str">
            <v>School of Social Welfare</v>
          </cell>
          <cell r="B6422" t="str">
            <v>Social Welfare</v>
          </cell>
          <cell r="N6422" t="str">
            <v>TAS Eligible</v>
          </cell>
          <cell r="S6422">
            <v>13</v>
          </cell>
          <cell r="X6422">
            <v>13.407096369237344</v>
          </cell>
        </row>
        <row r="6423">
          <cell r="A6423" t="str">
            <v>School of Social Welfare</v>
          </cell>
          <cell r="B6423" t="str">
            <v>Social Welfare</v>
          </cell>
          <cell r="N6423" t="str">
            <v>TAS Eligible</v>
          </cell>
          <cell r="S6423">
            <v>10.5</v>
          </cell>
          <cell r="X6423">
            <v>12.312182741116752</v>
          </cell>
        </row>
        <row r="6424">
          <cell r="A6424" t="str">
            <v>School of Social Welfare</v>
          </cell>
          <cell r="B6424" t="str">
            <v>Social Welfare</v>
          </cell>
          <cell r="N6424" t="str">
            <v>TAS Eligible</v>
          </cell>
          <cell r="S6424">
            <v>21</v>
          </cell>
          <cell r="X6424">
            <v>21.472133825436238</v>
          </cell>
        </row>
        <row r="6425">
          <cell r="A6425" t="str">
            <v>School of Social Welfare</v>
          </cell>
          <cell r="B6425" t="str">
            <v>Social Welfare</v>
          </cell>
          <cell r="N6425" t="str">
            <v>TAS Eligible</v>
          </cell>
          <cell r="S6425">
            <v>20</v>
          </cell>
          <cell r="X6425">
            <v>21.056565554490273</v>
          </cell>
        </row>
        <row r="6426">
          <cell r="A6426" t="str">
            <v>School of Social Welfare</v>
          </cell>
          <cell r="B6426" t="str">
            <v>Social Welfare</v>
          </cell>
          <cell r="N6426" t="str">
            <v>TAS Eligible</v>
          </cell>
          <cell r="S6426">
            <v>12</v>
          </cell>
          <cell r="X6426">
            <v>8.9774236387782196</v>
          </cell>
        </row>
        <row r="6427">
          <cell r="A6427" t="str">
            <v>School of Social Welfare</v>
          </cell>
          <cell r="B6427" t="str">
            <v>Social Welfare</v>
          </cell>
          <cell r="N6427" t="str">
            <v>TAS Eligible</v>
          </cell>
          <cell r="S6427">
            <v>32.5</v>
          </cell>
          <cell r="X6427">
            <v>34.216919026046696</v>
          </cell>
        </row>
        <row r="6428">
          <cell r="A6428" t="str">
            <v>School of Social Welfare</v>
          </cell>
          <cell r="B6428" t="str">
            <v>Social Welfare</v>
          </cell>
          <cell r="N6428" t="str">
            <v>TAS Eligible</v>
          </cell>
          <cell r="S6428">
            <v>19.5</v>
          </cell>
          <cell r="X6428">
            <v>14.588313413014609</v>
          </cell>
        </row>
        <row r="6429">
          <cell r="A6429" t="str">
            <v>School of Social Welfare</v>
          </cell>
          <cell r="B6429" t="str">
            <v>Social Welfare</v>
          </cell>
          <cell r="N6429" t="str">
            <v>TAS Eligible</v>
          </cell>
          <cell r="S6429">
            <v>126</v>
          </cell>
          <cell r="X6429">
            <v>118.4077384235642</v>
          </cell>
        </row>
        <row r="6430">
          <cell r="A6430" t="str">
            <v>School of Social Welfare</v>
          </cell>
          <cell r="B6430" t="str">
            <v>Social Welfare</v>
          </cell>
          <cell r="N6430" t="str">
            <v>TAS Eligible</v>
          </cell>
          <cell r="S6430">
            <v>136.5</v>
          </cell>
          <cell r="X6430">
            <v>139.97142929210941</v>
          </cell>
        </row>
        <row r="6431">
          <cell r="A6431" t="str">
            <v>School of Social Welfare</v>
          </cell>
          <cell r="B6431" t="str">
            <v>Social Welfare</v>
          </cell>
          <cell r="N6431" t="str">
            <v>TAS Eligible</v>
          </cell>
          <cell r="S6431">
            <v>4</v>
          </cell>
          <cell r="X6431">
            <v>3.7213114754098364</v>
          </cell>
        </row>
        <row r="6432">
          <cell r="A6432" t="str">
            <v>School of Social Welfare</v>
          </cell>
          <cell r="B6432" t="str">
            <v>Social Welfare</v>
          </cell>
          <cell r="N6432" t="str">
            <v>TAS Eligible</v>
          </cell>
          <cell r="S6432">
            <v>16</v>
          </cell>
          <cell r="X6432">
            <v>12.659791546522797</v>
          </cell>
        </row>
        <row r="6433">
          <cell r="A6433" t="str">
            <v>School of Social Welfare</v>
          </cell>
          <cell r="B6433" t="str">
            <v>Social Welfare</v>
          </cell>
          <cell r="N6433" t="str">
            <v>TAS Eligible</v>
          </cell>
          <cell r="S6433">
            <v>6.5</v>
          </cell>
          <cell r="X6433">
            <v>6.0471311475409824</v>
          </cell>
        </row>
        <row r="6434">
          <cell r="A6434" t="str">
            <v>School of Social Welfare</v>
          </cell>
          <cell r="B6434" t="str">
            <v>Social Welfare</v>
          </cell>
          <cell r="N6434" t="str">
            <v>TAS Eligible</v>
          </cell>
          <cell r="S6434">
            <v>26</v>
          </cell>
          <cell r="X6434">
            <v>20.572161263099545</v>
          </cell>
        </row>
        <row r="6435">
          <cell r="A6435" t="str">
            <v>School of Social Welfare</v>
          </cell>
          <cell r="B6435" t="str">
            <v>Social Welfare</v>
          </cell>
          <cell r="N6435" t="str">
            <v>TAS Eligible</v>
          </cell>
          <cell r="S6435">
            <v>10.5</v>
          </cell>
          <cell r="X6435">
            <v>11.011291460832746</v>
          </cell>
        </row>
        <row r="6436">
          <cell r="A6436" t="str">
            <v>School of Social Welfare</v>
          </cell>
          <cell r="B6436" t="str">
            <v>Social Welfare</v>
          </cell>
          <cell r="N6436" t="str">
            <v>TAS Eligible</v>
          </cell>
          <cell r="S6436">
            <v>21</v>
          </cell>
          <cell r="X6436">
            <v>21.657617211844936</v>
          </cell>
        </row>
        <row r="6437">
          <cell r="A6437" t="str">
            <v>School of Social Welfare</v>
          </cell>
          <cell r="B6437" t="str">
            <v>Social Welfare</v>
          </cell>
          <cell r="N6437" t="str">
            <v>TAS Eligible</v>
          </cell>
          <cell r="S6437">
            <v>31.5</v>
          </cell>
          <cell r="X6437">
            <v>14.899916726536478</v>
          </cell>
        </row>
        <row r="6438">
          <cell r="A6438" t="str">
            <v>School of Social Welfare</v>
          </cell>
          <cell r="B6438" t="str">
            <v>Social Welfare</v>
          </cell>
          <cell r="N6438" t="str">
            <v>TAS Eligible</v>
          </cell>
          <cell r="S6438">
            <v>10.5</v>
          </cell>
          <cell r="X6438">
            <v>12.65875081327261</v>
          </cell>
        </row>
        <row r="6439">
          <cell r="A6439" t="str">
            <v>School of Social Welfare</v>
          </cell>
          <cell r="B6439" t="str">
            <v>Social Welfare</v>
          </cell>
          <cell r="N6439" t="str">
            <v>TAS Eligible</v>
          </cell>
          <cell r="S6439">
            <v>75</v>
          </cell>
          <cell r="X6439">
            <v>68.980746837021428</v>
          </cell>
        </row>
        <row r="6440">
          <cell r="A6440" t="str">
            <v>School of Social Welfare</v>
          </cell>
          <cell r="B6440" t="str">
            <v>Social Welfare</v>
          </cell>
          <cell r="N6440" t="str">
            <v>Not TAS Eligible</v>
          </cell>
          <cell r="S6440">
            <v>8</v>
          </cell>
          <cell r="X6440">
            <v>9.1676002721971308</v>
          </cell>
        </row>
        <row r="6441">
          <cell r="A6441" t="str">
            <v>School of Social Welfare</v>
          </cell>
          <cell r="B6441" t="str">
            <v>Social Welfare</v>
          </cell>
          <cell r="N6441" t="str">
            <v>Not TAS Eligible</v>
          </cell>
          <cell r="S6441">
            <v>20</v>
          </cell>
          <cell r="X6441">
            <v>22.688060091873339</v>
          </cell>
        </row>
        <row r="6442">
          <cell r="A6442" t="str">
            <v>School of Social Welfare</v>
          </cell>
          <cell r="B6442" t="str">
            <v>Social Welfare</v>
          </cell>
          <cell r="N6442" t="str">
            <v>Not TAS Eligible</v>
          </cell>
          <cell r="S6442">
            <v>2</v>
          </cell>
          <cell r="X6442">
            <v>2.4875922199865861</v>
          </cell>
        </row>
        <row r="6443">
          <cell r="A6443" t="str">
            <v>School of Social Welfare</v>
          </cell>
          <cell r="B6443" t="str">
            <v>Social Welfare</v>
          </cell>
          <cell r="N6443" t="str">
            <v>Not TAS Eligible</v>
          </cell>
          <cell r="S6443">
            <v>6</v>
          </cell>
          <cell r="X6443">
            <v>6.9100043351826015</v>
          </cell>
        </row>
        <row r="6444">
          <cell r="A6444" t="str">
            <v>School of Social Welfare</v>
          </cell>
          <cell r="B6444" t="str">
            <v>Social Welfare</v>
          </cell>
          <cell r="N6444" t="str">
            <v>Not TAS Eligible</v>
          </cell>
          <cell r="S6444">
            <v>2</v>
          </cell>
          <cell r="X6444">
            <v>2.4875922199865861</v>
          </cell>
        </row>
        <row r="6445">
          <cell r="A6445" t="str">
            <v>School of Social Welfare</v>
          </cell>
          <cell r="B6445" t="str">
            <v>Social Welfare</v>
          </cell>
          <cell r="N6445" t="str">
            <v>Not TAS Eligible</v>
          </cell>
          <cell r="S6445">
            <v>22</v>
          </cell>
          <cell r="X6445">
            <v>24.519799033035646</v>
          </cell>
        </row>
        <row r="6446">
          <cell r="A6446" t="str">
            <v>School of Social Welfare</v>
          </cell>
          <cell r="B6446" t="str">
            <v>Social Welfare</v>
          </cell>
          <cell r="N6446" t="str">
            <v>Not TAS Eligible</v>
          </cell>
          <cell r="S6446">
            <v>9</v>
          </cell>
          <cell r="X6446">
            <v>9.9494040782104918</v>
          </cell>
        </row>
        <row r="6447">
          <cell r="A6447" t="str">
            <v>School of Social Welfare</v>
          </cell>
          <cell r="B6447" t="str">
            <v>Social Welfare</v>
          </cell>
          <cell r="N6447" t="str">
            <v>Not TAS Eligible</v>
          </cell>
          <cell r="S6447">
            <v>9</v>
          </cell>
          <cell r="X6447">
            <v>10.676828182208002</v>
          </cell>
        </row>
        <row r="6448">
          <cell r="A6448" t="str">
            <v>School of Social Welfare</v>
          </cell>
          <cell r="B6448" t="str">
            <v>Social Welfare</v>
          </cell>
          <cell r="N6448" t="str">
            <v>Not TAS Eligible</v>
          </cell>
          <cell r="S6448">
            <v>6</v>
          </cell>
          <cell r="X6448">
            <v>6.9885311871227378</v>
          </cell>
        </row>
        <row r="6449">
          <cell r="A6449" t="str">
            <v>School of Social Welfare</v>
          </cell>
          <cell r="B6449" t="str">
            <v>Social Welfare</v>
          </cell>
          <cell r="N6449" t="str">
            <v>Not TAS Eligible</v>
          </cell>
          <cell r="S6449">
            <v>11</v>
          </cell>
          <cell r="X6449">
            <v>11.887919887457512</v>
          </cell>
        </row>
        <row r="6450">
          <cell r="A6450" t="str">
            <v>School of Social Welfare</v>
          </cell>
          <cell r="B6450" t="str">
            <v>Social Welfare</v>
          </cell>
          <cell r="N6450" t="str">
            <v>Not TAS Eligible</v>
          </cell>
          <cell r="S6450">
            <v>4</v>
          </cell>
          <cell r="X6450">
            <v>2.8096642920586583</v>
          </cell>
        </row>
        <row r="6451">
          <cell r="A6451" t="str">
            <v>School of Social Welfare</v>
          </cell>
          <cell r="B6451" t="str">
            <v>Social Welfare</v>
          </cell>
          <cell r="N6451" t="str">
            <v>Not TAS Eligible</v>
          </cell>
          <cell r="S6451">
            <v>11</v>
          </cell>
          <cell r="X6451">
            <v>10.721004097723137</v>
          </cell>
        </row>
        <row r="6452">
          <cell r="A6452" t="str">
            <v>School of Social Welfare</v>
          </cell>
          <cell r="B6452" t="str">
            <v>Social Welfare</v>
          </cell>
          <cell r="N6452" t="str">
            <v>Not TAS Eligible</v>
          </cell>
          <cell r="S6452">
            <v>8</v>
          </cell>
          <cell r="X6452">
            <v>8.6560092055403945</v>
          </cell>
        </row>
        <row r="6453">
          <cell r="A6453" t="str">
            <v>School of Social Welfare</v>
          </cell>
          <cell r="B6453" t="str">
            <v>Social Welfare</v>
          </cell>
          <cell r="N6453" t="str">
            <v>Not TAS Eligible</v>
          </cell>
          <cell r="S6453">
            <v>7</v>
          </cell>
          <cell r="X6453">
            <v>7.8927722475542534</v>
          </cell>
        </row>
        <row r="6454">
          <cell r="A6454" t="str">
            <v>School of Social Welfare</v>
          </cell>
          <cell r="B6454" t="str">
            <v>Social Welfare</v>
          </cell>
          <cell r="N6454" t="str">
            <v>Not TAS Eligible</v>
          </cell>
          <cell r="S6454">
            <v>51</v>
          </cell>
          <cell r="X6454">
            <v>55.161428378054325</v>
          </cell>
        </row>
        <row r="6455">
          <cell r="A6455" t="str">
            <v>School of Social Welfare</v>
          </cell>
          <cell r="B6455" t="str">
            <v>Social Welfare</v>
          </cell>
          <cell r="N6455" t="str">
            <v>Not TAS Eligible</v>
          </cell>
          <cell r="S6455">
            <v>24</v>
          </cell>
          <cell r="X6455">
            <v>24.889179962194259</v>
          </cell>
        </row>
        <row r="6456">
          <cell r="A6456" t="str">
            <v>School of Social Welfare</v>
          </cell>
          <cell r="B6456" t="str">
            <v>Social Welfare</v>
          </cell>
          <cell r="N6456" t="str">
            <v>Not TAS Eligible</v>
          </cell>
          <cell r="S6456">
            <v>28</v>
          </cell>
          <cell r="X6456">
            <v>32.549818682919138</v>
          </cell>
        </row>
        <row r="6457">
          <cell r="A6457" t="str">
            <v>School of Social Welfare</v>
          </cell>
          <cell r="B6457" t="str">
            <v>Social Welfare</v>
          </cell>
          <cell r="N6457" t="str">
            <v>Not TAS Eligible</v>
          </cell>
          <cell r="S6457">
            <v>20</v>
          </cell>
          <cell r="X6457">
            <v>19.466366209983406</v>
          </cell>
        </row>
        <row r="6458">
          <cell r="A6458" t="str">
            <v>School of Social Welfare</v>
          </cell>
          <cell r="B6458" t="str">
            <v>Social Welfare</v>
          </cell>
          <cell r="N6458" t="str">
            <v>Not TAS Eligible</v>
          </cell>
          <cell r="S6458">
            <v>3</v>
          </cell>
          <cell r="X6458">
            <v>2.3161278771341567</v>
          </cell>
        </row>
        <row r="6459">
          <cell r="A6459" t="str">
            <v>School of Social Welfare</v>
          </cell>
          <cell r="B6459" t="str">
            <v>Social Welfare</v>
          </cell>
          <cell r="N6459" t="str">
            <v>Not TAS Eligible</v>
          </cell>
          <cell r="S6459">
            <v>8</v>
          </cell>
          <cell r="X6459">
            <v>8.2030040974135581</v>
          </cell>
        </row>
        <row r="6460">
          <cell r="A6460" t="str">
            <v>School of Social Welfare</v>
          </cell>
          <cell r="B6460" t="str">
            <v>Social Welfare</v>
          </cell>
          <cell r="N6460" t="str">
            <v>Not TAS Eligible</v>
          </cell>
          <cell r="S6460">
            <v>13</v>
          </cell>
          <cell r="X6460">
            <v>13.512001807340814</v>
          </cell>
        </row>
        <row r="6461">
          <cell r="A6461" t="str">
            <v>School of Social Welfare</v>
          </cell>
          <cell r="B6461" t="str">
            <v>Social Welfare</v>
          </cell>
          <cell r="N6461" t="str">
            <v>Not TAS Eligible</v>
          </cell>
          <cell r="S6461">
            <v>9</v>
          </cell>
          <cell r="X6461">
            <v>9.9527941990918496</v>
          </cell>
        </row>
        <row r="6462">
          <cell r="A6462" t="str">
            <v>School of Social Welfare</v>
          </cell>
          <cell r="B6462" t="str">
            <v>Social Welfare</v>
          </cell>
          <cell r="N6462" t="str">
            <v>Not TAS Eligible</v>
          </cell>
          <cell r="S6462">
            <v>13</v>
          </cell>
          <cell r="X6462">
            <v>12.894862099989476</v>
          </cell>
        </row>
        <row r="6463">
          <cell r="A6463" t="str">
            <v>School of Social Welfare</v>
          </cell>
          <cell r="B6463" t="str">
            <v>Social Welfare</v>
          </cell>
          <cell r="N6463" t="str">
            <v>Not TAS Eligible</v>
          </cell>
          <cell r="S6463">
            <v>20</v>
          </cell>
          <cell r="X6463">
            <v>22.721085057331976</v>
          </cell>
        </row>
        <row r="6464">
          <cell r="A6464" t="str">
            <v>School of Social Welfare</v>
          </cell>
          <cell r="B6464" t="str">
            <v>Social Welfare</v>
          </cell>
          <cell r="N6464" t="str">
            <v>TAS Eligible</v>
          </cell>
          <cell r="S6464">
            <v>87</v>
          </cell>
          <cell r="X6464">
            <v>82.002337265458436</v>
          </cell>
        </row>
        <row r="6465">
          <cell r="A6465" t="str">
            <v>School of Social Welfare</v>
          </cell>
          <cell r="B6465" t="str">
            <v>Social Welfare</v>
          </cell>
          <cell r="N6465" t="str">
            <v>TAS Eligible</v>
          </cell>
          <cell r="S6465">
            <v>141</v>
          </cell>
          <cell r="X6465">
            <v>156.58854072819364</v>
          </cell>
        </row>
        <row r="6466">
          <cell r="A6466" t="str">
            <v>School of Social Welfare</v>
          </cell>
          <cell r="B6466" t="str">
            <v>Social Welfare</v>
          </cell>
          <cell r="N6466" t="str">
            <v>TAS Eligible</v>
          </cell>
          <cell r="S6466">
            <v>147</v>
          </cell>
          <cell r="X6466">
            <v>157.6136866991524</v>
          </cell>
        </row>
        <row r="6467">
          <cell r="A6467" t="str">
            <v>School of Social Welfare</v>
          </cell>
          <cell r="B6467" t="str">
            <v>Social Welfare</v>
          </cell>
          <cell r="N6467" t="str">
            <v>TAS Eligible</v>
          </cell>
          <cell r="S6467">
            <v>285</v>
          </cell>
          <cell r="X6467">
            <v>277.04288504032547</v>
          </cell>
        </row>
        <row r="6468">
          <cell r="A6468" t="str">
            <v>School of Social Welfare</v>
          </cell>
          <cell r="B6468" t="str">
            <v>Social Welfare</v>
          </cell>
          <cell r="N6468" t="str">
            <v>TAS Eligible</v>
          </cell>
          <cell r="S6468">
            <v>150</v>
          </cell>
          <cell r="X6468">
            <v>145.70236432412784</v>
          </cell>
        </row>
        <row r="6469">
          <cell r="A6469" t="str">
            <v>School of Social Welfare</v>
          </cell>
          <cell r="B6469" t="str">
            <v>Social Welfare</v>
          </cell>
          <cell r="N6469" t="str">
            <v>TAS Eligible</v>
          </cell>
          <cell r="S6469">
            <v>150</v>
          </cell>
          <cell r="X6469">
            <v>141.94911959768655</v>
          </cell>
        </row>
        <row r="6470">
          <cell r="A6470" t="str">
            <v>School of Social Welfare</v>
          </cell>
          <cell r="B6470" t="str">
            <v>Social Welfare</v>
          </cell>
          <cell r="N6470" t="str">
            <v>TAS Eligible</v>
          </cell>
          <cell r="S6470">
            <v>90</v>
          </cell>
          <cell r="X6470">
            <v>79.719235459344333</v>
          </cell>
        </row>
        <row r="6471">
          <cell r="A6471" t="str">
            <v>School of Social Welfare</v>
          </cell>
          <cell r="B6471" t="str">
            <v>Social Welfare</v>
          </cell>
          <cell r="N6471" t="str">
            <v>TAS Eligible</v>
          </cell>
          <cell r="S6471">
            <v>102</v>
          </cell>
          <cell r="X6471">
            <v>103.1505835315414</v>
          </cell>
        </row>
        <row r="6472">
          <cell r="A6472" t="str">
            <v>School of Social Welfare</v>
          </cell>
          <cell r="B6472" t="str">
            <v>Social Welfare</v>
          </cell>
          <cell r="N6472" t="str">
            <v>TAS Eligible</v>
          </cell>
          <cell r="S6472">
            <v>64</v>
          </cell>
          <cell r="X6472">
            <v>64.731198947157779</v>
          </cell>
        </row>
        <row r="6473">
          <cell r="A6473" t="str">
            <v>School of Social Welfare</v>
          </cell>
          <cell r="B6473" t="str">
            <v>Social Welfare</v>
          </cell>
          <cell r="N6473" t="str">
            <v>TAS Eligible</v>
          </cell>
          <cell r="S6473">
            <v>66</v>
          </cell>
          <cell r="X6473">
            <v>60.70305721657887</v>
          </cell>
        </row>
        <row r="6474">
          <cell r="A6474" t="str">
            <v>School of Social Welfare</v>
          </cell>
          <cell r="B6474" t="str">
            <v>Social Welfare</v>
          </cell>
          <cell r="N6474" t="str">
            <v>Not TAS Eligible</v>
          </cell>
          <cell r="S6474">
            <v>44</v>
          </cell>
          <cell r="X6474">
            <v>46.293427447262204</v>
          </cell>
        </row>
        <row r="6475">
          <cell r="A6475" t="str">
            <v>School of Social Welfare</v>
          </cell>
          <cell r="B6475" t="str">
            <v>Social Welfare</v>
          </cell>
          <cell r="N6475" t="str">
            <v>Not TAS Eligible</v>
          </cell>
          <cell r="S6475">
            <v>12</v>
          </cell>
          <cell r="X6475">
            <v>11.503357180146828</v>
          </cell>
        </row>
        <row r="6476">
          <cell r="A6476" t="str">
            <v>School of Social Welfare</v>
          </cell>
          <cell r="B6476" t="str">
            <v>Social Welfare</v>
          </cell>
          <cell r="N6476" t="str">
            <v>Not TAS Eligible</v>
          </cell>
          <cell r="S6476">
            <v>66</v>
          </cell>
          <cell r="X6476">
            <v>72.584583759897868</v>
          </cell>
        </row>
        <row r="6477">
          <cell r="A6477" t="str">
            <v>School of Social Welfare</v>
          </cell>
          <cell r="B6477" t="str">
            <v>Social Welfare</v>
          </cell>
          <cell r="N6477" t="str">
            <v>Not TAS Eligible</v>
          </cell>
          <cell r="S6477">
            <v>37</v>
          </cell>
          <cell r="X6477">
            <v>37.453764598905117</v>
          </cell>
        </row>
        <row r="6478">
          <cell r="A6478" t="str">
            <v>School of Social Welfare</v>
          </cell>
          <cell r="B6478" t="str">
            <v>Social Welfare</v>
          </cell>
          <cell r="N6478" t="str">
            <v>Not TAS Eligible</v>
          </cell>
          <cell r="S6478">
            <v>2</v>
          </cell>
          <cell r="X6478">
            <v>2.4111906310995446</v>
          </cell>
        </row>
        <row r="6479">
          <cell r="A6479" t="str">
            <v>School of Social Welfare</v>
          </cell>
          <cell r="B6479" t="str">
            <v>Social Welfare</v>
          </cell>
          <cell r="N6479" t="str">
            <v>Not TAS Eligible</v>
          </cell>
          <cell r="S6479">
            <v>59</v>
          </cell>
          <cell r="X6479">
            <v>70.57923205122043</v>
          </cell>
        </row>
        <row r="6480">
          <cell r="A6480" t="str">
            <v>School of Social Welfare</v>
          </cell>
          <cell r="B6480" t="str">
            <v>Social Welfare</v>
          </cell>
          <cell r="N6480" t="str">
            <v>Not TAS Eligible</v>
          </cell>
          <cell r="S6480">
            <v>68</v>
          </cell>
          <cell r="X6480">
            <v>74.88726285093766</v>
          </cell>
        </row>
        <row r="6481">
          <cell r="A6481" t="str">
            <v>School of Social Welfare</v>
          </cell>
          <cell r="B6481" t="str">
            <v>Social Welfare</v>
          </cell>
          <cell r="N6481" t="str">
            <v>Not TAS Eligible</v>
          </cell>
          <cell r="S6481">
            <v>4</v>
          </cell>
          <cell r="X6481">
            <v>3.9185004286716376</v>
          </cell>
        </row>
        <row r="6482">
          <cell r="A6482" t="str">
            <v>School of Social Welfare</v>
          </cell>
          <cell r="B6482" t="str">
            <v>Social Welfare</v>
          </cell>
          <cell r="N6482" t="str">
            <v>Not TAS Eligible</v>
          </cell>
          <cell r="S6482">
            <v>36</v>
          </cell>
          <cell r="X6482">
            <v>36.265282077034485</v>
          </cell>
        </row>
        <row r="6483">
          <cell r="A6483" t="str">
            <v>School of Social Welfare</v>
          </cell>
          <cell r="B6483" t="str">
            <v>Social Welfare</v>
          </cell>
          <cell r="N6483" t="str">
            <v>Not TAS Eligible</v>
          </cell>
          <cell r="S6483">
            <v>9</v>
          </cell>
          <cell r="X6483">
            <v>9.4058200913676338</v>
          </cell>
        </row>
        <row r="6484">
          <cell r="A6484" t="str">
            <v>School of Social Welfare</v>
          </cell>
          <cell r="B6484" t="str">
            <v>Social Welfare</v>
          </cell>
          <cell r="N6484" t="str">
            <v>Not TAS Eligible</v>
          </cell>
          <cell r="S6484">
            <v>3</v>
          </cell>
          <cell r="X6484">
            <v>3.3164680260701642</v>
          </cell>
        </row>
        <row r="6485">
          <cell r="A6485" t="str">
            <v>School of Social Welfare</v>
          </cell>
          <cell r="B6485" t="str">
            <v>Social Welfare</v>
          </cell>
          <cell r="N6485" t="str">
            <v>Not TAS Eligible</v>
          </cell>
          <cell r="S6485">
            <v>28</v>
          </cell>
          <cell r="X6485">
            <v>27.478653467989826</v>
          </cell>
        </row>
        <row r="6486">
          <cell r="A6486" t="str">
            <v>School of Social Welfare</v>
          </cell>
          <cell r="B6486" t="str">
            <v>Social Welfare</v>
          </cell>
          <cell r="N6486" t="str">
            <v>Not TAS Eligible</v>
          </cell>
          <cell r="S6486">
            <v>4</v>
          </cell>
          <cell r="X6486">
            <v>4.097165991902834</v>
          </cell>
        </row>
        <row r="6487">
          <cell r="A6487" t="str">
            <v>School of Social Welfare</v>
          </cell>
          <cell r="B6487" t="str">
            <v>Social Welfare</v>
          </cell>
          <cell r="N6487" t="str">
            <v>Not TAS Eligible</v>
          </cell>
          <cell r="S6487">
            <v>12</v>
          </cell>
          <cell r="X6487">
            <v>9.7474836990082387</v>
          </cell>
        </row>
        <row r="6488">
          <cell r="A6488" t="str">
            <v>School of Social Welfare</v>
          </cell>
          <cell r="B6488" t="str">
            <v>Social Welfare</v>
          </cell>
          <cell r="N6488" t="str">
            <v>Not TAS Eligible</v>
          </cell>
          <cell r="S6488">
            <v>4</v>
          </cell>
          <cell r="X6488">
            <v>2.4887118193891102</v>
          </cell>
        </row>
        <row r="6489">
          <cell r="A6489" t="str">
            <v>School of Social Welfare</v>
          </cell>
          <cell r="B6489" t="str">
            <v>Social Welfare</v>
          </cell>
          <cell r="N6489" t="str">
            <v>Not TAS Eligible</v>
          </cell>
          <cell r="S6489">
            <v>6</v>
          </cell>
          <cell r="X6489">
            <v>5.847820416939892</v>
          </cell>
        </row>
        <row r="6490">
          <cell r="A6490" t="str">
            <v>School of Social Welfare</v>
          </cell>
          <cell r="B6490" t="str">
            <v>Social Welfare</v>
          </cell>
          <cell r="N6490" t="str">
            <v>Not TAS Eligible</v>
          </cell>
          <cell r="S6490">
            <v>16</v>
          </cell>
          <cell r="X6490">
            <v>17.312018411080789</v>
          </cell>
        </row>
        <row r="6491">
          <cell r="A6491" t="str">
            <v>School of Social Welfare</v>
          </cell>
          <cell r="B6491" t="str">
            <v>Social Welfare</v>
          </cell>
          <cell r="N6491" t="str">
            <v>Not TAS Eligible</v>
          </cell>
          <cell r="S6491">
            <v>13</v>
          </cell>
          <cell r="X6491">
            <v>14.658005602600756</v>
          </cell>
        </row>
        <row r="6492">
          <cell r="A6492" t="str">
            <v>School of Social Welfare</v>
          </cell>
          <cell r="B6492" t="str">
            <v>Social Welfare</v>
          </cell>
          <cell r="N6492" t="str">
            <v>Not TAS Eligible</v>
          </cell>
          <cell r="S6492">
            <v>76</v>
          </cell>
          <cell r="X6492">
            <v>82.201344249649551</v>
          </cell>
        </row>
        <row r="6493">
          <cell r="A6493" t="str">
            <v>School of Social Welfare</v>
          </cell>
          <cell r="B6493" t="str">
            <v>Social Welfare</v>
          </cell>
          <cell r="N6493" t="str">
            <v>Not TAS Eligible</v>
          </cell>
          <cell r="S6493">
            <v>26</v>
          </cell>
          <cell r="X6493">
            <v>24.853046377085803</v>
          </cell>
        </row>
        <row r="6494">
          <cell r="A6494" t="str">
            <v>School of Social Welfare</v>
          </cell>
          <cell r="B6494" t="str">
            <v>Social Welfare</v>
          </cell>
          <cell r="N6494" t="str">
            <v>Not TAS Eligible</v>
          </cell>
          <cell r="S6494">
            <v>51</v>
          </cell>
          <cell r="X6494">
            <v>47.969812248751069</v>
          </cell>
        </row>
        <row r="6495">
          <cell r="A6495" t="str">
            <v>School of Social Welfare</v>
          </cell>
          <cell r="B6495" t="str">
            <v>Social Welfare</v>
          </cell>
          <cell r="N6495" t="str">
            <v>Not TAS Eligible</v>
          </cell>
          <cell r="S6495">
            <v>69</v>
          </cell>
          <cell r="X6495">
            <v>65.716331024089186</v>
          </cell>
        </row>
        <row r="6496">
          <cell r="A6496" t="str">
            <v>School of Social Welfare</v>
          </cell>
          <cell r="B6496" t="str">
            <v>Social Welfare</v>
          </cell>
          <cell r="N6496" t="str">
            <v>Not TAS Eligible</v>
          </cell>
          <cell r="S6496">
            <v>6</v>
          </cell>
          <cell r="X6496">
            <v>4.6322557542683134</v>
          </cell>
        </row>
        <row r="6497">
          <cell r="A6497" t="str">
            <v>School of Social Welfare</v>
          </cell>
          <cell r="B6497" t="str">
            <v>Social Welfare</v>
          </cell>
          <cell r="N6497" t="str">
            <v>Not TAS Eligible</v>
          </cell>
          <cell r="S6497">
            <v>15</v>
          </cell>
          <cell r="X6497">
            <v>15.380632682650424</v>
          </cell>
        </row>
        <row r="6498">
          <cell r="A6498" t="str">
            <v>School of Social Welfare</v>
          </cell>
          <cell r="B6498" t="str">
            <v>Social Welfare</v>
          </cell>
          <cell r="N6498" t="str">
            <v>Not TAS Eligible</v>
          </cell>
          <cell r="S6498">
            <v>24</v>
          </cell>
          <cell r="X6498">
            <v>24.945234105859971</v>
          </cell>
        </row>
        <row r="6499">
          <cell r="A6499" t="str">
            <v>School of Social Welfare</v>
          </cell>
          <cell r="B6499" t="str">
            <v>Social Welfare</v>
          </cell>
          <cell r="N6499" t="str">
            <v>Not TAS Eligible</v>
          </cell>
          <cell r="S6499">
            <v>5</v>
          </cell>
          <cell r="X6499">
            <v>5.5293301106065833</v>
          </cell>
        </row>
        <row r="6500">
          <cell r="A6500" t="str">
            <v>School of Social Welfare</v>
          </cell>
          <cell r="B6500" t="str">
            <v>Social Welfare</v>
          </cell>
          <cell r="N6500" t="str">
            <v>Not TAS Eligible</v>
          </cell>
          <cell r="S6500">
            <v>18</v>
          </cell>
          <cell r="X6500">
            <v>16.746340215426574</v>
          </cell>
        </row>
        <row r="6501">
          <cell r="A6501" t="str">
            <v>School of Social Welfare</v>
          </cell>
          <cell r="B6501" t="str">
            <v>Social Welfare</v>
          </cell>
          <cell r="N6501" t="str">
            <v>Not TAS Eligible</v>
          </cell>
          <cell r="S6501">
            <v>20</v>
          </cell>
          <cell r="X6501">
            <v>20.154529351265989</v>
          </cell>
        </row>
        <row r="6502">
          <cell r="A6502" t="str">
            <v>Haas School of Business</v>
          </cell>
          <cell r="B6502" t="str">
            <v>Business</v>
          </cell>
          <cell r="N6502" t="str">
            <v>TAS Eligible</v>
          </cell>
          <cell r="S6502">
            <v>13.33334</v>
          </cell>
          <cell r="X6502">
            <v>13.874860114521129</v>
          </cell>
        </row>
        <row r="6503">
          <cell r="A6503" t="str">
            <v>Haas School of Business</v>
          </cell>
          <cell r="B6503" t="str">
            <v>Business</v>
          </cell>
          <cell r="N6503" t="str">
            <v>Not TAS Eligible</v>
          </cell>
          <cell r="S6503">
            <v>1</v>
          </cell>
          <cell r="X6503">
            <v>1.2558823529411764</v>
          </cell>
        </row>
        <row r="6504">
          <cell r="A6504" t="str">
            <v>Haas School of Business</v>
          </cell>
          <cell r="B6504" t="str">
            <v>Business</v>
          </cell>
          <cell r="N6504" t="str">
            <v>TAS Eligible</v>
          </cell>
          <cell r="S6504">
            <v>156</v>
          </cell>
          <cell r="X6504">
            <v>157.14076081328503</v>
          </cell>
        </row>
        <row r="6505">
          <cell r="A6505" t="str">
            <v>Haas School of Business</v>
          </cell>
          <cell r="B6505" t="str">
            <v>Business</v>
          </cell>
          <cell r="N6505" t="str">
            <v>TAS Eligible</v>
          </cell>
          <cell r="S6505">
            <v>144</v>
          </cell>
          <cell r="X6505">
            <v>143.46915088661953</v>
          </cell>
        </row>
        <row r="6506">
          <cell r="A6506" t="str">
            <v>Haas School of Business</v>
          </cell>
          <cell r="B6506" t="str">
            <v>Business</v>
          </cell>
          <cell r="N6506" t="str">
            <v>TAS Eligible</v>
          </cell>
          <cell r="S6506">
            <v>84</v>
          </cell>
          <cell r="X6506">
            <v>83.690338017194733</v>
          </cell>
        </row>
        <row r="6507">
          <cell r="A6507" t="str">
            <v>Haas School of Business</v>
          </cell>
          <cell r="B6507" t="str">
            <v>Business</v>
          </cell>
          <cell r="N6507" t="str">
            <v>TAS Eligible</v>
          </cell>
          <cell r="S6507">
            <v>691.71359399999994</v>
          </cell>
          <cell r="X6507">
            <v>731.93257900559956</v>
          </cell>
        </row>
        <row r="6508">
          <cell r="A6508" t="str">
            <v>Haas School of Business</v>
          </cell>
          <cell r="B6508" t="str">
            <v>Business</v>
          </cell>
          <cell r="N6508" t="str">
            <v>TAS Eligible</v>
          </cell>
          <cell r="S6508">
            <v>922.28640600000006</v>
          </cell>
          <cell r="X6508">
            <v>975.91181318519205</v>
          </cell>
        </row>
        <row r="6509">
          <cell r="A6509" t="str">
            <v>Haas School of Business</v>
          </cell>
          <cell r="B6509" t="str">
            <v>Business</v>
          </cell>
          <cell r="N6509" t="str">
            <v>TAS Eligible</v>
          </cell>
          <cell r="S6509">
            <v>1500</v>
          </cell>
          <cell r="X6509">
            <v>1573.4446035417395</v>
          </cell>
        </row>
        <row r="6510">
          <cell r="A6510" t="str">
            <v>Haas School of Business</v>
          </cell>
          <cell r="B6510" t="str">
            <v>Business</v>
          </cell>
          <cell r="N6510" t="str">
            <v>Not TAS Eligible</v>
          </cell>
          <cell r="S6510">
            <v>72</v>
          </cell>
          <cell r="X6510">
            <v>72.929607186816213</v>
          </cell>
        </row>
        <row r="6511">
          <cell r="A6511" t="str">
            <v>Haas School of Business</v>
          </cell>
          <cell r="B6511" t="str">
            <v>Business</v>
          </cell>
          <cell r="N6511" t="str">
            <v>TAS Eligible</v>
          </cell>
          <cell r="S6511">
            <v>330</v>
          </cell>
          <cell r="X6511">
            <v>329.13066106317575</v>
          </cell>
        </row>
        <row r="6512">
          <cell r="A6512" t="str">
            <v>Haas School of Business</v>
          </cell>
          <cell r="B6512" t="str">
            <v>Business</v>
          </cell>
          <cell r="N6512" t="str">
            <v>TAS Eligible</v>
          </cell>
          <cell r="S6512">
            <v>284</v>
          </cell>
          <cell r="X6512">
            <v>292.50406496637248</v>
          </cell>
        </row>
        <row r="6513">
          <cell r="A6513" t="str">
            <v>Haas School of Business</v>
          </cell>
          <cell r="B6513" t="str">
            <v>Business</v>
          </cell>
          <cell r="N6513" t="str">
            <v>TAS Eligible</v>
          </cell>
          <cell r="S6513">
            <v>212</v>
          </cell>
          <cell r="X6513">
            <v>209.70943507322903</v>
          </cell>
        </row>
        <row r="6514">
          <cell r="A6514" t="str">
            <v>Haas School of Business</v>
          </cell>
          <cell r="B6514" t="str">
            <v>Business</v>
          </cell>
          <cell r="N6514" t="str">
            <v>Not TAS Eligible</v>
          </cell>
          <cell r="S6514">
            <v>36</v>
          </cell>
          <cell r="X6514">
            <v>41.6150234741784</v>
          </cell>
        </row>
        <row r="6515">
          <cell r="A6515" t="str">
            <v>Haas School of Business</v>
          </cell>
          <cell r="B6515" t="str">
            <v>Business</v>
          </cell>
          <cell r="N6515" t="str">
            <v>Not TAS Eligible</v>
          </cell>
          <cell r="S6515">
            <v>8</v>
          </cell>
          <cell r="X6515">
            <v>8.6656582383034486</v>
          </cell>
        </row>
        <row r="6516">
          <cell r="A6516" t="str">
            <v>Haas School of Business</v>
          </cell>
          <cell r="B6516" t="str">
            <v>Business</v>
          </cell>
          <cell r="N6516" t="str">
            <v>TAS Eligible</v>
          </cell>
          <cell r="S6516">
            <v>68</v>
          </cell>
          <cell r="X6516">
            <v>64.911941432458065</v>
          </cell>
        </row>
        <row r="6517">
          <cell r="A6517" t="str">
            <v>Haas School of Business</v>
          </cell>
          <cell r="B6517" t="str">
            <v>Business</v>
          </cell>
          <cell r="N6517" t="str">
            <v>TAS Eligible</v>
          </cell>
          <cell r="S6517">
            <v>52</v>
          </cell>
          <cell r="X6517">
            <v>52.029292344856287</v>
          </cell>
        </row>
        <row r="6518">
          <cell r="A6518" t="str">
            <v>Haas School of Business</v>
          </cell>
          <cell r="B6518" t="str">
            <v>Business</v>
          </cell>
          <cell r="N6518" t="str">
            <v>TAS Eligible</v>
          </cell>
          <cell r="S6518">
            <v>58</v>
          </cell>
          <cell r="X6518">
            <v>53.750174301996175</v>
          </cell>
        </row>
        <row r="6519">
          <cell r="A6519" t="str">
            <v>Haas School of Business</v>
          </cell>
          <cell r="B6519" t="str">
            <v>Business</v>
          </cell>
          <cell r="N6519" t="str">
            <v>TAS Eligible</v>
          </cell>
          <cell r="S6519">
            <v>62</v>
          </cell>
          <cell r="X6519">
            <v>56.719390903091352</v>
          </cell>
        </row>
        <row r="6520">
          <cell r="A6520" t="str">
            <v>Haas School of Business</v>
          </cell>
          <cell r="B6520" t="str">
            <v>Business</v>
          </cell>
          <cell r="N6520" t="str">
            <v>TAS Eligible</v>
          </cell>
          <cell r="S6520">
            <v>38</v>
          </cell>
          <cell r="X6520">
            <v>37.721436888896662</v>
          </cell>
        </row>
        <row r="6521">
          <cell r="A6521" t="str">
            <v>Haas School of Business</v>
          </cell>
          <cell r="B6521" t="str">
            <v>Business</v>
          </cell>
          <cell r="N6521" t="str">
            <v>TAS Eligible</v>
          </cell>
          <cell r="S6521">
            <v>60</v>
          </cell>
          <cell r="X6521">
            <v>56.6761082823839</v>
          </cell>
        </row>
        <row r="6522">
          <cell r="A6522" t="str">
            <v>Haas School of Business</v>
          </cell>
          <cell r="B6522" t="str">
            <v>Business</v>
          </cell>
          <cell r="N6522" t="str">
            <v>TAS Eligible</v>
          </cell>
          <cell r="S6522">
            <v>62</v>
          </cell>
          <cell r="X6522">
            <v>61.243440985665181</v>
          </cell>
        </row>
        <row r="6523">
          <cell r="A6523" t="str">
            <v>Haas School of Business</v>
          </cell>
          <cell r="B6523" t="str">
            <v>Business</v>
          </cell>
          <cell r="N6523" t="str">
            <v>TAS Eligible</v>
          </cell>
          <cell r="S6523">
            <v>60</v>
          </cell>
          <cell r="X6523">
            <v>58.087101032431917</v>
          </cell>
        </row>
        <row r="6524">
          <cell r="A6524" t="str">
            <v>Haas School of Business</v>
          </cell>
          <cell r="B6524" t="str">
            <v>Business</v>
          </cell>
          <cell r="N6524" t="str">
            <v>TAS Eligible</v>
          </cell>
          <cell r="S6524">
            <v>62</v>
          </cell>
          <cell r="X6524">
            <v>64.253892601860969</v>
          </cell>
        </row>
        <row r="6525">
          <cell r="A6525" t="str">
            <v>Haas School of Business</v>
          </cell>
          <cell r="B6525" t="str">
            <v>Business</v>
          </cell>
          <cell r="N6525" t="str">
            <v>TAS Eligible</v>
          </cell>
          <cell r="S6525">
            <v>48</v>
          </cell>
          <cell r="X6525">
            <v>43.447814885499206</v>
          </cell>
        </row>
        <row r="6526">
          <cell r="A6526" t="str">
            <v>Haas School of Business</v>
          </cell>
          <cell r="B6526" t="str">
            <v>Business</v>
          </cell>
          <cell r="N6526" t="str">
            <v>TAS Eligible</v>
          </cell>
          <cell r="S6526">
            <v>28</v>
          </cell>
          <cell r="X6526">
            <v>30.444817725806711</v>
          </cell>
        </row>
        <row r="6527">
          <cell r="A6527" t="str">
            <v>Haas School of Business</v>
          </cell>
          <cell r="B6527" t="str">
            <v>Business</v>
          </cell>
          <cell r="N6527" t="str">
            <v>TAS Eligible</v>
          </cell>
          <cell r="S6527">
            <v>66</v>
          </cell>
          <cell r="X6527">
            <v>54.380359339399796</v>
          </cell>
        </row>
        <row r="6528">
          <cell r="A6528" t="str">
            <v>Haas School of Business</v>
          </cell>
          <cell r="B6528" t="str">
            <v>Business</v>
          </cell>
          <cell r="N6528" t="str">
            <v>TAS Eligible</v>
          </cell>
          <cell r="S6528">
            <v>66</v>
          </cell>
          <cell r="X6528">
            <v>59.866783576801346</v>
          </cell>
        </row>
        <row r="6529">
          <cell r="A6529" t="str">
            <v>Haas School of Business</v>
          </cell>
          <cell r="B6529" t="str">
            <v>Business</v>
          </cell>
          <cell r="N6529" t="str">
            <v>TAS Eligible</v>
          </cell>
          <cell r="S6529">
            <v>32</v>
          </cell>
          <cell r="X6529">
            <v>30.054381697960331</v>
          </cell>
        </row>
        <row r="6530">
          <cell r="A6530" t="str">
            <v>Haas School of Business</v>
          </cell>
          <cell r="B6530" t="str">
            <v>Business</v>
          </cell>
          <cell r="N6530" t="str">
            <v>TAS Eligible</v>
          </cell>
          <cell r="S6530">
            <v>381</v>
          </cell>
          <cell r="X6530">
            <v>380.92614194963312</v>
          </cell>
        </row>
        <row r="6531">
          <cell r="A6531" t="str">
            <v>Haas School of Business</v>
          </cell>
          <cell r="B6531" t="str">
            <v>Business</v>
          </cell>
          <cell r="N6531" t="str">
            <v>TAS Eligible</v>
          </cell>
          <cell r="S6531">
            <v>312</v>
          </cell>
          <cell r="X6531">
            <v>318.55327226684039</v>
          </cell>
        </row>
        <row r="6532">
          <cell r="A6532" t="str">
            <v>Haas School of Business</v>
          </cell>
          <cell r="B6532" t="str">
            <v>Business</v>
          </cell>
          <cell r="N6532" t="str">
            <v>TAS Eligible</v>
          </cell>
          <cell r="S6532">
            <v>183</v>
          </cell>
          <cell r="X6532">
            <v>183.36389700028451</v>
          </cell>
        </row>
        <row r="6533">
          <cell r="A6533" t="str">
            <v>Haas School of Business</v>
          </cell>
          <cell r="B6533" t="str">
            <v>Business</v>
          </cell>
          <cell r="N6533" t="str">
            <v>TAS Eligible</v>
          </cell>
          <cell r="S6533">
            <v>183</v>
          </cell>
          <cell r="X6533">
            <v>196.08434270625617</v>
          </cell>
        </row>
        <row r="6534">
          <cell r="A6534" t="str">
            <v>Haas School of Business</v>
          </cell>
          <cell r="B6534" t="str">
            <v>Business</v>
          </cell>
          <cell r="N6534" t="str">
            <v>TAS Eligible</v>
          </cell>
          <cell r="S6534">
            <v>402</v>
          </cell>
          <cell r="X6534">
            <v>408.41209041995273</v>
          </cell>
        </row>
        <row r="6535">
          <cell r="A6535" t="str">
            <v>Haas School of Business</v>
          </cell>
          <cell r="B6535" t="str">
            <v>Business</v>
          </cell>
          <cell r="N6535" t="str">
            <v>TAS Eligible</v>
          </cell>
          <cell r="S6535">
            <v>396</v>
          </cell>
          <cell r="X6535">
            <v>400.61512541121635</v>
          </cell>
        </row>
        <row r="6536">
          <cell r="A6536" t="str">
            <v>Haas School of Business</v>
          </cell>
          <cell r="B6536" t="str">
            <v>Business</v>
          </cell>
          <cell r="N6536" t="str">
            <v>TAS Eligible</v>
          </cell>
          <cell r="S6536">
            <v>393</v>
          </cell>
          <cell r="X6536">
            <v>389.63904113780615</v>
          </cell>
        </row>
        <row r="6537">
          <cell r="A6537" t="str">
            <v>Haas School of Business</v>
          </cell>
          <cell r="B6537" t="str">
            <v>Business</v>
          </cell>
          <cell r="N6537" t="str">
            <v>TAS Eligible</v>
          </cell>
          <cell r="S6537">
            <v>399</v>
          </cell>
          <cell r="X6537">
            <v>383.92562277319269</v>
          </cell>
        </row>
        <row r="6538">
          <cell r="A6538" t="str">
            <v>Haas School of Business</v>
          </cell>
          <cell r="B6538" t="str">
            <v>Business</v>
          </cell>
          <cell r="N6538" t="str">
            <v>TAS Eligible</v>
          </cell>
          <cell r="S6538">
            <v>393</v>
          </cell>
          <cell r="X6538">
            <v>354.85113407714084</v>
          </cell>
        </row>
        <row r="6539">
          <cell r="A6539" t="str">
            <v>Haas School of Business</v>
          </cell>
          <cell r="B6539" t="str">
            <v>Business</v>
          </cell>
          <cell r="N6539" t="str">
            <v>TAS Eligible</v>
          </cell>
          <cell r="S6539">
            <v>195</v>
          </cell>
          <cell r="X6539">
            <v>189.92471039122293</v>
          </cell>
        </row>
        <row r="6540">
          <cell r="A6540" t="str">
            <v>Haas School of Business</v>
          </cell>
          <cell r="B6540" t="str">
            <v>Business</v>
          </cell>
          <cell r="N6540" t="str">
            <v>TAS Eligible</v>
          </cell>
          <cell r="S6540">
            <v>405</v>
          </cell>
          <cell r="X6540">
            <v>399.22884704996636</v>
          </cell>
        </row>
        <row r="6541">
          <cell r="A6541" t="str">
            <v>Haas School of Business</v>
          </cell>
          <cell r="B6541" t="str">
            <v>Business</v>
          </cell>
          <cell r="N6541" t="str">
            <v>TAS Eligible</v>
          </cell>
          <cell r="S6541">
            <v>387</v>
          </cell>
          <cell r="X6541">
            <v>377.14609466575791</v>
          </cell>
        </row>
        <row r="6542">
          <cell r="A6542" t="str">
            <v>Haas School of Business</v>
          </cell>
          <cell r="B6542" t="str">
            <v>Business</v>
          </cell>
          <cell r="N6542" t="str">
            <v>TAS Eligible</v>
          </cell>
          <cell r="S6542">
            <v>330</v>
          </cell>
          <cell r="X6542">
            <v>316.43859114869008</v>
          </cell>
        </row>
        <row r="6543">
          <cell r="A6543" t="str">
            <v>Haas School of Business</v>
          </cell>
          <cell r="B6543" t="str">
            <v>Business</v>
          </cell>
          <cell r="N6543" t="str">
            <v>TAS Eligible</v>
          </cell>
          <cell r="S6543">
            <v>264</v>
          </cell>
          <cell r="X6543">
            <v>239.11591169905313</v>
          </cell>
        </row>
        <row r="6544">
          <cell r="A6544" t="str">
            <v>Haas School of Business</v>
          </cell>
          <cell r="B6544" t="str">
            <v>Business</v>
          </cell>
          <cell r="N6544" t="str">
            <v>TAS Eligible</v>
          </cell>
          <cell r="S6544">
            <v>84</v>
          </cell>
          <cell r="X6544">
            <v>73.88315896294506</v>
          </cell>
        </row>
        <row r="6545">
          <cell r="A6545" t="str">
            <v>Haas School of Business</v>
          </cell>
          <cell r="B6545" t="str">
            <v>Business</v>
          </cell>
          <cell r="N6545" t="str">
            <v>TAS Eligible</v>
          </cell>
          <cell r="S6545">
            <v>512</v>
          </cell>
          <cell r="X6545">
            <v>492.76395808838203</v>
          </cell>
        </row>
        <row r="6546">
          <cell r="A6546" t="str">
            <v>Haas School of Business</v>
          </cell>
          <cell r="B6546" t="str">
            <v>Business</v>
          </cell>
          <cell r="N6546" t="str">
            <v>TAS Eligible</v>
          </cell>
          <cell r="S6546">
            <v>564</v>
          </cell>
          <cell r="X6546">
            <v>511.47303211967858</v>
          </cell>
        </row>
        <row r="6547">
          <cell r="A6547" t="str">
            <v>Haas School of Business</v>
          </cell>
          <cell r="B6547" t="str">
            <v>Business</v>
          </cell>
          <cell r="N6547" t="str">
            <v>TAS Eligible</v>
          </cell>
          <cell r="S6547">
            <v>556</v>
          </cell>
          <cell r="X6547">
            <v>552.79210064034635</v>
          </cell>
        </row>
        <row r="6548">
          <cell r="A6548" t="str">
            <v>Haas School of Business</v>
          </cell>
          <cell r="B6548" t="str">
            <v>Business</v>
          </cell>
          <cell r="N6548" t="str">
            <v>TAS Eligible</v>
          </cell>
          <cell r="S6548">
            <v>524</v>
          </cell>
          <cell r="X6548">
            <v>535.00868369587101</v>
          </cell>
        </row>
        <row r="6549">
          <cell r="A6549" t="str">
            <v>Haas School of Business</v>
          </cell>
          <cell r="B6549" t="str">
            <v>Business</v>
          </cell>
          <cell r="N6549" t="str">
            <v>TAS Eligible</v>
          </cell>
          <cell r="S6549">
            <v>777</v>
          </cell>
          <cell r="X6549">
            <v>747.38478383667052</v>
          </cell>
        </row>
        <row r="6550">
          <cell r="A6550" t="str">
            <v>Haas School of Business</v>
          </cell>
          <cell r="B6550" t="str">
            <v>Business</v>
          </cell>
          <cell r="N6550" t="str">
            <v>TAS Eligible</v>
          </cell>
          <cell r="S6550">
            <v>720</v>
          </cell>
          <cell r="X6550">
            <v>689.95147821528587</v>
          </cell>
        </row>
        <row r="6551">
          <cell r="A6551" t="str">
            <v>Haas School of Business</v>
          </cell>
          <cell r="B6551" t="str">
            <v>Business</v>
          </cell>
          <cell r="N6551" t="str">
            <v>TAS Eligible</v>
          </cell>
          <cell r="S6551">
            <v>699</v>
          </cell>
          <cell r="X6551">
            <v>677.38576750537675</v>
          </cell>
        </row>
        <row r="6552">
          <cell r="A6552" t="str">
            <v>Haas School of Business</v>
          </cell>
          <cell r="B6552" t="str">
            <v>Business</v>
          </cell>
          <cell r="N6552" t="str">
            <v>TAS Eligible</v>
          </cell>
          <cell r="S6552">
            <v>231</v>
          </cell>
          <cell r="X6552">
            <v>240.14087804578733</v>
          </cell>
        </row>
        <row r="6553">
          <cell r="A6553" t="str">
            <v>Haas School of Business</v>
          </cell>
          <cell r="B6553" t="str">
            <v>Business</v>
          </cell>
          <cell r="N6553" t="str">
            <v>TAS Eligible</v>
          </cell>
          <cell r="S6553">
            <v>279</v>
          </cell>
          <cell r="X6553">
            <v>261.53378301576072</v>
          </cell>
        </row>
        <row r="6554">
          <cell r="A6554" t="str">
            <v>Haas School of Business</v>
          </cell>
          <cell r="B6554" t="str">
            <v>Business</v>
          </cell>
          <cell r="N6554" t="str">
            <v>TAS Eligible</v>
          </cell>
          <cell r="S6554">
            <v>615</v>
          </cell>
          <cell r="X6554">
            <v>598.48959210679857</v>
          </cell>
        </row>
        <row r="6555">
          <cell r="A6555" t="str">
            <v>Haas School of Business</v>
          </cell>
          <cell r="B6555" t="str">
            <v>Business</v>
          </cell>
          <cell r="N6555" t="str">
            <v>TAS Eligible</v>
          </cell>
          <cell r="S6555">
            <v>591</v>
          </cell>
          <cell r="X6555">
            <v>555.83145823979896</v>
          </cell>
        </row>
        <row r="6556">
          <cell r="A6556" t="str">
            <v>Haas School of Business</v>
          </cell>
          <cell r="B6556" t="str">
            <v>Business</v>
          </cell>
          <cell r="N6556" t="str">
            <v>TAS Eligible</v>
          </cell>
          <cell r="S6556">
            <v>735</v>
          </cell>
          <cell r="X6556">
            <v>695.22270357460297</v>
          </cell>
        </row>
        <row r="6557">
          <cell r="A6557" t="str">
            <v>Haas School of Business</v>
          </cell>
          <cell r="B6557" t="str">
            <v>Business</v>
          </cell>
          <cell r="N6557" t="str">
            <v>TAS Eligible</v>
          </cell>
          <cell r="S6557">
            <v>576</v>
          </cell>
          <cell r="X6557">
            <v>560.34854614131598</v>
          </cell>
        </row>
        <row r="6558">
          <cell r="A6558" t="str">
            <v>Haas School of Business</v>
          </cell>
          <cell r="B6558" t="str">
            <v>Business</v>
          </cell>
          <cell r="N6558" t="str">
            <v>TAS Eligible</v>
          </cell>
          <cell r="S6558">
            <v>99</v>
          </cell>
          <cell r="X6558">
            <v>98.186290857612292</v>
          </cell>
        </row>
        <row r="6559">
          <cell r="A6559" t="str">
            <v>Haas School of Business</v>
          </cell>
          <cell r="B6559" t="str">
            <v>Business</v>
          </cell>
          <cell r="N6559" t="str">
            <v>TAS Eligible</v>
          </cell>
          <cell r="S6559">
            <v>168</v>
          </cell>
          <cell r="X6559">
            <v>154.95469055863839</v>
          </cell>
        </row>
        <row r="6560">
          <cell r="A6560" t="str">
            <v>Haas School of Business</v>
          </cell>
          <cell r="B6560" t="str">
            <v>Business</v>
          </cell>
          <cell r="N6560" t="str">
            <v>TAS Eligible</v>
          </cell>
          <cell r="S6560">
            <v>87</v>
          </cell>
          <cell r="X6560">
            <v>89.697908541854886</v>
          </cell>
        </row>
        <row r="6561">
          <cell r="A6561" t="str">
            <v>Haas School of Business</v>
          </cell>
          <cell r="B6561" t="str">
            <v>Business</v>
          </cell>
          <cell r="N6561" t="str">
            <v>TAS Eligible</v>
          </cell>
          <cell r="S6561">
            <v>165</v>
          </cell>
          <cell r="X6561">
            <v>160.47636703449049</v>
          </cell>
        </row>
        <row r="6562">
          <cell r="A6562" t="str">
            <v>Haas School of Business</v>
          </cell>
          <cell r="B6562" t="str">
            <v>Business</v>
          </cell>
          <cell r="N6562" t="str">
            <v>TAS Eligible</v>
          </cell>
          <cell r="S6562">
            <v>99</v>
          </cell>
          <cell r="X6562">
            <v>87.480076969750471</v>
          </cell>
        </row>
        <row r="6563">
          <cell r="A6563" t="str">
            <v>Haas School of Business</v>
          </cell>
          <cell r="B6563" t="str">
            <v>Business</v>
          </cell>
          <cell r="N6563" t="str">
            <v>TAS Eligible</v>
          </cell>
          <cell r="S6563">
            <v>126</v>
          </cell>
          <cell r="X6563">
            <v>129.9190891476089</v>
          </cell>
        </row>
        <row r="6564">
          <cell r="A6564" t="str">
            <v>Haas School of Business</v>
          </cell>
          <cell r="B6564" t="str">
            <v>Business</v>
          </cell>
          <cell r="N6564" t="str">
            <v>TAS Eligible</v>
          </cell>
          <cell r="S6564">
            <v>236</v>
          </cell>
          <cell r="X6564">
            <v>214.88177977583149</v>
          </cell>
        </row>
        <row r="6565">
          <cell r="A6565" t="str">
            <v>Haas School of Business</v>
          </cell>
          <cell r="B6565" t="str">
            <v>Business</v>
          </cell>
          <cell r="N6565" t="str">
            <v>TAS Eligible</v>
          </cell>
          <cell r="S6565">
            <v>256</v>
          </cell>
          <cell r="X6565">
            <v>249.04241600794433</v>
          </cell>
        </row>
        <row r="6566">
          <cell r="A6566" t="str">
            <v>Haas School of Business</v>
          </cell>
          <cell r="B6566" t="str">
            <v>Business</v>
          </cell>
          <cell r="N6566" t="str">
            <v>TAS Eligible</v>
          </cell>
          <cell r="S6566">
            <v>216</v>
          </cell>
          <cell r="X6566">
            <v>226.02529780520837</v>
          </cell>
        </row>
        <row r="6567">
          <cell r="A6567" t="str">
            <v>Haas School of Business</v>
          </cell>
          <cell r="B6567" t="str">
            <v>Business</v>
          </cell>
          <cell r="N6567" t="str">
            <v>TAS Eligible</v>
          </cell>
          <cell r="S6567">
            <v>252</v>
          </cell>
          <cell r="X6567">
            <v>230.62500720885447</v>
          </cell>
        </row>
        <row r="6568">
          <cell r="A6568" t="str">
            <v>Haas School of Business</v>
          </cell>
          <cell r="B6568" t="str">
            <v>Business</v>
          </cell>
          <cell r="N6568" t="str">
            <v>TAS Eligible</v>
          </cell>
          <cell r="S6568">
            <v>92</v>
          </cell>
          <cell r="X6568">
            <v>92.228126776763517</v>
          </cell>
        </row>
        <row r="6569">
          <cell r="A6569" t="str">
            <v>Haas School of Business</v>
          </cell>
          <cell r="B6569" t="str">
            <v>Business</v>
          </cell>
          <cell r="N6569" t="str">
            <v>TAS Eligible</v>
          </cell>
          <cell r="S6569">
            <v>136</v>
          </cell>
          <cell r="X6569">
            <v>134.43320975929299</v>
          </cell>
        </row>
        <row r="6570">
          <cell r="A6570" t="str">
            <v>Haas School of Business</v>
          </cell>
          <cell r="B6570" t="str">
            <v>Business</v>
          </cell>
          <cell r="N6570" t="str">
            <v>TAS Eligible</v>
          </cell>
          <cell r="S6570">
            <v>204</v>
          </cell>
          <cell r="X6570">
            <v>206.73601689395943</v>
          </cell>
        </row>
        <row r="6571">
          <cell r="A6571" t="str">
            <v>Haas School of Business</v>
          </cell>
          <cell r="B6571" t="str">
            <v>Business</v>
          </cell>
          <cell r="N6571" t="str">
            <v>TAS Eligible</v>
          </cell>
          <cell r="S6571">
            <v>200</v>
          </cell>
          <cell r="X6571">
            <v>210.37864409782722</v>
          </cell>
        </row>
        <row r="6572">
          <cell r="A6572" t="str">
            <v>Haas School of Business</v>
          </cell>
          <cell r="B6572" t="str">
            <v>Business</v>
          </cell>
          <cell r="N6572" t="str">
            <v>TAS Eligible</v>
          </cell>
          <cell r="S6572">
            <v>150</v>
          </cell>
          <cell r="X6572">
            <v>155.11139784624567</v>
          </cell>
        </row>
        <row r="6573">
          <cell r="A6573" t="str">
            <v>Haas School of Business</v>
          </cell>
          <cell r="B6573" t="str">
            <v>Business</v>
          </cell>
          <cell r="N6573" t="str">
            <v>TAS Eligible</v>
          </cell>
          <cell r="S6573">
            <v>192</v>
          </cell>
          <cell r="X6573">
            <v>187.60079837128296</v>
          </cell>
        </row>
        <row r="6574">
          <cell r="A6574" t="str">
            <v>Haas School of Business</v>
          </cell>
          <cell r="B6574" t="str">
            <v>Business</v>
          </cell>
          <cell r="N6574" t="str">
            <v>TAS Eligible</v>
          </cell>
          <cell r="S6574">
            <v>92</v>
          </cell>
          <cell r="X6574">
            <v>96.519605102183576</v>
          </cell>
        </row>
        <row r="6575">
          <cell r="A6575" t="str">
            <v>Haas School of Business</v>
          </cell>
          <cell r="B6575" t="str">
            <v>Business</v>
          </cell>
          <cell r="N6575" t="str">
            <v>TAS Eligible</v>
          </cell>
          <cell r="S6575">
            <v>164</v>
          </cell>
          <cell r="X6575">
            <v>154.67936967738737</v>
          </cell>
        </row>
        <row r="6576">
          <cell r="A6576" t="str">
            <v>Haas School of Business</v>
          </cell>
          <cell r="B6576" t="str">
            <v>Business</v>
          </cell>
          <cell r="N6576" t="str">
            <v>TAS Eligible</v>
          </cell>
          <cell r="S6576">
            <v>87</v>
          </cell>
          <cell r="X6576">
            <v>79.970851284869966</v>
          </cell>
        </row>
        <row r="6577">
          <cell r="A6577" t="str">
            <v>Haas School of Business</v>
          </cell>
          <cell r="B6577" t="str">
            <v>Business</v>
          </cell>
          <cell r="N6577" t="str">
            <v>TAS Eligible</v>
          </cell>
          <cell r="S6577">
            <v>165</v>
          </cell>
          <cell r="X6577">
            <v>162.61167619821811</v>
          </cell>
        </row>
        <row r="6578">
          <cell r="A6578" t="str">
            <v>Haas School of Business</v>
          </cell>
          <cell r="B6578" t="str">
            <v>Business</v>
          </cell>
          <cell r="N6578" t="str">
            <v>TAS Eligible</v>
          </cell>
          <cell r="S6578">
            <v>162</v>
          </cell>
          <cell r="X6578">
            <v>151.18757696928381</v>
          </cell>
        </row>
        <row r="6579">
          <cell r="A6579" t="str">
            <v>Haas School of Business</v>
          </cell>
          <cell r="B6579" t="str">
            <v>Business</v>
          </cell>
          <cell r="N6579" t="str">
            <v>TAS Eligible</v>
          </cell>
          <cell r="S6579">
            <v>198</v>
          </cell>
          <cell r="X6579">
            <v>203.82470256657422</v>
          </cell>
        </row>
        <row r="6580">
          <cell r="A6580" t="str">
            <v>Haas School of Business</v>
          </cell>
          <cell r="B6580" t="str">
            <v>Business</v>
          </cell>
          <cell r="N6580" t="str">
            <v>TAS Eligible</v>
          </cell>
          <cell r="S6580">
            <v>117</v>
          </cell>
          <cell r="X6580">
            <v>110.52862592123863</v>
          </cell>
        </row>
        <row r="6581">
          <cell r="A6581" t="str">
            <v>Haas School of Business</v>
          </cell>
          <cell r="B6581" t="str">
            <v>Business</v>
          </cell>
          <cell r="N6581" t="str">
            <v>TAS Eligible</v>
          </cell>
          <cell r="S6581">
            <v>78</v>
          </cell>
          <cell r="X6581">
            <v>82.501808426802683</v>
          </cell>
        </row>
        <row r="6582">
          <cell r="A6582" t="str">
            <v>Haas School of Business</v>
          </cell>
          <cell r="B6582" t="str">
            <v>Business</v>
          </cell>
          <cell r="N6582" t="str">
            <v>TAS Eligible</v>
          </cell>
          <cell r="S6582">
            <v>84</v>
          </cell>
          <cell r="X6582">
            <v>91.566913818593534</v>
          </cell>
        </row>
        <row r="6583">
          <cell r="A6583" t="str">
            <v>Haas School of Business</v>
          </cell>
          <cell r="B6583" t="str">
            <v>Business</v>
          </cell>
          <cell r="N6583" t="str">
            <v>TAS Eligible</v>
          </cell>
          <cell r="S6583">
            <v>60</v>
          </cell>
          <cell r="X6583">
            <v>51.896961719399421</v>
          </cell>
        </row>
        <row r="6584">
          <cell r="A6584" t="str">
            <v>Haas School of Business</v>
          </cell>
          <cell r="B6584" t="str">
            <v>Business</v>
          </cell>
          <cell r="N6584" t="str">
            <v>TAS Eligible</v>
          </cell>
          <cell r="S6584">
            <v>117</v>
          </cell>
          <cell r="X6584">
            <v>108.71472811356425</v>
          </cell>
        </row>
        <row r="6585">
          <cell r="A6585" t="str">
            <v>Haas School of Business</v>
          </cell>
          <cell r="B6585" t="str">
            <v>Business</v>
          </cell>
          <cell r="N6585" t="str">
            <v>TAS Eligible</v>
          </cell>
          <cell r="S6585">
            <v>123</v>
          </cell>
          <cell r="X6585">
            <v>116.76245991913665</v>
          </cell>
        </row>
        <row r="6586">
          <cell r="A6586" t="str">
            <v>Haas School of Business</v>
          </cell>
          <cell r="B6586" t="str">
            <v>Business</v>
          </cell>
          <cell r="N6586" t="str">
            <v>TAS Eligible</v>
          </cell>
          <cell r="S6586">
            <v>120</v>
          </cell>
          <cell r="X6586">
            <v>111.36162989805678</v>
          </cell>
        </row>
        <row r="6587">
          <cell r="A6587" t="str">
            <v>Haas School of Business</v>
          </cell>
          <cell r="B6587" t="str">
            <v>Business</v>
          </cell>
          <cell r="N6587" t="str">
            <v>TAS Eligible</v>
          </cell>
          <cell r="S6587">
            <v>90</v>
          </cell>
          <cell r="X6587">
            <v>88.235025739220589</v>
          </cell>
        </row>
        <row r="6588">
          <cell r="A6588" t="str">
            <v>Haas School of Business</v>
          </cell>
          <cell r="B6588" t="str">
            <v>Business</v>
          </cell>
          <cell r="N6588" t="str">
            <v>TAS Eligible</v>
          </cell>
          <cell r="S6588">
            <v>99</v>
          </cell>
          <cell r="X6588">
            <v>94.851223133749755</v>
          </cell>
        </row>
        <row r="6589">
          <cell r="A6589" t="str">
            <v>Haas School of Business</v>
          </cell>
          <cell r="B6589" t="str">
            <v>Business</v>
          </cell>
          <cell r="N6589" t="str">
            <v>TAS Eligible</v>
          </cell>
          <cell r="S6589">
            <v>180</v>
          </cell>
          <cell r="X6589">
            <v>164.47324351751482</v>
          </cell>
        </row>
        <row r="6590">
          <cell r="A6590" t="str">
            <v>Haas School of Business</v>
          </cell>
          <cell r="B6590" t="str">
            <v>Business</v>
          </cell>
          <cell r="N6590" t="str">
            <v>TAS Eligible</v>
          </cell>
          <cell r="S6590">
            <v>168</v>
          </cell>
          <cell r="X6590">
            <v>167.12160667881275</v>
          </cell>
        </row>
        <row r="6591">
          <cell r="A6591" t="str">
            <v>Haas School of Business</v>
          </cell>
          <cell r="B6591" t="str">
            <v>Business</v>
          </cell>
          <cell r="N6591" t="str">
            <v>TAS Eligible</v>
          </cell>
          <cell r="S6591">
            <v>102</v>
          </cell>
          <cell r="X6591">
            <v>106.45721024231185</v>
          </cell>
        </row>
        <row r="6592">
          <cell r="A6592" t="str">
            <v>Haas School of Business</v>
          </cell>
          <cell r="B6592" t="str">
            <v>Business</v>
          </cell>
          <cell r="N6592" t="str">
            <v>TAS Eligible</v>
          </cell>
          <cell r="S6592">
            <v>132</v>
          </cell>
          <cell r="X6592">
            <v>130.11728763683371</v>
          </cell>
        </row>
        <row r="6593">
          <cell r="A6593" t="str">
            <v>Haas School of Business</v>
          </cell>
          <cell r="B6593" t="str">
            <v>Business</v>
          </cell>
          <cell r="N6593" t="str">
            <v>TAS Eligible</v>
          </cell>
          <cell r="S6593">
            <v>96</v>
          </cell>
          <cell r="X6593">
            <v>95.406199922204181</v>
          </cell>
        </row>
        <row r="6594">
          <cell r="A6594" t="str">
            <v>Haas School of Business</v>
          </cell>
          <cell r="B6594" t="str">
            <v>Business</v>
          </cell>
          <cell r="N6594" t="str">
            <v>TAS Eligible</v>
          </cell>
          <cell r="S6594">
            <v>210</v>
          </cell>
          <cell r="X6594">
            <v>197.32867238123353</v>
          </cell>
        </row>
        <row r="6595">
          <cell r="A6595" t="str">
            <v>Haas School of Business</v>
          </cell>
          <cell r="B6595" t="str">
            <v>Business</v>
          </cell>
          <cell r="N6595" t="str">
            <v>TAS Eligible</v>
          </cell>
          <cell r="S6595">
            <v>62</v>
          </cell>
          <cell r="X6595">
            <v>57.698026438421984</v>
          </cell>
        </row>
        <row r="6596">
          <cell r="A6596" t="str">
            <v>Haas School of Business</v>
          </cell>
          <cell r="B6596" t="str">
            <v>Business</v>
          </cell>
          <cell r="N6596" t="str">
            <v>TAS Eligible</v>
          </cell>
          <cell r="S6596">
            <v>156</v>
          </cell>
          <cell r="X6596">
            <v>149.52862922384622</v>
          </cell>
        </row>
        <row r="6597">
          <cell r="A6597" t="str">
            <v>Haas School of Business</v>
          </cell>
          <cell r="B6597" t="str">
            <v>Business</v>
          </cell>
          <cell r="N6597" t="str">
            <v>TAS Eligible</v>
          </cell>
          <cell r="S6597">
            <v>69</v>
          </cell>
          <cell r="X6597">
            <v>70.870795884760796</v>
          </cell>
        </row>
        <row r="6598">
          <cell r="A6598" t="str">
            <v>Haas School of Business</v>
          </cell>
          <cell r="B6598" t="str">
            <v>Business</v>
          </cell>
          <cell r="N6598" t="str">
            <v>TAS Eligible</v>
          </cell>
          <cell r="S6598">
            <v>69</v>
          </cell>
          <cell r="X6598">
            <v>67.233203338654562</v>
          </cell>
        </row>
        <row r="6599">
          <cell r="A6599" t="str">
            <v>Haas School of Business</v>
          </cell>
          <cell r="B6599" t="str">
            <v>Business</v>
          </cell>
          <cell r="N6599" t="str">
            <v>TAS Eligible</v>
          </cell>
          <cell r="S6599">
            <v>82</v>
          </cell>
          <cell r="X6599">
            <v>79.37384466148697</v>
          </cell>
        </row>
        <row r="6600">
          <cell r="A6600" t="str">
            <v>Haas School of Business</v>
          </cell>
          <cell r="B6600" t="str">
            <v>Business</v>
          </cell>
          <cell r="N6600" t="str">
            <v>TAS Eligible</v>
          </cell>
          <cell r="S6600">
            <v>46</v>
          </cell>
          <cell r="X6600">
            <v>48.079611225485799</v>
          </cell>
        </row>
        <row r="6601">
          <cell r="A6601" t="str">
            <v>Haas School of Business</v>
          </cell>
          <cell r="B6601" t="str">
            <v>Business</v>
          </cell>
          <cell r="N6601" t="str">
            <v>TAS Eligible</v>
          </cell>
          <cell r="S6601">
            <v>141</v>
          </cell>
          <cell r="X6601">
            <v>142.0310722735461</v>
          </cell>
        </row>
        <row r="6602">
          <cell r="A6602" t="str">
            <v>Haas School of Business</v>
          </cell>
          <cell r="B6602" t="str">
            <v>Business</v>
          </cell>
          <cell r="N6602" t="str">
            <v>TAS Eligible</v>
          </cell>
          <cell r="S6602">
            <v>135</v>
          </cell>
          <cell r="X6602">
            <v>123.29433141450305</v>
          </cell>
        </row>
        <row r="6603">
          <cell r="A6603" t="str">
            <v>Haas School of Business</v>
          </cell>
          <cell r="B6603" t="str">
            <v>Business</v>
          </cell>
          <cell r="N6603" t="str">
            <v>TAS Eligible</v>
          </cell>
          <cell r="S6603">
            <v>58</v>
          </cell>
          <cell r="X6603">
            <v>51.493641774695909</v>
          </cell>
        </row>
        <row r="6604">
          <cell r="A6604" t="str">
            <v>Haas School of Business</v>
          </cell>
          <cell r="B6604" t="str">
            <v>Business</v>
          </cell>
          <cell r="N6604" t="str">
            <v>TAS Eligible</v>
          </cell>
          <cell r="S6604">
            <v>58</v>
          </cell>
          <cell r="X6604">
            <v>51.275689078869767</v>
          </cell>
        </row>
        <row r="6605">
          <cell r="A6605" t="str">
            <v>Haas School of Business</v>
          </cell>
          <cell r="B6605" t="str">
            <v>Business</v>
          </cell>
          <cell r="N6605" t="str">
            <v>TAS Eligible</v>
          </cell>
          <cell r="S6605">
            <v>93</v>
          </cell>
          <cell r="X6605">
            <v>101.00281200961153</v>
          </cell>
        </row>
        <row r="6606">
          <cell r="A6606" t="str">
            <v>Haas School of Business</v>
          </cell>
          <cell r="B6606" t="str">
            <v>Business</v>
          </cell>
          <cell r="N6606" t="str">
            <v>TAS Eligible</v>
          </cell>
          <cell r="S6606">
            <v>63</v>
          </cell>
          <cell r="X6606">
            <v>60.888138595312711</v>
          </cell>
        </row>
        <row r="6607">
          <cell r="A6607" t="str">
            <v>Haas School of Business</v>
          </cell>
          <cell r="B6607" t="str">
            <v>Business</v>
          </cell>
          <cell r="N6607" t="str">
            <v>TAS Eligible</v>
          </cell>
          <cell r="S6607">
            <v>102</v>
          </cell>
          <cell r="X6607">
            <v>99.844999109916216</v>
          </cell>
        </row>
        <row r="6608">
          <cell r="A6608" t="str">
            <v>Haas School of Business</v>
          </cell>
          <cell r="B6608" t="str">
            <v>Business</v>
          </cell>
          <cell r="N6608" t="str">
            <v>TAS Eligible</v>
          </cell>
          <cell r="S6608">
            <v>87</v>
          </cell>
          <cell r="X6608">
            <v>84.528932019855233</v>
          </cell>
        </row>
        <row r="6609">
          <cell r="A6609" t="str">
            <v>Haas School of Business</v>
          </cell>
          <cell r="B6609" t="str">
            <v>Business</v>
          </cell>
          <cell r="N6609" t="str">
            <v>TAS Eligible</v>
          </cell>
          <cell r="S6609">
            <v>384</v>
          </cell>
          <cell r="X6609">
            <v>349.77459126472729</v>
          </cell>
        </row>
        <row r="6610">
          <cell r="A6610" t="str">
            <v>Haas School of Business</v>
          </cell>
          <cell r="B6610" t="str">
            <v>Business</v>
          </cell>
          <cell r="N6610" t="str">
            <v>TAS Eligible</v>
          </cell>
          <cell r="S6610">
            <v>120</v>
          </cell>
          <cell r="X6610">
            <v>126.18388089254624</v>
          </cell>
        </row>
        <row r="6611">
          <cell r="A6611" t="str">
            <v>Haas School of Business</v>
          </cell>
          <cell r="B6611" t="str">
            <v>Business</v>
          </cell>
          <cell r="N6611" t="str">
            <v>TAS Eligible</v>
          </cell>
          <cell r="S6611">
            <v>96</v>
          </cell>
          <cell r="X6611">
            <v>105.69585557582805</v>
          </cell>
        </row>
        <row r="6612">
          <cell r="A6612" t="str">
            <v>Haas School of Business</v>
          </cell>
          <cell r="B6612" t="str">
            <v>Business</v>
          </cell>
          <cell r="N6612" t="str">
            <v>TAS Eligible</v>
          </cell>
          <cell r="S6612">
            <v>35</v>
          </cell>
          <cell r="X6612">
            <v>32.378965262015718</v>
          </cell>
        </row>
        <row r="6613">
          <cell r="A6613" t="str">
            <v>Haas School of Business</v>
          </cell>
          <cell r="B6613" t="str">
            <v>Business</v>
          </cell>
          <cell r="N6613" t="str">
            <v>TAS Eligible</v>
          </cell>
          <cell r="S6613">
            <v>37</v>
          </cell>
          <cell r="X6613">
            <v>34.229191848416626</v>
          </cell>
        </row>
        <row r="6614">
          <cell r="A6614" t="str">
            <v>Haas School of Business</v>
          </cell>
          <cell r="B6614" t="str">
            <v>Business</v>
          </cell>
          <cell r="N6614" t="str">
            <v>TAS Eligible</v>
          </cell>
          <cell r="S6614">
            <v>37</v>
          </cell>
          <cell r="X6614">
            <v>34.229191848416626</v>
          </cell>
        </row>
        <row r="6615">
          <cell r="A6615" t="str">
            <v>Haas School of Business</v>
          </cell>
          <cell r="B6615" t="str">
            <v>Business</v>
          </cell>
          <cell r="N6615" t="str">
            <v>TAS Eligible</v>
          </cell>
          <cell r="S6615">
            <v>7</v>
          </cell>
          <cell r="X6615">
            <v>6.4757930524031435</v>
          </cell>
        </row>
        <row r="6616">
          <cell r="A6616" t="str">
            <v>Haas School of Business</v>
          </cell>
          <cell r="B6616" t="str">
            <v>Business</v>
          </cell>
          <cell r="N6616" t="str">
            <v>TAS Eligible</v>
          </cell>
          <cell r="S6616">
            <v>112</v>
          </cell>
          <cell r="X6616">
            <v>104.25742568775192</v>
          </cell>
        </row>
        <row r="6617">
          <cell r="A6617" t="str">
            <v>Haas School of Business</v>
          </cell>
          <cell r="B6617" t="str">
            <v>Business</v>
          </cell>
          <cell r="N6617" t="str">
            <v>TAS Eligible</v>
          </cell>
          <cell r="S6617">
            <v>63</v>
          </cell>
          <cell r="X6617">
            <v>66.425872046549145</v>
          </cell>
        </row>
        <row r="6618">
          <cell r="A6618" t="str">
            <v>Haas School of Business</v>
          </cell>
          <cell r="B6618" t="str">
            <v>Business</v>
          </cell>
          <cell r="N6618" t="str">
            <v>TAS Eligible</v>
          </cell>
          <cell r="S6618">
            <v>20</v>
          </cell>
          <cell r="X6618">
            <v>18.554047545432674</v>
          </cell>
        </row>
        <row r="6619">
          <cell r="A6619" t="str">
            <v>Haas School of Business</v>
          </cell>
          <cell r="B6619" t="str">
            <v>Business</v>
          </cell>
          <cell r="N6619" t="str">
            <v>TAS Eligible</v>
          </cell>
          <cell r="S6619">
            <v>48</v>
          </cell>
          <cell r="X6619">
            <v>44.8775345966054</v>
          </cell>
        </row>
        <row r="6620">
          <cell r="A6620" t="str">
            <v>Haas School of Business</v>
          </cell>
          <cell r="B6620" t="str">
            <v>Business</v>
          </cell>
          <cell r="N6620" t="str">
            <v>TAS Eligible</v>
          </cell>
          <cell r="S6620">
            <v>16</v>
          </cell>
          <cell r="X6620">
            <v>14.959178198868468</v>
          </cell>
        </row>
        <row r="6621">
          <cell r="A6621" t="str">
            <v>Haas School of Business</v>
          </cell>
          <cell r="B6621" t="str">
            <v>Business</v>
          </cell>
          <cell r="N6621" t="str">
            <v>TAS Eligible</v>
          </cell>
          <cell r="S6621">
            <v>25.5</v>
          </cell>
          <cell r="X6621">
            <v>27.112139633793635</v>
          </cell>
        </row>
        <row r="6622">
          <cell r="A6622" t="str">
            <v>Haas School of Business</v>
          </cell>
          <cell r="B6622" t="str">
            <v>Business</v>
          </cell>
          <cell r="N6622" t="str">
            <v>TAS Eligible</v>
          </cell>
          <cell r="S6622">
            <v>72</v>
          </cell>
          <cell r="X6622">
            <v>65.758655737417001</v>
          </cell>
        </row>
        <row r="6623">
          <cell r="A6623" t="str">
            <v>Haas School of Business</v>
          </cell>
          <cell r="B6623" t="str">
            <v>Business</v>
          </cell>
          <cell r="N6623" t="str">
            <v>TAS Eligible</v>
          </cell>
          <cell r="S6623">
            <v>75</v>
          </cell>
          <cell r="X6623">
            <v>79.303622234971684</v>
          </cell>
        </row>
        <row r="6624">
          <cell r="A6624" t="str">
            <v>Haas School of Business</v>
          </cell>
          <cell r="B6624" t="str">
            <v>Business</v>
          </cell>
          <cell r="N6624" t="str">
            <v>TAS Eligible</v>
          </cell>
          <cell r="S6624">
            <v>75</v>
          </cell>
          <cell r="X6624">
            <v>80.332872231801687</v>
          </cell>
        </row>
        <row r="6625">
          <cell r="A6625" t="str">
            <v>Haas School of Business</v>
          </cell>
          <cell r="B6625" t="str">
            <v>Business</v>
          </cell>
          <cell r="N6625" t="str">
            <v>TAS Eligible</v>
          </cell>
          <cell r="S6625">
            <v>99</v>
          </cell>
          <cell r="X6625">
            <v>101.32332028390942</v>
          </cell>
        </row>
        <row r="6626">
          <cell r="A6626" t="str">
            <v>Haas School of Business</v>
          </cell>
          <cell r="B6626" t="str">
            <v>Business</v>
          </cell>
          <cell r="N6626" t="str">
            <v>TAS Eligible</v>
          </cell>
          <cell r="S6626">
            <v>93</v>
          </cell>
          <cell r="X6626">
            <v>88.452753723094887</v>
          </cell>
        </row>
        <row r="6627">
          <cell r="A6627" t="str">
            <v>Haas School of Business</v>
          </cell>
          <cell r="B6627" t="str">
            <v>Business</v>
          </cell>
          <cell r="N6627" t="str">
            <v>TAS Eligible</v>
          </cell>
          <cell r="S6627">
            <v>88</v>
          </cell>
          <cell r="X6627">
            <v>79.053404384436206</v>
          </cell>
        </row>
        <row r="6628">
          <cell r="A6628" t="str">
            <v>Haas School of Business</v>
          </cell>
          <cell r="B6628" t="str">
            <v>Business</v>
          </cell>
          <cell r="N6628" t="str">
            <v>TAS Eligible</v>
          </cell>
          <cell r="S6628">
            <v>26</v>
          </cell>
          <cell r="X6628">
            <v>25.913729931526973</v>
          </cell>
        </row>
        <row r="6629">
          <cell r="A6629" t="str">
            <v>Haas School of Business</v>
          </cell>
          <cell r="B6629" t="str">
            <v>Business</v>
          </cell>
          <cell r="N6629" t="str">
            <v>TAS Eligible</v>
          </cell>
          <cell r="S6629">
            <v>84</v>
          </cell>
          <cell r="X6629">
            <v>77.970939105087183</v>
          </cell>
        </row>
        <row r="6630">
          <cell r="A6630" t="str">
            <v>Haas School of Business</v>
          </cell>
          <cell r="B6630" t="str">
            <v>Business</v>
          </cell>
          <cell r="N6630" t="str">
            <v>TAS Eligible</v>
          </cell>
          <cell r="S6630">
            <v>54</v>
          </cell>
          <cell r="X6630">
            <v>54.545648804553487</v>
          </cell>
        </row>
        <row r="6631">
          <cell r="A6631" t="str">
            <v>Haas School of Business</v>
          </cell>
          <cell r="B6631" t="str">
            <v>Business</v>
          </cell>
          <cell r="N6631" t="str">
            <v>TAS Eligible</v>
          </cell>
          <cell r="S6631">
            <v>0</v>
          </cell>
          <cell r="X6631">
            <v>0</v>
          </cell>
        </row>
        <row r="6632">
          <cell r="A6632" t="str">
            <v>Haas School of Business</v>
          </cell>
          <cell r="B6632" t="str">
            <v>Business</v>
          </cell>
          <cell r="N6632" t="str">
            <v>TAS Eligible</v>
          </cell>
          <cell r="S6632">
            <v>0</v>
          </cell>
          <cell r="X6632">
            <v>0</v>
          </cell>
        </row>
        <row r="6633">
          <cell r="A6633" t="str">
            <v>Haas School of Business</v>
          </cell>
          <cell r="B6633" t="str">
            <v>Business</v>
          </cell>
          <cell r="N6633" t="str">
            <v>TAS Eligible</v>
          </cell>
          <cell r="S6633">
            <v>46</v>
          </cell>
          <cell r="X6633">
            <v>45.814009385172177</v>
          </cell>
        </row>
        <row r="6634">
          <cell r="A6634" t="str">
            <v>Haas School of Business</v>
          </cell>
          <cell r="B6634" t="str">
            <v>Business</v>
          </cell>
          <cell r="N6634" t="str">
            <v>TAS Eligible</v>
          </cell>
          <cell r="S6634">
            <v>117</v>
          </cell>
          <cell r="X6634">
            <v>115.37094008292675</v>
          </cell>
        </row>
        <row r="6635">
          <cell r="A6635" t="str">
            <v>Haas School of Business</v>
          </cell>
          <cell r="B6635" t="str">
            <v>Business</v>
          </cell>
          <cell r="N6635" t="str">
            <v>TAS Eligible</v>
          </cell>
          <cell r="S6635">
            <v>171</v>
          </cell>
          <cell r="X6635">
            <v>147.50342433469538</v>
          </cell>
        </row>
        <row r="6636">
          <cell r="A6636" t="str">
            <v>Haas School of Business</v>
          </cell>
          <cell r="B6636" t="str">
            <v>Business</v>
          </cell>
          <cell r="N6636" t="str">
            <v>TAS Eligible</v>
          </cell>
          <cell r="S6636">
            <v>153</v>
          </cell>
          <cell r="X6636">
            <v>152.83378138321234</v>
          </cell>
        </row>
        <row r="6637">
          <cell r="A6637" t="str">
            <v>Haas School of Business</v>
          </cell>
          <cell r="B6637" t="str">
            <v>Business</v>
          </cell>
          <cell r="N6637" t="str">
            <v>TAS Eligible</v>
          </cell>
          <cell r="S6637">
            <v>114</v>
          </cell>
          <cell r="X6637">
            <v>109.70274855198571</v>
          </cell>
        </row>
        <row r="6638">
          <cell r="A6638" t="str">
            <v>Haas School of Business</v>
          </cell>
          <cell r="B6638" t="str">
            <v>Business</v>
          </cell>
          <cell r="N6638" t="str">
            <v>TAS Eligible</v>
          </cell>
          <cell r="S6638">
            <v>46</v>
          </cell>
          <cell r="X6638">
            <v>43.146342360874719</v>
          </cell>
        </row>
        <row r="6639">
          <cell r="A6639" t="str">
            <v>Haas School of Business</v>
          </cell>
          <cell r="B6639" t="str">
            <v>Business</v>
          </cell>
          <cell r="N6639" t="str">
            <v>TAS Eligible</v>
          </cell>
          <cell r="S6639">
            <v>548</v>
          </cell>
          <cell r="X6639">
            <v>502.1680311982725</v>
          </cell>
        </row>
        <row r="6640">
          <cell r="A6640" t="str">
            <v>Haas School of Business</v>
          </cell>
          <cell r="B6640" t="str">
            <v>Business</v>
          </cell>
          <cell r="N6640" t="str">
            <v>TAS Eligible</v>
          </cell>
          <cell r="S6640">
            <v>538</v>
          </cell>
          <cell r="X6640">
            <v>490.60187300662227</v>
          </cell>
        </row>
        <row r="6641">
          <cell r="A6641" t="str">
            <v>Haas School of Business</v>
          </cell>
          <cell r="B6641" t="str">
            <v>Business</v>
          </cell>
          <cell r="N6641" t="str">
            <v>TAS Eligible</v>
          </cell>
          <cell r="S6641">
            <v>30</v>
          </cell>
          <cell r="X6641">
            <v>28.463373072712592</v>
          </cell>
        </row>
        <row r="6642">
          <cell r="A6642" t="str">
            <v>Haas School of Business</v>
          </cell>
          <cell r="B6642" t="str">
            <v>Business</v>
          </cell>
          <cell r="N6642" t="str">
            <v>TAS Eligible</v>
          </cell>
          <cell r="S6642">
            <v>56</v>
          </cell>
          <cell r="X6642">
            <v>54.002674676813335</v>
          </cell>
        </row>
        <row r="6643">
          <cell r="A6643" t="str">
            <v>Haas School of Business</v>
          </cell>
          <cell r="B6643" t="str">
            <v>Business</v>
          </cell>
          <cell r="N6643" t="str">
            <v>Not TAS Eligible</v>
          </cell>
          <cell r="S6643">
            <v>24</v>
          </cell>
          <cell r="X6643">
            <v>20.514333709324987</v>
          </cell>
        </row>
        <row r="6644">
          <cell r="A6644" t="str">
            <v>Haas School of Business</v>
          </cell>
          <cell r="B6644" t="str">
            <v>Business</v>
          </cell>
          <cell r="N6644" t="str">
            <v>Not TAS Eligible</v>
          </cell>
          <cell r="S6644">
            <v>36</v>
          </cell>
          <cell r="X6644">
            <v>36.384110592696231</v>
          </cell>
        </row>
        <row r="6645">
          <cell r="A6645" t="str">
            <v>Haas School of Business</v>
          </cell>
          <cell r="B6645" t="str">
            <v>Business</v>
          </cell>
          <cell r="N6645" t="str">
            <v>Not TAS Eligible</v>
          </cell>
          <cell r="S6645">
            <v>28</v>
          </cell>
          <cell r="X6645">
            <v>29.01449239274168</v>
          </cell>
        </row>
        <row r="6646">
          <cell r="A6646" t="str">
            <v>Haas School of Business</v>
          </cell>
          <cell r="B6646" t="str">
            <v>Business</v>
          </cell>
          <cell r="N6646" t="str">
            <v>Not TAS Eligible</v>
          </cell>
          <cell r="S6646">
            <v>12</v>
          </cell>
          <cell r="X6646">
            <v>13.167977324509597</v>
          </cell>
        </row>
        <row r="6647">
          <cell r="A6647" t="str">
            <v>Haas School of Business</v>
          </cell>
          <cell r="B6647" t="str">
            <v>Business</v>
          </cell>
          <cell r="N6647" t="str">
            <v>Not TAS Eligible</v>
          </cell>
          <cell r="S6647">
            <v>128</v>
          </cell>
          <cell r="X6647">
            <v>126.33997021775652</v>
          </cell>
        </row>
        <row r="6648">
          <cell r="A6648" t="str">
            <v>Haas School of Business</v>
          </cell>
          <cell r="B6648" t="str">
            <v>Business</v>
          </cell>
          <cell r="N6648" t="str">
            <v>Not TAS Eligible</v>
          </cell>
          <cell r="S6648">
            <v>94</v>
          </cell>
          <cell r="X6648">
            <v>96.980163336811941</v>
          </cell>
        </row>
        <row r="6649">
          <cell r="A6649" t="str">
            <v>Haas School of Business</v>
          </cell>
          <cell r="B6649" t="str">
            <v>Business</v>
          </cell>
          <cell r="N6649" t="str">
            <v>Not TAS Eligible</v>
          </cell>
          <cell r="S6649">
            <v>41</v>
          </cell>
          <cell r="X6649">
            <v>41.747802136851973</v>
          </cell>
        </row>
        <row r="6650">
          <cell r="A6650" t="str">
            <v>Haas School of Business</v>
          </cell>
          <cell r="B6650" t="str">
            <v>Business</v>
          </cell>
          <cell r="N6650" t="str">
            <v>Not TAS Eligible</v>
          </cell>
          <cell r="S6650">
            <v>50</v>
          </cell>
          <cell r="X6650">
            <v>45.94403375856551</v>
          </cell>
        </row>
        <row r="6651">
          <cell r="A6651" t="str">
            <v>Haas School of Business</v>
          </cell>
          <cell r="B6651" t="str">
            <v>Business</v>
          </cell>
          <cell r="N6651" t="str">
            <v>Not TAS Eligible</v>
          </cell>
          <cell r="S6651">
            <v>50</v>
          </cell>
          <cell r="X6651">
            <v>49.613337866724393</v>
          </cell>
        </row>
        <row r="6652">
          <cell r="A6652" t="str">
            <v>Haas School of Business</v>
          </cell>
          <cell r="B6652" t="str">
            <v>Business</v>
          </cell>
          <cell r="N6652" t="str">
            <v>Not TAS Eligible</v>
          </cell>
          <cell r="S6652">
            <v>23</v>
          </cell>
          <cell r="X6652">
            <v>22.816029083063832</v>
          </cell>
        </row>
        <row r="6653">
          <cell r="A6653" t="str">
            <v>Haas School of Business</v>
          </cell>
          <cell r="B6653" t="str">
            <v>Business</v>
          </cell>
          <cell r="N6653" t="str">
            <v>Not TAS Eligible</v>
          </cell>
          <cell r="S6653">
            <v>48</v>
          </cell>
          <cell r="X6653">
            <v>47.443738261421231</v>
          </cell>
        </row>
        <row r="6654">
          <cell r="A6654" t="str">
            <v>Haas School of Business</v>
          </cell>
          <cell r="B6654" t="str">
            <v>Business</v>
          </cell>
          <cell r="N6654" t="str">
            <v>Not TAS Eligible</v>
          </cell>
          <cell r="S6654">
            <v>80</v>
          </cell>
          <cell r="X6654">
            <v>78.499251583406718</v>
          </cell>
        </row>
        <row r="6655">
          <cell r="A6655" t="str">
            <v>Haas School of Business</v>
          </cell>
          <cell r="B6655" t="str">
            <v>Business</v>
          </cell>
          <cell r="N6655" t="str">
            <v>Not TAS Eligible</v>
          </cell>
          <cell r="S6655">
            <v>16</v>
          </cell>
          <cell r="X6655">
            <v>11.62991520226884</v>
          </cell>
        </row>
        <row r="6656">
          <cell r="A6656" t="str">
            <v>Haas School of Business</v>
          </cell>
          <cell r="B6656" t="str">
            <v>Business</v>
          </cell>
          <cell r="N6656" t="str">
            <v>Not TAS Eligible</v>
          </cell>
          <cell r="S6656">
            <v>60</v>
          </cell>
          <cell r="X6656">
            <v>56.080911439426558</v>
          </cell>
        </row>
        <row r="6657">
          <cell r="A6657" t="str">
            <v>Haas School of Business</v>
          </cell>
          <cell r="B6657" t="str">
            <v>Business</v>
          </cell>
          <cell r="N6657" t="str">
            <v>Not TAS Eligible</v>
          </cell>
          <cell r="S6657">
            <v>52</v>
          </cell>
          <cell r="X6657">
            <v>48.194977661315882</v>
          </cell>
        </row>
        <row r="6658">
          <cell r="A6658" t="str">
            <v>Haas School of Business</v>
          </cell>
          <cell r="B6658" t="str">
            <v>Business</v>
          </cell>
          <cell r="N6658" t="str">
            <v>Not TAS Eligible</v>
          </cell>
          <cell r="S6658">
            <v>52</v>
          </cell>
          <cell r="X6658">
            <v>52.866240301572034</v>
          </cell>
        </row>
        <row r="6659">
          <cell r="A6659" t="str">
            <v>Haas School of Business</v>
          </cell>
          <cell r="B6659" t="str">
            <v>Business</v>
          </cell>
          <cell r="N6659" t="str">
            <v>Not TAS Eligible</v>
          </cell>
          <cell r="S6659">
            <v>20</v>
          </cell>
          <cell r="X6659">
            <v>21.664145595758626</v>
          </cell>
        </row>
        <row r="6660">
          <cell r="A6660" t="str">
            <v>Haas School of Business</v>
          </cell>
          <cell r="B6660" t="str">
            <v>Business</v>
          </cell>
          <cell r="N6660" t="str">
            <v>Not TAS Eligible</v>
          </cell>
          <cell r="S6660">
            <v>80</v>
          </cell>
          <cell r="X6660">
            <v>85.162903116174903</v>
          </cell>
        </row>
        <row r="6661">
          <cell r="A6661" t="str">
            <v>Haas School of Business</v>
          </cell>
          <cell r="B6661" t="str">
            <v>Business</v>
          </cell>
          <cell r="N6661" t="str">
            <v>Not TAS Eligible</v>
          </cell>
          <cell r="S6661">
            <v>34</v>
          </cell>
          <cell r="X6661">
            <v>35.740248366095109</v>
          </cell>
        </row>
        <row r="6662">
          <cell r="A6662" t="str">
            <v>Haas School of Business</v>
          </cell>
          <cell r="B6662" t="str">
            <v>Business</v>
          </cell>
          <cell r="N6662" t="str">
            <v>Not TAS Eligible</v>
          </cell>
          <cell r="S6662">
            <v>40</v>
          </cell>
          <cell r="X6662">
            <v>40.769113191776405</v>
          </cell>
        </row>
        <row r="6663">
          <cell r="A6663" t="str">
            <v>Haas School of Business</v>
          </cell>
          <cell r="B6663" t="str">
            <v>Business</v>
          </cell>
          <cell r="N6663" t="str">
            <v>Not TAS Eligible</v>
          </cell>
          <cell r="S6663">
            <v>13</v>
          </cell>
          <cell r="X6663">
            <v>12.582584895739311</v>
          </cell>
        </row>
        <row r="6664">
          <cell r="A6664" t="str">
            <v>Haas School of Business</v>
          </cell>
          <cell r="B6664" t="str">
            <v>Business</v>
          </cell>
          <cell r="N6664" t="str">
            <v>Not TAS Eligible</v>
          </cell>
          <cell r="S6664">
            <v>52</v>
          </cell>
          <cell r="X6664">
            <v>51.386816679640077</v>
          </cell>
        </row>
        <row r="6665">
          <cell r="A6665" t="str">
            <v>Haas School of Business</v>
          </cell>
          <cell r="B6665" t="str">
            <v>Business</v>
          </cell>
          <cell r="N6665" t="str">
            <v>Not TAS Eligible</v>
          </cell>
          <cell r="S6665">
            <v>34</v>
          </cell>
          <cell r="X6665">
            <v>27.209759904002844</v>
          </cell>
        </row>
        <row r="6666">
          <cell r="A6666" t="str">
            <v>Haas School of Business</v>
          </cell>
          <cell r="B6666" t="str">
            <v>Business</v>
          </cell>
          <cell r="N6666" t="str">
            <v>Not TAS Eligible</v>
          </cell>
          <cell r="S6666">
            <v>31</v>
          </cell>
          <cell r="X6666">
            <v>30.530392839859733</v>
          </cell>
        </row>
        <row r="6667">
          <cell r="A6667" t="str">
            <v>Haas School of Business</v>
          </cell>
          <cell r="B6667" t="str">
            <v>Business</v>
          </cell>
          <cell r="N6667" t="str">
            <v>Not TAS Eligible</v>
          </cell>
          <cell r="S6667">
            <v>16</v>
          </cell>
          <cell r="X6667">
            <v>18.887898430592397</v>
          </cell>
        </row>
        <row r="6668">
          <cell r="A6668" t="str">
            <v>Haas School of Business</v>
          </cell>
          <cell r="B6668" t="str">
            <v>Business</v>
          </cell>
          <cell r="N6668" t="str">
            <v>Not TAS Eligible</v>
          </cell>
          <cell r="S6668">
            <v>112</v>
          </cell>
          <cell r="X6668">
            <v>118.81217025542621</v>
          </cell>
        </row>
        <row r="6669">
          <cell r="A6669" t="str">
            <v>Haas School of Business</v>
          </cell>
          <cell r="B6669" t="str">
            <v>Business</v>
          </cell>
          <cell r="N6669" t="str">
            <v>Not TAS Eligible</v>
          </cell>
          <cell r="S6669">
            <v>24</v>
          </cell>
          <cell r="X6669">
            <v>24.948852008168867</v>
          </cell>
        </row>
        <row r="6670">
          <cell r="A6670" t="str">
            <v>Haas School of Business</v>
          </cell>
          <cell r="B6670" t="str">
            <v>Business</v>
          </cell>
          <cell r="N6670" t="str">
            <v>Not TAS Eligible</v>
          </cell>
          <cell r="S6670">
            <v>78</v>
          </cell>
          <cell r="X6670">
            <v>76.881658490637648</v>
          </cell>
        </row>
      </sheetData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"/>
      <sheetName val="QUERY_Mapped"/>
      <sheetName val="srecna-14 Detail_to use for map"/>
      <sheetName val="Sheet1"/>
    </sheetNames>
    <sheetDataSet>
      <sheetData sheetId="0"/>
      <sheetData sheetId="1"/>
      <sheetData sheetId="2">
        <row r="4">
          <cell r="Q4" t="str">
            <v>Unique Identifier</v>
          </cell>
          <cell r="R4" t="str">
            <v>Line Sort</v>
          </cell>
          <cell r="S4" t="str">
            <v>Group Sort</v>
          </cell>
          <cell r="T4" t="str">
            <v>CFR Group Title</v>
          </cell>
          <cell r="U4" t="str">
            <v>CFR Account Title</v>
          </cell>
        </row>
        <row r="5">
          <cell r="Q5" t="str">
            <v>current40001</v>
          </cell>
          <cell r="R5">
            <v>1</v>
          </cell>
          <cell r="S5">
            <v>1</v>
          </cell>
          <cell r="T5" t="str">
            <v>Operating Revenue-Tuition &amp; Fees</v>
          </cell>
          <cell r="U5" t="str">
            <v>Student Tuition &amp; Fees-Non-Res Tuition</v>
          </cell>
        </row>
        <row r="6">
          <cell r="Q6" t="str">
            <v>current40002</v>
          </cell>
          <cell r="R6">
            <v>1</v>
          </cell>
          <cell r="S6">
            <v>1</v>
          </cell>
          <cell r="T6" t="str">
            <v>Operating Revenue-Tuition &amp; Fees</v>
          </cell>
          <cell r="U6" t="str">
            <v>Student Tuition &amp; Fees-Non-Res Tuition</v>
          </cell>
        </row>
        <row r="7">
          <cell r="Q7" t="str">
            <v>current40004</v>
          </cell>
          <cell r="R7">
            <v>1</v>
          </cell>
          <cell r="S7">
            <v>1</v>
          </cell>
          <cell r="T7" t="str">
            <v>Operating Revenue-Tuition &amp; Fees</v>
          </cell>
          <cell r="U7" t="str">
            <v>Student Tuition &amp; Fees-Non-Res Tuition</v>
          </cell>
        </row>
        <row r="8">
          <cell r="Q8" t="str">
            <v>current40005</v>
          </cell>
          <cell r="R8">
            <v>1</v>
          </cell>
          <cell r="S8">
            <v>1</v>
          </cell>
          <cell r="T8" t="str">
            <v>Operating Revenue-Tuition &amp; Fees</v>
          </cell>
          <cell r="U8" t="str">
            <v>Student Tuition &amp; Fees-Non-Res Tuition</v>
          </cell>
        </row>
        <row r="9">
          <cell r="Q9" t="str">
            <v>current40007</v>
          </cell>
          <cell r="R9">
            <v>1</v>
          </cell>
          <cell r="S9">
            <v>1</v>
          </cell>
          <cell r="T9" t="str">
            <v>Operating Revenue-Tuition &amp; Fees</v>
          </cell>
          <cell r="U9" t="str">
            <v>Student Tuition &amp; Fees-Non-Res Tuition</v>
          </cell>
        </row>
        <row r="10">
          <cell r="Q10" t="str">
            <v>current40008</v>
          </cell>
          <cell r="R10">
            <v>1</v>
          </cell>
          <cell r="S10">
            <v>1</v>
          </cell>
          <cell r="T10" t="str">
            <v>Operating Revenue-Tuition &amp; Fees</v>
          </cell>
          <cell r="U10" t="str">
            <v>Student Tuition &amp; Fees-Non-Res Tuition</v>
          </cell>
        </row>
        <row r="11">
          <cell r="Q11" t="str">
            <v>current40011</v>
          </cell>
          <cell r="R11">
            <v>1</v>
          </cell>
          <cell r="S11">
            <v>1</v>
          </cell>
          <cell r="T11" t="str">
            <v>Operating Revenue-Tuition &amp; Fees</v>
          </cell>
          <cell r="U11" t="str">
            <v>Student Tuition &amp; Fees-Non-Res Tuition</v>
          </cell>
        </row>
        <row r="12">
          <cell r="Q12" t="str">
            <v>current40012</v>
          </cell>
          <cell r="R12">
            <v>1</v>
          </cell>
          <cell r="S12">
            <v>1</v>
          </cell>
          <cell r="T12" t="str">
            <v>Operating Revenue-Tuition &amp; Fees</v>
          </cell>
          <cell r="U12" t="str">
            <v>Student Tuition &amp; Fees-Non-Res Tuition</v>
          </cell>
        </row>
        <row r="13">
          <cell r="Q13" t="str">
            <v>current40014</v>
          </cell>
          <cell r="R13">
            <v>1</v>
          </cell>
          <cell r="S13">
            <v>1</v>
          </cell>
          <cell r="T13" t="str">
            <v>Operating Revenue-Tuition &amp; Fees</v>
          </cell>
          <cell r="U13" t="str">
            <v>Student Tuition &amp; Fees-Non-Res Tuition</v>
          </cell>
        </row>
        <row r="14">
          <cell r="Q14" t="str">
            <v>current40015</v>
          </cell>
          <cell r="R14">
            <v>1</v>
          </cell>
          <cell r="S14">
            <v>1</v>
          </cell>
          <cell r="T14" t="str">
            <v>Operating Revenue-Tuition &amp; Fees</v>
          </cell>
          <cell r="U14" t="str">
            <v>Student Tuition &amp; Fees-Non-Res Tuition</v>
          </cell>
        </row>
        <row r="15">
          <cell r="Q15" t="str">
            <v>current40017</v>
          </cell>
          <cell r="R15">
            <v>1</v>
          </cell>
          <cell r="S15">
            <v>1</v>
          </cell>
          <cell r="T15" t="str">
            <v>Operating Revenue-Tuition &amp; Fees</v>
          </cell>
          <cell r="U15" t="str">
            <v>Student Tuition &amp; Fees-Non-Res Tuition</v>
          </cell>
        </row>
        <row r="16">
          <cell r="Q16" t="str">
            <v>current40018</v>
          </cell>
          <cell r="R16">
            <v>1</v>
          </cell>
          <cell r="S16">
            <v>1</v>
          </cell>
          <cell r="T16" t="str">
            <v>Operating Revenue-Tuition &amp; Fees</v>
          </cell>
          <cell r="U16" t="str">
            <v>Student Tuition &amp; Fees-Non-Res Tuition</v>
          </cell>
        </row>
        <row r="17">
          <cell r="Q17" t="str">
            <v>current40030</v>
          </cell>
          <cell r="R17">
            <v>1</v>
          </cell>
          <cell r="S17">
            <v>1</v>
          </cell>
          <cell r="T17" t="str">
            <v>Operating Revenue-Tuition &amp; Fees</v>
          </cell>
          <cell r="U17" t="str">
            <v>Student Tuition &amp; Fees-Non-Res Tuition</v>
          </cell>
        </row>
        <row r="18">
          <cell r="Q18" t="str">
            <v>current40031</v>
          </cell>
          <cell r="R18">
            <v>1</v>
          </cell>
          <cell r="S18">
            <v>1</v>
          </cell>
          <cell r="T18" t="str">
            <v>Operating Revenue-Tuition &amp; Fees</v>
          </cell>
          <cell r="U18" t="str">
            <v>Student Tuition &amp; Fees-Non-Res Tuition</v>
          </cell>
        </row>
        <row r="19">
          <cell r="Q19" t="str">
            <v>current40033</v>
          </cell>
          <cell r="R19">
            <v>1</v>
          </cell>
          <cell r="S19">
            <v>1</v>
          </cell>
          <cell r="T19" t="str">
            <v>Operating Revenue-Tuition &amp; Fees</v>
          </cell>
          <cell r="U19" t="str">
            <v>Student Tuition &amp; Fees-Non-Res Tuition</v>
          </cell>
        </row>
        <row r="20">
          <cell r="Q20" t="str">
            <v>current40035</v>
          </cell>
          <cell r="R20">
            <v>1</v>
          </cell>
          <cell r="S20">
            <v>1</v>
          </cell>
          <cell r="T20" t="str">
            <v>Operating Revenue-Tuition &amp; Fees</v>
          </cell>
          <cell r="U20" t="str">
            <v>Student Tuition &amp; Fees-Non-Res Tuition</v>
          </cell>
        </row>
        <row r="21">
          <cell r="Q21" t="str">
            <v>current40036</v>
          </cell>
          <cell r="R21">
            <v>1</v>
          </cell>
          <cell r="S21">
            <v>1</v>
          </cell>
          <cell r="T21" t="str">
            <v>Operating Revenue-Tuition &amp; Fees</v>
          </cell>
          <cell r="U21" t="str">
            <v>Student Tuition &amp; Fees-Non-Res Tuition</v>
          </cell>
        </row>
        <row r="22">
          <cell r="Q22" t="str">
            <v>current40038</v>
          </cell>
          <cell r="R22">
            <v>1</v>
          </cell>
          <cell r="S22">
            <v>1</v>
          </cell>
          <cell r="T22" t="str">
            <v>Operating Revenue-Tuition &amp; Fees</v>
          </cell>
          <cell r="U22" t="str">
            <v>Student Tuition &amp; Fees-Non-Res Tuition</v>
          </cell>
        </row>
        <row r="23">
          <cell r="Q23" t="str">
            <v>current40040</v>
          </cell>
          <cell r="R23">
            <v>1</v>
          </cell>
          <cell r="S23">
            <v>1</v>
          </cell>
          <cell r="T23" t="str">
            <v>Operating Revenue-Tuition &amp; Fees</v>
          </cell>
          <cell r="U23" t="str">
            <v>Student Tuition &amp; Fees-Non-Res Tuition</v>
          </cell>
        </row>
        <row r="24">
          <cell r="Q24" t="str">
            <v>current40046</v>
          </cell>
          <cell r="R24">
            <v>1</v>
          </cell>
          <cell r="S24">
            <v>1</v>
          </cell>
          <cell r="T24" t="str">
            <v>Operating Revenue-Tuition &amp; Fees</v>
          </cell>
          <cell r="U24" t="str">
            <v>Student Tuition &amp; Fees-Non-Res Tuition</v>
          </cell>
        </row>
        <row r="25">
          <cell r="Q25" t="str">
            <v>current40047</v>
          </cell>
          <cell r="R25">
            <v>1</v>
          </cell>
          <cell r="S25">
            <v>1</v>
          </cell>
          <cell r="T25" t="str">
            <v>Operating Revenue-Tuition &amp; Fees</v>
          </cell>
          <cell r="U25" t="str">
            <v>Student Tuition &amp; Fees-Non-Res Tuition</v>
          </cell>
        </row>
        <row r="26">
          <cell r="Q26" t="str">
            <v>current40048</v>
          </cell>
          <cell r="R26">
            <v>1</v>
          </cell>
          <cell r="S26">
            <v>1</v>
          </cell>
          <cell r="T26" t="str">
            <v>Operating Revenue-Tuition &amp; Fees</v>
          </cell>
          <cell r="U26" t="str">
            <v>Student Tuition &amp; Fees-Non-Res Tuition</v>
          </cell>
        </row>
        <row r="27">
          <cell r="Q27" t="str">
            <v>current40053</v>
          </cell>
          <cell r="R27">
            <v>1</v>
          </cell>
          <cell r="S27">
            <v>1</v>
          </cell>
          <cell r="T27" t="str">
            <v>Operating Revenue-Tuition &amp; Fees</v>
          </cell>
          <cell r="U27" t="str">
            <v>Student Tuition &amp; Fees-Non-Res Tuition</v>
          </cell>
        </row>
        <row r="28">
          <cell r="Q28" t="str">
            <v>current40054</v>
          </cell>
          <cell r="R28">
            <v>1</v>
          </cell>
          <cell r="S28">
            <v>1</v>
          </cell>
          <cell r="T28" t="str">
            <v>Operating Revenue-Tuition &amp; Fees</v>
          </cell>
          <cell r="U28" t="str">
            <v>Student Tuition &amp; Fees-Non-Res Tuition</v>
          </cell>
        </row>
        <row r="29">
          <cell r="Q29" t="str">
            <v>current40055</v>
          </cell>
          <cell r="R29">
            <v>1</v>
          </cell>
          <cell r="S29">
            <v>1</v>
          </cell>
          <cell r="T29" t="str">
            <v>Operating Revenue-Tuition &amp; Fees</v>
          </cell>
          <cell r="U29" t="str">
            <v>Student Tuition &amp; Fees-Non-Res Tuition</v>
          </cell>
        </row>
        <row r="30">
          <cell r="Q30" t="str">
            <v>current40100</v>
          </cell>
          <cell r="R30">
            <v>2</v>
          </cell>
          <cell r="S30">
            <v>1</v>
          </cell>
          <cell r="T30" t="str">
            <v>Operating Revenue-Tuition &amp; Fees</v>
          </cell>
          <cell r="U30" t="str">
            <v>Student Tuition &amp; Fees-Applic for Admissions</v>
          </cell>
        </row>
        <row r="31">
          <cell r="Q31" t="str">
            <v>current40101</v>
          </cell>
          <cell r="R31">
            <v>2</v>
          </cell>
          <cell r="S31">
            <v>1</v>
          </cell>
          <cell r="T31" t="str">
            <v>Operating Revenue-Tuition &amp; Fees</v>
          </cell>
          <cell r="U31" t="str">
            <v>Student Tuition &amp; Fees-Applic for Admissions</v>
          </cell>
        </row>
        <row r="32">
          <cell r="Q32" t="str">
            <v>current40102</v>
          </cell>
          <cell r="R32">
            <v>2</v>
          </cell>
          <cell r="S32">
            <v>1</v>
          </cell>
          <cell r="T32" t="str">
            <v>Operating Revenue-Tuition &amp; Fees</v>
          </cell>
          <cell r="U32" t="str">
            <v>Student Tuition &amp; Fees-Applic for Admissions</v>
          </cell>
        </row>
        <row r="33">
          <cell r="Q33" t="str">
            <v>current40601</v>
          </cell>
          <cell r="R33">
            <v>3</v>
          </cell>
          <cell r="S33">
            <v>1</v>
          </cell>
          <cell r="T33" t="str">
            <v>Operating Revenue-Tuition &amp; Fees</v>
          </cell>
          <cell r="U33" t="str">
            <v>Student Tuition &amp; Fees-Other Gen Fund St Fees</v>
          </cell>
        </row>
        <row r="34">
          <cell r="Q34" t="str">
            <v>current40602</v>
          </cell>
          <cell r="R34">
            <v>3</v>
          </cell>
          <cell r="S34">
            <v>1</v>
          </cell>
          <cell r="T34" t="str">
            <v>Operating Revenue-Tuition &amp; Fees</v>
          </cell>
          <cell r="U34" t="str">
            <v>Student Tuition &amp; Fees-Other Gen Fund St Fees</v>
          </cell>
        </row>
        <row r="35">
          <cell r="Q35" t="str">
            <v>current40603</v>
          </cell>
          <cell r="R35">
            <v>3</v>
          </cell>
          <cell r="S35">
            <v>1</v>
          </cell>
          <cell r="T35" t="str">
            <v>Operating Revenue-Tuition &amp; Fees</v>
          </cell>
          <cell r="U35" t="str">
            <v>Student Tuition &amp; Fees-Other Gen Fund St Fees</v>
          </cell>
        </row>
        <row r="36">
          <cell r="Q36" t="str">
            <v>current40604</v>
          </cell>
          <cell r="R36">
            <v>3</v>
          </cell>
          <cell r="S36">
            <v>1</v>
          </cell>
          <cell r="T36" t="str">
            <v>Operating Revenue-Tuition &amp; Fees</v>
          </cell>
          <cell r="U36" t="str">
            <v>Student Tuition &amp; Fees-Other Gen Fund St Fees</v>
          </cell>
        </row>
        <row r="37">
          <cell r="Q37" t="str">
            <v>current40605</v>
          </cell>
          <cell r="R37">
            <v>3</v>
          </cell>
          <cell r="S37">
            <v>1</v>
          </cell>
          <cell r="T37" t="str">
            <v>Operating Revenue-Tuition &amp; Fees</v>
          </cell>
          <cell r="U37" t="str">
            <v>Student Tuition &amp; Fees-Other Gen Fund St Fees</v>
          </cell>
        </row>
        <row r="38">
          <cell r="Q38" t="str">
            <v>current40606</v>
          </cell>
          <cell r="R38">
            <v>3</v>
          </cell>
          <cell r="S38">
            <v>1</v>
          </cell>
          <cell r="T38" t="str">
            <v>Operating Revenue-Tuition &amp; Fees</v>
          </cell>
          <cell r="U38" t="str">
            <v>Student Tuition &amp; Fees-Other Gen Fund St Fees</v>
          </cell>
        </row>
        <row r="39">
          <cell r="Q39" t="str">
            <v>current40607</v>
          </cell>
          <cell r="R39">
            <v>3</v>
          </cell>
          <cell r="S39">
            <v>1</v>
          </cell>
          <cell r="T39" t="str">
            <v>Operating Revenue-Tuition &amp; Fees</v>
          </cell>
          <cell r="U39" t="str">
            <v>Student Tuition &amp; Fees-Other Gen Fund St Fees</v>
          </cell>
        </row>
        <row r="40">
          <cell r="Q40" t="str">
            <v>current40608</v>
          </cell>
          <cell r="R40">
            <v>3</v>
          </cell>
          <cell r="S40">
            <v>1</v>
          </cell>
          <cell r="T40" t="str">
            <v>Operating Revenue-Tuition &amp; Fees</v>
          </cell>
          <cell r="U40" t="str">
            <v>Student Tuition &amp; Fees-Other Gen Fund St Fees</v>
          </cell>
        </row>
        <row r="41">
          <cell r="Q41" t="str">
            <v>current40201</v>
          </cell>
          <cell r="R41">
            <v>4</v>
          </cell>
          <cell r="S41">
            <v>1</v>
          </cell>
          <cell r="T41" t="str">
            <v>Operating Revenue-Tuition &amp; Fees</v>
          </cell>
          <cell r="U41" t="str">
            <v>Student Tuition &amp; Fees-Other Student Fees</v>
          </cell>
        </row>
        <row r="42">
          <cell r="Q42" t="str">
            <v>current40202</v>
          </cell>
          <cell r="R42">
            <v>4</v>
          </cell>
          <cell r="S42">
            <v>1</v>
          </cell>
          <cell r="T42" t="str">
            <v>Operating Revenue-Tuition &amp; Fees</v>
          </cell>
          <cell r="U42" t="str">
            <v>Student Tuition &amp; Fees-Other Student Fees</v>
          </cell>
        </row>
        <row r="43">
          <cell r="Q43" t="str">
            <v>current40211</v>
          </cell>
          <cell r="R43">
            <v>4</v>
          </cell>
          <cell r="S43">
            <v>1</v>
          </cell>
          <cell r="T43" t="str">
            <v>Operating Revenue-Tuition &amp; Fees</v>
          </cell>
          <cell r="U43" t="str">
            <v>Student Tuition &amp; Fees-Other Student Fees</v>
          </cell>
        </row>
        <row r="44">
          <cell r="Q44" t="str">
            <v>current40212</v>
          </cell>
          <cell r="R44">
            <v>4</v>
          </cell>
          <cell r="S44">
            <v>1</v>
          </cell>
          <cell r="T44" t="str">
            <v>Operating Revenue-Tuition &amp; Fees</v>
          </cell>
          <cell r="U44" t="str">
            <v>Student Tuition &amp; Fees-Other Student Fees</v>
          </cell>
        </row>
        <row r="45">
          <cell r="Q45" t="str">
            <v>current40221</v>
          </cell>
          <cell r="R45">
            <v>4</v>
          </cell>
          <cell r="S45">
            <v>1</v>
          </cell>
          <cell r="T45" t="str">
            <v>Operating Revenue-Tuition &amp; Fees</v>
          </cell>
          <cell r="U45" t="str">
            <v>Student Tuition &amp; Fees-Other Student Fees</v>
          </cell>
        </row>
        <row r="46">
          <cell r="Q46" t="str">
            <v>current40223</v>
          </cell>
          <cell r="R46">
            <v>4</v>
          </cell>
          <cell r="S46">
            <v>1</v>
          </cell>
          <cell r="T46" t="str">
            <v>Operating Revenue-Tuition &amp; Fees</v>
          </cell>
          <cell r="U46" t="str">
            <v>Student Tuition &amp; Fees-Other Student Fees</v>
          </cell>
        </row>
        <row r="47">
          <cell r="Q47" t="str">
            <v>current40224</v>
          </cell>
          <cell r="R47">
            <v>4</v>
          </cell>
          <cell r="S47">
            <v>1</v>
          </cell>
          <cell r="T47" t="str">
            <v>Operating Revenue-Tuition &amp; Fees</v>
          </cell>
          <cell r="U47" t="str">
            <v>Student Tuition &amp; Fees-Other Student Fees</v>
          </cell>
        </row>
        <row r="48">
          <cell r="Q48" t="str">
            <v>current40225</v>
          </cell>
          <cell r="R48">
            <v>4</v>
          </cell>
          <cell r="S48">
            <v>1</v>
          </cell>
          <cell r="T48" t="str">
            <v>Operating Revenue-Tuition &amp; Fees</v>
          </cell>
          <cell r="U48" t="str">
            <v>Student Tuition &amp; Fees-Other Student Fees</v>
          </cell>
        </row>
        <row r="49">
          <cell r="Q49" t="str">
            <v>current40241</v>
          </cell>
          <cell r="R49">
            <v>4</v>
          </cell>
          <cell r="S49">
            <v>1</v>
          </cell>
          <cell r="T49" t="str">
            <v>Operating Revenue-Tuition &amp; Fees</v>
          </cell>
          <cell r="U49" t="str">
            <v>Student Tuition &amp; Fees-Other Student Fees</v>
          </cell>
        </row>
        <row r="50">
          <cell r="Q50" t="str">
            <v>current40242</v>
          </cell>
          <cell r="R50">
            <v>4</v>
          </cell>
          <cell r="S50">
            <v>1</v>
          </cell>
          <cell r="T50" t="str">
            <v>Operating Revenue-Tuition &amp; Fees</v>
          </cell>
          <cell r="U50" t="str">
            <v>Student Tuition &amp; Fees-Other Student Fees</v>
          </cell>
        </row>
        <row r="51">
          <cell r="Q51" t="str">
            <v>current40301</v>
          </cell>
          <cell r="R51">
            <v>4</v>
          </cell>
          <cell r="S51">
            <v>1</v>
          </cell>
          <cell r="T51" t="str">
            <v>Operating Revenue-Tuition &amp; Fees</v>
          </cell>
          <cell r="U51" t="str">
            <v>Student Tuition &amp; Fees-Other Student Fees</v>
          </cell>
        </row>
        <row r="52">
          <cell r="Q52" t="str">
            <v>current40302</v>
          </cell>
          <cell r="R52">
            <v>4</v>
          </cell>
          <cell r="S52">
            <v>1</v>
          </cell>
          <cell r="T52" t="str">
            <v>Operating Revenue-Tuition &amp; Fees</v>
          </cell>
          <cell r="U52" t="str">
            <v>Student Tuition &amp; Fees-Other Student Fees</v>
          </cell>
        </row>
        <row r="53">
          <cell r="Q53" t="str">
            <v>current40304</v>
          </cell>
          <cell r="R53">
            <v>4</v>
          </cell>
          <cell r="S53">
            <v>1</v>
          </cell>
          <cell r="T53" t="str">
            <v>Operating Revenue-Tuition &amp; Fees</v>
          </cell>
          <cell r="U53" t="str">
            <v>Student Tuition &amp; Fees-Other Student Fees</v>
          </cell>
        </row>
        <row r="54">
          <cell r="Q54" t="str">
            <v>current40305</v>
          </cell>
          <cell r="R54">
            <v>4</v>
          </cell>
          <cell r="S54">
            <v>1</v>
          </cell>
          <cell r="T54" t="str">
            <v>Operating Revenue-Tuition &amp; Fees</v>
          </cell>
          <cell r="U54" t="str">
            <v>Student Tuition &amp; Fees-Other Student Fees</v>
          </cell>
        </row>
        <row r="55">
          <cell r="Q55" t="str">
            <v>current40307</v>
          </cell>
          <cell r="R55">
            <v>4</v>
          </cell>
          <cell r="S55">
            <v>1</v>
          </cell>
          <cell r="T55" t="str">
            <v>Operating Revenue-Tuition &amp; Fees</v>
          </cell>
          <cell r="U55" t="str">
            <v>Student Tuition &amp; Fees-Other Student Fees</v>
          </cell>
        </row>
        <row r="56">
          <cell r="Q56" t="str">
            <v>current40308</v>
          </cell>
          <cell r="R56">
            <v>4</v>
          </cell>
          <cell r="S56">
            <v>1</v>
          </cell>
          <cell r="T56" t="str">
            <v>Operating Revenue-Tuition &amp; Fees</v>
          </cell>
          <cell r="U56" t="str">
            <v>Student Tuition &amp; Fees-Other Student Fees</v>
          </cell>
        </row>
        <row r="57">
          <cell r="Q57" t="str">
            <v>current40311</v>
          </cell>
          <cell r="R57">
            <v>4</v>
          </cell>
          <cell r="S57">
            <v>1</v>
          </cell>
          <cell r="T57" t="str">
            <v>Operating Revenue-Tuition &amp; Fees</v>
          </cell>
          <cell r="U57" t="str">
            <v>Student Tuition &amp; Fees-Other Student Fees</v>
          </cell>
        </row>
        <row r="58">
          <cell r="Q58" t="str">
            <v>current40312</v>
          </cell>
          <cell r="R58">
            <v>4</v>
          </cell>
          <cell r="S58">
            <v>1</v>
          </cell>
          <cell r="T58" t="str">
            <v>Operating Revenue-Tuition &amp; Fees</v>
          </cell>
          <cell r="U58" t="str">
            <v>Student Tuition &amp; Fees-Other Student Fees</v>
          </cell>
        </row>
        <row r="59">
          <cell r="Q59" t="str">
            <v>current40321</v>
          </cell>
          <cell r="R59">
            <v>4</v>
          </cell>
          <cell r="S59">
            <v>1</v>
          </cell>
          <cell r="T59" t="str">
            <v>Operating Revenue-Tuition &amp; Fees</v>
          </cell>
          <cell r="U59" t="str">
            <v>Student Tuition &amp; Fees-Other Student Fees</v>
          </cell>
        </row>
        <row r="60">
          <cell r="Q60" t="str">
            <v>current40322</v>
          </cell>
          <cell r="R60">
            <v>4</v>
          </cell>
          <cell r="S60">
            <v>1</v>
          </cell>
          <cell r="T60" t="str">
            <v>Operating Revenue-Tuition &amp; Fees</v>
          </cell>
          <cell r="U60" t="str">
            <v>Student Tuition &amp; Fees-Other Student Fees</v>
          </cell>
        </row>
        <row r="61">
          <cell r="Q61" t="str">
            <v>current40323</v>
          </cell>
          <cell r="R61">
            <v>4</v>
          </cell>
          <cell r="S61">
            <v>1</v>
          </cell>
          <cell r="T61" t="str">
            <v>Operating Revenue-Tuition &amp; Fees</v>
          </cell>
          <cell r="U61" t="str">
            <v>Student Tuition &amp; Fees-Other Student Fees</v>
          </cell>
        </row>
        <row r="62">
          <cell r="Q62" t="str">
            <v>current40331</v>
          </cell>
          <cell r="R62">
            <v>4</v>
          </cell>
          <cell r="S62">
            <v>1</v>
          </cell>
          <cell r="T62" t="str">
            <v>Operating Revenue-Tuition &amp; Fees</v>
          </cell>
          <cell r="U62" t="str">
            <v>Student Tuition &amp; Fees-Other Student Fees</v>
          </cell>
        </row>
        <row r="63">
          <cell r="Q63" t="str">
            <v>current40333</v>
          </cell>
          <cell r="R63">
            <v>4</v>
          </cell>
          <cell r="S63">
            <v>1</v>
          </cell>
          <cell r="T63" t="str">
            <v>Operating Revenue-Tuition &amp; Fees</v>
          </cell>
          <cell r="U63" t="str">
            <v>Student Tuition &amp; Fees-Other Student Fees</v>
          </cell>
        </row>
        <row r="64">
          <cell r="Q64" t="str">
            <v>current40334</v>
          </cell>
          <cell r="R64">
            <v>4</v>
          </cell>
          <cell r="S64">
            <v>1</v>
          </cell>
          <cell r="T64" t="str">
            <v>Operating Revenue-Tuition &amp; Fees</v>
          </cell>
          <cell r="U64" t="str">
            <v>Student Tuition &amp; Fees-Other Student Fees</v>
          </cell>
        </row>
        <row r="65">
          <cell r="Q65" t="str">
            <v>current40335</v>
          </cell>
          <cell r="R65">
            <v>4</v>
          </cell>
          <cell r="S65">
            <v>1</v>
          </cell>
          <cell r="T65" t="str">
            <v>Operating Revenue-Tuition &amp; Fees</v>
          </cell>
          <cell r="U65" t="str">
            <v>Student Tuition &amp; Fees-Other Student Fees</v>
          </cell>
        </row>
        <row r="66">
          <cell r="Q66" t="str">
            <v>current40401</v>
          </cell>
          <cell r="R66">
            <v>4</v>
          </cell>
          <cell r="S66">
            <v>1</v>
          </cell>
          <cell r="T66" t="str">
            <v>Operating Revenue-Tuition &amp; Fees</v>
          </cell>
          <cell r="U66" t="str">
            <v>Student Tuition &amp; Fees-Other Student Fees</v>
          </cell>
        </row>
        <row r="67">
          <cell r="Q67" t="str">
            <v>current40402</v>
          </cell>
          <cell r="R67">
            <v>4</v>
          </cell>
          <cell r="S67">
            <v>1</v>
          </cell>
          <cell r="T67" t="str">
            <v>Operating Revenue-Tuition &amp; Fees</v>
          </cell>
          <cell r="U67" t="str">
            <v>Student Tuition &amp; Fees-Other Student Fees</v>
          </cell>
        </row>
        <row r="68">
          <cell r="Q68" t="str">
            <v>current40409</v>
          </cell>
          <cell r="R68">
            <v>4</v>
          </cell>
          <cell r="S68">
            <v>1</v>
          </cell>
          <cell r="T68" t="str">
            <v>Operating Revenue-Tuition &amp; Fees</v>
          </cell>
          <cell r="U68" t="str">
            <v>Student Tuition &amp; Fees-Other Student Fees</v>
          </cell>
        </row>
        <row r="69">
          <cell r="Q69" t="str">
            <v>current40431</v>
          </cell>
          <cell r="R69">
            <v>4</v>
          </cell>
          <cell r="S69">
            <v>1</v>
          </cell>
          <cell r="T69" t="str">
            <v>Operating Revenue-Tuition &amp; Fees</v>
          </cell>
          <cell r="U69" t="str">
            <v>Student Tuition &amp; Fees-Other Student Fees</v>
          </cell>
        </row>
        <row r="70">
          <cell r="Q70" t="str">
            <v>current40432</v>
          </cell>
          <cell r="R70">
            <v>4</v>
          </cell>
          <cell r="S70">
            <v>1</v>
          </cell>
          <cell r="T70" t="str">
            <v>Operating Revenue-Tuition &amp; Fees</v>
          </cell>
          <cell r="U70" t="str">
            <v>Student Tuition &amp; Fees-Other Student Fees</v>
          </cell>
        </row>
        <row r="71">
          <cell r="Q71" t="str">
            <v>current40433</v>
          </cell>
          <cell r="R71">
            <v>4</v>
          </cell>
          <cell r="S71">
            <v>1</v>
          </cell>
          <cell r="T71" t="str">
            <v>Operating Revenue-Tuition &amp; Fees</v>
          </cell>
          <cell r="U71" t="str">
            <v>Student Tuition &amp; Fees-Other Student Fees</v>
          </cell>
        </row>
        <row r="72">
          <cell r="Q72" t="str">
            <v>current40441</v>
          </cell>
          <cell r="R72">
            <v>4</v>
          </cell>
          <cell r="S72">
            <v>1</v>
          </cell>
          <cell r="T72" t="str">
            <v>Operating Revenue-Tuition &amp; Fees</v>
          </cell>
          <cell r="U72" t="str">
            <v>Student Tuition &amp; Fees-Other Student Fees</v>
          </cell>
        </row>
        <row r="73">
          <cell r="Q73" t="str">
            <v>current40444</v>
          </cell>
          <cell r="R73">
            <v>4</v>
          </cell>
          <cell r="S73">
            <v>1</v>
          </cell>
          <cell r="T73" t="str">
            <v>Operating Revenue-Tuition &amp; Fees</v>
          </cell>
          <cell r="U73" t="str">
            <v>Student Tuition &amp; Fees-Other Student Fees</v>
          </cell>
        </row>
        <row r="74">
          <cell r="Q74" t="str">
            <v>current40451</v>
          </cell>
          <cell r="R74">
            <v>4</v>
          </cell>
          <cell r="S74">
            <v>1</v>
          </cell>
          <cell r="T74" t="str">
            <v>Operating Revenue-Tuition &amp; Fees</v>
          </cell>
          <cell r="U74" t="str">
            <v>Student Tuition &amp; Fees-Other Student Fees</v>
          </cell>
        </row>
        <row r="75">
          <cell r="Q75" t="str">
            <v>current40454</v>
          </cell>
          <cell r="R75">
            <v>4</v>
          </cell>
          <cell r="S75">
            <v>1</v>
          </cell>
          <cell r="T75" t="str">
            <v>Operating Revenue-Tuition &amp; Fees</v>
          </cell>
          <cell r="U75" t="str">
            <v>Student Tuition &amp; Fees-Other Student Fees</v>
          </cell>
        </row>
        <row r="76">
          <cell r="Q76" t="str">
            <v>current40501</v>
          </cell>
          <cell r="R76">
            <v>4</v>
          </cell>
          <cell r="S76">
            <v>1</v>
          </cell>
          <cell r="T76" t="str">
            <v>Operating Revenue-Tuition &amp; Fees</v>
          </cell>
          <cell r="U76" t="str">
            <v>Student Tuition &amp; Fees-Other Student Fees</v>
          </cell>
        </row>
        <row r="77">
          <cell r="Q77" t="str">
            <v>current40504</v>
          </cell>
          <cell r="R77">
            <v>4</v>
          </cell>
          <cell r="S77">
            <v>1</v>
          </cell>
          <cell r="T77" t="str">
            <v>Operating Revenue-Tuition &amp; Fees</v>
          </cell>
          <cell r="U77" t="str">
            <v>Student Tuition &amp; Fees-Other Student Fees</v>
          </cell>
        </row>
        <row r="78">
          <cell r="Q78" t="str">
            <v>current40511</v>
          </cell>
          <cell r="R78">
            <v>4</v>
          </cell>
          <cell r="S78">
            <v>1</v>
          </cell>
          <cell r="T78" t="str">
            <v>Operating Revenue-Tuition &amp; Fees</v>
          </cell>
          <cell r="U78" t="str">
            <v>Student Tuition &amp; Fees-Other Student Fees</v>
          </cell>
        </row>
        <row r="79">
          <cell r="Q79" t="str">
            <v>current40512</v>
          </cell>
          <cell r="R79">
            <v>4</v>
          </cell>
          <cell r="S79">
            <v>1</v>
          </cell>
          <cell r="T79" t="str">
            <v>Operating Revenue-Tuition &amp; Fees</v>
          </cell>
          <cell r="U79" t="str">
            <v>Student Tuition &amp; Fees-Other Student Fees</v>
          </cell>
        </row>
        <row r="80">
          <cell r="Q80" t="str">
            <v>current40513</v>
          </cell>
          <cell r="R80">
            <v>4</v>
          </cell>
          <cell r="S80">
            <v>1</v>
          </cell>
          <cell r="T80" t="str">
            <v>Operating Revenue-Tuition &amp; Fees</v>
          </cell>
          <cell r="U80" t="str">
            <v>Student Tuition &amp; Fees-Other Student Fees</v>
          </cell>
        </row>
        <row r="81">
          <cell r="Q81" t="str">
            <v>current40514</v>
          </cell>
          <cell r="R81">
            <v>4</v>
          </cell>
          <cell r="S81">
            <v>1</v>
          </cell>
          <cell r="T81" t="str">
            <v>Operating Revenue-Tuition &amp; Fees</v>
          </cell>
          <cell r="U81" t="str">
            <v>Student Tuition &amp; Fees-Other Student Fees</v>
          </cell>
        </row>
        <row r="82">
          <cell r="Q82" t="str">
            <v>current40515</v>
          </cell>
          <cell r="R82">
            <v>4</v>
          </cell>
          <cell r="S82">
            <v>1</v>
          </cell>
          <cell r="T82" t="str">
            <v>Operating Revenue-Tuition &amp; Fees</v>
          </cell>
          <cell r="U82" t="str">
            <v>Student Tuition &amp; Fees-Other Student Fees</v>
          </cell>
        </row>
        <row r="83">
          <cell r="Q83" t="str">
            <v>current40516</v>
          </cell>
          <cell r="R83">
            <v>4</v>
          </cell>
          <cell r="S83">
            <v>1</v>
          </cell>
          <cell r="T83" t="str">
            <v>Operating Revenue-Tuition &amp; Fees</v>
          </cell>
          <cell r="U83" t="str">
            <v>Student Tuition &amp; Fees-Other Student Fees</v>
          </cell>
        </row>
        <row r="84">
          <cell r="Q84" t="str">
            <v>current40531</v>
          </cell>
          <cell r="R84">
            <v>4</v>
          </cell>
          <cell r="S84">
            <v>1</v>
          </cell>
          <cell r="T84" t="str">
            <v>Operating Revenue-Tuition &amp; Fees</v>
          </cell>
          <cell r="U84" t="str">
            <v>Student Tuition &amp; Fees-Other Student Fees</v>
          </cell>
        </row>
        <row r="85">
          <cell r="Q85" t="str">
            <v>current40532</v>
          </cell>
          <cell r="R85">
            <v>4</v>
          </cell>
          <cell r="S85">
            <v>1</v>
          </cell>
          <cell r="T85" t="str">
            <v>Operating Revenue-Tuition &amp; Fees</v>
          </cell>
          <cell r="U85" t="str">
            <v>Student Tuition &amp; Fees-Other Student Fees</v>
          </cell>
        </row>
        <row r="86">
          <cell r="Q86" t="str">
            <v>current40533</v>
          </cell>
          <cell r="R86">
            <v>4</v>
          </cell>
          <cell r="S86">
            <v>1</v>
          </cell>
          <cell r="T86" t="str">
            <v>Operating Revenue-Tuition &amp; Fees</v>
          </cell>
          <cell r="U86" t="str">
            <v>Student Tuition &amp; Fees-Other Student Fees</v>
          </cell>
        </row>
        <row r="87">
          <cell r="Q87" t="str">
            <v>current40534</v>
          </cell>
          <cell r="R87">
            <v>4</v>
          </cell>
          <cell r="S87">
            <v>1</v>
          </cell>
          <cell r="T87" t="str">
            <v>Operating Revenue-Tuition &amp; Fees</v>
          </cell>
          <cell r="U87" t="str">
            <v>Student Tuition &amp; Fees-Other Student Fees</v>
          </cell>
        </row>
        <row r="88">
          <cell r="Q88" t="str">
            <v>current40541</v>
          </cell>
          <cell r="R88">
            <v>4</v>
          </cell>
          <cell r="S88">
            <v>1</v>
          </cell>
          <cell r="T88" t="str">
            <v>Operating Revenue-Tuition &amp; Fees</v>
          </cell>
          <cell r="U88" t="str">
            <v>Student Tuition &amp; Fees-Other Student Fees</v>
          </cell>
        </row>
        <row r="89">
          <cell r="Q89" t="str">
            <v>current40551</v>
          </cell>
          <cell r="R89">
            <v>4</v>
          </cell>
          <cell r="S89">
            <v>1</v>
          </cell>
          <cell r="T89" t="str">
            <v>Operating Revenue-Tuition &amp; Fees</v>
          </cell>
          <cell r="U89" t="str">
            <v>Student Tuition &amp; Fees-Other Student Fees</v>
          </cell>
        </row>
        <row r="90">
          <cell r="Q90" t="str">
            <v>current40552</v>
          </cell>
          <cell r="R90">
            <v>4</v>
          </cell>
          <cell r="S90">
            <v>1</v>
          </cell>
          <cell r="T90" t="str">
            <v>Operating Revenue-Tuition &amp; Fees</v>
          </cell>
          <cell r="U90" t="str">
            <v>Student Tuition &amp; Fees-Other Student Fees</v>
          </cell>
        </row>
        <row r="91">
          <cell r="Q91" t="str">
            <v>current40554</v>
          </cell>
          <cell r="R91">
            <v>4</v>
          </cell>
          <cell r="S91">
            <v>1</v>
          </cell>
          <cell r="T91" t="str">
            <v>Operating Revenue-Tuition &amp; Fees</v>
          </cell>
          <cell r="U91" t="str">
            <v>Student Tuition &amp; Fees-Other Student Fees</v>
          </cell>
        </row>
        <row r="92">
          <cell r="Q92" t="str">
            <v>current40559</v>
          </cell>
          <cell r="R92">
            <v>4</v>
          </cell>
          <cell r="S92">
            <v>1</v>
          </cell>
          <cell r="T92" t="str">
            <v>Operating Revenue-Tuition &amp; Fees</v>
          </cell>
          <cell r="U92" t="str">
            <v>Student Tuition &amp; Fees-Other Student Fees</v>
          </cell>
        </row>
        <row r="93">
          <cell r="Q93" t="str">
            <v>current40561</v>
          </cell>
          <cell r="R93">
            <v>4</v>
          </cell>
          <cell r="S93">
            <v>1</v>
          </cell>
          <cell r="T93" t="str">
            <v>Operating Revenue-Tuition &amp; Fees</v>
          </cell>
          <cell r="U93" t="str">
            <v>Student Tuition &amp; Fees-Other Student Fees</v>
          </cell>
        </row>
        <row r="94">
          <cell r="Q94" t="str">
            <v>current40562</v>
          </cell>
          <cell r="R94">
            <v>4</v>
          </cell>
          <cell r="S94">
            <v>1</v>
          </cell>
          <cell r="T94" t="str">
            <v>Operating Revenue-Tuition &amp; Fees</v>
          </cell>
          <cell r="U94" t="str">
            <v>Student Tuition &amp; Fees-Other Student Fees</v>
          </cell>
        </row>
        <row r="95">
          <cell r="Q95" t="str">
            <v>current40581</v>
          </cell>
          <cell r="R95">
            <v>4</v>
          </cell>
          <cell r="S95">
            <v>1</v>
          </cell>
          <cell r="T95" t="str">
            <v>Operating Revenue-Tuition &amp; Fees</v>
          </cell>
          <cell r="U95" t="str">
            <v>Student Tuition &amp; Fees-Other Student Fees</v>
          </cell>
        </row>
        <row r="96">
          <cell r="Q96" t="str">
            <v>current40591</v>
          </cell>
          <cell r="R96">
            <v>4</v>
          </cell>
          <cell r="S96">
            <v>1</v>
          </cell>
          <cell r="T96" t="str">
            <v>Operating Revenue-Tuition &amp; Fees</v>
          </cell>
          <cell r="U96" t="str">
            <v>Student Tuition &amp; Fees-Other Student Fees</v>
          </cell>
        </row>
        <row r="97">
          <cell r="Q97" t="str">
            <v>current40592</v>
          </cell>
          <cell r="R97">
            <v>4</v>
          </cell>
          <cell r="S97">
            <v>1</v>
          </cell>
          <cell r="T97" t="str">
            <v>Operating Revenue-Tuition &amp; Fees</v>
          </cell>
          <cell r="U97" t="str">
            <v>Student Tuition &amp; Fees-Other Student Fees</v>
          </cell>
        </row>
        <row r="98">
          <cell r="Q98" t="str">
            <v>current40594</v>
          </cell>
          <cell r="R98">
            <v>4</v>
          </cell>
          <cell r="S98">
            <v>1</v>
          </cell>
          <cell r="T98" t="str">
            <v>Operating Revenue-Tuition &amp; Fees</v>
          </cell>
          <cell r="U98" t="str">
            <v>Student Tuition &amp; Fees-Other Student Fees</v>
          </cell>
        </row>
        <row r="99">
          <cell r="Q99" t="str">
            <v>current40599</v>
          </cell>
          <cell r="R99">
            <v>4</v>
          </cell>
          <cell r="S99">
            <v>1</v>
          </cell>
          <cell r="T99" t="str">
            <v>Operating Revenue-Tuition &amp; Fees</v>
          </cell>
          <cell r="U99" t="str">
            <v>Student Tuition &amp; Fees-Other Student Fees</v>
          </cell>
        </row>
        <row r="100">
          <cell r="Q100" t="str">
            <v>current40701</v>
          </cell>
          <cell r="R100">
            <v>5</v>
          </cell>
          <cell r="S100">
            <v>1</v>
          </cell>
          <cell r="T100" t="str">
            <v>Operating Revenue-Tuition &amp; Fees</v>
          </cell>
          <cell r="U100" t="str">
            <v>Student Tuition &amp; Fees-University Extn</v>
          </cell>
        </row>
        <row r="101">
          <cell r="Q101" t="str">
            <v>current40702</v>
          </cell>
          <cell r="R101">
            <v>5</v>
          </cell>
          <cell r="S101">
            <v>1</v>
          </cell>
          <cell r="T101" t="str">
            <v>Operating Revenue-Tuition &amp; Fees</v>
          </cell>
          <cell r="U101" t="str">
            <v>Student Tuition &amp; Fees-University Extn</v>
          </cell>
        </row>
        <row r="102">
          <cell r="Q102" t="str">
            <v>current40703</v>
          </cell>
          <cell r="R102">
            <v>5</v>
          </cell>
          <cell r="S102">
            <v>1</v>
          </cell>
          <cell r="T102" t="str">
            <v>Operating Revenue-Tuition &amp; Fees</v>
          </cell>
          <cell r="U102" t="str">
            <v>Student Tuition &amp; Fees-University Extn</v>
          </cell>
        </row>
        <row r="103">
          <cell r="Q103" t="str">
            <v>current40705</v>
          </cell>
          <cell r="R103">
            <v>5</v>
          </cell>
          <cell r="S103">
            <v>1</v>
          </cell>
          <cell r="T103" t="str">
            <v>Operating Revenue-Tuition &amp; Fees</v>
          </cell>
          <cell r="U103" t="str">
            <v>Student Tuition &amp; Fees-University Extn</v>
          </cell>
        </row>
        <row r="104">
          <cell r="Q104" t="str">
            <v>current40709</v>
          </cell>
          <cell r="R104">
            <v>5</v>
          </cell>
          <cell r="S104">
            <v>1</v>
          </cell>
          <cell r="T104" t="str">
            <v>Operating Revenue-Tuition &amp; Fees</v>
          </cell>
          <cell r="U104" t="str">
            <v>Student Tuition &amp; Fees-University Extn</v>
          </cell>
        </row>
        <row r="105">
          <cell r="Q105" t="str">
            <v>current40800</v>
          </cell>
          <cell r="R105">
            <v>6</v>
          </cell>
          <cell r="S105">
            <v>1</v>
          </cell>
          <cell r="T105" t="str">
            <v>Operating Revenue-Tuition &amp; Fees</v>
          </cell>
          <cell r="U105" t="str">
            <v>Student Tuition &amp; Fees-Contra-Stud Fin Aid</v>
          </cell>
        </row>
        <row r="106">
          <cell r="Q106" t="str">
            <v>current40890</v>
          </cell>
          <cell r="R106">
            <v>7</v>
          </cell>
          <cell r="S106">
            <v>1</v>
          </cell>
          <cell r="T106" t="str">
            <v>Operating Revenue-Tuition &amp; Fees</v>
          </cell>
          <cell r="U106" t="str">
            <v>Student Tuition &amp; Fees-Contra-Bad Debt</v>
          </cell>
        </row>
        <row r="107">
          <cell r="Q107" t="str">
            <v>current42100</v>
          </cell>
          <cell r="R107">
            <v>8</v>
          </cell>
          <cell r="S107">
            <v>2</v>
          </cell>
          <cell r="T107" t="str">
            <v>Operating Revenue-C&amp;G-Fed</v>
          </cell>
          <cell r="U107" t="str">
            <v>United States Government-Grants</v>
          </cell>
        </row>
        <row r="108">
          <cell r="Q108" t="str">
            <v>current42200</v>
          </cell>
          <cell r="R108">
            <v>9</v>
          </cell>
          <cell r="S108">
            <v>2</v>
          </cell>
          <cell r="T108" t="str">
            <v>Operating Revenue-C&amp;G-Fed</v>
          </cell>
          <cell r="U108" t="str">
            <v>United States Government-Contracts</v>
          </cell>
        </row>
        <row r="109">
          <cell r="Q109" t="str">
            <v>current42000</v>
          </cell>
          <cell r="R109">
            <v>10</v>
          </cell>
          <cell r="S109">
            <v>2</v>
          </cell>
          <cell r="T109" t="str">
            <v>Operating Revenue-C&amp;G-Fed</v>
          </cell>
          <cell r="U109" t="str">
            <v>United States Government Appropriations</v>
          </cell>
        </row>
        <row r="110">
          <cell r="Q110" t="str">
            <v>current41200</v>
          </cell>
          <cell r="R110">
            <v>11</v>
          </cell>
          <cell r="S110">
            <v>3</v>
          </cell>
          <cell r="T110" t="str">
            <v>Operating Revenue-C&amp;G-State</v>
          </cell>
          <cell r="U110" t="str">
            <v>State of California-Grants and Contracts</v>
          </cell>
        </row>
        <row r="111">
          <cell r="Q111" t="str">
            <v>current41109</v>
          </cell>
          <cell r="R111">
            <v>12</v>
          </cell>
          <cell r="S111">
            <v>3</v>
          </cell>
          <cell r="T111" t="str">
            <v>Operating Revenue-C&amp;G-State</v>
          </cell>
          <cell r="U111" t="str">
            <v>State of CA-Special State Approp-Operating</v>
          </cell>
        </row>
        <row r="112">
          <cell r="Q112" t="str">
            <v>current41110</v>
          </cell>
          <cell r="R112">
            <v>12</v>
          </cell>
          <cell r="S112">
            <v>3</v>
          </cell>
          <cell r="T112" t="str">
            <v>Operating Revenue-C&amp;G-State</v>
          </cell>
          <cell r="U112" t="str">
            <v>State of CA-Special State Approp-Operating</v>
          </cell>
        </row>
        <row r="113">
          <cell r="Q113" t="str">
            <v>current41119</v>
          </cell>
          <cell r="R113">
            <v>12</v>
          </cell>
          <cell r="S113">
            <v>3</v>
          </cell>
          <cell r="T113" t="str">
            <v>Operating Revenue-C&amp;G-State</v>
          </cell>
          <cell r="U113" t="str">
            <v>State of CA-Special State Approp-Operating</v>
          </cell>
        </row>
        <row r="114">
          <cell r="Q114" t="str">
            <v>current44100</v>
          </cell>
          <cell r="R114">
            <v>13</v>
          </cell>
          <cell r="S114">
            <v>4</v>
          </cell>
          <cell r="T114" t="str">
            <v>Operating Revenue-C&amp;G-Private</v>
          </cell>
          <cell r="U114" t="str">
            <v>Private-Restricted Grants</v>
          </cell>
        </row>
        <row r="115">
          <cell r="Q115" t="str">
            <v>current44200</v>
          </cell>
          <cell r="R115">
            <v>14</v>
          </cell>
          <cell r="S115">
            <v>4</v>
          </cell>
          <cell r="T115" t="str">
            <v>Operating Revenue-C&amp;G-Private</v>
          </cell>
          <cell r="U115" t="str">
            <v>Private-Restricted Contracts</v>
          </cell>
        </row>
        <row r="116">
          <cell r="Q116" t="str">
            <v>current44290</v>
          </cell>
          <cell r="R116">
            <v>15</v>
          </cell>
          <cell r="S116">
            <v>4</v>
          </cell>
          <cell r="T116" t="str">
            <v>Operating Revenue-C&amp;G-Private</v>
          </cell>
          <cell r="U116" t="str">
            <v>Private-Restr Contracts-Contra-Bad Debts</v>
          </cell>
        </row>
        <row r="117">
          <cell r="Q117" t="str">
            <v>current43100</v>
          </cell>
          <cell r="R117">
            <v>16</v>
          </cell>
          <cell r="S117">
            <v>5</v>
          </cell>
          <cell r="T117" t="str">
            <v>Operating Revenue-C&amp;G-Local</v>
          </cell>
          <cell r="U117" t="str">
            <v>Local Government-Grants &amp; Contracts</v>
          </cell>
        </row>
        <row r="118">
          <cell r="Q118" t="str">
            <v>current46010</v>
          </cell>
          <cell r="R118">
            <v>17</v>
          </cell>
          <cell r="S118">
            <v>6</v>
          </cell>
          <cell r="T118" t="str">
            <v>Operating Revenue-S&amp;S-Educ Activity</v>
          </cell>
          <cell r="U118" t="str">
            <v>Sales &amp; Svcs-Educational Activity</v>
          </cell>
        </row>
        <row r="119">
          <cell r="Q119" t="str">
            <v>current46020</v>
          </cell>
          <cell r="R119">
            <v>17</v>
          </cell>
          <cell r="S119">
            <v>6</v>
          </cell>
          <cell r="T119" t="str">
            <v>Operating Revenue-S&amp;S-Educ Activity</v>
          </cell>
          <cell r="U119" t="str">
            <v>Sales &amp; Svcs-Educational Activity</v>
          </cell>
        </row>
        <row r="120">
          <cell r="Q120" t="str">
            <v>current46021</v>
          </cell>
          <cell r="R120">
            <v>17</v>
          </cell>
          <cell r="S120">
            <v>6</v>
          </cell>
          <cell r="T120" t="str">
            <v>Operating Revenue-S&amp;S-Educ Activity</v>
          </cell>
          <cell r="U120" t="str">
            <v>Sales &amp; Svcs-Educational Activity</v>
          </cell>
        </row>
        <row r="121">
          <cell r="Q121" t="str">
            <v>current46040</v>
          </cell>
          <cell r="R121">
            <v>17</v>
          </cell>
          <cell r="S121">
            <v>6</v>
          </cell>
          <cell r="T121" t="str">
            <v>Operating Revenue-S&amp;S-Educ Activity</v>
          </cell>
          <cell r="U121" t="str">
            <v>Sales &amp; Svcs-Educational Activity</v>
          </cell>
        </row>
        <row r="122">
          <cell r="Q122" t="str">
            <v>current46050</v>
          </cell>
          <cell r="R122">
            <v>17</v>
          </cell>
          <cell r="S122">
            <v>6</v>
          </cell>
          <cell r="T122" t="str">
            <v>Operating Revenue-S&amp;S-Educ Activity</v>
          </cell>
          <cell r="U122" t="str">
            <v>Sales &amp; Svcs-Educational Activity</v>
          </cell>
        </row>
        <row r="123">
          <cell r="Q123" t="str">
            <v>current46060</v>
          </cell>
          <cell r="R123">
            <v>17</v>
          </cell>
          <cell r="S123">
            <v>6</v>
          </cell>
          <cell r="T123" t="str">
            <v>Operating Revenue-S&amp;S-Educ Activity</v>
          </cell>
          <cell r="U123" t="str">
            <v>Sales &amp; Svcs-Educational Activity</v>
          </cell>
        </row>
        <row r="124">
          <cell r="Q124" t="str">
            <v>current46070</v>
          </cell>
          <cell r="R124">
            <v>17</v>
          </cell>
          <cell r="S124">
            <v>6</v>
          </cell>
          <cell r="T124" t="str">
            <v>Operating Revenue-S&amp;S-Educ Activity</v>
          </cell>
          <cell r="U124" t="str">
            <v>Sales &amp; Svcs-Educational Activity</v>
          </cell>
        </row>
        <row r="125">
          <cell r="Q125" t="str">
            <v>current46080</v>
          </cell>
          <cell r="R125">
            <v>17</v>
          </cell>
          <cell r="S125">
            <v>6</v>
          </cell>
          <cell r="T125" t="str">
            <v>Operating Revenue-S&amp;S-Educ Activity</v>
          </cell>
          <cell r="U125" t="str">
            <v>Sales &amp; Svcs-Educational Activity</v>
          </cell>
        </row>
        <row r="126">
          <cell r="Q126" t="str">
            <v>current46090</v>
          </cell>
          <cell r="R126">
            <v>17</v>
          </cell>
          <cell r="S126">
            <v>6</v>
          </cell>
          <cell r="T126" t="str">
            <v>Operating Revenue-S&amp;S-Educ Activity</v>
          </cell>
          <cell r="U126" t="str">
            <v>Sales &amp; Svcs-Educational Activity</v>
          </cell>
        </row>
        <row r="127">
          <cell r="Q127" t="str">
            <v>current46110</v>
          </cell>
          <cell r="R127">
            <v>17</v>
          </cell>
          <cell r="S127">
            <v>6</v>
          </cell>
          <cell r="T127" t="str">
            <v>Operating Revenue-S&amp;S-Educ Activity</v>
          </cell>
          <cell r="U127" t="str">
            <v>Sales &amp; Svcs-Educational Activity</v>
          </cell>
        </row>
        <row r="128">
          <cell r="Q128" t="str">
            <v>current46120</v>
          </cell>
          <cell r="R128">
            <v>17</v>
          </cell>
          <cell r="S128">
            <v>6</v>
          </cell>
          <cell r="T128" t="str">
            <v>Operating Revenue-S&amp;S-Educ Activity</v>
          </cell>
          <cell r="U128" t="str">
            <v>Sales &amp; Svcs-Educational Activity</v>
          </cell>
        </row>
        <row r="129">
          <cell r="Q129" t="str">
            <v>current46130</v>
          </cell>
          <cell r="R129">
            <v>17</v>
          </cell>
          <cell r="S129">
            <v>6</v>
          </cell>
          <cell r="T129" t="str">
            <v>Operating Revenue-S&amp;S-Educ Activity</v>
          </cell>
          <cell r="U129" t="str">
            <v>Sales &amp; Svcs-Educational Activity</v>
          </cell>
        </row>
        <row r="130">
          <cell r="Q130" t="str">
            <v>current46140</v>
          </cell>
          <cell r="R130">
            <v>17</v>
          </cell>
          <cell r="S130">
            <v>6</v>
          </cell>
          <cell r="T130" t="str">
            <v>Operating Revenue-S&amp;S-Educ Activity</v>
          </cell>
          <cell r="U130" t="str">
            <v>Sales &amp; Svcs-Educational Activity</v>
          </cell>
        </row>
        <row r="131">
          <cell r="Q131" t="str">
            <v>current46150</v>
          </cell>
          <cell r="R131">
            <v>17</v>
          </cell>
          <cell r="S131">
            <v>6</v>
          </cell>
          <cell r="T131" t="str">
            <v>Operating Revenue-S&amp;S-Educ Activity</v>
          </cell>
          <cell r="U131" t="str">
            <v>Sales &amp; Svcs-Educational Activity</v>
          </cell>
        </row>
        <row r="132">
          <cell r="Q132" t="str">
            <v>current46160</v>
          </cell>
          <cell r="R132">
            <v>17</v>
          </cell>
          <cell r="S132">
            <v>6</v>
          </cell>
          <cell r="T132" t="str">
            <v>Operating Revenue-S&amp;S-Educ Activity</v>
          </cell>
          <cell r="U132" t="str">
            <v>Sales &amp; Svcs-Educational Activity</v>
          </cell>
        </row>
        <row r="133">
          <cell r="Q133" t="str">
            <v>current46161</v>
          </cell>
          <cell r="R133">
            <v>17</v>
          </cell>
          <cell r="S133">
            <v>6</v>
          </cell>
          <cell r="T133" t="str">
            <v>Operating Revenue-S&amp;S-Educ Activity</v>
          </cell>
          <cell r="U133" t="str">
            <v>Sales &amp; Svcs-Educational Activity</v>
          </cell>
        </row>
        <row r="134">
          <cell r="Q134" t="str">
            <v>current46999</v>
          </cell>
          <cell r="R134">
            <v>17</v>
          </cell>
          <cell r="S134">
            <v>6</v>
          </cell>
          <cell r="T134" t="str">
            <v>Operating Revenue-S&amp;S-Educ Activity</v>
          </cell>
          <cell r="U134" t="str">
            <v>Sales &amp; Svcs-Educational Activity</v>
          </cell>
        </row>
        <row r="135">
          <cell r="Q135" t="str">
            <v>current46900</v>
          </cell>
          <cell r="R135">
            <v>18</v>
          </cell>
          <cell r="S135">
            <v>6</v>
          </cell>
          <cell r="T135" t="str">
            <v>Operating Revenue-S&amp;S-Educ Activity</v>
          </cell>
          <cell r="U135" t="str">
            <v>Sales &amp; Svcs-Contra-Educ Activity Allow</v>
          </cell>
        </row>
        <row r="136">
          <cell r="Q136" t="str">
            <v>current46990</v>
          </cell>
          <cell r="R136">
            <v>19</v>
          </cell>
          <cell r="S136">
            <v>6</v>
          </cell>
          <cell r="T136" t="str">
            <v>Operating Revenue-S&amp;S-Educ Activity</v>
          </cell>
          <cell r="U136" t="str">
            <v>Sales &amp; Svcs-Contra-Educ Activity Bad Debts</v>
          </cell>
        </row>
        <row r="137">
          <cell r="Q137" t="str">
            <v>current47000</v>
          </cell>
          <cell r="R137">
            <v>20</v>
          </cell>
          <cell r="S137">
            <v>7</v>
          </cell>
          <cell r="T137" t="str">
            <v>Operating Revenue-S&amp;S-Aux</v>
          </cell>
          <cell r="U137" t="str">
            <v>Sales &amp; Svcs-Auxiliary Enterprises</v>
          </cell>
        </row>
        <row r="138">
          <cell r="Q138" t="str">
            <v>current47010</v>
          </cell>
          <cell r="R138">
            <v>20</v>
          </cell>
          <cell r="S138">
            <v>7</v>
          </cell>
          <cell r="T138" t="str">
            <v>Operating Revenue-S&amp;S-Aux</v>
          </cell>
          <cell r="U138" t="str">
            <v>Sales &amp; Svcs-Auxiliary Enterprises</v>
          </cell>
        </row>
        <row r="139">
          <cell r="Q139" t="str">
            <v>current47020</v>
          </cell>
          <cell r="R139">
            <v>20</v>
          </cell>
          <cell r="S139">
            <v>7</v>
          </cell>
          <cell r="T139" t="str">
            <v>Operating Revenue-S&amp;S-Aux</v>
          </cell>
          <cell r="U139" t="str">
            <v>Sales &amp; Svcs-Auxiliary Enterprises</v>
          </cell>
        </row>
        <row r="140">
          <cell r="Q140" t="str">
            <v>current47030</v>
          </cell>
          <cell r="R140">
            <v>20</v>
          </cell>
          <cell r="S140">
            <v>7</v>
          </cell>
          <cell r="T140" t="str">
            <v>Operating Revenue-S&amp;S-Aux</v>
          </cell>
          <cell r="U140" t="str">
            <v>Sales &amp; Svcs-Auxiliary Enterprises</v>
          </cell>
        </row>
        <row r="141">
          <cell r="Q141" t="str">
            <v>current47040</v>
          </cell>
          <cell r="R141">
            <v>20</v>
          </cell>
          <cell r="S141">
            <v>7</v>
          </cell>
          <cell r="T141" t="str">
            <v>Operating Revenue-S&amp;S-Aux</v>
          </cell>
          <cell r="U141" t="str">
            <v>Sales &amp; Svcs-Auxiliary Enterprises</v>
          </cell>
        </row>
        <row r="142">
          <cell r="Q142" t="str">
            <v>current47060</v>
          </cell>
          <cell r="R142">
            <v>20</v>
          </cell>
          <cell r="S142">
            <v>7</v>
          </cell>
          <cell r="T142" t="str">
            <v>Operating Revenue-S&amp;S-Aux</v>
          </cell>
          <cell r="U142" t="str">
            <v>Sales &amp; Svcs-Auxiliary Enterprises</v>
          </cell>
        </row>
        <row r="143">
          <cell r="Q143" t="str">
            <v>current47070</v>
          </cell>
          <cell r="R143">
            <v>20</v>
          </cell>
          <cell r="S143">
            <v>7</v>
          </cell>
          <cell r="T143" t="str">
            <v>Operating Revenue-S&amp;S-Aux</v>
          </cell>
          <cell r="U143" t="str">
            <v>Sales &amp; Svcs-Auxiliary Enterprises</v>
          </cell>
        </row>
        <row r="144">
          <cell r="Q144" t="str">
            <v>current47090</v>
          </cell>
          <cell r="R144">
            <v>20</v>
          </cell>
          <cell r="S144">
            <v>7</v>
          </cell>
          <cell r="T144" t="str">
            <v>Operating Revenue-S&amp;S-Aux</v>
          </cell>
          <cell r="U144" t="str">
            <v>Sales &amp; Svcs-Auxiliary Enterprises</v>
          </cell>
        </row>
        <row r="145">
          <cell r="Q145" t="str">
            <v>current47100</v>
          </cell>
          <cell r="R145">
            <v>20</v>
          </cell>
          <cell r="S145">
            <v>7</v>
          </cell>
          <cell r="T145" t="str">
            <v>Operating Revenue-S&amp;S-Aux</v>
          </cell>
          <cell r="U145" t="str">
            <v>Sales &amp; Svcs-Auxiliary Enterprises</v>
          </cell>
        </row>
        <row r="146">
          <cell r="Q146" t="str">
            <v>current47110</v>
          </cell>
          <cell r="R146">
            <v>20</v>
          </cell>
          <cell r="S146">
            <v>7</v>
          </cell>
          <cell r="T146" t="str">
            <v>Operating Revenue-S&amp;S-Aux</v>
          </cell>
          <cell r="U146" t="str">
            <v>Sales &amp; Svcs-Auxiliary Enterprises</v>
          </cell>
        </row>
        <row r="147">
          <cell r="Q147" t="str">
            <v>current47120</v>
          </cell>
          <cell r="R147">
            <v>20</v>
          </cell>
          <cell r="S147">
            <v>7</v>
          </cell>
          <cell r="T147" t="str">
            <v>Operating Revenue-S&amp;S-Aux</v>
          </cell>
          <cell r="U147" t="str">
            <v>Sales &amp; Svcs-Auxiliary Enterprises</v>
          </cell>
        </row>
        <row r="148">
          <cell r="Q148" t="str">
            <v>current47130</v>
          </cell>
          <cell r="R148">
            <v>20</v>
          </cell>
          <cell r="S148">
            <v>7</v>
          </cell>
          <cell r="T148" t="str">
            <v>Operating Revenue-S&amp;S-Aux</v>
          </cell>
          <cell r="U148" t="str">
            <v>Sales &amp; Svcs-Auxiliary Enterprises</v>
          </cell>
        </row>
        <row r="149">
          <cell r="Q149" t="str">
            <v>current47150</v>
          </cell>
          <cell r="R149">
            <v>20</v>
          </cell>
          <cell r="S149">
            <v>7</v>
          </cell>
          <cell r="T149" t="str">
            <v>Operating Revenue-S&amp;S-Aux</v>
          </cell>
          <cell r="U149" t="str">
            <v>Sales &amp; Svcs-Auxiliary Enterprises</v>
          </cell>
        </row>
        <row r="150">
          <cell r="Q150" t="str">
            <v>current47900</v>
          </cell>
          <cell r="R150">
            <v>20</v>
          </cell>
          <cell r="S150">
            <v>7</v>
          </cell>
          <cell r="T150" t="str">
            <v>Operating Revenue-S&amp;S-Aux</v>
          </cell>
          <cell r="U150" t="str">
            <v>Sales &amp; Svcs-Auxiliary Enterprises</v>
          </cell>
        </row>
        <row r="151">
          <cell r="Q151" t="str">
            <v>current47999</v>
          </cell>
          <cell r="R151">
            <v>20</v>
          </cell>
          <cell r="S151">
            <v>7</v>
          </cell>
          <cell r="T151" t="str">
            <v>Operating Revenue-S&amp;S-Aux</v>
          </cell>
          <cell r="U151" t="str">
            <v>Sales &amp; Svcs-Auxiliary Enterprises</v>
          </cell>
        </row>
        <row r="152">
          <cell r="Q152" t="str">
            <v>current47980</v>
          </cell>
          <cell r="R152">
            <v>21</v>
          </cell>
          <cell r="S152">
            <v>7</v>
          </cell>
          <cell r="T152" t="str">
            <v>Operating Revenue-S&amp;S-Aux</v>
          </cell>
          <cell r="U152" t="str">
            <v>Sales &amp; Svcs-Contra-Aux Ent-Studt Fin Aid</v>
          </cell>
        </row>
        <row r="153">
          <cell r="Q153" t="str">
            <v>current47990</v>
          </cell>
          <cell r="R153">
            <v>22</v>
          </cell>
          <cell r="S153">
            <v>7</v>
          </cell>
          <cell r="T153" t="str">
            <v>Operating Revenue-S&amp;S-Aux</v>
          </cell>
          <cell r="U153" t="str">
            <v>Sales &amp; Svcs-Contra-Aux Ent Bad Debts</v>
          </cell>
        </row>
        <row r="154">
          <cell r="Q154" t="str">
            <v>current48020</v>
          </cell>
          <cell r="R154">
            <v>23</v>
          </cell>
          <cell r="S154">
            <v>8</v>
          </cell>
          <cell r="T154" t="str">
            <v>Operating Revenue-Other Oper Rev</v>
          </cell>
          <cell r="U154" t="str">
            <v>Other Sources-Service Enterprises</v>
          </cell>
        </row>
        <row r="155">
          <cell r="Q155" t="str">
            <v>current48030</v>
          </cell>
          <cell r="R155">
            <v>23</v>
          </cell>
          <cell r="S155">
            <v>8</v>
          </cell>
          <cell r="T155" t="str">
            <v>Operating Revenue-Other Oper Rev</v>
          </cell>
          <cell r="U155" t="str">
            <v>Other Sources-Service Enterprises</v>
          </cell>
        </row>
        <row r="156">
          <cell r="Q156" t="str">
            <v>current48040</v>
          </cell>
          <cell r="R156">
            <v>23</v>
          </cell>
          <cell r="S156">
            <v>8</v>
          </cell>
          <cell r="T156" t="str">
            <v>Operating Revenue-Other Oper Rev</v>
          </cell>
          <cell r="U156" t="str">
            <v>Other Sources-Service Enterprises</v>
          </cell>
        </row>
        <row r="157">
          <cell r="Q157" t="str">
            <v>current48050</v>
          </cell>
          <cell r="R157">
            <v>23</v>
          </cell>
          <cell r="S157">
            <v>8</v>
          </cell>
          <cell r="T157" t="str">
            <v>Operating Revenue-Other Oper Rev</v>
          </cell>
          <cell r="U157" t="str">
            <v>Other Sources-Service Enterprises</v>
          </cell>
        </row>
        <row r="158">
          <cell r="Q158" t="str">
            <v>current48099</v>
          </cell>
          <cell r="R158">
            <v>23</v>
          </cell>
          <cell r="S158">
            <v>8</v>
          </cell>
          <cell r="T158" t="str">
            <v>Operating Revenue-Other Oper Rev</v>
          </cell>
          <cell r="U158" t="str">
            <v>Other Sources-Service Enterprises</v>
          </cell>
        </row>
        <row r="159">
          <cell r="Q159" t="str">
            <v>current48100</v>
          </cell>
          <cell r="R159">
            <v>24</v>
          </cell>
          <cell r="S159">
            <v>8</v>
          </cell>
          <cell r="T159" t="str">
            <v>Operating Revenue-Other Oper Rev</v>
          </cell>
          <cell r="U159" t="str">
            <v>Other Sources-Other</v>
          </cell>
        </row>
        <row r="160">
          <cell r="Q160" t="str">
            <v>current48101</v>
          </cell>
          <cell r="R160">
            <v>24</v>
          </cell>
          <cell r="S160">
            <v>8</v>
          </cell>
          <cell r="T160" t="str">
            <v>Operating Revenue-Other Oper Rev</v>
          </cell>
          <cell r="U160" t="str">
            <v>Other Sources-Other</v>
          </cell>
        </row>
        <row r="161">
          <cell r="Q161" t="str">
            <v>current48103</v>
          </cell>
          <cell r="R161">
            <v>24</v>
          </cell>
          <cell r="S161">
            <v>8</v>
          </cell>
          <cell r="T161" t="str">
            <v>Operating Revenue-Other Oper Rev</v>
          </cell>
          <cell r="U161" t="str">
            <v>Other Sources-Other</v>
          </cell>
        </row>
        <row r="162">
          <cell r="Q162" t="str">
            <v>current48104</v>
          </cell>
          <cell r="R162">
            <v>24</v>
          </cell>
          <cell r="S162">
            <v>8</v>
          </cell>
          <cell r="T162" t="str">
            <v>Operating Revenue-Other Oper Rev</v>
          </cell>
          <cell r="U162" t="str">
            <v>Other Sources-Other</v>
          </cell>
        </row>
        <row r="163">
          <cell r="Q163" t="str">
            <v>current48105</v>
          </cell>
          <cell r="R163">
            <v>24</v>
          </cell>
          <cell r="S163">
            <v>8</v>
          </cell>
          <cell r="T163" t="str">
            <v>Operating Revenue-Other Oper Rev</v>
          </cell>
          <cell r="U163" t="str">
            <v>Other Sources-Other</v>
          </cell>
        </row>
        <row r="164">
          <cell r="Q164" t="str">
            <v>current48108</v>
          </cell>
          <cell r="R164">
            <v>24</v>
          </cell>
          <cell r="S164">
            <v>8</v>
          </cell>
          <cell r="T164" t="str">
            <v>Operating Revenue-Other Oper Rev</v>
          </cell>
          <cell r="U164" t="str">
            <v>Other Sources-Other</v>
          </cell>
        </row>
        <row r="165">
          <cell r="Q165" t="str">
            <v>current48109</v>
          </cell>
          <cell r="R165">
            <v>24</v>
          </cell>
          <cell r="S165">
            <v>8</v>
          </cell>
          <cell r="T165" t="str">
            <v>Operating Revenue-Other Oper Rev</v>
          </cell>
          <cell r="U165" t="str">
            <v>Other Sources-Other</v>
          </cell>
        </row>
        <row r="166">
          <cell r="Q166" t="str">
            <v>current48111</v>
          </cell>
          <cell r="R166">
            <v>24</v>
          </cell>
          <cell r="S166">
            <v>8</v>
          </cell>
          <cell r="T166" t="str">
            <v>Operating Revenue-Other Oper Rev</v>
          </cell>
          <cell r="U166" t="str">
            <v>Other Sources-Other</v>
          </cell>
        </row>
        <row r="167">
          <cell r="Q167" t="str">
            <v>current48113</v>
          </cell>
          <cell r="R167">
            <v>24</v>
          </cell>
          <cell r="S167">
            <v>8</v>
          </cell>
          <cell r="T167" t="str">
            <v>Operating Revenue-Other Oper Rev</v>
          </cell>
          <cell r="U167" t="str">
            <v>Other Sources-Other</v>
          </cell>
        </row>
        <row r="168">
          <cell r="Q168" t="str">
            <v>current48114</v>
          </cell>
          <cell r="R168">
            <v>24</v>
          </cell>
          <cell r="S168">
            <v>8</v>
          </cell>
          <cell r="T168" t="str">
            <v>Operating Revenue-Other Oper Rev</v>
          </cell>
          <cell r="U168" t="str">
            <v>Other Sources-Other</v>
          </cell>
        </row>
        <row r="169">
          <cell r="Q169" t="str">
            <v>current48115</v>
          </cell>
          <cell r="R169">
            <v>24</v>
          </cell>
          <cell r="S169">
            <v>8</v>
          </cell>
          <cell r="T169" t="str">
            <v>Operating Revenue-Other Oper Rev</v>
          </cell>
          <cell r="U169" t="str">
            <v>Other Sources-Other</v>
          </cell>
        </row>
        <row r="170">
          <cell r="Q170" t="str">
            <v>current48118</v>
          </cell>
          <cell r="R170">
            <v>24</v>
          </cell>
          <cell r="S170">
            <v>8</v>
          </cell>
          <cell r="T170" t="str">
            <v>Operating Revenue-Other Oper Rev</v>
          </cell>
          <cell r="U170" t="str">
            <v>Other Sources-Other</v>
          </cell>
        </row>
        <row r="171">
          <cell r="Q171" t="str">
            <v>current48119</v>
          </cell>
          <cell r="R171">
            <v>24</v>
          </cell>
          <cell r="S171">
            <v>8</v>
          </cell>
          <cell r="T171" t="str">
            <v>Operating Revenue-Other Oper Rev</v>
          </cell>
          <cell r="U171" t="str">
            <v>Other Sources-Other</v>
          </cell>
        </row>
        <row r="172">
          <cell r="Q172" t="str">
            <v>current48120</v>
          </cell>
          <cell r="R172">
            <v>24</v>
          </cell>
          <cell r="S172">
            <v>8</v>
          </cell>
          <cell r="T172" t="str">
            <v>Operating Revenue-Other Oper Rev</v>
          </cell>
          <cell r="U172" t="str">
            <v>Other Sources-Other</v>
          </cell>
        </row>
        <row r="173">
          <cell r="Q173" t="str">
            <v>current48121</v>
          </cell>
          <cell r="R173">
            <v>24</v>
          </cell>
          <cell r="S173">
            <v>8</v>
          </cell>
          <cell r="T173" t="str">
            <v>Operating Revenue-Other Oper Rev</v>
          </cell>
          <cell r="U173" t="str">
            <v>Other Sources-Other</v>
          </cell>
        </row>
        <row r="174">
          <cell r="Q174" t="str">
            <v>current48122</v>
          </cell>
          <cell r="R174">
            <v>24</v>
          </cell>
          <cell r="S174">
            <v>8</v>
          </cell>
          <cell r="T174" t="str">
            <v>Operating Revenue-Other Oper Rev</v>
          </cell>
          <cell r="U174" t="str">
            <v>Other Sources-Other</v>
          </cell>
        </row>
        <row r="175">
          <cell r="Q175" t="str">
            <v>current48126</v>
          </cell>
          <cell r="R175">
            <v>24</v>
          </cell>
          <cell r="S175">
            <v>8</v>
          </cell>
          <cell r="T175" t="str">
            <v>Operating Revenue-Other Oper Rev</v>
          </cell>
          <cell r="U175" t="str">
            <v>Other Sources-Other</v>
          </cell>
        </row>
        <row r="176">
          <cell r="Q176" t="str">
            <v>current48127</v>
          </cell>
          <cell r="R176">
            <v>24</v>
          </cell>
          <cell r="S176">
            <v>8</v>
          </cell>
          <cell r="T176" t="str">
            <v>Operating Revenue-Other Oper Rev</v>
          </cell>
          <cell r="U176" t="str">
            <v>Other Sources-Other</v>
          </cell>
        </row>
        <row r="177">
          <cell r="Q177" t="str">
            <v>current48128</v>
          </cell>
          <cell r="R177">
            <v>24</v>
          </cell>
          <cell r="S177">
            <v>8</v>
          </cell>
          <cell r="T177" t="str">
            <v>Operating Revenue-Other Oper Rev</v>
          </cell>
          <cell r="U177" t="str">
            <v>Other Sources-Other</v>
          </cell>
        </row>
        <row r="178">
          <cell r="Q178" t="str">
            <v>current48129</v>
          </cell>
          <cell r="R178">
            <v>24</v>
          </cell>
          <cell r="S178">
            <v>8</v>
          </cell>
          <cell r="T178" t="str">
            <v>Operating Revenue-Other Oper Rev</v>
          </cell>
          <cell r="U178" t="str">
            <v>Other Sources-Other</v>
          </cell>
        </row>
        <row r="179">
          <cell r="Q179" t="str">
            <v>current48130</v>
          </cell>
          <cell r="R179">
            <v>24</v>
          </cell>
          <cell r="S179">
            <v>8</v>
          </cell>
          <cell r="T179" t="str">
            <v>Operating Revenue-Other Oper Rev</v>
          </cell>
          <cell r="U179" t="str">
            <v>Other Sources-Other</v>
          </cell>
        </row>
        <row r="180">
          <cell r="Q180" t="str">
            <v>current48131</v>
          </cell>
          <cell r="R180">
            <v>24</v>
          </cell>
          <cell r="S180">
            <v>8</v>
          </cell>
          <cell r="T180" t="str">
            <v>Operating Revenue-Other Oper Rev</v>
          </cell>
          <cell r="U180" t="str">
            <v>Other Sources-Other</v>
          </cell>
        </row>
        <row r="181">
          <cell r="Q181" t="str">
            <v>current48132</v>
          </cell>
          <cell r="R181">
            <v>24</v>
          </cell>
          <cell r="S181">
            <v>8</v>
          </cell>
          <cell r="T181" t="str">
            <v>Operating Revenue-Other Oper Rev</v>
          </cell>
          <cell r="U181" t="str">
            <v>Other Sources-Other</v>
          </cell>
        </row>
        <row r="182">
          <cell r="Q182" t="str">
            <v>current48133</v>
          </cell>
          <cell r="R182">
            <v>24</v>
          </cell>
          <cell r="S182">
            <v>8</v>
          </cell>
          <cell r="T182" t="str">
            <v>Operating Revenue-Other Oper Rev</v>
          </cell>
          <cell r="U182" t="str">
            <v>Other Sources-Other</v>
          </cell>
        </row>
        <row r="183">
          <cell r="Q183" t="str">
            <v>current48135</v>
          </cell>
          <cell r="R183">
            <v>24</v>
          </cell>
          <cell r="S183">
            <v>8</v>
          </cell>
          <cell r="T183" t="str">
            <v>Operating Revenue-Other Oper Rev</v>
          </cell>
          <cell r="U183" t="str">
            <v>Other Sources-Other</v>
          </cell>
        </row>
        <row r="184">
          <cell r="Q184" t="str">
            <v>current48136</v>
          </cell>
          <cell r="R184">
            <v>24</v>
          </cell>
          <cell r="S184">
            <v>8</v>
          </cell>
          <cell r="T184" t="str">
            <v>Operating Revenue-Other Oper Rev</v>
          </cell>
          <cell r="U184" t="str">
            <v>Other Sources-Other</v>
          </cell>
        </row>
        <row r="185">
          <cell r="Q185" t="str">
            <v>current48140</v>
          </cell>
          <cell r="R185">
            <v>24</v>
          </cell>
          <cell r="S185">
            <v>8</v>
          </cell>
          <cell r="T185" t="str">
            <v>Operating Revenue-Other Oper Rev</v>
          </cell>
          <cell r="U185" t="str">
            <v>Other Sources-Other</v>
          </cell>
        </row>
        <row r="186">
          <cell r="Q186" t="str">
            <v>current48141</v>
          </cell>
          <cell r="R186">
            <v>24</v>
          </cell>
          <cell r="S186">
            <v>8</v>
          </cell>
          <cell r="T186" t="str">
            <v>Operating Revenue-Other Oper Rev</v>
          </cell>
          <cell r="U186" t="str">
            <v>Other Sources-Other</v>
          </cell>
        </row>
        <row r="187">
          <cell r="Q187" t="str">
            <v>current48142</v>
          </cell>
          <cell r="R187">
            <v>24</v>
          </cell>
          <cell r="S187">
            <v>8</v>
          </cell>
          <cell r="T187" t="str">
            <v>Operating Revenue-Other Oper Rev</v>
          </cell>
          <cell r="U187" t="str">
            <v>Other Sources-Other</v>
          </cell>
        </row>
        <row r="188">
          <cell r="Q188" t="str">
            <v>current48170</v>
          </cell>
          <cell r="R188">
            <v>24</v>
          </cell>
          <cell r="S188">
            <v>8</v>
          </cell>
          <cell r="T188" t="str">
            <v>Operating Revenue-Other Oper Rev</v>
          </cell>
          <cell r="U188" t="str">
            <v>Other Sources-Other</v>
          </cell>
        </row>
        <row r="189">
          <cell r="Q189" t="str">
            <v>current48197</v>
          </cell>
          <cell r="R189">
            <v>24</v>
          </cell>
          <cell r="S189">
            <v>8</v>
          </cell>
          <cell r="T189" t="str">
            <v>Operating Revenue-Other Oper Rev</v>
          </cell>
          <cell r="U189" t="str">
            <v>Other Sources-Other</v>
          </cell>
        </row>
        <row r="190">
          <cell r="Q190" t="str">
            <v>current48198</v>
          </cell>
          <cell r="R190">
            <v>24</v>
          </cell>
          <cell r="S190">
            <v>8</v>
          </cell>
          <cell r="T190" t="str">
            <v>Operating Revenue-Other Oper Rev</v>
          </cell>
          <cell r="U190" t="str">
            <v>Other Sources-Other</v>
          </cell>
        </row>
        <row r="191">
          <cell r="Q191" t="str">
            <v>current48190</v>
          </cell>
          <cell r="R191">
            <v>25</v>
          </cell>
          <cell r="S191">
            <v>8</v>
          </cell>
          <cell r="T191" t="str">
            <v>Operating Revenue-Other Oper Rev</v>
          </cell>
          <cell r="U191" t="str">
            <v>Other Srces-Cntra-Other Allowances</v>
          </cell>
        </row>
        <row r="192">
          <cell r="Q192" t="str">
            <v>current48194</v>
          </cell>
          <cell r="R192">
            <v>26</v>
          </cell>
          <cell r="S192">
            <v>8</v>
          </cell>
          <cell r="T192" t="str">
            <v>Operating Revenue-Other Oper Rev</v>
          </cell>
          <cell r="U192" t="str">
            <v>Other Sources-Contra- Bad Debts</v>
          </cell>
        </row>
        <row r="193">
          <cell r="Q193" t="str">
            <v>loan48200</v>
          </cell>
          <cell r="R193">
            <v>27</v>
          </cell>
          <cell r="S193">
            <v>8</v>
          </cell>
          <cell r="T193" t="str">
            <v>Operating Revenue-Other Oper Rev</v>
          </cell>
          <cell r="U193" t="str">
            <v>Interest on Notes</v>
          </cell>
        </row>
        <row r="194">
          <cell r="Q194" t="str">
            <v>loan48220</v>
          </cell>
          <cell r="R194">
            <v>28</v>
          </cell>
          <cell r="S194">
            <v>8</v>
          </cell>
          <cell r="T194" t="str">
            <v>Operating Revenue-Other Oper Rev</v>
          </cell>
          <cell r="U194" t="str">
            <v>Recovery of NDEA Teaching Svc Cancellation</v>
          </cell>
        </row>
        <row r="195">
          <cell r="Q195" t="str">
            <v>current50210</v>
          </cell>
          <cell r="R195">
            <v>29</v>
          </cell>
          <cell r="S195">
            <v>9</v>
          </cell>
          <cell r="T195" t="str">
            <v>Oper Expense-Salaries &amp; Wages</v>
          </cell>
          <cell r="U195" t="str">
            <v>Academic Wages</v>
          </cell>
        </row>
        <row r="196">
          <cell r="Q196" t="str">
            <v>current50211</v>
          </cell>
          <cell r="R196">
            <v>29</v>
          </cell>
          <cell r="S196">
            <v>9</v>
          </cell>
          <cell r="T196" t="str">
            <v>Oper Expense-Salaries &amp; Wages</v>
          </cell>
          <cell r="U196" t="str">
            <v>Academic Wages</v>
          </cell>
        </row>
        <row r="197">
          <cell r="Q197" t="str">
            <v>current50212</v>
          </cell>
          <cell r="R197">
            <v>29</v>
          </cell>
          <cell r="S197">
            <v>9</v>
          </cell>
          <cell r="T197" t="str">
            <v>Oper Expense-Salaries &amp; Wages</v>
          </cell>
          <cell r="U197" t="str">
            <v>Academic Wages</v>
          </cell>
        </row>
        <row r="198">
          <cell r="Q198" t="str">
            <v>current50215</v>
          </cell>
          <cell r="R198">
            <v>29</v>
          </cell>
          <cell r="S198">
            <v>9</v>
          </cell>
          <cell r="T198" t="str">
            <v>Oper Expense-Salaries &amp; Wages</v>
          </cell>
          <cell r="U198" t="str">
            <v>Academic Wages</v>
          </cell>
        </row>
        <row r="199">
          <cell r="Q199" t="str">
            <v>current50220</v>
          </cell>
          <cell r="R199">
            <v>29</v>
          </cell>
          <cell r="S199">
            <v>9</v>
          </cell>
          <cell r="T199" t="str">
            <v>Oper Expense-Salaries &amp; Wages</v>
          </cell>
          <cell r="U199" t="str">
            <v>Academic Wages</v>
          </cell>
        </row>
        <row r="200">
          <cell r="Q200" t="str">
            <v>current50230</v>
          </cell>
          <cell r="R200">
            <v>29</v>
          </cell>
          <cell r="S200">
            <v>9</v>
          </cell>
          <cell r="T200" t="str">
            <v>Oper Expense-Salaries &amp; Wages</v>
          </cell>
          <cell r="U200" t="str">
            <v>Academic Wages</v>
          </cell>
        </row>
        <row r="201">
          <cell r="Q201" t="str">
            <v>current50235</v>
          </cell>
          <cell r="R201">
            <v>29</v>
          </cell>
          <cell r="S201">
            <v>9</v>
          </cell>
          <cell r="T201" t="str">
            <v>Oper Expense-Salaries &amp; Wages</v>
          </cell>
          <cell r="U201" t="str">
            <v>Academic Wages</v>
          </cell>
        </row>
        <row r="202">
          <cell r="Q202" t="str">
            <v>current50240</v>
          </cell>
          <cell r="R202">
            <v>29</v>
          </cell>
          <cell r="S202">
            <v>9</v>
          </cell>
          <cell r="T202" t="str">
            <v>Oper Expense-Salaries &amp; Wages</v>
          </cell>
          <cell r="U202" t="str">
            <v>Academic Wages</v>
          </cell>
        </row>
        <row r="203">
          <cell r="Q203" t="str">
            <v>current50241</v>
          </cell>
          <cell r="R203">
            <v>29</v>
          </cell>
          <cell r="S203">
            <v>9</v>
          </cell>
          <cell r="T203" t="str">
            <v>Oper Expense-Salaries &amp; Wages</v>
          </cell>
          <cell r="U203" t="str">
            <v>Academic Wages</v>
          </cell>
        </row>
        <row r="204">
          <cell r="Q204" t="str">
            <v>current50242</v>
          </cell>
          <cell r="R204">
            <v>29</v>
          </cell>
          <cell r="S204">
            <v>9</v>
          </cell>
          <cell r="T204" t="str">
            <v>Oper Expense-Salaries &amp; Wages</v>
          </cell>
          <cell r="U204" t="str">
            <v>Academic Wages</v>
          </cell>
        </row>
        <row r="205">
          <cell r="Q205" t="str">
            <v>current51029</v>
          </cell>
          <cell r="R205">
            <v>30</v>
          </cell>
          <cell r="S205">
            <v>9</v>
          </cell>
          <cell r="T205" t="str">
            <v>Oper Expense-Salaries &amp; Wages</v>
          </cell>
          <cell r="U205" t="str">
            <v>Staff Wages</v>
          </cell>
        </row>
        <row r="206">
          <cell r="Q206" t="str">
            <v>current51210</v>
          </cell>
          <cell r="R206">
            <v>30</v>
          </cell>
          <cell r="S206">
            <v>9</v>
          </cell>
          <cell r="T206" t="str">
            <v>Oper Expense-Salaries &amp; Wages</v>
          </cell>
          <cell r="U206" t="str">
            <v>Staff Wages</v>
          </cell>
        </row>
        <row r="207">
          <cell r="Q207" t="str">
            <v>current51231</v>
          </cell>
          <cell r="R207">
            <v>30</v>
          </cell>
          <cell r="S207">
            <v>9</v>
          </cell>
          <cell r="T207" t="str">
            <v>Oper Expense-Salaries &amp; Wages</v>
          </cell>
          <cell r="U207" t="str">
            <v>Staff Wages</v>
          </cell>
        </row>
        <row r="208">
          <cell r="Q208" t="str">
            <v>current51232</v>
          </cell>
          <cell r="R208">
            <v>30</v>
          </cell>
          <cell r="S208">
            <v>9</v>
          </cell>
          <cell r="T208" t="str">
            <v>Oper Expense-Salaries &amp; Wages</v>
          </cell>
          <cell r="U208" t="str">
            <v>Staff Wages</v>
          </cell>
        </row>
        <row r="209">
          <cell r="Q209" t="str">
            <v>current51240</v>
          </cell>
          <cell r="R209">
            <v>30</v>
          </cell>
          <cell r="S209">
            <v>9</v>
          </cell>
          <cell r="T209" t="str">
            <v>Oper Expense-Salaries &amp; Wages</v>
          </cell>
          <cell r="U209" t="str">
            <v>Staff Wages</v>
          </cell>
        </row>
        <row r="210">
          <cell r="Q210" t="str">
            <v>current52010</v>
          </cell>
          <cell r="R210">
            <v>31</v>
          </cell>
          <cell r="S210">
            <v>9</v>
          </cell>
          <cell r="T210" t="str">
            <v>Oper Expense-Salaries &amp; Wages</v>
          </cell>
          <cell r="U210" t="str">
            <v>Vacation Accrual</v>
          </cell>
        </row>
        <row r="211">
          <cell r="Q211" t="str">
            <v>current52020</v>
          </cell>
          <cell r="R211">
            <v>32</v>
          </cell>
          <cell r="S211">
            <v>9</v>
          </cell>
          <cell r="T211" t="str">
            <v>Oper Expense-Salaries &amp; Wages</v>
          </cell>
          <cell r="U211" t="str">
            <v>Compensatory Time Accrual</v>
          </cell>
        </row>
        <row r="212">
          <cell r="Q212" t="str">
            <v>current52040</v>
          </cell>
          <cell r="R212">
            <v>33</v>
          </cell>
          <cell r="S212">
            <v>9</v>
          </cell>
          <cell r="T212" t="str">
            <v>Oper Expense-Salaries &amp; Wages</v>
          </cell>
          <cell r="U212" t="str">
            <v>Elimination of Capitalized Salaries &amp; Wages</v>
          </cell>
        </row>
        <row r="213">
          <cell r="Q213" t="str">
            <v>current52011</v>
          </cell>
          <cell r="R213">
            <v>34</v>
          </cell>
          <cell r="S213">
            <v>9</v>
          </cell>
          <cell r="T213" t="str">
            <v>Oper Expense-Salaries &amp; Wages</v>
          </cell>
          <cell r="U213" t="str">
            <v>Employee Vacation and S/L Assessment</v>
          </cell>
        </row>
        <row r="214">
          <cell r="Q214" t="str">
            <v>current52012</v>
          </cell>
          <cell r="R214">
            <v>34</v>
          </cell>
          <cell r="S214">
            <v>9</v>
          </cell>
          <cell r="T214" t="str">
            <v>Oper Expense-Salaries &amp; Wages</v>
          </cell>
          <cell r="U214" t="str">
            <v>Employee Vacation and S/L Assessment</v>
          </cell>
        </row>
        <row r="215">
          <cell r="Q215" t="str">
            <v>current52013</v>
          </cell>
          <cell r="R215">
            <v>34</v>
          </cell>
          <cell r="S215">
            <v>9</v>
          </cell>
          <cell r="T215" t="str">
            <v>Oper Expense-Salaries &amp; Wages</v>
          </cell>
          <cell r="U215" t="str">
            <v>Employee Vacation and S/L Assessment</v>
          </cell>
        </row>
        <row r="216">
          <cell r="Q216" t="str">
            <v>current52051</v>
          </cell>
          <cell r="R216">
            <v>35</v>
          </cell>
          <cell r="S216">
            <v>9</v>
          </cell>
          <cell r="T216" t="str">
            <v>Oper Expense-Salaries &amp; Wages</v>
          </cell>
          <cell r="U216" t="str">
            <v>Term Ben Sal/Wag-Involuntar</v>
          </cell>
        </row>
        <row r="217">
          <cell r="Q217" t="str">
            <v>current53700</v>
          </cell>
          <cell r="R217">
            <v>36</v>
          </cell>
          <cell r="S217">
            <v>10</v>
          </cell>
          <cell r="T217" t="str">
            <v>Oper Expense-UCRP Benefits</v>
          </cell>
          <cell r="U217" t="str">
            <v>Employer UCRP Contribution-UC</v>
          </cell>
        </row>
        <row r="218">
          <cell r="Q218" t="str">
            <v>current53706</v>
          </cell>
          <cell r="R218">
            <v>37</v>
          </cell>
          <cell r="S218">
            <v>10</v>
          </cell>
          <cell r="T218" t="str">
            <v>Oper Expense-UCRP Benefits</v>
          </cell>
          <cell r="U218" t="str">
            <v>UCRP Supplemental Assessment</v>
          </cell>
        </row>
        <row r="219">
          <cell r="Q219" t="str">
            <v>current53704</v>
          </cell>
          <cell r="R219">
            <v>38</v>
          </cell>
          <cell r="S219">
            <v>12</v>
          </cell>
          <cell r="T219" t="str">
            <v>Oper Expenses-Retiree Health Benefits</v>
          </cell>
          <cell r="U219" t="str">
            <v>Employer UC Retiree Hlth Ben Plan Contrib-UC</v>
          </cell>
        </row>
        <row r="220">
          <cell r="Q220" t="str">
            <v>current56725</v>
          </cell>
          <cell r="R220">
            <v>39</v>
          </cell>
          <cell r="S220">
            <v>13</v>
          </cell>
          <cell r="T220" t="str">
            <v>Oper Expense-Other Employee Benefits</v>
          </cell>
          <cell r="U220" t="str">
            <v>Equiv Month Earnings Pd to Dpndt</v>
          </cell>
        </row>
        <row r="221">
          <cell r="Q221" t="str">
            <v>current53702</v>
          </cell>
          <cell r="R221">
            <v>40</v>
          </cell>
          <cell r="S221">
            <v>13</v>
          </cell>
          <cell r="T221" t="str">
            <v>Oper Expense-Other Employee Benefits</v>
          </cell>
          <cell r="U221" t="str">
            <v>415(m) Restoration Plan Contribution</v>
          </cell>
        </row>
        <row r="222">
          <cell r="Q222" t="str">
            <v>current53100</v>
          </cell>
          <cell r="R222">
            <v>41</v>
          </cell>
          <cell r="S222">
            <v>13</v>
          </cell>
          <cell r="T222" t="str">
            <v>Oper Expense-Other Employee Benefits</v>
          </cell>
          <cell r="U222" t="str">
            <v>OASDI</v>
          </cell>
        </row>
        <row r="223">
          <cell r="Q223" t="str">
            <v>current53105</v>
          </cell>
          <cell r="R223">
            <v>42</v>
          </cell>
          <cell r="S223">
            <v>13</v>
          </cell>
          <cell r="T223" t="str">
            <v>Oper Expense-Other Employee Benefits</v>
          </cell>
          <cell r="U223" t="str">
            <v>MediCare</v>
          </cell>
        </row>
        <row r="224">
          <cell r="Q224" t="str">
            <v>current53200</v>
          </cell>
          <cell r="R224">
            <v>43</v>
          </cell>
          <cell r="S224">
            <v>13</v>
          </cell>
          <cell r="T224" t="str">
            <v>Oper Expense-Other Employee Benefits</v>
          </cell>
          <cell r="U224" t="str">
            <v xml:space="preserve">Worker Compensation </v>
          </cell>
        </row>
        <row r="225">
          <cell r="Q225" t="str">
            <v>current53010</v>
          </cell>
          <cell r="R225">
            <v>44</v>
          </cell>
          <cell r="S225">
            <v>13</v>
          </cell>
          <cell r="T225" t="str">
            <v>Oper Expense-Other Employee Benefits</v>
          </cell>
          <cell r="U225" t="str">
            <v>Campus Benefit Cost</v>
          </cell>
        </row>
        <row r="226">
          <cell r="Q226" t="str">
            <v>current53020</v>
          </cell>
          <cell r="R226">
            <v>44</v>
          </cell>
          <cell r="S226">
            <v>13</v>
          </cell>
          <cell r="T226" t="str">
            <v>Oper Expense-Other Employee Benefits</v>
          </cell>
          <cell r="U226" t="str">
            <v>Campus Benefit Cost</v>
          </cell>
        </row>
        <row r="227">
          <cell r="Q227" t="str">
            <v>current53030</v>
          </cell>
          <cell r="R227">
            <v>44</v>
          </cell>
          <cell r="S227">
            <v>13</v>
          </cell>
          <cell r="T227" t="str">
            <v>Oper Expense-Other Employee Benefits</v>
          </cell>
          <cell r="U227" t="str">
            <v>Campus Benefit Cost</v>
          </cell>
        </row>
        <row r="228">
          <cell r="Q228" t="str">
            <v>current53040</v>
          </cell>
          <cell r="R228">
            <v>44</v>
          </cell>
          <cell r="S228">
            <v>13</v>
          </cell>
          <cell r="T228" t="str">
            <v>Oper Expense-Other Employee Benefits</v>
          </cell>
          <cell r="U228" t="str">
            <v>Campus Benefit Cost</v>
          </cell>
        </row>
        <row r="229">
          <cell r="Q229" t="str">
            <v>current53050</v>
          </cell>
          <cell r="R229">
            <v>44</v>
          </cell>
          <cell r="S229">
            <v>13</v>
          </cell>
          <cell r="T229" t="str">
            <v>Oper Expense-Other Employee Benefits</v>
          </cell>
          <cell r="U229" t="str">
            <v>Campus Benefit Cost</v>
          </cell>
        </row>
        <row r="230">
          <cell r="Q230" t="str">
            <v>current53060</v>
          </cell>
          <cell r="R230">
            <v>44</v>
          </cell>
          <cell r="S230">
            <v>13</v>
          </cell>
          <cell r="T230" t="str">
            <v>Oper Expense-Other Employee Benefits</v>
          </cell>
          <cell r="U230" t="str">
            <v>Campus Benefit Cost</v>
          </cell>
        </row>
        <row r="231">
          <cell r="Q231" t="str">
            <v>current53070</v>
          </cell>
          <cell r="R231">
            <v>44</v>
          </cell>
          <cell r="S231">
            <v>13</v>
          </cell>
          <cell r="T231" t="str">
            <v>Oper Expense-Other Employee Benefits</v>
          </cell>
          <cell r="U231" t="str">
            <v>Campus Benefit Cost</v>
          </cell>
        </row>
        <row r="232">
          <cell r="Q232" t="str">
            <v>current53080</v>
          </cell>
          <cell r="R232">
            <v>44</v>
          </cell>
          <cell r="S232">
            <v>13</v>
          </cell>
          <cell r="T232" t="str">
            <v>Oper Expense-Other Employee Benefits</v>
          </cell>
          <cell r="U232" t="str">
            <v>Campus Benefit Cost</v>
          </cell>
        </row>
        <row r="233">
          <cell r="Q233" t="str">
            <v>current53090</v>
          </cell>
          <cell r="R233">
            <v>44</v>
          </cell>
          <cell r="S233">
            <v>13</v>
          </cell>
          <cell r="T233" t="str">
            <v>Oper Expense-Other Employee Benefits</v>
          </cell>
          <cell r="U233" t="str">
            <v>Campus Benefit Cost</v>
          </cell>
        </row>
        <row r="234">
          <cell r="Q234" t="str">
            <v>current53110</v>
          </cell>
          <cell r="R234">
            <v>44</v>
          </cell>
          <cell r="S234">
            <v>13</v>
          </cell>
          <cell r="T234" t="str">
            <v>Oper Expense-Other Employee Benefits</v>
          </cell>
          <cell r="U234" t="str">
            <v>Campus Benefit Cost</v>
          </cell>
        </row>
        <row r="235">
          <cell r="Q235" t="str">
            <v>current53950</v>
          </cell>
          <cell r="R235">
            <v>44</v>
          </cell>
          <cell r="S235">
            <v>13</v>
          </cell>
          <cell r="T235" t="str">
            <v>Oper Expense-Other Employee Benefits</v>
          </cell>
          <cell r="U235" t="str">
            <v>Campus Benefit Cost</v>
          </cell>
        </row>
        <row r="236">
          <cell r="Q236" t="str">
            <v>current53951</v>
          </cell>
          <cell r="R236">
            <v>44</v>
          </cell>
          <cell r="S236">
            <v>13</v>
          </cell>
          <cell r="T236" t="str">
            <v>Oper Expense-Other Employee Benefits</v>
          </cell>
          <cell r="U236" t="str">
            <v>Campus Benefit Cost</v>
          </cell>
        </row>
        <row r="237">
          <cell r="Q237" t="str">
            <v>current53300</v>
          </cell>
          <cell r="R237">
            <v>45</v>
          </cell>
          <cell r="S237">
            <v>13</v>
          </cell>
          <cell r="T237" t="str">
            <v>Oper Expense-Other Employee Benefits</v>
          </cell>
          <cell r="U237" t="str">
            <v>Unemployment Insurance</v>
          </cell>
        </row>
        <row r="238">
          <cell r="Q238" t="str">
            <v>current53900</v>
          </cell>
          <cell r="R238">
            <v>46</v>
          </cell>
          <cell r="S238">
            <v>13</v>
          </cell>
          <cell r="T238" t="str">
            <v>Oper Expense-Other Employee Benefits</v>
          </cell>
          <cell r="U238" t="str">
            <v>Employee Support Programs</v>
          </cell>
        </row>
        <row r="239">
          <cell r="Q239" t="str">
            <v>current53400</v>
          </cell>
          <cell r="R239">
            <v>47</v>
          </cell>
          <cell r="S239">
            <v>13</v>
          </cell>
          <cell r="T239" t="str">
            <v>Oper Expense-Other Employee Benefits</v>
          </cell>
          <cell r="U239" t="str">
            <v>Health Insurance Sec 89</v>
          </cell>
        </row>
        <row r="240">
          <cell r="Q240" t="str">
            <v>current53501</v>
          </cell>
          <cell r="R240">
            <v>48</v>
          </cell>
          <cell r="S240">
            <v>13</v>
          </cell>
          <cell r="T240" t="str">
            <v>Oper Expense-Other Employee Benefits</v>
          </cell>
          <cell r="U240" t="str">
            <v>Life Insurance Sec 89</v>
          </cell>
        </row>
        <row r="241">
          <cell r="Q241" t="str">
            <v>current53410</v>
          </cell>
          <cell r="R241">
            <v>49</v>
          </cell>
          <cell r="S241">
            <v>13</v>
          </cell>
          <cell r="T241" t="str">
            <v>Oper Expense-Other Employee Benefits</v>
          </cell>
          <cell r="U241" t="str">
            <v>Graduate Student Health Insura</v>
          </cell>
        </row>
        <row r="242">
          <cell r="Q242" t="str">
            <v>current53800</v>
          </cell>
          <cell r="R242">
            <v>50</v>
          </cell>
          <cell r="S242">
            <v>13</v>
          </cell>
          <cell r="T242" t="str">
            <v>Oper Expense-Other Employee Benefits</v>
          </cell>
          <cell r="U242" t="str">
            <v>Graduate Student Fee Remission</v>
          </cell>
        </row>
        <row r="243">
          <cell r="Q243" t="str">
            <v>current53801</v>
          </cell>
          <cell r="R243">
            <v>51</v>
          </cell>
          <cell r="S243">
            <v>13</v>
          </cell>
          <cell r="T243" t="str">
            <v>Oper Expense-Other Employee Benefits</v>
          </cell>
          <cell r="U243" t="str">
            <v>Graduate Student Partial Fee Remission</v>
          </cell>
        </row>
        <row r="244">
          <cell r="Q244" t="str">
            <v>current53803</v>
          </cell>
          <cell r="R244">
            <v>51</v>
          </cell>
          <cell r="S244">
            <v>13</v>
          </cell>
          <cell r="T244" t="str">
            <v>Oper Expense-Other Employee Benefits</v>
          </cell>
          <cell r="U244" t="str">
            <v>Graduate Student Partial Fee Remission</v>
          </cell>
        </row>
        <row r="245">
          <cell r="Q245" t="str">
            <v>current53703</v>
          </cell>
          <cell r="R245">
            <v>52</v>
          </cell>
          <cell r="S245">
            <v>13</v>
          </cell>
          <cell r="T245" t="str">
            <v>Oper Expense-Other Employee Benefits</v>
          </cell>
          <cell r="U245" t="str">
            <v>UCRS-Regents' Contribution Summer Salaries</v>
          </cell>
        </row>
        <row r="246">
          <cell r="Q246" t="str">
            <v>current53421</v>
          </cell>
          <cell r="R246">
            <v>53</v>
          </cell>
          <cell r="S246">
            <v>13</v>
          </cell>
          <cell r="T246" t="str">
            <v>Oper Expense-Other Employee Benefits</v>
          </cell>
          <cell r="U246" t="str">
            <v>Dental Insurance-PSBP</v>
          </cell>
        </row>
        <row r="247">
          <cell r="Q247" t="str">
            <v>current53413</v>
          </cell>
          <cell r="R247">
            <v>54</v>
          </cell>
          <cell r="S247">
            <v>13</v>
          </cell>
          <cell r="T247" t="str">
            <v>Oper Expense-Other Employee Benefits</v>
          </cell>
          <cell r="U247" t="str">
            <v>Health Insurnace-PSBP</v>
          </cell>
        </row>
        <row r="248">
          <cell r="Q248" t="str">
            <v>current53431</v>
          </cell>
          <cell r="R248">
            <v>55</v>
          </cell>
          <cell r="S248">
            <v>13</v>
          </cell>
          <cell r="T248" t="str">
            <v>Oper Expense-Other Employee Benefits</v>
          </cell>
          <cell r="U248" t="str">
            <v>Vision Insurance-PSBP</v>
          </cell>
        </row>
        <row r="249">
          <cell r="Q249" t="str">
            <v>current53601</v>
          </cell>
          <cell r="R249">
            <v>56</v>
          </cell>
          <cell r="S249">
            <v>13</v>
          </cell>
          <cell r="T249" t="str">
            <v>Oper Expense-Other Employee Benefits</v>
          </cell>
          <cell r="U249" t="str">
            <v>Disability Insurance-PSBP</v>
          </cell>
        </row>
        <row r="250">
          <cell r="Q250" t="str">
            <v>current53502</v>
          </cell>
          <cell r="R250">
            <v>57</v>
          </cell>
          <cell r="S250">
            <v>13</v>
          </cell>
          <cell r="T250" t="str">
            <v>Oper Expense-Other Employee Benefits</v>
          </cell>
          <cell r="U250" t="str">
            <v>Life Insurance-PSBP</v>
          </cell>
        </row>
        <row r="251">
          <cell r="Q251" t="str">
            <v>current53960</v>
          </cell>
          <cell r="R251">
            <v>58</v>
          </cell>
          <cell r="S251">
            <v>13</v>
          </cell>
          <cell r="T251" t="str">
            <v>Oper Expense-Other Employee Benefits</v>
          </cell>
          <cell r="U251" t="str">
            <v>Broker Fees-PSBP</v>
          </cell>
        </row>
        <row r="252">
          <cell r="Q252" t="str">
            <v>current53600</v>
          </cell>
          <cell r="R252">
            <v>59</v>
          </cell>
          <cell r="S252">
            <v>13</v>
          </cell>
          <cell r="T252" t="str">
            <v>Oper Expense-Other Employee Benefits</v>
          </cell>
          <cell r="U252" t="str">
            <v>Non-Industrial Disability Insurance Premium</v>
          </cell>
        </row>
        <row r="253">
          <cell r="Q253" t="str">
            <v>current53430</v>
          </cell>
          <cell r="R253">
            <v>60</v>
          </cell>
          <cell r="S253">
            <v>13</v>
          </cell>
          <cell r="T253" t="str">
            <v>Oper Expense-Other Employee Benefits</v>
          </cell>
          <cell r="U253" t="str">
            <v>Vision Care Contribution</v>
          </cell>
        </row>
        <row r="254">
          <cell r="Q254" t="str">
            <v>current53940</v>
          </cell>
          <cell r="R254">
            <v>61</v>
          </cell>
          <cell r="S254">
            <v>13</v>
          </cell>
          <cell r="T254" t="str">
            <v>Oper Expense-Other Employee Benefits</v>
          </cell>
          <cell r="U254" t="str">
            <v>Elimination of Capitalized Benefits</v>
          </cell>
        </row>
        <row r="255">
          <cell r="Q255" t="str">
            <v>current53411</v>
          </cell>
          <cell r="R255">
            <v>62</v>
          </cell>
          <cell r="S255">
            <v>13</v>
          </cell>
          <cell r="T255" t="str">
            <v>Oper Expense-Other Employee Benefits</v>
          </cell>
          <cell r="U255" t="str">
            <v>Health Insurance</v>
          </cell>
        </row>
        <row r="256">
          <cell r="Q256" t="str">
            <v>current53910</v>
          </cell>
          <cell r="R256">
            <v>63</v>
          </cell>
          <cell r="S256">
            <v>13</v>
          </cell>
          <cell r="T256" t="str">
            <v>Oper Expense-Other Employee Benefits</v>
          </cell>
          <cell r="U256" t="str">
            <v>Employee Benefit Cost Transfers</v>
          </cell>
        </row>
        <row r="257">
          <cell r="Q257" t="str">
            <v>current53922</v>
          </cell>
          <cell r="R257">
            <v>64</v>
          </cell>
          <cell r="S257">
            <v>13</v>
          </cell>
          <cell r="T257" t="str">
            <v>Oper Expense-Other Employee Benefits</v>
          </cell>
          <cell r="U257" t="str">
            <v>Incentive Award Program Assessment</v>
          </cell>
        </row>
        <row r="258">
          <cell r="Q258" t="str">
            <v>current53420</v>
          </cell>
          <cell r="R258">
            <v>65</v>
          </cell>
          <cell r="S258">
            <v>13</v>
          </cell>
          <cell r="T258" t="str">
            <v>Oper Expense-Other Employee Benefits</v>
          </cell>
          <cell r="U258" t="str">
            <v>Employers Dental Plan Contribution</v>
          </cell>
        </row>
        <row r="259">
          <cell r="Q259" t="str">
            <v>current53921</v>
          </cell>
          <cell r="R259">
            <v>66</v>
          </cell>
          <cell r="S259">
            <v>13</v>
          </cell>
          <cell r="T259" t="str">
            <v>Oper Expense-Other Employee Benefits</v>
          </cell>
          <cell r="U259" t="str">
            <v>Incentive Award Program Benefit Funding</v>
          </cell>
        </row>
        <row r="260">
          <cell r="Q260" t="str">
            <v>current53802</v>
          </cell>
          <cell r="R260">
            <v>67</v>
          </cell>
          <cell r="S260">
            <v>13</v>
          </cell>
          <cell r="T260" t="str">
            <v>Oper Expense-Other Employee Benefits</v>
          </cell>
          <cell r="U260" t="str">
            <v>Tuition Remission (RA)</v>
          </cell>
        </row>
        <row r="261">
          <cell r="Q261" t="str">
            <v>current53500</v>
          </cell>
          <cell r="R261">
            <v>68</v>
          </cell>
          <cell r="S261">
            <v>13</v>
          </cell>
          <cell r="T261" t="str">
            <v>Oper Expense-Other Employee Benefits</v>
          </cell>
          <cell r="U261" t="str">
            <v>Special Life Insurance Contribution</v>
          </cell>
        </row>
        <row r="262">
          <cell r="Q262" t="str">
            <v>current53941</v>
          </cell>
          <cell r="R262">
            <v>69</v>
          </cell>
          <cell r="S262">
            <v>13</v>
          </cell>
          <cell r="T262" t="str">
            <v>Oper Expense-Other Employee Benefits</v>
          </cell>
          <cell r="U262" t="str">
            <v>Benefits Admin Assessment</v>
          </cell>
        </row>
        <row r="263">
          <cell r="Q263" t="str">
            <v>current53705</v>
          </cell>
          <cell r="R263">
            <v>70</v>
          </cell>
          <cell r="S263">
            <v>13</v>
          </cell>
          <cell r="T263" t="str">
            <v>Oper Expense-Other Employee Benefits</v>
          </cell>
          <cell r="U263" t="str">
            <v>Senior Mgmt Supplement</v>
          </cell>
        </row>
        <row r="264">
          <cell r="Q264" t="str">
            <v>current53934</v>
          </cell>
          <cell r="R264">
            <v>71</v>
          </cell>
          <cell r="S264">
            <v>13</v>
          </cell>
          <cell r="T264" t="str">
            <v>Oper Expense-Other Employee Benefits</v>
          </cell>
          <cell r="U264" t="str">
            <v>Accrued Ben-Comp Absence-Other</v>
          </cell>
        </row>
        <row r="265">
          <cell r="Q265" t="str">
            <v>current57411</v>
          </cell>
          <cell r="R265">
            <v>72</v>
          </cell>
          <cell r="S265">
            <v>14</v>
          </cell>
          <cell r="T265" t="str">
            <v>Oper Expense-Scholarships &amp; Fellowships</v>
          </cell>
          <cell r="U265" t="str">
            <v>Scholarships &amp; Fellowships</v>
          </cell>
        </row>
        <row r="266">
          <cell r="Q266" t="str">
            <v>current57412</v>
          </cell>
          <cell r="R266">
            <v>72</v>
          </cell>
          <cell r="S266">
            <v>14</v>
          </cell>
          <cell r="T266" t="str">
            <v>Oper Expense-Scholarships &amp; Fellowships</v>
          </cell>
          <cell r="U266" t="str">
            <v>Scholarships &amp; Fellowships</v>
          </cell>
        </row>
        <row r="267">
          <cell r="Q267" t="str">
            <v>current57413</v>
          </cell>
          <cell r="R267">
            <v>72</v>
          </cell>
          <cell r="S267">
            <v>14</v>
          </cell>
          <cell r="T267" t="str">
            <v>Oper Expense-Scholarships &amp; Fellowships</v>
          </cell>
          <cell r="U267" t="str">
            <v>Scholarships &amp; Fellowships</v>
          </cell>
        </row>
        <row r="268">
          <cell r="Q268" t="str">
            <v>current57415</v>
          </cell>
          <cell r="R268">
            <v>72</v>
          </cell>
          <cell r="S268">
            <v>14</v>
          </cell>
          <cell r="T268" t="str">
            <v>Oper Expense-Scholarships &amp; Fellowships</v>
          </cell>
          <cell r="U268" t="str">
            <v>Scholarships &amp; Fellowships</v>
          </cell>
        </row>
        <row r="269">
          <cell r="Q269" t="str">
            <v>current57421</v>
          </cell>
          <cell r="R269">
            <v>72</v>
          </cell>
          <cell r="S269">
            <v>14</v>
          </cell>
          <cell r="T269" t="str">
            <v>Oper Expense-Scholarships &amp; Fellowships</v>
          </cell>
          <cell r="U269" t="str">
            <v>Scholarships &amp; Fellowships</v>
          </cell>
        </row>
        <row r="270">
          <cell r="Q270" t="str">
            <v>current57422</v>
          </cell>
          <cell r="R270">
            <v>72</v>
          </cell>
          <cell r="S270">
            <v>14</v>
          </cell>
          <cell r="T270" t="str">
            <v>Oper Expense-Scholarships &amp; Fellowships</v>
          </cell>
          <cell r="U270" t="str">
            <v>Scholarships &amp; Fellowships</v>
          </cell>
        </row>
        <row r="271">
          <cell r="Q271" t="str">
            <v>current57423</v>
          </cell>
          <cell r="R271">
            <v>72</v>
          </cell>
          <cell r="S271">
            <v>14</v>
          </cell>
          <cell r="T271" t="str">
            <v>Oper Expense-Scholarships &amp; Fellowships</v>
          </cell>
          <cell r="U271" t="str">
            <v>Scholarships &amp; Fellowships</v>
          </cell>
        </row>
        <row r="272">
          <cell r="Q272" t="str">
            <v>current57424</v>
          </cell>
          <cell r="R272">
            <v>72</v>
          </cell>
          <cell r="S272">
            <v>14</v>
          </cell>
          <cell r="T272" t="str">
            <v>Oper Expense-Scholarships &amp; Fellowships</v>
          </cell>
          <cell r="U272" t="str">
            <v>Scholarships &amp; Fellowships</v>
          </cell>
        </row>
        <row r="273">
          <cell r="Q273" t="str">
            <v>current57425</v>
          </cell>
          <cell r="R273">
            <v>72</v>
          </cell>
          <cell r="S273">
            <v>14</v>
          </cell>
          <cell r="T273" t="str">
            <v>Oper Expense-Scholarships &amp; Fellowships</v>
          </cell>
          <cell r="U273" t="str">
            <v>Scholarships &amp; Fellowships</v>
          </cell>
        </row>
        <row r="274">
          <cell r="Q274" t="str">
            <v>current57430</v>
          </cell>
          <cell r="R274">
            <v>72</v>
          </cell>
          <cell r="S274">
            <v>14</v>
          </cell>
          <cell r="T274" t="str">
            <v>Oper Expense-Scholarships &amp; Fellowships</v>
          </cell>
          <cell r="U274" t="str">
            <v>Scholarships &amp; Fellowships</v>
          </cell>
        </row>
        <row r="275">
          <cell r="Q275" t="str">
            <v>current57431</v>
          </cell>
          <cell r="R275">
            <v>72</v>
          </cell>
          <cell r="S275">
            <v>14</v>
          </cell>
          <cell r="T275" t="str">
            <v>Oper Expense-Scholarships &amp; Fellowships</v>
          </cell>
          <cell r="U275" t="str">
            <v>Scholarships &amp; Fellowships</v>
          </cell>
        </row>
        <row r="276">
          <cell r="Q276" t="str">
            <v>current57440</v>
          </cell>
          <cell r="R276">
            <v>72</v>
          </cell>
          <cell r="S276">
            <v>14</v>
          </cell>
          <cell r="T276" t="str">
            <v>Oper Expense-Scholarships &amp; Fellowships</v>
          </cell>
          <cell r="U276" t="str">
            <v>Scholarships &amp; Fellowships</v>
          </cell>
        </row>
        <row r="277">
          <cell r="Q277" t="str">
            <v>current57441</v>
          </cell>
          <cell r="R277">
            <v>72</v>
          </cell>
          <cell r="S277">
            <v>14</v>
          </cell>
          <cell r="T277" t="str">
            <v>Oper Expense-Scholarships &amp; Fellowships</v>
          </cell>
          <cell r="U277" t="str">
            <v>Scholarships &amp; Fellowships</v>
          </cell>
        </row>
        <row r="278">
          <cell r="Q278" t="str">
            <v>current57442</v>
          </cell>
          <cell r="R278">
            <v>72</v>
          </cell>
          <cell r="S278">
            <v>14</v>
          </cell>
          <cell r="T278" t="str">
            <v>Oper Expense-Scholarships &amp; Fellowships</v>
          </cell>
          <cell r="U278" t="str">
            <v>Scholarships &amp; Fellowships</v>
          </cell>
        </row>
        <row r="279">
          <cell r="Q279" t="str">
            <v>current57443</v>
          </cell>
          <cell r="R279">
            <v>72</v>
          </cell>
          <cell r="S279">
            <v>14</v>
          </cell>
          <cell r="T279" t="str">
            <v>Oper Expense-Scholarships &amp; Fellowships</v>
          </cell>
          <cell r="U279" t="str">
            <v>Scholarships &amp; Fellowships</v>
          </cell>
        </row>
        <row r="280">
          <cell r="Q280" t="str">
            <v>current57444</v>
          </cell>
          <cell r="R280">
            <v>72</v>
          </cell>
          <cell r="S280">
            <v>14</v>
          </cell>
          <cell r="T280" t="str">
            <v>Oper Expense-Scholarships &amp; Fellowships</v>
          </cell>
          <cell r="U280" t="str">
            <v>Scholarships &amp; Fellowships</v>
          </cell>
        </row>
        <row r="281">
          <cell r="Q281" t="str">
            <v>current57445</v>
          </cell>
          <cell r="R281">
            <v>72</v>
          </cell>
          <cell r="S281">
            <v>14</v>
          </cell>
          <cell r="T281" t="str">
            <v>Oper Expense-Scholarships &amp; Fellowships</v>
          </cell>
          <cell r="U281" t="str">
            <v>Scholarships &amp; Fellowships</v>
          </cell>
        </row>
        <row r="282">
          <cell r="Q282" t="str">
            <v>current57450</v>
          </cell>
          <cell r="R282">
            <v>72</v>
          </cell>
          <cell r="S282">
            <v>14</v>
          </cell>
          <cell r="T282" t="str">
            <v>Oper Expense-Scholarships &amp; Fellowships</v>
          </cell>
          <cell r="U282" t="str">
            <v>Scholarships &amp; Fellowships</v>
          </cell>
        </row>
        <row r="283">
          <cell r="Q283" t="str">
            <v>current57490</v>
          </cell>
          <cell r="R283">
            <v>73</v>
          </cell>
          <cell r="S283">
            <v>14</v>
          </cell>
          <cell r="T283" t="str">
            <v>Oper Expense-Scholarships &amp; Fellowships</v>
          </cell>
          <cell r="U283" t="str">
            <v>Scholarship Allowance</v>
          </cell>
        </row>
        <row r="284">
          <cell r="Q284" t="str">
            <v>current56349</v>
          </cell>
          <cell r="R284">
            <v>74</v>
          </cell>
          <cell r="S284">
            <v>15</v>
          </cell>
          <cell r="T284" t="str">
            <v>Oper Expense-Utilities</v>
          </cell>
          <cell r="U284" t="str">
            <v>Utilities Services</v>
          </cell>
        </row>
        <row r="285">
          <cell r="Q285" t="str">
            <v>current56340</v>
          </cell>
          <cell r="R285">
            <v>75</v>
          </cell>
          <cell r="S285">
            <v>15</v>
          </cell>
          <cell r="T285" t="str">
            <v>Oper Expense-Utilities</v>
          </cell>
          <cell r="U285" t="str">
            <v>Electricity</v>
          </cell>
        </row>
        <row r="286">
          <cell r="Q286" t="str">
            <v>current56341</v>
          </cell>
          <cell r="R286">
            <v>76</v>
          </cell>
          <cell r="S286">
            <v>15</v>
          </cell>
          <cell r="T286" t="str">
            <v>Oper Expense-Utilities</v>
          </cell>
          <cell r="U286" t="str">
            <v>Water &amp; Sewer</v>
          </cell>
        </row>
        <row r="287">
          <cell r="Q287" t="str">
            <v>r&amp;r56341</v>
          </cell>
          <cell r="R287">
            <v>76</v>
          </cell>
          <cell r="S287">
            <v>15</v>
          </cell>
          <cell r="T287" t="str">
            <v>Oper Expense-Utilities</v>
          </cell>
          <cell r="U287" t="str">
            <v>Water &amp; Sewer</v>
          </cell>
        </row>
        <row r="288">
          <cell r="Q288" t="str">
            <v>current56342</v>
          </cell>
          <cell r="R288">
            <v>77</v>
          </cell>
          <cell r="S288">
            <v>15</v>
          </cell>
          <cell r="T288" t="str">
            <v>Oper Expense-Utilities</v>
          </cell>
          <cell r="U288" t="str">
            <v>Natural Gas</v>
          </cell>
        </row>
        <row r="289">
          <cell r="Q289" t="str">
            <v>current55040</v>
          </cell>
          <cell r="R289">
            <v>78</v>
          </cell>
          <cell r="S289">
            <v>16</v>
          </cell>
          <cell r="T289" t="str">
            <v>Oper Expense-Supplies &amp; Materials</v>
          </cell>
          <cell r="U289" t="str">
            <v>Supplies &amp; Materials</v>
          </cell>
        </row>
        <row r="290">
          <cell r="Q290" t="str">
            <v>r&amp;r55040</v>
          </cell>
          <cell r="R290">
            <v>78</v>
          </cell>
          <cell r="S290">
            <v>16</v>
          </cell>
          <cell r="T290" t="str">
            <v>Oper Expense-Supplies &amp; Materials</v>
          </cell>
          <cell r="U290" t="str">
            <v>Supplies &amp; Materials</v>
          </cell>
        </row>
        <row r="291">
          <cell r="Q291" t="str">
            <v>current55041</v>
          </cell>
          <cell r="R291">
            <v>78</v>
          </cell>
          <cell r="S291">
            <v>16</v>
          </cell>
          <cell r="T291" t="str">
            <v>Oper Expense-Supplies &amp; Materials</v>
          </cell>
          <cell r="U291" t="str">
            <v>Supplies &amp; Materials</v>
          </cell>
        </row>
        <row r="292">
          <cell r="Q292" t="str">
            <v>current55042</v>
          </cell>
          <cell r="R292">
            <v>78</v>
          </cell>
          <cell r="S292">
            <v>16</v>
          </cell>
          <cell r="T292" t="str">
            <v>Oper Expense-Supplies &amp; Materials</v>
          </cell>
          <cell r="U292" t="str">
            <v>Supplies &amp; Materials</v>
          </cell>
        </row>
        <row r="293">
          <cell r="Q293" t="str">
            <v>r&amp;r55042</v>
          </cell>
          <cell r="R293">
            <v>78</v>
          </cell>
          <cell r="S293">
            <v>16</v>
          </cell>
          <cell r="T293" t="str">
            <v>Oper Expense-Supplies &amp; Materials</v>
          </cell>
          <cell r="U293" t="str">
            <v>Supplies &amp; Materials</v>
          </cell>
        </row>
        <row r="294">
          <cell r="Q294" t="str">
            <v>current55043</v>
          </cell>
          <cell r="R294">
            <v>78</v>
          </cell>
          <cell r="S294">
            <v>16</v>
          </cell>
          <cell r="T294" t="str">
            <v>Oper Expense-Supplies &amp; Materials</v>
          </cell>
          <cell r="U294" t="str">
            <v>Supplies &amp; Materials</v>
          </cell>
        </row>
        <row r="295">
          <cell r="Q295" t="str">
            <v>r&amp;r55043</v>
          </cell>
          <cell r="R295">
            <v>78</v>
          </cell>
          <cell r="S295">
            <v>16</v>
          </cell>
          <cell r="T295" t="str">
            <v>Oper Expense-Supplies &amp; Materials</v>
          </cell>
          <cell r="U295" t="str">
            <v>Supplies &amp; Materials</v>
          </cell>
        </row>
        <row r="296">
          <cell r="Q296" t="str">
            <v>current55044</v>
          </cell>
          <cell r="R296">
            <v>78</v>
          </cell>
          <cell r="S296">
            <v>16</v>
          </cell>
          <cell r="T296" t="str">
            <v>Oper Expense-Supplies &amp; Materials</v>
          </cell>
          <cell r="U296" t="str">
            <v>Supplies &amp; Materials</v>
          </cell>
        </row>
        <row r="297">
          <cell r="Q297" t="str">
            <v>current55045</v>
          </cell>
          <cell r="R297">
            <v>78</v>
          </cell>
          <cell r="S297">
            <v>16</v>
          </cell>
          <cell r="T297" t="str">
            <v>Oper Expense-Supplies &amp; Materials</v>
          </cell>
          <cell r="U297" t="str">
            <v>Supplies &amp; Materials</v>
          </cell>
        </row>
        <row r="298">
          <cell r="Q298" t="str">
            <v>current55046</v>
          </cell>
          <cell r="R298">
            <v>78</v>
          </cell>
          <cell r="S298">
            <v>16</v>
          </cell>
          <cell r="T298" t="str">
            <v>Oper Expense-Supplies &amp; Materials</v>
          </cell>
          <cell r="U298" t="str">
            <v>Supplies &amp; Materials</v>
          </cell>
        </row>
        <row r="299">
          <cell r="Q299" t="str">
            <v>current55047</v>
          </cell>
          <cell r="R299">
            <v>78</v>
          </cell>
          <cell r="S299">
            <v>16</v>
          </cell>
          <cell r="T299" t="str">
            <v>Oper Expense-Supplies &amp; Materials</v>
          </cell>
          <cell r="U299" t="str">
            <v>Supplies &amp; Materials</v>
          </cell>
        </row>
        <row r="300">
          <cell r="Q300" t="str">
            <v>current55048</v>
          </cell>
          <cell r="R300">
            <v>78</v>
          </cell>
          <cell r="S300">
            <v>16</v>
          </cell>
          <cell r="T300" t="str">
            <v>Oper Expense-Supplies &amp; Materials</v>
          </cell>
          <cell r="U300" t="str">
            <v>Supplies &amp; Materials</v>
          </cell>
        </row>
        <row r="301">
          <cell r="Q301" t="str">
            <v>current55049</v>
          </cell>
          <cell r="R301">
            <v>78</v>
          </cell>
          <cell r="S301">
            <v>16</v>
          </cell>
          <cell r="T301" t="str">
            <v>Oper Expense-Supplies &amp; Materials</v>
          </cell>
          <cell r="U301" t="str">
            <v>Supplies &amp; Materials</v>
          </cell>
        </row>
        <row r="302">
          <cell r="Q302" t="str">
            <v>current55050</v>
          </cell>
          <cell r="R302">
            <v>78</v>
          </cell>
          <cell r="S302">
            <v>16</v>
          </cell>
          <cell r="T302" t="str">
            <v>Oper Expense-Supplies &amp; Materials</v>
          </cell>
          <cell r="U302" t="str">
            <v>Supplies &amp; Materials</v>
          </cell>
        </row>
        <row r="303">
          <cell r="Q303" t="str">
            <v>current55051</v>
          </cell>
          <cell r="R303">
            <v>78</v>
          </cell>
          <cell r="S303">
            <v>16</v>
          </cell>
          <cell r="T303" t="str">
            <v>Oper Expense-Supplies &amp; Materials</v>
          </cell>
          <cell r="U303" t="str">
            <v>Supplies &amp; Materials</v>
          </cell>
        </row>
        <row r="304">
          <cell r="Q304" t="str">
            <v>current55052</v>
          </cell>
          <cell r="R304">
            <v>78</v>
          </cell>
          <cell r="S304">
            <v>16</v>
          </cell>
          <cell r="T304" t="str">
            <v>Oper Expense-Supplies &amp; Materials</v>
          </cell>
          <cell r="U304" t="str">
            <v>Supplies &amp; Materials</v>
          </cell>
        </row>
        <row r="305">
          <cell r="Q305" t="str">
            <v>current55053</v>
          </cell>
          <cell r="R305">
            <v>78</v>
          </cell>
          <cell r="S305">
            <v>16</v>
          </cell>
          <cell r="T305" t="str">
            <v>Oper Expense-Supplies &amp; Materials</v>
          </cell>
          <cell r="U305" t="str">
            <v>Supplies &amp; Materials</v>
          </cell>
        </row>
        <row r="306">
          <cell r="Q306" t="str">
            <v>current55054</v>
          </cell>
          <cell r="R306">
            <v>78</v>
          </cell>
          <cell r="S306">
            <v>16</v>
          </cell>
          <cell r="T306" t="str">
            <v>Oper Expense-Supplies &amp; Materials</v>
          </cell>
          <cell r="U306" t="str">
            <v>Supplies &amp; Materials</v>
          </cell>
        </row>
        <row r="307">
          <cell r="Q307" t="str">
            <v>current55056</v>
          </cell>
          <cell r="R307">
            <v>78</v>
          </cell>
          <cell r="S307">
            <v>16</v>
          </cell>
          <cell r="T307" t="str">
            <v>Oper Expense-Supplies &amp; Materials</v>
          </cell>
          <cell r="U307" t="str">
            <v>Supplies &amp; Materials</v>
          </cell>
        </row>
        <row r="308">
          <cell r="Q308" t="str">
            <v>current55059</v>
          </cell>
          <cell r="R308">
            <v>78</v>
          </cell>
          <cell r="S308">
            <v>16</v>
          </cell>
          <cell r="T308" t="str">
            <v>Oper Expense-Supplies &amp; Materials</v>
          </cell>
          <cell r="U308" t="str">
            <v>Supplies &amp; Materials</v>
          </cell>
        </row>
        <row r="309">
          <cell r="Q309" t="str">
            <v>current55101</v>
          </cell>
          <cell r="R309">
            <v>78</v>
          </cell>
          <cell r="S309">
            <v>16</v>
          </cell>
          <cell r="T309" t="str">
            <v>Oper Expense-Supplies &amp; Materials</v>
          </cell>
          <cell r="U309" t="str">
            <v>Supplies &amp; Materials</v>
          </cell>
        </row>
        <row r="310">
          <cell r="Q310" t="str">
            <v>current55201</v>
          </cell>
          <cell r="R310">
            <v>78</v>
          </cell>
          <cell r="S310">
            <v>16</v>
          </cell>
          <cell r="T310" t="str">
            <v>Oper Expense-Supplies &amp; Materials</v>
          </cell>
          <cell r="U310" t="str">
            <v>Supplies &amp; Materials</v>
          </cell>
        </row>
        <row r="311">
          <cell r="Q311" t="str">
            <v>current55302</v>
          </cell>
          <cell r="R311">
            <v>78</v>
          </cell>
          <cell r="S311">
            <v>16</v>
          </cell>
          <cell r="T311" t="str">
            <v>Oper Expense-Supplies &amp; Materials</v>
          </cell>
          <cell r="U311" t="str">
            <v>Supplies &amp; Materials</v>
          </cell>
        </row>
        <row r="312">
          <cell r="Q312" t="str">
            <v>r&amp;r55302</v>
          </cell>
          <cell r="R312">
            <v>78</v>
          </cell>
          <cell r="S312">
            <v>16</v>
          </cell>
          <cell r="T312" t="str">
            <v>Oper Expense-Supplies &amp; Materials</v>
          </cell>
          <cell r="U312" t="str">
            <v>Supplies &amp; Materials</v>
          </cell>
        </row>
        <row r="313">
          <cell r="Q313" t="str">
            <v>current55303</v>
          </cell>
          <cell r="R313">
            <v>78</v>
          </cell>
          <cell r="S313">
            <v>16</v>
          </cell>
          <cell r="T313" t="str">
            <v>Oper Expense-Supplies &amp; Materials</v>
          </cell>
          <cell r="U313" t="str">
            <v>Supplies &amp; Materials</v>
          </cell>
        </row>
        <row r="314">
          <cell r="Q314" t="str">
            <v>current55304</v>
          </cell>
          <cell r="R314">
            <v>78</v>
          </cell>
          <cell r="S314">
            <v>16</v>
          </cell>
          <cell r="T314" t="str">
            <v>Oper Expense-Supplies &amp; Materials</v>
          </cell>
          <cell r="U314" t="str">
            <v>Supplies &amp; Materials</v>
          </cell>
        </row>
        <row r="315">
          <cell r="Q315" t="str">
            <v>current55309</v>
          </cell>
          <cell r="R315">
            <v>78</v>
          </cell>
          <cell r="S315">
            <v>16</v>
          </cell>
          <cell r="T315" t="str">
            <v>Oper Expense-Supplies &amp; Materials</v>
          </cell>
          <cell r="U315" t="str">
            <v>Supplies &amp; Materials</v>
          </cell>
        </row>
        <row r="316">
          <cell r="Q316" t="str">
            <v>r&amp;r55309</v>
          </cell>
          <cell r="R316">
            <v>78</v>
          </cell>
          <cell r="S316">
            <v>16</v>
          </cell>
          <cell r="T316" t="str">
            <v>Oper Expense-Supplies &amp; Materials</v>
          </cell>
          <cell r="U316" t="str">
            <v>Supplies &amp; Materials</v>
          </cell>
        </row>
        <row r="317">
          <cell r="Q317" t="str">
            <v>current55399</v>
          </cell>
          <cell r="R317">
            <v>78</v>
          </cell>
          <cell r="S317">
            <v>16</v>
          </cell>
          <cell r="T317" t="str">
            <v>Oper Expense-Supplies &amp; Materials</v>
          </cell>
          <cell r="U317" t="str">
            <v>Supplies &amp; Materials</v>
          </cell>
        </row>
        <row r="318">
          <cell r="Q318" t="str">
            <v>r&amp;r55399</v>
          </cell>
          <cell r="R318">
            <v>78</v>
          </cell>
          <cell r="S318">
            <v>16</v>
          </cell>
          <cell r="T318" t="str">
            <v>Oper Expense-Supplies &amp; Materials</v>
          </cell>
          <cell r="U318" t="str">
            <v>Supplies &amp; Materials</v>
          </cell>
        </row>
        <row r="319">
          <cell r="Q319" t="str">
            <v>current56020</v>
          </cell>
          <cell r="R319">
            <v>78</v>
          </cell>
          <cell r="S319">
            <v>16</v>
          </cell>
          <cell r="T319" t="str">
            <v>Oper Expense-Supplies &amp; Materials</v>
          </cell>
          <cell r="U319" t="str">
            <v>Supplies &amp; Materials</v>
          </cell>
        </row>
        <row r="320">
          <cell r="Q320" t="str">
            <v>r&amp;r56020</v>
          </cell>
          <cell r="R320">
            <v>78</v>
          </cell>
          <cell r="S320">
            <v>16</v>
          </cell>
          <cell r="T320" t="str">
            <v>Oper Expense-Supplies &amp; Materials</v>
          </cell>
          <cell r="U320" t="str">
            <v>Supplies &amp; Materials</v>
          </cell>
        </row>
        <row r="321">
          <cell r="Q321" t="str">
            <v>current56021</v>
          </cell>
          <cell r="R321">
            <v>78</v>
          </cell>
          <cell r="S321">
            <v>16</v>
          </cell>
          <cell r="T321" t="str">
            <v>Oper Expense-Supplies &amp; Materials</v>
          </cell>
          <cell r="U321" t="str">
            <v>Supplies &amp; Materials</v>
          </cell>
        </row>
        <row r="322">
          <cell r="Q322" t="str">
            <v>r&amp;r56021</v>
          </cell>
          <cell r="R322">
            <v>78</v>
          </cell>
          <cell r="S322">
            <v>16</v>
          </cell>
          <cell r="T322" t="str">
            <v>Oper Expense-Supplies &amp; Materials</v>
          </cell>
          <cell r="U322" t="str">
            <v>Supplies &amp; Materials</v>
          </cell>
        </row>
        <row r="323">
          <cell r="Q323" t="str">
            <v>current56022</v>
          </cell>
          <cell r="R323">
            <v>78</v>
          </cell>
          <cell r="S323">
            <v>16</v>
          </cell>
          <cell r="T323" t="str">
            <v>Oper Expense-Supplies &amp; Materials</v>
          </cell>
          <cell r="U323" t="str">
            <v>Supplies &amp; Materials</v>
          </cell>
        </row>
        <row r="324">
          <cell r="Q324" t="str">
            <v>current57370</v>
          </cell>
          <cell r="R324">
            <v>78</v>
          </cell>
          <cell r="S324">
            <v>16</v>
          </cell>
          <cell r="T324" t="str">
            <v>Oper Expense-Supplies &amp; Materials</v>
          </cell>
          <cell r="U324" t="str">
            <v>Supplies &amp; Materials</v>
          </cell>
        </row>
        <row r="325">
          <cell r="Q325" t="str">
            <v>current55020</v>
          </cell>
          <cell r="R325">
            <v>79</v>
          </cell>
          <cell r="S325">
            <v>16</v>
          </cell>
          <cell r="T325" t="str">
            <v>Oper Expense-Supplies &amp; Materials</v>
          </cell>
          <cell r="U325" t="str">
            <v>Medical Supplies</v>
          </cell>
        </row>
        <row r="326">
          <cell r="Q326" t="str">
            <v>current55021</v>
          </cell>
          <cell r="R326">
            <v>79</v>
          </cell>
          <cell r="S326">
            <v>16</v>
          </cell>
          <cell r="T326" t="str">
            <v>Oper Expense-Supplies &amp; Materials</v>
          </cell>
          <cell r="U326" t="str">
            <v>Medical Supplies</v>
          </cell>
        </row>
        <row r="327">
          <cell r="Q327" t="str">
            <v>current55022</v>
          </cell>
          <cell r="R327">
            <v>79</v>
          </cell>
          <cell r="S327">
            <v>16</v>
          </cell>
          <cell r="T327" t="str">
            <v>Oper Expense-Supplies &amp; Materials</v>
          </cell>
          <cell r="U327" t="str">
            <v>Medical Supplies</v>
          </cell>
        </row>
        <row r="328">
          <cell r="Q328" t="str">
            <v>r&amp;r55022</v>
          </cell>
          <cell r="R328">
            <v>79</v>
          </cell>
          <cell r="S328">
            <v>16</v>
          </cell>
          <cell r="T328" t="str">
            <v>Oper Expense-Supplies &amp; Materials</v>
          </cell>
          <cell r="U328" t="str">
            <v>Medical Supplies</v>
          </cell>
        </row>
        <row r="329">
          <cell r="Q329" t="str">
            <v>current55010</v>
          </cell>
          <cell r="R329">
            <v>80</v>
          </cell>
          <cell r="S329">
            <v>16</v>
          </cell>
          <cell r="T329" t="str">
            <v>Oper Expense-Supplies &amp; Materials</v>
          </cell>
          <cell r="U329" t="str">
            <v>Chemicals-Organic &amp; Inorganic</v>
          </cell>
        </row>
        <row r="330">
          <cell r="Q330" t="str">
            <v>current55011</v>
          </cell>
          <cell r="R330">
            <v>80</v>
          </cell>
          <cell r="S330">
            <v>16</v>
          </cell>
          <cell r="T330" t="str">
            <v>Oper Expense-Supplies &amp; Materials</v>
          </cell>
          <cell r="U330" t="str">
            <v>Chemicals-Organic &amp; Inorganic</v>
          </cell>
        </row>
        <row r="331">
          <cell r="Q331" t="str">
            <v>current55012</v>
          </cell>
          <cell r="R331">
            <v>80</v>
          </cell>
          <cell r="S331">
            <v>16</v>
          </cell>
          <cell r="T331" t="str">
            <v>Oper Expense-Supplies &amp; Materials</v>
          </cell>
          <cell r="U331" t="str">
            <v>Chemicals-Organic &amp; Inorganic</v>
          </cell>
        </row>
        <row r="332">
          <cell r="Q332" t="str">
            <v>current55013</v>
          </cell>
          <cell r="R332">
            <v>80</v>
          </cell>
          <cell r="S332">
            <v>16</v>
          </cell>
          <cell r="T332" t="str">
            <v>Oper Expense-Supplies &amp; Materials</v>
          </cell>
          <cell r="U332" t="str">
            <v>Chemicals-Organic &amp; Inorganic</v>
          </cell>
        </row>
        <row r="333">
          <cell r="Q333" t="str">
            <v>current55014</v>
          </cell>
          <cell r="R333">
            <v>80</v>
          </cell>
          <cell r="S333">
            <v>16</v>
          </cell>
          <cell r="T333" t="str">
            <v>Oper Expense-Supplies &amp; Materials</v>
          </cell>
          <cell r="U333" t="str">
            <v>Chemicals-Organic &amp; Inorganic</v>
          </cell>
        </row>
        <row r="334">
          <cell r="Q334" t="str">
            <v>current55015</v>
          </cell>
          <cell r="R334">
            <v>81</v>
          </cell>
          <cell r="S334">
            <v>16</v>
          </cell>
          <cell r="T334" t="str">
            <v>Oper Expense-Supplies &amp; Materials</v>
          </cell>
          <cell r="U334" t="str">
            <v>Lab Glass/Ceramics</v>
          </cell>
        </row>
        <row r="335">
          <cell r="Q335" t="str">
            <v>current55016</v>
          </cell>
          <cell r="R335">
            <v>82</v>
          </cell>
          <cell r="S335">
            <v>16</v>
          </cell>
          <cell r="T335" t="str">
            <v>Oper Expense-Supplies &amp; Materials</v>
          </cell>
          <cell r="U335" t="str">
            <v>Lab Instruments and Supplies</v>
          </cell>
        </row>
        <row r="336">
          <cell r="Q336" t="str">
            <v>current55018</v>
          </cell>
          <cell r="R336">
            <v>83</v>
          </cell>
          <cell r="S336">
            <v>16</v>
          </cell>
          <cell r="T336" t="str">
            <v>Oper Expense-Supplies &amp; Materials</v>
          </cell>
          <cell r="U336" t="str">
            <v>Fertilizers &amp; Pesticides</v>
          </cell>
        </row>
        <row r="337">
          <cell r="Q337" t="str">
            <v>current55060</v>
          </cell>
          <cell r="R337">
            <v>84</v>
          </cell>
          <cell r="S337">
            <v>16</v>
          </cell>
          <cell r="T337" t="str">
            <v>Oper Expense-Supplies &amp; Materials</v>
          </cell>
          <cell r="U337" t="str">
            <v>Lab Animals/Feed</v>
          </cell>
        </row>
        <row r="338">
          <cell r="Q338" t="str">
            <v>current55061</v>
          </cell>
          <cell r="R338">
            <v>84</v>
          </cell>
          <cell r="S338">
            <v>16</v>
          </cell>
          <cell r="T338" t="str">
            <v>Oper Expense-Supplies &amp; Materials</v>
          </cell>
          <cell r="U338" t="str">
            <v>Lab Animals/Feed</v>
          </cell>
        </row>
        <row r="339">
          <cell r="Q339" t="str">
            <v>current55017</v>
          </cell>
          <cell r="R339">
            <v>84</v>
          </cell>
          <cell r="S339">
            <v>16</v>
          </cell>
          <cell r="T339" t="str">
            <v>Oper Expense-Supplies &amp; Materials</v>
          </cell>
          <cell r="U339" t="str">
            <v>Lab Animals/Feed</v>
          </cell>
        </row>
        <row r="340">
          <cell r="Q340" t="str">
            <v>current55030</v>
          </cell>
          <cell r="R340">
            <v>85</v>
          </cell>
          <cell r="S340">
            <v>16</v>
          </cell>
          <cell r="T340" t="str">
            <v>Oper Expense-Supplies &amp; Materials</v>
          </cell>
          <cell r="U340" t="str">
            <v>General Office Supplies</v>
          </cell>
        </row>
        <row r="341">
          <cell r="Q341" t="str">
            <v>r&amp;r55030</v>
          </cell>
          <cell r="R341">
            <v>85</v>
          </cell>
          <cell r="S341">
            <v>16</v>
          </cell>
          <cell r="T341" t="str">
            <v>Oper Expense-Supplies &amp; Materials</v>
          </cell>
          <cell r="U341" t="str">
            <v>General Office Supplies</v>
          </cell>
        </row>
        <row r="342">
          <cell r="Q342" t="str">
            <v>current55031</v>
          </cell>
          <cell r="R342">
            <v>85</v>
          </cell>
          <cell r="S342">
            <v>16</v>
          </cell>
          <cell r="T342" t="str">
            <v>Oper Expense-Supplies &amp; Materials</v>
          </cell>
          <cell r="U342" t="str">
            <v>General Office Supplies</v>
          </cell>
        </row>
        <row r="343">
          <cell r="Q343" t="str">
            <v>r&amp;r55031</v>
          </cell>
          <cell r="R343">
            <v>85</v>
          </cell>
          <cell r="S343">
            <v>16</v>
          </cell>
          <cell r="T343" t="str">
            <v>Oper Expense-Supplies &amp; Materials</v>
          </cell>
          <cell r="U343" t="str">
            <v>General Office Supplies</v>
          </cell>
        </row>
        <row r="344">
          <cell r="Q344" t="str">
            <v>current55032</v>
          </cell>
          <cell r="R344">
            <v>85</v>
          </cell>
          <cell r="S344">
            <v>16</v>
          </cell>
          <cell r="T344" t="str">
            <v>Oper Expense-Supplies &amp; Materials</v>
          </cell>
          <cell r="U344" t="str">
            <v>General Office Supplies</v>
          </cell>
        </row>
        <row r="345">
          <cell r="Q345" t="str">
            <v>current56430</v>
          </cell>
          <cell r="R345">
            <v>86</v>
          </cell>
          <cell r="S345">
            <v>16</v>
          </cell>
          <cell r="T345" t="str">
            <v>Oper Expense-Supplies &amp; Materials</v>
          </cell>
          <cell r="U345" t="str">
            <v>Educational TV/AV Service</v>
          </cell>
        </row>
        <row r="346">
          <cell r="Q346" t="str">
            <v>r&amp;r57342</v>
          </cell>
          <cell r="R346">
            <v>87</v>
          </cell>
          <cell r="S346">
            <v>16</v>
          </cell>
          <cell r="T346" t="str">
            <v>Oper Expense-Supplies &amp; Materials</v>
          </cell>
          <cell r="U346" t="str">
            <v>Elimination of Other Expenditures- R&amp;R</v>
          </cell>
        </row>
        <row r="347">
          <cell r="Q347" t="str">
            <v>current55301</v>
          </cell>
          <cell r="R347">
            <v>88</v>
          </cell>
          <cell r="S347">
            <v>16</v>
          </cell>
          <cell r="T347" t="str">
            <v>Oper Expense-Supplies &amp; Materials</v>
          </cell>
          <cell r="U347" t="str">
            <v>Non Capitalized Fabricated Cost</v>
          </cell>
        </row>
        <row r="348">
          <cell r="Q348" t="str">
            <v>r&amp;r56240</v>
          </cell>
          <cell r="R348">
            <v>89</v>
          </cell>
          <cell r="S348">
            <v>16</v>
          </cell>
          <cell r="T348" t="str">
            <v>Oper Expense-Supplies &amp; Materials</v>
          </cell>
          <cell r="U348" t="str">
            <v>Non Capitalized Expenditures</v>
          </cell>
        </row>
        <row r="349">
          <cell r="Q349" t="str">
            <v>unexp56240</v>
          </cell>
          <cell r="R349">
            <v>89</v>
          </cell>
          <cell r="S349">
            <v>16</v>
          </cell>
          <cell r="T349" t="str">
            <v>Oper Expense-Supplies &amp; Materials</v>
          </cell>
          <cell r="U349" t="str">
            <v>Non Capitalized Expenditures</v>
          </cell>
        </row>
        <row r="350">
          <cell r="Q350" t="str">
            <v>current55211</v>
          </cell>
          <cell r="R350">
            <v>90</v>
          </cell>
          <cell r="S350">
            <v>16</v>
          </cell>
          <cell r="T350" t="str">
            <v>Oper Expense-Supplies &amp; Materials</v>
          </cell>
          <cell r="U350" t="str">
            <v>Non-Cap Durable Supplies $200-$4999</v>
          </cell>
        </row>
        <row r="351">
          <cell r="Q351" t="str">
            <v>r&amp;r55211</v>
          </cell>
          <cell r="R351">
            <v>90</v>
          </cell>
          <cell r="S351">
            <v>16</v>
          </cell>
          <cell r="T351" t="str">
            <v>Oper Expense-Supplies &amp; Materials</v>
          </cell>
          <cell r="U351" t="str">
            <v>Non-Cap Durable Supplies $200-$4999</v>
          </cell>
        </row>
        <row r="352">
          <cell r="Q352" t="str">
            <v>current55221</v>
          </cell>
          <cell r="R352">
            <v>90</v>
          </cell>
          <cell r="S352">
            <v>16</v>
          </cell>
          <cell r="T352" t="str">
            <v>Oper Expense-Supplies &amp; Materials</v>
          </cell>
          <cell r="U352" t="str">
            <v>Non-Cap Durable Supplies $200-$4999</v>
          </cell>
        </row>
        <row r="353">
          <cell r="Q353" t="str">
            <v>r&amp;r55221</v>
          </cell>
          <cell r="R353">
            <v>90</v>
          </cell>
          <cell r="S353">
            <v>16</v>
          </cell>
          <cell r="T353" t="str">
            <v>Oper Expense-Supplies &amp; Materials</v>
          </cell>
          <cell r="U353" t="str">
            <v>Non-Cap Durable Supplies $200-$4999</v>
          </cell>
        </row>
        <row r="354">
          <cell r="Q354" t="str">
            <v>current55311</v>
          </cell>
          <cell r="R354">
            <v>90</v>
          </cell>
          <cell r="S354">
            <v>16</v>
          </cell>
          <cell r="T354" t="str">
            <v>Oper Expense-Supplies &amp; Materials</v>
          </cell>
          <cell r="U354" t="str">
            <v>Non-Cap Durable Supplies $200-$4999</v>
          </cell>
        </row>
        <row r="355">
          <cell r="Q355" t="str">
            <v>current55312</v>
          </cell>
          <cell r="R355">
            <v>90</v>
          </cell>
          <cell r="S355">
            <v>16</v>
          </cell>
          <cell r="T355" t="str">
            <v>Oper Expense-Supplies &amp; Materials</v>
          </cell>
          <cell r="U355" t="str">
            <v>Non-Cap Durable Supplies $200-$4999</v>
          </cell>
        </row>
        <row r="356">
          <cell r="Q356" t="str">
            <v>r&amp;r55312</v>
          </cell>
          <cell r="R356">
            <v>90</v>
          </cell>
          <cell r="S356">
            <v>16</v>
          </cell>
          <cell r="T356" t="str">
            <v>Oper Expense-Supplies &amp; Materials</v>
          </cell>
          <cell r="U356" t="str">
            <v>Non-Cap Durable Supplies $200-$4999</v>
          </cell>
        </row>
        <row r="357">
          <cell r="Q357" t="str">
            <v>current55313</v>
          </cell>
          <cell r="R357">
            <v>90</v>
          </cell>
          <cell r="S357">
            <v>16</v>
          </cell>
          <cell r="T357" t="str">
            <v>Oper Expense-Supplies &amp; Materials</v>
          </cell>
          <cell r="U357" t="str">
            <v>Non-Cap Durable Supplies $200-$4999</v>
          </cell>
        </row>
        <row r="358">
          <cell r="Q358" t="str">
            <v>current55314</v>
          </cell>
          <cell r="R358">
            <v>90</v>
          </cell>
          <cell r="S358">
            <v>16</v>
          </cell>
          <cell r="T358" t="str">
            <v>Oper Expense-Supplies &amp; Materials</v>
          </cell>
          <cell r="U358" t="str">
            <v>Non-Cap Durable Supplies $200-$4999</v>
          </cell>
        </row>
        <row r="359">
          <cell r="Q359" t="str">
            <v>current55319</v>
          </cell>
          <cell r="R359">
            <v>90</v>
          </cell>
          <cell r="S359">
            <v>16</v>
          </cell>
          <cell r="T359" t="str">
            <v>Oper Expense-Supplies &amp; Materials</v>
          </cell>
          <cell r="U359" t="str">
            <v>Non-Cap Durable Supplies $200-$4999</v>
          </cell>
        </row>
        <row r="360">
          <cell r="Q360" t="str">
            <v>r&amp;r55319</v>
          </cell>
          <cell r="R360">
            <v>90</v>
          </cell>
          <cell r="S360">
            <v>16</v>
          </cell>
          <cell r="T360" t="str">
            <v>Oper Expense-Supplies &amp; Materials</v>
          </cell>
          <cell r="U360" t="str">
            <v>Non-Cap Durable Supplies $200-$4999</v>
          </cell>
        </row>
        <row r="361">
          <cell r="Q361" t="str">
            <v>current55321</v>
          </cell>
          <cell r="R361">
            <v>90</v>
          </cell>
          <cell r="S361">
            <v>16</v>
          </cell>
          <cell r="T361" t="str">
            <v>Oper Expense-Supplies &amp; Materials</v>
          </cell>
          <cell r="U361" t="str">
            <v>Non-Cap Durable Supplies $200-$4999</v>
          </cell>
        </row>
        <row r="362">
          <cell r="Q362" t="str">
            <v>current55322</v>
          </cell>
          <cell r="R362">
            <v>90</v>
          </cell>
          <cell r="S362">
            <v>16</v>
          </cell>
          <cell r="T362" t="str">
            <v>Oper Expense-Supplies &amp; Materials</v>
          </cell>
          <cell r="U362" t="str">
            <v>Non-Cap Durable Supplies $200-$4999</v>
          </cell>
        </row>
        <row r="363">
          <cell r="Q363" t="str">
            <v>r&amp;r55322</v>
          </cell>
          <cell r="R363">
            <v>90</v>
          </cell>
          <cell r="S363">
            <v>16</v>
          </cell>
          <cell r="T363" t="str">
            <v>Oper Expense-Supplies &amp; Materials</v>
          </cell>
          <cell r="U363" t="str">
            <v>Non-Cap Durable Supplies $200-$4999</v>
          </cell>
        </row>
        <row r="364">
          <cell r="Q364" t="str">
            <v>current55323</v>
          </cell>
          <cell r="R364">
            <v>90</v>
          </cell>
          <cell r="S364">
            <v>16</v>
          </cell>
          <cell r="T364" t="str">
            <v>Oper Expense-Supplies &amp; Materials</v>
          </cell>
          <cell r="U364" t="str">
            <v>Non-Cap Durable Supplies $200-$4999</v>
          </cell>
        </row>
        <row r="365">
          <cell r="Q365" t="str">
            <v>current55324</v>
          </cell>
          <cell r="R365">
            <v>90</v>
          </cell>
          <cell r="S365">
            <v>16</v>
          </cell>
          <cell r="T365" t="str">
            <v>Oper Expense-Supplies &amp; Materials</v>
          </cell>
          <cell r="U365" t="str">
            <v>Non-Cap Durable Supplies $200-$4999</v>
          </cell>
        </row>
        <row r="366">
          <cell r="Q366" t="str">
            <v>current55329</v>
          </cell>
          <cell r="R366">
            <v>90</v>
          </cell>
          <cell r="S366">
            <v>16</v>
          </cell>
          <cell r="T366" t="str">
            <v>Oper Expense-Supplies &amp; Materials</v>
          </cell>
          <cell r="U366" t="str">
            <v>Non-Cap Durable Supplies $200-$4999</v>
          </cell>
        </row>
        <row r="367">
          <cell r="Q367" t="str">
            <v>r&amp;r55329</v>
          </cell>
          <cell r="R367">
            <v>90</v>
          </cell>
          <cell r="S367">
            <v>16</v>
          </cell>
          <cell r="T367" t="str">
            <v>Oper Expense-Supplies &amp; Materials</v>
          </cell>
          <cell r="U367" t="str">
            <v>Non-Cap Durable Supplies $200-$4999</v>
          </cell>
        </row>
        <row r="368">
          <cell r="Q368" t="str">
            <v>current56023</v>
          </cell>
          <cell r="R368">
            <v>90</v>
          </cell>
          <cell r="S368">
            <v>16</v>
          </cell>
          <cell r="T368" t="str">
            <v>Oper Expense-Supplies &amp; Materials</v>
          </cell>
          <cell r="U368" t="str">
            <v>Non-Cap Durable Supplies $200-$4999</v>
          </cell>
        </row>
        <row r="369">
          <cell r="Q369" t="str">
            <v>current56024</v>
          </cell>
          <cell r="R369">
            <v>90</v>
          </cell>
          <cell r="S369">
            <v>16</v>
          </cell>
          <cell r="T369" t="str">
            <v>Oper Expense-Supplies &amp; Materials</v>
          </cell>
          <cell r="U369" t="str">
            <v>Non-Cap Durable Supplies $200-$4999</v>
          </cell>
        </row>
        <row r="370">
          <cell r="Q370" t="str">
            <v>current54210</v>
          </cell>
          <cell r="R370">
            <v>91</v>
          </cell>
          <cell r="S370">
            <v>16</v>
          </cell>
          <cell r="T370" t="str">
            <v>Oper Expense-Supplies &amp; Materials</v>
          </cell>
          <cell r="U370" t="str">
            <v>Inventorial Equipment</v>
          </cell>
        </row>
        <row r="371">
          <cell r="Q371" t="str">
            <v>r&amp;r54210</v>
          </cell>
          <cell r="R371">
            <v>91</v>
          </cell>
          <cell r="S371">
            <v>16</v>
          </cell>
          <cell r="T371" t="str">
            <v>Oper Expense-Supplies &amp; Materials</v>
          </cell>
          <cell r="U371" t="str">
            <v>Inventorial Equipment</v>
          </cell>
        </row>
        <row r="372">
          <cell r="Q372" t="str">
            <v>current54216</v>
          </cell>
          <cell r="R372">
            <v>91</v>
          </cell>
          <cell r="S372">
            <v>16</v>
          </cell>
          <cell r="T372" t="str">
            <v>Oper Expense-Supplies &amp; Materials</v>
          </cell>
          <cell r="U372" t="str">
            <v>Inventorial Equipment</v>
          </cell>
        </row>
        <row r="373">
          <cell r="Q373" t="str">
            <v>current54211</v>
          </cell>
          <cell r="R373">
            <v>92</v>
          </cell>
          <cell r="S373">
            <v>16</v>
          </cell>
          <cell r="T373" t="str">
            <v>Oper Expense-Supplies &amp; Materials</v>
          </cell>
          <cell r="U373" t="str">
            <v>Library Books and Materials to be Capitalized</v>
          </cell>
        </row>
        <row r="374">
          <cell r="Q374" t="str">
            <v>current54217</v>
          </cell>
          <cell r="R374">
            <v>92</v>
          </cell>
          <cell r="S374">
            <v>16</v>
          </cell>
          <cell r="T374" t="str">
            <v>Oper Expense-Supplies &amp; Materials</v>
          </cell>
          <cell r="U374" t="str">
            <v>Library Books and Materials to be Capitalized</v>
          </cell>
        </row>
        <row r="375">
          <cell r="Q375" t="str">
            <v>current54218</v>
          </cell>
          <cell r="R375">
            <v>92</v>
          </cell>
          <cell r="S375">
            <v>16</v>
          </cell>
          <cell r="T375" t="str">
            <v>Oper Expense-Supplies &amp; Materials</v>
          </cell>
          <cell r="U375" t="str">
            <v>Library Books and Materials to be Capitalized</v>
          </cell>
        </row>
        <row r="376">
          <cell r="Q376" t="str">
            <v>current54213</v>
          </cell>
          <cell r="R376">
            <v>93</v>
          </cell>
          <cell r="S376">
            <v>16</v>
          </cell>
          <cell r="T376" t="str">
            <v>Oper Expense-Supplies &amp; Materials</v>
          </cell>
          <cell r="U376" t="str">
            <v>Lib Rare Books &amp; Rare Book Coll to be Capital</v>
          </cell>
        </row>
        <row r="377">
          <cell r="Q377" t="str">
            <v>current54214</v>
          </cell>
          <cell r="R377">
            <v>94</v>
          </cell>
          <cell r="S377">
            <v>16</v>
          </cell>
          <cell r="T377" t="str">
            <v>Oper Expense-Supplies &amp; Materials</v>
          </cell>
          <cell r="U377" t="str">
            <v>Special Collections (Excl Lib) to be Capital</v>
          </cell>
        </row>
        <row r="378">
          <cell r="Q378" t="str">
            <v>current54242</v>
          </cell>
          <cell r="R378">
            <v>95</v>
          </cell>
          <cell r="S378">
            <v>16</v>
          </cell>
          <cell r="T378" t="str">
            <v>Oper Expense-Supplies &amp; Materials</v>
          </cell>
          <cell r="U378" t="str">
            <v>Software Proj to be Capitalized&gt;$5M</v>
          </cell>
        </row>
        <row r="379">
          <cell r="Q379" t="str">
            <v>current54243</v>
          </cell>
          <cell r="R379">
            <v>96</v>
          </cell>
          <cell r="S379">
            <v>16</v>
          </cell>
          <cell r="T379" t="str">
            <v>Oper Expense-Supplies &amp; Materials</v>
          </cell>
          <cell r="U379" t="str">
            <v>Software Projects to be Capitalized &lt; = $5M</v>
          </cell>
        </row>
        <row r="380">
          <cell r="Q380" t="str">
            <v>current54231</v>
          </cell>
          <cell r="R380">
            <v>97</v>
          </cell>
          <cell r="S380">
            <v>16</v>
          </cell>
          <cell r="T380" t="str">
            <v>Oper Expense-Supplies &amp; Materials</v>
          </cell>
          <cell r="U380" t="str">
            <v>Fabrication Components or Supplies</v>
          </cell>
        </row>
        <row r="381">
          <cell r="Q381" t="str">
            <v>current54232</v>
          </cell>
          <cell r="R381">
            <v>97</v>
          </cell>
          <cell r="S381">
            <v>16</v>
          </cell>
          <cell r="T381" t="str">
            <v>Oper Expense-Supplies &amp; Materials</v>
          </cell>
          <cell r="U381" t="str">
            <v>Fabrication Components or Supplies</v>
          </cell>
        </row>
        <row r="382">
          <cell r="Q382" t="str">
            <v>current54240</v>
          </cell>
          <cell r="R382">
            <v>98</v>
          </cell>
          <cell r="S382">
            <v>16</v>
          </cell>
          <cell r="T382" t="str">
            <v>Oper Expense-Supplies &amp; Materials</v>
          </cell>
          <cell r="U382" t="str">
            <v>Buildings &amp; Structure to be Capitalized</v>
          </cell>
        </row>
        <row r="383">
          <cell r="Q383" t="str">
            <v>current54215</v>
          </cell>
          <cell r="R383">
            <v>99</v>
          </cell>
          <cell r="S383">
            <v>16</v>
          </cell>
          <cell r="T383" t="str">
            <v>Oper Expense-Supplies &amp; Materials</v>
          </cell>
          <cell r="U383" t="str">
            <v>Fixed Equipment to be Capitalized</v>
          </cell>
        </row>
        <row r="384">
          <cell r="Q384" t="str">
            <v>current54110</v>
          </cell>
          <cell r="R384">
            <v>100</v>
          </cell>
          <cell r="S384">
            <v>16</v>
          </cell>
          <cell r="T384" t="str">
            <v>Oper Expense-Supplies &amp; Materials</v>
          </cell>
          <cell r="U384" t="str">
            <v>Purchased Computer Equipment</v>
          </cell>
        </row>
        <row r="385">
          <cell r="Q385" t="str">
            <v>r&amp;r54110</v>
          </cell>
          <cell r="R385">
            <v>100</v>
          </cell>
          <cell r="S385">
            <v>16</v>
          </cell>
          <cell r="T385" t="str">
            <v>Oper Expense-Supplies &amp; Materials</v>
          </cell>
          <cell r="U385" t="str">
            <v>Purchased Computer Equipment</v>
          </cell>
        </row>
        <row r="386">
          <cell r="Q386" t="str">
            <v>current56120</v>
          </cell>
          <cell r="R386">
            <v>100</v>
          </cell>
          <cell r="S386">
            <v>16</v>
          </cell>
          <cell r="T386" t="str">
            <v>Oper Expense-Supplies &amp; Materials</v>
          </cell>
          <cell r="U386" t="str">
            <v>Purchased Computer Equipment</v>
          </cell>
        </row>
        <row r="387">
          <cell r="Q387" t="str">
            <v>r&amp;r56120</v>
          </cell>
          <cell r="R387">
            <v>100</v>
          </cell>
          <cell r="S387">
            <v>16</v>
          </cell>
          <cell r="T387" t="str">
            <v>Oper Expense-Supplies &amp; Materials</v>
          </cell>
          <cell r="U387" t="str">
            <v>Purchased Computer Equipment</v>
          </cell>
        </row>
        <row r="388">
          <cell r="Q388" t="str">
            <v>current54212</v>
          </cell>
          <cell r="R388">
            <v>101</v>
          </cell>
          <cell r="S388">
            <v>16</v>
          </cell>
          <cell r="T388" t="str">
            <v>Oper Expense-Supplies &amp; Materials</v>
          </cell>
          <cell r="U388" t="str">
            <v>Office Furniture/Equipment</v>
          </cell>
        </row>
        <row r="389">
          <cell r="Q389" t="str">
            <v>r&amp;r54212</v>
          </cell>
          <cell r="R389">
            <v>101</v>
          </cell>
          <cell r="S389">
            <v>16</v>
          </cell>
          <cell r="T389" t="str">
            <v>Oper Expense-Supplies &amp; Materials</v>
          </cell>
          <cell r="U389" t="str">
            <v>Office Furniture/Equipment</v>
          </cell>
        </row>
        <row r="390">
          <cell r="Q390" t="str">
            <v>current54260</v>
          </cell>
          <cell r="R390">
            <v>102</v>
          </cell>
          <cell r="S390">
            <v>16</v>
          </cell>
          <cell r="T390" t="str">
            <v>Oper Expense-Supplies &amp; Materials</v>
          </cell>
          <cell r="U390" t="str">
            <v>Elimination of Capitalized CF Equip Purchases</v>
          </cell>
        </row>
        <row r="391">
          <cell r="Q391" t="str">
            <v>r&amp;r54260</v>
          </cell>
          <cell r="R391">
            <v>103</v>
          </cell>
          <cell r="S391">
            <v>16</v>
          </cell>
          <cell r="T391" t="str">
            <v>Oper Expense-Supplies &amp; Materials</v>
          </cell>
          <cell r="U391" t="str">
            <v>Elimination of Equipment- R&amp;R</v>
          </cell>
        </row>
        <row r="392">
          <cell r="Q392" t="str">
            <v>invest56350</v>
          </cell>
          <cell r="R392">
            <v>104</v>
          </cell>
          <cell r="S392">
            <v>17</v>
          </cell>
          <cell r="T392" t="str">
            <v>Oper Expense-Depreciation</v>
          </cell>
          <cell r="U392" t="str">
            <v>Depn Expense-Building &amp; Structures-Campus</v>
          </cell>
        </row>
        <row r="393">
          <cell r="Q393" t="str">
            <v>invest56351</v>
          </cell>
          <cell r="R393">
            <v>105</v>
          </cell>
          <cell r="S393">
            <v>17</v>
          </cell>
          <cell r="T393" t="str">
            <v>Oper Expense-Depreciation</v>
          </cell>
          <cell r="U393" t="str">
            <v>Depn Expense-General Improvements-Campus</v>
          </cell>
        </row>
        <row r="394">
          <cell r="Q394" t="str">
            <v>invest56031</v>
          </cell>
          <cell r="R394">
            <v>106</v>
          </cell>
          <cell r="S394">
            <v>17</v>
          </cell>
          <cell r="T394" t="str">
            <v>Oper Expense-Depreciation</v>
          </cell>
          <cell r="U394" t="str">
            <v>Depn Expense-Software &lt; = $5M-Campus</v>
          </cell>
        </row>
        <row r="395">
          <cell r="Q395" t="str">
            <v>invest54250</v>
          </cell>
          <cell r="R395">
            <v>107</v>
          </cell>
          <cell r="S395">
            <v>17</v>
          </cell>
          <cell r="T395" t="str">
            <v>Oper Expense-Depreciation</v>
          </cell>
          <cell r="U395" t="str">
            <v>Depn Expense-Equipment-Campus</v>
          </cell>
        </row>
        <row r="396">
          <cell r="Q396" t="str">
            <v>invest56440</v>
          </cell>
          <cell r="R396">
            <v>108</v>
          </cell>
          <cell r="S396">
            <v>17</v>
          </cell>
          <cell r="T396" t="str">
            <v>Oper Expense-Depreciation</v>
          </cell>
          <cell r="U396" t="str">
            <v>Depn Expense-Lib Mat &amp; Lib Coll (exc Rare Books)</v>
          </cell>
        </row>
        <row r="397">
          <cell r="Q397" t="str">
            <v>invest56352</v>
          </cell>
          <cell r="R397">
            <v>109</v>
          </cell>
          <cell r="S397">
            <v>17</v>
          </cell>
          <cell r="T397" t="str">
            <v>Oper Expense-Depreciation</v>
          </cell>
          <cell r="U397" t="str">
            <v>Depn Expense-Infrastructure Assets-Campus</v>
          </cell>
        </row>
        <row r="398">
          <cell r="Q398" t="str">
            <v>current57211</v>
          </cell>
          <cell r="R398">
            <v>110</v>
          </cell>
          <cell r="S398">
            <v>18</v>
          </cell>
          <cell r="T398" t="str">
            <v>Other Oper Expenses</v>
          </cell>
          <cell r="U398" t="str">
            <v>Travel</v>
          </cell>
        </row>
        <row r="399">
          <cell r="Q399" t="str">
            <v>current57212</v>
          </cell>
          <cell r="R399">
            <v>110</v>
          </cell>
          <cell r="S399">
            <v>18</v>
          </cell>
          <cell r="T399" t="str">
            <v>Other Oper Expenses</v>
          </cell>
          <cell r="U399" t="str">
            <v>Travel</v>
          </cell>
        </row>
        <row r="400">
          <cell r="Q400" t="str">
            <v>current57213</v>
          </cell>
          <cell r="R400">
            <v>110</v>
          </cell>
          <cell r="S400">
            <v>18</v>
          </cell>
          <cell r="T400" t="str">
            <v>Other Oper Expenses</v>
          </cell>
          <cell r="U400" t="str">
            <v>Travel</v>
          </cell>
        </row>
        <row r="401">
          <cell r="Q401" t="str">
            <v>current57214</v>
          </cell>
          <cell r="R401">
            <v>110</v>
          </cell>
          <cell r="S401">
            <v>18</v>
          </cell>
          <cell r="T401" t="str">
            <v>Other Oper Expenses</v>
          </cell>
          <cell r="U401" t="str">
            <v>Travel</v>
          </cell>
        </row>
        <row r="402">
          <cell r="Q402" t="str">
            <v>current57215</v>
          </cell>
          <cell r="R402">
            <v>110</v>
          </cell>
          <cell r="S402">
            <v>18</v>
          </cell>
          <cell r="T402" t="str">
            <v>Other Oper Expenses</v>
          </cell>
          <cell r="U402" t="str">
            <v>Travel</v>
          </cell>
        </row>
        <row r="403">
          <cell r="Q403" t="str">
            <v>current57221</v>
          </cell>
          <cell r="R403">
            <v>110</v>
          </cell>
          <cell r="S403">
            <v>18</v>
          </cell>
          <cell r="T403" t="str">
            <v>Other Oper Expenses</v>
          </cell>
          <cell r="U403" t="str">
            <v>Travel</v>
          </cell>
        </row>
        <row r="404">
          <cell r="Q404" t="str">
            <v>current57222</v>
          </cell>
          <cell r="R404">
            <v>110</v>
          </cell>
          <cell r="S404">
            <v>18</v>
          </cell>
          <cell r="T404" t="str">
            <v>Other Oper Expenses</v>
          </cell>
          <cell r="U404" t="str">
            <v>Travel</v>
          </cell>
        </row>
        <row r="405">
          <cell r="Q405" t="str">
            <v>current57223</v>
          </cell>
          <cell r="R405">
            <v>110</v>
          </cell>
          <cell r="S405">
            <v>18</v>
          </cell>
          <cell r="T405" t="str">
            <v>Other Oper Expenses</v>
          </cell>
          <cell r="U405" t="str">
            <v>Travel</v>
          </cell>
        </row>
        <row r="406">
          <cell r="Q406" t="str">
            <v>current57233</v>
          </cell>
          <cell r="R406">
            <v>110</v>
          </cell>
          <cell r="S406">
            <v>18</v>
          </cell>
          <cell r="T406" t="str">
            <v>Other Oper Expenses</v>
          </cell>
          <cell r="U406" t="str">
            <v>Travel</v>
          </cell>
        </row>
        <row r="407">
          <cell r="Q407" t="str">
            <v>current57239</v>
          </cell>
          <cell r="R407">
            <v>110</v>
          </cell>
          <cell r="S407">
            <v>18</v>
          </cell>
          <cell r="T407" t="str">
            <v>Other Oper Expenses</v>
          </cell>
          <cell r="U407" t="str">
            <v>Travel</v>
          </cell>
        </row>
        <row r="408">
          <cell r="Q408" t="str">
            <v>current57216</v>
          </cell>
          <cell r="R408">
            <v>110</v>
          </cell>
          <cell r="S408">
            <v>18</v>
          </cell>
          <cell r="T408" t="str">
            <v>Other Oper Expenses</v>
          </cell>
          <cell r="U408" t="str">
            <v>Travel</v>
          </cell>
        </row>
        <row r="409">
          <cell r="Q409" t="str">
            <v>current57238</v>
          </cell>
          <cell r="R409">
            <v>110</v>
          </cell>
          <cell r="S409">
            <v>18</v>
          </cell>
          <cell r="T409" t="str">
            <v>Other Oper Expenses</v>
          </cell>
          <cell r="U409" t="str">
            <v>Travel</v>
          </cell>
        </row>
        <row r="410">
          <cell r="Q410" t="str">
            <v>current57003</v>
          </cell>
          <cell r="R410">
            <v>111</v>
          </cell>
          <cell r="S410">
            <v>18</v>
          </cell>
          <cell r="T410" t="str">
            <v>Other Oper Expenses</v>
          </cell>
          <cell r="U410" t="str">
            <v>Travel-Conference Fee</v>
          </cell>
        </row>
        <row r="411">
          <cell r="Q411" t="str">
            <v>r&amp;r57003</v>
          </cell>
          <cell r="R411">
            <v>111</v>
          </cell>
          <cell r="S411">
            <v>18</v>
          </cell>
          <cell r="T411" t="str">
            <v>Other Oper Expenses</v>
          </cell>
          <cell r="U411" t="str">
            <v>Travel-Conference Fee</v>
          </cell>
        </row>
        <row r="412">
          <cell r="Q412" t="str">
            <v>current56520</v>
          </cell>
          <cell r="R412">
            <v>112</v>
          </cell>
          <cell r="S412">
            <v>18</v>
          </cell>
          <cell r="T412" t="str">
            <v>Other Oper Expenses</v>
          </cell>
          <cell r="U412" t="str">
            <v>University Garage Charges</v>
          </cell>
        </row>
        <row r="413">
          <cell r="Q413" t="str">
            <v>current57232</v>
          </cell>
          <cell r="R413">
            <v>113</v>
          </cell>
          <cell r="S413">
            <v>18</v>
          </cell>
          <cell r="T413" t="str">
            <v>Other Oper Expenses</v>
          </cell>
          <cell r="U413" t="str">
            <v>Removal &amp; Moving Expense Reimbursement</v>
          </cell>
        </row>
        <row r="414">
          <cell r="Q414" t="str">
            <v>current56012</v>
          </cell>
          <cell r="R414">
            <v>114</v>
          </cell>
          <cell r="S414">
            <v>18</v>
          </cell>
          <cell r="T414" t="str">
            <v>Other Oper Expenses</v>
          </cell>
          <cell r="U414" t="str">
            <v>Outside service purchases</v>
          </cell>
        </row>
        <row r="415">
          <cell r="Q415" t="str">
            <v>r&amp;r56012</v>
          </cell>
          <cell r="R415">
            <v>114</v>
          </cell>
          <cell r="S415">
            <v>18</v>
          </cell>
          <cell r="T415" t="str">
            <v>Other Oper Expenses</v>
          </cell>
          <cell r="U415" t="str">
            <v>Outside service purchases</v>
          </cell>
        </row>
        <row r="416">
          <cell r="Q416" t="str">
            <v>current56013</v>
          </cell>
          <cell r="R416">
            <v>114</v>
          </cell>
          <cell r="S416">
            <v>18</v>
          </cell>
          <cell r="T416" t="str">
            <v>Other Oper Expenses</v>
          </cell>
          <cell r="U416" t="str">
            <v>Outside service purchases</v>
          </cell>
        </row>
        <row r="417">
          <cell r="Q417" t="str">
            <v>current56530</v>
          </cell>
          <cell r="R417">
            <v>114</v>
          </cell>
          <cell r="S417">
            <v>18</v>
          </cell>
          <cell r="T417" t="str">
            <v>Other Oper Expenses</v>
          </cell>
          <cell r="U417" t="str">
            <v>Outside service purchases</v>
          </cell>
        </row>
        <row r="418">
          <cell r="Q418" t="str">
            <v>current56620</v>
          </cell>
          <cell r="R418">
            <v>114</v>
          </cell>
          <cell r="S418">
            <v>18</v>
          </cell>
          <cell r="T418" t="str">
            <v>Other Oper Expenses</v>
          </cell>
          <cell r="U418" t="str">
            <v>Outside service purchases</v>
          </cell>
        </row>
        <row r="419">
          <cell r="Q419" t="str">
            <v>current56621</v>
          </cell>
          <cell r="R419">
            <v>114</v>
          </cell>
          <cell r="S419">
            <v>18</v>
          </cell>
          <cell r="T419" t="str">
            <v>Other Oper Expenses</v>
          </cell>
          <cell r="U419" t="str">
            <v>Outside service purchases</v>
          </cell>
        </row>
        <row r="420">
          <cell r="Q420" t="str">
            <v>current56622</v>
          </cell>
          <cell r="R420">
            <v>114</v>
          </cell>
          <cell r="S420">
            <v>18</v>
          </cell>
          <cell r="T420" t="str">
            <v>Other Oper Expenses</v>
          </cell>
          <cell r="U420" t="str">
            <v>Outside service purchases</v>
          </cell>
        </row>
        <row r="421">
          <cell r="Q421" t="str">
            <v>current56623</v>
          </cell>
          <cell r="R421">
            <v>114</v>
          </cell>
          <cell r="S421">
            <v>18</v>
          </cell>
          <cell r="T421" t="str">
            <v>Other Oper Expenses</v>
          </cell>
          <cell r="U421" t="str">
            <v>Outside service purchases</v>
          </cell>
        </row>
        <row r="422">
          <cell r="Q422" t="str">
            <v>current56624</v>
          </cell>
          <cell r="R422">
            <v>114</v>
          </cell>
          <cell r="S422">
            <v>18</v>
          </cell>
          <cell r="T422" t="str">
            <v>Other Oper Expenses</v>
          </cell>
          <cell r="U422" t="str">
            <v>Outside service purchases</v>
          </cell>
        </row>
        <row r="423">
          <cell r="Q423" t="str">
            <v>current56625</v>
          </cell>
          <cell r="R423">
            <v>114</v>
          </cell>
          <cell r="S423">
            <v>18</v>
          </cell>
          <cell r="T423" t="str">
            <v>Other Oper Expenses</v>
          </cell>
          <cell r="U423" t="str">
            <v>Outside service purchases</v>
          </cell>
        </row>
        <row r="424">
          <cell r="Q424" t="str">
            <v>current56627</v>
          </cell>
          <cell r="R424">
            <v>114</v>
          </cell>
          <cell r="S424">
            <v>18</v>
          </cell>
          <cell r="T424" t="str">
            <v>Other Oper Expenses</v>
          </cell>
          <cell r="U424" t="str">
            <v>Outside service purchases</v>
          </cell>
        </row>
        <row r="425">
          <cell r="Q425" t="str">
            <v>current56629</v>
          </cell>
          <cell r="R425">
            <v>114</v>
          </cell>
          <cell r="S425">
            <v>18</v>
          </cell>
          <cell r="T425" t="str">
            <v>Other Oper Expenses</v>
          </cell>
          <cell r="U425" t="str">
            <v>Outside service purchases</v>
          </cell>
        </row>
        <row r="426">
          <cell r="Q426" t="str">
            <v>current56630</v>
          </cell>
          <cell r="R426">
            <v>114</v>
          </cell>
          <cell r="S426">
            <v>18</v>
          </cell>
          <cell r="T426" t="str">
            <v>Other Oper Expenses</v>
          </cell>
          <cell r="U426" t="str">
            <v>Outside service purchases</v>
          </cell>
        </row>
        <row r="427">
          <cell r="Q427" t="str">
            <v>current56631</v>
          </cell>
          <cell r="R427">
            <v>114</v>
          </cell>
          <cell r="S427">
            <v>18</v>
          </cell>
          <cell r="T427" t="str">
            <v>Other Oper Expenses</v>
          </cell>
          <cell r="U427" t="str">
            <v>Outside service purchases</v>
          </cell>
        </row>
        <row r="428">
          <cell r="Q428" t="str">
            <v>current56632</v>
          </cell>
          <cell r="R428">
            <v>114</v>
          </cell>
          <cell r="S428">
            <v>18</v>
          </cell>
          <cell r="T428" t="str">
            <v>Other Oper Expenses</v>
          </cell>
          <cell r="U428" t="str">
            <v>Outside service purchases</v>
          </cell>
        </row>
        <row r="429">
          <cell r="Q429" t="str">
            <v>current56633</v>
          </cell>
          <cell r="R429">
            <v>114</v>
          </cell>
          <cell r="S429">
            <v>18</v>
          </cell>
          <cell r="T429" t="str">
            <v>Other Oper Expenses</v>
          </cell>
          <cell r="U429" t="str">
            <v>Outside service purchases</v>
          </cell>
        </row>
        <row r="430">
          <cell r="Q430" t="str">
            <v>r&amp;r56633</v>
          </cell>
          <cell r="R430">
            <v>114</v>
          </cell>
          <cell r="S430">
            <v>18</v>
          </cell>
          <cell r="T430" t="str">
            <v>Other Oper Expenses</v>
          </cell>
          <cell r="U430" t="str">
            <v>Outside service purchases</v>
          </cell>
        </row>
        <row r="431">
          <cell r="Q431" t="str">
            <v>current56636</v>
          </cell>
          <cell r="R431">
            <v>114</v>
          </cell>
          <cell r="S431">
            <v>18</v>
          </cell>
          <cell r="T431" t="str">
            <v>Other Oper Expenses</v>
          </cell>
          <cell r="U431" t="str">
            <v>Outside service purchases</v>
          </cell>
        </row>
        <row r="432">
          <cell r="Q432" t="str">
            <v>current56638</v>
          </cell>
          <cell r="R432">
            <v>114</v>
          </cell>
          <cell r="S432">
            <v>18</v>
          </cell>
          <cell r="T432" t="str">
            <v>Other Oper Expenses</v>
          </cell>
          <cell r="U432" t="str">
            <v>Outside service purchases</v>
          </cell>
        </row>
        <row r="433">
          <cell r="Q433" t="str">
            <v>current56710</v>
          </cell>
          <cell r="R433">
            <v>114</v>
          </cell>
          <cell r="S433">
            <v>18</v>
          </cell>
          <cell r="T433" t="str">
            <v>Other Oper Expenses</v>
          </cell>
          <cell r="U433" t="str">
            <v>Outside service purchases</v>
          </cell>
        </row>
        <row r="434">
          <cell r="Q434" t="str">
            <v>current56711</v>
          </cell>
          <cell r="R434">
            <v>114</v>
          </cell>
          <cell r="S434">
            <v>18</v>
          </cell>
          <cell r="T434" t="str">
            <v>Other Oper Expenses</v>
          </cell>
          <cell r="U434" t="str">
            <v>Outside service purchases</v>
          </cell>
        </row>
        <row r="435">
          <cell r="Q435" t="str">
            <v>current56712</v>
          </cell>
          <cell r="R435">
            <v>114</v>
          </cell>
          <cell r="S435">
            <v>18</v>
          </cell>
          <cell r="T435" t="str">
            <v>Other Oper Expenses</v>
          </cell>
          <cell r="U435" t="str">
            <v>Outside service purchases</v>
          </cell>
        </row>
        <row r="436">
          <cell r="Q436" t="str">
            <v>current56713</v>
          </cell>
          <cell r="R436">
            <v>114</v>
          </cell>
          <cell r="S436">
            <v>18</v>
          </cell>
          <cell r="T436" t="str">
            <v>Other Oper Expenses</v>
          </cell>
          <cell r="U436" t="str">
            <v>Outside service purchases</v>
          </cell>
        </row>
        <row r="437">
          <cell r="Q437" t="str">
            <v>current56714</v>
          </cell>
          <cell r="R437">
            <v>114</v>
          </cell>
          <cell r="S437">
            <v>18</v>
          </cell>
          <cell r="T437" t="str">
            <v>Other Oper Expenses</v>
          </cell>
          <cell r="U437" t="str">
            <v>Outside service purchases</v>
          </cell>
        </row>
        <row r="438">
          <cell r="Q438" t="str">
            <v>current56720</v>
          </cell>
          <cell r="R438">
            <v>114</v>
          </cell>
          <cell r="S438">
            <v>18</v>
          </cell>
          <cell r="T438" t="str">
            <v>Other Oper Expenses</v>
          </cell>
          <cell r="U438" t="str">
            <v>Outside service purchases</v>
          </cell>
        </row>
        <row r="439">
          <cell r="Q439" t="str">
            <v>r&amp;r56720</v>
          </cell>
          <cell r="R439">
            <v>114</v>
          </cell>
          <cell r="S439">
            <v>18</v>
          </cell>
          <cell r="T439" t="str">
            <v>Other Oper Expenses</v>
          </cell>
          <cell r="U439" t="str">
            <v>Outside service purchases</v>
          </cell>
        </row>
        <row r="440">
          <cell r="Q440" t="str">
            <v>current56721</v>
          </cell>
          <cell r="R440">
            <v>114</v>
          </cell>
          <cell r="S440">
            <v>18</v>
          </cell>
          <cell r="T440" t="str">
            <v>Other Oper Expenses</v>
          </cell>
          <cell r="U440" t="str">
            <v>Outside service purchases</v>
          </cell>
        </row>
        <row r="441">
          <cell r="Q441" t="str">
            <v>current56722</v>
          </cell>
          <cell r="R441">
            <v>114</v>
          </cell>
          <cell r="S441">
            <v>18</v>
          </cell>
          <cell r="T441" t="str">
            <v>Other Oper Expenses</v>
          </cell>
          <cell r="U441" t="str">
            <v>Outside service purchases</v>
          </cell>
        </row>
        <row r="442">
          <cell r="Q442" t="str">
            <v>current56727</v>
          </cell>
          <cell r="R442">
            <v>114</v>
          </cell>
          <cell r="S442">
            <v>18</v>
          </cell>
          <cell r="T442" t="str">
            <v>Other Oper Expenses</v>
          </cell>
          <cell r="U442" t="str">
            <v>Outside service purchases</v>
          </cell>
        </row>
        <row r="443">
          <cell r="Q443" t="str">
            <v>current56728</v>
          </cell>
          <cell r="R443">
            <v>114</v>
          </cell>
          <cell r="S443">
            <v>18</v>
          </cell>
          <cell r="T443" t="str">
            <v>Other Oper Expenses</v>
          </cell>
          <cell r="U443" t="str">
            <v>Outside service purchases</v>
          </cell>
        </row>
        <row r="444">
          <cell r="Q444" t="str">
            <v>current57001</v>
          </cell>
          <cell r="R444">
            <v>114</v>
          </cell>
          <cell r="S444">
            <v>18</v>
          </cell>
          <cell r="T444" t="str">
            <v>Other Oper Expenses</v>
          </cell>
          <cell r="U444" t="str">
            <v>Outside service purchases</v>
          </cell>
        </row>
        <row r="445">
          <cell r="Q445" t="str">
            <v>current57819</v>
          </cell>
          <cell r="R445">
            <v>115</v>
          </cell>
          <cell r="S445">
            <v>18</v>
          </cell>
          <cell r="T445" t="str">
            <v>Other Oper Expenses</v>
          </cell>
          <cell r="U445" t="str">
            <v>Genomic Arrays &gt;$75K Per BdgYr</v>
          </cell>
        </row>
        <row r="446">
          <cell r="Q446" t="str">
            <v>current56510</v>
          </cell>
          <cell r="R446">
            <v>116</v>
          </cell>
          <cell r="S446">
            <v>18</v>
          </cell>
          <cell r="T446" t="str">
            <v>Other Oper Expenses</v>
          </cell>
          <cell r="U446" t="str">
            <v>Freight</v>
          </cell>
        </row>
        <row r="447">
          <cell r="Q447" t="str">
            <v>r&amp;r56510</v>
          </cell>
          <cell r="R447">
            <v>116</v>
          </cell>
          <cell r="S447">
            <v>18</v>
          </cell>
          <cell r="T447" t="str">
            <v>Other Oper Expenses</v>
          </cell>
          <cell r="U447" t="str">
            <v>Freight</v>
          </cell>
        </row>
        <row r="448">
          <cell r="Q448" t="str">
            <v>current59000</v>
          </cell>
          <cell r="R448">
            <v>117</v>
          </cell>
          <cell r="S448">
            <v>18</v>
          </cell>
          <cell r="T448" t="str">
            <v>Other Oper Expenses</v>
          </cell>
          <cell r="U448" t="str">
            <v>Recharges-Credit Transactions</v>
          </cell>
        </row>
        <row r="449">
          <cell r="Q449" t="str">
            <v>current56640</v>
          </cell>
          <cell r="R449">
            <v>118</v>
          </cell>
          <cell r="S449">
            <v>18</v>
          </cell>
          <cell r="T449" t="str">
            <v>Other Oper Expenses</v>
          </cell>
          <cell r="U449" t="str">
            <v>Recharges-Debit Transactions</v>
          </cell>
        </row>
        <row r="450">
          <cell r="Q450" t="str">
            <v>r&amp;r56640</v>
          </cell>
          <cell r="R450">
            <v>118</v>
          </cell>
          <cell r="S450">
            <v>18</v>
          </cell>
          <cell r="T450" t="str">
            <v>Other Oper Expenses</v>
          </cell>
          <cell r="U450" t="str">
            <v>Recharges-Debit Transactions</v>
          </cell>
        </row>
        <row r="451">
          <cell r="Q451" t="str">
            <v>current56310</v>
          </cell>
          <cell r="R451">
            <v>118</v>
          </cell>
          <cell r="S451">
            <v>18</v>
          </cell>
          <cell r="T451" t="str">
            <v>Other Oper Expenses</v>
          </cell>
          <cell r="U451" t="str">
            <v>Recharges-Debit Transactions</v>
          </cell>
        </row>
        <row r="452">
          <cell r="Q452" t="str">
            <v>current56421</v>
          </cell>
          <cell r="R452">
            <v>118</v>
          </cell>
          <cell r="S452">
            <v>18</v>
          </cell>
          <cell r="T452" t="str">
            <v>Other Oper Expenses</v>
          </cell>
          <cell r="U452" t="str">
            <v>Recharges-Debit Transactions</v>
          </cell>
        </row>
        <row r="453">
          <cell r="Q453" t="str">
            <v>current56413</v>
          </cell>
          <cell r="R453">
            <v>118</v>
          </cell>
          <cell r="S453">
            <v>18</v>
          </cell>
          <cell r="T453" t="str">
            <v>Other Oper Expenses</v>
          </cell>
          <cell r="U453" t="str">
            <v>Recharges-Debit Transactions</v>
          </cell>
        </row>
        <row r="454">
          <cell r="Q454" t="str">
            <v>current56011</v>
          </cell>
          <cell r="R454">
            <v>118</v>
          </cell>
          <cell r="S454">
            <v>18</v>
          </cell>
          <cell r="T454" t="str">
            <v>Other Oper Expenses</v>
          </cell>
          <cell r="U454" t="str">
            <v>Recharges-Debit Transactions</v>
          </cell>
        </row>
        <row r="455">
          <cell r="Q455" t="str">
            <v>r&amp;r56011</v>
          </cell>
          <cell r="R455">
            <v>118</v>
          </cell>
          <cell r="S455">
            <v>18</v>
          </cell>
          <cell r="T455" t="str">
            <v>Other Oper Expenses</v>
          </cell>
          <cell r="U455" t="str">
            <v>Recharges-Debit Transactions</v>
          </cell>
        </row>
        <row r="456">
          <cell r="Q456" t="str">
            <v>current59010</v>
          </cell>
          <cell r="R456">
            <v>119</v>
          </cell>
          <cell r="S456">
            <v>18</v>
          </cell>
          <cell r="T456" t="str">
            <v>Other Oper Expenses</v>
          </cell>
          <cell r="U456" t="str">
            <v>Recharges-UCOP Assess Fee-cr trans</v>
          </cell>
        </row>
        <row r="457">
          <cell r="Q457" t="str">
            <v>current56130</v>
          </cell>
          <cell r="R457">
            <v>120</v>
          </cell>
          <cell r="S457">
            <v>18</v>
          </cell>
          <cell r="T457" t="str">
            <v>Other Oper Expenses</v>
          </cell>
          <cell r="U457" t="str">
            <v>Telephone Telegraph &amp; Teletype</v>
          </cell>
        </row>
        <row r="458">
          <cell r="Q458" t="str">
            <v>r&amp;r56130</v>
          </cell>
          <cell r="R458">
            <v>120</v>
          </cell>
          <cell r="S458">
            <v>18</v>
          </cell>
          <cell r="T458" t="str">
            <v>Other Oper Expenses</v>
          </cell>
          <cell r="U458" t="str">
            <v>Telephone Telegraph &amp; Teletype</v>
          </cell>
        </row>
        <row r="459">
          <cell r="Q459" t="str">
            <v>current56190</v>
          </cell>
          <cell r="R459">
            <v>120</v>
          </cell>
          <cell r="S459">
            <v>18</v>
          </cell>
          <cell r="T459" t="str">
            <v>Other Oper Expenses</v>
          </cell>
          <cell r="U459" t="str">
            <v>Telephone Telegraph &amp; Teletype</v>
          </cell>
        </row>
        <row r="460">
          <cell r="Q460" t="str">
            <v>r&amp;r56190</v>
          </cell>
          <cell r="R460">
            <v>120</v>
          </cell>
          <cell r="S460">
            <v>18</v>
          </cell>
          <cell r="T460" t="str">
            <v>Other Oper Expenses</v>
          </cell>
          <cell r="U460" t="str">
            <v>Telephone Telegraph &amp; Teletype</v>
          </cell>
        </row>
        <row r="461">
          <cell r="Q461" t="str">
            <v>current56110</v>
          </cell>
          <cell r="R461">
            <v>121</v>
          </cell>
          <cell r="S461">
            <v>18</v>
          </cell>
          <cell r="T461" t="str">
            <v>Other Oper Expenses</v>
          </cell>
          <cell r="U461" t="str">
            <v>Postage Mail Incl Commercial Mail Service</v>
          </cell>
        </row>
        <row r="462">
          <cell r="Q462" t="str">
            <v>current56111</v>
          </cell>
          <cell r="R462">
            <v>121</v>
          </cell>
          <cell r="S462">
            <v>18</v>
          </cell>
          <cell r="T462" t="str">
            <v>Other Oper Expenses</v>
          </cell>
          <cell r="U462" t="str">
            <v>Postage Mail Incl Commercial Mail Service</v>
          </cell>
        </row>
        <row r="463">
          <cell r="Q463" t="str">
            <v>current56311</v>
          </cell>
          <cell r="R463">
            <v>122</v>
          </cell>
          <cell r="S463">
            <v>18</v>
          </cell>
          <cell r="T463" t="str">
            <v>Other Oper Expenses</v>
          </cell>
          <cell r="U463" t="str">
            <v>Rental of Space or Facility Other</v>
          </cell>
        </row>
        <row r="464">
          <cell r="Q464" t="str">
            <v>current56312</v>
          </cell>
          <cell r="R464">
            <v>122</v>
          </cell>
          <cell r="S464">
            <v>18</v>
          </cell>
          <cell r="T464" t="str">
            <v>Other Oper Expenses</v>
          </cell>
          <cell r="U464" t="str">
            <v>Rental of Space or Facility Other</v>
          </cell>
        </row>
        <row r="465">
          <cell r="Q465" t="str">
            <v>r&amp;r56312</v>
          </cell>
          <cell r="R465">
            <v>122</v>
          </cell>
          <cell r="S465">
            <v>18</v>
          </cell>
          <cell r="T465" t="str">
            <v>Other Oper Expenses</v>
          </cell>
          <cell r="U465" t="str">
            <v>Rental of Space or Facility Other</v>
          </cell>
        </row>
        <row r="466">
          <cell r="Q466" t="str">
            <v>current56313</v>
          </cell>
          <cell r="R466">
            <v>122</v>
          </cell>
          <cell r="S466">
            <v>18</v>
          </cell>
          <cell r="T466" t="str">
            <v>Other Oper Expenses</v>
          </cell>
          <cell r="U466" t="str">
            <v>Rental of Space or Facility Other</v>
          </cell>
        </row>
        <row r="467">
          <cell r="Q467" t="str">
            <v>current56398</v>
          </cell>
          <cell r="R467">
            <v>122</v>
          </cell>
          <cell r="S467">
            <v>18</v>
          </cell>
          <cell r="T467" t="str">
            <v>Other Oper Expenses</v>
          </cell>
          <cell r="U467" t="str">
            <v>Rental of Space or Facility Other</v>
          </cell>
        </row>
        <row r="468">
          <cell r="Q468" t="str">
            <v>current56330</v>
          </cell>
          <cell r="R468">
            <v>123</v>
          </cell>
          <cell r="S468">
            <v>18</v>
          </cell>
          <cell r="T468" t="str">
            <v>Other Oper Expenses</v>
          </cell>
          <cell r="U468" t="str">
            <v>Rental of Equipment - Other</v>
          </cell>
        </row>
        <row r="469">
          <cell r="Q469" t="str">
            <v>current56320</v>
          </cell>
          <cell r="R469">
            <v>124</v>
          </cell>
          <cell r="S469">
            <v>18</v>
          </cell>
          <cell r="T469" t="str">
            <v>Other Oper Expenses</v>
          </cell>
          <cell r="U469" t="str">
            <v>Rental of Equipment - Computer</v>
          </cell>
        </row>
        <row r="470">
          <cell r="Q470" t="str">
            <v>current56331</v>
          </cell>
          <cell r="R470">
            <v>125</v>
          </cell>
          <cell r="S470">
            <v>18</v>
          </cell>
          <cell r="T470" t="str">
            <v>Other Oper Expenses</v>
          </cell>
          <cell r="U470" t="str">
            <v>Rental of Equip Interdepartmental Recharge</v>
          </cell>
        </row>
        <row r="471">
          <cell r="Q471" t="str">
            <v>current56410</v>
          </cell>
          <cell r="R471">
            <v>126</v>
          </cell>
          <cell r="S471">
            <v>18</v>
          </cell>
          <cell r="T471" t="str">
            <v>Other Oper Expenses</v>
          </cell>
          <cell r="U471" t="str">
            <v>Printing Publications</v>
          </cell>
        </row>
        <row r="472">
          <cell r="Q472" t="str">
            <v>r&amp;r56410</v>
          </cell>
          <cell r="R472">
            <v>126</v>
          </cell>
          <cell r="S472">
            <v>18</v>
          </cell>
          <cell r="T472" t="str">
            <v>Other Oper Expenses</v>
          </cell>
          <cell r="U472" t="str">
            <v>Printing Publications</v>
          </cell>
        </row>
        <row r="473">
          <cell r="Q473" t="str">
            <v>current56411</v>
          </cell>
          <cell r="R473">
            <v>127</v>
          </cell>
          <cell r="S473">
            <v>18</v>
          </cell>
          <cell r="T473" t="str">
            <v>Other Oper Expenses</v>
          </cell>
          <cell r="U473" t="str">
            <v>Reproduction and Photocopy</v>
          </cell>
        </row>
        <row r="474">
          <cell r="Q474" t="str">
            <v>current56420</v>
          </cell>
          <cell r="R474">
            <v>128</v>
          </cell>
          <cell r="S474">
            <v>18</v>
          </cell>
          <cell r="T474" t="str">
            <v>Other Oper Expenses</v>
          </cell>
          <cell r="U474" t="str">
            <v>Library Materials (non-inventorial)</v>
          </cell>
        </row>
        <row r="475">
          <cell r="Q475" t="str">
            <v>current56422</v>
          </cell>
          <cell r="R475">
            <v>128</v>
          </cell>
          <cell r="S475">
            <v>18</v>
          </cell>
          <cell r="T475" t="str">
            <v>Other Oper Expenses</v>
          </cell>
          <cell r="U475" t="str">
            <v>Library Materials (non-inventorial)</v>
          </cell>
        </row>
        <row r="476">
          <cell r="Q476" t="str">
            <v>current56423</v>
          </cell>
          <cell r="R476">
            <v>128</v>
          </cell>
          <cell r="S476">
            <v>18</v>
          </cell>
          <cell r="T476" t="str">
            <v>Other Oper Expenses</v>
          </cell>
          <cell r="U476" t="str">
            <v>Library Materials (non-inventorial)</v>
          </cell>
        </row>
        <row r="477">
          <cell r="Q477" t="str">
            <v>current57570</v>
          </cell>
          <cell r="R477">
            <v>129</v>
          </cell>
          <cell r="S477">
            <v>18</v>
          </cell>
          <cell r="T477" t="str">
            <v>Other Oper Expenses</v>
          </cell>
          <cell r="U477" t="str">
            <v>Pollution Remediation Cost</v>
          </cell>
        </row>
        <row r="478">
          <cell r="Q478" t="str">
            <v>current57811</v>
          </cell>
          <cell r="R478">
            <v>130</v>
          </cell>
          <cell r="S478">
            <v>18</v>
          </cell>
          <cell r="T478" t="str">
            <v>Other Oper Expenses</v>
          </cell>
          <cell r="U478" t="str">
            <v>First $25K of Subaward</v>
          </cell>
        </row>
        <row r="479">
          <cell r="Q479" t="str">
            <v>current57334</v>
          </cell>
          <cell r="R479">
            <v>131</v>
          </cell>
          <cell r="S479">
            <v>18</v>
          </cell>
          <cell r="T479" t="str">
            <v>Other Oper Expenses</v>
          </cell>
          <cell r="U479" t="str">
            <v>Greenhouse Gas Cap-and-Trade</v>
          </cell>
        </row>
        <row r="480">
          <cell r="Q480" t="str">
            <v>current56010</v>
          </cell>
          <cell r="R480">
            <v>132</v>
          </cell>
          <cell r="S480">
            <v>18</v>
          </cell>
          <cell r="T480" t="str">
            <v>Other Oper Expenses</v>
          </cell>
          <cell r="U480" t="str">
            <v>Repairs Alterations &amp; Maintenance</v>
          </cell>
        </row>
        <row r="481">
          <cell r="Q481" t="str">
            <v>r&amp;r56010</v>
          </cell>
          <cell r="R481">
            <v>132</v>
          </cell>
          <cell r="S481">
            <v>18</v>
          </cell>
          <cell r="T481" t="str">
            <v>Other Oper Expenses</v>
          </cell>
          <cell r="U481" t="str">
            <v>Repairs Alterations &amp; Maintenance</v>
          </cell>
        </row>
        <row r="482">
          <cell r="Q482" t="str">
            <v>current56220</v>
          </cell>
          <cell r="R482">
            <v>132</v>
          </cell>
          <cell r="S482">
            <v>18</v>
          </cell>
          <cell r="T482" t="str">
            <v>Other Oper Expenses</v>
          </cell>
          <cell r="U482" t="str">
            <v>Repairs Alterations &amp; Maintenance</v>
          </cell>
        </row>
        <row r="483">
          <cell r="Q483" t="str">
            <v>r&amp;r56220</v>
          </cell>
          <cell r="R483">
            <v>132</v>
          </cell>
          <cell r="S483">
            <v>18</v>
          </cell>
          <cell r="T483" t="str">
            <v>Other Oper Expenses</v>
          </cell>
          <cell r="U483" t="str">
            <v>Repairs Alterations &amp; Maintenance</v>
          </cell>
        </row>
        <row r="484">
          <cell r="Q484" t="str">
            <v>current56230</v>
          </cell>
          <cell r="R484">
            <v>132</v>
          </cell>
          <cell r="S484">
            <v>18</v>
          </cell>
          <cell r="T484" t="str">
            <v>Other Oper Expenses</v>
          </cell>
          <cell r="U484" t="str">
            <v>Repairs Alterations &amp; Maintenance</v>
          </cell>
        </row>
        <row r="485">
          <cell r="Q485" t="str">
            <v>r&amp;r56230</v>
          </cell>
          <cell r="R485">
            <v>132</v>
          </cell>
          <cell r="S485">
            <v>18</v>
          </cell>
          <cell r="T485" t="str">
            <v>Other Oper Expenses</v>
          </cell>
          <cell r="U485" t="str">
            <v>Repairs Alterations &amp; Maintenance</v>
          </cell>
        </row>
        <row r="486">
          <cell r="Q486" t="str">
            <v>current56290</v>
          </cell>
          <cell r="R486">
            <v>132</v>
          </cell>
          <cell r="S486">
            <v>18</v>
          </cell>
          <cell r="T486" t="str">
            <v>Other Oper Expenses</v>
          </cell>
          <cell r="U486" t="str">
            <v>Repairs Alterations &amp; Maintenance</v>
          </cell>
        </row>
        <row r="487">
          <cell r="Q487" t="str">
            <v>r&amp;r56290</v>
          </cell>
          <cell r="R487">
            <v>132</v>
          </cell>
          <cell r="S487">
            <v>18</v>
          </cell>
          <cell r="T487" t="str">
            <v>Other Oper Expenses</v>
          </cell>
          <cell r="U487" t="str">
            <v>Repairs Alterations &amp; Maintenance</v>
          </cell>
        </row>
        <row r="488">
          <cell r="Q488" t="str">
            <v>current56210</v>
          </cell>
          <cell r="R488">
            <v>133</v>
          </cell>
          <cell r="S488">
            <v>18</v>
          </cell>
          <cell r="T488" t="str">
            <v>Other Oper Expenses</v>
          </cell>
          <cell r="U488" t="str">
            <v>Building Maintenance</v>
          </cell>
        </row>
        <row r="489">
          <cell r="Q489" t="str">
            <v>r&amp;r56210</v>
          </cell>
          <cell r="R489">
            <v>133</v>
          </cell>
          <cell r="S489">
            <v>18</v>
          </cell>
          <cell r="T489" t="str">
            <v>Other Oper Expenses</v>
          </cell>
          <cell r="U489" t="str">
            <v>Building Maintenance</v>
          </cell>
        </row>
        <row r="490">
          <cell r="Q490" t="str">
            <v>current54251</v>
          </cell>
          <cell r="R490">
            <v>134</v>
          </cell>
          <cell r="S490">
            <v>18</v>
          </cell>
          <cell r="T490" t="str">
            <v>Other Oper Expenses</v>
          </cell>
          <cell r="U490" t="str">
            <v>Miscellaneous Services</v>
          </cell>
        </row>
        <row r="491">
          <cell r="Q491" t="str">
            <v>current54252</v>
          </cell>
          <cell r="R491">
            <v>134</v>
          </cell>
          <cell r="S491">
            <v>18</v>
          </cell>
          <cell r="T491" t="str">
            <v>Other Oper Expenses</v>
          </cell>
          <cell r="U491" t="str">
            <v>Miscellaneous Services</v>
          </cell>
        </row>
        <row r="492">
          <cell r="Q492" t="str">
            <v>current56634</v>
          </cell>
          <cell r="R492">
            <v>134</v>
          </cell>
          <cell r="S492">
            <v>18</v>
          </cell>
          <cell r="T492" t="str">
            <v>Other Oper Expenses</v>
          </cell>
          <cell r="U492" t="str">
            <v>Miscellaneous Services</v>
          </cell>
        </row>
        <row r="493">
          <cell r="Q493" t="str">
            <v>current56637</v>
          </cell>
          <cell r="R493">
            <v>134</v>
          </cell>
          <cell r="S493">
            <v>18</v>
          </cell>
          <cell r="T493" t="str">
            <v>Other Oper Expenses</v>
          </cell>
          <cell r="U493" t="str">
            <v>Miscellaneous Services</v>
          </cell>
        </row>
        <row r="494">
          <cell r="Q494" t="str">
            <v>current56639</v>
          </cell>
          <cell r="R494">
            <v>134</v>
          </cell>
          <cell r="S494">
            <v>18</v>
          </cell>
          <cell r="T494" t="str">
            <v>Other Oper Expenses</v>
          </cell>
          <cell r="U494" t="str">
            <v>Miscellaneous Services</v>
          </cell>
        </row>
        <row r="495">
          <cell r="Q495" t="str">
            <v>r&amp;r56639</v>
          </cell>
          <cell r="R495">
            <v>134</v>
          </cell>
          <cell r="S495">
            <v>18</v>
          </cell>
          <cell r="T495" t="str">
            <v>Other Oper Expenses</v>
          </cell>
          <cell r="U495" t="str">
            <v>Miscellaneous Services</v>
          </cell>
        </row>
        <row r="496">
          <cell r="Q496" t="str">
            <v>current56715</v>
          </cell>
          <cell r="R496">
            <v>134</v>
          </cell>
          <cell r="S496">
            <v>18</v>
          </cell>
          <cell r="T496" t="str">
            <v>Other Oper Expenses</v>
          </cell>
          <cell r="U496" t="str">
            <v>Miscellaneous Services</v>
          </cell>
        </row>
        <row r="497">
          <cell r="Q497" t="str">
            <v>current56723</v>
          </cell>
          <cell r="R497">
            <v>134</v>
          </cell>
          <cell r="S497">
            <v>18</v>
          </cell>
          <cell r="T497" t="str">
            <v>Other Oper Expenses</v>
          </cell>
          <cell r="U497" t="str">
            <v>Miscellaneous Services</v>
          </cell>
        </row>
        <row r="498">
          <cell r="Q498" t="str">
            <v>current57002</v>
          </cell>
          <cell r="R498">
            <v>134</v>
          </cell>
          <cell r="S498">
            <v>18</v>
          </cell>
          <cell r="T498" t="str">
            <v>Other Oper Expenses</v>
          </cell>
          <cell r="U498" t="str">
            <v>Miscellaneous Services</v>
          </cell>
        </row>
        <row r="499">
          <cell r="Q499" t="str">
            <v>current57323</v>
          </cell>
          <cell r="R499">
            <v>134</v>
          </cell>
          <cell r="S499">
            <v>18</v>
          </cell>
          <cell r="T499" t="str">
            <v>Other Oper Expenses</v>
          </cell>
          <cell r="U499" t="str">
            <v>Miscellaneous Services</v>
          </cell>
        </row>
        <row r="500">
          <cell r="Q500" t="str">
            <v>current57324</v>
          </cell>
          <cell r="R500">
            <v>134</v>
          </cell>
          <cell r="S500">
            <v>18</v>
          </cell>
          <cell r="T500" t="str">
            <v>Other Oper Expenses</v>
          </cell>
          <cell r="U500" t="str">
            <v>Miscellaneous Services</v>
          </cell>
        </row>
        <row r="501">
          <cell r="Q501" t="str">
            <v>current57329</v>
          </cell>
          <cell r="R501">
            <v>134</v>
          </cell>
          <cell r="S501">
            <v>18</v>
          </cell>
          <cell r="T501" t="str">
            <v>Other Oper Expenses</v>
          </cell>
          <cell r="U501" t="str">
            <v>Miscellaneous Services</v>
          </cell>
        </row>
        <row r="502">
          <cell r="Q502" t="str">
            <v>current57331</v>
          </cell>
          <cell r="R502">
            <v>134</v>
          </cell>
          <cell r="S502">
            <v>18</v>
          </cell>
          <cell r="T502" t="str">
            <v>Other Oper Expenses</v>
          </cell>
          <cell r="U502" t="str">
            <v>Miscellaneous Services</v>
          </cell>
        </row>
        <row r="503">
          <cell r="Q503" t="str">
            <v>current57335</v>
          </cell>
          <cell r="R503">
            <v>134</v>
          </cell>
          <cell r="S503">
            <v>18</v>
          </cell>
          <cell r="T503" t="str">
            <v>Other Oper Expenses</v>
          </cell>
          <cell r="U503" t="str">
            <v>Miscellaneous Services</v>
          </cell>
        </row>
        <row r="504">
          <cell r="Q504" t="str">
            <v>current57340</v>
          </cell>
          <cell r="R504">
            <v>134</v>
          </cell>
          <cell r="S504">
            <v>18</v>
          </cell>
          <cell r="T504" t="str">
            <v>Other Oper Expenses</v>
          </cell>
          <cell r="U504" t="str">
            <v>Miscellaneous Services</v>
          </cell>
        </row>
        <row r="505">
          <cell r="Q505" t="str">
            <v>current57350</v>
          </cell>
          <cell r="R505">
            <v>134</v>
          </cell>
          <cell r="S505">
            <v>18</v>
          </cell>
          <cell r="T505" t="str">
            <v>Other Oper Expenses</v>
          </cell>
          <cell r="U505" t="str">
            <v>Miscellaneous Services</v>
          </cell>
        </row>
        <row r="506">
          <cell r="Q506" t="str">
            <v>current57354</v>
          </cell>
          <cell r="R506">
            <v>134</v>
          </cell>
          <cell r="S506">
            <v>18</v>
          </cell>
          <cell r="T506" t="str">
            <v>Other Oper Expenses</v>
          </cell>
          <cell r="U506" t="str">
            <v>Miscellaneous Services</v>
          </cell>
        </row>
        <row r="507">
          <cell r="Q507" t="str">
            <v>current57358</v>
          </cell>
          <cell r="R507">
            <v>134</v>
          </cell>
          <cell r="S507">
            <v>18</v>
          </cell>
          <cell r="T507" t="str">
            <v>Other Oper Expenses</v>
          </cell>
          <cell r="U507" t="str">
            <v>Miscellaneous Services</v>
          </cell>
        </row>
        <row r="508">
          <cell r="Q508" t="str">
            <v>current57359</v>
          </cell>
          <cell r="R508">
            <v>134</v>
          </cell>
          <cell r="S508">
            <v>18</v>
          </cell>
          <cell r="T508" t="str">
            <v>Other Oper Expenses</v>
          </cell>
          <cell r="U508" t="str">
            <v>Miscellaneous Services</v>
          </cell>
        </row>
        <row r="509">
          <cell r="Q509" t="str">
            <v>current57361</v>
          </cell>
          <cell r="R509">
            <v>134</v>
          </cell>
          <cell r="S509">
            <v>18</v>
          </cell>
          <cell r="T509" t="str">
            <v>Other Oper Expenses</v>
          </cell>
          <cell r="U509" t="str">
            <v>Miscellaneous Services</v>
          </cell>
        </row>
        <row r="510">
          <cell r="Q510" t="str">
            <v>current57371</v>
          </cell>
          <cell r="R510">
            <v>134</v>
          </cell>
          <cell r="S510">
            <v>18</v>
          </cell>
          <cell r="T510" t="str">
            <v>Other Oper Expenses</v>
          </cell>
          <cell r="U510" t="str">
            <v>Miscellaneous Services</v>
          </cell>
        </row>
        <row r="511">
          <cell r="Q511" t="str">
            <v>current57373</v>
          </cell>
          <cell r="R511">
            <v>134</v>
          </cell>
          <cell r="S511">
            <v>18</v>
          </cell>
          <cell r="T511" t="str">
            <v>Other Oper Expenses</v>
          </cell>
          <cell r="U511" t="str">
            <v>Miscellaneous Services</v>
          </cell>
        </row>
        <row r="512">
          <cell r="Q512" t="str">
            <v>current57390</v>
          </cell>
          <cell r="R512">
            <v>134</v>
          </cell>
          <cell r="S512">
            <v>18</v>
          </cell>
          <cell r="T512" t="str">
            <v>Other Oper Expenses</v>
          </cell>
          <cell r="U512" t="str">
            <v>Miscellaneous Services</v>
          </cell>
        </row>
        <row r="513">
          <cell r="Q513" t="str">
            <v>r&amp;r57390</v>
          </cell>
          <cell r="R513">
            <v>134</v>
          </cell>
          <cell r="S513">
            <v>18</v>
          </cell>
          <cell r="T513" t="str">
            <v>Other Oper Expenses</v>
          </cell>
          <cell r="U513" t="str">
            <v>Miscellaneous Services</v>
          </cell>
        </row>
        <row r="514">
          <cell r="Q514" t="str">
            <v>current57399</v>
          </cell>
          <cell r="R514">
            <v>134</v>
          </cell>
          <cell r="S514">
            <v>18</v>
          </cell>
          <cell r="T514" t="str">
            <v>Other Oper Expenses</v>
          </cell>
          <cell r="U514" t="str">
            <v>Miscellaneous Services</v>
          </cell>
        </row>
        <row r="515">
          <cell r="Q515" t="str">
            <v>current57455</v>
          </cell>
          <cell r="R515">
            <v>134</v>
          </cell>
          <cell r="S515">
            <v>18</v>
          </cell>
          <cell r="T515" t="str">
            <v>Other Oper Expenses</v>
          </cell>
          <cell r="U515" t="str">
            <v>Miscellaneous Services</v>
          </cell>
        </row>
        <row r="516">
          <cell r="Q516" t="str">
            <v>current57456</v>
          </cell>
          <cell r="R516">
            <v>134</v>
          </cell>
          <cell r="S516">
            <v>18</v>
          </cell>
          <cell r="T516" t="str">
            <v>Other Oper Expenses</v>
          </cell>
          <cell r="U516" t="str">
            <v>Miscellaneous Services</v>
          </cell>
        </row>
        <row r="517">
          <cell r="Q517" t="str">
            <v>current57710</v>
          </cell>
          <cell r="R517">
            <v>134</v>
          </cell>
          <cell r="S517">
            <v>18</v>
          </cell>
          <cell r="T517" t="str">
            <v>Other Oper Expenses</v>
          </cell>
          <cell r="U517" t="str">
            <v>Miscellaneous Services</v>
          </cell>
        </row>
        <row r="518">
          <cell r="Q518" t="str">
            <v>r&amp;r57710</v>
          </cell>
          <cell r="R518">
            <v>134</v>
          </cell>
          <cell r="S518">
            <v>18</v>
          </cell>
          <cell r="T518" t="str">
            <v>Other Oper Expenses</v>
          </cell>
          <cell r="U518" t="str">
            <v>Miscellaneous Services</v>
          </cell>
        </row>
        <row r="519">
          <cell r="Q519" t="str">
            <v>current57720</v>
          </cell>
          <cell r="R519">
            <v>134</v>
          </cell>
          <cell r="S519">
            <v>18</v>
          </cell>
          <cell r="T519" t="str">
            <v>Other Oper Expenses</v>
          </cell>
          <cell r="U519" t="str">
            <v>Miscellaneous Services</v>
          </cell>
        </row>
        <row r="520">
          <cell r="Q520" t="str">
            <v>current57820</v>
          </cell>
          <cell r="R520">
            <v>134</v>
          </cell>
          <cell r="S520">
            <v>18</v>
          </cell>
          <cell r="T520" t="str">
            <v>Other Oper Expenses</v>
          </cell>
          <cell r="U520" t="str">
            <v>Miscellaneous Services</v>
          </cell>
        </row>
        <row r="521">
          <cell r="Q521" t="str">
            <v>current57821</v>
          </cell>
          <cell r="R521">
            <v>134</v>
          </cell>
          <cell r="S521">
            <v>18</v>
          </cell>
          <cell r="T521" t="str">
            <v>Other Oper Expenses</v>
          </cell>
          <cell r="U521" t="str">
            <v>Miscellaneous Services</v>
          </cell>
        </row>
        <row r="522">
          <cell r="Q522" t="str">
            <v>current57830</v>
          </cell>
          <cell r="R522">
            <v>134</v>
          </cell>
          <cell r="S522">
            <v>18</v>
          </cell>
          <cell r="T522" t="str">
            <v>Other Oper Expenses</v>
          </cell>
          <cell r="U522" t="str">
            <v>Miscellaneous Services</v>
          </cell>
        </row>
        <row r="523">
          <cell r="Q523" t="str">
            <v>current57831</v>
          </cell>
          <cell r="R523">
            <v>134</v>
          </cell>
          <cell r="S523">
            <v>18</v>
          </cell>
          <cell r="T523" t="str">
            <v>Other Oper Expenses</v>
          </cell>
          <cell r="U523" t="str">
            <v>Miscellaneous Services</v>
          </cell>
        </row>
        <row r="524">
          <cell r="Q524" t="str">
            <v>current57840</v>
          </cell>
          <cell r="R524">
            <v>134</v>
          </cell>
          <cell r="S524">
            <v>18</v>
          </cell>
          <cell r="T524" t="str">
            <v>Other Oper Expenses</v>
          </cell>
          <cell r="U524" t="str">
            <v>Miscellaneous Services</v>
          </cell>
        </row>
        <row r="525">
          <cell r="Q525" t="str">
            <v>current57841</v>
          </cell>
          <cell r="R525">
            <v>134</v>
          </cell>
          <cell r="S525">
            <v>18</v>
          </cell>
          <cell r="T525" t="str">
            <v>Other Oper Expenses</v>
          </cell>
          <cell r="U525" t="str">
            <v>Miscellaneous Services</v>
          </cell>
        </row>
        <row r="526">
          <cell r="Q526" t="str">
            <v>current57850</v>
          </cell>
          <cell r="R526">
            <v>134</v>
          </cell>
          <cell r="S526">
            <v>18</v>
          </cell>
          <cell r="T526" t="str">
            <v>Other Oper Expenses</v>
          </cell>
          <cell r="U526" t="str">
            <v>Miscellaneous Services</v>
          </cell>
        </row>
        <row r="527">
          <cell r="Q527" t="str">
            <v>current57851</v>
          </cell>
          <cell r="R527">
            <v>134</v>
          </cell>
          <cell r="S527">
            <v>18</v>
          </cell>
          <cell r="T527" t="str">
            <v>Other Oper Expenses</v>
          </cell>
          <cell r="U527" t="str">
            <v>Miscellaneous Services</v>
          </cell>
        </row>
        <row r="528">
          <cell r="Q528" t="str">
            <v>current57860</v>
          </cell>
          <cell r="R528">
            <v>134</v>
          </cell>
          <cell r="S528">
            <v>18</v>
          </cell>
          <cell r="T528" t="str">
            <v>Other Oper Expenses</v>
          </cell>
          <cell r="U528" t="str">
            <v>Miscellaneous Services</v>
          </cell>
        </row>
        <row r="529">
          <cell r="Q529" t="str">
            <v>current57861</v>
          </cell>
          <cell r="R529">
            <v>134</v>
          </cell>
          <cell r="S529">
            <v>18</v>
          </cell>
          <cell r="T529" t="str">
            <v>Other Oper Expenses</v>
          </cell>
          <cell r="U529" t="str">
            <v>Miscellaneous Services</v>
          </cell>
        </row>
        <row r="530">
          <cell r="Q530" t="str">
            <v>current57870</v>
          </cell>
          <cell r="R530">
            <v>134</v>
          </cell>
          <cell r="S530">
            <v>18</v>
          </cell>
          <cell r="T530" t="str">
            <v>Other Oper Expenses</v>
          </cell>
          <cell r="U530" t="str">
            <v>Miscellaneous Services</v>
          </cell>
        </row>
        <row r="531">
          <cell r="Q531" t="str">
            <v>current57871</v>
          </cell>
          <cell r="R531">
            <v>134</v>
          </cell>
          <cell r="S531">
            <v>18</v>
          </cell>
          <cell r="T531" t="str">
            <v>Other Oper Expenses</v>
          </cell>
          <cell r="U531" t="str">
            <v>Miscellaneous Services</v>
          </cell>
        </row>
        <row r="532">
          <cell r="Q532" t="str">
            <v>current57880</v>
          </cell>
          <cell r="R532">
            <v>134</v>
          </cell>
          <cell r="S532">
            <v>18</v>
          </cell>
          <cell r="T532" t="str">
            <v>Other Oper Expenses</v>
          </cell>
          <cell r="U532" t="str">
            <v>Miscellaneous Services</v>
          </cell>
        </row>
        <row r="533">
          <cell r="Q533" t="str">
            <v>current57881</v>
          </cell>
          <cell r="R533">
            <v>134</v>
          </cell>
          <cell r="S533">
            <v>18</v>
          </cell>
          <cell r="T533" t="str">
            <v>Other Oper Expenses</v>
          </cell>
          <cell r="U533" t="str">
            <v>Miscellaneous Services</v>
          </cell>
        </row>
        <row r="534">
          <cell r="Q534" t="str">
            <v>current57890</v>
          </cell>
          <cell r="R534">
            <v>134</v>
          </cell>
          <cell r="S534">
            <v>18</v>
          </cell>
          <cell r="T534" t="str">
            <v>Other Oper Expenses</v>
          </cell>
          <cell r="U534" t="str">
            <v>Miscellaneous Services</v>
          </cell>
        </row>
        <row r="535">
          <cell r="Q535" t="str">
            <v>current57891</v>
          </cell>
          <cell r="R535">
            <v>134</v>
          </cell>
          <cell r="S535">
            <v>18</v>
          </cell>
          <cell r="T535" t="str">
            <v>Other Oper Expenses</v>
          </cell>
          <cell r="U535" t="str">
            <v>Miscellaneous Services</v>
          </cell>
        </row>
        <row r="536">
          <cell r="Q536" t="str">
            <v>current57895</v>
          </cell>
          <cell r="R536">
            <v>134</v>
          </cell>
          <cell r="S536">
            <v>18</v>
          </cell>
          <cell r="T536" t="str">
            <v>Other Oper Expenses</v>
          </cell>
          <cell r="U536" t="str">
            <v>Miscellaneous Services</v>
          </cell>
        </row>
        <row r="537">
          <cell r="Q537" t="str">
            <v>current57896</v>
          </cell>
          <cell r="R537">
            <v>134</v>
          </cell>
          <cell r="S537">
            <v>18</v>
          </cell>
          <cell r="T537" t="str">
            <v>Other Oper Expenses</v>
          </cell>
          <cell r="U537" t="str">
            <v>Miscellaneous Services</v>
          </cell>
        </row>
        <row r="538">
          <cell r="Q538" t="str">
            <v>current57352</v>
          </cell>
          <cell r="R538">
            <v>135</v>
          </cell>
          <cell r="S538">
            <v>18</v>
          </cell>
          <cell r="T538" t="str">
            <v>Other Oper Expenses</v>
          </cell>
          <cell r="U538" t="str">
            <v>Membership &amp; Subs-Federally Chargeable</v>
          </cell>
        </row>
        <row r="539">
          <cell r="Q539" t="str">
            <v>current56610</v>
          </cell>
          <cell r="R539">
            <v>136</v>
          </cell>
          <cell r="S539">
            <v>18</v>
          </cell>
          <cell r="T539" t="str">
            <v>Other Oper Expenses</v>
          </cell>
          <cell r="U539" t="str">
            <v>Advertising - Federal Chargeable</v>
          </cell>
        </row>
        <row r="540">
          <cell r="Q540" t="str">
            <v>current57355</v>
          </cell>
          <cell r="R540">
            <v>137</v>
          </cell>
          <cell r="S540">
            <v>18</v>
          </cell>
          <cell r="T540" t="str">
            <v>Other Oper Expenses</v>
          </cell>
          <cell r="U540" t="str">
            <v>Royalties</v>
          </cell>
        </row>
        <row r="541">
          <cell r="Q541" t="str">
            <v>current57004</v>
          </cell>
          <cell r="R541">
            <v>138</v>
          </cell>
          <cell r="S541">
            <v>18</v>
          </cell>
          <cell r="T541" t="str">
            <v>Other Oper Expenses</v>
          </cell>
          <cell r="U541" t="str">
            <v>Food &amp; Beverages for Bus Meetings/Conf</v>
          </cell>
        </row>
        <row r="542">
          <cell r="Q542" t="str">
            <v>current57005</v>
          </cell>
          <cell r="R542">
            <v>138</v>
          </cell>
          <cell r="S542">
            <v>18</v>
          </cell>
          <cell r="T542" t="str">
            <v>Other Oper Expenses</v>
          </cell>
          <cell r="U542" t="str">
            <v>Food &amp; Beverages for Bus Meetings/Conf</v>
          </cell>
        </row>
        <row r="543">
          <cell r="Q543" t="str">
            <v>current56724</v>
          </cell>
          <cell r="R543">
            <v>139</v>
          </cell>
          <cell r="S543">
            <v>18</v>
          </cell>
          <cell r="T543" t="str">
            <v>Other Oper Expenses</v>
          </cell>
          <cell r="U543" t="str">
            <v>Temporary Labor Costs</v>
          </cell>
        </row>
        <row r="544">
          <cell r="Q544" t="str">
            <v>r&amp;r56724</v>
          </cell>
          <cell r="R544">
            <v>139</v>
          </cell>
          <cell r="S544">
            <v>18</v>
          </cell>
          <cell r="T544" t="str">
            <v>Other Oper Expenses</v>
          </cell>
          <cell r="U544" t="str">
            <v>Temporary Labor Costs</v>
          </cell>
        </row>
        <row r="545">
          <cell r="Q545" t="str">
            <v>current57810</v>
          </cell>
          <cell r="R545">
            <v>140</v>
          </cell>
          <cell r="S545">
            <v>18</v>
          </cell>
          <cell r="T545" t="str">
            <v>Other Oper Expenses</v>
          </cell>
          <cell r="U545" t="str">
            <v>Expense in Excess of $25K on Subcontract</v>
          </cell>
        </row>
        <row r="546">
          <cell r="Q546" t="str">
            <v>current56121</v>
          </cell>
          <cell r="R546">
            <v>141</v>
          </cell>
          <cell r="S546">
            <v>18</v>
          </cell>
          <cell r="T546" t="str">
            <v>Other Oper Expenses</v>
          </cell>
          <cell r="U546" t="str">
            <v>Computer &amp; Data Processing Serv Academic</v>
          </cell>
        </row>
        <row r="547">
          <cell r="Q547" t="str">
            <v>current57330</v>
          </cell>
          <cell r="R547">
            <v>142</v>
          </cell>
          <cell r="S547">
            <v>18</v>
          </cell>
          <cell r="T547" t="str">
            <v>Other Oper Expenses</v>
          </cell>
          <cell r="U547" t="str">
            <v>Fines &amp; Penalties</v>
          </cell>
        </row>
        <row r="548">
          <cell r="Q548" t="str">
            <v>current57375</v>
          </cell>
          <cell r="R548">
            <v>143</v>
          </cell>
          <cell r="S548">
            <v>18</v>
          </cell>
          <cell r="T548" t="str">
            <v>Other Oper Expenses</v>
          </cell>
          <cell r="U548" t="str">
            <v>Donations &amp; Contributions</v>
          </cell>
        </row>
        <row r="549">
          <cell r="Q549" t="str">
            <v>current57351</v>
          </cell>
          <cell r="R549">
            <v>143</v>
          </cell>
          <cell r="S549">
            <v>18</v>
          </cell>
          <cell r="T549" t="str">
            <v>Other Oper Expenses</v>
          </cell>
          <cell r="U549" t="str">
            <v>Donations &amp; Contributions</v>
          </cell>
        </row>
        <row r="550">
          <cell r="Q550" t="str">
            <v>current57353</v>
          </cell>
          <cell r="R550">
            <v>144</v>
          </cell>
          <cell r="S550">
            <v>18</v>
          </cell>
          <cell r="T550" t="str">
            <v>Other Oper Expenses</v>
          </cell>
          <cell r="U550" t="str">
            <v>Membership &amp; Subs-Federally Unchargeable</v>
          </cell>
        </row>
        <row r="551">
          <cell r="Q551" t="str">
            <v>current56611</v>
          </cell>
          <cell r="R551">
            <v>145</v>
          </cell>
          <cell r="S551">
            <v>18</v>
          </cell>
          <cell r="T551" t="str">
            <v>Other Oper Expenses</v>
          </cell>
          <cell r="U551" t="str">
            <v>Advertising - Federally Unchargeable</v>
          </cell>
        </row>
        <row r="552">
          <cell r="Q552" t="str">
            <v>current57006</v>
          </cell>
          <cell r="R552">
            <v>146</v>
          </cell>
          <cell r="S552">
            <v>18</v>
          </cell>
          <cell r="T552" t="str">
            <v>Other Oper Expenses</v>
          </cell>
          <cell r="U552" t="str">
            <v>Social Activities &amp; Entertainment</v>
          </cell>
        </row>
        <row r="553">
          <cell r="Q553" t="str">
            <v>current57007</v>
          </cell>
          <cell r="R553">
            <v>146</v>
          </cell>
          <cell r="S553">
            <v>18</v>
          </cell>
          <cell r="T553" t="str">
            <v>Other Oper Expenses</v>
          </cell>
          <cell r="U553" t="str">
            <v>Social Activities &amp; Entertainment</v>
          </cell>
        </row>
        <row r="554">
          <cell r="Q554" t="str">
            <v>current57332</v>
          </cell>
          <cell r="R554">
            <v>147</v>
          </cell>
          <cell r="S554">
            <v>18</v>
          </cell>
          <cell r="T554" t="str">
            <v>Other Oper Expenses</v>
          </cell>
          <cell r="U554" t="str">
            <v>Cost of Legal Proceedings</v>
          </cell>
        </row>
        <row r="555">
          <cell r="Q555" t="str">
            <v>current56726</v>
          </cell>
          <cell r="R555">
            <v>148</v>
          </cell>
          <cell r="S555">
            <v>18</v>
          </cell>
          <cell r="T555" t="str">
            <v>Other Oper Expenses</v>
          </cell>
          <cell r="U555" t="str">
            <v>Honoraria (Other than UC Employee)</v>
          </cell>
        </row>
        <row r="556">
          <cell r="Q556" t="str">
            <v>current57333</v>
          </cell>
          <cell r="R556">
            <v>149</v>
          </cell>
          <cell r="S556">
            <v>18</v>
          </cell>
          <cell r="T556" t="str">
            <v>Other Oper Expenses</v>
          </cell>
          <cell r="U556" t="str">
            <v>UCOP Assessment Fee</v>
          </cell>
        </row>
        <row r="557">
          <cell r="Q557" t="str">
            <v>current57316</v>
          </cell>
          <cell r="R557">
            <v>150</v>
          </cell>
          <cell r="S557">
            <v>18</v>
          </cell>
          <cell r="T557" t="str">
            <v>Other Oper Expenses</v>
          </cell>
          <cell r="U557" t="str">
            <v>USHIP - Self - Insurance</v>
          </cell>
        </row>
        <row r="558">
          <cell r="Q558" t="str">
            <v>current57315</v>
          </cell>
          <cell r="R558">
            <v>151</v>
          </cell>
          <cell r="S558">
            <v>18</v>
          </cell>
          <cell r="T558" t="str">
            <v>Other Oper Expenses</v>
          </cell>
          <cell r="U558" t="str">
            <v>GSHIP - Self - Insruance</v>
          </cell>
        </row>
        <row r="559">
          <cell r="Q559" t="str">
            <v>current57313</v>
          </cell>
          <cell r="R559">
            <v>152</v>
          </cell>
          <cell r="S559">
            <v>18</v>
          </cell>
          <cell r="T559" t="str">
            <v>Other Oper Expenses</v>
          </cell>
          <cell r="U559" t="str">
            <v>Medical Malpractice Insurance</v>
          </cell>
        </row>
        <row r="560">
          <cell r="Q560" t="str">
            <v>current57310</v>
          </cell>
          <cell r="R560">
            <v>153</v>
          </cell>
          <cell r="S560">
            <v>18</v>
          </cell>
          <cell r="T560" t="str">
            <v>Other Oper Expenses</v>
          </cell>
          <cell r="U560" t="str">
            <v>General Liability Insurance</v>
          </cell>
        </row>
        <row r="561">
          <cell r="Q561" t="str">
            <v>current57314</v>
          </cell>
          <cell r="R561">
            <v>153</v>
          </cell>
          <cell r="S561">
            <v>18</v>
          </cell>
          <cell r="T561" t="str">
            <v>Other Oper Expenses</v>
          </cell>
          <cell r="U561" t="str">
            <v>General Liability Insurance</v>
          </cell>
        </row>
        <row r="562">
          <cell r="Q562" t="str">
            <v>current57311</v>
          </cell>
          <cell r="R562">
            <v>154</v>
          </cell>
          <cell r="S562">
            <v>18</v>
          </cell>
          <cell r="T562" t="str">
            <v>Other Oper Expenses</v>
          </cell>
          <cell r="U562" t="str">
            <v>Other Insurance</v>
          </cell>
        </row>
        <row r="563">
          <cell r="Q563" t="str">
            <v>current57312</v>
          </cell>
          <cell r="R563">
            <v>154</v>
          </cell>
          <cell r="S563">
            <v>18</v>
          </cell>
          <cell r="T563" t="str">
            <v>Other Oper Expenses</v>
          </cell>
          <cell r="U563" t="str">
            <v>Other Insurance</v>
          </cell>
        </row>
        <row r="564">
          <cell r="Q564" t="str">
            <v>loan57301</v>
          </cell>
          <cell r="R564">
            <v>155</v>
          </cell>
          <cell r="S564">
            <v>18</v>
          </cell>
          <cell r="T564" t="str">
            <v>Other Oper Expenses</v>
          </cell>
          <cell r="U564" t="str">
            <v>Write-off of Notes as Uncollectible</v>
          </cell>
        </row>
        <row r="565">
          <cell r="Q565" t="str">
            <v>loan57302</v>
          </cell>
          <cell r="R565">
            <v>156</v>
          </cell>
          <cell r="S565">
            <v>18</v>
          </cell>
          <cell r="T565" t="str">
            <v>Other Oper Expenses</v>
          </cell>
          <cell r="U565" t="str">
            <v>Loans assigned to Fed Govt</v>
          </cell>
        </row>
        <row r="566">
          <cell r="Q566" t="str">
            <v>loan57303</v>
          </cell>
          <cell r="R566">
            <v>157</v>
          </cell>
          <cell r="S566">
            <v>18</v>
          </cell>
          <cell r="T566" t="str">
            <v>Other Oper Expenses</v>
          </cell>
          <cell r="U566" t="str">
            <v>Collection and Litigation Expense</v>
          </cell>
        </row>
        <row r="567">
          <cell r="Q567" t="str">
            <v>loan57305</v>
          </cell>
          <cell r="R567">
            <v>158</v>
          </cell>
          <cell r="S567">
            <v>18</v>
          </cell>
          <cell r="T567" t="str">
            <v>Other Oper Expenses</v>
          </cell>
          <cell r="U567" t="str">
            <v>Reserve for Bad Debts</v>
          </cell>
        </row>
        <row r="568">
          <cell r="Q568" t="str">
            <v>current41010</v>
          </cell>
          <cell r="R568">
            <v>159</v>
          </cell>
          <cell r="S568">
            <v>19</v>
          </cell>
          <cell r="T568" t="str">
            <v>NonOperating Revenue-State Edu Approp</v>
          </cell>
          <cell r="U568" t="str">
            <v>State of CA-General Support</v>
          </cell>
        </row>
        <row r="569">
          <cell r="Q569" t="str">
            <v>current49000</v>
          </cell>
          <cell r="R569">
            <v>160</v>
          </cell>
          <cell r="S569">
            <v>20</v>
          </cell>
          <cell r="T569" t="str">
            <v>NonOperating Revenue-State Financing Approp</v>
          </cell>
          <cell r="U569" t="str">
            <v>State of CA-Sp St App-Cap Finance-Lease Purc</v>
          </cell>
        </row>
        <row r="570">
          <cell r="Q570" t="str">
            <v>current49070</v>
          </cell>
          <cell r="R570">
            <v>161</v>
          </cell>
          <cell r="S570">
            <v>21</v>
          </cell>
          <cell r="T570" t="str">
            <v>NonOperating Revenue-Federal Financing Approp</v>
          </cell>
          <cell r="U570" t="str">
            <v>Federal Fin Approp-BABS</v>
          </cell>
        </row>
        <row r="571">
          <cell r="Q571" t="str">
            <v>current49080</v>
          </cell>
          <cell r="R571">
            <v>162</v>
          </cell>
          <cell r="S571">
            <v>22</v>
          </cell>
          <cell r="T571" t="str">
            <v>NonOperating Revenue-Federal Pell Grants</v>
          </cell>
          <cell r="U571" t="str">
            <v>Federal Pell Grants</v>
          </cell>
        </row>
        <row r="572">
          <cell r="Q572" t="str">
            <v>current44000</v>
          </cell>
          <cell r="R572">
            <v>163</v>
          </cell>
          <cell r="S572">
            <v>23</v>
          </cell>
          <cell r="T572" t="str">
            <v>NonOperating Revenue-Private Gifts</v>
          </cell>
          <cell r="U572" t="str">
            <v>Private Gifts-Unrestricted</v>
          </cell>
        </row>
        <row r="573">
          <cell r="Q573" t="str">
            <v>current44001</v>
          </cell>
          <cell r="R573">
            <v>163</v>
          </cell>
          <cell r="S573">
            <v>23</v>
          </cell>
          <cell r="T573" t="str">
            <v>NonOperating Revenue-Private Gifts</v>
          </cell>
          <cell r="U573" t="str">
            <v>Private Gifts-Unrestricted</v>
          </cell>
        </row>
        <row r="574">
          <cell r="Q574" t="str">
            <v>current44002</v>
          </cell>
          <cell r="R574">
            <v>163</v>
          </cell>
          <cell r="S574">
            <v>23</v>
          </cell>
          <cell r="T574" t="str">
            <v>NonOperating Revenue-Private Gifts</v>
          </cell>
          <cell r="U574" t="str">
            <v>Private Gifts-Unrestricted</v>
          </cell>
        </row>
        <row r="575">
          <cell r="Q575" t="str">
            <v>current44003</v>
          </cell>
          <cell r="R575">
            <v>163</v>
          </cell>
          <cell r="S575">
            <v>23</v>
          </cell>
          <cell r="T575" t="str">
            <v>NonOperating Revenue-Private Gifts</v>
          </cell>
          <cell r="U575" t="str">
            <v>Private Gifts-Unrestricted</v>
          </cell>
        </row>
        <row r="576">
          <cell r="Q576" t="str">
            <v>current44010</v>
          </cell>
          <cell r="R576">
            <v>164</v>
          </cell>
          <cell r="S576">
            <v>23</v>
          </cell>
          <cell r="T576" t="str">
            <v>NonOperating Revenue-Private Gifts</v>
          </cell>
          <cell r="U576" t="str">
            <v>Private Gifts-Restricted</v>
          </cell>
        </row>
        <row r="577">
          <cell r="Q577" t="str">
            <v>loan44010</v>
          </cell>
          <cell r="R577">
            <v>164</v>
          </cell>
          <cell r="S577">
            <v>23</v>
          </cell>
          <cell r="T577" t="str">
            <v>NonOperating Revenue-Private Gifts</v>
          </cell>
          <cell r="U577" t="str">
            <v>Private Gifts-Restricted</v>
          </cell>
        </row>
        <row r="578">
          <cell r="Q578" t="str">
            <v>current44011</v>
          </cell>
          <cell r="R578">
            <v>164</v>
          </cell>
          <cell r="S578">
            <v>23</v>
          </cell>
          <cell r="T578" t="str">
            <v>NonOperating Revenue-Private Gifts</v>
          </cell>
          <cell r="U578" t="str">
            <v>Private Gifts-Restricted</v>
          </cell>
        </row>
        <row r="579">
          <cell r="Q579" t="str">
            <v>current44012</v>
          </cell>
          <cell r="R579">
            <v>164</v>
          </cell>
          <cell r="S579">
            <v>23</v>
          </cell>
          <cell r="T579" t="str">
            <v>NonOperating Revenue-Private Gifts</v>
          </cell>
          <cell r="U579" t="str">
            <v>Private Gifts-Restricted</v>
          </cell>
        </row>
        <row r="580">
          <cell r="Q580" t="str">
            <v>loan44012</v>
          </cell>
          <cell r="R580">
            <v>164</v>
          </cell>
          <cell r="S580">
            <v>23</v>
          </cell>
          <cell r="T580" t="str">
            <v>NonOperating Revenue-Private Gifts</v>
          </cell>
          <cell r="U580" t="str">
            <v>Private Gifts-Restricted</v>
          </cell>
        </row>
        <row r="581">
          <cell r="Q581" t="str">
            <v>current44013</v>
          </cell>
          <cell r="R581">
            <v>164</v>
          </cell>
          <cell r="S581">
            <v>23</v>
          </cell>
          <cell r="T581" t="str">
            <v>NonOperating Revenue-Private Gifts</v>
          </cell>
          <cell r="U581" t="str">
            <v>Private Gifts-Restricted</v>
          </cell>
        </row>
        <row r="582">
          <cell r="Q582" t="str">
            <v>loan44013</v>
          </cell>
          <cell r="R582">
            <v>164</v>
          </cell>
          <cell r="S582">
            <v>23</v>
          </cell>
          <cell r="T582" t="str">
            <v>NonOperating Revenue-Private Gifts</v>
          </cell>
          <cell r="U582" t="str">
            <v>Private Gifts-Restricted</v>
          </cell>
        </row>
        <row r="583">
          <cell r="Q583" t="str">
            <v>current44014</v>
          </cell>
          <cell r="R583">
            <v>164</v>
          </cell>
          <cell r="S583">
            <v>23</v>
          </cell>
          <cell r="T583" t="str">
            <v>NonOperating Revenue-Private Gifts</v>
          </cell>
          <cell r="U583" t="str">
            <v>Private Gifts-Restricted</v>
          </cell>
        </row>
        <row r="584">
          <cell r="Q584" t="str">
            <v>current44015</v>
          </cell>
          <cell r="R584">
            <v>164</v>
          </cell>
          <cell r="S584">
            <v>23</v>
          </cell>
          <cell r="T584" t="str">
            <v>NonOperating Revenue-Private Gifts</v>
          </cell>
          <cell r="U584" t="str">
            <v>Private Gifts-Restricted</v>
          </cell>
        </row>
        <row r="585">
          <cell r="Q585" t="str">
            <v>loan44015</v>
          </cell>
          <cell r="R585">
            <v>164</v>
          </cell>
          <cell r="S585">
            <v>23</v>
          </cell>
          <cell r="T585" t="str">
            <v>NonOperating Revenue-Private Gifts</v>
          </cell>
          <cell r="U585" t="str">
            <v>Private Gifts-Restricted</v>
          </cell>
        </row>
        <row r="586">
          <cell r="Q586" t="str">
            <v>current44020</v>
          </cell>
          <cell r="R586">
            <v>165</v>
          </cell>
          <cell r="S586">
            <v>23</v>
          </cell>
          <cell r="T586" t="str">
            <v>NonOperating Revenue-Private Gifts</v>
          </cell>
          <cell r="U586" t="str">
            <v>Private-Contra-Uncoll</v>
          </cell>
        </row>
        <row r="587">
          <cell r="Q587" t="str">
            <v>current44030</v>
          </cell>
          <cell r="R587">
            <v>166</v>
          </cell>
          <cell r="S587">
            <v>23</v>
          </cell>
          <cell r="T587" t="str">
            <v>NonOperating Revenue-Private Gifts</v>
          </cell>
          <cell r="U587" t="str">
            <v>Private-Contra-Discount on Pledges</v>
          </cell>
        </row>
        <row r="588">
          <cell r="Q588" t="str">
            <v>unexp49200</v>
          </cell>
          <cell r="R588">
            <v>167</v>
          </cell>
          <cell r="S588">
            <v>24</v>
          </cell>
          <cell r="T588" t="str">
            <v>NonOperating Revenue-Invest-STIP &amp;Other</v>
          </cell>
          <cell r="U588" t="str">
            <v>Investment Income-Other</v>
          </cell>
        </row>
        <row r="589">
          <cell r="Q589" t="str">
            <v>current49210</v>
          </cell>
          <cell r="R589">
            <v>168</v>
          </cell>
          <cell r="S589">
            <v>24</v>
          </cell>
          <cell r="T589" t="str">
            <v>NonOperating Revenue-Invest-STIP &amp;Other</v>
          </cell>
          <cell r="U589" t="str">
            <v>STIP Investment Income</v>
          </cell>
        </row>
        <row r="590">
          <cell r="Q590" t="str">
            <v>current49219</v>
          </cell>
          <cell r="R590">
            <v>168</v>
          </cell>
          <cell r="S590">
            <v>24</v>
          </cell>
          <cell r="T590" t="str">
            <v>NonOperating Revenue-Invest-STIP &amp;Other</v>
          </cell>
          <cell r="U590" t="str">
            <v>STIP Investment Income</v>
          </cell>
        </row>
        <row r="591">
          <cell r="Q591" t="str">
            <v>unexp49219</v>
          </cell>
          <cell r="R591">
            <v>168</v>
          </cell>
          <cell r="S591">
            <v>24</v>
          </cell>
          <cell r="T591" t="str">
            <v>NonOperating Revenue-Invest-STIP &amp;Other</v>
          </cell>
          <cell r="U591" t="str">
            <v>STIP Investment Income</v>
          </cell>
        </row>
        <row r="592">
          <cell r="Q592" t="str">
            <v>unexp49201</v>
          </cell>
          <cell r="R592">
            <v>169</v>
          </cell>
          <cell r="S592">
            <v>24</v>
          </cell>
          <cell r="T592" t="str">
            <v>NonOperating Revenue-Invest-STIP &amp;Other</v>
          </cell>
          <cell r="U592" t="str">
            <v>Invest Inc-SPWB Capital Leases</v>
          </cell>
        </row>
        <row r="593">
          <cell r="Q593" t="str">
            <v>current49214</v>
          </cell>
          <cell r="R593">
            <v>170</v>
          </cell>
          <cell r="S593">
            <v>24</v>
          </cell>
          <cell r="T593" t="str">
            <v>NonOperating Revenue-Invest-STIP &amp;Other</v>
          </cell>
          <cell r="U593" t="str">
            <v>Investment Income-TRIP</v>
          </cell>
        </row>
        <row r="594">
          <cell r="Q594" t="str">
            <v>retire57326</v>
          </cell>
          <cell r="R594">
            <v>171</v>
          </cell>
          <cell r="S594">
            <v>25</v>
          </cell>
          <cell r="T594" t="str">
            <v>NonOperating Expense-Interest Expense</v>
          </cell>
          <cell r="U594" t="str">
            <v>Aux Ent-Pmt of Int on Bonds</v>
          </cell>
        </row>
        <row r="595">
          <cell r="Q595" t="str">
            <v>retire57380</v>
          </cell>
          <cell r="R595">
            <v>172</v>
          </cell>
          <cell r="S595">
            <v>25</v>
          </cell>
          <cell r="T595" t="str">
            <v>NonOperating Expense-Interest Expense</v>
          </cell>
          <cell r="U595" t="str">
            <v>Aux Ent-Pmt of Int on Cap Leases</v>
          </cell>
        </row>
        <row r="596">
          <cell r="Q596" t="str">
            <v>retire57381</v>
          </cell>
          <cell r="R596">
            <v>173</v>
          </cell>
          <cell r="S596">
            <v>25</v>
          </cell>
          <cell r="T596" t="str">
            <v>NonOperating Expense-Interest Expense</v>
          </cell>
          <cell r="U596" t="str">
            <v>Pymt of Int Bank Loans Other</v>
          </cell>
        </row>
        <row r="597">
          <cell r="Q597" t="str">
            <v>retire57378</v>
          </cell>
          <cell r="R597">
            <v>174</v>
          </cell>
          <cell r="S597">
            <v>25</v>
          </cell>
          <cell r="T597" t="str">
            <v>NonOperating Expense-Interest Expense</v>
          </cell>
          <cell r="U597" t="str">
            <v>Pymt of Int-Tax Exempt CP</v>
          </cell>
        </row>
        <row r="598">
          <cell r="Q598" t="str">
            <v>retire57325</v>
          </cell>
          <cell r="R598">
            <v>175</v>
          </cell>
          <cell r="S598">
            <v>25</v>
          </cell>
          <cell r="T598" t="str">
            <v>NonOperating Expense-Interest Expense</v>
          </cell>
          <cell r="U598" t="str">
            <v>Other - Pmt of Int on Bonds</v>
          </cell>
        </row>
        <row r="599">
          <cell r="Q599" t="str">
            <v>retire57382</v>
          </cell>
          <cell r="R599">
            <v>176</v>
          </cell>
          <cell r="S599">
            <v>25</v>
          </cell>
          <cell r="T599" t="str">
            <v>NonOperating Expense-Interest Expense</v>
          </cell>
          <cell r="U599" t="str">
            <v>Pymt of Int Cap Lease Other</v>
          </cell>
        </row>
        <row r="600">
          <cell r="Q600" t="str">
            <v>retire57781</v>
          </cell>
          <cell r="R600">
            <v>177</v>
          </cell>
          <cell r="S600">
            <v>25</v>
          </cell>
          <cell r="T600" t="str">
            <v>NonOperating Expense-Interest Expense</v>
          </cell>
          <cell r="U600" t="str">
            <v>Otr-OneTime Pmt of Int-Sta Cap Leas</v>
          </cell>
        </row>
        <row r="601">
          <cell r="Q601" t="str">
            <v>retire57383</v>
          </cell>
          <cell r="R601">
            <v>178</v>
          </cell>
          <cell r="S601">
            <v>25</v>
          </cell>
          <cell r="T601" t="str">
            <v>NonOperating Expense-Interest Expense</v>
          </cell>
          <cell r="U601" t="str">
            <v>Pymt of Int State Cap Lease Ot</v>
          </cell>
        </row>
        <row r="602">
          <cell r="Q602" t="str">
            <v>retire57387</v>
          </cell>
          <cell r="R602">
            <v>179</v>
          </cell>
          <cell r="S602">
            <v>25</v>
          </cell>
          <cell r="T602" t="str">
            <v>NonOperating Expense-Interest Expense</v>
          </cell>
          <cell r="U602" t="str">
            <v>Interest Exp-Contra-Capitalizd</v>
          </cell>
        </row>
        <row r="603">
          <cell r="Q603" t="str">
            <v>retire57327</v>
          </cell>
          <cell r="R603">
            <v>180</v>
          </cell>
          <cell r="S603">
            <v>25</v>
          </cell>
          <cell r="T603" t="str">
            <v>NonOperating Expense-Interest Expense</v>
          </cell>
          <cell r="U603" t="str">
            <v>Amor Defer Fin Cost-Rev Bonds</v>
          </cell>
        </row>
        <row r="604">
          <cell r="Q604" t="str">
            <v>retire57389</v>
          </cell>
          <cell r="R604">
            <v>181</v>
          </cell>
          <cell r="S604">
            <v>25</v>
          </cell>
          <cell r="T604" t="str">
            <v>NonOperating Expense-Interest Expense</v>
          </cell>
          <cell r="U604" t="str">
            <v>Amort of Premium-Revenue Bond</v>
          </cell>
        </row>
        <row r="605">
          <cell r="Q605" t="str">
            <v>retire57328</v>
          </cell>
          <cell r="R605">
            <v>182</v>
          </cell>
          <cell r="S605">
            <v>25</v>
          </cell>
          <cell r="T605" t="str">
            <v>NonOperating Expense-Interest Expense</v>
          </cell>
          <cell r="U605" t="str">
            <v>Payment of Interest to OP</v>
          </cell>
        </row>
        <row r="606">
          <cell r="Q606" t="str">
            <v>current49300</v>
          </cell>
          <cell r="R606">
            <v>183</v>
          </cell>
          <cell r="S606">
            <v>26</v>
          </cell>
          <cell r="T606" t="str">
            <v>NonOper(Rev) Exp-(Gain) Loss Disp Cap</v>
          </cell>
          <cell r="U606" t="str">
            <v>Proceeds from Sale of Cap Assets- Campus</v>
          </cell>
        </row>
        <row r="607">
          <cell r="Q607" t="str">
            <v>invest49311</v>
          </cell>
          <cell r="R607">
            <v>184</v>
          </cell>
          <cell r="S607">
            <v>26</v>
          </cell>
          <cell r="T607" t="str">
            <v>NonOper(Rev) Exp-(Gain) Loss Disp Cap</v>
          </cell>
          <cell r="U607" t="str">
            <v>Disp C/A-Orig Cost-B&amp;S- Campus</v>
          </cell>
        </row>
        <row r="608">
          <cell r="Q608" t="str">
            <v>invest49313</v>
          </cell>
          <cell r="R608">
            <v>185</v>
          </cell>
          <cell r="S608">
            <v>26</v>
          </cell>
          <cell r="T608" t="str">
            <v>NonOper(Rev) Exp-(Gain) Loss Disp Cap</v>
          </cell>
          <cell r="U608" t="str">
            <v>Disp C/A-Orig Cost-Gen Imprvmt</v>
          </cell>
        </row>
        <row r="609">
          <cell r="Q609" t="str">
            <v>invest49315</v>
          </cell>
          <cell r="R609">
            <v>186</v>
          </cell>
          <cell r="S609">
            <v>26</v>
          </cell>
          <cell r="T609" t="str">
            <v>NonOper(Rev) Exp-(Gain) Loss Disp Cap</v>
          </cell>
          <cell r="U609" t="str">
            <v>Disp C/A-OrigCost-Software&lt; = $5M- Campus</v>
          </cell>
        </row>
        <row r="610">
          <cell r="Q610" t="str">
            <v>invest49316</v>
          </cell>
          <cell r="R610">
            <v>187</v>
          </cell>
          <cell r="S610">
            <v>26</v>
          </cell>
          <cell r="T610" t="str">
            <v>NonOper(Rev) Exp-(Gain) Loss Disp Cap</v>
          </cell>
          <cell r="U610" t="str">
            <v>Disp C/A-Orig Cost-Equipment- Campus</v>
          </cell>
        </row>
        <row r="611">
          <cell r="Q611" t="str">
            <v>invest49318</v>
          </cell>
          <cell r="R611">
            <v>188</v>
          </cell>
          <cell r="S611">
            <v>26</v>
          </cell>
          <cell r="T611" t="str">
            <v>NonOper(Rev) Exp-(Gain) Loss Disp Cap</v>
          </cell>
          <cell r="U611" t="str">
            <v>Dis Cap Ast-Orig Cst-Infr Asst-Camp</v>
          </cell>
        </row>
        <row r="612">
          <cell r="Q612" t="str">
            <v>invest49309</v>
          </cell>
          <cell r="R612">
            <v>189</v>
          </cell>
          <cell r="S612">
            <v>26</v>
          </cell>
          <cell r="T612" t="str">
            <v>NonOper(Rev) Exp-(Gain) Loss Disp Cap</v>
          </cell>
          <cell r="U612" t="str">
            <v>Disp Cap Assets-Orig Cost-Lib Mat &amp; Coll-Campus</v>
          </cell>
        </row>
        <row r="613">
          <cell r="Q613" t="str">
            <v>invest49321</v>
          </cell>
          <cell r="R613">
            <v>190</v>
          </cell>
          <cell r="S613">
            <v>26</v>
          </cell>
          <cell r="T613" t="str">
            <v>NonOper(Rev) Exp-(Gain) Loss Disp Cap</v>
          </cell>
          <cell r="U613" t="str">
            <v>Disp C/A-Acc Dep-B&amp;S- Campus</v>
          </cell>
        </row>
        <row r="614">
          <cell r="Q614" t="str">
            <v>invest49323</v>
          </cell>
          <cell r="R614">
            <v>191</v>
          </cell>
          <cell r="S614">
            <v>26</v>
          </cell>
          <cell r="T614" t="str">
            <v>NonOper(Rev) Exp-(Gain) Loss Disp Cap</v>
          </cell>
          <cell r="U614" t="str">
            <v>Disp C/A-Acc Dep-Gen Improvemt</v>
          </cell>
        </row>
        <row r="615">
          <cell r="Q615" t="str">
            <v>invest49325</v>
          </cell>
          <cell r="R615">
            <v>192</v>
          </cell>
          <cell r="S615">
            <v>26</v>
          </cell>
          <cell r="T615" t="str">
            <v>NonOper(Rev) Exp-(Gain) Loss Disp Cap</v>
          </cell>
          <cell r="U615" t="str">
            <v>Disp C/A-Acc Dep-Software &lt; = $5M- Campus</v>
          </cell>
        </row>
        <row r="616">
          <cell r="Q616" t="str">
            <v>invest49326</v>
          </cell>
          <cell r="R616">
            <v>193</v>
          </cell>
          <cell r="S616">
            <v>26</v>
          </cell>
          <cell r="T616" t="str">
            <v>NonOper(Rev) Exp-(Gain) Loss Disp Cap</v>
          </cell>
          <cell r="U616" t="str">
            <v>Disp Cap Assets-Accum Depr-Equipment-Campus</v>
          </cell>
        </row>
        <row r="617">
          <cell r="Q617" t="str">
            <v>invest49328</v>
          </cell>
          <cell r="R617">
            <v>193</v>
          </cell>
          <cell r="S617">
            <v>26</v>
          </cell>
          <cell r="T617" t="str">
            <v>NonOper(Rev) Exp-(Gain) Loss Disp Cap</v>
          </cell>
          <cell r="U617" t="str">
            <v>Disp Cap Assets-Accum Depr-Infrastructure-Campus</v>
          </cell>
        </row>
        <row r="618">
          <cell r="Q618" t="str">
            <v>invest49329</v>
          </cell>
          <cell r="R618">
            <v>194</v>
          </cell>
          <cell r="S618">
            <v>26</v>
          </cell>
          <cell r="T618" t="str">
            <v>NonOper(Rev) Exp-(Gain) Loss Disp Cap</v>
          </cell>
          <cell r="U618" t="str">
            <v>Disp Cap Assets-Accum Depr-Lib Mat &amp; Coll-Campus</v>
          </cell>
        </row>
        <row r="619">
          <cell r="Q619" t="str">
            <v>current49550</v>
          </cell>
          <cell r="R619">
            <v>195</v>
          </cell>
          <cell r="S619">
            <v>27</v>
          </cell>
          <cell r="T619" t="str">
            <v>NonOper (Revenue) Expenses-Other</v>
          </cell>
          <cell r="U619" t="str">
            <v>Other Nonoperating Revenue</v>
          </cell>
        </row>
        <row r="620">
          <cell r="Q620" t="str">
            <v>current49592</v>
          </cell>
          <cell r="R620">
            <v>196</v>
          </cell>
          <cell r="S620">
            <v>27</v>
          </cell>
          <cell r="T620" t="str">
            <v>NonOper (Revenue) Expenses-Other</v>
          </cell>
          <cell r="U620" t="str">
            <v>OtherNonoperating Expense</v>
          </cell>
        </row>
        <row r="621">
          <cell r="Q621" t="str">
            <v>current57560</v>
          </cell>
          <cell r="R621">
            <v>197</v>
          </cell>
          <cell r="S621">
            <v>27</v>
          </cell>
          <cell r="T621" t="str">
            <v>NonOper (Revenue) Expenses-Other</v>
          </cell>
          <cell r="U621" t="str">
            <v>Other Losses, Other than Capital Assets</v>
          </cell>
        </row>
        <row r="622">
          <cell r="Q622" t="str">
            <v>retire49550</v>
          </cell>
          <cell r="R622">
            <v>198</v>
          </cell>
          <cell r="S622">
            <v>27</v>
          </cell>
          <cell r="T622" t="str">
            <v>NonOper (Revenue) Expenses-Other</v>
          </cell>
          <cell r="U622" t="str">
            <v>Other Misc Additions</v>
          </cell>
        </row>
        <row r="623">
          <cell r="Q623" t="str">
            <v>loan49550</v>
          </cell>
          <cell r="R623">
            <v>198</v>
          </cell>
          <cell r="S623">
            <v>27</v>
          </cell>
          <cell r="T623" t="str">
            <v>NonOper (Revenue) Expenses-Other</v>
          </cell>
          <cell r="U623" t="str">
            <v>Other Misc Additions</v>
          </cell>
        </row>
        <row r="624">
          <cell r="Q624" t="str">
            <v>loan49570</v>
          </cell>
          <cell r="R624">
            <v>199</v>
          </cell>
          <cell r="S624">
            <v>27</v>
          </cell>
          <cell r="T624" t="str">
            <v>NonOper (Revenue) Expenses-Other</v>
          </cell>
          <cell r="U624" t="str">
            <v>Other Misc Deductions</v>
          </cell>
        </row>
        <row r="625">
          <cell r="Q625" t="str">
            <v>retire49570</v>
          </cell>
          <cell r="R625">
            <v>199</v>
          </cell>
          <cell r="S625">
            <v>27</v>
          </cell>
          <cell r="T625" t="str">
            <v>NonOper (Revenue) Expenses-Other</v>
          </cell>
          <cell r="U625" t="str">
            <v>Other Misc Deductions</v>
          </cell>
        </row>
        <row r="626">
          <cell r="Q626" t="str">
            <v>loan42400</v>
          </cell>
          <cell r="R626">
            <v>200</v>
          </cell>
          <cell r="S626">
            <v>27</v>
          </cell>
          <cell r="T626" t="str">
            <v>NonOper (Revenue) Expenses-Other</v>
          </cell>
          <cell r="U626" t="str">
            <v>Federal Loans Received</v>
          </cell>
        </row>
        <row r="627">
          <cell r="Q627" t="str">
            <v>loan57306</v>
          </cell>
          <cell r="R627">
            <v>201</v>
          </cell>
          <cell r="S627">
            <v>27</v>
          </cell>
          <cell r="T627" t="str">
            <v>NonOper (Revenue) Expenses-Other</v>
          </cell>
          <cell r="U627" t="str">
            <v>Federal Loans Disbursed</v>
          </cell>
        </row>
        <row r="628">
          <cell r="Q628" t="str">
            <v>unexp49900</v>
          </cell>
          <cell r="R628">
            <v>202</v>
          </cell>
          <cell r="S628">
            <v>28</v>
          </cell>
          <cell r="T628" t="str">
            <v>Other Changes in NA-State Capital Approp</v>
          </cell>
          <cell r="U628" t="str">
            <v>State Capital Appropriations</v>
          </cell>
        </row>
        <row r="629">
          <cell r="Q629" t="str">
            <v>unexp49910</v>
          </cell>
          <cell r="R629">
            <v>203</v>
          </cell>
          <cell r="S629">
            <v>29</v>
          </cell>
          <cell r="T629" t="str">
            <v>Other Changes in NA-Capital Gifts &amp; Grants</v>
          </cell>
          <cell r="U629" t="str">
            <v>Pvt Gifts and Grants</v>
          </cell>
        </row>
        <row r="630">
          <cell r="Q630" t="str">
            <v>unexp49932</v>
          </cell>
          <cell r="R630">
            <v>203</v>
          </cell>
          <cell r="S630">
            <v>29</v>
          </cell>
          <cell r="T630" t="str">
            <v>Other Changes in NA-Capital Gifts &amp; Grants</v>
          </cell>
          <cell r="U630" t="str">
            <v>Pvt Gifts and Grants</v>
          </cell>
        </row>
        <row r="631">
          <cell r="Q631" t="str">
            <v>unexp49933</v>
          </cell>
          <cell r="R631">
            <v>203</v>
          </cell>
          <cell r="S631">
            <v>29</v>
          </cell>
          <cell r="T631" t="str">
            <v>Other Changes in NA-Capital Gifts &amp; Grants</v>
          </cell>
          <cell r="U631" t="str">
            <v>Pvt Gifts and Grants</v>
          </cell>
        </row>
        <row r="632">
          <cell r="Q632" t="str">
            <v>unexp49911</v>
          </cell>
          <cell r="R632">
            <v>204</v>
          </cell>
          <cell r="S632">
            <v>29</v>
          </cell>
          <cell r="T632" t="str">
            <v>Other Changes in NA-Capital Gifts &amp; Grants</v>
          </cell>
          <cell r="U632" t="str">
            <v>Pvt Gifts-Uncoll</v>
          </cell>
        </row>
        <row r="633">
          <cell r="Q633" t="str">
            <v>unexp49912</v>
          </cell>
          <cell r="R633">
            <v>205</v>
          </cell>
          <cell r="S633">
            <v>29</v>
          </cell>
          <cell r="T633" t="str">
            <v>Other Changes in NA-Capital Gifts &amp; Grants</v>
          </cell>
          <cell r="U633" t="str">
            <v>Pvt Gifts-Discount on Pledges</v>
          </cell>
        </row>
        <row r="634">
          <cell r="Q634" t="str">
            <v>invest49923</v>
          </cell>
          <cell r="R634">
            <v>206</v>
          </cell>
          <cell r="S634">
            <v>29</v>
          </cell>
          <cell r="T634" t="str">
            <v>Other Changes in NA-Capital Gifts &amp; Grants</v>
          </cell>
          <cell r="U634" t="str">
            <v>Pvt Gifts-Gen Improvements-Campus</v>
          </cell>
        </row>
        <row r="635">
          <cell r="Q635" t="str">
            <v>invest49926</v>
          </cell>
          <cell r="R635">
            <v>207</v>
          </cell>
          <cell r="S635">
            <v>29</v>
          </cell>
          <cell r="T635" t="str">
            <v>Other Changes in NA-Capital Gifts &amp; Grants</v>
          </cell>
          <cell r="U635" t="str">
            <v>Pvt Gifts-Equipment- Campus</v>
          </cell>
        </row>
        <row r="636">
          <cell r="Q636" t="str">
            <v>invest49927</v>
          </cell>
          <cell r="R636">
            <v>208</v>
          </cell>
          <cell r="S636">
            <v>29</v>
          </cell>
          <cell r="T636" t="str">
            <v>Other Changes in NA-Capital Gifts &amp; Grants</v>
          </cell>
          <cell r="U636" t="str">
            <v>Pvt Gifts-LibMat&amp;LibCol(ex Rare Bk)</v>
          </cell>
        </row>
        <row r="637">
          <cell r="Q637" t="str">
            <v>invest49928</v>
          </cell>
          <cell r="R637">
            <v>209</v>
          </cell>
          <cell r="S637">
            <v>29</v>
          </cell>
          <cell r="T637" t="str">
            <v>Other Changes in NA-Capital Gifts &amp; Grants</v>
          </cell>
          <cell r="U637" t="str">
            <v>Pvt Gifts-Library Rare Bks &amp; Rare Bk Collections</v>
          </cell>
        </row>
        <row r="638">
          <cell r="Q638" t="str">
            <v>invest49931</v>
          </cell>
          <cell r="R638">
            <v>210</v>
          </cell>
          <cell r="S638">
            <v>29</v>
          </cell>
          <cell r="T638" t="str">
            <v>Other Changes in NA-Capital Gifts &amp; Grants</v>
          </cell>
          <cell r="U638" t="str">
            <v>Pvt Gifts-Special Coll-Excl Lib-Campus</v>
          </cell>
        </row>
        <row r="639">
          <cell r="Q639" t="str">
            <v>retire49914</v>
          </cell>
          <cell r="R639">
            <v>211</v>
          </cell>
          <cell r="S639">
            <v>29</v>
          </cell>
          <cell r="T639" t="str">
            <v>Other Changes in NA-Capital Gifts &amp; Grants</v>
          </cell>
          <cell r="U639" t="str">
            <v>Student Fees</v>
          </cell>
        </row>
        <row r="640">
          <cell r="Q640" t="str">
            <v>unexp49914</v>
          </cell>
          <cell r="R640">
            <v>211</v>
          </cell>
          <cell r="S640">
            <v>29</v>
          </cell>
          <cell r="T640" t="str">
            <v>Other Changes in NA-Capital Gifts &amp; Grants</v>
          </cell>
          <cell r="U640" t="str">
            <v>Student Fees</v>
          </cell>
        </row>
        <row r="641">
          <cell r="Q641" t="str">
            <v>unexp49915</v>
          </cell>
          <cell r="R641">
            <v>212</v>
          </cell>
          <cell r="S641">
            <v>29</v>
          </cell>
          <cell r="T641" t="str">
            <v>Other Changes in NA-Capital Gifts &amp; Grants</v>
          </cell>
          <cell r="U641" t="str">
            <v>Other Add- Miscellaneous</v>
          </cell>
        </row>
        <row r="642">
          <cell r="Q642" t="str">
            <v>unexp49916</v>
          </cell>
          <cell r="R642">
            <v>213</v>
          </cell>
          <cell r="S642">
            <v>29</v>
          </cell>
          <cell r="T642" t="str">
            <v>Other Changes in NA-Capital Gifts &amp; Grants</v>
          </cell>
          <cell r="U642" t="str">
            <v>Other Deductions-Miscellaneous</v>
          </cell>
        </row>
        <row r="643">
          <cell r="Q643" t="str">
            <v>current34009</v>
          </cell>
          <cell r="R643">
            <v>214</v>
          </cell>
          <cell r="S643">
            <v>30</v>
          </cell>
          <cell r="T643" t="str">
            <v>Current (To)/From Loan</v>
          </cell>
          <cell r="U643" t="str">
            <v>Other- Misc</v>
          </cell>
        </row>
        <row r="644">
          <cell r="Q644" t="str">
            <v>loan34009</v>
          </cell>
          <cell r="R644">
            <v>214</v>
          </cell>
          <cell r="S644">
            <v>30</v>
          </cell>
          <cell r="T644" t="str">
            <v>Current (To)/From Loan</v>
          </cell>
          <cell r="U644" t="str">
            <v>Other- Misc</v>
          </cell>
        </row>
        <row r="645">
          <cell r="Q645" t="str">
            <v>current34010</v>
          </cell>
          <cell r="R645">
            <v>215</v>
          </cell>
          <cell r="S645">
            <v>31</v>
          </cell>
          <cell r="T645" t="str">
            <v>Current (To)/From Unexpended Plant</v>
          </cell>
          <cell r="U645" t="str">
            <v>Capital Outlay</v>
          </cell>
        </row>
        <row r="646">
          <cell r="Q646" t="str">
            <v>unexp34010</v>
          </cell>
          <cell r="R646">
            <v>215</v>
          </cell>
          <cell r="S646">
            <v>31</v>
          </cell>
          <cell r="T646" t="str">
            <v>Current (To)/From Unexpended Plant</v>
          </cell>
          <cell r="U646" t="str">
            <v>Capital Outlay</v>
          </cell>
        </row>
        <row r="647">
          <cell r="Q647" t="str">
            <v>current34012</v>
          </cell>
          <cell r="R647">
            <v>216</v>
          </cell>
          <cell r="S647">
            <v>31</v>
          </cell>
          <cell r="T647" t="str">
            <v>Current (To)/From Unexpended Plant</v>
          </cell>
          <cell r="U647" t="str">
            <v>Current Maintenance</v>
          </cell>
        </row>
        <row r="648">
          <cell r="Q648" t="str">
            <v>unexp34012</v>
          </cell>
          <cell r="R648">
            <v>216</v>
          </cell>
          <cell r="S648">
            <v>31</v>
          </cell>
          <cell r="T648" t="str">
            <v>Current (To)/From Unexpended Plant</v>
          </cell>
          <cell r="U648" t="str">
            <v>Current Maintenance</v>
          </cell>
        </row>
        <row r="649">
          <cell r="Q649" t="str">
            <v>current34019</v>
          </cell>
          <cell r="R649">
            <v>217</v>
          </cell>
          <cell r="S649">
            <v>31</v>
          </cell>
          <cell r="T649" t="str">
            <v>Current (To)/From Unexpended Plant</v>
          </cell>
          <cell r="U649" t="str">
            <v>Other- Misc</v>
          </cell>
        </row>
        <row r="650">
          <cell r="Q650" t="str">
            <v>unexp34019</v>
          </cell>
          <cell r="R650">
            <v>217</v>
          </cell>
          <cell r="S650">
            <v>31</v>
          </cell>
          <cell r="T650" t="str">
            <v>Current (To)/From Unexpended Plant</v>
          </cell>
          <cell r="U650" t="str">
            <v>Other- Misc</v>
          </cell>
        </row>
        <row r="651">
          <cell r="Q651" t="str">
            <v>current33100</v>
          </cell>
          <cell r="R651">
            <v>218</v>
          </cell>
          <cell r="S651">
            <v>32</v>
          </cell>
          <cell r="T651" t="str">
            <v>Current (To)/From Retirement of Indebt</v>
          </cell>
          <cell r="U651" t="str">
            <v>Mandatory Debt Svc Pymts</v>
          </cell>
        </row>
        <row r="652">
          <cell r="Q652" t="str">
            <v>retire33100</v>
          </cell>
          <cell r="R652">
            <v>218</v>
          </cell>
          <cell r="S652">
            <v>32</v>
          </cell>
          <cell r="T652" t="str">
            <v>Current (To)/From Retirement of Indebt</v>
          </cell>
          <cell r="U652" t="str">
            <v>Mandatory Debt Svc Pymts</v>
          </cell>
        </row>
        <row r="653">
          <cell r="Q653" t="str">
            <v>current34029</v>
          </cell>
          <cell r="R653">
            <v>219</v>
          </cell>
          <cell r="S653">
            <v>32</v>
          </cell>
          <cell r="T653" t="str">
            <v>Current (To)/From Retirement of Indebt</v>
          </cell>
          <cell r="U653" t="str">
            <v>Other- Misc</v>
          </cell>
        </row>
        <row r="654">
          <cell r="Q654" t="str">
            <v>retire34029</v>
          </cell>
          <cell r="R654">
            <v>219</v>
          </cell>
          <cell r="S654">
            <v>32</v>
          </cell>
          <cell r="T654" t="str">
            <v>Current (To)/From Retirement of Indebt</v>
          </cell>
          <cell r="U654" t="str">
            <v>Other- Misc</v>
          </cell>
        </row>
        <row r="655">
          <cell r="Q655" t="str">
            <v>current34039</v>
          </cell>
          <cell r="R655">
            <v>220</v>
          </cell>
          <cell r="S655">
            <v>33</v>
          </cell>
          <cell r="T655" t="str">
            <v>Current (To)/From Renew &amp; Replace</v>
          </cell>
          <cell r="U655" t="str">
            <v>Other (Current/Renewal &amp; Repla)</v>
          </cell>
        </row>
        <row r="656">
          <cell r="Q656" t="str">
            <v>r&amp;r34039</v>
          </cell>
          <cell r="R656">
            <v>220</v>
          </cell>
          <cell r="S656">
            <v>33</v>
          </cell>
          <cell r="T656" t="str">
            <v>Current (To)/From Renew &amp; Replace</v>
          </cell>
          <cell r="U656" t="str">
            <v>Other (Current/Renewal &amp; Repla)</v>
          </cell>
        </row>
        <row r="657">
          <cell r="Q657" t="str">
            <v>current32211</v>
          </cell>
          <cell r="R657">
            <v>221</v>
          </cell>
          <cell r="S657">
            <v>34</v>
          </cell>
          <cell r="T657" t="str">
            <v>Current (To)/From Investment in Plant</v>
          </cell>
          <cell r="U657" t="str">
            <v>To or From Investment in Plant</v>
          </cell>
        </row>
        <row r="658">
          <cell r="Q658" t="str">
            <v>current32212</v>
          </cell>
          <cell r="R658">
            <v>221</v>
          </cell>
          <cell r="S658">
            <v>34</v>
          </cell>
          <cell r="T658" t="str">
            <v>Current (To)/From Investment in Plant</v>
          </cell>
          <cell r="U658" t="str">
            <v>To or From Investment in Plant</v>
          </cell>
        </row>
        <row r="659">
          <cell r="Q659" t="str">
            <v>current32213</v>
          </cell>
          <cell r="R659">
            <v>221</v>
          </cell>
          <cell r="S659">
            <v>34</v>
          </cell>
          <cell r="T659" t="str">
            <v>Current (To)/From Investment in Plant</v>
          </cell>
          <cell r="U659" t="str">
            <v>To or From Investment in Plant</v>
          </cell>
        </row>
        <row r="660">
          <cell r="Q660" t="str">
            <v>current32215</v>
          </cell>
          <cell r="R660">
            <v>221</v>
          </cell>
          <cell r="S660">
            <v>34</v>
          </cell>
          <cell r="T660" t="str">
            <v>Current (To)/From Investment in Plant</v>
          </cell>
          <cell r="U660" t="str">
            <v>To or From Investment in Plant</v>
          </cell>
        </row>
        <row r="661">
          <cell r="Q661" t="str">
            <v>current32216</v>
          </cell>
          <cell r="R661">
            <v>221</v>
          </cell>
          <cell r="S661">
            <v>34</v>
          </cell>
          <cell r="T661" t="str">
            <v>Current (To)/From Investment in Plant</v>
          </cell>
          <cell r="U661" t="str">
            <v>To or From Investment in Plant</v>
          </cell>
        </row>
        <row r="662">
          <cell r="Q662" t="str">
            <v>current32217</v>
          </cell>
          <cell r="R662">
            <v>221</v>
          </cell>
          <cell r="S662">
            <v>34</v>
          </cell>
          <cell r="T662" t="str">
            <v>Current (To)/From Investment in Plant</v>
          </cell>
          <cell r="U662" t="str">
            <v>To or From Investment in Plant</v>
          </cell>
        </row>
        <row r="663">
          <cell r="Q663" t="str">
            <v>current32218</v>
          </cell>
          <cell r="R663">
            <v>221</v>
          </cell>
          <cell r="S663">
            <v>34</v>
          </cell>
          <cell r="T663" t="str">
            <v>Current (To)/From Investment in Plant</v>
          </cell>
          <cell r="U663" t="str">
            <v>To or From Investment in Plant</v>
          </cell>
        </row>
        <row r="664">
          <cell r="Q664" t="str">
            <v>current32219</v>
          </cell>
          <cell r="R664">
            <v>221</v>
          </cell>
          <cell r="S664">
            <v>34</v>
          </cell>
          <cell r="T664" t="str">
            <v>Current (To)/From Investment in Plant</v>
          </cell>
          <cell r="U664" t="str">
            <v>To or From Investment in Plant</v>
          </cell>
        </row>
        <row r="665">
          <cell r="Q665" t="str">
            <v>current32222</v>
          </cell>
          <cell r="R665">
            <v>221</v>
          </cell>
          <cell r="S665">
            <v>34</v>
          </cell>
          <cell r="T665" t="str">
            <v>Current (To)/From Investment in Plant</v>
          </cell>
          <cell r="U665" t="str">
            <v>To or From Investment in Plant</v>
          </cell>
        </row>
        <row r="666">
          <cell r="Q666" t="str">
            <v>current32223</v>
          </cell>
          <cell r="R666">
            <v>221</v>
          </cell>
          <cell r="S666">
            <v>34</v>
          </cell>
          <cell r="T666" t="str">
            <v>Current (To)/From Investment in Plant</v>
          </cell>
          <cell r="U666" t="str">
            <v>To or From Investment in Plant</v>
          </cell>
        </row>
        <row r="667">
          <cell r="Q667" t="str">
            <v>invest32211</v>
          </cell>
          <cell r="R667">
            <v>222</v>
          </cell>
          <cell r="S667">
            <v>34</v>
          </cell>
          <cell r="T667" t="str">
            <v>Current (To)/From Investment in Plant</v>
          </cell>
          <cell r="U667" t="str">
            <v>Cap-Building &amp; Structures-Campus</v>
          </cell>
        </row>
        <row r="668">
          <cell r="Q668" t="str">
            <v>invest32212</v>
          </cell>
          <cell r="R668">
            <v>222</v>
          </cell>
          <cell r="S668">
            <v>34</v>
          </cell>
          <cell r="T668" t="str">
            <v>Current (To)/From Investment in Plant</v>
          </cell>
          <cell r="U668" t="str">
            <v>Cap-Building &amp; Structures-Campus</v>
          </cell>
        </row>
        <row r="669">
          <cell r="Q669" t="str">
            <v>invest32213</v>
          </cell>
          <cell r="R669">
            <v>223</v>
          </cell>
          <cell r="S669">
            <v>34</v>
          </cell>
          <cell r="T669" t="str">
            <v>Current (To)/From Investment in Plant</v>
          </cell>
          <cell r="U669" t="str">
            <v>Cap-General Improvements-Campus</v>
          </cell>
        </row>
        <row r="670">
          <cell r="Q670" t="str">
            <v>invest32215</v>
          </cell>
          <cell r="R670">
            <v>224</v>
          </cell>
          <cell r="S670">
            <v>34</v>
          </cell>
          <cell r="T670" t="str">
            <v>Current (To)/From Investment in Plant</v>
          </cell>
          <cell r="U670" t="str">
            <v>Cap-Software &lt; = 5M-Campus</v>
          </cell>
        </row>
        <row r="671">
          <cell r="Q671" t="str">
            <v>invest32216</v>
          </cell>
          <cell r="R671">
            <v>225</v>
          </cell>
          <cell r="S671">
            <v>34</v>
          </cell>
          <cell r="T671" t="str">
            <v>Current (To)/From Investment in Plant</v>
          </cell>
          <cell r="U671" t="str">
            <v>Cap-Equipment-Campus</v>
          </cell>
        </row>
        <row r="672">
          <cell r="Q672" t="str">
            <v>invest32217</v>
          </cell>
          <cell r="R672">
            <v>226</v>
          </cell>
          <cell r="S672">
            <v>34</v>
          </cell>
          <cell r="T672" t="str">
            <v>Current (To)/From Investment in Plant</v>
          </cell>
          <cell r="U672" t="str">
            <v>Cap-Library Material &amp; Collections</v>
          </cell>
        </row>
        <row r="673">
          <cell r="Q673" t="str">
            <v>invest32218</v>
          </cell>
          <cell r="R673">
            <v>227</v>
          </cell>
          <cell r="S673">
            <v>34</v>
          </cell>
          <cell r="T673" t="str">
            <v>Current (To)/From Investment in Plant</v>
          </cell>
          <cell r="U673" t="str">
            <v>Cap-Library Rare Books &amp; Rare Book Coll</v>
          </cell>
        </row>
        <row r="674">
          <cell r="Q674" t="str">
            <v>invest32219</v>
          </cell>
          <cell r="R674">
            <v>228</v>
          </cell>
          <cell r="S674">
            <v>34</v>
          </cell>
          <cell r="T674" t="str">
            <v>Current (To)/From Investment in Plant</v>
          </cell>
          <cell r="U674" t="str">
            <v>Cap-Construction in Progress-Campus</v>
          </cell>
        </row>
        <row r="675">
          <cell r="Q675" t="str">
            <v>invest32222</v>
          </cell>
          <cell r="R675">
            <v>229</v>
          </cell>
          <cell r="S675">
            <v>34</v>
          </cell>
          <cell r="T675" t="str">
            <v>Current (To)/From Investment in Plant</v>
          </cell>
          <cell r="U675" t="str">
            <v>Cap-Special Collections-Excl Lib-Campus</v>
          </cell>
        </row>
        <row r="676">
          <cell r="Q676" t="str">
            <v>invest32223</v>
          </cell>
          <cell r="R676">
            <v>230</v>
          </cell>
          <cell r="S676">
            <v>34</v>
          </cell>
          <cell r="T676" t="str">
            <v>Current (To)/From Investment in Plant</v>
          </cell>
          <cell r="U676" t="str">
            <v>Establishment of Cap Lease Liab DR Entry Only</v>
          </cell>
        </row>
        <row r="677">
          <cell r="Q677" t="str">
            <v>retire34040</v>
          </cell>
          <cell r="R677">
            <v>231</v>
          </cell>
          <cell r="S677">
            <v>35</v>
          </cell>
          <cell r="T677" t="str">
            <v>Unexpended Plant (To)/From Retirement of Indebt</v>
          </cell>
          <cell r="U677" t="str">
            <v>To or From Retirement of Indebtedness</v>
          </cell>
        </row>
        <row r="678">
          <cell r="Q678" t="str">
            <v>unexp34040</v>
          </cell>
          <cell r="R678">
            <v>231</v>
          </cell>
          <cell r="S678">
            <v>35</v>
          </cell>
          <cell r="T678" t="str">
            <v>Unexpended Plant (To)/From Retirement of Indebt</v>
          </cell>
          <cell r="U678" t="str">
            <v>To or From Retirement of Indebtedness</v>
          </cell>
        </row>
        <row r="679">
          <cell r="Q679" t="str">
            <v>r&amp;r34041</v>
          </cell>
          <cell r="R679">
            <v>232</v>
          </cell>
          <cell r="S679">
            <v>36</v>
          </cell>
          <cell r="T679" t="str">
            <v>Unexpended Plant (To)/From Renew &amp; Replac</v>
          </cell>
          <cell r="U679" t="str">
            <v>To or From Renewals &amp; Replacements</v>
          </cell>
        </row>
        <row r="680">
          <cell r="Q680" t="str">
            <v>unexp34041</v>
          </cell>
          <cell r="R680">
            <v>232</v>
          </cell>
          <cell r="S680">
            <v>36</v>
          </cell>
          <cell r="T680" t="str">
            <v>Unexpended Plant (To)/From Renew &amp; Replac</v>
          </cell>
          <cell r="U680" t="str">
            <v>To or From Renewals &amp; Replacements</v>
          </cell>
        </row>
        <row r="681">
          <cell r="Q681" t="str">
            <v>unexp32230</v>
          </cell>
          <cell r="R681">
            <v>233</v>
          </cell>
          <cell r="S681">
            <v>37</v>
          </cell>
          <cell r="T681" t="str">
            <v>Unexpended Plant (To)/From Invest</v>
          </cell>
          <cell r="U681" t="str">
            <v>To or From Investment in Plant</v>
          </cell>
        </row>
        <row r="682">
          <cell r="Q682" t="str">
            <v>unexp32231</v>
          </cell>
          <cell r="R682">
            <v>233</v>
          </cell>
          <cell r="S682">
            <v>37</v>
          </cell>
          <cell r="T682" t="str">
            <v>Unexpended Plant (To)/From Invest</v>
          </cell>
          <cell r="U682" t="str">
            <v>To or From Investment in Plant</v>
          </cell>
        </row>
        <row r="683">
          <cell r="Q683" t="str">
            <v>unexp32233</v>
          </cell>
          <cell r="R683">
            <v>233</v>
          </cell>
          <cell r="S683">
            <v>37</v>
          </cell>
          <cell r="T683" t="str">
            <v>Unexpended Plant (To)/From Invest</v>
          </cell>
          <cell r="U683" t="str">
            <v>To or From Investment in Plant</v>
          </cell>
        </row>
        <row r="684">
          <cell r="Q684" t="str">
            <v>unexp32232</v>
          </cell>
          <cell r="R684">
            <v>233</v>
          </cell>
          <cell r="S684">
            <v>37</v>
          </cell>
          <cell r="T684" t="str">
            <v>Unexpended Plant (To)/From Invest</v>
          </cell>
          <cell r="U684" t="str">
            <v>To or From Investment in Plant</v>
          </cell>
        </row>
        <row r="685">
          <cell r="Q685" t="str">
            <v>unexp32235</v>
          </cell>
          <cell r="R685">
            <v>233</v>
          </cell>
          <cell r="S685">
            <v>37</v>
          </cell>
          <cell r="T685" t="str">
            <v>Unexpended Plant (To)/From Invest</v>
          </cell>
          <cell r="U685" t="str">
            <v>To or From Investment in Plant</v>
          </cell>
        </row>
        <row r="686">
          <cell r="Q686" t="str">
            <v>unexp32236</v>
          </cell>
          <cell r="R686">
            <v>233</v>
          </cell>
          <cell r="S686">
            <v>37</v>
          </cell>
          <cell r="T686" t="str">
            <v>Unexpended Plant (To)/From Invest</v>
          </cell>
          <cell r="U686" t="str">
            <v>To or From Investment in Plant</v>
          </cell>
        </row>
        <row r="687">
          <cell r="Q687" t="str">
            <v>unexp32239</v>
          </cell>
          <cell r="R687">
            <v>233</v>
          </cell>
          <cell r="S687">
            <v>37</v>
          </cell>
          <cell r="T687" t="str">
            <v>Unexpended Plant (To)/From Invest</v>
          </cell>
          <cell r="U687" t="str">
            <v>To or From Investment in Plant</v>
          </cell>
        </row>
        <row r="688">
          <cell r="Q688" t="str">
            <v>unexp32241</v>
          </cell>
          <cell r="R688">
            <v>233</v>
          </cell>
          <cell r="S688">
            <v>37</v>
          </cell>
          <cell r="T688" t="str">
            <v>Unexpended Plant (To)/From Invest</v>
          </cell>
          <cell r="U688" t="str">
            <v>To or From Investment in Plant</v>
          </cell>
        </row>
        <row r="689">
          <cell r="Q689" t="str">
            <v>invest32230</v>
          </cell>
          <cell r="R689">
            <v>234</v>
          </cell>
          <cell r="S689">
            <v>37</v>
          </cell>
          <cell r="T689" t="str">
            <v>Unexpended Plant (To)/From Invest</v>
          </cell>
          <cell r="U689" t="str">
            <v>Cap-Building &amp;Structures-Real Estate</v>
          </cell>
        </row>
        <row r="690">
          <cell r="Q690" t="str">
            <v>invest32231</v>
          </cell>
          <cell r="R690">
            <v>235</v>
          </cell>
          <cell r="S690">
            <v>37</v>
          </cell>
          <cell r="T690" t="str">
            <v>Unexpended Plant (To)/From Invest</v>
          </cell>
          <cell r="U690" t="str">
            <v>Cap-Building &amp;Structures-Campus</v>
          </cell>
        </row>
        <row r="691">
          <cell r="Q691" t="str">
            <v>invest32232</v>
          </cell>
          <cell r="R691">
            <v>235</v>
          </cell>
          <cell r="S691">
            <v>37</v>
          </cell>
          <cell r="T691" t="str">
            <v>Unexpended Plant (To)/From Invest</v>
          </cell>
          <cell r="U691" t="str">
            <v>Cap-Building &amp;Structures-Campus</v>
          </cell>
        </row>
        <row r="692">
          <cell r="Q692" t="str">
            <v>invest32233</v>
          </cell>
          <cell r="R692">
            <v>236</v>
          </cell>
          <cell r="S692">
            <v>37</v>
          </cell>
          <cell r="T692" t="str">
            <v>Unexpended Plant (To)/From Invest</v>
          </cell>
          <cell r="U692" t="str">
            <v>Cap-General Improvements-Campus</v>
          </cell>
        </row>
        <row r="693">
          <cell r="Q693" t="str">
            <v>invest32236</v>
          </cell>
          <cell r="R693">
            <v>237</v>
          </cell>
          <cell r="S693">
            <v>37</v>
          </cell>
          <cell r="T693" t="str">
            <v>Unexpended Plant (To)/From Invest</v>
          </cell>
          <cell r="U693" t="str">
            <v>Cap-Equipment-Campus</v>
          </cell>
        </row>
        <row r="694">
          <cell r="Q694" t="str">
            <v>invest32235</v>
          </cell>
          <cell r="R694">
            <v>238</v>
          </cell>
          <cell r="S694">
            <v>37</v>
          </cell>
          <cell r="T694" t="str">
            <v>Unexpended Plant (To)/From Invest</v>
          </cell>
          <cell r="U694" t="str">
            <v>Cap-Software&lt;=5M-Campus</v>
          </cell>
        </row>
        <row r="695">
          <cell r="Q695" t="str">
            <v>invest32239</v>
          </cell>
          <cell r="R695">
            <v>239</v>
          </cell>
          <cell r="S695">
            <v>37</v>
          </cell>
          <cell r="T695" t="str">
            <v>Unexpended Plant (To)/From Invest</v>
          </cell>
          <cell r="U695" t="str">
            <v>Cap-CIP-Campus (Unexp/Invest)</v>
          </cell>
        </row>
        <row r="696">
          <cell r="Q696" t="str">
            <v>invest32241</v>
          </cell>
          <cell r="R696">
            <v>240</v>
          </cell>
          <cell r="S696">
            <v>37</v>
          </cell>
          <cell r="T696" t="str">
            <v>Unexpended Plant (To)/From Invest</v>
          </cell>
          <cell r="U696" t="str">
            <v>Cap-Infrastructure Assets-Campus</v>
          </cell>
        </row>
        <row r="697">
          <cell r="Q697" t="str">
            <v>invest34042</v>
          </cell>
          <cell r="R697">
            <v>241</v>
          </cell>
          <cell r="S697">
            <v>37</v>
          </cell>
          <cell r="T697" t="str">
            <v>Unexpended Plant (To)/From Invest</v>
          </cell>
          <cell r="U697" t="str">
            <v>Other</v>
          </cell>
        </row>
        <row r="698">
          <cell r="Q698" t="str">
            <v>unexp34042</v>
          </cell>
          <cell r="R698">
            <v>241</v>
          </cell>
          <cell r="S698">
            <v>37</v>
          </cell>
          <cell r="T698" t="str">
            <v>Unexpended Plant (To)/From Invest</v>
          </cell>
          <cell r="U698" t="str">
            <v>Other</v>
          </cell>
        </row>
        <row r="699">
          <cell r="Q699" t="str">
            <v>invest31912</v>
          </cell>
          <cell r="R699">
            <v>242</v>
          </cell>
          <cell r="S699">
            <v>37</v>
          </cell>
          <cell r="T699" t="str">
            <v>Unexpended Plant (To)/From Invest</v>
          </cell>
          <cell r="U699" t="str">
            <v>Borrowings-PMIA-Unexp/Inv</v>
          </cell>
        </row>
        <row r="700">
          <cell r="Q700" t="str">
            <v>unexp31912</v>
          </cell>
          <cell r="R700">
            <v>242</v>
          </cell>
          <cell r="S700">
            <v>37</v>
          </cell>
          <cell r="T700" t="str">
            <v>Unexpended Plant (To)/From Invest</v>
          </cell>
          <cell r="U700" t="str">
            <v>Borrowings-PMIA-Unexp/Inv</v>
          </cell>
        </row>
        <row r="701">
          <cell r="Q701" t="str">
            <v>invest32305</v>
          </cell>
          <cell r="R701">
            <v>243</v>
          </cell>
          <cell r="S701">
            <v>38</v>
          </cell>
          <cell r="T701" t="str">
            <v>Retirement of Indebt (To)/From Invest in</v>
          </cell>
          <cell r="U701" t="str">
            <v>Aux Ent-Repmt Of Prin On Cap Leases/Install</v>
          </cell>
        </row>
        <row r="702">
          <cell r="Q702" t="str">
            <v>retire32305</v>
          </cell>
          <cell r="R702">
            <v>243</v>
          </cell>
          <cell r="S702">
            <v>38</v>
          </cell>
          <cell r="T702" t="str">
            <v>Retirement of Indebt (To)/From Invest in</v>
          </cell>
          <cell r="U702" t="str">
            <v>Aux Ent-Repmt Of Prin On Cap Leases/Install</v>
          </cell>
        </row>
        <row r="703">
          <cell r="Q703" t="str">
            <v>invest32315</v>
          </cell>
          <cell r="R703">
            <v>244</v>
          </cell>
          <cell r="S703">
            <v>38</v>
          </cell>
          <cell r="T703" t="str">
            <v>Retirement of Indebt (To)/From Invest in</v>
          </cell>
          <cell r="U703" t="str">
            <v>Other-Repmt Of Prin On Cap Leases/Install Pur</v>
          </cell>
        </row>
        <row r="704">
          <cell r="Q704" t="str">
            <v>retire32315</v>
          </cell>
          <cell r="R704">
            <v>244</v>
          </cell>
          <cell r="S704">
            <v>38</v>
          </cell>
          <cell r="T704" t="str">
            <v>Retirement of Indebt (To)/From Invest in</v>
          </cell>
          <cell r="U704" t="str">
            <v>Other-Repmt of Prin On Cap Leases/Install Pur</v>
          </cell>
        </row>
        <row r="705">
          <cell r="Q705" t="str">
            <v>invest32317</v>
          </cell>
          <cell r="R705">
            <v>245</v>
          </cell>
          <cell r="S705">
            <v>38</v>
          </cell>
          <cell r="T705" t="str">
            <v>Retirement of Indebt (To)/From Invest in</v>
          </cell>
          <cell r="U705" t="str">
            <v>Other-Repmt of Prin On State Cap Leases</v>
          </cell>
        </row>
        <row r="706">
          <cell r="Q706" t="str">
            <v>retire32317</v>
          </cell>
          <cell r="R706">
            <v>245</v>
          </cell>
          <cell r="S706">
            <v>38</v>
          </cell>
          <cell r="T706" t="str">
            <v>Retirement of Indebt (To)/From Invest in</v>
          </cell>
          <cell r="U706" t="str">
            <v>Other-Repmt of Prin On State Cap Leases</v>
          </cell>
        </row>
        <row r="707">
          <cell r="Q707" t="str">
            <v>invest32323</v>
          </cell>
          <cell r="R707">
            <v>246</v>
          </cell>
          <cell r="S707">
            <v>38</v>
          </cell>
          <cell r="T707" t="str">
            <v>Retirement of Indebt (To)/From Invest in</v>
          </cell>
          <cell r="U707" t="str">
            <v>Other-Repymt Of Prin On Bank Loans</v>
          </cell>
        </row>
        <row r="708">
          <cell r="Q708" t="str">
            <v>retire32323</v>
          </cell>
          <cell r="R708">
            <v>246</v>
          </cell>
          <cell r="S708">
            <v>38</v>
          </cell>
          <cell r="T708" t="str">
            <v>Retirement of Indebt (To)/From Invest in</v>
          </cell>
          <cell r="U708" t="str">
            <v>Other-Repymt Of Prin On Bank Loans</v>
          </cell>
        </row>
        <row r="709">
          <cell r="Q709" t="str">
            <v>invest32325</v>
          </cell>
          <cell r="R709">
            <v>247</v>
          </cell>
          <cell r="S709">
            <v>38</v>
          </cell>
          <cell r="T709" t="str">
            <v>Retirement of Indebt (To)/From Invest in</v>
          </cell>
          <cell r="U709" t="str">
            <v>Otr-Prin Repmt On Stat Cap Lease</v>
          </cell>
        </row>
        <row r="710">
          <cell r="Q710" t="str">
            <v>retire32325</v>
          </cell>
          <cell r="R710">
            <v>247</v>
          </cell>
          <cell r="S710">
            <v>38</v>
          </cell>
          <cell r="T710" t="str">
            <v>Retirement of Indebt (To)/From Invest in</v>
          </cell>
          <cell r="U710" t="str">
            <v>Otr-Prin Repmt On Stat Cap Lease</v>
          </cell>
        </row>
        <row r="711">
          <cell r="Q711" t="str">
            <v>invest34051</v>
          </cell>
          <cell r="R711">
            <v>248</v>
          </cell>
          <cell r="S711">
            <v>38</v>
          </cell>
          <cell r="T711" t="str">
            <v>Retirement of Indebt (To)/From Invest in</v>
          </cell>
          <cell r="U711" t="str">
            <v>Other-Miscellaneous</v>
          </cell>
        </row>
        <row r="712">
          <cell r="Q712" t="str">
            <v>retire34051</v>
          </cell>
          <cell r="R712">
            <v>248</v>
          </cell>
          <cell r="S712">
            <v>38</v>
          </cell>
          <cell r="T712" t="str">
            <v>Retirement of Indebt (To)/From Invest in</v>
          </cell>
          <cell r="U712" t="str">
            <v>Other-Miscellaneous</v>
          </cell>
        </row>
        <row r="713">
          <cell r="Q713" t="str">
            <v>r&amp;r32253</v>
          </cell>
          <cell r="R713">
            <v>249</v>
          </cell>
          <cell r="S713">
            <v>39</v>
          </cell>
          <cell r="T713" t="str">
            <v>Renew &amp; Replace (To)/From Invest in Plant</v>
          </cell>
          <cell r="U713" t="str">
            <v>To or From Investment in Plant</v>
          </cell>
        </row>
        <row r="714">
          <cell r="Q714" t="str">
            <v>invest32253</v>
          </cell>
          <cell r="R714">
            <v>250</v>
          </cell>
          <cell r="S714">
            <v>39</v>
          </cell>
          <cell r="T714" t="str">
            <v>Renew &amp; Replace (To)/From Invest in Plant</v>
          </cell>
          <cell r="U714" t="str">
            <v>Cap-Equipment-Campus</v>
          </cell>
        </row>
        <row r="715">
          <cell r="Q715" t="str">
            <v>r&amp;r34050</v>
          </cell>
          <cell r="R715">
            <v>251</v>
          </cell>
          <cell r="S715">
            <v>40</v>
          </cell>
          <cell r="T715" t="str">
            <v>Retirement of Indebt (To)/From Renew &amp; Repla</v>
          </cell>
          <cell r="U715" t="str">
            <v>Other-Retirement of Indebt/Renew &amp; Repla</v>
          </cell>
        </row>
        <row r="716">
          <cell r="Q716" t="str">
            <v>retire34050</v>
          </cell>
          <cell r="R716">
            <v>251</v>
          </cell>
          <cell r="S716">
            <v>40</v>
          </cell>
          <cell r="T716" t="str">
            <v>Retirement of Indebt (To)/From Renew &amp; Repla</v>
          </cell>
          <cell r="U716" t="str">
            <v>Other-Retirement of Indebt/Renew &amp; Repla</v>
          </cell>
        </row>
        <row r="717">
          <cell r="Q717" t="str">
            <v>current34200</v>
          </cell>
          <cell r="R717">
            <v>252</v>
          </cell>
          <cell r="S717">
            <v>41</v>
          </cell>
          <cell r="T717" t="str">
            <v>Transfers-Current-Intercampus</v>
          </cell>
          <cell r="U717" t="str">
            <v>Sent To/Recd From E-OP Location</v>
          </cell>
        </row>
        <row r="718">
          <cell r="Q718" t="str">
            <v>current34212</v>
          </cell>
          <cell r="R718">
            <v>252</v>
          </cell>
          <cell r="S718">
            <v>41</v>
          </cell>
          <cell r="T718" t="str">
            <v>Transfers-Current-Intercampus</v>
          </cell>
          <cell r="U718" t="str">
            <v>Sent To/Recd From E-OP Location</v>
          </cell>
        </row>
        <row r="719">
          <cell r="Q719" t="str">
            <v>current34230</v>
          </cell>
          <cell r="R719">
            <v>252</v>
          </cell>
          <cell r="S719">
            <v>41</v>
          </cell>
          <cell r="T719" t="str">
            <v>Transfers-Current-Intercampus</v>
          </cell>
          <cell r="U719" t="str">
            <v>Sent To/Recd From E-OP Location</v>
          </cell>
        </row>
        <row r="720">
          <cell r="Q720" t="str">
            <v>current34231</v>
          </cell>
          <cell r="R720">
            <v>252</v>
          </cell>
          <cell r="S720">
            <v>41</v>
          </cell>
          <cell r="T720" t="str">
            <v>Transfers-Current-Intercampus</v>
          </cell>
          <cell r="U720" t="str">
            <v>Sent To/Recd From E-OP Location</v>
          </cell>
        </row>
        <row r="721">
          <cell r="Q721" t="str">
            <v>current34202</v>
          </cell>
          <cell r="R721">
            <v>253</v>
          </cell>
          <cell r="S721">
            <v>41</v>
          </cell>
          <cell r="T721" t="str">
            <v>Transfers-Current-Intercampus</v>
          </cell>
          <cell r="U721" t="str">
            <v>Sent To/Recd From K or San Francisco Campus</v>
          </cell>
        </row>
        <row r="722">
          <cell r="Q722" t="str">
            <v>current34203</v>
          </cell>
          <cell r="R722">
            <v>254</v>
          </cell>
          <cell r="S722">
            <v>41</v>
          </cell>
          <cell r="T722" t="str">
            <v>Transfers-Current-Intercampus</v>
          </cell>
          <cell r="U722" t="str">
            <v>Sent To/Recd From L or Davis Campus</v>
          </cell>
        </row>
        <row r="723">
          <cell r="Q723" t="str">
            <v>current34204</v>
          </cell>
          <cell r="R723">
            <v>255</v>
          </cell>
          <cell r="S723">
            <v>41</v>
          </cell>
          <cell r="T723" t="str">
            <v>Transfers-Current-Intercampus</v>
          </cell>
          <cell r="U723" t="str">
            <v>Sent To/Recd From Los Angeles Campus</v>
          </cell>
        </row>
        <row r="724">
          <cell r="Q724" t="str">
            <v>current34205</v>
          </cell>
          <cell r="R724">
            <v>256</v>
          </cell>
          <cell r="S724">
            <v>41</v>
          </cell>
          <cell r="T724" t="str">
            <v>Transfers-Current-Intercampus</v>
          </cell>
          <cell r="U724" t="str">
            <v>Sent To/Recd From N or Riverside Campus</v>
          </cell>
        </row>
        <row r="725">
          <cell r="Q725" t="str">
            <v>current34206</v>
          </cell>
          <cell r="R725">
            <v>257</v>
          </cell>
          <cell r="S725">
            <v>41</v>
          </cell>
          <cell r="T725" t="str">
            <v>Transfers-Current-Intercampus</v>
          </cell>
          <cell r="U725" t="str">
            <v>Sent To/Recd From O or San Diego Campus</v>
          </cell>
        </row>
        <row r="726">
          <cell r="Q726" t="str">
            <v>current34207</v>
          </cell>
          <cell r="R726">
            <v>258</v>
          </cell>
          <cell r="S726">
            <v>41</v>
          </cell>
          <cell r="T726" t="str">
            <v>Transfers-Current-Intercampus</v>
          </cell>
          <cell r="U726" t="str">
            <v>Sent To/Recd From P or Santa Cruz Campus</v>
          </cell>
        </row>
        <row r="727">
          <cell r="Q727" t="str">
            <v>current34208</v>
          </cell>
          <cell r="R727">
            <v>259</v>
          </cell>
          <cell r="S727">
            <v>41</v>
          </cell>
          <cell r="T727" t="str">
            <v>Transfers-Current-Intercampus</v>
          </cell>
          <cell r="U727" t="str">
            <v>Sent To/Recd From Q or Santa Barbara Campus</v>
          </cell>
        </row>
        <row r="728">
          <cell r="Q728" t="str">
            <v>current34209</v>
          </cell>
          <cell r="R728">
            <v>260</v>
          </cell>
          <cell r="S728">
            <v>41</v>
          </cell>
          <cell r="T728" t="str">
            <v>Transfers-Current-Intercampus</v>
          </cell>
          <cell r="U728" t="str">
            <v>Sent To/Recd From R or Irvine Campus</v>
          </cell>
        </row>
        <row r="729">
          <cell r="Q729" t="str">
            <v>current34211</v>
          </cell>
          <cell r="R729">
            <v>261</v>
          </cell>
          <cell r="S729">
            <v>41</v>
          </cell>
          <cell r="T729" t="str">
            <v>Transfers-Current-Intercampus</v>
          </cell>
          <cell r="U729" t="str">
            <v>Sent To/Recd From S or Merced Campus</v>
          </cell>
        </row>
        <row r="730">
          <cell r="Q730" t="str">
            <v>current34201</v>
          </cell>
          <cell r="R730">
            <v>262</v>
          </cell>
          <cell r="S730">
            <v>41</v>
          </cell>
          <cell r="T730" t="str">
            <v>Transfers-Current-Intercampus</v>
          </cell>
          <cell r="U730" t="str">
            <v>Sent To/Recd From M</v>
          </cell>
        </row>
        <row r="731">
          <cell r="Q731" t="str">
            <v>unexp34200</v>
          </cell>
          <cell r="R731">
            <v>263</v>
          </cell>
          <cell r="S731">
            <v>42</v>
          </cell>
          <cell r="T731" t="str">
            <v>Transfers-Unexpended Plant</v>
          </cell>
          <cell r="U731" t="str">
            <v>Sent To/Recd From E-OP or M Location</v>
          </cell>
        </row>
        <row r="732">
          <cell r="Q732" t="str">
            <v>retire34200</v>
          </cell>
          <cell r="R732">
            <v>264</v>
          </cell>
          <cell r="S732">
            <v>43</v>
          </cell>
          <cell r="T732" t="str">
            <v>Transfers-Retirement of Indebtedness</v>
          </cell>
          <cell r="U732" t="str">
            <v>Sent To/Recd From E-OP or M Location</v>
          </cell>
        </row>
        <row r="733">
          <cell r="Q733" t="str">
            <v>retire34120</v>
          </cell>
          <cell r="R733">
            <v>265</v>
          </cell>
          <cell r="S733">
            <v>43</v>
          </cell>
          <cell r="T733" t="str">
            <v>Transfers-Retirement of Indebtedness</v>
          </cell>
          <cell r="U733" t="str">
            <v>Repayment of Principal to UCOP</v>
          </cell>
        </row>
        <row r="734">
          <cell r="Q734" t="str">
            <v>invest34351</v>
          </cell>
          <cell r="R734">
            <v>266</v>
          </cell>
          <cell r="S734">
            <v>44</v>
          </cell>
          <cell r="T734" t="str">
            <v>Transfers-Invest in Plant-Intrafund Trf Assets</v>
          </cell>
          <cell r="U734" t="str">
            <v>Transfer-Equipment-To/From J-OP</v>
          </cell>
        </row>
        <row r="735">
          <cell r="Q735" t="str">
            <v>invest34352</v>
          </cell>
          <cell r="R735">
            <v>267</v>
          </cell>
          <cell r="S735">
            <v>44</v>
          </cell>
          <cell r="T735" t="str">
            <v>Transfers-Invest in Plant-Intrafund Trf Assets</v>
          </cell>
          <cell r="U735" t="str">
            <v>Transfer-Equipment-To/From SF</v>
          </cell>
        </row>
        <row r="736">
          <cell r="Q736" t="str">
            <v>invest34353</v>
          </cell>
          <cell r="R736">
            <v>268</v>
          </cell>
          <cell r="S736">
            <v>44</v>
          </cell>
          <cell r="T736" t="str">
            <v>Transfers-Invest in Plant-Intrafund Trf Assets</v>
          </cell>
          <cell r="U736" t="str">
            <v>Trsfr-Equipment-To/From Davis</v>
          </cell>
        </row>
        <row r="737">
          <cell r="Q737" t="str">
            <v>invest34354</v>
          </cell>
          <cell r="R737">
            <v>269</v>
          </cell>
          <cell r="S737">
            <v>44</v>
          </cell>
          <cell r="T737" t="str">
            <v>Transfers-Invest in Plant-Intrafund Trf Assets</v>
          </cell>
          <cell r="U737" t="str">
            <v>Transfer-Equipment-To/From LA</v>
          </cell>
        </row>
        <row r="738">
          <cell r="Q738" t="str">
            <v>invest34356</v>
          </cell>
          <cell r="R738">
            <v>270</v>
          </cell>
          <cell r="S738">
            <v>44</v>
          </cell>
          <cell r="T738" t="str">
            <v>Transfers-Invest in Plant-Intrafund Trf Assets</v>
          </cell>
          <cell r="U738" t="str">
            <v>Transfer-Equipment-To/From SD</v>
          </cell>
        </row>
        <row r="739">
          <cell r="Q739" t="str">
            <v>invest34345</v>
          </cell>
          <cell r="R739">
            <v>271</v>
          </cell>
          <cell r="S739">
            <v>45</v>
          </cell>
          <cell r="T739" t="str">
            <v>Transfers-Invest in Plant-Intrafund Trf Depreciation</v>
          </cell>
          <cell r="U739" t="str">
            <v>Transfer-Accum Depn-Equipment Campus</v>
          </cell>
        </row>
        <row r="740">
          <cell r="Q740" t="str">
            <v>loan34250</v>
          </cell>
          <cell r="R740">
            <v>272</v>
          </cell>
          <cell r="S740">
            <v>46</v>
          </cell>
          <cell r="T740" t="str">
            <v>Transfers-Loan</v>
          </cell>
          <cell r="U740" t="str">
            <v>Intercampus Trf of Loan Balances</v>
          </cell>
        </row>
        <row r="741">
          <cell r="Q741" t="str">
            <v>current57910</v>
          </cell>
          <cell r="R741">
            <v>273</v>
          </cell>
          <cell r="S741">
            <v>47</v>
          </cell>
          <cell r="T741" t="str">
            <v>Transfers-Indirect Cost Recovery</v>
          </cell>
          <cell r="U741" t="str">
            <v>Indirect Cost Recovery-Research</v>
          </cell>
        </row>
        <row r="742">
          <cell r="Q742" t="str">
            <v>current57920</v>
          </cell>
          <cell r="R742">
            <v>273</v>
          </cell>
          <cell r="S742">
            <v>47</v>
          </cell>
          <cell r="T742" t="str">
            <v>Transfers-Indirect Cost Recovery</v>
          </cell>
          <cell r="U742" t="str">
            <v>Indirect Cost Recovery-Research</v>
          </cell>
        </row>
        <row r="743">
          <cell r="Q743" t="str">
            <v>current57940</v>
          </cell>
          <cell r="R743">
            <v>273</v>
          </cell>
          <cell r="S743">
            <v>47</v>
          </cell>
          <cell r="T743" t="str">
            <v>Transfers-Indirect Cost Recovery</v>
          </cell>
          <cell r="U743" t="str">
            <v>Indirect Cost Recovery-Research</v>
          </cell>
        </row>
        <row r="744">
          <cell r="Q744" t="str">
            <v>current57950</v>
          </cell>
          <cell r="R744">
            <v>273</v>
          </cell>
          <cell r="S744">
            <v>47</v>
          </cell>
          <cell r="T744" t="str">
            <v>Transfers-Indirect Cost Recovery</v>
          </cell>
          <cell r="U744" t="str">
            <v>Indirect Cost Recovery-Research</v>
          </cell>
        </row>
        <row r="745">
          <cell r="Q745" t="str">
            <v>current57960</v>
          </cell>
          <cell r="R745">
            <v>273</v>
          </cell>
          <cell r="S745">
            <v>47</v>
          </cell>
          <cell r="T745" t="str">
            <v>Transfers-Indirect Cost Recovery</v>
          </cell>
          <cell r="U745" t="str">
            <v>Indirect Cost Recovery-Research</v>
          </cell>
        </row>
        <row r="746">
          <cell r="Q746" t="str">
            <v>current34154</v>
          </cell>
          <cell r="R746">
            <v>274</v>
          </cell>
          <cell r="S746">
            <v>47</v>
          </cell>
          <cell r="T746" t="str">
            <v>Transfers-Indirect Cost Recovery</v>
          </cell>
          <cell r="U746" t="str">
            <v>Loc Govt-O/H For Add to Rsrv-Net</v>
          </cell>
        </row>
        <row r="747">
          <cell r="Q747" t="str">
            <v>current34155</v>
          </cell>
          <cell r="R747">
            <v>275</v>
          </cell>
          <cell r="S747">
            <v>47</v>
          </cell>
          <cell r="T747" t="str">
            <v>Transfers-Indirect Cost Recovery</v>
          </cell>
          <cell r="U747" t="str">
            <v>Fed Cont-O/H For Add to Rsrv-Net</v>
          </cell>
        </row>
        <row r="748">
          <cell r="Q748" t="str">
            <v>current34156</v>
          </cell>
          <cell r="R748">
            <v>276</v>
          </cell>
          <cell r="S748">
            <v>47</v>
          </cell>
          <cell r="T748" t="str">
            <v>Transfers-Indirect Cost Recovery</v>
          </cell>
          <cell r="U748" t="str">
            <v>Fed Grants-O/H For Add to Rsrv-Net</v>
          </cell>
        </row>
        <row r="749">
          <cell r="Q749" t="str">
            <v>current34158</v>
          </cell>
          <cell r="R749">
            <v>277</v>
          </cell>
          <cell r="S749">
            <v>47</v>
          </cell>
          <cell r="T749" t="str">
            <v>Transfers-Indirect Cost Recovery</v>
          </cell>
          <cell r="U749" t="str">
            <v>Prv GftGrntCont-O/H For Add to Rsrv-Net</v>
          </cell>
        </row>
        <row r="750">
          <cell r="Q750" t="str">
            <v>current34159</v>
          </cell>
          <cell r="R750">
            <v>278</v>
          </cell>
          <cell r="S750">
            <v>47</v>
          </cell>
          <cell r="T750" t="str">
            <v>Transfers-Indirect Cost Recovery</v>
          </cell>
          <cell r="U750" t="str">
            <v>Sta Agreemts-O/H For Add to Rsrv-Net</v>
          </cell>
        </row>
        <row r="751">
          <cell r="Q751" t="str">
            <v>current30000</v>
          </cell>
          <cell r="R751">
            <v>279</v>
          </cell>
          <cell r="S751">
            <v>48</v>
          </cell>
          <cell r="T751" t="str">
            <v>Net Position-Beginning Balance</v>
          </cell>
          <cell r="U751" t="str">
            <v>NET-Fund Bal-Current</v>
          </cell>
        </row>
        <row r="752">
          <cell r="Q752" t="str">
            <v>invest30000</v>
          </cell>
          <cell r="R752">
            <v>280</v>
          </cell>
          <cell r="S752">
            <v>48</v>
          </cell>
          <cell r="T752" t="str">
            <v>Net Position-Beginning Balance</v>
          </cell>
          <cell r="U752" t="str">
            <v>NET-Fund Bal-Invested in Plant</v>
          </cell>
        </row>
        <row r="753">
          <cell r="Q753" t="str">
            <v>loan30000</v>
          </cell>
          <cell r="R753">
            <v>281</v>
          </cell>
          <cell r="S753">
            <v>48</v>
          </cell>
          <cell r="T753" t="str">
            <v>Net Position-Beginning Balance</v>
          </cell>
          <cell r="U753" t="str">
            <v>NET-Fund Bal-Loan</v>
          </cell>
        </row>
        <row r="754">
          <cell r="Q754" t="str">
            <v>r&amp;r30000</v>
          </cell>
          <cell r="R754">
            <v>282</v>
          </cell>
          <cell r="S754">
            <v>48</v>
          </cell>
          <cell r="T754" t="str">
            <v>Net Position-Beginning Balance</v>
          </cell>
          <cell r="U754" t="str">
            <v>NET-Fund Bal-Renewal &amp; Replacement</v>
          </cell>
        </row>
        <row r="755">
          <cell r="Q755" t="str">
            <v>retire30000</v>
          </cell>
          <cell r="R755">
            <v>283</v>
          </cell>
          <cell r="S755">
            <v>48</v>
          </cell>
          <cell r="T755" t="str">
            <v>Net Position-Beginning Balance</v>
          </cell>
          <cell r="U755" t="str">
            <v>NET-Fund Bal-Retirement of Indebtedness</v>
          </cell>
        </row>
        <row r="756">
          <cell r="Q756" t="str">
            <v>unexp30000</v>
          </cell>
          <cell r="R756">
            <v>284</v>
          </cell>
          <cell r="S756">
            <v>48</v>
          </cell>
          <cell r="T756" t="str">
            <v>Net Position-Beginning Balance</v>
          </cell>
          <cell r="U756" t="str">
            <v>NET-Fund Bal-Unexpended Plant</v>
          </cell>
        </row>
        <row r="757">
          <cell r="Q757" t="str">
            <v>invest30010</v>
          </cell>
          <cell r="R757">
            <v>285</v>
          </cell>
          <cell r="S757">
            <v>48</v>
          </cell>
          <cell r="T757" t="str">
            <v>Net Position-Beginning Balance</v>
          </cell>
          <cell r="U757" t="str">
            <v>NET-Invested in Capital Assets</v>
          </cell>
        </row>
        <row r="758">
          <cell r="Q758" t="str">
            <v>unexp30010</v>
          </cell>
          <cell r="R758">
            <v>286</v>
          </cell>
          <cell r="S758">
            <v>48</v>
          </cell>
          <cell r="T758" t="str">
            <v>Net Position-Beginning Balance</v>
          </cell>
          <cell r="U758" t="str">
            <v>NET-Fund Bal-Unexpended</v>
          </cell>
        </row>
        <row r="759">
          <cell r="Q759" t="str">
            <v>retire30011</v>
          </cell>
          <cell r="R759">
            <v>287</v>
          </cell>
          <cell r="S759">
            <v>49</v>
          </cell>
          <cell r="T759" t="str">
            <v>Net Position - Change in Acctg Princ</v>
          </cell>
          <cell r="U759" t="str">
            <v>Cumul Effect of Chge in Acctg Princ</v>
          </cell>
        </row>
      </sheetData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"/>
      <sheetName val="QUERY_Mapped"/>
      <sheetName val="srecna-14 Detail_to use for map"/>
      <sheetName val="Items mapped from PY13.12"/>
      <sheetName val="Items not Mapped"/>
    </sheetNames>
    <sheetDataSet>
      <sheetData sheetId="0"/>
      <sheetData sheetId="1"/>
      <sheetData sheetId="2"/>
      <sheetData sheetId="3">
        <row r="1">
          <cell r="A1" t="str">
            <v>Unique Identifier</v>
          </cell>
          <cell r="B1" t="str">
            <v>Line Sort</v>
          </cell>
          <cell r="C1" t="str">
            <v>Group Sort</v>
          </cell>
          <cell r="D1" t="str">
            <v>CFR Group Title</v>
          </cell>
          <cell r="E1" t="str">
            <v>CFR Account Title</v>
          </cell>
          <cell r="F1" t="str">
            <v>PY Wkst Used</v>
          </cell>
        </row>
        <row r="2">
          <cell r="A2" t="str">
            <v>current30010</v>
          </cell>
          <cell r="B2">
            <v>0</v>
          </cell>
          <cell r="C2">
            <v>0</v>
          </cell>
          <cell r="D2" t="str">
            <v>Net Assets-B.B</v>
          </cell>
          <cell r="E2" t="str">
            <v>NET-Fund Bal-Current</v>
          </cell>
          <cell r="F2">
            <v>2013</v>
          </cell>
        </row>
        <row r="3">
          <cell r="A3" t="str">
            <v>current40050</v>
          </cell>
          <cell r="B3" t="str">
            <v>1</v>
          </cell>
          <cell r="C3" t="str">
            <v>1</v>
          </cell>
          <cell r="D3" t="str">
            <v>Operating Revenue-Tuition &amp; Fees</v>
          </cell>
          <cell r="E3" t="str">
            <v>Student Tuition &amp; Fees-Non-Res Tuition</v>
          </cell>
          <cell r="F3">
            <v>2012</v>
          </cell>
        </row>
        <row r="4">
          <cell r="A4" t="str">
            <v>current40411</v>
          </cell>
          <cell r="B4" t="str">
            <v>4</v>
          </cell>
          <cell r="C4" t="str">
            <v>1</v>
          </cell>
          <cell r="D4" t="str">
            <v>Operating Revenue-Tuition &amp; Fees</v>
          </cell>
          <cell r="E4" t="str">
            <v>Student Tuition &amp; Fees-Other Student Fees</v>
          </cell>
          <cell r="F4">
            <v>2012</v>
          </cell>
        </row>
        <row r="5">
          <cell r="A5" t="str">
            <v>current40535</v>
          </cell>
          <cell r="B5" t="str">
            <v>4</v>
          </cell>
          <cell r="C5" t="str">
            <v>1</v>
          </cell>
          <cell r="D5" t="str">
            <v>Operating Revenue-Tuition &amp; Fees</v>
          </cell>
          <cell r="E5" t="str">
            <v>Student Tuition &amp; Fees-Other Student Fees</v>
          </cell>
          <cell r="F5">
            <v>2012</v>
          </cell>
        </row>
        <row r="6">
          <cell r="A6" t="str">
            <v>current46899</v>
          </cell>
          <cell r="B6" t="str">
            <v>17</v>
          </cell>
          <cell r="C6" t="str">
            <v>6</v>
          </cell>
          <cell r="D6" t="str">
            <v>Operating Revenue-S&amp;S-Educ Activity</v>
          </cell>
          <cell r="E6" t="str">
            <v>Sales &amp; Svcs-Educational Activity</v>
          </cell>
          <cell r="F6" t="str">
            <v>2013</v>
          </cell>
        </row>
        <row r="7">
          <cell r="A7" t="str">
            <v>current47061</v>
          </cell>
          <cell r="B7" t="str">
            <v>20</v>
          </cell>
          <cell r="C7" t="str">
            <v>7</v>
          </cell>
          <cell r="D7" t="str">
            <v>Operating Revenue-S&amp;S-Aux</v>
          </cell>
          <cell r="E7" t="str">
            <v>Sales &amp; Svcs-Auxiliary Enterprises</v>
          </cell>
          <cell r="F7" t="str">
            <v>2013</v>
          </cell>
        </row>
        <row r="8">
          <cell r="A8" t="str">
            <v>current49591</v>
          </cell>
          <cell r="B8">
            <v>196</v>
          </cell>
          <cell r="C8">
            <v>27</v>
          </cell>
          <cell r="D8" t="str">
            <v>NonOper (Revenue) Expenses-Other</v>
          </cell>
          <cell r="E8" t="str">
            <v>OtherNonoperating Expense</v>
          </cell>
          <cell r="F8" t="str">
            <v>Obj Code</v>
          </cell>
        </row>
        <row r="9">
          <cell r="A9" t="str">
            <v>current50289</v>
          </cell>
          <cell r="B9">
            <v>29</v>
          </cell>
          <cell r="C9">
            <v>9</v>
          </cell>
          <cell r="D9" t="str">
            <v>Oper Expense-Salaries &amp; Wages</v>
          </cell>
          <cell r="E9" t="str">
            <v>Academic Wages</v>
          </cell>
          <cell r="F9" t="str">
            <v>Obj Code</v>
          </cell>
        </row>
        <row r="10">
          <cell r="A10" t="str">
            <v>current51289</v>
          </cell>
          <cell r="B10">
            <v>30</v>
          </cell>
          <cell r="C10">
            <v>9</v>
          </cell>
          <cell r="D10" t="str">
            <v>Oper Expense-Salaries &amp; Wages</v>
          </cell>
          <cell r="E10" t="str">
            <v>Staff Wages</v>
          </cell>
          <cell r="F10" t="str">
            <v>Obj Code</v>
          </cell>
        </row>
        <row r="11">
          <cell r="A11" t="str">
            <v>current51010</v>
          </cell>
          <cell r="B11">
            <v>30</v>
          </cell>
          <cell r="C11">
            <v>9</v>
          </cell>
          <cell r="D11" t="str">
            <v>Oper Expense-Salaries &amp; Wages</v>
          </cell>
          <cell r="E11" t="str">
            <v>Staff Wages</v>
          </cell>
          <cell r="F11" t="str">
            <v>2013</v>
          </cell>
        </row>
        <row r="12">
          <cell r="A12" t="str">
            <v>current52050</v>
          </cell>
          <cell r="B12" t="str">
            <v>35</v>
          </cell>
          <cell r="C12" t="str">
            <v>9</v>
          </cell>
          <cell r="D12" t="str">
            <v>Oper Expense-Salaries &amp; Wages</v>
          </cell>
          <cell r="E12" t="str">
            <v>Term Ben Sal/Wag-Voluntary</v>
          </cell>
          <cell r="F12" t="str">
            <v>2013</v>
          </cell>
        </row>
        <row r="13">
          <cell r="A13" t="str">
            <v>current56626</v>
          </cell>
          <cell r="B13" t="str">
            <v>114</v>
          </cell>
          <cell r="C13" t="str">
            <v>18</v>
          </cell>
          <cell r="D13" t="str">
            <v>Other Oper Expenses</v>
          </cell>
          <cell r="E13" t="str">
            <v>Outside service purchases</v>
          </cell>
          <cell r="F13" t="str">
            <v>2013</v>
          </cell>
        </row>
        <row r="14">
          <cell r="A14" t="str">
            <v>current56635</v>
          </cell>
          <cell r="B14" t="str">
            <v>134</v>
          </cell>
          <cell r="C14" t="str">
            <v>18</v>
          </cell>
          <cell r="D14" t="str">
            <v>Other Oper Expenses</v>
          </cell>
          <cell r="E14" t="str">
            <v>Miscellaneous Services</v>
          </cell>
          <cell r="F14" t="str">
            <v>2013</v>
          </cell>
        </row>
        <row r="15">
          <cell r="A15" t="str">
            <v>current57372</v>
          </cell>
          <cell r="B15">
            <v>134</v>
          </cell>
          <cell r="C15">
            <v>18</v>
          </cell>
          <cell r="D15" t="str">
            <v>Other Oper Expenses</v>
          </cell>
          <cell r="E15" t="str">
            <v>Miscellaneous Services</v>
          </cell>
          <cell r="F15" t="str">
            <v>Obj Code</v>
          </cell>
        </row>
        <row r="16">
          <cell r="A16" t="str">
            <v>current57990</v>
          </cell>
          <cell r="B16" t="e">
            <v>#N/A</v>
          </cell>
          <cell r="C16" t="e">
            <v>#N/A</v>
          </cell>
          <cell r="D16" t="str">
            <v>Transfers-Indirect Cost Recovery</v>
          </cell>
          <cell r="E16" t="str">
            <v>Indirect Cost Recovery-Research</v>
          </cell>
          <cell r="F16" t="str">
            <v>2013 Obj Code</v>
          </cell>
        </row>
        <row r="17">
          <cell r="A17" t="str">
            <v>current57420</v>
          </cell>
          <cell r="B17" t="str">
            <v>72</v>
          </cell>
          <cell r="C17" t="str">
            <v>14</v>
          </cell>
          <cell r="D17" t="str">
            <v>Oper Expense-Scholarships &amp; Fellowships</v>
          </cell>
          <cell r="E17" t="str">
            <v>Scholarships &amp; Fellowships</v>
          </cell>
          <cell r="F17" t="str">
            <v>2013</v>
          </cell>
        </row>
      </sheetData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14 Payroll"/>
      <sheetName val="Ladder"/>
      <sheetName val="Unit Codes"/>
      <sheetName val="LU Table"/>
      <sheetName val="Pivot 1"/>
      <sheetName val="Pivot 1 Results"/>
      <sheetName val="% Share"/>
      <sheetName val="FINAL"/>
    </sheetNames>
    <sheetDataSet>
      <sheetData sheetId="0"/>
      <sheetData sheetId="1"/>
      <sheetData sheetId="2"/>
      <sheetData sheetId="3">
        <row r="5">
          <cell r="A5" t="str">
            <v>BX</v>
          </cell>
          <cell r="B5" t="str">
            <v>Academic Student Employee Unit</v>
          </cell>
          <cell r="C5" t="str">
            <v>Represented</v>
          </cell>
        </row>
        <row r="6">
          <cell r="A6" t="str">
            <v>CX</v>
          </cell>
          <cell r="B6" t="str">
            <v>Clerical and Allied Services Unit</v>
          </cell>
          <cell r="C6" t="str">
            <v>Represented</v>
          </cell>
        </row>
        <row r="7">
          <cell r="A7" t="str">
            <v>EX</v>
          </cell>
          <cell r="B7" t="str">
            <v>Patient Care Technical Unit</v>
          </cell>
          <cell r="C7" t="str">
            <v>Represented</v>
          </cell>
        </row>
        <row r="8">
          <cell r="A8" t="str">
            <v>GS</v>
          </cell>
          <cell r="B8" t="str">
            <v>Printing Trades Unit</v>
          </cell>
          <cell r="C8" t="str">
            <v>Represented</v>
          </cell>
        </row>
        <row r="9">
          <cell r="A9" t="str">
            <v>HX</v>
          </cell>
          <cell r="B9" t="str">
            <v>Hospital Residual Professional Unit</v>
          </cell>
          <cell r="C9" t="str">
            <v>Represented</v>
          </cell>
        </row>
        <row r="10">
          <cell r="A10" t="str">
            <v>IX</v>
          </cell>
          <cell r="B10" t="str">
            <v>Non-Senate Instructional Unit</v>
          </cell>
          <cell r="C10" t="str">
            <v>Represented</v>
          </cell>
        </row>
        <row r="11">
          <cell r="A11" t="str">
            <v>KB</v>
          </cell>
          <cell r="B11" t="str">
            <v>Skilled Crafts Unit</v>
          </cell>
          <cell r="C11" t="str">
            <v>Represented</v>
          </cell>
        </row>
        <row r="12">
          <cell r="A12" t="str">
            <v>LX</v>
          </cell>
          <cell r="B12" t="str">
            <v>Librarians Unit</v>
          </cell>
          <cell r="C12" t="str">
            <v>Represented</v>
          </cell>
        </row>
        <row r="13">
          <cell r="A13" t="str">
            <v>NX</v>
          </cell>
          <cell r="B13" t="str">
            <v>Registered Nurses Unit</v>
          </cell>
          <cell r="C13" t="str">
            <v>Represented</v>
          </cell>
        </row>
        <row r="14">
          <cell r="A14" t="str">
            <v>PA</v>
          </cell>
          <cell r="B14" t="str">
            <v>Police Officers Unit</v>
          </cell>
          <cell r="C14" t="str">
            <v>Represented</v>
          </cell>
        </row>
        <row r="15">
          <cell r="A15" t="str">
            <v>RX</v>
          </cell>
          <cell r="B15" t="str">
            <v>Staff Research Professional Unit</v>
          </cell>
          <cell r="C15" t="str">
            <v>Represented</v>
          </cell>
        </row>
        <row r="16">
          <cell r="A16" t="str">
            <v>PX</v>
          </cell>
          <cell r="B16" t="str">
            <v>Postdoctoral Scholars</v>
          </cell>
          <cell r="C16" t="str">
            <v>Represented</v>
          </cell>
        </row>
        <row r="17">
          <cell r="A17" t="str">
            <v>SX</v>
          </cell>
          <cell r="B17" t="str">
            <v>Service Unit</v>
          </cell>
          <cell r="C17" t="str">
            <v>Represented</v>
          </cell>
        </row>
        <row r="18">
          <cell r="A18" t="str">
            <v>TX</v>
          </cell>
          <cell r="B18" t="str">
            <v>Technical Unit</v>
          </cell>
          <cell r="C18" t="str">
            <v>Represented</v>
          </cell>
        </row>
        <row r="19">
          <cell r="A19">
            <v>99</v>
          </cell>
          <cell r="B19" t="str">
            <v>Non-Represented Employees</v>
          </cell>
          <cell r="C19" t="str">
            <v>Non Represented</v>
          </cell>
        </row>
        <row r="20">
          <cell r="A20" t="str">
            <v>A1</v>
          </cell>
          <cell r="B20" t="str">
            <v>Senate Faculty and Equivalents</v>
          </cell>
          <cell r="C20" t="str">
            <v>Non Represented</v>
          </cell>
        </row>
        <row r="21">
          <cell r="A21" t="str">
            <v>FX</v>
          </cell>
          <cell r="B21" t="str">
            <v>Non-Senate Academic Researchers</v>
          </cell>
          <cell r="C21" t="str">
            <v>Non Represented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FY15_Thru May15 "/>
      <sheetName val="Sheet2"/>
      <sheetName val="Comb FY15_FY14 thru May15 Pivot"/>
      <sheetName val="Combined FY15-FY14 thru May15"/>
      <sheetName val="Notes"/>
      <sheetName val="Combined FY15-FY14 thru Mar15"/>
      <sheetName val="April15_May 15"/>
      <sheetName val="PivotFY14-FY13"/>
      <sheetName val="Sum UC"/>
      <sheetName val="Sum Campus"/>
      <sheetName val="FY14_FY13 Reference"/>
      <sheetName val="Combined FY14-FY13"/>
      <sheetName val="Sum Transfers 14 vs 13 (2)"/>
      <sheetName val="funding listin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fo.berkeley.edu/budget-process/fy2020-21-budget-process/fy2020-21-budget-process-guidelines-and-assumptions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7.bin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5.bin"/><Relationship Id="rId6" Type="http://schemas.openxmlformats.org/officeDocument/2006/relationships/customProperty" Target="../customProperty5.bin"/><Relationship Id="rId11" Type="http://schemas.openxmlformats.org/officeDocument/2006/relationships/customProperty" Target="../customProperty10.bin"/><Relationship Id="rId5" Type="http://schemas.openxmlformats.org/officeDocument/2006/relationships/customProperty" Target="../customProperty4.bin"/><Relationship Id="rId10" Type="http://schemas.openxmlformats.org/officeDocument/2006/relationships/customProperty" Target="../customProperty9.bin"/><Relationship Id="rId4" Type="http://schemas.openxmlformats.org/officeDocument/2006/relationships/customProperty" Target="../customProperty3.bin"/><Relationship Id="rId9" Type="http://schemas.openxmlformats.org/officeDocument/2006/relationships/customProperty" Target="../customProperty8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17.bin"/><Relationship Id="rId13" Type="http://schemas.openxmlformats.org/officeDocument/2006/relationships/drawing" Target="../drawings/drawing2.xml"/><Relationship Id="rId3" Type="http://schemas.openxmlformats.org/officeDocument/2006/relationships/customProperty" Target="../customProperty12.bin"/><Relationship Id="rId7" Type="http://schemas.openxmlformats.org/officeDocument/2006/relationships/customProperty" Target="../customProperty16.bin"/><Relationship Id="rId12" Type="http://schemas.openxmlformats.org/officeDocument/2006/relationships/customProperty" Target="../customProperty21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6.bin"/><Relationship Id="rId6" Type="http://schemas.openxmlformats.org/officeDocument/2006/relationships/customProperty" Target="../customProperty15.bin"/><Relationship Id="rId11" Type="http://schemas.openxmlformats.org/officeDocument/2006/relationships/customProperty" Target="../customProperty20.bin"/><Relationship Id="rId5" Type="http://schemas.openxmlformats.org/officeDocument/2006/relationships/customProperty" Target="../customProperty14.bin"/><Relationship Id="rId15" Type="http://schemas.openxmlformats.org/officeDocument/2006/relationships/comments" Target="../comments2.xml"/><Relationship Id="rId10" Type="http://schemas.openxmlformats.org/officeDocument/2006/relationships/customProperty" Target="../customProperty19.bin"/><Relationship Id="rId4" Type="http://schemas.openxmlformats.org/officeDocument/2006/relationships/customProperty" Target="../customProperty13.bin"/><Relationship Id="rId9" Type="http://schemas.openxmlformats.org/officeDocument/2006/relationships/customProperty" Target="../customProperty18.bin"/><Relationship Id="rId14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R43"/>
  <sheetViews>
    <sheetView tabSelected="1" workbookViewId="0">
      <selection activeCell="E43" sqref="E43"/>
    </sheetView>
  </sheetViews>
  <sheetFormatPr defaultRowHeight="14.5"/>
  <cols>
    <col min="1" max="1" width="4.26953125" customWidth="1"/>
    <col min="2" max="2" width="4.453125" customWidth="1"/>
  </cols>
  <sheetData>
    <row r="2" spans="1:11" s="203" customFormat="1" ht="21">
      <c r="A2" s="66" t="s">
        <v>12451</v>
      </c>
    </row>
    <row r="4" spans="1:11">
      <c r="A4" s="257" t="s">
        <v>12452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</row>
    <row r="5" spans="1:11">
      <c r="A5" s="256" t="s">
        <v>12872</v>
      </c>
      <c r="B5" s="256"/>
      <c r="C5" s="256"/>
      <c r="D5" s="256"/>
      <c r="E5" s="256"/>
      <c r="F5" s="256"/>
      <c r="G5" s="256"/>
      <c r="H5" s="256"/>
      <c r="I5" s="256"/>
      <c r="J5" s="256"/>
    </row>
    <row r="6" spans="1:11">
      <c r="A6" s="204"/>
    </row>
    <row r="7" spans="1:11" ht="17.25" customHeight="1">
      <c r="A7" s="205" t="s">
        <v>12453</v>
      </c>
    </row>
    <row r="8" spans="1:11" ht="14.15" customHeight="1">
      <c r="A8" s="68"/>
    </row>
    <row r="9" spans="1:11" s="206" customFormat="1" ht="18.5">
      <c r="A9" s="49" t="s">
        <v>12427</v>
      </c>
      <c r="B9" s="49" t="s">
        <v>12454</v>
      </c>
    </row>
    <row r="10" spans="1:11" ht="14.5" customHeight="1">
      <c r="A10" s="66"/>
      <c r="B10" s="66"/>
    </row>
    <row r="11" spans="1:11">
      <c r="A11" s="6">
        <v>1</v>
      </c>
      <c r="B11" s="6" t="s">
        <v>12423</v>
      </c>
    </row>
    <row r="12" spans="1:11">
      <c r="A12" s="6"/>
      <c r="B12" s="6"/>
    </row>
    <row r="13" spans="1:11">
      <c r="A13" s="6">
        <v>2</v>
      </c>
      <c r="B13" s="6" t="s">
        <v>12455</v>
      </c>
    </row>
    <row r="14" spans="1:11">
      <c r="A14" t="s">
        <v>7526</v>
      </c>
      <c r="B14" t="s">
        <v>12464</v>
      </c>
    </row>
    <row r="15" spans="1:11">
      <c r="B15" t="s">
        <v>12430</v>
      </c>
    </row>
    <row r="17" spans="1:14">
      <c r="N17" t="s">
        <v>7526</v>
      </c>
    </row>
    <row r="19" spans="1:14">
      <c r="A19" t="s">
        <v>7526</v>
      </c>
      <c r="B19" t="s">
        <v>12431</v>
      </c>
    </row>
    <row r="21" spans="1:14">
      <c r="A21" s="6">
        <v>3</v>
      </c>
      <c r="B21" s="6" t="s">
        <v>12426</v>
      </c>
    </row>
    <row r="22" spans="1:14">
      <c r="B22" s="14" t="s">
        <v>12456</v>
      </c>
    </row>
    <row r="23" spans="1:14">
      <c r="A23" t="s">
        <v>7526</v>
      </c>
      <c r="B23" t="s">
        <v>12424</v>
      </c>
      <c r="C23" t="s">
        <v>12457</v>
      </c>
    </row>
    <row r="24" spans="1:14">
      <c r="C24" t="s">
        <v>12458</v>
      </c>
    </row>
    <row r="25" spans="1:14">
      <c r="C25" t="s">
        <v>12459</v>
      </c>
    </row>
    <row r="26" spans="1:14">
      <c r="B26" t="s">
        <v>12425</v>
      </c>
      <c r="C26" t="s">
        <v>12860</v>
      </c>
    </row>
    <row r="28" spans="1:14">
      <c r="A28" s="6">
        <v>4</v>
      </c>
      <c r="B28" s="6" t="s">
        <v>12437</v>
      </c>
    </row>
    <row r="29" spans="1:14">
      <c r="B29" t="s">
        <v>12460</v>
      </c>
    </row>
    <row r="31" spans="1:14" s="206" customFormat="1" ht="18.5">
      <c r="A31" s="49" t="s">
        <v>12428</v>
      </c>
      <c r="B31" s="49" t="s">
        <v>12463</v>
      </c>
    </row>
    <row r="32" spans="1:14">
      <c r="B32" t="s">
        <v>12461</v>
      </c>
    </row>
    <row r="33" spans="1:18">
      <c r="B33" t="s">
        <v>7526</v>
      </c>
    </row>
    <row r="35" spans="1:18" s="206" customFormat="1" ht="18.5">
      <c r="A35" s="49" t="s">
        <v>12429</v>
      </c>
      <c r="B35" s="49" t="s">
        <v>12462</v>
      </c>
    </row>
    <row r="36" spans="1:18" ht="14.5" customHeight="1">
      <c r="B36" s="297" t="s">
        <v>12873</v>
      </c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</row>
    <row r="37" spans="1:18">
      <c r="B37" s="297" t="s">
        <v>12875</v>
      </c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6"/>
    </row>
    <row r="38" spans="1:18">
      <c r="B38" s="297" t="s">
        <v>12874</v>
      </c>
      <c r="C38" s="296"/>
      <c r="D38" s="296"/>
      <c r="E38" s="296"/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</row>
    <row r="39" spans="1:18">
      <c r="B39" s="296"/>
      <c r="C39" s="296"/>
      <c r="D39" s="296"/>
      <c r="E39" s="296"/>
      <c r="F39" s="296"/>
      <c r="G39" s="296"/>
      <c r="H39" s="296"/>
      <c r="I39" s="296"/>
      <c r="J39" s="296"/>
      <c r="K39" s="296"/>
      <c r="L39" s="296"/>
      <c r="M39" s="296"/>
      <c r="N39" s="296"/>
      <c r="O39" s="296"/>
      <c r="P39" s="296"/>
      <c r="Q39" s="296"/>
      <c r="R39" s="296"/>
    </row>
    <row r="40" spans="1:18">
      <c r="B40" s="296"/>
      <c r="C40" s="296"/>
      <c r="D40" s="296"/>
      <c r="E40" s="296"/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6"/>
      <c r="Q40" s="296"/>
      <c r="R40" s="296"/>
    </row>
    <row r="41" spans="1:18">
      <c r="B41" s="296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6"/>
      <c r="Q41" s="296"/>
      <c r="R41" s="296"/>
    </row>
    <row r="42" spans="1:18">
      <c r="B42" s="296"/>
      <c r="C42" s="296"/>
      <c r="D42" s="296"/>
      <c r="E42" s="296"/>
      <c r="F42" s="296"/>
      <c r="G42" s="296"/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</row>
    <row r="43" spans="1:18">
      <c r="B43" s="296"/>
      <c r="C43" s="296"/>
      <c r="D43" s="296"/>
      <c r="E43" s="296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</row>
  </sheetData>
  <mergeCells count="2">
    <mergeCell ref="A5:J5"/>
    <mergeCell ref="A4:K4"/>
  </mergeCells>
  <hyperlinks>
    <hyperlink ref="A5:J5" r:id="rId1" display="For more detailed budget assumptions, please refer to the 2020-21 Annual Budget Guidelines."/>
  </hyperlinks>
  <pageMargins left="0.5" right="0.5" top="0.5" bottom="0.5" header="0.3" footer="0.3"/>
  <pageSetup scale="79" orientation="landscape" horizontalDpi="300" verticalDpi="3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193"/>
  <sheetViews>
    <sheetView topLeftCell="A4094" workbookViewId="0">
      <selection activeCell="A4105" sqref="A1:A1048576"/>
    </sheetView>
  </sheetViews>
  <sheetFormatPr defaultRowHeight="14.5"/>
  <cols>
    <col min="2" max="2" width="10.54296875" customWidth="1"/>
    <col min="8" max="8" width="10.453125" customWidth="1"/>
    <col min="17" max="17" width="23.1796875" customWidth="1"/>
  </cols>
  <sheetData>
    <row r="1" spans="1:17" ht="15" customHeight="1">
      <c r="A1" s="34" t="s">
        <v>12354</v>
      </c>
      <c r="B1" s="34"/>
      <c r="C1" s="35"/>
    </row>
    <row r="2" spans="1:17" ht="41.25" customHeight="1">
      <c r="A2" s="36" t="s">
        <v>87</v>
      </c>
      <c r="B2" s="36" t="s">
        <v>12465</v>
      </c>
      <c r="C2" s="36" t="s">
        <v>88</v>
      </c>
      <c r="D2" s="36" t="s">
        <v>77</v>
      </c>
      <c r="E2" s="36"/>
      <c r="F2" s="36" t="s">
        <v>78</v>
      </c>
      <c r="G2" s="36" t="s">
        <v>79</v>
      </c>
      <c r="H2" s="36"/>
      <c r="I2" s="36" t="s">
        <v>80</v>
      </c>
      <c r="J2" s="36" t="s">
        <v>81</v>
      </c>
      <c r="K2" s="36"/>
      <c r="L2" s="36" t="s">
        <v>82</v>
      </c>
      <c r="M2" s="36" t="s">
        <v>83</v>
      </c>
      <c r="N2" s="36"/>
      <c r="O2" s="36" t="s">
        <v>84</v>
      </c>
      <c r="P2" s="36" t="s">
        <v>85</v>
      </c>
      <c r="Q2" s="36" t="s">
        <v>86</v>
      </c>
    </row>
    <row r="3" spans="1:17">
      <c r="A3" s="36" t="s">
        <v>7535</v>
      </c>
      <c r="B3" s="36" t="str">
        <f>"_"&amp;A3</f>
        <v>_22105</v>
      </c>
      <c r="C3" s="36" t="s">
        <v>547</v>
      </c>
      <c r="D3" s="36" t="s">
        <v>89</v>
      </c>
      <c r="E3" s="36" t="str">
        <f>"_"&amp;D3</f>
        <v>_CAMSU</v>
      </c>
      <c r="F3" s="36" t="s">
        <v>46</v>
      </c>
      <c r="G3" s="36" t="s">
        <v>6642</v>
      </c>
      <c r="H3" s="36" t="str">
        <f>"_"&amp;G3</f>
        <v>_ATHLE</v>
      </c>
      <c r="I3" s="36" t="s">
        <v>6643</v>
      </c>
      <c r="J3" s="36" t="s">
        <v>542</v>
      </c>
      <c r="K3" s="36" t="str">
        <f>"_"&amp;J3</f>
        <v>_FNATH</v>
      </c>
      <c r="L3" s="36" t="s">
        <v>543</v>
      </c>
      <c r="M3" s="36" t="s">
        <v>544</v>
      </c>
      <c r="N3" s="36" t="str">
        <f>"_"&amp;M3</f>
        <v>_FNADM</v>
      </c>
      <c r="O3" s="36" t="s">
        <v>545</v>
      </c>
      <c r="P3" s="36" t="s">
        <v>546</v>
      </c>
      <c r="Q3" s="36" t="s">
        <v>419</v>
      </c>
    </row>
    <row r="4" spans="1:17">
      <c r="A4" s="36" t="s">
        <v>7536</v>
      </c>
      <c r="B4" s="36" t="str">
        <f t="shared" ref="B4:B67" si="0">"_"&amp;A4</f>
        <v>_22106</v>
      </c>
      <c r="C4" s="36" t="s">
        <v>548</v>
      </c>
      <c r="D4" s="36" t="s">
        <v>89</v>
      </c>
      <c r="E4" s="36" t="str">
        <f t="shared" ref="E4:E67" si="1">"_"&amp;D4</f>
        <v>_CAMSU</v>
      </c>
      <c r="F4" s="36" t="s">
        <v>46</v>
      </c>
      <c r="G4" s="36" t="s">
        <v>6642</v>
      </c>
      <c r="H4" s="36" t="str">
        <f t="shared" ref="H4:H67" si="2">"_"&amp;G4</f>
        <v>_ATHLE</v>
      </c>
      <c r="I4" s="36" t="s">
        <v>6643</v>
      </c>
      <c r="J4" s="36" t="s">
        <v>542</v>
      </c>
      <c r="K4" s="36" t="str">
        <f t="shared" ref="K4:K67" si="3">"_"&amp;J4</f>
        <v>_FNATH</v>
      </c>
      <c r="L4" s="36" t="s">
        <v>543</v>
      </c>
      <c r="M4" s="36" t="s">
        <v>544</v>
      </c>
      <c r="N4" s="36" t="str">
        <f t="shared" ref="N4:N67" si="4">"_"&amp;M4</f>
        <v>_FNADM</v>
      </c>
      <c r="O4" s="36" t="s">
        <v>545</v>
      </c>
      <c r="P4" s="36" t="s">
        <v>546</v>
      </c>
      <c r="Q4" s="36" t="s">
        <v>419</v>
      </c>
    </row>
    <row r="5" spans="1:17">
      <c r="A5" s="36" t="s">
        <v>7537</v>
      </c>
      <c r="B5" s="36" t="str">
        <f t="shared" si="0"/>
        <v>_22107</v>
      </c>
      <c r="C5" s="36" t="s">
        <v>549</v>
      </c>
      <c r="D5" s="36" t="s">
        <v>89</v>
      </c>
      <c r="E5" s="36" t="str">
        <f t="shared" si="1"/>
        <v>_CAMSU</v>
      </c>
      <c r="F5" s="36" t="s">
        <v>46</v>
      </c>
      <c r="G5" s="36" t="s">
        <v>6642</v>
      </c>
      <c r="H5" s="36" t="str">
        <f t="shared" si="2"/>
        <v>_ATHLE</v>
      </c>
      <c r="I5" s="36" t="s">
        <v>6643</v>
      </c>
      <c r="J5" s="36" t="s">
        <v>542</v>
      </c>
      <c r="K5" s="36" t="str">
        <f t="shared" si="3"/>
        <v>_FNATH</v>
      </c>
      <c r="L5" s="36" t="s">
        <v>543</v>
      </c>
      <c r="M5" s="36" t="s">
        <v>544</v>
      </c>
      <c r="N5" s="36" t="str">
        <f t="shared" si="4"/>
        <v>_FNADM</v>
      </c>
      <c r="O5" s="36" t="s">
        <v>545</v>
      </c>
      <c r="P5" s="36" t="s">
        <v>546</v>
      </c>
      <c r="Q5" s="36" t="s">
        <v>419</v>
      </c>
    </row>
    <row r="6" spans="1:17">
      <c r="A6" s="36" t="s">
        <v>7538</v>
      </c>
      <c r="B6" s="36" t="str">
        <f t="shared" si="0"/>
        <v>_22114</v>
      </c>
      <c r="C6" s="36" t="s">
        <v>550</v>
      </c>
      <c r="D6" s="36" t="s">
        <v>89</v>
      </c>
      <c r="E6" s="36" t="str">
        <f t="shared" si="1"/>
        <v>_CAMSU</v>
      </c>
      <c r="F6" s="36" t="s">
        <v>46</v>
      </c>
      <c r="G6" s="36" t="s">
        <v>6642</v>
      </c>
      <c r="H6" s="36" t="str">
        <f t="shared" si="2"/>
        <v>_ATHLE</v>
      </c>
      <c r="I6" s="36" t="s">
        <v>6643</v>
      </c>
      <c r="J6" s="36" t="s">
        <v>542</v>
      </c>
      <c r="K6" s="36" t="str">
        <f t="shared" si="3"/>
        <v>_FNATH</v>
      </c>
      <c r="L6" s="36" t="s">
        <v>543</v>
      </c>
      <c r="M6" s="36" t="s">
        <v>544</v>
      </c>
      <c r="N6" s="36" t="str">
        <f t="shared" si="4"/>
        <v>_FNADM</v>
      </c>
      <c r="O6" s="36" t="s">
        <v>545</v>
      </c>
      <c r="P6" s="36" t="s">
        <v>546</v>
      </c>
      <c r="Q6" s="36" t="s">
        <v>419</v>
      </c>
    </row>
    <row r="7" spans="1:17">
      <c r="A7" s="36" t="s">
        <v>7539</v>
      </c>
      <c r="B7" s="36" t="str">
        <f t="shared" si="0"/>
        <v>_22117</v>
      </c>
      <c r="C7" s="36" t="s">
        <v>12355</v>
      </c>
      <c r="D7" s="36" t="s">
        <v>89</v>
      </c>
      <c r="E7" s="36" t="str">
        <f t="shared" si="1"/>
        <v>_CAMSU</v>
      </c>
      <c r="F7" s="36" t="s">
        <v>46</v>
      </c>
      <c r="G7" s="36" t="s">
        <v>6642</v>
      </c>
      <c r="H7" s="36" t="str">
        <f t="shared" si="2"/>
        <v>_ATHLE</v>
      </c>
      <c r="I7" s="36" t="s">
        <v>6643</v>
      </c>
      <c r="J7" s="36" t="s">
        <v>542</v>
      </c>
      <c r="K7" s="36" t="str">
        <f t="shared" si="3"/>
        <v>_FNATH</v>
      </c>
      <c r="L7" s="36" t="s">
        <v>543</v>
      </c>
      <c r="M7" s="36" t="s">
        <v>544</v>
      </c>
      <c r="N7" s="36" t="str">
        <f t="shared" si="4"/>
        <v>_FNADM</v>
      </c>
      <c r="O7" s="36" t="s">
        <v>545</v>
      </c>
      <c r="P7" s="36" t="s">
        <v>546</v>
      </c>
      <c r="Q7" s="36" t="s">
        <v>419</v>
      </c>
    </row>
    <row r="8" spans="1:17">
      <c r="A8" s="36" t="s">
        <v>7540</v>
      </c>
      <c r="B8" s="36" t="str">
        <f t="shared" si="0"/>
        <v>_22119</v>
      </c>
      <c r="C8" s="36" t="s">
        <v>551</v>
      </c>
      <c r="D8" s="36" t="s">
        <v>89</v>
      </c>
      <c r="E8" s="36" t="str">
        <f t="shared" si="1"/>
        <v>_CAMSU</v>
      </c>
      <c r="F8" s="36" t="s">
        <v>46</v>
      </c>
      <c r="G8" s="36" t="s">
        <v>6642</v>
      </c>
      <c r="H8" s="36" t="str">
        <f t="shared" si="2"/>
        <v>_ATHLE</v>
      </c>
      <c r="I8" s="36" t="s">
        <v>6643</v>
      </c>
      <c r="J8" s="36" t="s">
        <v>542</v>
      </c>
      <c r="K8" s="36" t="str">
        <f t="shared" si="3"/>
        <v>_FNATH</v>
      </c>
      <c r="L8" s="36" t="s">
        <v>543</v>
      </c>
      <c r="M8" s="36" t="s">
        <v>544</v>
      </c>
      <c r="N8" s="36" t="str">
        <f t="shared" si="4"/>
        <v>_FNADM</v>
      </c>
      <c r="O8" s="36" t="s">
        <v>545</v>
      </c>
      <c r="P8" s="36" t="s">
        <v>546</v>
      </c>
      <c r="Q8" s="36" t="s">
        <v>419</v>
      </c>
    </row>
    <row r="9" spans="1:17">
      <c r="A9" s="36" t="s">
        <v>7541</v>
      </c>
      <c r="B9" s="36" t="str">
        <f t="shared" si="0"/>
        <v>_22121</v>
      </c>
      <c r="C9" s="36" t="s">
        <v>12356</v>
      </c>
      <c r="D9" s="36" t="s">
        <v>89</v>
      </c>
      <c r="E9" s="36" t="str">
        <f t="shared" si="1"/>
        <v>_CAMSU</v>
      </c>
      <c r="F9" s="36" t="s">
        <v>46</v>
      </c>
      <c r="G9" s="36" t="s">
        <v>6642</v>
      </c>
      <c r="H9" s="36" t="str">
        <f t="shared" si="2"/>
        <v>_ATHLE</v>
      </c>
      <c r="I9" s="36" t="s">
        <v>6643</v>
      </c>
      <c r="J9" s="36" t="s">
        <v>542</v>
      </c>
      <c r="K9" s="36" t="str">
        <f t="shared" si="3"/>
        <v>_FNATH</v>
      </c>
      <c r="L9" s="36" t="s">
        <v>543</v>
      </c>
      <c r="M9" s="36" t="s">
        <v>544</v>
      </c>
      <c r="N9" s="36" t="str">
        <f t="shared" si="4"/>
        <v>_FNADM</v>
      </c>
      <c r="O9" s="36" t="s">
        <v>545</v>
      </c>
      <c r="P9" s="36" t="s">
        <v>546</v>
      </c>
      <c r="Q9" s="36" t="s">
        <v>419</v>
      </c>
    </row>
    <row r="10" spans="1:17">
      <c r="A10" s="36" t="s">
        <v>7542</v>
      </c>
      <c r="B10" s="36" t="str">
        <f t="shared" si="0"/>
        <v>_22108</v>
      </c>
      <c r="C10" s="36" t="s">
        <v>554</v>
      </c>
      <c r="D10" s="36" t="s">
        <v>89</v>
      </c>
      <c r="E10" s="36" t="str">
        <f t="shared" si="1"/>
        <v>_CAMSU</v>
      </c>
      <c r="F10" s="36" t="s">
        <v>46</v>
      </c>
      <c r="G10" s="36" t="s">
        <v>6642</v>
      </c>
      <c r="H10" s="36" t="str">
        <f t="shared" si="2"/>
        <v>_ATHLE</v>
      </c>
      <c r="I10" s="36" t="s">
        <v>6643</v>
      </c>
      <c r="J10" s="36" t="s">
        <v>542</v>
      </c>
      <c r="K10" s="36" t="str">
        <f t="shared" si="3"/>
        <v>_FNATH</v>
      </c>
      <c r="L10" s="36" t="s">
        <v>543</v>
      </c>
      <c r="M10" s="36" t="s">
        <v>544</v>
      </c>
      <c r="N10" s="36" t="str">
        <f t="shared" si="4"/>
        <v>_FNADM</v>
      </c>
      <c r="O10" s="36" t="s">
        <v>545</v>
      </c>
      <c r="P10" s="36" t="s">
        <v>552</v>
      </c>
      <c r="Q10" s="36" t="s">
        <v>553</v>
      </c>
    </row>
    <row r="11" spans="1:17">
      <c r="A11" s="36" t="s">
        <v>7543</v>
      </c>
      <c r="B11" s="36" t="str">
        <f t="shared" si="0"/>
        <v>_22164</v>
      </c>
      <c r="C11" s="36" t="s">
        <v>555</v>
      </c>
      <c r="D11" s="36" t="s">
        <v>89</v>
      </c>
      <c r="E11" s="36" t="str">
        <f t="shared" si="1"/>
        <v>_CAMSU</v>
      </c>
      <c r="F11" s="36" t="s">
        <v>46</v>
      </c>
      <c r="G11" s="36" t="s">
        <v>6642</v>
      </c>
      <c r="H11" s="36" t="str">
        <f t="shared" si="2"/>
        <v>_ATHLE</v>
      </c>
      <c r="I11" s="36" t="s">
        <v>6643</v>
      </c>
      <c r="J11" s="36" t="s">
        <v>542</v>
      </c>
      <c r="K11" s="36" t="str">
        <f t="shared" si="3"/>
        <v>_FNATH</v>
      </c>
      <c r="L11" s="36" t="s">
        <v>543</v>
      </c>
      <c r="M11" s="36" t="s">
        <v>544</v>
      </c>
      <c r="N11" s="36" t="str">
        <f t="shared" si="4"/>
        <v>_FNADM</v>
      </c>
      <c r="O11" s="36" t="s">
        <v>545</v>
      </c>
      <c r="P11" s="36" t="s">
        <v>552</v>
      </c>
      <c r="Q11" s="36" t="s">
        <v>553</v>
      </c>
    </row>
    <row r="12" spans="1:17">
      <c r="A12" s="36" t="s">
        <v>7544</v>
      </c>
      <c r="B12" s="36" t="str">
        <f t="shared" si="0"/>
        <v>_22112</v>
      </c>
      <c r="C12" s="36" t="s">
        <v>558</v>
      </c>
      <c r="D12" s="36" t="s">
        <v>89</v>
      </c>
      <c r="E12" s="36" t="str">
        <f t="shared" si="1"/>
        <v>_CAMSU</v>
      </c>
      <c r="F12" s="36" t="s">
        <v>46</v>
      </c>
      <c r="G12" s="36" t="s">
        <v>6642</v>
      </c>
      <c r="H12" s="36" t="str">
        <f t="shared" si="2"/>
        <v>_ATHLE</v>
      </c>
      <c r="I12" s="36" t="s">
        <v>6643</v>
      </c>
      <c r="J12" s="36" t="s">
        <v>542</v>
      </c>
      <c r="K12" s="36" t="str">
        <f t="shared" si="3"/>
        <v>_FNATH</v>
      </c>
      <c r="L12" s="36" t="s">
        <v>543</v>
      </c>
      <c r="M12" s="36" t="s">
        <v>544</v>
      </c>
      <c r="N12" s="36" t="str">
        <f t="shared" si="4"/>
        <v>_FNADM</v>
      </c>
      <c r="O12" s="36" t="s">
        <v>545</v>
      </c>
      <c r="P12" s="36" t="s">
        <v>556</v>
      </c>
      <c r="Q12" s="36" t="s">
        <v>557</v>
      </c>
    </row>
    <row r="13" spans="1:17">
      <c r="A13" s="36" t="s">
        <v>7545</v>
      </c>
      <c r="B13" s="36" t="str">
        <f t="shared" si="0"/>
        <v>_22113</v>
      </c>
      <c r="C13" s="36" t="s">
        <v>559</v>
      </c>
      <c r="D13" s="36" t="s">
        <v>89</v>
      </c>
      <c r="E13" s="36" t="str">
        <f t="shared" si="1"/>
        <v>_CAMSU</v>
      </c>
      <c r="F13" s="36" t="s">
        <v>46</v>
      </c>
      <c r="G13" s="36" t="s">
        <v>6642</v>
      </c>
      <c r="H13" s="36" t="str">
        <f t="shared" si="2"/>
        <v>_ATHLE</v>
      </c>
      <c r="I13" s="36" t="s">
        <v>6643</v>
      </c>
      <c r="J13" s="36" t="s">
        <v>542</v>
      </c>
      <c r="K13" s="36" t="str">
        <f t="shared" si="3"/>
        <v>_FNATH</v>
      </c>
      <c r="L13" s="36" t="s">
        <v>543</v>
      </c>
      <c r="M13" s="36" t="s">
        <v>544</v>
      </c>
      <c r="N13" s="36" t="str">
        <f t="shared" si="4"/>
        <v>_FNADM</v>
      </c>
      <c r="O13" s="36" t="s">
        <v>545</v>
      </c>
      <c r="P13" s="36" t="s">
        <v>556</v>
      </c>
      <c r="Q13" s="36" t="s">
        <v>557</v>
      </c>
    </row>
    <row r="14" spans="1:17">
      <c r="A14" s="36" t="s">
        <v>7546</v>
      </c>
      <c r="B14" s="36" t="str">
        <f t="shared" si="0"/>
        <v>_22123</v>
      </c>
      <c r="C14" s="36" t="s">
        <v>560</v>
      </c>
      <c r="D14" s="36" t="s">
        <v>89</v>
      </c>
      <c r="E14" s="36" t="str">
        <f t="shared" si="1"/>
        <v>_CAMSU</v>
      </c>
      <c r="F14" s="36" t="s">
        <v>46</v>
      </c>
      <c r="G14" s="36" t="s">
        <v>6642</v>
      </c>
      <c r="H14" s="36" t="str">
        <f t="shared" si="2"/>
        <v>_ATHLE</v>
      </c>
      <c r="I14" s="36" t="s">
        <v>6643</v>
      </c>
      <c r="J14" s="36" t="s">
        <v>542</v>
      </c>
      <c r="K14" s="36" t="str">
        <f t="shared" si="3"/>
        <v>_FNATH</v>
      </c>
      <c r="L14" s="36" t="s">
        <v>543</v>
      </c>
      <c r="M14" s="36" t="s">
        <v>544</v>
      </c>
      <c r="N14" s="36" t="str">
        <f t="shared" si="4"/>
        <v>_FNADM</v>
      </c>
      <c r="O14" s="36" t="s">
        <v>545</v>
      </c>
      <c r="P14" s="36" t="s">
        <v>556</v>
      </c>
      <c r="Q14" s="36" t="s">
        <v>557</v>
      </c>
    </row>
    <row r="15" spans="1:17">
      <c r="A15" s="36" t="s">
        <v>7547</v>
      </c>
      <c r="B15" s="36" t="str">
        <f t="shared" si="0"/>
        <v>_22124</v>
      </c>
      <c r="C15" s="36" t="s">
        <v>6644</v>
      </c>
      <c r="D15" s="36" t="s">
        <v>89</v>
      </c>
      <c r="E15" s="36" t="str">
        <f t="shared" si="1"/>
        <v>_CAMSU</v>
      </c>
      <c r="F15" s="36" t="s">
        <v>46</v>
      </c>
      <c r="G15" s="36" t="s">
        <v>6642</v>
      </c>
      <c r="H15" s="36" t="str">
        <f t="shared" si="2"/>
        <v>_ATHLE</v>
      </c>
      <c r="I15" s="36" t="s">
        <v>6643</v>
      </c>
      <c r="J15" s="36" t="s">
        <v>542</v>
      </c>
      <c r="K15" s="36" t="str">
        <f t="shared" si="3"/>
        <v>_FNATH</v>
      </c>
      <c r="L15" s="36" t="s">
        <v>543</v>
      </c>
      <c r="M15" s="36" t="s">
        <v>544</v>
      </c>
      <c r="N15" s="36" t="str">
        <f t="shared" si="4"/>
        <v>_FNADM</v>
      </c>
      <c r="O15" s="36" t="s">
        <v>545</v>
      </c>
      <c r="P15" s="36" t="s">
        <v>556</v>
      </c>
      <c r="Q15" s="36" t="s">
        <v>557</v>
      </c>
    </row>
    <row r="16" spans="1:17">
      <c r="A16" s="36" t="s">
        <v>7548</v>
      </c>
      <c r="B16" s="36" t="str">
        <f t="shared" si="0"/>
        <v>_22125</v>
      </c>
      <c r="C16" s="36" t="s">
        <v>6645</v>
      </c>
      <c r="D16" s="36" t="s">
        <v>89</v>
      </c>
      <c r="E16" s="36" t="str">
        <f t="shared" si="1"/>
        <v>_CAMSU</v>
      </c>
      <c r="F16" s="36" t="s">
        <v>46</v>
      </c>
      <c r="G16" s="36" t="s">
        <v>6642</v>
      </c>
      <c r="H16" s="36" t="str">
        <f t="shared" si="2"/>
        <v>_ATHLE</v>
      </c>
      <c r="I16" s="36" t="s">
        <v>6643</v>
      </c>
      <c r="J16" s="36" t="s">
        <v>542</v>
      </c>
      <c r="K16" s="36" t="str">
        <f t="shared" si="3"/>
        <v>_FNATH</v>
      </c>
      <c r="L16" s="36" t="s">
        <v>543</v>
      </c>
      <c r="M16" s="36" t="s">
        <v>544</v>
      </c>
      <c r="N16" s="36" t="str">
        <f t="shared" si="4"/>
        <v>_FNADM</v>
      </c>
      <c r="O16" s="36" t="s">
        <v>545</v>
      </c>
      <c r="P16" s="36" t="s">
        <v>556</v>
      </c>
      <c r="Q16" s="36" t="s">
        <v>557</v>
      </c>
    </row>
    <row r="17" spans="1:17">
      <c r="A17" s="36" t="s">
        <v>7549</v>
      </c>
      <c r="B17" s="36" t="str">
        <f t="shared" si="0"/>
        <v>_22126</v>
      </c>
      <c r="C17" s="36" t="s">
        <v>6646</v>
      </c>
      <c r="D17" s="36" t="s">
        <v>89</v>
      </c>
      <c r="E17" s="36" t="str">
        <f t="shared" si="1"/>
        <v>_CAMSU</v>
      </c>
      <c r="F17" s="36" t="s">
        <v>46</v>
      </c>
      <c r="G17" s="36" t="s">
        <v>6642</v>
      </c>
      <c r="H17" s="36" t="str">
        <f t="shared" si="2"/>
        <v>_ATHLE</v>
      </c>
      <c r="I17" s="36" t="s">
        <v>6643</v>
      </c>
      <c r="J17" s="36" t="s">
        <v>542</v>
      </c>
      <c r="K17" s="36" t="str">
        <f t="shared" si="3"/>
        <v>_FNATH</v>
      </c>
      <c r="L17" s="36" t="s">
        <v>543</v>
      </c>
      <c r="M17" s="36" t="s">
        <v>544</v>
      </c>
      <c r="N17" s="36" t="str">
        <f t="shared" si="4"/>
        <v>_FNADM</v>
      </c>
      <c r="O17" s="36" t="s">
        <v>545</v>
      </c>
      <c r="P17" s="36" t="s">
        <v>556</v>
      </c>
      <c r="Q17" s="36" t="s">
        <v>557</v>
      </c>
    </row>
    <row r="18" spans="1:17">
      <c r="A18" s="36" t="s">
        <v>7550</v>
      </c>
      <c r="B18" s="36" t="str">
        <f t="shared" si="0"/>
        <v>_22127</v>
      </c>
      <c r="C18" s="36" t="s">
        <v>6647</v>
      </c>
      <c r="D18" s="36" t="s">
        <v>89</v>
      </c>
      <c r="E18" s="36" t="str">
        <f t="shared" si="1"/>
        <v>_CAMSU</v>
      </c>
      <c r="F18" s="36" t="s">
        <v>46</v>
      </c>
      <c r="G18" s="36" t="s">
        <v>6642</v>
      </c>
      <c r="H18" s="36" t="str">
        <f t="shared" si="2"/>
        <v>_ATHLE</v>
      </c>
      <c r="I18" s="36" t="s">
        <v>6643</v>
      </c>
      <c r="J18" s="36" t="s">
        <v>542</v>
      </c>
      <c r="K18" s="36" t="str">
        <f t="shared" si="3"/>
        <v>_FNATH</v>
      </c>
      <c r="L18" s="36" t="s">
        <v>543</v>
      </c>
      <c r="M18" s="36" t="s">
        <v>544</v>
      </c>
      <c r="N18" s="36" t="str">
        <f t="shared" si="4"/>
        <v>_FNADM</v>
      </c>
      <c r="O18" s="36" t="s">
        <v>545</v>
      </c>
      <c r="P18" s="36" t="s">
        <v>556</v>
      </c>
      <c r="Q18" s="36" t="s">
        <v>557</v>
      </c>
    </row>
    <row r="19" spans="1:17">
      <c r="A19" s="36" t="s">
        <v>7551</v>
      </c>
      <c r="B19" s="36" t="str">
        <f t="shared" si="0"/>
        <v>_22132</v>
      </c>
      <c r="C19" s="36" t="s">
        <v>561</v>
      </c>
      <c r="D19" s="36" t="s">
        <v>89</v>
      </c>
      <c r="E19" s="36" t="str">
        <f t="shared" si="1"/>
        <v>_CAMSU</v>
      </c>
      <c r="F19" s="36" t="s">
        <v>46</v>
      </c>
      <c r="G19" s="36" t="s">
        <v>6642</v>
      </c>
      <c r="H19" s="36" t="str">
        <f t="shared" si="2"/>
        <v>_ATHLE</v>
      </c>
      <c r="I19" s="36" t="s">
        <v>6643</v>
      </c>
      <c r="J19" s="36" t="s">
        <v>542</v>
      </c>
      <c r="K19" s="36" t="str">
        <f t="shared" si="3"/>
        <v>_FNATH</v>
      </c>
      <c r="L19" s="36" t="s">
        <v>543</v>
      </c>
      <c r="M19" s="36" t="s">
        <v>544</v>
      </c>
      <c r="N19" s="36" t="str">
        <f t="shared" si="4"/>
        <v>_FNADM</v>
      </c>
      <c r="O19" s="36" t="s">
        <v>545</v>
      </c>
      <c r="P19" s="36" t="s">
        <v>556</v>
      </c>
      <c r="Q19" s="36" t="s">
        <v>557</v>
      </c>
    </row>
    <row r="20" spans="1:17">
      <c r="A20" s="36" t="s">
        <v>7552</v>
      </c>
      <c r="B20" s="36" t="str">
        <f t="shared" si="0"/>
        <v>_22135</v>
      </c>
      <c r="C20" s="36" t="s">
        <v>562</v>
      </c>
      <c r="D20" s="36" t="s">
        <v>89</v>
      </c>
      <c r="E20" s="36" t="str">
        <f t="shared" si="1"/>
        <v>_CAMSU</v>
      </c>
      <c r="F20" s="36" t="s">
        <v>46</v>
      </c>
      <c r="G20" s="36" t="s">
        <v>6642</v>
      </c>
      <c r="H20" s="36" t="str">
        <f t="shared" si="2"/>
        <v>_ATHLE</v>
      </c>
      <c r="I20" s="36" t="s">
        <v>6643</v>
      </c>
      <c r="J20" s="36" t="s">
        <v>542</v>
      </c>
      <c r="K20" s="36" t="str">
        <f t="shared" si="3"/>
        <v>_FNATH</v>
      </c>
      <c r="L20" s="36" t="s">
        <v>543</v>
      </c>
      <c r="M20" s="36" t="s">
        <v>544</v>
      </c>
      <c r="N20" s="36" t="str">
        <f t="shared" si="4"/>
        <v>_FNADM</v>
      </c>
      <c r="O20" s="36" t="s">
        <v>545</v>
      </c>
      <c r="P20" s="36" t="s">
        <v>556</v>
      </c>
      <c r="Q20" s="36" t="s">
        <v>557</v>
      </c>
    </row>
    <row r="21" spans="1:17">
      <c r="A21" s="36" t="s">
        <v>7553</v>
      </c>
      <c r="B21" s="36" t="str">
        <f t="shared" si="0"/>
        <v>_22136</v>
      </c>
      <c r="C21" s="36" t="s">
        <v>12357</v>
      </c>
      <c r="D21" s="36" t="s">
        <v>89</v>
      </c>
      <c r="E21" s="36" t="str">
        <f t="shared" si="1"/>
        <v>_CAMSU</v>
      </c>
      <c r="F21" s="36" t="s">
        <v>46</v>
      </c>
      <c r="G21" s="36" t="s">
        <v>6642</v>
      </c>
      <c r="H21" s="36" t="str">
        <f t="shared" si="2"/>
        <v>_ATHLE</v>
      </c>
      <c r="I21" s="36" t="s">
        <v>6643</v>
      </c>
      <c r="J21" s="36" t="s">
        <v>542</v>
      </c>
      <c r="K21" s="36" t="str">
        <f t="shared" si="3"/>
        <v>_FNATH</v>
      </c>
      <c r="L21" s="36" t="s">
        <v>543</v>
      </c>
      <c r="M21" s="36" t="s">
        <v>544</v>
      </c>
      <c r="N21" s="36" t="str">
        <f t="shared" si="4"/>
        <v>_FNADM</v>
      </c>
      <c r="O21" s="36" t="s">
        <v>545</v>
      </c>
      <c r="P21" s="36" t="s">
        <v>556</v>
      </c>
      <c r="Q21" s="36" t="s">
        <v>557</v>
      </c>
    </row>
    <row r="22" spans="1:17">
      <c r="A22" s="36" t="s">
        <v>7554</v>
      </c>
      <c r="B22" s="36" t="str">
        <f t="shared" si="0"/>
        <v>_22137</v>
      </c>
      <c r="C22" s="36" t="s">
        <v>563</v>
      </c>
      <c r="D22" s="36" t="s">
        <v>89</v>
      </c>
      <c r="E22" s="36" t="str">
        <f t="shared" si="1"/>
        <v>_CAMSU</v>
      </c>
      <c r="F22" s="36" t="s">
        <v>46</v>
      </c>
      <c r="G22" s="36" t="s">
        <v>6642</v>
      </c>
      <c r="H22" s="36" t="str">
        <f t="shared" si="2"/>
        <v>_ATHLE</v>
      </c>
      <c r="I22" s="36" t="s">
        <v>6643</v>
      </c>
      <c r="J22" s="36" t="s">
        <v>542</v>
      </c>
      <c r="K22" s="36" t="str">
        <f t="shared" si="3"/>
        <v>_FNATH</v>
      </c>
      <c r="L22" s="36" t="s">
        <v>543</v>
      </c>
      <c r="M22" s="36" t="s">
        <v>544</v>
      </c>
      <c r="N22" s="36" t="str">
        <f t="shared" si="4"/>
        <v>_FNADM</v>
      </c>
      <c r="O22" s="36" t="s">
        <v>545</v>
      </c>
      <c r="P22" s="36" t="s">
        <v>556</v>
      </c>
      <c r="Q22" s="36" t="s">
        <v>557</v>
      </c>
    </row>
    <row r="23" spans="1:17">
      <c r="A23" s="36" t="s">
        <v>7555</v>
      </c>
      <c r="B23" s="36" t="str">
        <f t="shared" si="0"/>
        <v>_22140</v>
      </c>
      <c r="C23" s="36" t="s">
        <v>564</v>
      </c>
      <c r="D23" s="36" t="s">
        <v>89</v>
      </c>
      <c r="E23" s="36" t="str">
        <f t="shared" si="1"/>
        <v>_CAMSU</v>
      </c>
      <c r="F23" s="36" t="s">
        <v>46</v>
      </c>
      <c r="G23" s="36" t="s">
        <v>6642</v>
      </c>
      <c r="H23" s="36" t="str">
        <f t="shared" si="2"/>
        <v>_ATHLE</v>
      </c>
      <c r="I23" s="36" t="s">
        <v>6643</v>
      </c>
      <c r="J23" s="36" t="s">
        <v>542</v>
      </c>
      <c r="K23" s="36" t="str">
        <f t="shared" si="3"/>
        <v>_FNATH</v>
      </c>
      <c r="L23" s="36" t="s">
        <v>543</v>
      </c>
      <c r="M23" s="36" t="s">
        <v>544</v>
      </c>
      <c r="N23" s="36" t="str">
        <f t="shared" si="4"/>
        <v>_FNADM</v>
      </c>
      <c r="O23" s="36" t="s">
        <v>545</v>
      </c>
      <c r="P23" s="36" t="s">
        <v>556</v>
      </c>
      <c r="Q23" s="36" t="s">
        <v>557</v>
      </c>
    </row>
    <row r="24" spans="1:17">
      <c r="A24" s="36" t="s">
        <v>7556</v>
      </c>
      <c r="B24" s="36" t="str">
        <f t="shared" si="0"/>
        <v>_22183</v>
      </c>
      <c r="C24" s="36" t="s">
        <v>565</v>
      </c>
      <c r="D24" s="36" t="s">
        <v>89</v>
      </c>
      <c r="E24" s="36" t="str">
        <f t="shared" si="1"/>
        <v>_CAMSU</v>
      </c>
      <c r="F24" s="36" t="s">
        <v>46</v>
      </c>
      <c r="G24" s="36" t="s">
        <v>6642</v>
      </c>
      <c r="H24" s="36" t="str">
        <f t="shared" si="2"/>
        <v>_ATHLE</v>
      </c>
      <c r="I24" s="36" t="s">
        <v>6643</v>
      </c>
      <c r="J24" s="36" t="s">
        <v>542</v>
      </c>
      <c r="K24" s="36" t="str">
        <f t="shared" si="3"/>
        <v>_FNATH</v>
      </c>
      <c r="L24" s="36" t="s">
        <v>543</v>
      </c>
      <c r="M24" s="36" t="s">
        <v>544</v>
      </c>
      <c r="N24" s="36" t="str">
        <f t="shared" si="4"/>
        <v>_FNADM</v>
      </c>
      <c r="O24" s="36" t="s">
        <v>545</v>
      </c>
      <c r="P24" s="36" t="s">
        <v>556</v>
      </c>
      <c r="Q24" s="36" t="s">
        <v>557</v>
      </c>
    </row>
    <row r="25" spans="1:17">
      <c r="A25" s="36" t="s">
        <v>7557</v>
      </c>
      <c r="B25" s="36" t="str">
        <f t="shared" si="0"/>
        <v>_22200</v>
      </c>
      <c r="C25" s="36" t="s">
        <v>568</v>
      </c>
      <c r="D25" s="36" t="s">
        <v>89</v>
      </c>
      <c r="E25" s="36" t="str">
        <f t="shared" si="1"/>
        <v>_CAMSU</v>
      </c>
      <c r="F25" s="36" t="s">
        <v>46</v>
      </c>
      <c r="G25" s="36" t="s">
        <v>6642</v>
      </c>
      <c r="H25" s="36" t="str">
        <f t="shared" si="2"/>
        <v>_ATHLE</v>
      </c>
      <c r="I25" s="36" t="s">
        <v>6643</v>
      </c>
      <c r="J25" s="36" t="s">
        <v>542</v>
      </c>
      <c r="K25" s="36" t="str">
        <f t="shared" si="3"/>
        <v>_FNATH</v>
      </c>
      <c r="L25" s="36" t="s">
        <v>543</v>
      </c>
      <c r="M25" s="36" t="s">
        <v>544</v>
      </c>
      <c r="N25" s="36" t="str">
        <f t="shared" si="4"/>
        <v>_FNADM</v>
      </c>
      <c r="O25" s="36" t="s">
        <v>545</v>
      </c>
      <c r="P25" s="36" t="s">
        <v>566</v>
      </c>
      <c r="Q25" s="36" t="s">
        <v>567</v>
      </c>
    </row>
    <row r="26" spans="1:17">
      <c r="A26" s="36" t="s">
        <v>7558</v>
      </c>
      <c r="B26" s="36" t="str">
        <f t="shared" si="0"/>
        <v>_22201</v>
      </c>
      <c r="C26" s="36" t="s">
        <v>569</v>
      </c>
      <c r="D26" s="36" t="s">
        <v>89</v>
      </c>
      <c r="E26" s="36" t="str">
        <f t="shared" si="1"/>
        <v>_CAMSU</v>
      </c>
      <c r="F26" s="36" t="s">
        <v>46</v>
      </c>
      <c r="G26" s="36" t="s">
        <v>6642</v>
      </c>
      <c r="H26" s="36" t="str">
        <f t="shared" si="2"/>
        <v>_ATHLE</v>
      </c>
      <c r="I26" s="36" t="s">
        <v>6643</v>
      </c>
      <c r="J26" s="36" t="s">
        <v>542</v>
      </c>
      <c r="K26" s="36" t="str">
        <f t="shared" si="3"/>
        <v>_FNATH</v>
      </c>
      <c r="L26" s="36" t="s">
        <v>543</v>
      </c>
      <c r="M26" s="36" t="s">
        <v>544</v>
      </c>
      <c r="N26" s="36" t="str">
        <f t="shared" si="4"/>
        <v>_FNADM</v>
      </c>
      <c r="O26" s="36" t="s">
        <v>545</v>
      </c>
      <c r="P26" s="36" t="s">
        <v>566</v>
      </c>
      <c r="Q26" s="36" t="s">
        <v>567</v>
      </c>
    </row>
    <row r="27" spans="1:17">
      <c r="A27" s="36" t="s">
        <v>7559</v>
      </c>
      <c r="B27" s="36" t="str">
        <f t="shared" si="0"/>
        <v>_22202</v>
      </c>
      <c r="C27" s="36" t="s">
        <v>570</v>
      </c>
      <c r="D27" s="36" t="s">
        <v>89</v>
      </c>
      <c r="E27" s="36" t="str">
        <f t="shared" si="1"/>
        <v>_CAMSU</v>
      </c>
      <c r="F27" s="36" t="s">
        <v>46</v>
      </c>
      <c r="G27" s="36" t="s">
        <v>6642</v>
      </c>
      <c r="H27" s="36" t="str">
        <f t="shared" si="2"/>
        <v>_ATHLE</v>
      </c>
      <c r="I27" s="36" t="s">
        <v>6643</v>
      </c>
      <c r="J27" s="36" t="s">
        <v>542</v>
      </c>
      <c r="K27" s="36" t="str">
        <f t="shared" si="3"/>
        <v>_FNATH</v>
      </c>
      <c r="L27" s="36" t="s">
        <v>543</v>
      </c>
      <c r="M27" s="36" t="s">
        <v>544</v>
      </c>
      <c r="N27" s="36" t="str">
        <f t="shared" si="4"/>
        <v>_FNADM</v>
      </c>
      <c r="O27" s="36" t="s">
        <v>545</v>
      </c>
      <c r="P27" s="36" t="s">
        <v>566</v>
      </c>
      <c r="Q27" s="36" t="s">
        <v>567</v>
      </c>
    </row>
    <row r="28" spans="1:17">
      <c r="A28" s="36" t="s">
        <v>7560</v>
      </c>
      <c r="B28" s="36" t="str">
        <f t="shared" si="0"/>
        <v>_22203</v>
      </c>
      <c r="C28" s="36" t="s">
        <v>571</v>
      </c>
      <c r="D28" s="36" t="s">
        <v>89</v>
      </c>
      <c r="E28" s="36" t="str">
        <f t="shared" si="1"/>
        <v>_CAMSU</v>
      </c>
      <c r="F28" s="36" t="s">
        <v>46</v>
      </c>
      <c r="G28" s="36" t="s">
        <v>6642</v>
      </c>
      <c r="H28" s="36" t="str">
        <f t="shared" si="2"/>
        <v>_ATHLE</v>
      </c>
      <c r="I28" s="36" t="s">
        <v>6643</v>
      </c>
      <c r="J28" s="36" t="s">
        <v>542</v>
      </c>
      <c r="K28" s="36" t="str">
        <f t="shared" si="3"/>
        <v>_FNATH</v>
      </c>
      <c r="L28" s="36" t="s">
        <v>543</v>
      </c>
      <c r="M28" s="36" t="s">
        <v>544</v>
      </c>
      <c r="N28" s="36" t="str">
        <f t="shared" si="4"/>
        <v>_FNADM</v>
      </c>
      <c r="O28" s="36" t="s">
        <v>545</v>
      </c>
      <c r="P28" s="36" t="s">
        <v>566</v>
      </c>
      <c r="Q28" s="36" t="s">
        <v>567</v>
      </c>
    </row>
    <row r="29" spans="1:17">
      <c r="A29" s="36" t="s">
        <v>7561</v>
      </c>
      <c r="B29" s="36" t="str">
        <f t="shared" si="0"/>
        <v>_22204</v>
      </c>
      <c r="C29" s="36" t="s">
        <v>572</v>
      </c>
      <c r="D29" s="36" t="s">
        <v>89</v>
      </c>
      <c r="E29" s="36" t="str">
        <f t="shared" si="1"/>
        <v>_CAMSU</v>
      </c>
      <c r="F29" s="36" t="s">
        <v>46</v>
      </c>
      <c r="G29" s="36" t="s">
        <v>6642</v>
      </c>
      <c r="H29" s="36" t="str">
        <f t="shared" si="2"/>
        <v>_ATHLE</v>
      </c>
      <c r="I29" s="36" t="s">
        <v>6643</v>
      </c>
      <c r="J29" s="36" t="s">
        <v>542</v>
      </c>
      <c r="K29" s="36" t="str">
        <f t="shared" si="3"/>
        <v>_FNATH</v>
      </c>
      <c r="L29" s="36" t="s">
        <v>543</v>
      </c>
      <c r="M29" s="36" t="s">
        <v>544</v>
      </c>
      <c r="N29" s="36" t="str">
        <f t="shared" si="4"/>
        <v>_FNADM</v>
      </c>
      <c r="O29" s="36" t="s">
        <v>545</v>
      </c>
      <c r="P29" s="36" t="s">
        <v>566</v>
      </c>
      <c r="Q29" s="36" t="s">
        <v>567</v>
      </c>
    </row>
    <row r="30" spans="1:17">
      <c r="A30" s="36" t="s">
        <v>7562</v>
      </c>
      <c r="B30" s="36" t="str">
        <f t="shared" si="0"/>
        <v>_22205</v>
      </c>
      <c r="C30" s="36" t="s">
        <v>573</v>
      </c>
      <c r="D30" s="36" t="s">
        <v>89</v>
      </c>
      <c r="E30" s="36" t="str">
        <f t="shared" si="1"/>
        <v>_CAMSU</v>
      </c>
      <c r="F30" s="36" t="s">
        <v>46</v>
      </c>
      <c r="G30" s="36" t="s">
        <v>6642</v>
      </c>
      <c r="H30" s="36" t="str">
        <f t="shared" si="2"/>
        <v>_ATHLE</v>
      </c>
      <c r="I30" s="36" t="s">
        <v>6643</v>
      </c>
      <c r="J30" s="36" t="s">
        <v>542</v>
      </c>
      <c r="K30" s="36" t="str">
        <f t="shared" si="3"/>
        <v>_FNATH</v>
      </c>
      <c r="L30" s="36" t="s">
        <v>543</v>
      </c>
      <c r="M30" s="36" t="s">
        <v>544</v>
      </c>
      <c r="N30" s="36" t="str">
        <f t="shared" si="4"/>
        <v>_FNADM</v>
      </c>
      <c r="O30" s="36" t="s">
        <v>545</v>
      </c>
      <c r="P30" s="36" t="s">
        <v>566</v>
      </c>
      <c r="Q30" s="36" t="s">
        <v>567</v>
      </c>
    </row>
    <row r="31" spans="1:17">
      <c r="A31" s="36" t="s">
        <v>7563</v>
      </c>
      <c r="B31" s="36" t="str">
        <f t="shared" si="0"/>
        <v>_22116</v>
      </c>
      <c r="C31" s="36" t="s">
        <v>576</v>
      </c>
      <c r="D31" s="36" t="s">
        <v>89</v>
      </c>
      <c r="E31" s="36" t="str">
        <f t="shared" si="1"/>
        <v>_CAMSU</v>
      </c>
      <c r="F31" s="36" t="s">
        <v>46</v>
      </c>
      <c r="G31" s="36" t="s">
        <v>6642</v>
      </c>
      <c r="H31" s="36" t="str">
        <f t="shared" si="2"/>
        <v>_ATHLE</v>
      </c>
      <c r="I31" s="36" t="s">
        <v>6643</v>
      </c>
      <c r="J31" s="36" t="s">
        <v>542</v>
      </c>
      <c r="K31" s="36" t="str">
        <f t="shared" si="3"/>
        <v>_FNATH</v>
      </c>
      <c r="L31" s="36" t="s">
        <v>543</v>
      </c>
      <c r="M31" s="36" t="s">
        <v>544</v>
      </c>
      <c r="N31" s="36" t="str">
        <f t="shared" si="4"/>
        <v>_FNADM</v>
      </c>
      <c r="O31" s="36" t="s">
        <v>545</v>
      </c>
      <c r="P31" s="36" t="s">
        <v>574</v>
      </c>
      <c r="Q31" s="36" t="s">
        <v>575</v>
      </c>
    </row>
    <row r="32" spans="1:17">
      <c r="A32" s="36" t="s">
        <v>7564</v>
      </c>
      <c r="B32" s="36" t="str">
        <f t="shared" si="0"/>
        <v>_22120</v>
      </c>
      <c r="C32" s="36" t="s">
        <v>12358</v>
      </c>
      <c r="D32" s="36" t="s">
        <v>89</v>
      </c>
      <c r="E32" s="36" t="str">
        <f t="shared" si="1"/>
        <v>_CAMSU</v>
      </c>
      <c r="F32" s="36" t="s">
        <v>46</v>
      </c>
      <c r="G32" s="36" t="s">
        <v>6642</v>
      </c>
      <c r="H32" s="36" t="str">
        <f t="shared" si="2"/>
        <v>_ATHLE</v>
      </c>
      <c r="I32" s="36" t="s">
        <v>6643</v>
      </c>
      <c r="J32" s="36" t="s">
        <v>542</v>
      </c>
      <c r="K32" s="36" t="str">
        <f t="shared" si="3"/>
        <v>_FNATH</v>
      </c>
      <c r="L32" s="36" t="s">
        <v>543</v>
      </c>
      <c r="M32" s="36" t="s">
        <v>544</v>
      </c>
      <c r="N32" s="36" t="str">
        <f t="shared" si="4"/>
        <v>_FNADM</v>
      </c>
      <c r="O32" s="36" t="s">
        <v>545</v>
      </c>
      <c r="P32" s="36" t="s">
        <v>574</v>
      </c>
      <c r="Q32" s="36" t="s">
        <v>575</v>
      </c>
    </row>
    <row r="33" spans="1:17">
      <c r="A33" s="36" t="s">
        <v>7565</v>
      </c>
      <c r="B33" s="36" t="str">
        <f t="shared" si="0"/>
        <v>_22180</v>
      </c>
      <c r="C33" s="36" t="s">
        <v>577</v>
      </c>
      <c r="D33" s="36" t="s">
        <v>89</v>
      </c>
      <c r="E33" s="36" t="str">
        <f t="shared" si="1"/>
        <v>_CAMSU</v>
      </c>
      <c r="F33" s="36" t="s">
        <v>46</v>
      </c>
      <c r="G33" s="36" t="s">
        <v>6642</v>
      </c>
      <c r="H33" s="36" t="str">
        <f t="shared" si="2"/>
        <v>_ATHLE</v>
      </c>
      <c r="I33" s="36" t="s">
        <v>6643</v>
      </c>
      <c r="J33" s="36" t="s">
        <v>542</v>
      </c>
      <c r="K33" s="36" t="str">
        <f t="shared" si="3"/>
        <v>_FNATH</v>
      </c>
      <c r="L33" s="36" t="s">
        <v>543</v>
      </c>
      <c r="M33" s="36" t="s">
        <v>544</v>
      </c>
      <c r="N33" s="36" t="str">
        <f t="shared" si="4"/>
        <v>_FNADM</v>
      </c>
      <c r="O33" s="36" t="s">
        <v>545</v>
      </c>
      <c r="P33" s="36" t="s">
        <v>574</v>
      </c>
      <c r="Q33" s="36" t="s">
        <v>575</v>
      </c>
    </row>
    <row r="34" spans="1:17">
      <c r="A34" s="36" t="s">
        <v>7566</v>
      </c>
      <c r="B34" s="36" t="str">
        <f t="shared" si="0"/>
        <v>_22181</v>
      </c>
      <c r="C34" s="36" t="s">
        <v>578</v>
      </c>
      <c r="D34" s="36" t="s">
        <v>89</v>
      </c>
      <c r="E34" s="36" t="str">
        <f t="shared" si="1"/>
        <v>_CAMSU</v>
      </c>
      <c r="F34" s="36" t="s">
        <v>46</v>
      </c>
      <c r="G34" s="36" t="s">
        <v>6642</v>
      </c>
      <c r="H34" s="36" t="str">
        <f t="shared" si="2"/>
        <v>_ATHLE</v>
      </c>
      <c r="I34" s="36" t="s">
        <v>6643</v>
      </c>
      <c r="J34" s="36" t="s">
        <v>542</v>
      </c>
      <c r="K34" s="36" t="str">
        <f t="shared" si="3"/>
        <v>_FNATH</v>
      </c>
      <c r="L34" s="36" t="s">
        <v>543</v>
      </c>
      <c r="M34" s="36" t="s">
        <v>544</v>
      </c>
      <c r="N34" s="36" t="str">
        <f t="shared" si="4"/>
        <v>_FNADM</v>
      </c>
      <c r="O34" s="36" t="s">
        <v>545</v>
      </c>
      <c r="P34" s="36" t="s">
        <v>574</v>
      </c>
      <c r="Q34" s="36" t="s">
        <v>575</v>
      </c>
    </row>
    <row r="35" spans="1:17">
      <c r="A35" s="36" t="s">
        <v>7567</v>
      </c>
      <c r="B35" s="36" t="str">
        <f t="shared" si="0"/>
        <v>_22184</v>
      </c>
      <c r="C35" s="36" t="s">
        <v>579</v>
      </c>
      <c r="D35" s="36" t="s">
        <v>89</v>
      </c>
      <c r="E35" s="36" t="str">
        <f t="shared" si="1"/>
        <v>_CAMSU</v>
      </c>
      <c r="F35" s="36" t="s">
        <v>46</v>
      </c>
      <c r="G35" s="36" t="s">
        <v>6642</v>
      </c>
      <c r="H35" s="36" t="str">
        <f t="shared" si="2"/>
        <v>_ATHLE</v>
      </c>
      <c r="I35" s="36" t="s">
        <v>6643</v>
      </c>
      <c r="J35" s="36" t="s">
        <v>542</v>
      </c>
      <c r="K35" s="36" t="str">
        <f t="shared" si="3"/>
        <v>_FNATH</v>
      </c>
      <c r="L35" s="36" t="s">
        <v>543</v>
      </c>
      <c r="M35" s="36" t="s">
        <v>544</v>
      </c>
      <c r="N35" s="36" t="str">
        <f t="shared" si="4"/>
        <v>_FNADM</v>
      </c>
      <c r="O35" s="36" t="s">
        <v>545</v>
      </c>
      <c r="P35" s="36" t="s">
        <v>574</v>
      </c>
      <c r="Q35" s="36" t="s">
        <v>575</v>
      </c>
    </row>
    <row r="36" spans="1:17">
      <c r="A36" s="36" t="s">
        <v>7568</v>
      </c>
      <c r="B36" s="36" t="str">
        <f t="shared" si="0"/>
        <v>_22185</v>
      </c>
      <c r="C36" s="36" t="s">
        <v>12359</v>
      </c>
      <c r="D36" s="36" t="s">
        <v>89</v>
      </c>
      <c r="E36" s="36" t="str">
        <f t="shared" si="1"/>
        <v>_CAMSU</v>
      </c>
      <c r="F36" s="36" t="s">
        <v>46</v>
      </c>
      <c r="G36" s="36" t="s">
        <v>6642</v>
      </c>
      <c r="H36" s="36" t="str">
        <f t="shared" si="2"/>
        <v>_ATHLE</v>
      </c>
      <c r="I36" s="36" t="s">
        <v>6643</v>
      </c>
      <c r="J36" s="36" t="s">
        <v>542</v>
      </c>
      <c r="K36" s="36" t="str">
        <f t="shared" si="3"/>
        <v>_FNATH</v>
      </c>
      <c r="L36" s="36" t="s">
        <v>543</v>
      </c>
      <c r="M36" s="36" t="s">
        <v>544</v>
      </c>
      <c r="N36" s="36" t="str">
        <f t="shared" si="4"/>
        <v>_FNADM</v>
      </c>
      <c r="O36" s="36" t="s">
        <v>545</v>
      </c>
      <c r="P36" s="36" t="s">
        <v>574</v>
      </c>
      <c r="Q36" s="36" t="s">
        <v>575</v>
      </c>
    </row>
    <row r="37" spans="1:17">
      <c r="A37" s="36" t="s">
        <v>12360</v>
      </c>
      <c r="B37" s="36" t="str">
        <f t="shared" si="0"/>
        <v>_22225</v>
      </c>
      <c r="C37" s="36" t="s">
        <v>12361</v>
      </c>
      <c r="D37" s="36" t="s">
        <v>89</v>
      </c>
      <c r="E37" s="36" t="str">
        <f t="shared" si="1"/>
        <v>_CAMSU</v>
      </c>
      <c r="F37" s="36" t="s">
        <v>46</v>
      </c>
      <c r="G37" s="36" t="s">
        <v>6642</v>
      </c>
      <c r="H37" s="36" t="str">
        <f t="shared" si="2"/>
        <v>_ATHLE</v>
      </c>
      <c r="I37" s="36" t="s">
        <v>6643</v>
      </c>
      <c r="J37" s="36" t="s">
        <v>542</v>
      </c>
      <c r="K37" s="36" t="str">
        <f t="shared" si="3"/>
        <v>_FNATH</v>
      </c>
      <c r="L37" s="36" t="s">
        <v>543</v>
      </c>
      <c r="M37" s="36" t="s">
        <v>544</v>
      </c>
      <c r="N37" s="36" t="str">
        <f t="shared" si="4"/>
        <v>_FNADM</v>
      </c>
      <c r="O37" s="36" t="s">
        <v>545</v>
      </c>
      <c r="P37" s="36" t="s">
        <v>574</v>
      </c>
      <c r="Q37" s="36" t="s">
        <v>575</v>
      </c>
    </row>
    <row r="38" spans="1:17">
      <c r="A38" s="36" t="s">
        <v>7569</v>
      </c>
      <c r="B38" s="36" t="str">
        <f t="shared" si="0"/>
        <v>_22151</v>
      </c>
      <c r="C38" s="36" t="s">
        <v>584</v>
      </c>
      <c r="D38" s="36" t="s">
        <v>89</v>
      </c>
      <c r="E38" s="36" t="str">
        <f t="shared" si="1"/>
        <v>_CAMSU</v>
      </c>
      <c r="F38" s="36" t="s">
        <v>46</v>
      </c>
      <c r="G38" s="36" t="s">
        <v>6642</v>
      </c>
      <c r="H38" s="36" t="str">
        <f t="shared" si="2"/>
        <v>_ATHLE</v>
      </c>
      <c r="I38" s="36" t="s">
        <v>6643</v>
      </c>
      <c r="J38" s="36" t="s">
        <v>542</v>
      </c>
      <c r="K38" s="36" t="str">
        <f t="shared" si="3"/>
        <v>_FNATH</v>
      </c>
      <c r="L38" s="36" t="s">
        <v>543</v>
      </c>
      <c r="M38" s="36" t="s">
        <v>580</v>
      </c>
      <c r="N38" s="36" t="str">
        <f t="shared" si="4"/>
        <v>_FNBBL</v>
      </c>
      <c r="O38" s="36" t="s">
        <v>581</v>
      </c>
      <c r="P38" s="36" t="s">
        <v>582</v>
      </c>
      <c r="Q38" s="36" t="s">
        <v>583</v>
      </c>
    </row>
    <row r="39" spans="1:17">
      <c r="A39" s="36" t="s">
        <v>7570</v>
      </c>
      <c r="B39" s="36" t="str">
        <f t="shared" si="0"/>
        <v>_22235</v>
      </c>
      <c r="C39" s="36" t="s">
        <v>587</v>
      </c>
      <c r="D39" s="36" t="s">
        <v>89</v>
      </c>
      <c r="E39" s="36" t="str">
        <f t="shared" si="1"/>
        <v>_CAMSU</v>
      </c>
      <c r="F39" s="36" t="s">
        <v>46</v>
      </c>
      <c r="G39" s="36" t="s">
        <v>6642</v>
      </c>
      <c r="H39" s="36" t="str">
        <f t="shared" si="2"/>
        <v>_ATHLE</v>
      </c>
      <c r="I39" s="36" t="s">
        <v>6643</v>
      </c>
      <c r="J39" s="36" t="s">
        <v>542</v>
      </c>
      <c r="K39" s="36" t="str">
        <f t="shared" si="3"/>
        <v>_FNATH</v>
      </c>
      <c r="L39" s="36" t="s">
        <v>543</v>
      </c>
      <c r="M39" s="36" t="s">
        <v>580</v>
      </c>
      <c r="N39" s="36" t="str">
        <f t="shared" si="4"/>
        <v>_FNBBL</v>
      </c>
      <c r="O39" s="36" t="s">
        <v>581</v>
      </c>
      <c r="P39" s="36" t="s">
        <v>585</v>
      </c>
      <c r="Q39" s="36" t="s">
        <v>586</v>
      </c>
    </row>
    <row r="40" spans="1:17">
      <c r="A40" s="36" t="s">
        <v>7571</v>
      </c>
      <c r="B40" s="36" t="str">
        <f t="shared" si="0"/>
        <v>_22156</v>
      </c>
      <c r="C40" s="36" t="s">
        <v>592</v>
      </c>
      <c r="D40" s="36" t="s">
        <v>89</v>
      </c>
      <c r="E40" s="36" t="str">
        <f t="shared" si="1"/>
        <v>_CAMSU</v>
      </c>
      <c r="F40" s="36" t="s">
        <v>46</v>
      </c>
      <c r="G40" s="36" t="s">
        <v>6642</v>
      </c>
      <c r="H40" s="36" t="str">
        <f t="shared" si="2"/>
        <v>_ATHLE</v>
      </c>
      <c r="I40" s="36" t="s">
        <v>6643</v>
      </c>
      <c r="J40" s="36" t="s">
        <v>542</v>
      </c>
      <c r="K40" s="36" t="str">
        <f t="shared" si="3"/>
        <v>_FNATH</v>
      </c>
      <c r="L40" s="36" t="s">
        <v>543</v>
      </c>
      <c r="M40" s="36" t="s">
        <v>588</v>
      </c>
      <c r="N40" s="36" t="str">
        <f t="shared" si="4"/>
        <v>_FNFOO</v>
      </c>
      <c r="O40" s="36" t="s">
        <v>589</v>
      </c>
      <c r="P40" s="36" t="s">
        <v>590</v>
      </c>
      <c r="Q40" s="36" t="s">
        <v>591</v>
      </c>
    </row>
    <row r="41" spans="1:17">
      <c r="A41" s="36" t="s">
        <v>7572</v>
      </c>
      <c r="B41" s="36" t="str">
        <f t="shared" si="0"/>
        <v>_22233</v>
      </c>
      <c r="C41" s="36" t="s">
        <v>595</v>
      </c>
      <c r="D41" s="36" t="s">
        <v>89</v>
      </c>
      <c r="E41" s="36" t="str">
        <f t="shared" si="1"/>
        <v>_CAMSU</v>
      </c>
      <c r="F41" s="36" t="s">
        <v>46</v>
      </c>
      <c r="G41" s="36" t="s">
        <v>6642</v>
      </c>
      <c r="H41" s="36" t="str">
        <f t="shared" si="2"/>
        <v>_ATHLE</v>
      </c>
      <c r="I41" s="36" t="s">
        <v>6643</v>
      </c>
      <c r="J41" s="36" t="s">
        <v>542</v>
      </c>
      <c r="K41" s="36" t="str">
        <f t="shared" si="3"/>
        <v>_FNATH</v>
      </c>
      <c r="L41" s="36" t="s">
        <v>543</v>
      </c>
      <c r="M41" s="36" t="s">
        <v>588</v>
      </c>
      <c r="N41" s="36" t="str">
        <f t="shared" si="4"/>
        <v>_FNFOO</v>
      </c>
      <c r="O41" s="36" t="s">
        <v>589</v>
      </c>
      <c r="P41" s="36" t="s">
        <v>593</v>
      </c>
      <c r="Q41" s="36" t="s">
        <v>594</v>
      </c>
    </row>
    <row r="42" spans="1:17">
      <c r="A42" s="36" t="s">
        <v>7573</v>
      </c>
      <c r="B42" s="36" t="str">
        <f t="shared" si="0"/>
        <v>_22150</v>
      </c>
      <c r="C42" s="36" t="s">
        <v>600</v>
      </c>
      <c r="D42" s="36" t="s">
        <v>89</v>
      </c>
      <c r="E42" s="36" t="str">
        <f t="shared" si="1"/>
        <v>_CAMSU</v>
      </c>
      <c r="F42" s="36" t="s">
        <v>46</v>
      </c>
      <c r="G42" s="36" t="s">
        <v>6642</v>
      </c>
      <c r="H42" s="36" t="str">
        <f t="shared" si="2"/>
        <v>_ATHLE</v>
      </c>
      <c r="I42" s="36" t="s">
        <v>6643</v>
      </c>
      <c r="J42" s="36" t="s">
        <v>542</v>
      </c>
      <c r="K42" s="36" t="str">
        <f t="shared" si="3"/>
        <v>_FNATH</v>
      </c>
      <c r="L42" s="36" t="s">
        <v>543</v>
      </c>
      <c r="M42" s="36" t="s">
        <v>596</v>
      </c>
      <c r="N42" s="36" t="str">
        <f t="shared" si="4"/>
        <v>_FNIAP</v>
      </c>
      <c r="O42" s="36" t="s">
        <v>597</v>
      </c>
      <c r="P42" s="36" t="s">
        <v>598</v>
      </c>
      <c r="Q42" s="36" t="s">
        <v>599</v>
      </c>
    </row>
    <row r="43" spans="1:17">
      <c r="A43" s="36" t="s">
        <v>7574</v>
      </c>
      <c r="B43" s="36" t="str">
        <f t="shared" si="0"/>
        <v>_22153</v>
      </c>
      <c r="C43" s="36" t="s">
        <v>601</v>
      </c>
      <c r="D43" s="36" t="s">
        <v>89</v>
      </c>
      <c r="E43" s="36" t="str">
        <f t="shared" si="1"/>
        <v>_CAMSU</v>
      </c>
      <c r="F43" s="36" t="s">
        <v>46</v>
      </c>
      <c r="G43" s="36" t="s">
        <v>6642</v>
      </c>
      <c r="H43" s="36" t="str">
        <f t="shared" si="2"/>
        <v>_ATHLE</v>
      </c>
      <c r="I43" s="36" t="s">
        <v>6643</v>
      </c>
      <c r="J43" s="36" t="s">
        <v>542</v>
      </c>
      <c r="K43" s="36" t="str">
        <f t="shared" si="3"/>
        <v>_FNATH</v>
      </c>
      <c r="L43" s="36" t="s">
        <v>543</v>
      </c>
      <c r="M43" s="36" t="s">
        <v>596</v>
      </c>
      <c r="N43" s="36" t="str">
        <f t="shared" si="4"/>
        <v>_FNIAP</v>
      </c>
      <c r="O43" s="36" t="s">
        <v>597</v>
      </c>
      <c r="P43" s="36" t="s">
        <v>598</v>
      </c>
      <c r="Q43" s="36" t="s">
        <v>599</v>
      </c>
    </row>
    <row r="44" spans="1:17">
      <c r="A44" s="36" t="s">
        <v>7575</v>
      </c>
      <c r="B44" s="36" t="str">
        <f t="shared" si="0"/>
        <v>_22154</v>
      </c>
      <c r="C44" s="36" t="s">
        <v>602</v>
      </c>
      <c r="D44" s="36" t="s">
        <v>89</v>
      </c>
      <c r="E44" s="36" t="str">
        <f t="shared" si="1"/>
        <v>_CAMSU</v>
      </c>
      <c r="F44" s="36" t="s">
        <v>46</v>
      </c>
      <c r="G44" s="36" t="s">
        <v>6642</v>
      </c>
      <c r="H44" s="36" t="str">
        <f t="shared" si="2"/>
        <v>_ATHLE</v>
      </c>
      <c r="I44" s="36" t="s">
        <v>6643</v>
      </c>
      <c r="J44" s="36" t="s">
        <v>542</v>
      </c>
      <c r="K44" s="36" t="str">
        <f t="shared" si="3"/>
        <v>_FNATH</v>
      </c>
      <c r="L44" s="36" t="s">
        <v>543</v>
      </c>
      <c r="M44" s="36" t="s">
        <v>596</v>
      </c>
      <c r="N44" s="36" t="str">
        <f t="shared" si="4"/>
        <v>_FNIAP</v>
      </c>
      <c r="O44" s="36" t="s">
        <v>597</v>
      </c>
      <c r="P44" s="36" t="s">
        <v>598</v>
      </c>
      <c r="Q44" s="36" t="s">
        <v>599</v>
      </c>
    </row>
    <row r="45" spans="1:17">
      <c r="A45" s="36" t="s">
        <v>7576</v>
      </c>
      <c r="B45" s="36" t="str">
        <f t="shared" si="0"/>
        <v>_22155</v>
      </c>
      <c r="C45" s="36" t="s">
        <v>603</v>
      </c>
      <c r="D45" s="36" t="s">
        <v>89</v>
      </c>
      <c r="E45" s="36" t="str">
        <f t="shared" si="1"/>
        <v>_CAMSU</v>
      </c>
      <c r="F45" s="36" t="s">
        <v>46</v>
      </c>
      <c r="G45" s="36" t="s">
        <v>6642</v>
      </c>
      <c r="H45" s="36" t="str">
        <f t="shared" si="2"/>
        <v>_ATHLE</v>
      </c>
      <c r="I45" s="36" t="s">
        <v>6643</v>
      </c>
      <c r="J45" s="36" t="s">
        <v>542</v>
      </c>
      <c r="K45" s="36" t="str">
        <f t="shared" si="3"/>
        <v>_FNATH</v>
      </c>
      <c r="L45" s="36" t="s">
        <v>543</v>
      </c>
      <c r="M45" s="36" t="s">
        <v>596</v>
      </c>
      <c r="N45" s="36" t="str">
        <f t="shared" si="4"/>
        <v>_FNIAP</v>
      </c>
      <c r="O45" s="36" t="s">
        <v>597</v>
      </c>
      <c r="P45" s="36" t="s">
        <v>598</v>
      </c>
      <c r="Q45" s="36" t="s">
        <v>599</v>
      </c>
    </row>
    <row r="46" spans="1:17">
      <c r="A46" s="36" t="s">
        <v>7577</v>
      </c>
      <c r="B46" s="36" t="str">
        <f t="shared" si="0"/>
        <v>_22162</v>
      </c>
      <c r="C46" s="36" t="s">
        <v>604</v>
      </c>
      <c r="D46" s="36" t="s">
        <v>89</v>
      </c>
      <c r="E46" s="36" t="str">
        <f t="shared" si="1"/>
        <v>_CAMSU</v>
      </c>
      <c r="F46" s="36" t="s">
        <v>46</v>
      </c>
      <c r="G46" s="36" t="s">
        <v>6642</v>
      </c>
      <c r="H46" s="36" t="str">
        <f t="shared" si="2"/>
        <v>_ATHLE</v>
      </c>
      <c r="I46" s="36" t="s">
        <v>6643</v>
      </c>
      <c r="J46" s="36" t="s">
        <v>542</v>
      </c>
      <c r="K46" s="36" t="str">
        <f t="shared" si="3"/>
        <v>_FNATH</v>
      </c>
      <c r="L46" s="36" t="s">
        <v>543</v>
      </c>
      <c r="M46" s="36" t="s">
        <v>596</v>
      </c>
      <c r="N46" s="36" t="str">
        <f t="shared" si="4"/>
        <v>_FNIAP</v>
      </c>
      <c r="O46" s="36" t="s">
        <v>597</v>
      </c>
      <c r="P46" s="36" t="s">
        <v>598</v>
      </c>
      <c r="Q46" s="36" t="s">
        <v>599</v>
      </c>
    </row>
    <row r="47" spans="1:17">
      <c r="A47" s="36" t="s">
        <v>7578</v>
      </c>
      <c r="B47" s="36" t="str">
        <f t="shared" si="0"/>
        <v>_22166</v>
      </c>
      <c r="C47" s="36" t="s">
        <v>605</v>
      </c>
      <c r="D47" s="36" t="s">
        <v>89</v>
      </c>
      <c r="E47" s="36" t="str">
        <f t="shared" si="1"/>
        <v>_CAMSU</v>
      </c>
      <c r="F47" s="36" t="s">
        <v>46</v>
      </c>
      <c r="G47" s="36" t="s">
        <v>6642</v>
      </c>
      <c r="H47" s="36" t="str">
        <f t="shared" si="2"/>
        <v>_ATHLE</v>
      </c>
      <c r="I47" s="36" t="s">
        <v>6643</v>
      </c>
      <c r="J47" s="36" t="s">
        <v>542</v>
      </c>
      <c r="K47" s="36" t="str">
        <f t="shared" si="3"/>
        <v>_FNATH</v>
      </c>
      <c r="L47" s="36" t="s">
        <v>543</v>
      </c>
      <c r="M47" s="36" t="s">
        <v>596</v>
      </c>
      <c r="N47" s="36" t="str">
        <f t="shared" si="4"/>
        <v>_FNIAP</v>
      </c>
      <c r="O47" s="36" t="s">
        <v>597</v>
      </c>
      <c r="P47" s="36" t="s">
        <v>598</v>
      </c>
      <c r="Q47" s="36" t="s">
        <v>599</v>
      </c>
    </row>
    <row r="48" spans="1:17">
      <c r="A48" s="36" t="s">
        <v>7579</v>
      </c>
      <c r="B48" s="36" t="str">
        <f t="shared" si="0"/>
        <v>_22168</v>
      </c>
      <c r="C48" s="36" t="s">
        <v>606</v>
      </c>
      <c r="D48" s="36" t="s">
        <v>89</v>
      </c>
      <c r="E48" s="36" t="str">
        <f t="shared" si="1"/>
        <v>_CAMSU</v>
      </c>
      <c r="F48" s="36" t="s">
        <v>46</v>
      </c>
      <c r="G48" s="36" t="s">
        <v>6642</v>
      </c>
      <c r="H48" s="36" t="str">
        <f t="shared" si="2"/>
        <v>_ATHLE</v>
      </c>
      <c r="I48" s="36" t="s">
        <v>6643</v>
      </c>
      <c r="J48" s="36" t="s">
        <v>542</v>
      </c>
      <c r="K48" s="36" t="str">
        <f t="shared" si="3"/>
        <v>_FNATH</v>
      </c>
      <c r="L48" s="36" t="s">
        <v>543</v>
      </c>
      <c r="M48" s="36" t="s">
        <v>596</v>
      </c>
      <c r="N48" s="36" t="str">
        <f t="shared" si="4"/>
        <v>_FNIAP</v>
      </c>
      <c r="O48" s="36" t="s">
        <v>597</v>
      </c>
      <c r="P48" s="36" t="s">
        <v>598</v>
      </c>
      <c r="Q48" s="36" t="s">
        <v>599</v>
      </c>
    </row>
    <row r="49" spans="1:17">
      <c r="A49" s="36" t="s">
        <v>7580</v>
      </c>
      <c r="B49" s="36" t="str">
        <f t="shared" si="0"/>
        <v>_22170</v>
      </c>
      <c r="C49" s="36" t="s">
        <v>607</v>
      </c>
      <c r="D49" s="36" t="s">
        <v>89</v>
      </c>
      <c r="E49" s="36" t="str">
        <f t="shared" si="1"/>
        <v>_CAMSU</v>
      </c>
      <c r="F49" s="36" t="s">
        <v>46</v>
      </c>
      <c r="G49" s="36" t="s">
        <v>6642</v>
      </c>
      <c r="H49" s="36" t="str">
        <f t="shared" si="2"/>
        <v>_ATHLE</v>
      </c>
      <c r="I49" s="36" t="s">
        <v>6643</v>
      </c>
      <c r="J49" s="36" t="s">
        <v>542</v>
      </c>
      <c r="K49" s="36" t="str">
        <f t="shared" si="3"/>
        <v>_FNATH</v>
      </c>
      <c r="L49" s="36" t="s">
        <v>543</v>
      </c>
      <c r="M49" s="36" t="s">
        <v>596</v>
      </c>
      <c r="N49" s="36" t="str">
        <f t="shared" si="4"/>
        <v>_FNIAP</v>
      </c>
      <c r="O49" s="36" t="s">
        <v>597</v>
      </c>
      <c r="P49" s="36" t="s">
        <v>598</v>
      </c>
      <c r="Q49" s="36" t="s">
        <v>599</v>
      </c>
    </row>
    <row r="50" spans="1:17">
      <c r="A50" s="36" t="s">
        <v>7581</v>
      </c>
      <c r="B50" s="36" t="str">
        <f t="shared" si="0"/>
        <v>_22173</v>
      </c>
      <c r="C50" s="36" t="s">
        <v>608</v>
      </c>
      <c r="D50" s="36" t="s">
        <v>89</v>
      </c>
      <c r="E50" s="36" t="str">
        <f t="shared" si="1"/>
        <v>_CAMSU</v>
      </c>
      <c r="F50" s="36" t="s">
        <v>46</v>
      </c>
      <c r="G50" s="36" t="s">
        <v>6642</v>
      </c>
      <c r="H50" s="36" t="str">
        <f t="shared" si="2"/>
        <v>_ATHLE</v>
      </c>
      <c r="I50" s="36" t="s">
        <v>6643</v>
      </c>
      <c r="J50" s="36" t="s">
        <v>542</v>
      </c>
      <c r="K50" s="36" t="str">
        <f t="shared" si="3"/>
        <v>_FNATH</v>
      </c>
      <c r="L50" s="36" t="s">
        <v>543</v>
      </c>
      <c r="M50" s="36" t="s">
        <v>596</v>
      </c>
      <c r="N50" s="36" t="str">
        <f t="shared" si="4"/>
        <v>_FNIAP</v>
      </c>
      <c r="O50" s="36" t="s">
        <v>597</v>
      </c>
      <c r="P50" s="36" t="s">
        <v>598</v>
      </c>
      <c r="Q50" s="36" t="s">
        <v>599</v>
      </c>
    </row>
    <row r="51" spans="1:17">
      <c r="A51" s="36" t="s">
        <v>7582</v>
      </c>
      <c r="B51" s="36" t="str">
        <f t="shared" si="0"/>
        <v>_22230</v>
      </c>
      <c r="C51" s="36" t="s">
        <v>611</v>
      </c>
      <c r="D51" s="36" t="s">
        <v>89</v>
      </c>
      <c r="E51" s="36" t="str">
        <f t="shared" si="1"/>
        <v>_CAMSU</v>
      </c>
      <c r="F51" s="36" t="s">
        <v>46</v>
      </c>
      <c r="G51" s="36" t="s">
        <v>6642</v>
      </c>
      <c r="H51" s="36" t="str">
        <f t="shared" si="2"/>
        <v>_ATHLE</v>
      </c>
      <c r="I51" s="36" t="s">
        <v>6643</v>
      </c>
      <c r="J51" s="36" t="s">
        <v>542</v>
      </c>
      <c r="K51" s="36" t="str">
        <f t="shared" si="3"/>
        <v>_FNATH</v>
      </c>
      <c r="L51" s="36" t="s">
        <v>543</v>
      </c>
      <c r="M51" s="36" t="s">
        <v>596</v>
      </c>
      <c r="N51" s="36" t="str">
        <f t="shared" si="4"/>
        <v>_FNIAP</v>
      </c>
      <c r="O51" s="36" t="s">
        <v>597</v>
      </c>
      <c r="P51" s="36" t="s">
        <v>609</v>
      </c>
      <c r="Q51" s="36" t="s">
        <v>610</v>
      </c>
    </row>
    <row r="52" spans="1:17">
      <c r="A52" s="36" t="s">
        <v>7583</v>
      </c>
      <c r="B52" s="36" t="str">
        <f t="shared" si="0"/>
        <v>_22236</v>
      </c>
      <c r="C52" s="36" t="s">
        <v>612</v>
      </c>
      <c r="D52" s="36" t="s">
        <v>89</v>
      </c>
      <c r="E52" s="36" t="str">
        <f t="shared" si="1"/>
        <v>_CAMSU</v>
      </c>
      <c r="F52" s="36" t="s">
        <v>46</v>
      </c>
      <c r="G52" s="36" t="s">
        <v>6642</v>
      </c>
      <c r="H52" s="36" t="str">
        <f t="shared" si="2"/>
        <v>_ATHLE</v>
      </c>
      <c r="I52" s="36" t="s">
        <v>6643</v>
      </c>
      <c r="J52" s="36" t="s">
        <v>542</v>
      </c>
      <c r="K52" s="36" t="str">
        <f t="shared" si="3"/>
        <v>_FNATH</v>
      </c>
      <c r="L52" s="36" t="s">
        <v>543</v>
      </c>
      <c r="M52" s="36" t="s">
        <v>596</v>
      </c>
      <c r="N52" s="36" t="str">
        <f t="shared" si="4"/>
        <v>_FNIAP</v>
      </c>
      <c r="O52" s="36" t="s">
        <v>597</v>
      </c>
      <c r="P52" s="36" t="s">
        <v>609</v>
      </c>
      <c r="Q52" s="36" t="s">
        <v>610</v>
      </c>
    </row>
    <row r="53" spans="1:17">
      <c r="A53" s="36" t="s">
        <v>7584</v>
      </c>
      <c r="B53" s="36" t="str">
        <f t="shared" si="0"/>
        <v>_22237</v>
      </c>
      <c r="C53" s="36" t="s">
        <v>613</v>
      </c>
      <c r="D53" s="36" t="s">
        <v>89</v>
      </c>
      <c r="E53" s="36" t="str">
        <f t="shared" si="1"/>
        <v>_CAMSU</v>
      </c>
      <c r="F53" s="36" t="s">
        <v>46</v>
      </c>
      <c r="G53" s="36" t="s">
        <v>6642</v>
      </c>
      <c r="H53" s="36" t="str">
        <f t="shared" si="2"/>
        <v>_ATHLE</v>
      </c>
      <c r="I53" s="36" t="s">
        <v>6643</v>
      </c>
      <c r="J53" s="36" t="s">
        <v>542</v>
      </c>
      <c r="K53" s="36" t="str">
        <f t="shared" si="3"/>
        <v>_FNATH</v>
      </c>
      <c r="L53" s="36" t="s">
        <v>543</v>
      </c>
      <c r="M53" s="36" t="s">
        <v>596</v>
      </c>
      <c r="N53" s="36" t="str">
        <f t="shared" si="4"/>
        <v>_FNIAP</v>
      </c>
      <c r="O53" s="36" t="s">
        <v>597</v>
      </c>
      <c r="P53" s="36" t="s">
        <v>609</v>
      </c>
      <c r="Q53" s="36" t="s">
        <v>610</v>
      </c>
    </row>
    <row r="54" spans="1:17">
      <c r="A54" s="36" t="s">
        <v>7585</v>
      </c>
      <c r="B54" s="36" t="str">
        <f t="shared" si="0"/>
        <v>_22238</v>
      </c>
      <c r="C54" s="36" t="s">
        <v>614</v>
      </c>
      <c r="D54" s="36" t="s">
        <v>89</v>
      </c>
      <c r="E54" s="36" t="str">
        <f t="shared" si="1"/>
        <v>_CAMSU</v>
      </c>
      <c r="F54" s="36" t="s">
        <v>46</v>
      </c>
      <c r="G54" s="36" t="s">
        <v>6642</v>
      </c>
      <c r="H54" s="36" t="str">
        <f t="shared" si="2"/>
        <v>_ATHLE</v>
      </c>
      <c r="I54" s="36" t="s">
        <v>6643</v>
      </c>
      <c r="J54" s="36" t="s">
        <v>542</v>
      </c>
      <c r="K54" s="36" t="str">
        <f t="shared" si="3"/>
        <v>_FNATH</v>
      </c>
      <c r="L54" s="36" t="s">
        <v>543</v>
      </c>
      <c r="M54" s="36" t="s">
        <v>596</v>
      </c>
      <c r="N54" s="36" t="str">
        <f t="shared" si="4"/>
        <v>_FNIAP</v>
      </c>
      <c r="O54" s="36" t="s">
        <v>597</v>
      </c>
      <c r="P54" s="36" t="s">
        <v>609</v>
      </c>
      <c r="Q54" s="36" t="s">
        <v>610</v>
      </c>
    </row>
    <row r="55" spans="1:17">
      <c r="A55" s="36" t="s">
        <v>7586</v>
      </c>
      <c r="B55" s="36" t="str">
        <f t="shared" si="0"/>
        <v>_22239</v>
      </c>
      <c r="C55" s="36" t="s">
        <v>615</v>
      </c>
      <c r="D55" s="36" t="s">
        <v>89</v>
      </c>
      <c r="E55" s="36" t="str">
        <f t="shared" si="1"/>
        <v>_CAMSU</v>
      </c>
      <c r="F55" s="36" t="s">
        <v>46</v>
      </c>
      <c r="G55" s="36" t="s">
        <v>6642</v>
      </c>
      <c r="H55" s="36" t="str">
        <f t="shared" si="2"/>
        <v>_ATHLE</v>
      </c>
      <c r="I55" s="36" t="s">
        <v>6643</v>
      </c>
      <c r="J55" s="36" t="s">
        <v>542</v>
      </c>
      <c r="K55" s="36" t="str">
        <f t="shared" si="3"/>
        <v>_FNATH</v>
      </c>
      <c r="L55" s="36" t="s">
        <v>543</v>
      </c>
      <c r="M55" s="36" t="s">
        <v>596</v>
      </c>
      <c r="N55" s="36" t="str">
        <f t="shared" si="4"/>
        <v>_FNIAP</v>
      </c>
      <c r="O55" s="36" t="s">
        <v>597</v>
      </c>
      <c r="P55" s="36" t="s">
        <v>609</v>
      </c>
      <c r="Q55" s="36" t="s">
        <v>610</v>
      </c>
    </row>
    <row r="56" spans="1:17">
      <c r="A56" s="36" t="s">
        <v>7587</v>
      </c>
      <c r="B56" s="36" t="str">
        <f t="shared" si="0"/>
        <v>_22240</v>
      </c>
      <c r="C56" s="36" t="s">
        <v>616</v>
      </c>
      <c r="D56" s="36" t="s">
        <v>89</v>
      </c>
      <c r="E56" s="36" t="str">
        <f t="shared" si="1"/>
        <v>_CAMSU</v>
      </c>
      <c r="F56" s="36" t="s">
        <v>46</v>
      </c>
      <c r="G56" s="36" t="s">
        <v>6642</v>
      </c>
      <c r="H56" s="36" t="str">
        <f t="shared" si="2"/>
        <v>_ATHLE</v>
      </c>
      <c r="I56" s="36" t="s">
        <v>6643</v>
      </c>
      <c r="J56" s="36" t="s">
        <v>542</v>
      </c>
      <c r="K56" s="36" t="str">
        <f t="shared" si="3"/>
        <v>_FNATH</v>
      </c>
      <c r="L56" s="36" t="s">
        <v>543</v>
      </c>
      <c r="M56" s="36" t="s">
        <v>596</v>
      </c>
      <c r="N56" s="36" t="str">
        <f t="shared" si="4"/>
        <v>_FNIAP</v>
      </c>
      <c r="O56" s="36" t="s">
        <v>597</v>
      </c>
      <c r="P56" s="36" t="s">
        <v>609</v>
      </c>
      <c r="Q56" s="36" t="s">
        <v>610</v>
      </c>
    </row>
    <row r="57" spans="1:17">
      <c r="A57" s="36" t="s">
        <v>7588</v>
      </c>
      <c r="B57" s="36" t="str">
        <f t="shared" si="0"/>
        <v>_22241</v>
      </c>
      <c r="C57" s="36" t="s">
        <v>617</v>
      </c>
      <c r="D57" s="36" t="s">
        <v>89</v>
      </c>
      <c r="E57" s="36" t="str">
        <f t="shared" si="1"/>
        <v>_CAMSU</v>
      </c>
      <c r="F57" s="36" t="s">
        <v>46</v>
      </c>
      <c r="G57" s="36" t="s">
        <v>6642</v>
      </c>
      <c r="H57" s="36" t="str">
        <f t="shared" si="2"/>
        <v>_ATHLE</v>
      </c>
      <c r="I57" s="36" t="s">
        <v>6643</v>
      </c>
      <c r="J57" s="36" t="s">
        <v>542</v>
      </c>
      <c r="K57" s="36" t="str">
        <f t="shared" si="3"/>
        <v>_FNATH</v>
      </c>
      <c r="L57" s="36" t="s">
        <v>543</v>
      </c>
      <c r="M57" s="36" t="s">
        <v>596</v>
      </c>
      <c r="N57" s="36" t="str">
        <f t="shared" si="4"/>
        <v>_FNIAP</v>
      </c>
      <c r="O57" s="36" t="s">
        <v>597</v>
      </c>
      <c r="P57" s="36" t="s">
        <v>609</v>
      </c>
      <c r="Q57" s="36" t="s">
        <v>610</v>
      </c>
    </row>
    <row r="58" spans="1:17">
      <c r="A58" s="36" t="s">
        <v>7589</v>
      </c>
      <c r="B58" s="36" t="str">
        <f t="shared" si="0"/>
        <v>_22242</v>
      </c>
      <c r="C58" s="36" t="s">
        <v>618</v>
      </c>
      <c r="D58" s="36" t="s">
        <v>89</v>
      </c>
      <c r="E58" s="36" t="str">
        <f t="shared" si="1"/>
        <v>_CAMSU</v>
      </c>
      <c r="F58" s="36" t="s">
        <v>46</v>
      </c>
      <c r="G58" s="36" t="s">
        <v>6642</v>
      </c>
      <c r="H58" s="36" t="str">
        <f t="shared" si="2"/>
        <v>_ATHLE</v>
      </c>
      <c r="I58" s="36" t="s">
        <v>6643</v>
      </c>
      <c r="J58" s="36" t="s">
        <v>542</v>
      </c>
      <c r="K58" s="36" t="str">
        <f t="shared" si="3"/>
        <v>_FNATH</v>
      </c>
      <c r="L58" s="36" t="s">
        <v>543</v>
      </c>
      <c r="M58" s="36" t="s">
        <v>596</v>
      </c>
      <c r="N58" s="36" t="str">
        <f t="shared" si="4"/>
        <v>_FNIAP</v>
      </c>
      <c r="O58" s="36" t="s">
        <v>597</v>
      </c>
      <c r="P58" s="36" t="s">
        <v>609</v>
      </c>
      <c r="Q58" s="36" t="s">
        <v>610</v>
      </c>
    </row>
    <row r="59" spans="1:17">
      <c r="A59" s="36" t="s">
        <v>7590</v>
      </c>
      <c r="B59" s="36" t="str">
        <f t="shared" si="0"/>
        <v>_22244</v>
      </c>
      <c r="C59" s="36" t="s">
        <v>619</v>
      </c>
      <c r="D59" s="36" t="s">
        <v>89</v>
      </c>
      <c r="E59" s="36" t="str">
        <f t="shared" si="1"/>
        <v>_CAMSU</v>
      </c>
      <c r="F59" s="36" t="s">
        <v>46</v>
      </c>
      <c r="G59" s="36" t="s">
        <v>6642</v>
      </c>
      <c r="H59" s="36" t="str">
        <f t="shared" si="2"/>
        <v>_ATHLE</v>
      </c>
      <c r="I59" s="36" t="s">
        <v>6643</v>
      </c>
      <c r="J59" s="36" t="s">
        <v>542</v>
      </c>
      <c r="K59" s="36" t="str">
        <f t="shared" si="3"/>
        <v>_FNATH</v>
      </c>
      <c r="L59" s="36" t="s">
        <v>543</v>
      </c>
      <c r="M59" s="36" t="s">
        <v>596</v>
      </c>
      <c r="N59" s="36" t="str">
        <f t="shared" si="4"/>
        <v>_FNIAP</v>
      </c>
      <c r="O59" s="36" t="s">
        <v>597</v>
      </c>
      <c r="P59" s="36" t="s">
        <v>609</v>
      </c>
      <c r="Q59" s="36" t="s">
        <v>610</v>
      </c>
    </row>
    <row r="60" spans="1:17">
      <c r="A60" s="36" t="s">
        <v>7591</v>
      </c>
      <c r="B60" s="36" t="str">
        <f t="shared" si="0"/>
        <v>_22256</v>
      </c>
      <c r="C60" s="36" t="s">
        <v>12362</v>
      </c>
      <c r="D60" s="36" t="s">
        <v>89</v>
      </c>
      <c r="E60" s="36" t="str">
        <f t="shared" si="1"/>
        <v>_CAMSU</v>
      </c>
      <c r="F60" s="36" t="s">
        <v>46</v>
      </c>
      <c r="G60" s="36" t="s">
        <v>6642</v>
      </c>
      <c r="H60" s="36" t="str">
        <f t="shared" si="2"/>
        <v>_ATHLE</v>
      </c>
      <c r="I60" s="36" t="s">
        <v>6643</v>
      </c>
      <c r="J60" s="36" t="s">
        <v>542</v>
      </c>
      <c r="K60" s="36" t="str">
        <f t="shared" si="3"/>
        <v>_FNATH</v>
      </c>
      <c r="L60" s="36" t="s">
        <v>543</v>
      </c>
      <c r="M60" s="36" t="s">
        <v>596</v>
      </c>
      <c r="N60" s="36" t="str">
        <f t="shared" si="4"/>
        <v>_FNIAP</v>
      </c>
      <c r="O60" s="36" t="s">
        <v>597</v>
      </c>
      <c r="P60" s="36" t="s">
        <v>609</v>
      </c>
      <c r="Q60" s="36" t="s">
        <v>610</v>
      </c>
    </row>
    <row r="61" spans="1:17">
      <c r="A61" s="36" t="s">
        <v>7592</v>
      </c>
      <c r="B61" s="36" t="str">
        <f t="shared" si="0"/>
        <v>_22257</v>
      </c>
      <c r="C61" s="36" t="s">
        <v>620</v>
      </c>
      <c r="D61" s="36" t="s">
        <v>89</v>
      </c>
      <c r="E61" s="36" t="str">
        <f t="shared" si="1"/>
        <v>_CAMSU</v>
      </c>
      <c r="F61" s="36" t="s">
        <v>46</v>
      </c>
      <c r="G61" s="36" t="s">
        <v>6642</v>
      </c>
      <c r="H61" s="36" t="str">
        <f t="shared" si="2"/>
        <v>_ATHLE</v>
      </c>
      <c r="I61" s="36" t="s">
        <v>6643</v>
      </c>
      <c r="J61" s="36" t="s">
        <v>542</v>
      </c>
      <c r="K61" s="36" t="str">
        <f t="shared" si="3"/>
        <v>_FNATH</v>
      </c>
      <c r="L61" s="36" t="s">
        <v>543</v>
      </c>
      <c r="M61" s="36" t="s">
        <v>596</v>
      </c>
      <c r="N61" s="36" t="str">
        <f t="shared" si="4"/>
        <v>_FNIAP</v>
      </c>
      <c r="O61" s="36" t="s">
        <v>597</v>
      </c>
      <c r="P61" s="36" t="s">
        <v>609</v>
      </c>
      <c r="Q61" s="36" t="s">
        <v>610</v>
      </c>
    </row>
    <row r="62" spans="1:17">
      <c r="A62" s="36" t="s">
        <v>7593</v>
      </c>
      <c r="B62" s="36" t="str">
        <f t="shared" si="0"/>
        <v>_22159</v>
      </c>
      <c r="C62" s="36" t="s">
        <v>625</v>
      </c>
      <c r="D62" s="36" t="s">
        <v>89</v>
      </c>
      <c r="E62" s="36" t="str">
        <f t="shared" si="1"/>
        <v>_CAMSU</v>
      </c>
      <c r="F62" s="36" t="s">
        <v>46</v>
      </c>
      <c r="G62" s="36" t="s">
        <v>6642</v>
      </c>
      <c r="H62" s="36" t="str">
        <f t="shared" si="2"/>
        <v>_ATHLE</v>
      </c>
      <c r="I62" s="36" t="s">
        <v>6643</v>
      </c>
      <c r="J62" s="36" t="s">
        <v>542</v>
      </c>
      <c r="K62" s="36" t="str">
        <f t="shared" si="3"/>
        <v>_FNATH</v>
      </c>
      <c r="L62" s="36" t="s">
        <v>543</v>
      </c>
      <c r="M62" s="36" t="s">
        <v>621</v>
      </c>
      <c r="N62" s="36" t="str">
        <f t="shared" si="4"/>
        <v>_FNOWS</v>
      </c>
      <c r="O62" s="36" t="s">
        <v>622</v>
      </c>
      <c r="P62" s="36" t="s">
        <v>623</v>
      </c>
      <c r="Q62" s="36" t="s">
        <v>624</v>
      </c>
    </row>
    <row r="63" spans="1:17">
      <c r="A63" s="36" t="s">
        <v>7594</v>
      </c>
      <c r="B63" s="36" t="str">
        <f t="shared" si="0"/>
        <v>_22160</v>
      </c>
      <c r="C63" s="36" t="s">
        <v>626</v>
      </c>
      <c r="D63" s="36" t="s">
        <v>89</v>
      </c>
      <c r="E63" s="36" t="str">
        <f t="shared" si="1"/>
        <v>_CAMSU</v>
      </c>
      <c r="F63" s="36" t="s">
        <v>46</v>
      </c>
      <c r="G63" s="36" t="s">
        <v>6642</v>
      </c>
      <c r="H63" s="36" t="str">
        <f t="shared" si="2"/>
        <v>_ATHLE</v>
      </c>
      <c r="I63" s="36" t="s">
        <v>6643</v>
      </c>
      <c r="J63" s="36" t="s">
        <v>542</v>
      </c>
      <c r="K63" s="36" t="str">
        <f t="shared" si="3"/>
        <v>_FNATH</v>
      </c>
      <c r="L63" s="36" t="s">
        <v>543</v>
      </c>
      <c r="M63" s="36" t="s">
        <v>621</v>
      </c>
      <c r="N63" s="36" t="str">
        <f t="shared" si="4"/>
        <v>_FNOWS</v>
      </c>
      <c r="O63" s="36" t="s">
        <v>622</v>
      </c>
      <c r="P63" s="36" t="s">
        <v>623</v>
      </c>
      <c r="Q63" s="36" t="s">
        <v>624</v>
      </c>
    </row>
    <row r="64" spans="1:17">
      <c r="A64" s="36" t="s">
        <v>7595</v>
      </c>
      <c r="B64" s="36" t="str">
        <f t="shared" si="0"/>
        <v>_22161</v>
      </c>
      <c r="C64" s="36" t="s">
        <v>627</v>
      </c>
      <c r="D64" s="36" t="s">
        <v>89</v>
      </c>
      <c r="E64" s="36" t="str">
        <f t="shared" si="1"/>
        <v>_CAMSU</v>
      </c>
      <c r="F64" s="36" t="s">
        <v>46</v>
      </c>
      <c r="G64" s="36" t="s">
        <v>6642</v>
      </c>
      <c r="H64" s="36" t="str">
        <f t="shared" si="2"/>
        <v>_ATHLE</v>
      </c>
      <c r="I64" s="36" t="s">
        <v>6643</v>
      </c>
      <c r="J64" s="36" t="s">
        <v>542</v>
      </c>
      <c r="K64" s="36" t="str">
        <f t="shared" si="3"/>
        <v>_FNATH</v>
      </c>
      <c r="L64" s="36" t="s">
        <v>543</v>
      </c>
      <c r="M64" s="36" t="s">
        <v>621</v>
      </c>
      <c r="N64" s="36" t="str">
        <f t="shared" si="4"/>
        <v>_FNOWS</v>
      </c>
      <c r="O64" s="36" t="s">
        <v>622</v>
      </c>
      <c r="P64" s="36" t="s">
        <v>623</v>
      </c>
      <c r="Q64" s="36" t="s">
        <v>624</v>
      </c>
    </row>
    <row r="65" spans="1:17">
      <c r="A65" s="36" t="s">
        <v>7596</v>
      </c>
      <c r="B65" s="36" t="str">
        <f t="shared" si="0"/>
        <v>_22163</v>
      </c>
      <c r="C65" s="36" t="s">
        <v>628</v>
      </c>
      <c r="D65" s="36" t="s">
        <v>89</v>
      </c>
      <c r="E65" s="36" t="str">
        <f t="shared" si="1"/>
        <v>_CAMSU</v>
      </c>
      <c r="F65" s="36" t="s">
        <v>46</v>
      </c>
      <c r="G65" s="36" t="s">
        <v>6642</v>
      </c>
      <c r="H65" s="36" t="str">
        <f t="shared" si="2"/>
        <v>_ATHLE</v>
      </c>
      <c r="I65" s="36" t="s">
        <v>6643</v>
      </c>
      <c r="J65" s="36" t="s">
        <v>542</v>
      </c>
      <c r="K65" s="36" t="str">
        <f t="shared" si="3"/>
        <v>_FNATH</v>
      </c>
      <c r="L65" s="36" t="s">
        <v>543</v>
      </c>
      <c r="M65" s="36" t="s">
        <v>621</v>
      </c>
      <c r="N65" s="36" t="str">
        <f t="shared" si="4"/>
        <v>_FNOWS</v>
      </c>
      <c r="O65" s="36" t="s">
        <v>622</v>
      </c>
      <c r="P65" s="36" t="s">
        <v>623</v>
      </c>
      <c r="Q65" s="36" t="s">
        <v>624</v>
      </c>
    </row>
    <row r="66" spans="1:17">
      <c r="A66" s="36" t="s">
        <v>7597</v>
      </c>
      <c r="B66" s="36" t="str">
        <f t="shared" si="0"/>
        <v>_22165</v>
      </c>
      <c r="C66" s="36" t="s">
        <v>629</v>
      </c>
      <c r="D66" s="36" t="s">
        <v>89</v>
      </c>
      <c r="E66" s="36" t="str">
        <f t="shared" si="1"/>
        <v>_CAMSU</v>
      </c>
      <c r="F66" s="36" t="s">
        <v>46</v>
      </c>
      <c r="G66" s="36" t="s">
        <v>6642</v>
      </c>
      <c r="H66" s="36" t="str">
        <f t="shared" si="2"/>
        <v>_ATHLE</v>
      </c>
      <c r="I66" s="36" t="s">
        <v>6643</v>
      </c>
      <c r="J66" s="36" t="s">
        <v>542</v>
      </c>
      <c r="K66" s="36" t="str">
        <f t="shared" si="3"/>
        <v>_FNATH</v>
      </c>
      <c r="L66" s="36" t="s">
        <v>543</v>
      </c>
      <c r="M66" s="36" t="s">
        <v>621</v>
      </c>
      <c r="N66" s="36" t="str">
        <f t="shared" si="4"/>
        <v>_FNOWS</v>
      </c>
      <c r="O66" s="36" t="s">
        <v>622</v>
      </c>
      <c r="P66" s="36" t="s">
        <v>623</v>
      </c>
      <c r="Q66" s="36" t="s">
        <v>624</v>
      </c>
    </row>
    <row r="67" spans="1:17">
      <c r="A67" s="36" t="s">
        <v>7598</v>
      </c>
      <c r="B67" s="36" t="str">
        <f t="shared" si="0"/>
        <v>_22167</v>
      </c>
      <c r="C67" s="36" t="s">
        <v>630</v>
      </c>
      <c r="D67" s="36" t="s">
        <v>89</v>
      </c>
      <c r="E67" s="36" t="str">
        <f t="shared" si="1"/>
        <v>_CAMSU</v>
      </c>
      <c r="F67" s="36" t="s">
        <v>46</v>
      </c>
      <c r="G67" s="36" t="s">
        <v>6642</v>
      </c>
      <c r="H67" s="36" t="str">
        <f t="shared" si="2"/>
        <v>_ATHLE</v>
      </c>
      <c r="I67" s="36" t="s">
        <v>6643</v>
      </c>
      <c r="J67" s="36" t="s">
        <v>542</v>
      </c>
      <c r="K67" s="36" t="str">
        <f t="shared" si="3"/>
        <v>_FNATH</v>
      </c>
      <c r="L67" s="36" t="s">
        <v>543</v>
      </c>
      <c r="M67" s="36" t="s">
        <v>621</v>
      </c>
      <c r="N67" s="36" t="str">
        <f t="shared" si="4"/>
        <v>_FNOWS</v>
      </c>
      <c r="O67" s="36" t="s">
        <v>622</v>
      </c>
      <c r="P67" s="36" t="s">
        <v>623</v>
      </c>
      <c r="Q67" s="36" t="s">
        <v>624</v>
      </c>
    </row>
    <row r="68" spans="1:17">
      <c r="A68" s="36" t="s">
        <v>7599</v>
      </c>
      <c r="B68" s="36" t="str">
        <f t="shared" ref="B68:B131" si="5">"_"&amp;A68</f>
        <v>_22169</v>
      </c>
      <c r="C68" s="36" t="s">
        <v>631</v>
      </c>
      <c r="D68" s="36" t="s">
        <v>89</v>
      </c>
      <c r="E68" s="36" t="str">
        <f t="shared" ref="E68:E131" si="6">"_"&amp;D68</f>
        <v>_CAMSU</v>
      </c>
      <c r="F68" s="36" t="s">
        <v>46</v>
      </c>
      <c r="G68" s="36" t="s">
        <v>6642</v>
      </c>
      <c r="H68" s="36" t="str">
        <f t="shared" ref="H68:H131" si="7">"_"&amp;G68</f>
        <v>_ATHLE</v>
      </c>
      <c r="I68" s="36" t="s">
        <v>6643</v>
      </c>
      <c r="J68" s="36" t="s">
        <v>542</v>
      </c>
      <c r="K68" s="36" t="str">
        <f t="shared" ref="K68:K131" si="8">"_"&amp;J68</f>
        <v>_FNATH</v>
      </c>
      <c r="L68" s="36" t="s">
        <v>543</v>
      </c>
      <c r="M68" s="36" t="s">
        <v>621</v>
      </c>
      <c r="N68" s="36" t="str">
        <f t="shared" ref="N68:N131" si="9">"_"&amp;M68</f>
        <v>_FNOWS</v>
      </c>
      <c r="O68" s="36" t="s">
        <v>622</v>
      </c>
      <c r="P68" s="36" t="s">
        <v>623</v>
      </c>
      <c r="Q68" s="36" t="s">
        <v>624</v>
      </c>
    </row>
    <row r="69" spans="1:17">
      <c r="A69" s="36" t="s">
        <v>7600</v>
      </c>
      <c r="B69" s="36" t="str">
        <f t="shared" si="5"/>
        <v>_22171</v>
      </c>
      <c r="C69" s="36" t="s">
        <v>632</v>
      </c>
      <c r="D69" s="36" t="s">
        <v>89</v>
      </c>
      <c r="E69" s="36" t="str">
        <f t="shared" si="6"/>
        <v>_CAMSU</v>
      </c>
      <c r="F69" s="36" t="s">
        <v>46</v>
      </c>
      <c r="G69" s="36" t="s">
        <v>6642</v>
      </c>
      <c r="H69" s="36" t="str">
        <f t="shared" si="7"/>
        <v>_ATHLE</v>
      </c>
      <c r="I69" s="36" t="s">
        <v>6643</v>
      </c>
      <c r="J69" s="36" t="s">
        <v>542</v>
      </c>
      <c r="K69" s="36" t="str">
        <f t="shared" si="8"/>
        <v>_FNATH</v>
      </c>
      <c r="L69" s="36" t="s">
        <v>543</v>
      </c>
      <c r="M69" s="36" t="s">
        <v>621</v>
      </c>
      <c r="N69" s="36" t="str">
        <f t="shared" si="9"/>
        <v>_FNOWS</v>
      </c>
      <c r="O69" s="36" t="s">
        <v>622</v>
      </c>
      <c r="P69" s="36" t="s">
        <v>623</v>
      </c>
      <c r="Q69" s="36" t="s">
        <v>624</v>
      </c>
    </row>
    <row r="70" spans="1:17">
      <c r="A70" s="36" t="s">
        <v>7601</v>
      </c>
      <c r="B70" s="36" t="str">
        <f t="shared" si="5"/>
        <v>_22172</v>
      </c>
      <c r="C70" s="36" t="s">
        <v>633</v>
      </c>
      <c r="D70" s="36" t="s">
        <v>89</v>
      </c>
      <c r="E70" s="36" t="str">
        <f t="shared" si="6"/>
        <v>_CAMSU</v>
      </c>
      <c r="F70" s="36" t="s">
        <v>46</v>
      </c>
      <c r="G70" s="36" t="s">
        <v>6642</v>
      </c>
      <c r="H70" s="36" t="str">
        <f t="shared" si="7"/>
        <v>_ATHLE</v>
      </c>
      <c r="I70" s="36" t="s">
        <v>6643</v>
      </c>
      <c r="J70" s="36" t="s">
        <v>542</v>
      </c>
      <c r="K70" s="36" t="str">
        <f t="shared" si="8"/>
        <v>_FNATH</v>
      </c>
      <c r="L70" s="36" t="s">
        <v>543</v>
      </c>
      <c r="M70" s="36" t="s">
        <v>621</v>
      </c>
      <c r="N70" s="36" t="str">
        <f t="shared" si="9"/>
        <v>_FNOWS</v>
      </c>
      <c r="O70" s="36" t="s">
        <v>622</v>
      </c>
      <c r="P70" s="36" t="s">
        <v>623</v>
      </c>
      <c r="Q70" s="36" t="s">
        <v>624</v>
      </c>
    </row>
    <row r="71" spans="1:17">
      <c r="A71" s="36" t="s">
        <v>7602</v>
      </c>
      <c r="B71" s="36" t="str">
        <f t="shared" si="5"/>
        <v>_22174</v>
      </c>
      <c r="C71" s="36" t="s">
        <v>634</v>
      </c>
      <c r="D71" s="36" t="s">
        <v>89</v>
      </c>
      <c r="E71" s="36" t="str">
        <f t="shared" si="6"/>
        <v>_CAMSU</v>
      </c>
      <c r="F71" s="36" t="s">
        <v>46</v>
      </c>
      <c r="G71" s="36" t="s">
        <v>6642</v>
      </c>
      <c r="H71" s="36" t="str">
        <f t="shared" si="7"/>
        <v>_ATHLE</v>
      </c>
      <c r="I71" s="36" t="s">
        <v>6643</v>
      </c>
      <c r="J71" s="36" t="s">
        <v>542</v>
      </c>
      <c r="K71" s="36" t="str">
        <f t="shared" si="8"/>
        <v>_FNATH</v>
      </c>
      <c r="L71" s="36" t="s">
        <v>543</v>
      </c>
      <c r="M71" s="36" t="s">
        <v>621</v>
      </c>
      <c r="N71" s="36" t="str">
        <f t="shared" si="9"/>
        <v>_FNOWS</v>
      </c>
      <c r="O71" s="36" t="s">
        <v>622</v>
      </c>
      <c r="P71" s="36" t="s">
        <v>623</v>
      </c>
      <c r="Q71" s="36" t="s">
        <v>624</v>
      </c>
    </row>
    <row r="72" spans="1:17">
      <c r="A72" s="36" t="s">
        <v>7603</v>
      </c>
      <c r="B72" s="36" t="str">
        <f t="shared" si="5"/>
        <v>_22175</v>
      </c>
      <c r="C72" s="36" t="s">
        <v>635</v>
      </c>
      <c r="D72" s="36" t="s">
        <v>89</v>
      </c>
      <c r="E72" s="36" t="str">
        <f t="shared" si="6"/>
        <v>_CAMSU</v>
      </c>
      <c r="F72" s="36" t="s">
        <v>46</v>
      </c>
      <c r="G72" s="36" t="s">
        <v>6642</v>
      </c>
      <c r="H72" s="36" t="str">
        <f t="shared" si="7"/>
        <v>_ATHLE</v>
      </c>
      <c r="I72" s="36" t="s">
        <v>6643</v>
      </c>
      <c r="J72" s="36" t="s">
        <v>542</v>
      </c>
      <c r="K72" s="36" t="str">
        <f t="shared" si="8"/>
        <v>_FNATH</v>
      </c>
      <c r="L72" s="36" t="s">
        <v>543</v>
      </c>
      <c r="M72" s="36" t="s">
        <v>621</v>
      </c>
      <c r="N72" s="36" t="str">
        <f t="shared" si="9"/>
        <v>_FNOWS</v>
      </c>
      <c r="O72" s="36" t="s">
        <v>622</v>
      </c>
      <c r="P72" s="36" t="s">
        <v>623</v>
      </c>
      <c r="Q72" s="36" t="s">
        <v>624</v>
      </c>
    </row>
    <row r="73" spans="1:17">
      <c r="A73" s="36" t="s">
        <v>7604</v>
      </c>
      <c r="B73" s="36" t="str">
        <f t="shared" si="5"/>
        <v>_22231</v>
      </c>
      <c r="C73" s="36" t="s">
        <v>6356</v>
      </c>
      <c r="D73" s="36" t="s">
        <v>89</v>
      </c>
      <c r="E73" s="36" t="str">
        <f t="shared" si="6"/>
        <v>_CAMSU</v>
      </c>
      <c r="F73" s="36" t="s">
        <v>46</v>
      </c>
      <c r="G73" s="36" t="s">
        <v>6642</v>
      </c>
      <c r="H73" s="36" t="str">
        <f t="shared" si="7"/>
        <v>_ATHLE</v>
      </c>
      <c r="I73" s="36" t="s">
        <v>6643</v>
      </c>
      <c r="J73" s="36" t="s">
        <v>542</v>
      </c>
      <c r="K73" s="36" t="str">
        <f t="shared" si="8"/>
        <v>_FNATH</v>
      </c>
      <c r="L73" s="36" t="s">
        <v>543</v>
      </c>
      <c r="M73" s="36" t="s">
        <v>621</v>
      </c>
      <c r="N73" s="36" t="str">
        <f t="shared" si="9"/>
        <v>_FNOWS</v>
      </c>
      <c r="O73" s="36" t="s">
        <v>622</v>
      </c>
      <c r="P73" s="36" t="s">
        <v>636</v>
      </c>
      <c r="Q73" s="36" t="s">
        <v>637</v>
      </c>
    </row>
    <row r="74" spans="1:17">
      <c r="A74" s="36" t="s">
        <v>7605</v>
      </c>
      <c r="B74" s="36" t="str">
        <f t="shared" si="5"/>
        <v>_22232</v>
      </c>
      <c r="C74" s="36" t="s">
        <v>638</v>
      </c>
      <c r="D74" s="36" t="s">
        <v>89</v>
      </c>
      <c r="E74" s="36" t="str">
        <f t="shared" si="6"/>
        <v>_CAMSU</v>
      </c>
      <c r="F74" s="36" t="s">
        <v>46</v>
      </c>
      <c r="G74" s="36" t="s">
        <v>6642</v>
      </c>
      <c r="H74" s="36" t="str">
        <f t="shared" si="7"/>
        <v>_ATHLE</v>
      </c>
      <c r="I74" s="36" t="s">
        <v>6643</v>
      </c>
      <c r="J74" s="36" t="s">
        <v>542</v>
      </c>
      <c r="K74" s="36" t="str">
        <f t="shared" si="8"/>
        <v>_FNATH</v>
      </c>
      <c r="L74" s="36" t="s">
        <v>543</v>
      </c>
      <c r="M74" s="36" t="s">
        <v>621</v>
      </c>
      <c r="N74" s="36" t="str">
        <f t="shared" si="9"/>
        <v>_FNOWS</v>
      </c>
      <c r="O74" s="36" t="s">
        <v>622</v>
      </c>
      <c r="P74" s="36" t="s">
        <v>636</v>
      </c>
      <c r="Q74" s="36" t="s">
        <v>637</v>
      </c>
    </row>
    <row r="75" spans="1:17">
      <c r="A75" s="36" t="s">
        <v>7606</v>
      </c>
      <c r="B75" s="36" t="str">
        <f t="shared" si="5"/>
        <v>_22234</v>
      </c>
      <c r="C75" s="36" t="s">
        <v>639</v>
      </c>
      <c r="D75" s="36" t="s">
        <v>89</v>
      </c>
      <c r="E75" s="36" t="str">
        <f t="shared" si="6"/>
        <v>_CAMSU</v>
      </c>
      <c r="F75" s="36" t="s">
        <v>46</v>
      </c>
      <c r="G75" s="36" t="s">
        <v>6642</v>
      </c>
      <c r="H75" s="36" t="str">
        <f t="shared" si="7"/>
        <v>_ATHLE</v>
      </c>
      <c r="I75" s="36" t="s">
        <v>6643</v>
      </c>
      <c r="J75" s="36" t="s">
        <v>542</v>
      </c>
      <c r="K75" s="36" t="str">
        <f t="shared" si="8"/>
        <v>_FNATH</v>
      </c>
      <c r="L75" s="36" t="s">
        <v>543</v>
      </c>
      <c r="M75" s="36" t="s">
        <v>621</v>
      </c>
      <c r="N75" s="36" t="str">
        <f t="shared" si="9"/>
        <v>_FNOWS</v>
      </c>
      <c r="O75" s="36" t="s">
        <v>622</v>
      </c>
      <c r="P75" s="36" t="s">
        <v>636</v>
      </c>
      <c r="Q75" s="36" t="s">
        <v>637</v>
      </c>
    </row>
    <row r="76" spans="1:17">
      <c r="A76" s="36" t="s">
        <v>7607</v>
      </c>
      <c r="B76" s="36" t="str">
        <f t="shared" si="5"/>
        <v>_22245</v>
      </c>
      <c r="C76" s="36" t="s">
        <v>640</v>
      </c>
      <c r="D76" s="36" t="s">
        <v>89</v>
      </c>
      <c r="E76" s="36" t="str">
        <f t="shared" si="6"/>
        <v>_CAMSU</v>
      </c>
      <c r="F76" s="36" t="s">
        <v>46</v>
      </c>
      <c r="G76" s="36" t="s">
        <v>6642</v>
      </c>
      <c r="H76" s="36" t="str">
        <f t="shared" si="7"/>
        <v>_ATHLE</v>
      </c>
      <c r="I76" s="36" t="s">
        <v>6643</v>
      </c>
      <c r="J76" s="36" t="s">
        <v>542</v>
      </c>
      <c r="K76" s="36" t="str">
        <f t="shared" si="8"/>
        <v>_FNATH</v>
      </c>
      <c r="L76" s="36" t="s">
        <v>543</v>
      </c>
      <c r="M76" s="36" t="s">
        <v>621</v>
      </c>
      <c r="N76" s="36" t="str">
        <f t="shared" si="9"/>
        <v>_FNOWS</v>
      </c>
      <c r="O76" s="36" t="s">
        <v>622</v>
      </c>
      <c r="P76" s="36" t="s">
        <v>636</v>
      </c>
      <c r="Q76" s="36" t="s">
        <v>637</v>
      </c>
    </row>
    <row r="77" spans="1:17">
      <c r="A77" s="36" t="s">
        <v>7608</v>
      </c>
      <c r="B77" s="36" t="str">
        <f t="shared" si="5"/>
        <v>_22246</v>
      </c>
      <c r="C77" s="36" t="s">
        <v>6648</v>
      </c>
      <c r="D77" s="36" t="s">
        <v>89</v>
      </c>
      <c r="E77" s="36" t="str">
        <f t="shared" si="6"/>
        <v>_CAMSU</v>
      </c>
      <c r="F77" s="36" t="s">
        <v>46</v>
      </c>
      <c r="G77" s="36" t="s">
        <v>6642</v>
      </c>
      <c r="H77" s="36" t="str">
        <f t="shared" si="7"/>
        <v>_ATHLE</v>
      </c>
      <c r="I77" s="36" t="s">
        <v>6643</v>
      </c>
      <c r="J77" s="36" t="s">
        <v>542</v>
      </c>
      <c r="K77" s="36" t="str">
        <f t="shared" si="8"/>
        <v>_FNATH</v>
      </c>
      <c r="L77" s="36" t="s">
        <v>543</v>
      </c>
      <c r="M77" s="36" t="s">
        <v>621</v>
      </c>
      <c r="N77" s="36" t="str">
        <f t="shared" si="9"/>
        <v>_FNOWS</v>
      </c>
      <c r="O77" s="36" t="s">
        <v>622</v>
      </c>
      <c r="P77" s="36" t="s">
        <v>636</v>
      </c>
      <c r="Q77" s="36" t="s">
        <v>637</v>
      </c>
    </row>
    <row r="78" spans="1:17">
      <c r="A78" s="36" t="s">
        <v>7609</v>
      </c>
      <c r="B78" s="36" t="str">
        <f t="shared" si="5"/>
        <v>_22247</v>
      </c>
      <c r="C78" s="36" t="s">
        <v>641</v>
      </c>
      <c r="D78" s="36" t="s">
        <v>89</v>
      </c>
      <c r="E78" s="36" t="str">
        <f t="shared" si="6"/>
        <v>_CAMSU</v>
      </c>
      <c r="F78" s="36" t="s">
        <v>46</v>
      </c>
      <c r="G78" s="36" t="s">
        <v>6642</v>
      </c>
      <c r="H78" s="36" t="str">
        <f t="shared" si="7"/>
        <v>_ATHLE</v>
      </c>
      <c r="I78" s="36" t="s">
        <v>6643</v>
      </c>
      <c r="J78" s="36" t="s">
        <v>542</v>
      </c>
      <c r="K78" s="36" t="str">
        <f t="shared" si="8"/>
        <v>_FNATH</v>
      </c>
      <c r="L78" s="36" t="s">
        <v>543</v>
      </c>
      <c r="M78" s="36" t="s">
        <v>621</v>
      </c>
      <c r="N78" s="36" t="str">
        <f t="shared" si="9"/>
        <v>_FNOWS</v>
      </c>
      <c r="O78" s="36" t="s">
        <v>622</v>
      </c>
      <c r="P78" s="36" t="s">
        <v>636</v>
      </c>
      <c r="Q78" s="36" t="s">
        <v>637</v>
      </c>
    </row>
    <row r="79" spans="1:17">
      <c r="A79" s="36" t="s">
        <v>7610</v>
      </c>
      <c r="B79" s="36" t="str">
        <f t="shared" si="5"/>
        <v>_22249</v>
      </c>
      <c r="C79" s="36" t="s">
        <v>642</v>
      </c>
      <c r="D79" s="36" t="s">
        <v>89</v>
      </c>
      <c r="E79" s="36" t="str">
        <f t="shared" si="6"/>
        <v>_CAMSU</v>
      </c>
      <c r="F79" s="36" t="s">
        <v>46</v>
      </c>
      <c r="G79" s="36" t="s">
        <v>6642</v>
      </c>
      <c r="H79" s="36" t="str">
        <f t="shared" si="7"/>
        <v>_ATHLE</v>
      </c>
      <c r="I79" s="36" t="s">
        <v>6643</v>
      </c>
      <c r="J79" s="36" t="s">
        <v>542</v>
      </c>
      <c r="K79" s="36" t="str">
        <f t="shared" si="8"/>
        <v>_FNATH</v>
      </c>
      <c r="L79" s="36" t="s">
        <v>543</v>
      </c>
      <c r="M79" s="36" t="s">
        <v>621</v>
      </c>
      <c r="N79" s="36" t="str">
        <f t="shared" si="9"/>
        <v>_FNOWS</v>
      </c>
      <c r="O79" s="36" t="s">
        <v>622</v>
      </c>
      <c r="P79" s="36" t="s">
        <v>636</v>
      </c>
      <c r="Q79" s="36" t="s">
        <v>637</v>
      </c>
    </row>
    <row r="80" spans="1:17">
      <c r="A80" s="36" t="s">
        <v>7611</v>
      </c>
      <c r="B80" s="36" t="str">
        <f t="shared" si="5"/>
        <v>_22250</v>
      </c>
      <c r="C80" s="36" t="s">
        <v>643</v>
      </c>
      <c r="D80" s="36" t="s">
        <v>89</v>
      </c>
      <c r="E80" s="36" t="str">
        <f t="shared" si="6"/>
        <v>_CAMSU</v>
      </c>
      <c r="F80" s="36" t="s">
        <v>46</v>
      </c>
      <c r="G80" s="36" t="s">
        <v>6642</v>
      </c>
      <c r="H80" s="36" t="str">
        <f t="shared" si="7"/>
        <v>_ATHLE</v>
      </c>
      <c r="I80" s="36" t="s">
        <v>6643</v>
      </c>
      <c r="J80" s="36" t="s">
        <v>542</v>
      </c>
      <c r="K80" s="36" t="str">
        <f t="shared" si="8"/>
        <v>_FNATH</v>
      </c>
      <c r="L80" s="36" t="s">
        <v>543</v>
      </c>
      <c r="M80" s="36" t="s">
        <v>621</v>
      </c>
      <c r="N80" s="36" t="str">
        <f t="shared" si="9"/>
        <v>_FNOWS</v>
      </c>
      <c r="O80" s="36" t="s">
        <v>622</v>
      </c>
      <c r="P80" s="36" t="s">
        <v>636</v>
      </c>
      <c r="Q80" s="36" t="s">
        <v>637</v>
      </c>
    </row>
    <row r="81" spans="1:17">
      <c r="A81" s="36" t="s">
        <v>7612</v>
      </c>
      <c r="B81" s="36" t="str">
        <f t="shared" si="5"/>
        <v>_22251</v>
      </c>
      <c r="C81" s="36" t="s">
        <v>644</v>
      </c>
      <c r="D81" s="36" t="s">
        <v>89</v>
      </c>
      <c r="E81" s="36" t="str">
        <f t="shared" si="6"/>
        <v>_CAMSU</v>
      </c>
      <c r="F81" s="36" t="s">
        <v>46</v>
      </c>
      <c r="G81" s="36" t="s">
        <v>6642</v>
      </c>
      <c r="H81" s="36" t="str">
        <f t="shared" si="7"/>
        <v>_ATHLE</v>
      </c>
      <c r="I81" s="36" t="s">
        <v>6643</v>
      </c>
      <c r="J81" s="36" t="s">
        <v>542</v>
      </c>
      <c r="K81" s="36" t="str">
        <f t="shared" si="8"/>
        <v>_FNATH</v>
      </c>
      <c r="L81" s="36" t="s">
        <v>543</v>
      </c>
      <c r="M81" s="36" t="s">
        <v>621</v>
      </c>
      <c r="N81" s="36" t="str">
        <f t="shared" si="9"/>
        <v>_FNOWS</v>
      </c>
      <c r="O81" s="36" t="s">
        <v>622</v>
      </c>
      <c r="P81" s="36" t="s">
        <v>636</v>
      </c>
      <c r="Q81" s="36" t="s">
        <v>637</v>
      </c>
    </row>
    <row r="82" spans="1:17">
      <c r="A82" s="36" t="s">
        <v>7613</v>
      </c>
      <c r="B82" s="36" t="str">
        <f t="shared" si="5"/>
        <v>_22252</v>
      </c>
      <c r="C82" s="36" t="s">
        <v>645</v>
      </c>
      <c r="D82" s="36" t="s">
        <v>89</v>
      </c>
      <c r="E82" s="36" t="str">
        <f t="shared" si="6"/>
        <v>_CAMSU</v>
      </c>
      <c r="F82" s="36" t="s">
        <v>46</v>
      </c>
      <c r="G82" s="36" t="s">
        <v>6642</v>
      </c>
      <c r="H82" s="36" t="str">
        <f t="shared" si="7"/>
        <v>_ATHLE</v>
      </c>
      <c r="I82" s="36" t="s">
        <v>6643</v>
      </c>
      <c r="J82" s="36" t="s">
        <v>542</v>
      </c>
      <c r="K82" s="36" t="str">
        <f t="shared" si="8"/>
        <v>_FNATH</v>
      </c>
      <c r="L82" s="36" t="s">
        <v>543</v>
      </c>
      <c r="M82" s="36" t="s">
        <v>621</v>
      </c>
      <c r="N82" s="36" t="str">
        <f t="shared" si="9"/>
        <v>_FNOWS</v>
      </c>
      <c r="O82" s="36" t="s">
        <v>622</v>
      </c>
      <c r="P82" s="36" t="s">
        <v>636</v>
      </c>
      <c r="Q82" s="36" t="s">
        <v>637</v>
      </c>
    </row>
    <row r="83" spans="1:17">
      <c r="A83" s="36" t="s">
        <v>7614</v>
      </c>
      <c r="B83" s="36" t="str">
        <f t="shared" si="5"/>
        <v>_22253</v>
      </c>
      <c r="C83" s="36" t="s">
        <v>646</v>
      </c>
      <c r="D83" s="36" t="s">
        <v>89</v>
      </c>
      <c r="E83" s="36" t="str">
        <f t="shared" si="6"/>
        <v>_CAMSU</v>
      </c>
      <c r="F83" s="36" t="s">
        <v>46</v>
      </c>
      <c r="G83" s="36" t="s">
        <v>6642</v>
      </c>
      <c r="H83" s="36" t="str">
        <f t="shared" si="7"/>
        <v>_ATHLE</v>
      </c>
      <c r="I83" s="36" t="s">
        <v>6643</v>
      </c>
      <c r="J83" s="36" t="s">
        <v>542</v>
      </c>
      <c r="K83" s="36" t="str">
        <f t="shared" si="8"/>
        <v>_FNATH</v>
      </c>
      <c r="L83" s="36" t="s">
        <v>543</v>
      </c>
      <c r="M83" s="36" t="s">
        <v>621</v>
      </c>
      <c r="N83" s="36" t="str">
        <f t="shared" si="9"/>
        <v>_FNOWS</v>
      </c>
      <c r="O83" s="36" t="s">
        <v>622</v>
      </c>
      <c r="P83" s="36" t="s">
        <v>636</v>
      </c>
      <c r="Q83" s="36" t="s">
        <v>637</v>
      </c>
    </row>
    <row r="84" spans="1:17">
      <c r="A84" s="36" t="s">
        <v>7615</v>
      </c>
      <c r="B84" s="36" t="str">
        <f t="shared" si="5"/>
        <v>_22254</v>
      </c>
      <c r="C84" s="36" t="s">
        <v>647</v>
      </c>
      <c r="D84" s="36" t="s">
        <v>89</v>
      </c>
      <c r="E84" s="36" t="str">
        <f t="shared" si="6"/>
        <v>_CAMSU</v>
      </c>
      <c r="F84" s="36" t="s">
        <v>46</v>
      </c>
      <c r="G84" s="36" t="s">
        <v>6642</v>
      </c>
      <c r="H84" s="36" t="str">
        <f t="shared" si="7"/>
        <v>_ATHLE</v>
      </c>
      <c r="I84" s="36" t="s">
        <v>6643</v>
      </c>
      <c r="J84" s="36" t="s">
        <v>542</v>
      </c>
      <c r="K84" s="36" t="str">
        <f t="shared" si="8"/>
        <v>_FNATH</v>
      </c>
      <c r="L84" s="36" t="s">
        <v>543</v>
      </c>
      <c r="M84" s="36" t="s">
        <v>621</v>
      </c>
      <c r="N84" s="36" t="str">
        <f t="shared" si="9"/>
        <v>_FNOWS</v>
      </c>
      <c r="O84" s="36" t="s">
        <v>622</v>
      </c>
      <c r="P84" s="36" t="s">
        <v>636</v>
      </c>
      <c r="Q84" s="36" t="s">
        <v>637</v>
      </c>
    </row>
    <row r="85" spans="1:17">
      <c r="A85" s="36" t="s">
        <v>7616</v>
      </c>
      <c r="B85" s="36" t="str">
        <f t="shared" si="5"/>
        <v>_22255</v>
      </c>
      <c r="C85" s="36" t="s">
        <v>648</v>
      </c>
      <c r="D85" s="36" t="s">
        <v>89</v>
      </c>
      <c r="E85" s="36" t="str">
        <f t="shared" si="6"/>
        <v>_CAMSU</v>
      </c>
      <c r="F85" s="36" t="s">
        <v>46</v>
      </c>
      <c r="G85" s="36" t="s">
        <v>6642</v>
      </c>
      <c r="H85" s="36" t="str">
        <f t="shared" si="7"/>
        <v>_ATHLE</v>
      </c>
      <c r="I85" s="36" t="s">
        <v>6643</v>
      </c>
      <c r="J85" s="36" t="s">
        <v>542</v>
      </c>
      <c r="K85" s="36" t="str">
        <f t="shared" si="8"/>
        <v>_FNATH</v>
      </c>
      <c r="L85" s="36" t="s">
        <v>543</v>
      </c>
      <c r="M85" s="36" t="s">
        <v>621</v>
      </c>
      <c r="N85" s="36" t="str">
        <f t="shared" si="9"/>
        <v>_FNOWS</v>
      </c>
      <c r="O85" s="36" t="s">
        <v>622</v>
      </c>
      <c r="P85" s="36" t="s">
        <v>636</v>
      </c>
      <c r="Q85" s="36" t="s">
        <v>637</v>
      </c>
    </row>
    <row r="86" spans="1:17">
      <c r="A86" s="36" t="s">
        <v>7617</v>
      </c>
      <c r="B86" s="36" t="str">
        <f t="shared" si="5"/>
        <v>_22258</v>
      </c>
      <c r="C86" s="36" t="s">
        <v>12363</v>
      </c>
      <c r="D86" s="36" t="s">
        <v>89</v>
      </c>
      <c r="E86" s="36" t="str">
        <f t="shared" si="6"/>
        <v>_CAMSU</v>
      </c>
      <c r="F86" s="36" t="s">
        <v>46</v>
      </c>
      <c r="G86" s="36" t="s">
        <v>6642</v>
      </c>
      <c r="H86" s="36" t="str">
        <f t="shared" si="7"/>
        <v>_ATHLE</v>
      </c>
      <c r="I86" s="36" t="s">
        <v>6643</v>
      </c>
      <c r="J86" s="36" t="s">
        <v>542</v>
      </c>
      <c r="K86" s="36" t="str">
        <f t="shared" si="8"/>
        <v>_FNATH</v>
      </c>
      <c r="L86" s="36" t="s">
        <v>543</v>
      </c>
      <c r="M86" s="36" t="s">
        <v>621</v>
      </c>
      <c r="N86" s="36" t="str">
        <f t="shared" si="9"/>
        <v>_FNOWS</v>
      </c>
      <c r="O86" s="36" t="s">
        <v>622</v>
      </c>
      <c r="P86" s="36" t="s">
        <v>636</v>
      </c>
      <c r="Q86" s="36" t="s">
        <v>637</v>
      </c>
    </row>
    <row r="87" spans="1:17">
      <c r="A87" s="36" t="s">
        <v>7618</v>
      </c>
      <c r="B87" s="36" t="str">
        <f t="shared" si="5"/>
        <v>_22157</v>
      </c>
      <c r="C87" s="36" t="s">
        <v>653</v>
      </c>
      <c r="D87" s="36" t="s">
        <v>89</v>
      </c>
      <c r="E87" s="36" t="str">
        <f t="shared" si="6"/>
        <v>_CAMSU</v>
      </c>
      <c r="F87" s="36" t="s">
        <v>46</v>
      </c>
      <c r="G87" s="36" t="s">
        <v>6642</v>
      </c>
      <c r="H87" s="36" t="str">
        <f t="shared" si="7"/>
        <v>_ATHLE</v>
      </c>
      <c r="I87" s="36" t="s">
        <v>6643</v>
      </c>
      <c r="J87" s="36" t="s">
        <v>542</v>
      </c>
      <c r="K87" s="36" t="str">
        <f t="shared" si="8"/>
        <v>_FNATH</v>
      </c>
      <c r="L87" s="36" t="s">
        <v>543</v>
      </c>
      <c r="M87" s="36" t="s">
        <v>649</v>
      </c>
      <c r="N87" s="36" t="str">
        <f t="shared" si="9"/>
        <v>_FNWBB</v>
      </c>
      <c r="O87" s="36" t="s">
        <v>650</v>
      </c>
      <c r="P87" s="36" t="s">
        <v>651</v>
      </c>
      <c r="Q87" s="36" t="s">
        <v>652</v>
      </c>
    </row>
    <row r="88" spans="1:17">
      <c r="A88" s="36" t="s">
        <v>7619</v>
      </c>
      <c r="B88" s="36" t="str">
        <f t="shared" si="5"/>
        <v>_22248</v>
      </c>
      <c r="C88" s="36" t="s">
        <v>656</v>
      </c>
      <c r="D88" s="36" t="s">
        <v>89</v>
      </c>
      <c r="E88" s="36" t="str">
        <f t="shared" si="6"/>
        <v>_CAMSU</v>
      </c>
      <c r="F88" s="36" t="s">
        <v>46</v>
      </c>
      <c r="G88" s="36" t="s">
        <v>6642</v>
      </c>
      <c r="H88" s="36" t="str">
        <f t="shared" si="7"/>
        <v>_ATHLE</v>
      </c>
      <c r="I88" s="36" t="s">
        <v>6643</v>
      </c>
      <c r="J88" s="36" t="s">
        <v>542</v>
      </c>
      <c r="K88" s="36" t="str">
        <f t="shared" si="8"/>
        <v>_FNATH</v>
      </c>
      <c r="L88" s="36" t="s">
        <v>543</v>
      </c>
      <c r="M88" s="36" t="s">
        <v>649</v>
      </c>
      <c r="N88" s="36" t="str">
        <f t="shared" si="9"/>
        <v>_FNWBB</v>
      </c>
      <c r="O88" s="36" t="s">
        <v>650</v>
      </c>
      <c r="P88" s="36" t="s">
        <v>654</v>
      </c>
      <c r="Q88" s="36" t="s">
        <v>655</v>
      </c>
    </row>
    <row r="89" spans="1:17">
      <c r="A89" s="36" t="s">
        <v>7620</v>
      </c>
      <c r="B89" s="36" t="str">
        <f t="shared" si="5"/>
        <v>_15690</v>
      </c>
      <c r="C89" s="36" t="s">
        <v>4067</v>
      </c>
      <c r="D89" s="36" t="s">
        <v>89</v>
      </c>
      <c r="E89" s="36" t="str">
        <f t="shared" si="6"/>
        <v>_CAMSU</v>
      </c>
      <c r="F89" s="36" t="s">
        <v>46</v>
      </c>
      <c r="G89" s="36" t="s">
        <v>4059</v>
      </c>
      <c r="H89" s="36" t="str">
        <f t="shared" si="7"/>
        <v>_CALPF</v>
      </c>
      <c r="I89" s="36" t="s">
        <v>4060</v>
      </c>
      <c r="J89" s="36" t="s">
        <v>4061</v>
      </c>
      <c r="K89" s="36" t="str">
        <f t="shared" si="8"/>
        <v>_KKCAP</v>
      </c>
      <c r="L89" s="36" t="s">
        <v>4062</v>
      </c>
      <c r="M89" s="36" t="s">
        <v>4063</v>
      </c>
      <c r="N89" s="36" t="str">
        <f t="shared" si="9"/>
        <v>_KK034</v>
      </c>
      <c r="O89" s="36" t="s">
        <v>4064</v>
      </c>
      <c r="P89" s="36" t="s">
        <v>4065</v>
      </c>
      <c r="Q89" s="36" t="s">
        <v>4066</v>
      </c>
    </row>
    <row r="90" spans="1:17">
      <c r="A90" s="36" t="s">
        <v>7621</v>
      </c>
      <c r="B90" s="36" t="str">
        <f t="shared" si="5"/>
        <v>_15704</v>
      </c>
      <c r="C90" s="36" t="s">
        <v>4070</v>
      </c>
      <c r="D90" s="36" t="s">
        <v>89</v>
      </c>
      <c r="E90" s="36" t="str">
        <f t="shared" si="6"/>
        <v>_CAMSU</v>
      </c>
      <c r="F90" s="36" t="s">
        <v>46</v>
      </c>
      <c r="G90" s="36" t="s">
        <v>4059</v>
      </c>
      <c r="H90" s="36" t="str">
        <f t="shared" si="7"/>
        <v>_CALPF</v>
      </c>
      <c r="I90" s="36" t="s">
        <v>4060</v>
      </c>
      <c r="J90" s="36" t="s">
        <v>4061</v>
      </c>
      <c r="K90" s="36" t="str">
        <f t="shared" si="8"/>
        <v>_KKCAP</v>
      </c>
      <c r="L90" s="36" t="s">
        <v>4062</v>
      </c>
      <c r="M90" s="36" t="s">
        <v>4063</v>
      </c>
      <c r="N90" s="36" t="str">
        <f t="shared" si="9"/>
        <v>_KK034</v>
      </c>
      <c r="O90" s="36" t="s">
        <v>4064</v>
      </c>
      <c r="P90" s="36" t="s">
        <v>4068</v>
      </c>
      <c r="Q90" s="36" t="s">
        <v>4069</v>
      </c>
    </row>
    <row r="91" spans="1:17">
      <c r="A91" s="36" t="s">
        <v>7622</v>
      </c>
      <c r="B91" s="36" t="str">
        <f t="shared" si="5"/>
        <v>_15694</v>
      </c>
      <c r="C91" s="36" t="s">
        <v>4073</v>
      </c>
      <c r="D91" s="36" t="s">
        <v>89</v>
      </c>
      <c r="E91" s="36" t="str">
        <f t="shared" si="6"/>
        <v>_CAMSU</v>
      </c>
      <c r="F91" s="36" t="s">
        <v>46</v>
      </c>
      <c r="G91" s="36" t="s">
        <v>4059</v>
      </c>
      <c r="H91" s="36" t="str">
        <f t="shared" si="7"/>
        <v>_CALPF</v>
      </c>
      <c r="I91" s="36" t="s">
        <v>4060</v>
      </c>
      <c r="J91" s="36" t="s">
        <v>4061</v>
      </c>
      <c r="K91" s="36" t="str">
        <f t="shared" si="8"/>
        <v>_KKCAP</v>
      </c>
      <c r="L91" s="36" t="s">
        <v>4062</v>
      </c>
      <c r="M91" s="36" t="s">
        <v>4063</v>
      </c>
      <c r="N91" s="36" t="str">
        <f t="shared" si="9"/>
        <v>_KK034</v>
      </c>
      <c r="O91" s="36" t="s">
        <v>4064</v>
      </c>
      <c r="P91" s="36" t="s">
        <v>4071</v>
      </c>
      <c r="Q91" s="36" t="s">
        <v>4072</v>
      </c>
    </row>
    <row r="92" spans="1:17">
      <c r="A92" s="36" t="s">
        <v>7623</v>
      </c>
      <c r="B92" s="36" t="str">
        <f t="shared" si="5"/>
        <v>_15697</v>
      </c>
      <c r="C92" s="36" t="s">
        <v>4074</v>
      </c>
      <c r="D92" s="36" t="s">
        <v>89</v>
      </c>
      <c r="E92" s="36" t="str">
        <f t="shared" si="6"/>
        <v>_CAMSU</v>
      </c>
      <c r="F92" s="36" t="s">
        <v>46</v>
      </c>
      <c r="G92" s="36" t="s">
        <v>4059</v>
      </c>
      <c r="H92" s="36" t="str">
        <f t="shared" si="7"/>
        <v>_CALPF</v>
      </c>
      <c r="I92" s="36" t="s">
        <v>4060</v>
      </c>
      <c r="J92" s="36" t="s">
        <v>4061</v>
      </c>
      <c r="K92" s="36" t="str">
        <f t="shared" si="8"/>
        <v>_KKCAP</v>
      </c>
      <c r="L92" s="36" t="s">
        <v>4062</v>
      </c>
      <c r="M92" s="36" t="s">
        <v>4063</v>
      </c>
      <c r="N92" s="36" t="str">
        <f t="shared" si="9"/>
        <v>_KK034</v>
      </c>
      <c r="O92" s="36" t="s">
        <v>4064</v>
      </c>
      <c r="P92" s="36" t="s">
        <v>4071</v>
      </c>
      <c r="Q92" s="36" t="s">
        <v>4072</v>
      </c>
    </row>
    <row r="93" spans="1:17">
      <c r="A93" s="36" t="s">
        <v>7624</v>
      </c>
      <c r="B93" s="36" t="str">
        <f t="shared" si="5"/>
        <v>_15698</v>
      </c>
      <c r="C93" s="36" t="s">
        <v>4075</v>
      </c>
      <c r="D93" s="36" t="s">
        <v>89</v>
      </c>
      <c r="E93" s="36" t="str">
        <f t="shared" si="6"/>
        <v>_CAMSU</v>
      </c>
      <c r="F93" s="36" t="s">
        <v>46</v>
      </c>
      <c r="G93" s="36" t="s">
        <v>4059</v>
      </c>
      <c r="H93" s="36" t="str">
        <f t="shared" si="7"/>
        <v>_CALPF</v>
      </c>
      <c r="I93" s="36" t="s">
        <v>4060</v>
      </c>
      <c r="J93" s="36" t="s">
        <v>4061</v>
      </c>
      <c r="K93" s="36" t="str">
        <f t="shared" si="8"/>
        <v>_KKCAP</v>
      </c>
      <c r="L93" s="36" t="s">
        <v>4062</v>
      </c>
      <c r="M93" s="36" t="s">
        <v>4063</v>
      </c>
      <c r="N93" s="36" t="str">
        <f t="shared" si="9"/>
        <v>_KK034</v>
      </c>
      <c r="O93" s="36" t="s">
        <v>4064</v>
      </c>
      <c r="P93" s="36" t="s">
        <v>4071</v>
      </c>
      <c r="Q93" s="36" t="s">
        <v>4072</v>
      </c>
    </row>
    <row r="94" spans="1:17">
      <c r="A94" s="36" t="s">
        <v>7625</v>
      </c>
      <c r="B94" s="36" t="str">
        <f t="shared" si="5"/>
        <v>_15703</v>
      </c>
      <c r="C94" s="36" t="s">
        <v>4076</v>
      </c>
      <c r="D94" s="36" t="s">
        <v>89</v>
      </c>
      <c r="E94" s="36" t="str">
        <f t="shared" si="6"/>
        <v>_CAMSU</v>
      </c>
      <c r="F94" s="36" t="s">
        <v>46</v>
      </c>
      <c r="G94" s="36" t="s">
        <v>4059</v>
      </c>
      <c r="H94" s="36" t="str">
        <f t="shared" si="7"/>
        <v>_CALPF</v>
      </c>
      <c r="I94" s="36" t="s">
        <v>4060</v>
      </c>
      <c r="J94" s="36" t="s">
        <v>4061</v>
      </c>
      <c r="K94" s="36" t="str">
        <f t="shared" si="8"/>
        <v>_KKCAP</v>
      </c>
      <c r="L94" s="36" t="s">
        <v>4062</v>
      </c>
      <c r="M94" s="36" t="s">
        <v>4063</v>
      </c>
      <c r="N94" s="36" t="str">
        <f t="shared" si="9"/>
        <v>_KK034</v>
      </c>
      <c r="O94" s="36" t="s">
        <v>4064</v>
      </c>
      <c r="P94" s="36" t="s">
        <v>4071</v>
      </c>
      <c r="Q94" s="36" t="s">
        <v>4072</v>
      </c>
    </row>
    <row r="95" spans="1:17">
      <c r="A95" s="36" t="s">
        <v>7626</v>
      </c>
      <c r="B95" s="36" t="str">
        <f t="shared" si="5"/>
        <v>_15711</v>
      </c>
      <c r="C95" s="36" t="s">
        <v>4081</v>
      </c>
      <c r="D95" s="36" t="s">
        <v>89</v>
      </c>
      <c r="E95" s="36" t="str">
        <f t="shared" si="6"/>
        <v>_CAMSU</v>
      </c>
      <c r="F95" s="36" t="s">
        <v>46</v>
      </c>
      <c r="G95" s="36" t="s">
        <v>4059</v>
      </c>
      <c r="H95" s="36" t="str">
        <f t="shared" si="7"/>
        <v>_CALPF</v>
      </c>
      <c r="I95" s="36" t="s">
        <v>4060</v>
      </c>
      <c r="J95" s="36" t="s">
        <v>4061</v>
      </c>
      <c r="K95" s="36" t="str">
        <f t="shared" si="8"/>
        <v>_KKCAP</v>
      </c>
      <c r="L95" s="36" t="s">
        <v>4062</v>
      </c>
      <c r="M95" s="36" t="s">
        <v>4077</v>
      </c>
      <c r="N95" s="36" t="str">
        <f t="shared" si="9"/>
        <v>_KK045</v>
      </c>
      <c r="O95" s="36" t="s">
        <v>4078</v>
      </c>
      <c r="P95" s="36" t="s">
        <v>4079</v>
      </c>
      <c r="Q95" s="36" t="s">
        <v>4080</v>
      </c>
    </row>
    <row r="96" spans="1:17">
      <c r="A96" s="36" t="s">
        <v>7627</v>
      </c>
      <c r="B96" s="36" t="str">
        <f t="shared" si="5"/>
        <v>_15712</v>
      </c>
      <c r="C96" s="36" t="s">
        <v>4082</v>
      </c>
      <c r="D96" s="36" t="s">
        <v>89</v>
      </c>
      <c r="E96" s="36" t="str">
        <f t="shared" si="6"/>
        <v>_CAMSU</v>
      </c>
      <c r="F96" s="36" t="s">
        <v>46</v>
      </c>
      <c r="G96" s="36" t="s">
        <v>4059</v>
      </c>
      <c r="H96" s="36" t="str">
        <f t="shared" si="7"/>
        <v>_CALPF</v>
      </c>
      <c r="I96" s="36" t="s">
        <v>4060</v>
      </c>
      <c r="J96" s="36" t="s">
        <v>4061</v>
      </c>
      <c r="K96" s="36" t="str">
        <f t="shared" si="8"/>
        <v>_KKCAP</v>
      </c>
      <c r="L96" s="36" t="s">
        <v>4062</v>
      </c>
      <c r="M96" s="36" t="s">
        <v>4077</v>
      </c>
      <c r="N96" s="36" t="str">
        <f t="shared" si="9"/>
        <v>_KK045</v>
      </c>
      <c r="O96" s="36" t="s">
        <v>4078</v>
      </c>
      <c r="P96" s="36" t="s">
        <v>4079</v>
      </c>
      <c r="Q96" s="36" t="s">
        <v>4080</v>
      </c>
    </row>
    <row r="97" spans="1:17">
      <c r="A97" s="36" t="s">
        <v>7628</v>
      </c>
      <c r="B97" s="36" t="str">
        <f t="shared" si="5"/>
        <v>_15713</v>
      </c>
      <c r="C97" s="36" t="s">
        <v>4083</v>
      </c>
      <c r="D97" s="36" t="s">
        <v>89</v>
      </c>
      <c r="E97" s="36" t="str">
        <f t="shared" si="6"/>
        <v>_CAMSU</v>
      </c>
      <c r="F97" s="36" t="s">
        <v>46</v>
      </c>
      <c r="G97" s="36" t="s">
        <v>4059</v>
      </c>
      <c r="H97" s="36" t="str">
        <f t="shared" si="7"/>
        <v>_CALPF</v>
      </c>
      <c r="I97" s="36" t="s">
        <v>4060</v>
      </c>
      <c r="J97" s="36" t="s">
        <v>4061</v>
      </c>
      <c r="K97" s="36" t="str">
        <f t="shared" si="8"/>
        <v>_KKCAP</v>
      </c>
      <c r="L97" s="36" t="s">
        <v>4062</v>
      </c>
      <c r="M97" s="36" t="s">
        <v>4077</v>
      </c>
      <c r="N97" s="36" t="str">
        <f t="shared" si="9"/>
        <v>_KK045</v>
      </c>
      <c r="O97" s="36" t="s">
        <v>4078</v>
      </c>
      <c r="P97" s="36" t="s">
        <v>4079</v>
      </c>
      <c r="Q97" s="36" t="s">
        <v>4080</v>
      </c>
    </row>
    <row r="98" spans="1:17">
      <c r="A98" s="36" t="s">
        <v>7629</v>
      </c>
      <c r="B98" s="36" t="str">
        <f t="shared" si="5"/>
        <v>_15708</v>
      </c>
      <c r="C98" s="36" t="s">
        <v>4086</v>
      </c>
      <c r="D98" s="36" t="s">
        <v>89</v>
      </c>
      <c r="E98" s="36" t="str">
        <f t="shared" si="6"/>
        <v>_CAMSU</v>
      </c>
      <c r="F98" s="36" t="s">
        <v>46</v>
      </c>
      <c r="G98" s="36" t="s">
        <v>4059</v>
      </c>
      <c r="H98" s="36" t="str">
        <f t="shared" si="7"/>
        <v>_CALPF</v>
      </c>
      <c r="I98" s="36" t="s">
        <v>4060</v>
      </c>
      <c r="J98" s="36" t="s">
        <v>4061</v>
      </c>
      <c r="K98" s="36" t="str">
        <f t="shared" si="8"/>
        <v>_KKCAP</v>
      </c>
      <c r="L98" s="36" t="s">
        <v>4062</v>
      </c>
      <c r="M98" s="36" t="s">
        <v>4077</v>
      </c>
      <c r="N98" s="36" t="str">
        <f t="shared" si="9"/>
        <v>_KK045</v>
      </c>
      <c r="O98" s="36" t="s">
        <v>4078</v>
      </c>
      <c r="P98" s="36" t="s">
        <v>4084</v>
      </c>
      <c r="Q98" s="36" t="s">
        <v>4085</v>
      </c>
    </row>
    <row r="99" spans="1:17">
      <c r="A99" s="36" t="s">
        <v>7630</v>
      </c>
      <c r="B99" s="36" t="str">
        <f t="shared" si="5"/>
        <v>_15709</v>
      </c>
      <c r="C99" s="36" t="s">
        <v>4087</v>
      </c>
      <c r="D99" s="36" t="s">
        <v>89</v>
      </c>
      <c r="E99" s="36" t="str">
        <f t="shared" si="6"/>
        <v>_CAMSU</v>
      </c>
      <c r="F99" s="36" t="s">
        <v>46</v>
      </c>
      <c r="G99" s="36" t="s">
        <v>4059</v>
      </c>
      <c r="H99" s="36" t="str">
        <f t="shared" si="7"/>
        <v>_CALPF</v>
      </c>
      <c r="I99" s="36" t="s">
        <v>4060</v>
      </c>
      <c r="J99" s="36" t="s">
        <v>4061</v>
      </c>
      <c r="K99" s="36" t="str">
        <f t="shared" si="8"/>
        <v>_KKCAP</v>
      </c>
      <c r="L99" s="36" t="s">
        <v>4062</v>
      </c>
      <c r="M99" s="36" t="s">
        <v>4077</v>
      </c>
      <c r="N99" s="36" t="str">
        <f t="shared" si="9"/>
        <v>_KK045</v>
      </c>
      <c r="O99" s="36" t="s">
        <v>4078</v>
      </c>
      <c r="P99" s="36" t="s">
        <v>4084</v>
      </c>
      <c r="Q99" s="36" t="s">
        <v>4085</v>
      </c>
    </row>
    <row r="100" spans="1:17">
      <c r="A100" s="36" t="s">
        <v>7631</v>
      </c>
      <c r="B100" s="36" t="str">
        <f t="shared" si="5"/>
        <v>_15714</v>
      </c>
      <c r="C100" s="36" t="s">
        <v>4090</v>
      </c>
      <c r="D100" s="36" t="s">
        <v>89</v>
      </c>
      <c r="E100" s="36" t="str">
        <f t="shared" si="6"/>
        <v>_CAMSU</v>
      </c>
      <c r="F100" s="36" t="s">
        <v>46</v>
      </c>
      <c r="G100" s="36" t="s">
        <v>4059</v>
      </c>
      <c r="H100" s="36" t="str">
        <f t="shared" si="7"/>
        <v>_CALPF</v>
      </c>
      <c r="I100" s="36" t="s">
        <v>4060</v>
      </c>
      <c r="J100" s="36" t="s">
        <v>4061</v>
      </c>
      <c r="K100" s="36" t="str">
        <f t="shared" si="8"/>
        <v>_KKCAP</v>
      </c>
      <c r="L100" s="36" t="s">
        <v>4062</v>
      </c>
      <c r="M100" s="36" t="s">
        <v>4077</v>
      </c>
      <c r="N100" s="36" t="str">
        <f t="shared" si="9"/>
        <v>_KK045</v>
      </c>
      <c r="O100" s="36" t="s">
        <v>4078</v>
      </c>
      <c r="P100" s="36" t="s">
        <v>4088</v>
      </c>
      <c r="Q100" s="36" t="s">
        <v>4089</v>
      </c>
    </row>
    <row r="101" spans="1:17">
      <c r="A101" s="36" t="s">
        <v>7632</v>
      </c>
      <c r="B101" s="36" t="str">
        <f t="shared" si="5"/>
        <v>_15715</v>
      </c>
      <c r="C101" s="36" t="s">
        <v>4091</v>
      </c>
      <c r="D101" s="36" t="s">
        <v>89</v>
      </c>
      <c r="E101" s="36" t="str">
        <f t="shared" si="6"/>
        <v>_CAMSU</v>
      </c>
      <c r="F101" s="36" t="s">
        <v>46</v>
      </c>
      <c r="G101" s="36" t="s">
        <v>4059</v>
      </c>
      <c r="H101" s="36" t="str">
        <f t="shared" si="7"/>
        <v>_CALPF</v>
      </c>
      <c r="I101" s="36" t="s">
        <v>4060</v>
      </c>
      <c r="J101" s="36" t="s">
        <v>4061</v>
      </c>
      <c r="K101" s="36" t="str">
        <f t="shared" si="8"/>
        <v>_KKCAP</v>
      </c>
      <c r="L101" s="36" t="s">
        <v>4062</v>
      </c>
      <c r="M101" s="36" t="s">
        <v>4077</v>
      </c>
      <c r="N101" s="36" t="str">
        <f t="shared" si="9"/>
        <v>_KK045</v>
      </c>
      <c r="O101" s="36" t="s">
        <v>4078</v>
      </c>
      <c r="P101" s="36" t="s">
        <v>4088</v>
      </c>
      <c r="Q101" s="36" t="s">
        <v>4089</v>
      </c>
    </row>
    <row r="102" spans="1:17">
      <c r="A102" s="36" t="s">
        <v>7633</v>
      </c>
      <c r="B102" s="36" t="str">
        <f t="shared" si="5"/>
        <v>_15716</v>
      </c>
      <c r="C102" s="36" t="s">
        <v>4092</v>
      </c>
      <c r="D102" s="36" t="s">
        <v>89</v>
      </c>
      <c r="E102" s="36" t="str">
        <f t="shared" si="6"/>
        <v>_CAMSU</v>
      </c>
      <c r="F102" s="36" t="s">
        <v>46</v>
      </c>
      <c r="G102" s="36" t="s">
        <v>4059</v>
      </c>
      <c r="H102" s="36" t="str">
        <f t="shared" si="7"/>
        <v>_CALPF</v>
      </c>
      <c r="I102" s="36" t="s">
        <v>4060</v>
      </c>
      <c r="J102" s="36" t="s">
        <v>4061</v>
      </c>
      <c r="K102" s="36" t="str">
        <f t="shared" si="8"/>
        <v>_KKCAP</v>
      </c>
      <c r="L102" s="36" t="s">
        <v>4062</v>
      </c>
      <c r="M102" s="36" t="s">
        <v>4077</v>
      </c>
      <c r="N102" s="36" t="str">
        <f t="shared" si="9"/>
        <v>_KK045</v>
      </c>
      <c r="O102" s="36" t="s">
        <v>4078</v>
      </c>
      <c r="P102" s="36" t="s">
        <v>4088</v>
      </c>
      <c r="Q102" s="36" t="s">
        <v>4089</v>
      </c>
    </row>
    <row r="103" spans="1:17">
      <c r="A103" s="36" t="s">
        <v>7634</v>
      </c>
      <c r="B103" s="36" t="str">
        <f t="shared" si="5"/>
        <v>_15717</v>
      </c>
      <c r="C103" s="36" t="s">
        <v>4093</v>
      </c>
      <c r="D103" s="36" t="s">
        <v>89</v>
      </c>
      <c r="E103" s="36" t="str">
        <f t="shared" si="6"/>
        <v>_CAMSU</v>
      </c>
      <c r="F103" s="36" t="s">
        <v>46</v>
      </c>
      <c r="G103" s="36" t="s">
        <v>4059</v>
      </c>
      <c r="H103" s="36" t="str">
        <f t="shared" si="7"/>
        <v>_CALPF</v>
      </c>
      <c r="I103" s="36" t="s">
        <v>4060</v>
      </c>
      <c r="J103" s="36" t="s">
        <v>4061</v>
      </c>
      <c r="K103" s="36" t="str">
        <f t="shared" si="8"/>
        <v>_KKCAP</v>
      </c>
      <c r="L103" s="36" t="s">
        <v>4062</v>
      </c>
      <c r="M103" s="36" t="s">
        <v>4077</v>
      </c>
      <c r="N103" s="36" t="str">
        <f t="shared" si="9"/>
        <v>_KK045</v>
      </c>
      <c r="O103" s="36" t="s">
        <v>4078</v>
      </c>
      <c r="P103" s="36" t="s">
        <v>4088</v>
      </c>
      <c r="Q103" s="36" t="s">
        <v>4089</v>
      </c>
    </row>
    <row r="104" spans="1:17">
      <c r="A104" s="36" t="s">
        <v>7635</v>
      </c>
      <c r="B104" s="36" t="str">
        <f t="shared" si="5"/>
        <v>_15718</v>
      </c>
      <c r="C104" s="36" t="s">
        <v>4094</v>
      </c>
      <c r="D104" s="36" t="s">
        <v>89</v>
      </c>
      <c r="E104" s="36" t="str">
        <f t="shared" si="6"/>
        <v>_CAMSU</v>
      </c>
      <c r="F104" s="36" t="s">
        <v>46</v>
      </c>
      <c r="G104" s="36" t="s">
        <v>4059</v>
      </c>
      <c r="H104" s="36" t="str">
        <f t="shared" si="7"/>
        <v>_CALPF</v>
      </c>
      <c r="I104" s="36" t="s">
        <v>4060</v>
      </c>
      <c r="J104" s="36" t="s">
        <v>4061</v>
      </c>
      <c r="K104" s="36" t="str">
        <f t="shared" si="8"/>
        <v>_KKCAP</v>
      </c>
      <c r="L104" s="36" t="s">
        <v>4062</v>
      </c>
      <c r="M104" s="36" t="s">
        <v>4077</v>
      </c>
      <c r="N104" s="36" t="str">
        <f t="shared" si="9"/>
        <v>_KK045</v>
      </c>
      <c r="O104" s="36" t="s">
        <v>4078</v>
      </c>
      <c r="P104" s="36" t="s">
        <v>4088</v>
      </c>
      <c r="Q104" s="36" t="s">
        <v>4089</v>
      </c>
    </row>
    <row r="105" spans="1:17">
      <c r="A105" s="36" t="s">
        <v>7636</v>
      </c>
      <c r="B105" s="36" t="str">
        <f t="shared" si="5"/>
        <v>_15719</v>
      </c>
      <c r="C105" s="36" t="s">
        <v>4095</v>
      </c>
      <c r="D105" s="36" t="s">
        <v>89</v>
      </c>
      <c r="E105" s="36" t="str">
        <f t="shared" si="6"/>
        <v>_CAMSU</v>
      </c>
      <c r="F105" s="36" t="s">
        <v>46</v>
      </c>
      <c r="G105" s="36" t="s">
        <v>4059</v>
      </c>
      <c r="H105" s="36" t="str">
        <f t="shared" si="7"/>
        <v>_CALPF</v>
      </c>
      <c r="I105" s="36" t="s">
        <v>4060</v>
      </c>
      <c r="J105" s="36" t="s">
        <v>4061</v>
      </c>
      <c r="K105" s="36" t="str">
        <f t="shared" si="8"/>
        <v>_KKCAP</v>
      </c>
      <c r="L105" s="36" t="s">
        <v>4062</v>
      </c>
      <c r="M105" s="36" t="s">
        <v>4077</v>
      </c>
      <c r="N105" s="36" t="str">
        <f t="shared" si="9"/>
        <v>_KK045</v>
      </c>
      <c r="O105" s="36" t="s">
        <v>4078</v>
      </c>
      <c r="P105" s="36" t="s">
        <v>4088</v>
      </c>
      <c r="Q105" s="36" t="s">
        <v>4089</v>
      </c>
    </row>
    <row r="106" spans="1:17">
      <c r="A106" s="36" t="s">
        <v>7637</v>
      </c>
      <c r="B106" s="36" t="str">
        <f t="shared" si="5"/>
        <v>_15720</v>
      </c>
      <c r="C106" s="36" t="s">
        <v>4096</v>
      </c>
      <c r="D106" s="36" t="s">
        <v>89</v>
      </c>
      <c r="E106" s="36" t="str">
        <f t="shared" si="6"/>
        <v>_CAMSU</v>
      </c>
      <c r="F106" s="36" t="s">
        <v>46</v>
      </c>
      <c r="G106" s="36" t="s">
        <v>4059</v>
      </c>
      <c r="H106" s="36" t="str">
        <f t="shared" si="7"/>
        <v>_CALPF</v>
      </c>
      <c r="I106" s="36" t="s">
        <v>4060</v>
      </c>
      <c r="J106" s="36" t="s">
        <v>4061</v>
      </c>
      <c r="K106" s="36" t="str">
        <f t="shared" si="8"/>
        <v>_KKCAP</v>
      </c>
      <c r="L106" s="36" t="s">
        <v>4062</v>
      </c>
      <c r="M106" s="36" t="s">
        <v>4077</v>
      </c>
      <c r="N106" s="36" t="str">
        <f t="shared" si="9"/>
        <v>_KK045</v>
      </c>
      <c r="O106" s="36" t="s">
        <v>4078</v>
      </c>
      <c r="P106" s="36" t="s">
        <v>4088</v>
      </c>
      <c r="Q106" s="36" t="s">
        <v>4089</v>
      </c>
    </row>
    <row r="107" spans="1:17">
      <c r="A107" s="36" t="s">
        <v>7638</v>
      </c>
      <c r="B107" s="36" t="str">
        <f t="shared" si="5"/>
        <v>_15721</v>
      </c>
      <c r="C107" s="36" t="s">
        <v>4097</v>
      </c>
      <c r="D107" s="36" t="s">
        <v>89</v>
      </c>
      <c r="E107" s="36" t="str">
        <f t="shared" si="6"/>
        <v>_CAMSU</v>
      </c>
      <c r="F107" s="36" t="s">
        <v>46</v>
      </c>
      <c r="G107" s="36" t="s">
        <v>4059</v>
      </c>
      <c r="H107" s="36" t="str">
        <f t="shared" si="7"/>
        <v>_CALPF</v>
      </c>
      <c r="I107" s="36" t="s">
        <v>4060</v>
      </c>
      <c r="J107" s="36" t="s">
        <v>4061</v>
      </c>
      <c r="K107" s="36" t="str">
        <f t="shared" si="8"/>
        <v>_KKCAP</v>
      </c>
      <c r="L107" s="36" t="s">
        <v>4062</v>
      </c>
      <c r="M107" s="36" t="s">
        <v>4077</v>
      </c>
      <c r="N107" s="36" t="str">
        <f t="shared" si="9"/>
        <v>_KK045</v>
      </c>
      <c r="O107" s="36" t="s">
        <v>4078</v>
      </c>
      <c r="P107" s="36" t="s">
        <v>4088</v>
      </c>
      <c r="Q107" s="36" t="s">
        <v>4089</v>
      </c>
    </row>
    <row r="108" spans="1:17">
      <c r="A108" s="36" t="s">
        <v>7639</v>
      </c>
      <c r="B108" s="36" t="str">
        <f t="shared" si="5"/>
        <v>_15722</v>
      </c>
      <c r="C108" s="36" t="s">
        <v>4098</v>
      </c>
      <c r="D108" s="36" t="s">
        <v>89</v>
      </c>
      <c r="E108" s="36" t="str">
        <f t="shared" si="6"/>
        <v>_CAMSU</v>
      </c>
      <c r="F108" s="36" t="s">
        <v>46</v>
      </c>
      <c r="G108" s="36" t="s">
        <v>4059</v>
      </c>
      <c r="H108" s="36" t="str">
        <f t="shared" si="7"/>
        <v>_CALPF</v>
      </c>
      <c r="I108" s="36" t="s">
        <v>4060</v>
      </c>
      <c r="J108" s="36" t="s">
        <v>4061</v>
      </c>
      <c r="K108" s="36" t="str">
        <f t="shared" si="8"/>
        <v>_KKCAP</v>
      </c>
      <c r="L108" s="36" t="s">
        <v>4062</v>
      </c>
      <c r="M108" s="36" t="s">
        <v>4077</v>
      </c>
      <c r="N108" s="36" t="str">
        <f t="shared" si="9"/>
        <v>_KK045</v>
      </c>
      <c r="O108" s="36" t="s">
        <v>4078</v>
      </c>
      <c r="P108" s="36" t="s">
        <v>4088</v>
      </c>
      <c r="Q108" s="36" t="s">
        <v>4089</v>
      </c>
    </row>
    <row r="109" spans="1:17">
      <c r="A109" s="36" t="s">
        <v>7640</v>
      </c>
      <c r="B109" s="36" t="str">
        <f t="shared" si="5"/>
        <v>_15723</v>
      </c>
      <c r="C109" s="36" t="s">
        <v>4099</v>
      </c>
      <c r="D109" s="36" t="s">
        <v>89</v>
      </c>
      <c r="E109" s="36" t="str">
        <f t="shared" si="6"/>
        <v>_CAMSU</v>
      </c>
      <c r="F109" s="36" t="s">
        <v>46</v>
      </c>
      <c r="G109" s="36" t="s">
        <v>4059</v>
      </c>
      <c r="H109" s="36" t="str">
        <f t="shared" si="7"/>
        <v>_CALPF</v>
      </c>
      <c r="I109" s="36" t="s">
        <v>4060</v>
      </c>
      <c r="J109" s="36" t="s">
        <v>4061</v>
      </c>
      <c r="K109" s="36" t="str">
        <f t="shared" si="8"/>
        <v>_KKCAP</v>
      </c>
      <c r="L109" s="36" t="s">
        <v>4062</v>
      </c>
      <c r="M109" s="36" t="s">
        <v>4077</v>
      </c>
      <c r="N109" s="36" t="str">
        <f t="shared" si="9"/>
        <v>_KK045</v>
      </c>
      <c r="O109" s="36" t="s">
        <v>4078</v>
      </c>
      <c r="P109" s="36" t="s">
        <v>4088</v>
      </c>
      <c r="Q109" s="36" t="s">
        <v>4089</v>
      </c>
    </row>
    <row r="110" spans="1:17">
      <c r="A110" s="36" t="s">
        <v>7641</v>
      </c>
      <c r="B110" s="36" t="str">
        <f t="shared" si="5"/>
        <v>_15724</v>
      </c>
      <c r="C110" s="36" t="s">
        <v>4100</v>
      </c>
      <c r="D110" s="36" t="s">
        <v>89</v>
      </c>
      <c r="E110" s="36" t="str">
        <f t="shared" si="6"/>
        <v>_CAMSU</v>
      </c>
      <c r="F110" s="36" t="s">
        <v>46</v>
      </c>
      <c r="G110" s="36" t="s">
        <v>4059</v>
      </c>
      <c r="H110" s="36" t="str">
        <f t="shared" si="7"/>
        <v>_CALPF</v>
      </c>
      <c r="I110" s="36" t="s">
        <v>4060</v>
      </c>
      <c r="J110" s="36" t="s">
        <v>4061</v>
      </c>
      <c r="K110" s="36" t="str">
        <f t="shared" si="8"/>
        <v>_KKCAP</v>
      </c>
      <c r="L110" s="36" t="s">
        <v>4062</v>
      </c>
      <c r="M110" s="36" t="s">
        <v>4077</v>
      </c>
      <c r="N110" s="36" t="str">
        <f t="shared" si="9"/>
        <v>_KK045</v>
      </c>
      <c r="O110" s="36" t="s">
        <v>4078</v>
      </c>
      <c r="P110" s="36" t="s">
        <v>4088</v>
      </c>
      <c r="Q110" s="36" t="s">
        <v>4089</v>
      </c>
    </row>
    <row r="111" spans="1:17">
      <c r="A111" s="36" t="s">
        <v>7642</v>
      </c>
      <c r="B111" s="36" t="str">
        <f t="shared" si="5"/>
        <v>_31530</v>
      </c>
      <c r="C111" s="36" t="s">
        <v>4105</v>
      </c>
      <c r="D111" s="36" t="s">
        <v>89</v>
      </c>
      <c r="E111" s="36" t="str">
        <f t="shared" si="6"/>
        <v>_CAMSU</v>
      </c>
      <c r="F111" s="36" t="s">
        <v>46</v>
      </c>
      <c r="G111" s="36" t="s">
        <v>4059</v>
      </c>
      <c r="H111" s="36" t="str">
        <f t="shared" si="7"/>
        <v>_CALPF</v>
      </c>
      <c r="I111" s="36" t="s">
        <v>4060</v>
      </c>
      <c r="J111" s="36" t="s">
        <v>4061</v>
      </c>
      <c r="K111" s="36" t="str">
        <f t="shared" si="8"/>
        <v>_KKCAP</v>
      </c>
      <c r="L111" s="36" t="s">
        <v>4062</v>
      </c>
      <c r="M111" s="36" t="s">
        <v>4101</v>
      </c>
      <c r="N111" s="36" t="str">
        <f t="shared" si="9"/>
        <v>_KK056</v>
      </c>
      <c r="O111" s="36" t="s">
        <v>4102</v>
      </c>
      <c r="P111" s="36" t="s">
        <v>4103</v>
      </c>
      <c r="Q111" s="36" t="s">
        <v>4104</v>
      </c>
    </row>
    <row r="112" spans="1:17">
      <c r="A112" s="36" t="s">
        <v>7643</v>
      </c>
      <c r="B112" s="36" t="str">
        <f t="shared" si="5"/>
        <v>_31531</v>
      </c>
      <c r="C112" s="36" t="s">
        <v>4106</v>
      </c>
      <c r="D112" s="36" t="s">
        <v>89</v>
      </c>
      <c r="E112" s="36" t="str">
        <f t="shared" si="6"/>
        <v>_CAMSU</v>
      </c>
      <c r="F112" s="36" t="s">
        <v>46</v>
      </c>
      <c r="G112" s="36" t="s">
        <v>4059</v>
      </c>
      <c r="H112" s="36" t="str">
        <f t="shared" si="7"/>
        <v>_CALPF</v>
      </c>
      <c r="I112" s="36" t="s">
        <v>4060</v>
      </c>
      <c r="J112" s="36" t="s">
        <v>4061</v>
      </c>
      <c r="K112" s="36" t="str">
        <f t="shared" si="8"/>
        <v>_KKCAP</v>
      </c>
      <c r="L112" s="36" t="s">
        <v>4062</v>
      </c>
      <c r="M112" s="36" t="s">
        <v>4101</v>
      </c>
      <c r="N112" s="36" t="str">
        <f t="shared" si="9"/>
        <v>_KK056</v>
      </c>
      <c r="O112" s="36" t="s">
        <v>4102</v>
      </c>
      <c r="P112" s="36" t="s">
        <v>4103</v>
      </c>
      <c r="Q112" s="36" t="s">
        <v>4104</v>
      </c>
    </row>
    <row r="113" spans="1:17">
      <c r="A113" s="36" t="s">
        <v>7644</v>
      </c>
      <c r="B113" s="36" t="str">
        <f t="shared" si="5"/>
        <v>_31532</v>
      </c>
      <c r="C113" s="36" t="s">
        <v>4107</v>
      </c>
      <c r="D113" s="36" t="s">
        <v>89</v>
      </c>
      <c r="E113" s="36" t="str">
        <f t="shared" si="6"/>
        <v>_CAMSU</v>
      </c>
      <c r="F113" s="36" t="s">
        <v>46</v>
      </c>
      <c r="G113" s="36" t="s">
        <v>4059</v>
      </c>
      <c r="H113" s="36" t="str">
        <f t="shared" si="7"/>
        <v>_CALPF</v>
      </c>
      <c r="I113" s="36" t="s">
        <v>4060</v>
      </c>
      <c r="J113" s="36" t="s">
        <v>4061</v>
      </c>
      <c r="K113" s="36" t="str">
        <f t="shared" si="8"/>
        <v>_KKCAP</v>
      </c>
      <c r="L113" s="36" t="s">
        <v>4062</v>
      </c>
      <c r="M113" s="36" t="s">
        <v>4101</v>
      </c>
      <c r="N113" s="36" t="str">
        <f t="shared" si="9"/>
        <v>_KK056</v>
      </c>
      <c r="O113" s="36" t="s">
        <v>4102</v>
      </c>
      <c r="P113" s="36" t="s">
        <v>4103</v>
      </c>
      <c r="Q113" s="36" t="s">
        <v>4104</v>
      </c>
    </row>
    <row r="114" spans="1:17">
      <c r="A114" s="36" t="s">
        <v>7645</v>
      </c>
      <c r="B114" s="36" t="str">
        <f t="shared" si="5"/>
        <v>_31548</v>
      </c>
      <c r="C114" s="36" t="s">
        <v>4110</v>
      </c>
      <c r="D114" s="36" t="s">
        <v>89</v>
      </c>
      <c r="E114" s="36" t="str">
        <f t="shared" si="6"/>
        <v>_CAMSU</v>
      </c>
      <c r="F114" s="36" t="s">
        <v>46</v>
      </c>
      <c r="G114" s="36" t="s">
        <v>4059</v>
      </c>
      <c r="H114" s="36" t="str">
        <f t="shared" si="7"/>
        <v>_CALPF</v>
      </c>
      <c r="I114" s="36" t="s">
        <v>4060</v>
      </c>
      <c r="J114" s="36" t="s">
        <v>4061</v>
      </c>
      <c r="K114" s="36" t="str">
        <f t="shared" si="8"/>
        <v>_KKCAP</v>
      </c>
      <c r="L114" s="36" t="s">
        <v>4062</v>
      </c>
      <c r="M114" s="36" t="s">
        <v>4101</v>
      </c>
      <c r="N114" s="36" t="str">
        <f t="shared" si="9"/>
        <v>_KK056</v>
      </c>
      <c r="O114" s="36" t="s">
        <v>4102</v>
      </c>
      <c r="P114" s="36" t="s">
        <v>4108</v>
      </c>
      <c r="Q114" s="36" t="s">
        <v>4109</v>
      </c>
    </row>
    <row r="115" spans="1:17">
      <c r="A115" s="36" t="s">
        <v>7646</v>
      </c>
      <c r="B115" s="36" t="str">
        <f t="shared" si="5"/>
        <v>_31525</v>
      </c>
      <c r="C115" s="36" t="s">
        <v>4113</v>
      </c>
      <c r="D115" s="36" t="s">
        <v>89</v>
      </c>
      <c r="E115" s="36" t="str">
        <f t="shared" si="6"/>
        <v>_CAMSU</v>
      </c>
      <c r="F115" s="36" t="s">
        <v>46</v>
      </c>
      <c r="G115" s="36" t="s">
        <v>4059</v>
      </c>
      <c r="H115" s="36" t="str">
        <f t="shared" si="7"/>
        <v>_CALPF</v>
      </c>
      <c r="I115" s="36" t="s">
        <v>4060</v>
      </c>
      <c r="J115" s="36" t="s">
        <v>4061</v>
      </c>
      <c r="K115" s="36" t="str">
        <f t="shared" si="8"/>
        <v>_KKCAP</v>
      </c>
      <c r="L115" s="36" t="s">
        <v>4062</v>
      </c>
      <c r="M115" s="36" t="s">
        <v>4101</v>
      </c>
      <c r="N115" s="36" t="str">
        <f t="shared" si="9"/>
        <v>_KK056</v>
      </c>
      <c r="O115" s="36" t="s">
        <v>4102</v>
      </c>
      <c r="P115" s="36" t="s">
        <v>4111</v>
      </c>
      <c r="Q115" s="36" t="s">
        <v>4112</v>
      </c>
    </row>
    <row r="116" spans="1:17">
      <c r="A116" s="36" t="s">
        <v>7647</v>
      </c>
      <c r="B116" s="36" t="str">
        <f t="shared" si="5"/>
        <v>_31526</v>
      </c>
      <c r="C116" s="36" t="s">
        <v>4114</v>
      </c>
      <c r="D116" s="36" t="s">
        <v>89</v>
      </c>
      <c r="E116" s="36" t="str">
        <f t="shared" si="6"/>
        <v>_CAMSU</v>
      </c>
      <c r="F116" s="36" t="s">
        <v>46</v>
      </c>
      <c r="G116" s="36" t="s">
        <v>4059</v>
      </c>
      <c r="H116" s="36" t="str">
        <f t="shared" si="7"/>
        <v>_CALPF</v>
      </c>
      <c r="I116" s="36" t="s">
        <v>4060</v>
      </c>
      <c r="J116" s="36" t="s">
        <v>4061</v>
      </c>
      <c r="K116" s="36" t="str">
        <f t="shared" si="8"/>
        <v>_KKCAP</v>
      </c>
      <c r="L116" s="36" t="s">
        <v>4062</v>
      </c>
      <c r="M116" s="36" t="s">
        <v>4101</v>
      </c>
      <c r="N116" s="36" t="str">
        <f t="shared" si="9"/>
        <v>_KK056</v>
      </c>
      <c r="O116" s="36" t="s">
        <v>4102</v>
      </c>
      <c r="P116" s="36" t="s">
        <v>4111</v>
      </c>
      <c r="Q116" s="36" t="s">
        <v>4112</v>
      </c>
    </row>
    <row r="117" spans="1:17">
      <c r="A117" s="36" t="s">
        <v>7648</v>
      </c>
      <c r="B117" s="36" t="str">
        <f t="shared" si="5"/>
        <v>_31535</v>
      </c>
      <c r="C117" s="36" t="s">
        <v>4117</v>
      </c>
      <c r="D117" s="36" t="s">
        <v>89</v>
      </c>
      <c r="E117" s="36" t="str">
        <f t="shared" si="6"/>
        <v>_CAMSU</v>
      </c>
      <c r="F117" s="36" t="s">
        <v>46</v>
      </c>
      <c r="G117" s="36" t="s">
        <v>4059</v>
      </c>
      <c r="H117" s="36" t="str">
        <f t="shared" si="7"/>
        <v>_CALPF</v>
      </c>
      <c r="I117" s="36" t="s">
        <v>4060</v>
      </c>
      <c r="J117" s="36" t="s">
        <v>4061</v>
      </c>
      <c r="K117" s="36" t="str">
        <f t="shared" si="8"/>
        <v>_KKCAP</v>
      </c>
      <c r="L117" s="36" t="s">
        <v>4062</v>
      </c>
      <c r="M117" s="36" t="s">
        <v>4101</v>
      </c>
      <c r="N117" s="36" t="str">
        <f t="shared" si="9"/>
        <v>_KK056</v>
      </c>
      <c r="O117" s="36" t="s">
        <v>4102</v>
      </c>
      <c r="P117" s="36" t="s">
        <v>4115</v>
      </c>
      <c r="Q117" s="36" t="s">
        <v>4116</v>
      </c>
    </row>
    <row r="118" spans="1:17">
      <c r="A118" s="36" t="s">
        <v>7649</v>
      </c>
      <c r="B118" s="36" t="str">
        <f t="shared" si="5"/>
        <v>_31537</v>
      </c>
      <c r="C118" s="36" t="s">
        <v>4118</v>
      </c>
      <c r="D118" s="36" t="s">
        <v>89</v>
      </c>
      <c r="E118" s="36" t="str">
        <f t="shared" si="6"/>
        <v>_CAMSU</v>
      </c>
      <c r="F118" s="36" t="s">
        <v>46</v>
      </c>
      <c r="G118" s="36" t="s">
        <v>4059</v>
      </c>
      <c r="H118" s="36" t="str">
        <f t="shared" si="7"/>
        <v>_CALPF</v>
      </c>
      <c r="I118" s="36" t="s">
        <v>4060</v>
      </c>
      <c r="J118" s="36" t="s">
        <v>4061</v>
      </c>
      <c r="K118" s="36" t="str">
        <f t="shared" si="8"/>
        <v>_KKCAP</v>
      </c>
      <c r="L118" s="36" t="s">
        <v>4062</v>
      </c>
      <c r="M118" s="36" t="s">
        <v>4101</v>
      </c>
      <c r="N118" s="36" t="str">
        <f t="shared" si="9"/>
        <v>_KK056</v>
      </c>
      <c r="O118" s="36" t="s">
        <v>4102</v>
      </c>
      <c r="P118" s="36" t="s">
        <v>4115</v>
      </c>
      <c r="Q118" s="36" t="s">
        <v>4116</v>
      </c>
    </row>
    <row r="119" spans="1:17">
      <c r="A119" s="36" t="s">
        <v>7650</v>
      </c>
      <c r="B119" s="36" t="str">
        <f t="shared" si="5"/>
        <v>_31538</v>
      </c>
      <c r="C119" s="36" t="s">
        <v>4119</v>
      </c>
      <c r="D119" s="36" t="s">
        <v>89</v>
      </c>
      <c r="E119" s="36" t="str">
        <f t="shared" si="6"/>
        <v>_CAMSU</v>
      </c>
      <c r="F119" s="36" t="s">
        <v>46</v>
      </c>
      <c r="G119" s="36" t="s">
        <v>4059</v>
      </c>
      <c r="H119" s="36" t="str">
        <f t="shared" si="7"/>
        <v>_CALPF</v>
      </c>
      <c r="I119" s="36" t="s">
        <v>4060</v>
      </c>
      <c r="J119" s="36" t="s">
        <v>4061</v>
      </c>
      <c r="K119" s="36" t="str">
        <f t="shared" si="8"/>
        <v>_KKCAP</v>
      </c>
      <c r="L119" s="36" t="s">
        <v>4062</v>
      </c>
      <c r="M119" s="36" t="s">
        <v>4101</v>
      </c>
      <c r="N119" s="36" t="str">
        <f t="shared" si="9"/>
        <v>_KK056</v>
      </c>
      <c r="O119" s="36" t="s">
        <v>4102</v>
      </c>
      <c r="P119" s="36" t="s">
        <v>4115</v>
      </c>
      <c r="Q119" s="36" t="s">
        <v>4116</v>
      </c>
    </row>
    <row r="120" spans="1:17">
      <c r="A120" s="36" t="s">
        <v>7651</v>
      </c>
      <c r="B120" s="36" t="str">
        <f t="shared" si="5"/>
        <v>_31539</v>
      </c>
      <c r="C120" s="36" t="s">
        <v>4120</v>
      </c>
      <c r="D120" s="36" t="s">
        <v>89</v>
      </c>
      <c r="E120" s="36" t="str">
        <f t="shared" si="6"/>
        <v>_CAMSU</v>
      </c>
      <c r="F120" s="36" t="s">
        <v>46</v>
      </c>
      <c r="G120" s="36" t="s">
        <v>4059</v>
      </c>
      <c r="H120" s="36" t="str">
        <f t="shared" si="7"/>
        <v>_CALPF</v>
      </c>
      <c r="I120" s="36" t="s">
        <v>4060</v>
      </c>
      <c r="J120" s="36" t="s">
        <v>4061</v>
      </c>
      <c r="K120" s="36" t="str">
        <f t="shared" si="8"/>
        <v>_KKCAP</v>
      </c>
      <c r="L120" s="36" t="s">
        <v>4062</v>
      </c>
      <c r="M120" s="36" t="s">
        <v>4101</v>
      </c>
      <c r="N120" s="36" t="str">
        <f t="shared" si="9"/>
        <v>_KK056</v>
      </c>
      <c r="O120" s="36" t="s">
        <v>4102</v>
      </c>
      <c r="P120" s="36" t="s">
        <v>4115</v>
      </c>
      <c r="Q120" s="36" t="s">
        <v>4116</v>
      </c>
    </row>
    <row r="121" spans="1:17">
      <c r="A121" s="36" t="s">
        <v>7652</v>
      </c>
      <c r="B121" s="36" t="str">
        <f t="shared" si="5"/>
        <v>_31540</v>
      </c>
      <c r="C121" s="36" t="s">
        <v>4121</v>
      </c>
      <c r="D121" s="36" t="s">
        <v>89</v>
      </c>
      <c r="E121" s="36" t="str">
        <f t="shared" si="6"/>
        <v>_CAMSU</v>
      </c>
      <c r="F121" s="36" t="s">
        <v>46</v>
      </c>
      <c r="G121" s="36" t="s">
        <v>4059</v>
      </c>
      <c r="H121" s="36" t="str">
        <f t="shared" si="7"/>
        <v>_CALPF</v>
      </c>
      <c r="I121" s="36" t="s">
        <v>4060</v>
      </c>
      <c r="J121" s="36" t="s">
        <v>4061</v>
      </c>
      <c r="K121" s="36" t="str">
        <f t="shared" si="8"/>
        <v>_KKCAP</v>
      </c>
      <c r="L121" s="36" t="s">
        <v>4062</v>
      </c>
      <c r="M121" s="36" t="s">
        <v>4101</v>
      </c>
      <c r="N121" s="36" t="str">
        <f t="shared" si="9"/>
        <v>_KK056</v>
      </c>
      <c r="O121" s="36" t="s">
        <v>4102</v>
      </c>
      <c r="P121" s="36" t="s">
        <v>4115</v>
      </c>
      <c r="Q121" s="36" t="s">
        <v>4116</v>
      </c>
    </row>
    <row r="122" spans="1:17">
      <c r="A122" s="36" t="s">
        <v>7653</v>
      </c>
      <c r="B122" s="36" t="str">
        <f t="shared" si="5"/>
        <v>_31541</v>
      </c>
      <c r="C122" s="36" t="s">
        <v>4122</v>
      </c>
      <c r="D122" s="36" t="s">
        <v>89</v>
      </c>
      <c r="E122" s="36" t="str">
        <f t="shared" si="6"/>
        <v>_CAMSU</v>
      </c>
      <c r="F122" s="36" t="s">
        <v>46</v>
      </c>
      <c r="G122" s="36" t="s">
        <v>4059</v>
      </c>
      <c r="H122" s="36" t="str">
        <f t="shared" si="7"/>
        <v>_CALPF</v>
      </c>
      <c r="I122" s="36" t="s">
        <v>4060</v>
      </c>
      <c r="J122" s="36" t="s">
        <v>4061</v>
      </c>
      <c r="K122" s="36" t="str">
        <f t="shared" si="8"/>
        <v>_KKCAP</v>
      </c>
      <c r="L122" s="36" t="s">
        <v>4062</v>
      </c>
      <c r="M122" s="36" t="s">
        <v>4101</v>
      </c>
      <c r="N122" s="36" t="str">
        <f t="shared" si="9"/>
        <v>_KK056</v>
      </c>
      <c r="O122" s="36" t="s">
        <v>4102</v>
      </c>
      <c r="P122" s="36" t="s">
        <v>4115</v>
      </c>
      <c r="Q122" s="36" t="s">
        <v>4116</v>
      </c>
    </row>
    <row r="123" spans="1:17">
      <c r="A123" s="36" t="s">
        <v>7654</v>
      </c>
      <c r="B123" s="36" t="str">
        <f t="shared" si="5"/>
        <v>_31542</v>
      </c>
      <c r="C123" s="36" t="s">
        <v>4123</v>
      </c>
      <c r="D123" s="36" t="s">
        <v>89</v>
      </c>
      <c r="E123" s="36" t="str">
        <f t="shared" si="6"/>
        <v>_CAMSU</v>
      </c>
      <c r="F123" s="36" t="s">
        <v>46</v>
      </c>
      <c r="G123" s="36" t="s">
        <v>4059</v>
      </c>
      <c r="H123" s="36" t="str">
        <f t="shared" si="7"/>
        <v>_CALPF</v>
      </c>
      <c r="I123" s="36" t="s">
        <v>4060</v>
      </c>
      <c r="J123" s="36" t="s">
        <v>4061</v>
      </c>
      <c r="K123" s="36" t="str">
        <f t="shared" si="8"/>
        <v>_KKCAP</v>
      </c>
      <c r="L123" s="36" t="s">
        <v>4062</v>
      </c>
      <c r="M123" s="36" t="s">
        <v>4101</v>
      </c>
      <c r="N123" s="36" t="str">
        <f t="shared" si="9"/>
        <v>_KK056</v>
      </c>
      <c r="O123" s="36" t="s">
        <v>4102</v>
      </c>
      <c r="P123" s="36" t="s">
        <v>4115</v>
      </c>
      <c r="Q123" s="36" t="s">
        <v>4116</v>
      </c>
    </row>
    <row r="124" spans="1:17">
      <c r="A124" s="36" t="s">
        <v>7655</v>
      </c>
      <c r="B124" s="36" t="str">
        <f t="shared" si="5"/>
        <v>_31543</v>
      </c>
      <c r="C124" s="36" t="s">
        <v>4124</v>
      </c>
      <c r="D124" s="36" t="s">
        <v>89</v>
      </c>
      <c r="E124" s="36" t="str">
        <f t="shared" si="6"/>
        <v>_CAMSU</v>
      </c>
      <c r="F124" s="36" t="s">
        <v>46</v>
      </c>
      <c r="G124" s="36" t="s">
        <v>4059</v>
      </c>
      <c r="H124" s="36" t="str">
        <f t="shared" si="7"/>
        <v>_CALPF</v>
      </c>
      <c r="I124" s="36" t="s">
        <v>4060</v>
      </c>
      <c r="J124" s="36" t="s">
        <v>4061</v>
      </c>
      <c r="K124" s="36" t="str">
        <f t="shared" si="8"/>
        <v>_KKCAP</v>
      </c>
      <c r="L124" s="36" t="s">
        <v>4062</v>
      </c>
      <c r="M124" s="36" t="s">
        <v>4101</v>
      </c>
      <c r="N124" s="36" t="str">
        <f t="shared" si="9"/>
        <v>_KK056</v>
      </c>
      <c r="O124" s="36" t="s">
        <v>4102</v>
      </c>
      <c r="P124" s="36" t="s">
        <v>4115</v>
      </c>
      <c r="Q124" s="36" t="s">
        <v>4116</v>
      </c>
    </row>
    <row r="125" spans="1:17">
      <c r="A125" s="36" t="s">
        <v>7656</v>
      </c>
      <c r="B125" s="36" t="str">
        <f t="shared" si="5"/>
        <v>_31544</v>
      </c>
      <c r="C125" s="36" t="s">
        <v>4125</v>
      </c>
      <c r="D125" s="36" t="s">
        <v>89</v>
      </c>
      <c r="E125" s="36" t="str">
        <f t="shared" si="6"/>
        <v>_CAMSU</v>
      </c>
      <c r="F125" s="36" t="s">
        <v>46</v>
      </c>
      <c r="G125" s="36" t="s">
        <v>4059</v>
      </c>
      <c r="H125" s="36" t="str">
        <f t="shared" si="7"/>
        <v>_CALPF</v>
      </c>
      <c r="I125" s="36" t="s">
        <v>4060</v>
      </c>
      <c r="J125" s="36" t="s">
        <v>4061</v>
      </c>
      <c r="K125" s="36" t="str">
        <f t="shared" si="8"/>
        <v>_KKCAP</v>
      </c>
      <c r="L125" s="36" t="s">
        <v>4062</v>
      </c>
      <c r="M125" s="36" t="s">
        <v>4101</v>
      </c>
      <c r="N125" s="36" t="str">
        <f t="shared" si="9"/>
        <v>_KK056</v>
      </c>
      <c r="O125" s="36" t="s">
        <v>4102</v>
      </c>
      <c r="P125" s="36" t="s">
        <v>4115</v>
      </c>
      <c r="Q125" s="36" t="s">
        <v>4116</v>
      </c>
    </row>
    <row r="126" spans="1:17">
      <c r="A126" s="36" t="s">
        <v>7657</v>
      </c>
      <c r="B126" s="36" t="str">
        <f t="shared" si="5"/>
        <v>_31545</v>
      </c>
      <c r="C126" s="36" t="s">
        <v>4126</v>
      </c>
      <c r="D126" s="36" t="s">
        <v>89</v>
      </c>
      <c r="E126" s="36" t="str">
        <f t="shared" si="6"/>
        <v>_CAMSU</v>
      </c>
      <c r="F126" s="36" t="s">
        <v>46</v>
      </c>
      <c r="G126" s="36" t="s">
        <v>4059</v>
      </c>
      <c r="H126" s="36" t="str">
        <f t="shared" si="7"/>
        <v>_CALPF</v>
      </c>
      <c r="I126" s="36" t="s">
        <v>4060</v>
      </c>
      <c r="J126" s="36" t="s">
        <v>4061</v>
      </c>
      <c r="K126" s="36" t="str">
        <f t="shared" si="8"/>
        <v>_KKCAP</v>
      </c>
      <c r="L126" s="36" t="s">
        <v>4062</v>
      </c>
      <c r="M126" s="36" t="s">
        <v>4101</v>
      </c>
      <c r="N126" s="36" t="str">
        <f t="shared" si="9"/>
        <v>_KK056</v>
      </c>
      <c r="O126" s="36" t="s">
        <v>4102</v>
      </c>
      <c r="P126" s="36" t="s">
        <v>4115</v>
      </c>
      <c r="Q126" s="36" t="s">
        <v>4116</v>
      </c>
    </row>
    <row r="127" spans="1:17">
      <c r="A127" s="36" t="s">
        <v>7658</v>
      </c>
      <c r="B127" s="36" t="str">
        <f t="shared" si="5"/>
        <v>_31546</v>
      </c>
      <c r="C127" s="36" t="s">
        <v>4127</v>
      </c>
      <c r="D127" s="36" t="s">
        <v>89</v>
      </c>
      <c r="E127" s="36" t="str">
        <f t="shared" si="6"/>
        <v>_CAMSU</v>
      </c>
      <c r="F127" s="36" t="s">
        <v>46</v>
      </c>
      <c r="G127" s="36" t="s">
        <v>4059</v>
      </c>
      <c r="H127" s="36" t="str">
        <f t="shared" si="7"/>
        <v>_CALPF</v>
      </c>
      <c r="I127" s="36" t="s">
        <v>4060</v>
      </c>
      <c r="J127" s="36" t="s">
        <v>4061</v>
      </c>
      <c r="K127" s="36" t="str">
        <f t="shared" si="8"/>
        <v>_KKCAP</v>
      </c>
      <c r="L127" s="36" t="s">
        <v>4062</v>
      </c>
      <c r="M127" s="36" t="s">
        <v>4101</v>
      </c>
      <c r="N127" s="36" t="str">
        <f t="shared" si="9"/>
        <v>_KK056</v>
      </c>
      <c r="O127" s="36" t="s">
        <v>4102</v>
      </c>
      <c r="P127" s="36" t="s">
        <v>4115</v>
      </c>
      <c r="Q127" s="36" t="s">
        <v>4116</v>
      </c>
    </row>
    <row r="128" spans="1:17">
      <c r="A128" s="36" t="s">
        <v>7659</v>
      </c>
      <c r="B128" s="36" t="str">
        <f t="shared" si="5"/>
        <v>_31547</v>
      </c>
      <c r="C128" s="36" t="s">
        <v>4128</v>
      </c>
      <c r="D128" s="36" t="s">
        <v>89</v>
      </c>
      <c r="E128" s="36" t="str">
        <f t="shared" si="6"/>
        <v>_CAMSU</v>
      </c>
      <c r="F128" s="36" t="s">
        <v>46</v>
      </c>
      <c r="G128" s="36" t="s">
        <v>4059</v>
      </c>
      <c r="H128" s="36" t="str">
        <f t="shared" si="7"/>
        <v>_CALPF</v>
      </c>
      <c r="I128" s="36" t="s">
        <v>4060</v>
      </c>
      <c r="J128" s="36" t="s">
        <v>4061</v>
      </c>
      <c r="K128" s="36" t="str">
        <f t="shared" si="8"/>
        <v>_KKCAP</v>
      </c>
      <c r="L128" s="36" t="s">
        <v>4062</v>
      </c>
      <c r="M128" s="36" t="s">
        <v>4101</v>
      </c>
      <c r="N128" s="36" t="str">
        <f t="shared" si="9"/>
        <v>_KK056</v>
      </c>
      <c r="O128" s="36" t="s">
        <v>4102</v>
      </c>
      <c r="P128" s="36" t="s">
        <v>4115</v>
      </c>
      <c r="Q128" s="36" t="s">
        <v>4116</v>
      </c>
    </row>
    <row r="129" spans="1:17">
      <c r="A129" s="36" t="s">
        <v>7660</v>
      </c>
      <c r="B129" s="36" t="str">
        <f t="shared" si="5"/>
        <v>_15688</v>
      </c>
      <c r="C129" s="36" t="s">
        <v>6590</v>
      </c>
      <c r="D129" s="36" t="s">
        <v>89</v>
      </c>
      <c r="E129" s="36" t="str">
        <f t="shared" si="6"/>
        <v>_CAMSU</v>
      </c>
      <c r="F129" s="36" t="s">
        <v>46</v>
      </c>
      <c r="G129" s="36" t="s">
        <v>4059</v>
      </c>
      <c r="H129" s="36" t="str">
        <f t="shared" si="7"/>
        <v>_CALPF</v>
      </c>
      <c r="I129" s="36" t="s">
        <v>4060</v>
      </c>
      <c r="J129" s="36" t="s">
        <v>4061</v>
      </c>
      <c r="K129" s="36" t="str">
        <f t="shared" si="8"/>
        <v>_KKCAP</v>
      </c>
      <c r="L129" s="36" t="s">
        <v>4062</v>
      </c>
      <c r="M129" s="36" t="s">
        <v>6586</v>
      </c>
      <c r="N129" s="36" t="str">
        <f t="shared" si="9"/>
        <v>_KKADM</v>
      </c>
      <c r="O129" s="36" t="s">
        <v>6587</v>
      </c>
      <c r="P129" s="36" t="s">
        <v>6588</v>
      </c>
      <c r="Q129" s="36" t="s">
        <v>6589</v>
      </c>
    </row>
    <row r="130" spans="1:17">
      <c r="A130" s="36" t="s">
        <v>7661</v>
      </c>
      <c r="B130" s="36" t="str">
        <f t="shared" si="5"/>
        <v>_15689</v>
      </c>
      <c r="C130" s="36" t="s">
        <v>6591</v>
      </c>
      <c r="D130" s="36" t="s">
        <v>89</v>
      </c>
      <c r="E130" s="36" t="str">
        <f t="shared" si="6"/>
        <v>_CAMSU</v>
      </c>
      <c r="F130" s="36" t="s">
        <v>46</v>
      </c>
      <c r="G130" s="36" t="s">
        <v>4059</v>
      </c>
      <c r="H130" s="36" t="str">
        <f t="shared" si="7"/>
        <v>_CALPF</v>
      </c>
      <c r="I130" s="36" t="s">
        <v>4060</v>
      </c>
      <c r="J130" s="36" t="s">
        <v>4061</v>
      </c>
      <c r="K130" s="36" t="str">
        <f t="shared" si="8"/>
        <v>_KKCAP</v>
      </c>
      <c r="L130" s="36" t="s">
        <v>4062</v>
      </c>
      <c r="M130" s="36" t="s">
        <v>6586</v>
      </c>
      <c r="N130" s="36" t="str">
        <f t="shared" si="9"/>
        <v>_KKADM</v>
      </c>
      <c r="O130" s="36" t="s">
        <v>6587</v>
      </c>
      <c r="P130" s="36" t="s">
        <v>6588</v>
      </c>
      <c r="Q130" s="36" t="s">
        <v>6589</v>
      </c>
    </row>
    <row r="131" spans="1:17">
      <c r="A131" s="36" t="s">
        <v>7662</v>
      </c>
      <c r="B131" s="36" t="str">
        <f t="shared" si="5"/>
        <v>_15691</v>
      </c>
      <c r="C131" s="36" t="s">
        <v>6592</v>
      </c>
      <c r="D131" s="36" t="s">
        <v>89</v>
      </c>
      <c r="E131" s="36" t="str">
        <f t="shared" si="6"/>
        <v>_CAMSU</v>
      </c>
      <c r="F131" s="36" t="s">
        <v>46</v>
      </c>
      <c r="G131" s="36" t="s">
        <v>4059</v>
      </c>
      <c r="H131" s="36" t="str">
        <f t="shared" si="7"/>
        <v>_CALPF</v>
      </c>
      <c r="I131" s="36" t="s">
        <v>4060</v>
      </c>
      <c r="J131" s="36" t="s">
        <v>4061</v>
      </c>
      <c r="K131" s="36" t="str">
        <f t="shared" si="8"/>
        <v>_KKCAP</v>
      </c>
      <c r="L131" s="36" t="s">
        <v>4062</v>
      </c>
      <c r="M131" s="36" t="s">
        <v>6586</v>
      </c>
      <c r="N131" s="36" t="str">
        <f t="shared" si="9"/>
        <v>_KKADM</v>
      </c>
      <c r="O131" s="36" t="s">
        <v>6587</v>
      </c>
      <c r="P131" s="36" t="s">
        <v>6588</v>
      </c>
      <c r="Q131" s="36" t="s">
        <v>6589</v>
      </c>
    </row>
    <row r="132" spans="1:17">
      <c r="A132" s="36" t="s">
        <v>7663</v>
      </c>
      <c r="B132" s="36" t="str">
        <f t="shared" ref="B132:B195" si="10">"_"&amp;A132</f>
        <v>_15728</v>
      </c>
      <c r="C132" s="36" t="s">
        <v>6597</v>
      </c>
      <c r="D132" s="36" t="s">
        <v>89</v>
      </c>
      <c r="E132" s="36" t="str">
        <f t="shared" ref="E132:E195" si="11">"_"&amp;D132</f>
        <v>_CAMSU</v>
      </c>
      <c r="F132" s="36" t="s">
        <v>46</v>
      </c>
      <c r="G132" s="36" t="s">
        <v>4059</v>
      </c>
      <c r="H132" s="36" t="str">
        <f t="shared" ref="H132:H195" si="12">"_"&amp;G132</f>
        <v>_CALPF</v>
      </c>
      <c r="I132" s="36" t="s">
        <v>4060</v>
      </c>
      <c r="J132" s="36" t="s">
        <v>4061</v>
      </c>
      <c r="K132" s="36" t="str">
        <f t="shared" ref="K132:K195" si="13">"_"&amp;J132</f>
        <v>_KKCAP</v>
      </c>
      <c r="L132" s="36" t="s">
        <v>4062</v>
      </c>
      <c r="M132" s="36" t="s">
        <v>6593</v>
      </c>
      <c r="N132" s="36" t="str">
        <f t="shared" ref="N132:N195" si="14">"_"&amp;M132</f>
        <v>_KKDEV</v>
      </c>
      <c r="O132" s="36" t="s">
        <v>6594</v>
      </c>
      <c r="P132" s="36" t="s">
        <v>6595</v>
      </c>
      <c r="Q132" s="36" t="s">
        <v>6596</v>
      </c>
    </row>
    <row r="133" spans="1:17">
      <c r="A133" s="36" t="s">
        <v>7664</v>
      </c>
      <c r="B133" s="36" t="str">
        <f t="shared" si="10"/>
        <v>_15675</v>
      </c>
      <c r="C133" s="36" t="s">
        <v>7665</v>
      </c>
      <c r="D133" s="36" t="s">
        <v>89</v>
      </c>
      <c r="E133" s="36" t="str">
        <f t="shared" si="11"/>
        <v>_CAMSU</v>
      </c>
      <c r="F133" s="36" t="s">
        <v>46</v>
      </c>
      <c r="G133" s="36" t="s">
        <v>4059</v>
      </c>
      <c r="H133" s="36" t="str">
        <f t="shared" si="12"/>
        <v>_CALPF</v>
      </c>
      <c r="I133" s="36" t="s">
        <v>4060</v>
      </c>
      <c r="J133" s="36" t="s">
        <v>4061</v>
      </c>
      <c r="K133" s="36" t="str">
        <f t="shared" si="13"/>
        <v>_KKCAP</v>
      </c>
      <c r="L133" s="36" t="s">
        <v>4062</v>
      </c>
      <c r="M133" s="36" t="s">
        <v>4129</v>
      </c>
      <c r="N133" s="36" t="str">
        <f t="shared" si="14"/>
        <v>_KKOTH</v>
      </c>
      <c r="O133" s="36" t="s">
        <v>4130</v>
      </c>
      <c r="P133" s="36" t="s">
        <v>4131</v>
      </c>
      <c r="Q133" s="36" t="s">
        <v>4132</v>
      </c>
    </row>
    <row r="134" spans="1:17">
      <c r="A134" s="36" t="s">
        <v>7666</v>
      </c>
      <c r="B134" s="36" t="str">
        <f t="shared" si="10"/>
        <v>_15676</v>
      </c>
      <c r="C134" s="36" t="s">
        <v>7667</v>
      </c>
      <c r="D134" s="36" t="s">
        <v>89</v>
      </c>
      <c r="E134" s="36" t="str">
        <f t="shared" si="11"/>
        <v>_CAMSU</v>
      </c>
      <c r="F134" s="36" t="s">
        <v>46</v>
      </c>
      <c r="G134" s="36" t="s">
        <v>4059</v>
      </c>
      <c r="H134" s="36" t="str">
        <f t="shared" si="12"/>
        <v>_CALPF</v>
      </c>
      <c r="I134" s="36" t="s">
        <v>4060</v>
      </c>
      <c r="J134" s="36" t="s">
        <v>4061</v>
      </c>
      <c r="K134" s="36" t="str">
        <f t="shared" si="13"/>
        <v>_KKCAP</v>
      </c>
      <c r="L134" s="36" t="s">
        <v>4062</v>
      </c>
      <c r="M134" s="36" t="s">
        <v>4129</v>
      </c>
      <c r="N134" s="36" t="str">
        <f t="shared" si="14"/>
        <v>_KKOTH</v>
      </c>
      <c r="O134" s="36" t="s">
        <v>4130</v>
      </c>
      <c r="P134" s="36" t="s">
        <v>4131</v>
      </c>
      <c r="Q134" s="36" t="s">
        <v>4132</v>
      </c>
    </row>
    <row r="135" spans="1:17">
      <c r="A135" s="36" t="s">
        <v>7668</v>
      </c>
      <c r="B135" s="36" t="str">
        <f t="shared" si="10"/>
        <v>_15677</v>
      </c>
      <c r="C135" s="36" t="s">
        <v>7669</v>
      </c>
      <c r="D135" s="36" t="s">
        <v>89</v>
      </c>
      <c r="E135" s="36" t="str">
        <f t="shared" si="11"/>
        <v>_CAMSU</v>
      </c>
      <c r="F135" s="36" t="s">
        <v>46</v>
      </c>
      <c r="G135" s="36" t="s">
        <v>4059</v>
      </c>
      <c r="H135" s="36" t="str">
        <f t="shared" si="12"/>
        <v>_CALPF</v>
      </c>
      <c r="I135" s="36" t="s">
        <v>4060</v>
      </c>
      <c r="J135" s="36" t="s">
        <v>4061</v>
      </c>
      <c r="K135" s="36" t="str">
        <f t="shared" si="13"/>
        <v>_KKCAP</v>
      </c>
      <c r="L135" s="36" t="s">
        <v>4062</v>
      </c>
      <c r="M135" s="36" t="s">
        <v>4129</v>
      </c>
      <c r="N135" s="36" t="str">
        <f t="shared" si="14"/>
        <v>_KKOTH</v>
      </c>
      <c r="O135" s="36" t="s">
        <v>4130</v>
      </c>
      <c r="P135" s="36" t="s">
        <v>4131</v>
      </c>
      <c r="Q135" s="36" t="s">
        <v>4132</v>
      </c>
    </row>
    <row r="136" spans="1:17">
      <c r="A136" s="36" t="s">
        <v>7670</v>
      </c>
      <c r="B136" s="36" t="str">
        <f t="shared" si="10"/>
        <v>_15678</v>
      </c>
      <c r="C136" s="36" t="s">
        <v>7671</v>
      </c>
      <c r="D136" s="36" t="s">
        <v>89</v>
      </c>
      <c r="E136" s="36" t="str">
        <f t="shared" si="11"/>
        <v>_CAMSU</v>
      </c>
      <c r="F136" s="36" t="s">
        <v>46</v>
      </c>
      <c r="G136" s="36" t="s">
        <v>4059</v>
      </c>
      <c r="H136" s="36" t="str">
        <f t="shared" si="12"/>
        <v>_CALPF</v>
      </c>
      <c r="I136" s="36" t="s">
        <v>4060</v>
      </c>
      <c r="J136" s="36" t="s">
        <v>4061</v>
      </c>
      <c r="K136" s="36" t="str">
        <f t="shared" si="13"/>
        <v>_KKCAP</v>
      </c>
      <c r="L136" s="36" t="s">
        <v>4062</v>
      </c>
      <c r="M136" s="36" t="s">
        <v>4129</v>
      </c>
      <c r="N136" s="36" t="str">
        <f t="shared" si="14"/>
        <v>_KKOTH</v>
      </c>
      <c r="O136" s="36" t="s">
        <v>4130</v>
      </c>
      <c r="P136" s="36" t="s">
        <v>4131</v>
      </c>
      <c r="Q136" s="36" t="s">
        <v>4132</v>
      </c>
    </row>
    <row r="137" spans="1:17">
      <c r="A137" s="36" t="s">
        <v>7672</v>
      </c>
      <c r="B137" s="36" t="str">
        <f t="shared" si="10"/>
        <v>_15683</v>
      </c>
      <c r="C137" s="36" t="s">
        <v>7673</v>
      </c>
      <c r="D137" s="36" t="s">
        <v>89</v>
      </c>
      <c r="E137" s="36" t="str">
        <f t="shared" si="11"/>
        <v>_CAMSU</v>
      </c>
      <c r="F137" s="36" t="s">
        <v>46</v>
      </c>
      <c r="G137" s="36" t="s">
        <v>4059</v>
      </c>
      <c r="H137" s="36" t="str">
        <f t="shared" si="12"/>
        <v>_CALPF</v>
      </c>
      <c r="I137" s="36" t="s">
        <v>4060</v>
      </c>
      <c r="J137" s="36" t="s">
        <v>4061</v>
      </c>
      <c r="K137" s="36" t="str">
        <f t="shared" si="13"/>
        <v>_KKCAP</v>
      </c>
      <c r="L137" s="36" t="s">
        <v>4062</v>
      </c>
      <c r="M137" s="36" t="s">
        <v>4129</v>
      </c>
      <c r="N137" s="36" t="str">
        <f t="shared" si="14"/>
        <v>_KKOTH</v>
      </c>
      <c r="O137" s="36" t="s">
        <v>4130</v>
      </c>
      <c r="P137" s="36" t="s">
        <v>4131</v>
      </c>
      <c r="Q137" s="36" t="s">
        <v>4132</v>
      </c>
    </row>
    <row r="138" spans="1:17">
      <c r="A138" s="36" t="s">
        <v>7674</v>
      </c>
      <c r="B138" s="36" t="str">
        <f t="shared" si="10"/>
        <v>_15684</v>
      </c>
      <c r="C138" s="36" t="s">
        <v>7675</v>
      </c>
      <c r="D138" s="36" t="s">
        <v>89</v>
      </c>
      <c r="E138" s="36" t="str">
        <f t="shared" si="11"/>
        <v>_CAMSU</v>
      </c>
      <c r="F138" s="36" t="s">
        <v>46</v>
      </c>
      <c r="G138" s="36" t="s">
        <v>4059</v>
      </c>
      <c r="H138" s="36" t="str">
        <f t="shared" si="12"/>
        <v>_CALPF</v>
      </c>
      <c r="I138" s="36" t="s">
        <v>4060</v>
      </c>
      <c r="J138" s="36" t="s">
        <v>4061</v>
      </c>
      <c r="K138" s="36" t="str">
        <f t="shared" si="13"/>
        <v>_KKCAP</v>
      </c>
      <c r="L138" s="36" t="s">
        <v>4062</v>
      </c>
      <c r="M138" s="36" t="s">
        <v>4129</v>
      </c>
      <c r="N138" s="36" t="str">
        <f t="shared" si="14"/>
        <v>_KKOTH</v>
      </c>
      <c r="O138" s="36" t="s">
        <v>4130</v>
      </c>
      <c r="P138" s="36" t="s">
        <v>4131</v>
      </c>
      <c r="Q138" s="36" t="s">
        <v>4132</v>
      </c>
    </row>
    <row r="139" spans="1:17">
      <c r="A139" s="36" t="s">
        <v>7676</v>
      </c>
      <c r="B139" s="36" t="str">
        <f t="shared" si="10"/>
        <v>_15685</v>
      </c>
      <c r="C139" s="36" t="s">
        <v>4133</v>
      </c>
      <c r="D139" s="36" t="s">
        <v>89</v>
      </c>
      <c r="E139" s="36" t="str">
        <f t="shared" si="11"/>
        <v>_CAMSU</v>
      </c>
      <c r="F139" s="36" t="s">
        <v>46</v>
      </c>
      <c r="G139" s="36" t="s">
        <v>4059</v>
      </c>
      <c r="H139" s="36" t="str">
        <f t="shared" si="12"/>
        <v>_CALPF</v>
      </c>
      <c r="I139" s="36" t="s">
        <v>4060</v>
      </c>
      <c r="J139" s="36" t="s">
        <v>4061</v>
      </c>
      <c r="K139" s="36" t="str">
        <f t="shared" si="13"/>
        <v>_KKCAP</v>
      </c>
      <c r="L139" s="36" t="s">
        <v>4062</v>
      </c>
      <c r="M139" s="36" t="s">
        <v>4129</v>
      </c>
      <c r="N139" s="36" t="str">
        <f t="shared" si="14"/>
        <v>_KKOTH</v>
      </c>
      <c r="O139" s="36" t="s">
        <v>4130</v>
      </c>
      <c r="P139" s="36" t="s">
        <v>4131</v>
      </c>
      <c r="Q139" s="36" t="s">
        <v>4132</v>
      </c>
    </row>
    <row r="140" spans="1:17">
      <c r="A140" s="36" t="s">
        <v>7677</v>
      </c>
      <c r="B140" s="36" t="str">
        <f t="shared" si="10"/>
        <v>_15686</v>
      </c>
      <c r="C140" s="36" t="s">
        <v>6598</v>
      </c>
      <c r="D140" s="36" t="s">
        <v>89</v>
      </c>
      <c r="E140" s="36" t="str">
        <f t="shared" si="11"/>
        <v>_CAMSU</v>
      </c>
      <c r="F140" s="36" t="s">
        <v>46</v>
      </c>
      <c r="G140" s="36" t="s">
        <v>4059</v>
      </c>
      <c r="H140" s="36" t="str">
        <f t="shared" si="12"/>
        <v>_CALPF</v>
      </c>
      <c r="I140" s="36" t="s">
        <v>4060</v>
      </c>
      <c r="J140" s="36" t="s">
        <v>4061</v>
      </c>
      <c r="K140" s="36" t="str">
        <f t="shared" si="13"/>
        <v>_KKCAP</v>
      </c>
      <c r="L140" s="36" t="s">
        <v>4062</v>
      </c>
      <c r="M140" s="36" t="s">
        <v>4129</v>
      </c>
      <c r="N140" s="36" t="str">
        <f t="shared" si="14"/>
        <v>_KKOTH</v>
      </c>
      <c r="O140" s="36" t="s">
        <v>4130</v>
      </c>
      <c r="P140" s="36" t="s">
        <v>4131</v>
      </c>
      <c r="Q140" s="36" t="s">
        <v>4132</v>
      </c>
    </row>
    <row r="141" spans="1:17">
      <c r="A141" s="36" t="s">
        <v>7678</v>
      </c>
      <c r="B141" s="36" t="str">
        <f t="shared" si="10"/>
        <v>_15687</v>
      </c>
      <c r="C141" s="36" t="s">
        <v>6599</v>
      </c>
      <c r="D141" s="36" t="s">
        <v>89</v>
      </c>
      <c r="E141" s="36" t="str">
        <f t="shared" si="11"/>
        <v>_CAMSU</v>
      </c>
      <c r="F141" s="36" t="s">
        <v>46</v>
      </c>
      <c r="G141" s="36" t="s">
        <v>4059</v>
      </c>
      <c r="H141" s="36" t="str">
        <f t="shared" si="12"/>
        <v>_CALPF</v>
      </c>
      <c r="I141" s="36" t="s">
        <v>4060</v>
      </c>
      <c r="J141" s="36" t="s">
        <v>4061</v>
      </c>
      <c r="K141" s="36" t="str">
        <f t="shared" si="13"/>
        <v>_KKCAP</v>
      </c>
      <c r="L141" s="36" t="s">
        <v>4062</v>
      </c>
      <c r="M141" s="36" t="s">
        <v>4129</v>
      </c>
      <c r="N141" s="36" t="str">
        <f t="shared" si="14"/>
        <v>_KKOTH</v>
      </c>
      <c r="O141" s="36" t="s">
        <v>4130</v>
      </c>
      <c r="P141" s="36" t="s">
        <v>4131</v>
      </c>
      <c r="Q141" s="36" t="s">
        <v>4132</v>
      </c>
    </row>
    <row r="142" spans="1:17">
      <c r="A142" s="36" t="s">
        <v>7679</v>
      </c>
      <c r="B142" s="36" t="str">
        <f t="shared" si="10"/>
        <v>_15705</v>
      </c>
      <c r="C142" s="36" t="s">
        <v>6604</v>
      </c>
      <c r="D142" s="36" t="s">
        <v>89</v>
      </c>
      <c r="E142" s="36" t="str">
        <f t="shared" si="11"/>
        <v>_CAMSU</v>
      </c>
      <c r="F142" s="36" t="s">
        <v>46</v>
      </c>
      <c r="G142" s="36" t="s">
        <v>4059</v>
      </c>
      <c r="H142" s="36" t="str">
        <f t="shared" si="12"/>
        <v>_CALPF</v>
      </c>
      <c r="I142" s="36" t="s">
        <v>4060</v>
      </c>
      <c r="J142" s="36" t="s">
        <v>4061</v>
      </c>
      <c r="K142" s="36" t="str">
        <f t="shared" si="13"/>
        <v>_KKCAP</v>
      </c>
      <c r="L142" s="36" t="s">
        <v>4062</v>
      </c>
      <c r="M142" s="36" t="s">
        <v>6600</v>
      </c>
      <c r="N142" s="36" t="str">
        <f t="shared" si="14"/>
        <v>_KKPRM</v>
      </c>
      <c r="O142" s="36" t="s">
        <v>6601</v>
      </c>
      <c r="P142" s="36" t="s">
        <v>6602</v>
      </c>
      <c r="Q142" s="36" t="s">
        <v>6603</v>
      </c>
    </row>
    <row r="143" spans="1:17">
      <c r="A143" s="36" t="s">
        <v>7680</v>
      </c>
      <c r="B143" s="36" t="str">
        <f t="shared" si="10"/>
        <v>_15706</v>
      </c>
      <c r="C143" s="36" t="s">
        <v>6605</v>
      </c>
      <c r="D143" s="36" t="s">
        <v>89</v>
      </c>
      <c r="E143" s="36" t="str">
        <f t="shared" si="11"/>
        <v>_CAMSU</v>
      </c>
      <c r="F143" s="36" t="s">
        <v>46</v>
      </c>
      <c r="G143" s="36" t="s">
        <v>4059</v>
      </c>
      <c r="H143" s="36" t="str">
        <f t="shared" si="12"/>
        <v>_CALPF</v>
      </c>
      <c r="I143" s="36" t="s">
        <v>4060</v>
      </c>
      <c r="J143" s="36" t="s">
        <v>4061</v>
      </c>
      <c r="K143" s="36" t="str">
        <f t="shared" si="13"/>
        <v>_KKCAP</v>
      </c>
      <c r="L143" s="36" t="s">
        <v>4062</v>
      </c>
      <c r="M143" s="36" t="s">
        <v>6600</v>
      </c>
      <c r="N143" s="36" t="str">
        <f t="shared" si="14"/>
        <v>_KKPRM</v>
      </c>
      <c r="O143" s="36" t="s">
        <v>6601</v>
      </c>
      <c r="P143" s="36" t="s">
        <v>6602</v>
      </c>
      <c r="Q143" s="36" t="s">
        <v>6603</v>
      </c>
    </row>
    <row r="144" spans="1:17">
      <c r="A144" s="36" t="s">
        <v>7681</v>
      </c>
      <c r="B144" s="36" t="str">
        <f t="shared" si="10"/>
        <v>_15725</v>
      </c>
      <c r="C144" s="36" t="s">
        <v>6608</v>
      </c>
      <c r="D144" s="36" t="s">
        <v>89</v>
      </c>
      <c r="E144" s="36" t="str">
        <f t="shared" si="11"/>
        <v>_CAMSU</v>
      </c>
      <c r="F144" s="36" t="s">
        <v>46</v>
      </c>
      <c r="G144" s="36" t="s">
        <v>4059</v>
      </c>
      <c r="H144" s="36" t="str">
        <f t="shared" si="12"/>
        <v>_CALPF</v>
      </c>
      <c r="I144" s="36" t="s">
        <v>4060</v>
      </c>
      <c r="J144" s="36" t="s">
        <v>4061</v>
      </c>
      <c r="K144" s="36" t="str">
        <f t="shared" si="13"/>
        <v>_KKCAP</v>
      </c>
      <c r="L144" s="36" t="s">
        <v>4062</v>
      </c>
      <c r="M144" s="36" t="s">
        <v>6600</v>
      </c>
      <c r="N144" s="36" t="str">
        <f t="shared" si="14"/>
        <v>_KKPRM</v>
      </c>
      <c r="O144" s="36" t="s">
        <v>6601</v>
      </c>
      <c r="P144" s="36" t="s">
        <v>6606</v>
      </c>
      <c r="Q144" s="36" t="s">
        <v>6607</v>
      </c>
    </row>
    <row r="145" spans="1:17">
      <c r="A145" s="36" t="s">
        <v>7682</v>
      </c>
      <c r="B145" s="36" t="str">
        <f t="shared" si="10"/>
        <v>_15726</v>
      </c>
      <c r="C145" s="36" t="s">
        <v>6609</v>
      </c>
      <c r="D145" s="36" t="s">
        <v>89</v>
      </c>
      <c r="E145" s="36" t="str">
        <f t="shared" si="11"/>
        <v>_CAMSU</v>
      </c>
      <c r="F145" s="36" t="s">
        <v>46</v>
      </c>
      <c r="G145" s="36" t="s">
        <v>4059</v>
      </c>
      <c r="H145" s="36" t="str">
        <f t="shared" si="12"/>
        <v>_CALPF</v>
      </c>
      <c r="I145" s="36" t="s">
        <v>4060</v>
      </c>
      <c r="J145" s="36" t="s">
        <v>4061</v>
      </c>
      <c r="K145" s="36" t="str">
        <f t="shared" si="13"/>
        <v>_KKCAP</v>
      </c>
      <c r="L145" s="36" t="s">
        <v>4062</v>
      </c>
      <c r="M145" s="36" t="s">
        <v>6600</v>
      </c>
      <c r="N145" s="36" t="str">
        <f t="shared" si="14"/>
        <v>_KKPRM</v>
      </c>
      <c r="O145" s="36" t="s">
        <v>6601</v>
      </c>
      <c r="P145" s="36" t="s">
        <v>6606</v>
      </c>
      <c r="Q145" s="36" t="s">
        <v>6607</v>
      </c>
    </row>
    <row r="146" spans="1:17">
      <c r="A146" s="36" t="s">
        <v>7683</v>
      </c>
      <c r="B146" s="36" t="str">
        <f t="shared" si="10"/>
        <v>_15692</v>
      </c>
      <c r="C146" s="36" t="s">
        <v>6612</v>
      </c>
      <c r="D146" s="36" t="s">
        <v>89</v>
      </c>
      <c r="E146" s="36" t="str">
        <f t="shared" si="11"/>
        <v>_CAMSU</v>
      </c>
      <c r="F146" s="36" t="s">
        <v>46</v>
      </c>
      <c r="G146" s="36" t="s">
        <v>4059</v>
      </c>
      <c r="H146" s="36" t="str">
        <f t="shared" si="12"/>
        <v>_CALPF</v>
      </c>
      <c r="I146" s="36" t="s">
        <v>4060</v>
      </c>
      <c r="J146" s="36" t="s">
        <v>4061</v>
      </c>
      <c r="K146" s="36" t="str">
        <f t="shared" si="13"/>
        <v>_KKCAP</v>
      </c>
      <c r="L146" s="36" t="s">
        <v>4062</v>
      </c>
      <c r="M146" s="36" t="s">
        <v>6600</v>
      </c>
      <c r="N146" s="36" t="str">
        <f t="shared" si="14"/>
        <v>_KKPRM</v>
      </c>
      <c r="O146" s="36" t="s">
        <v>6601</v>
      </c>
      <c r="P146" s="36" t="s">
        <v>6610</v>
      </c>
      <c r="Q146" s="36" t="s">
        <v>6611</v>
      </c>
    </row>
    <row r="147" spans="1:17">
      <c r="A147" s="36" t="s">
        <v>7684</v>
      </c>
      <c r="B147" s="36" t="str">
        <f t="shared" si="10"/>
        <v>_15693</v>
      </c>
      <c r="C147" s="36" t="s">
        <v>6613</v>
      </c>
      <c r="D147" s="36" t="s">
        <v>89</v>
      </c>
      <c r="E147" s="36" t="str">
        <f t="shared" si="11"/>
        <v>_CAMSU</v>
      </c>
      <c r="F147" s="36" t="s">
        <v>46</v>
      </c>
      <c r="G147" s="36" t="s">
        <v>4059</v>
      </c>
      <c r="H147" s="36" t="str">
        <f t="shared" si="12"/>
        <v>_CALPF</v>
      </c>
      <c r="I147" s="36" t="s">
        <v>4060</v>
      </c>
      <c r="J147" s="36" t="s">
        <v>4061</v>
      </c>
      <c r="K147" s="36" t="str">
        <f t="shared" si="13"/>
        <v>_KKCAP</v>
      </c>
      <c r="L147" s="36" t="s">
        <v>4062</v>
      </c>
      <c r="M147" s="36" t="s">
        <v>6600</v>
      </c>
      <c r="N147" s="36" t="str">
        <f t="shared" si="14"/>
        <v>_KKPRM</v>
      </c>
      <c r="O147" s="36" t="s">
        <v>6601</v>
      </c>
      <c r="P147" s="36" t="s">
        <v>6610</v>
      </c>
      <c r="Q147" s="36" t="s">
        <v>6611</v>
      </c>
    </row>
    <row r="148" spans="1:17">
      <c r="A148" s="36" t="s">
        <v>7685</v>
      </c>
      <c r="B148" s="36" t="str">
        <f t="shared" si="10"/>
        <v>_15695</v>
      </c>
      <c r="C148" s="36" t="s">
        <v>6614</v>
      </c>
      <c r="D148" s="36" t="s">
        <v>89</v>
      </c>
      <c r="E148" s="36" t="str">
        <f t="shared" si="11"/>
        <v>_CAMSU</v>
      </c>
      <c r="F148" s="36" t="s">
        <v>46</v>
      </c>
      <c r="G148" s="36" t="s">
        <v>4059</v>
      </c>
      <c r="H148" s="36" t="str">
        <f t="shared" si="12"/>
        <v>_CALPF</v>
      </c>
      <c r="I148" s="36" t="s">
        <v>4060</v>
      </c>
      <c r="J148" s="36" t="s">
        <v>4061</v>
      </c>
      <c r="K148" s="36" t="str">
        <f t="shared" si="13"/>
        <v>_KKCAP</v>
      </c>
      <c r="L148" s="36" t="s">
        <v>4062</v>
      </c>
      <c r="M148" s="36" t="s">
        <v>6600</v>
      </c>
      <c r="N148" s="36" t="str">
        <f t="shared" si="14"/>
        <v>_KKPRM</v>
      </c>
      <c r="O148" s="36" t="s">
        <v>6601</v>
      </c>
      <c r="P148" s="36" t="s">
        <v>6610</v>
      </c>
      <c r="Q148" s="36" t="s">
        <v>6611</v>
      </c>
    </row>
    <row r="149" spans="1:17">
      <c r="A149" s="36" t="s">
        <v>7686</v>
      </c>
      <c r="B149" s="36" t="str">
        <f t="shared" si="10"/>
        <v>_15696</v>
      </c>
      <c r="C149" s="36" t="s">
        <v>6615</v>
      </c>
      <c r="D149" s="36" t="s">
        <v>89</v>
      </c>
      <c r="E149" s="36" t="str">
        <f t="shared" si="11"/>
        <v>_CAMSU</v>
      </c>
      <c r="F149" s="36" t="s">
        <v>46</v>
      </c>
      <c r="G149" s="36" t="s">
        <v>4059</v>
      </c>
      <c r="H149" s="36" t="str">
        <f t="shared" si="12"/>
        <v>_CALPF</v>
      </c>
      <c r="I149" s="36" t="s">
        <v>4060</v>
      </c>
      <c r="J149" s="36" t="s">
        <v>4061</v>
      </c>
      <c r="K149" s="36" t="str">
        <f t="shared" si="13"/>
        <v>_KKCAP</v>
      </c>
      <c r="L149" s="36" t="s">
        <v>4062</v>
      </c>
      <c r="M149" s="36" t="s">
        <v>6600</v>
      </c>
      <c r="N149" s="36" t="str">
        <f t="shared" si="14"/>
        <v>_KKPRM</v>
      </c>
      <c r="O149" s="36" t="s">
        <v>6601</v>
      </c>
      <c r="P149" s="36" t="s">
        <v>6610</v>
      </c>
      <c r="Q149" s="36" t="s">
        <v>6611</v>
      </c>
    </row>
    <row r="150" spans="1:17">
      <c r="A150" s="36" t="s">
        <v>7687</v>
      </c>
      <c r="B150" s="36" t="str">
        <f t="shared" si="10"/>
        <v>_15699</v>
      </c>
      <c r="C150" s="36" t="s">
        <v>6616</v>
      </c>
      <c r="D150" s="36" t="s">
        <v>89</v>
      </c>
      <c r="E150" s="36" t="str">
        <f t="shared" si="11"/>
        <v>_CAMSU</v>
      </c>
      <c r="F150" s="36" t="s">
        <v>46</v>
      </c>
      <c r="G150" s="36" t="s">
        <v>4059</v>
      </c>
      <c r="H150" s="36" t="str">
        <f t="shared" si="12"/>
        <v>_CALPF</v>
      </c>
      <c r="I150" s="36" t="s">
        <v>4060</v>
      </c>
      <c r="J150" s="36" t="s">
        <v>4061</v>
      </c>
      <c r="K150" s="36" t="str">
        <f t="shared" si="13"/>
        <v>_KKCAP</v>
      </c>
      <c r="L150" s="36" t="s">
        <v>4062</v>
      </c>
      <c r="M150" s="36" t="s">
        <v>6600</v>
      </c>
      <c r="N150" s="36" t="str">
        <f t="shared" si="14"/>
        <v>_KKPRM</v>
      </c>
      <c r="O150" s="36" t="s">
        <v>6601</v>
      </c>
      <c r="P150" s="36" t="s">
        <v>6610</v>
      </c>
      <c r="Q150" s="36" t="s">
        <v>6611</v>
      </c>
    </row>
    <row r="151" spans="1:17">
      <c r="A151" s="36" t="s">
        <v>7688</v>
      </c>
      <c r="B151" s="36" t="str">
        <f t="shared" si="10"/>
        <v>_15700</v>
      </c>
      <c r="C151" s="36" t="s">
        <v>6617</v>
      </c>
      <c r="D151" s="36" t="s">
        <v>89</v>
      </c>
      <c r="E151" s="36" t="str">
        <f t="shared" si="11"/>
        <v>_CAMSU</v>
      </c>
      <c r="F151" s="36" t="s">
        <v>46</v>
      </c>
      <c r="G151" s="36" t="s">
        <v>4059</v>
      </c>
      <c r="H151" s="36" t="str">
        <f t="shared" si="12"/>
        <v>_CALPF</v>
      </c>
      <c r="I151" s="36" t="s">
        <v>4060</v>
      </c>
      <c r="J151" s="36" t="s">
        <v>4061</v>
      </c>
      <c r="K151" s="36" t="str">
        <f t="shared" si="13"/>
        <v>_KKCAP</v>
      </c>
      <c r="L151" s="36" t="s">
        <v>4062</v>
      </c>
      <c r="M151" s="36" t="s">
        <v>6600</v>
      </c>
      <c r="N151" s="36" t="str">
        <f t="shared" si="14"/>
        <v>_KKPRM</v>
      </c>
      <c r="O151" s="36" t="s">
        <v>6601</v>
      </c>
      <c r="P151" s="36" t="s">
        <v>6610</v>
      </c>
      <c r="Q151" s="36" t="s">
        <v>6611</v>
      </c>
    </row>
    <row r="152" spans="1:17">
      <c r="A152" s="36" t="s">
        <v>7689</v>
      </c>
      <c r="B152" s="36" t="str">
        <f t="shared" si="10"/>
        <v>_15701</v>
      </c>
      <c r="C152" s="36" t="s">
        <v>6618</v>
      </c>
      <c r="D152" s="36" t="s">
        <v>89</v>
      </c>
      <c r="E152" s="36" t="str">
        <f t="shared" si="11"/>
        <v>_CAMSU</v>
      </c>
      <c r="F152" s="36" t="s">
        <v>46</v>
      </c>
      <c r="G152" s="36" t="s">
        <v>4059</v>
      </c>
      <c r="H152" s="36" t="str">
        <f t="shared" si="12"/>
        <v>_CALPF</v>
      </c>
      <c r="I152" s="36" t="s">
        <v>4060</v>
      </c>
      <c r="J152" s="36" t="s">
        <v>4061</v>
      </c>
      <c r="K152" s="36" t="str">
        <f t="shared" si="13"/>
        <v>_KKCAP</v>
      </c>
      <c r="L152" s="36" t="s">
        <v>4062</v>
      </c>
      <c r="M152" s="36" t="s">
        <v>6600</v>
      </c>
      <c r="N152" s="36" t="str">
        <f t="shared" si="14"/>
        <v>_KKPRM</v>
      </c>
      <c r="O152" s="36" t="s">
        <v>6601</v>
      </c>
      <c r="P152" s="36" t="s">
        <v>6610</v>
      </c>
      <c r="Q152" s="36" t="s">
        <v>6611</v>
      </c>
    </row>
    <row r="153" spans="1:17">
      <c r="A153" s="36" t="s">
        <v>7690</v>
      </c>
      <c r="B153" s="36" t="str">
        <f t="shared" si="10"/>
        <v>_15702</v>
      </c>
      <c r="C153" s="36" t="s">
        <v>6619</v>
      </c>
      <c r="D153" s="36" t="s">
        <v>89</v>
      </c>
      <c r="E153" s="36" t="str">
        <f t="shared" si="11"/>
        <v>_CAMSU</v>
      </c>
      <c r="F153" s="36" t="s">
        <v>46</v>
      </c>
      <c r="G153" s="36" t="s">
        <v>4059</v>
      </c>
      <c r="H153" s="36" t="str">
        <f t="shared" si="12"/>
        <v>_CALPF</v>
      </c>
      <c r="I153" s="36" t="s">
        <v>4060</v>
      </c>
      <c r="J153" s="36" t="s">
        <v>4061</v>
      </c>
      <c r="K153" s="36" t="str">
        <f t="shared" si="13"/>
        <v>_KKCAP</v>
      </c>
      <c r="L153" s="36" t="s">
        <v>4062</v>
      </c>
      <c r="M153" s="36" t="s">
        <v>6600</v>
      </c>
      <c r="N153" s="36" t="str">
        <f t="shared" si="14"/>
        <v>_KKPRM</v>
      </c>
      <c r="O153" s="36" t="s">
        <v>6601</v>
      </c>
      <c r="P153" s="36" t="s">
        <v>6610</v>
      </c>
      <c r="Q153" s="36" t="s">
        <v>6611</v>
      </c>
    </row>
    <row r="154" spans="1:17">
      <c r="A154" s="36" t="s">
        <v>7691</v>
      </c>
      <c r="B154" s="36" t="str">
        <f t="shared" si="10"/>
        <v>_15740</v>
      </c>
      <c r="C154" s="36" t="s">
        <v>4140</v>
      </c>
      <c r="D154" s="36" t="s">
        <v>89</v>
      </c>
      <c r="E154" s="36" t="str">
        <f t="shared" si="11"/>
        <v>_CAMSU</v>
      </c>
      <c r="F154" s="36" t="s">
        <v>46</v>
      </c>
      <c r="G154" s="36" t="s">
        <v>4059</v>
      </c>
      <c r="H154" s="36" t="str">
        <f t="shared" si="12"/>
        <v>_CALPF</v>
      </c>
      <c r="I154" s="36" t="s">
        <v>4060</v>
      </c>
      <c r="J154" s="36" t="s">
        <v>4134</v>
      </c>
      <c r="K154" s="36" t="str">
        <f t="shared" si="13"/>
        <v>_KLSMA</v>
      </c>
      <c r="L154" s="36" t="s">
        <v>4135</v>
      </c>
      <c r="M154" s="36" t="s">
        <v>4136</v>
      </c>
      <c r="N154" s="36" t="str">
        <f t="shared" si="14"/>
        <v>_KLCHR</v>
      </c>
      <c r="O154" s="36" t="s">
        <v>4137</v>
      </c>
      <c r="P154" s="36" t="s">
        <v>4138</v>
      </c>
      <c r="Q154" s="36" t="s">
        <v>4139</v>
      </c>
    </row>
    <row r="155" spans="1:17">
      <c r="A155" s="36" t="s">
        <v>7692</v>
      </c>
      <c r="B155" s="36" t="str">
        <f t="shared" si="10"/>
        <v>_15741</v>
      </c>
      <c r="C155" s="36" t="s">
        <v>4141</v>
      </c>
      <c r="D155" s="36" t="s">
        <v>89</v>
      </c>
      <c r="E155" s="36" t="str">
        <f t="shared" si="11"/>
        <v>_CAMSU</v>
      </c>
      <c r="F155" s="36" t="s">
        <v>46</v>
      </c>
      <c r="G155" s="36" t="s">
        <v>4059</v>
      </c>
      <c r="H155" s="36" t="str">
        <f t="shared" si="12"/>
        <v>_CALPF</v>
      </c>
      <c r="I155" s="36" t="s">
        <v>4060</v>
      </c>
      <c r="J155" s="36" t="s">
        <v>4134</v>
      </c>
      <c r="K155" s="36" t="str">
        <f t="shared" si="13"/>
        <v>_KLSMA</v>
      </c>
      <c r="L155" s="36" t="s">
        <v>4135</v>
      </c>
      <c r="M155" s="36" t="s">
        <v>4136</v>
      </c>
      <c r="N155" s="36" t="str">
        <f t="shared" si="14"/>
        <v>_KLCHR</v>
      </c>
      <c r="O155" s="36" t="s">
        <v>4137</v>
      </c>
      <c r="P155" s="36" t="s">
        <v>4138</v>
      </c>
      <c r="Q155" s="36" t="s">
        <v>4139</v>
      </c>
    </row>
    <row r="156" spans="1:17">
      <c r="A156" s="36" t="s">
        <v>7693</v>
      </c>
      <c r="B156" s="36" t="str">
        <f t="shared" si="10"/>
        <v>_15742</v>
      </c>
      <c r="C156" s="36" t="s">
        <v>4142</v>
      </c>
      <c r="D156" s="36" t="s">
        <v>89</v>
      </c>
      <c r="E156" s="36" t="str">
        <f t="shared" si="11"/>
        <v>_CAMSU</v>
      </c>
      <c r="F156" s="36" t="s">
        <v>46</v>
      </c>
      <c r="G156" s="36" t="s">
        <v>4059</v>
      </c>
      <c r="H156" s="36" t="str">
        <f t="shared" si="12"/>
        <v>_CALPF</v>
      </c>
      <c r="I156" s="36" t="s">
        <v>4060</v>
      </c>
      <c r="J156" s="36" t="s">
        <v>4134</v>
      </c>
      <c r="K156" s="36" t="str">
        <f t="shared" si="13"/>
        <v>_KLSMA</v>
      </c>
      <c r="L156" s="36" t="s">
        <v>4135</v>
      </c>
      <c r="M156" s="36" t="s">
        <v>4136</v>
      </c>
      <c r="N156" s="36" t="str">
        <f t="shared" si="14"/>
        <v>_KLCHR</v>
      </c>
      <c r="O156" s="36" t="s">
        <v>4137</v>
      </c>
      <c r="P156" s="36" t="s">
        <v>4138</v>
      </c>
      <c r="Q156" s="36" t="s">
        <v>4139</v>
      </c>
    </row>
    <row r="157" spans="1:17">
      <c r="A157" s="36" t="s">
        <v>7694</v>
      </c>
      <c r="B157" s="36" t="str">
        <f t="shared" si="10"/>
        <v>_15743</v>
      </c>
      <c r="C157" s="36" t="s">
        <v>4143</v>
      </c>
      <c r="D157" s="36" t="s">
        <v>89</v>
      </c>
      <c r="E157" s="36" t="str">
        <f t="shared" si="11"/>
        <v>_CAMSU</v>
      </c>
      <c r="F157" s="36" t="s">
        <v>46</v>
      </c>
      <c r="G157" s="36" t="s">
        <v>4059</v>
      </c>
      <c r="H157" s="36" t="str">
        <f t="shared" si="12"/>
        <v>_CALPF</v>
      </c>
      <c r="I157" s="36" t="s">
        <v>4060</v>
      </c>
      <c r="J157" s="36" t="s">
        <v>4134</v>
      </c>
      <c r="K157" s="36" t="str">
        <f t="shared" si="13"/>
        <v>_KLSMA</v>
      </c>
      <c r="L157" s="36" t="s">
        <v>4135</v>
      </c>
      <c r="M157" s="36" t="s">
        <v>4136</v>
      </c>
      <c r="N157" s="36" t="str">
        <f t="shared" si="14"/>
        <v>_KLCHR</v>
      </c>
      <c r="O157" s="36" t="s">
        <v>4137</v>
      </c>
      <c r="P157" s="36" t="s">
        <v>4138</v>
      </c>
      <c r="Q157" s="36" t="s">
        <v>4139</v>
      </c>
    </row>
    <row r="158" spans="1:17">
      <c r="A158" s="36" t="s">
        <v>7695</v>
      </c>
      <c r="B158" s="36" t="str">
        <f t="shared" si="10"/>
        <v>_15730</v>
      </c>
      <c r="C158" s="36" t="s">
        <v>7696</v>
      </c>
      <c r="D158" s="36" t="s">
        <v>89</v>
      </c>
      <c r="E158" s="36" t="str">
        <f t="shared" si="11"/>
        <v>_CAMSU</v>
      </c>
      <c r="F158" s="36" t="s">
        <v>46</v>
      </c>
      <c r="G158" s="36" t="s">
        <v>4059</v>
      </c>
      <c r="H158" s="36" t="str">
        <f t="shared" si="12"/>
        <v>_CALPF</v>
      </c>
      <c r="I158" s="36" t="s">
        <v>4060</v>
      </c>
      <c r="J158" s="36" t="s">
        <v>4134</v>
      </c>
      <c r="K158" s="36" t="str">
        <f t="shared" si="13"/>
        <v>_KLSMA</v>
      </c>
      <c r="L158" s="36" t="s">
        <v>4135</v>
      </c>
      <c r="M158" s="36" t="s">
        <v>4144</v>
      </c>
      <c r="N158" s="36" t="str">
        <f t="shared" si="14"/>
        <v>_KLSM5</v>
      </c>
      <c r="O158" s="36" t="s">
        <v>4145</v>
      </c>
      <c r="P158" s="36" t="s">
        <v>4146</v>
      </c>
      <c r="Q158" s="36" t="s">
        <v>4147</v>
      </c>
    </row>
    <row r="159" spans="1:17">
      <c r="A159" s="36" t="s">
        <v>7697</v>
      </c>
      <c r="B159" s="36" t="str">
        <f t="shared" si="10"/>
        <v>_15731</v>
      </c>
      <c r="C159" s="36" t="s">
        <v>7698</v>
      </c>
      <c r="D159" s="36" t="s">
        <v>89</v>
      </c>
      <c r="E159" s="36" t="str">
        <f t="shared" si="11"/>
        <v>_CAMSU</v>
      </c>
      <c r="F159" s="36" t="s">
        <v>46</v>
      </c>
      <c r="G159" s="36" t="s">
        <v>4059</v>
      </c>
      <c r="H159" s="36" t="str">
        <f t="shared" si="12"/>
        <v>_CALPF</v>
      </c>
      <c r="I159" s="36" t="s">
        <v>4060</v>
      </c>
      <c r="J159" s="36" t="s">
        <v>4134</v>
      </c>
      <c r="K159" s="36" t="str">
        <f t="shared" si="13"/>
        <v>_KLSMA</v>
      </c>
      <c r="L159" s="36" t="s">
        <v>4135</v>
      </c>
      <c r="M159" s="36" t="s">
        <v>4144</v>
      </c>
      <c r="N159" s="36" t="str">
        <f t="shared" si="14"/>
        <v>_KLSM5</v>
      </c>
      <c r="O159" s="36" t="s">
        <v>4145</v>
      </c>
      <c r="P159" s="36" t="s">
        <v>4146</v>
      </c>
      <c r="Q159" s="36" t="s">
        <v>4147</v>
      </c>
    </row>
    <row r="160" spans="1:17">
      <c r="A160" s="36" t="s">
        <v>7699</v>
      </c>
      <c r="B160" s="36" t="str">
        <f t="shared" si="10"/>
        <v>_15733</v>
      </c>
      <c r="C160" s="36" t="s">
        <v>7700</v>
      </c>
      <c r="D160" s="36" t="s">
        <v>89</v>
      </c>
      <c r="E160" s="36" t="str">
        <f t="shared" si="11"/>
        <v>_CAMSU</v>
      </c>
      <c r="F160" s="36" t="s">
        <v>46</v>
      </c>
      <c r="G160" s="36" t="s">
        <v>4059</v>
      </c>
      <c r="H160" s="36" t="str">
        <f t="shared" si="12"/>
        <v>_CALPF</v>
      </c>
      <c r="I160" s="36" t="s">
        <v>4060</v>
      </c>
      <c r="J160" s="36" t="s">
        <v>4134</v>
      </c>
      <c r="K160" s="36" t="str">
        <f t="shared" si="13"/>
        <v>_KLSMA</v>
      </c>
      <c r="L160" s="36" t="s">
        <v>4135</v>
      </c>
      <c r="M160" s="36" t="s">
        <v>4144</v>
      </c>
      <c r="N160" s="36" t="str">
        <f t="shared" si="14"/>
        <v>_KLSM5</v>
      </c>
      <c r="O160" s="36" t="s">
        <v>4145</v>
      </c>
      <c r="P160" s="36" t="s">
        <v>4146</v>
      </c>
      <c r="Q160" s="36" t="s">
        <v>4147</v>
      </c>
    </row>
    <row r="161" spans="1:17">
      <c r="A161" s="36" t="s">
        <v>7701</v>
      </c>
      <c r="B161" s="36" t="str">
        <f t="shared" si="10"/>
        <v>_15735</v>
      </c>
      <c r="C161" s="36" t="s">
        <v>4148</v>
      </c>
      <c r="D161" s="36" t="s">
        <v>89</v>
      </c>
      <c r="E161" s="36" t="str">
        <f t="shared" si="11"/>
        <v>_CAMSU</v>
      </c>
      <c r="F161" s="36" t="s">
        <v>46</v>
      </c>
      <c r="G161" s="36" t="s">
        <v>4059</v>
      </c>
      <c r="H161" s="36" t="str">
        <f t="shared" si="12"/>
        <v>_CALPF</v>
      </c>
      <c r="I161" s="36" t="s">
        <v>4060</v>
      </c>
      <c r="J161" s="36" t="s">
        <v>4134</v>
      </c>
      <c r="K161" s="36" t="str">
        <f t="shared" si="13"/>
        <v>_KLSMA</v>
      </c>
      <c r="L161" s="36" t="s">
        <v>4135</v>
      </c>
      <c r="M161" s="36" t="s">
        <v>4144</v>
      </c>
      <c r="N161" s="36" t="str">
        <f t="shared" si="14"/>
        <v>_KLSM5</v>
      </c>
      <c r="O161" s="36" t="s">
        <v>4145</v>
      </c>
      <c r="P161" s="36" t="s">
        <v>4146</v>
      </c>
      <c r="Q161" s="36" t="s">
        <v>4147</v>
      </c>
    </row>
    <row r="162" spans="1:17">
      <c r="A162" s="36" t="s">
        <v>7702</v>
      </c>
      <c r="B162" s="36" t="str">
        <f t="shared" si="10"/>
        <v>_10000</v>
      </c>
      <c r="C162" s="36" t="s">
        <v>98</v>
      </c>
      <c r="D162" s="36" t="s">
        <v>89</v>
      </c>
      <c r="E162" s="36" t="str">
        <f t="shared" si="11"/>
        <v>_CAMSU</v>
      </c>
      <c r="F162" s="36" t="s">
        <v>46</v>
      </c>
      <c r="G162" s="36" t="s">
        <v>90</v>
      </c>
      <c r="H162" s="36" t="str">
        <f t="shared" si="12"/>
        <v>_CHANL</v>
      </c>
      <c r="I162" s="36" t="s">
        <v>91</v>
      </c>
      <c r="J162" s="36" t="s">
        <v>92</v>
      </c>
      <c r="K162" s="36" t="str">
        <f t="shared" si="13"/>
        <v>_AACHN</v>
      </c>
      <c r="L162" s="36" t="s">
        <v>93</v>
      </c>
      <c r="M162" s="36" t="s">
        <v>94</v>
      </c>
      <c r="N162" s="36" t="str">
        <f t="shared" si="14"/>
        <v>_AACHO</v>
      </c>
      <c r="O162" s="36" t="s">
        <v>95</v>
      </c>
      <c r="P162" s="36" t="s">
        <v>96</v>
      </c>
      <c r="Q162" s="36" t="s">
        <v>97</v>
      </c>
    </row>
    <row r="163" spans="1:17">
      <c r="A163" s="36" t="s">
        <v>7703</v>
      </c>
      <c r="B163" s="36" t="str">
        <f t="shared" si="10"/>
        <v>_10001</v>
      </c>
      <c r="C163" s="36" t="s">
        <v>99</v>
      </c>
      <c r="D163" s="36" t="s">
        <v>89</v>
      </c>
      <c r="E163" s="36" t="str">
        <f t="shared" si="11"/>
        <v>_CAMSU</v>
      </c>
      <c r="F163" s="36" t="s">
        <v>46</v>
      </c>
      <c r="G163" s="36" t="s">
        <v>90</v>
      </c>
      <c r="H163" s="36" t="str">
        <f t="shared" si="12"/>
        <v>_CHANL</v>
      </c>
      <c r="I163" s="36" t="s">
        <v>91</v>
      </c>
      <c r="J163" s="36" t="s">
        <v>92</v>
      </c>
      <c r="K163" s="36" t="str">
        <f t="shared" si="13"/>
        <v>_AACHN</v>
      </c>
      <c r="L163" s="36" t="s">
        <v>93</v>
      </c>
      <c r="M163" s="36" t="s">
        <v>94</v>
      </c>
      <c r="N163" s="36" t="str">
        <f t="shared" si="14"/>
        <v>_AACHO</v>
      </c>
      <c r="O163" s="36" t="s">
        <v>95</v>
      </c>
      <c r="P163" s="36" t="s">
        <v>96</v>
      </c>
      <c r="Q163" s="36" t="s">
        <v>97</v>
      </c>
    </row>
    <row r="164" spans="1:17">
      <c r="A164" s="36" t="s">
        <v>7704</v>
      </c>
      <c r="B164" s="36" t="str">
        <f t="shared" si="10"/>
        <v>_10002</v>
      </c>
      <c r="C164" s="36" t="s">
        <v>100</v>
      </c>
      <c r="D164" s="36" t="s">
        <v>89</v>
      </c>
      <c r="E164" s="36" t="str">
        <f t="shared" si="11"/>
        <v>_CAMSU</v>
      </c>
      <c r="F164" s="36" t="s">
        <v>46</v>
      </c>
      <c r="G164" s="36" t="s">
        <v>90</v>
      </c>
      <c r="H164" s="36" t="str">
        <f t="shared" si="12"/>
        <v>_CHANL</v>
      </c>
      <c r="I164" s="36" t="s">
        <v>91</v>
      </c>
      <c r="J164" s="36" t="s">
        <v>92</v>
      </c>
      <c r="K164" s="36" t="str">
        <f t="shared" si="13"/>
        <v>_AACHN</v>
      </c>
      <c r="L164" s="36" t="s">
        <v>93</v>
      </c>
      <c r="M164" s="36" t="s">
        <v>94</v>
      </c>
      <c r="N164" s="36" t="str">
        <f t="shared" si="14"/>
        <v>_AACHO</v>
      </c>
      <c r="O164" s="36" t="s">
        <v>95</v>
      </c>
      <c r="P164" s="36" t="s">
        <v>96</v>
      </c>
      <c r="Q164" s="36" t="s">
        <v>97</v>
      </c>
    </row>
    <row r="165" spans="1:17">
      <c r="A165" s="36" t="s">
        <v>7705</v>
      </c>
      <c r="B165" s="36" t="str">
        <f t="shared" si="10"/>
        <v>_10003</v>
      </c>
      <c r="C165" s="36" t="s">
        <v>101</v>
      </c>
      <c r="D165" s="36" t="s">
        <v>89</v>
      </c>
      <c r="E165" s="36" t="str">
        <f t="shared" si="11"/>
        <v>_CAMSU</v>
      </c>
      <c r="F165" s="36" t="s">
        <v>46</v>
      </c>
      <c r="G165" s="36" t="s">
        <v>90</v>
      </c>
      <c r="H165" s="36" t="str">
        <f t="shared" si="12"/>
        <v>_CHANL</v>
      </c>
      <c r="I165" s="36" t="s">
        <v>91</v>
      </c>
      <c r="J165" s="36" t="s">
        <v>92</v>
      </c>
      <c r="K165" s="36" t="str">
        <f t="shared" si="13"/>
        <v>_AACHN</v>
      </c>
      <c r="L165" s="36" t="s">
        <v>93</v>
      </c>
      <c r="M165" s="36" t="s">
        <v>94</v>
      </c>
      <c r="N165" s="36" t="str">
        <f t="shared" si="14"/>
        <v>_AACHO</v>
      </c>
      <c r="O165" s="36" t="s">
        <v>95</v>
      </c>
      <c r="P165" s="36" t="s">
        <v>96</v>
      </c>
      <c r="Q165" s="36" t="s">
        <v>97</v>
      </c>
    </row>
    <row r="166" spans="1:17">
      <c r="A166" s="36" t="s">
        <v>7706</v>
      </c>
      <c r="B166" s="36" t="str">
        <f t="shared" si="10"/>
        <v>_10004</v>
      </c>
      <c r="C166" s="36" t="s">
        <v>102</v>
      </c>
      <c r="D166" s="36" t="s">
        <v>89</v>
      </c>
      <c r="E166" s="36" t="str">
        <f t="shared" si="11"/>
        <v>_CAMSU</v>
      </c>
      <c r="F166" s="36" t="s">
        <v>46</v>
      </c>
      <c r="G166" s="36" t="s">
        <v>90</v>
      </c>
      <c r="H166" s="36" t="str">
        <f t="shared" si="12"/>
        <v>_CHANL</v>
      </c>
      <c r="I166" s="36" t="s">
        <v>91</v>
      </c>
      <c r="J166" s="36" t="s">
        <v>92</v>
      </c>
      <c r="K166" s="36" t="str">
        <f t="shared" si="13"/>
        <v>_AACHN</v>
      </c>
      <c r="L166" s="36" t="s">
        <v>93</v>
      </c>
      <c r="M166" s="36" t="s">
        <v>94</v>
      </c>
      <c r="N166" s="36" t="str">
        <f t="shared" si="14"/>
        <v>_AACHO</v>
      </c>
      <c r="O166" s="36" t="s">
        <v>95</v>
      </c>
      <c r="P166" s="36" t="s">
        <v>96</v>
      </c>
      <c r="Q166" s="36" t="s">
        <v>97</v>
      </c>
    </row>
    <row r="167" spans="1:17">
      <c r="A167" s="36" t="s">
        <v>7707</v>
      </c>
      <c r="B167" s="36" t="str">
        <f t="shared" si="10"/>
        <v>_10005</v>
      </c>
      <c r="C167" s="36" t="s">
        <v>103</v>
      </c>
      <c r="D167" s="36" t="s">
        <v>89</v>
      </c>
      <c r="E167" s="36" t="str">
        <f t="shared" si="11"/>
        <v>_CAMSU</v>
      </c>
      <c r="F167" s="36" t="s">
        <v>46</v>
      </c>
      <c r="G167" s="36" t="s">
        <v>90</v>
      </c>
      <c r="H167" s="36" t="str">
        <f t="shared" si="12"/>
        <v>_CHANL</v>
      </c>
      <c r="I167" s="36" t="s">
        <v>91</v>
      </c>
      <c r="J167" s="36" t="s">
        <v>92</v>
      </c>
      <c r="K167" s="36" t="str">
        <f t="shared" si="13"/>
        <v>_AACHN</v>
      </c>
      <c r="L167" s="36" t="s">
        <v>93</v>
      </c>
      <c r="M167" s="36" t="s">
        <v>94</v>
      </c>
      <c r="N167" s="36" t="str">
        <f t="shared" si="14"/>
        <v>_AACHO</v>
      </c>
      <c r="O167" s="36" t="s">
        <v>95</v>
      </c>
      <c r="P167" s="36" t="s">
        <v>96</v>
      </c>
      <c r="Q167" s="36" t="s">
        <v>97</v>
      </c>
    </row>
    <row r="168" spans="1:17">
      <c r="A168" s="36" t="s">
        <v>7708</v>
      </c>
      <c r="B168" s="36" t="str">
        <f t="shared" si="10"/>
        <v>_21413</v>
      </c>
      <c r="C168" s="36" t="s">
        <v>104</v>
      </c>
      <c r="D168" s="36" t="s">
        <v>89</v>
      </c>
      <c r="E168" s="36" t="str">
        <f t="shared" si="11"/>
        <v>_CAMSU</v>
      </c>
      <c r="F168" s="36" t="s">
        <v>46</v>
      </c>
      <c r="G168" s="36" t="s">
        <v>90</v>
      </c>
      <c r="H168" s="36" t="str">
        <f t="shared" si="12"/>
        <v>_CHANL</v>
      </c>
      <c r="I168" s="36" t="s">
        <v>91</v>
      </c>
      <c r="J168" s="36" t="s">
        <v>92</v>
      </c>
      <c r="K168" s="36" t="str">
        <f t="shared" si="13"/>
        <v>_AACHN</v>
      </c>
      <c r="L168" s="36" t="s">
        <v>93</v>
      </c>
      <c r="M168" s="36" t="s">
        <v>94</v>
      </c>
      <c r="N168" s="36" t="str">
        <f t="shared" si="14"/>
        <v>_AACHO</v>
      </c>
      <c r="O168" s="36" t="s">
        <v>95</v>
      </c>
      <c r="P168" s="36" t="s">
        <v>96</v>
      </c>
      <c r="Q168" s="36" t="s">
        <v>97</v>
      </c>
    </row>
    <row r="169" spans="1:17">
      <c r="A169" s="36" t="s">
        <v>7709</v>
      </c>
      <c r="B169" s="36" t="str">
        <f t="shared" si="10"/>
        <v>_21502</v>
      </c>
      <c r="C169" s="36" t="s">
        <v>105</v>
      </c>
      <c r="D169" s="36" t="s">
        <v>89</v>
      </c>
      <c r="E169" s="36" t="str">
        <f t="shared" si="11"/>
        <v>_CAMSU</v>
      </c>
      <c r="F169" s="36" t="s">
        <v>46</v>
      </c>
      <c r="G169" s="36" t="s">
        <v>90</v>
      </c>
      <c r="H169" s="36" t="str">
        <f t="shared" si="12"/>
        <v>_CHANL</v>
      </c>
      <c r="I169" s="36" t="s">
        <v>91</v>
      </c>
      <c r="J169" s="36" t="s">
        <v>92</v>
      </c>
      <c r="K169" s="36" t="str">
        <f t="shared" si="13"/>
        <v>_AACHN</v>
      </c>
      <c r="L169" s="36" t="s">
        <v>93</v>
      </c>
      <c r="M169" s="36" t="s">
        <v>94</v>
      </c>
      <c r="N169" s="36" t="str">
        <f t="shared" si="14"/>
        <v>_AACHO</v>
      </c>
      <c r="O169" s="36" t="s">
        <v>95</v>
      </c>
      <c r="P169" s="36" t="s">
        <v>96</v>
      </c>
      <c r="Q169" s="36" t="s">
        <v>97</v>
      </c>
    </row>
    <row r="170" spans="1:17">
      <c r="A170" s="36" t="s">
        <v>7710</v>
      </c>
      <c r="B170" s="36" t="str">
        <f t="shared" si="10"/>
        <v>_10007</v>
      </c>
      <c r="C170" s="36" t="s">
        <v>7427</v>
      </c>
      <c r="D170" s="36" t="s">
        <v>89</v>
      </c>
      <c r="E170" s="36" t="str">
        <f t="shared" si="11"/>
        <v>_CAMSU</v>
      </c>
      <c r="F170" s="36" t="s">
        <v>46</v>
      </c>
      <c r="G170" s="36" t="s">
        <v>90</v>
      </c>
      <c r="H170" s="36" t="str">
        <f t="shared" si="12"/>
        <v>_CHANL</v>
      </c>
      <c r="I170" s="36" t="s">
        <v>91</v>
      </c>
      <c r="J170" s="36" t="s">
        <v>92</v>
      </c>
      <c r="K170" s="36" t="str">
        <f t="shared" si="13"/>
        <v>_AACHN</v>
      </c>
      <c r="L170" s="36" t="s">
        <v>93</v>
      </c>
      <c r="M170" s="36" t="s">
        <v>7423</v>
      </c>
      <c r="N170" s="36" t="str">
        <f t="shared" si="14"/>
        <v>_AASVH</v>
      </c>
      <c r="O170" s="36" t="s">
        <v>7424</v>
      </c>
      <c r="P170" s="36" t="s">
        <v>7425</v>
      </c>
      <c r="Q170" s="36" t="s">
        <v>7426</v>
      </c>
    </row>
    <row r="171" spans="1:17">
      <c r="A171" s="36" t="s">
        <v>7711</v>
      </c>
      <c r="B171" s="36" t="str">
        <f t="shared" si="10"/>
        <v>_10015</v>
      </c>
      <c r="C171" s="36" t="s">
        <v>110</v>
      </c>
      <c r="D171" s="36" t="s">
        <v>89</v>
      </c>
      <c r="E171" s="36" t="str">
        <f t="shared" si="11"/>
        <v>_CAMSU</v>
      </c>
      <c r="F171" s="36" t="s">
        <v>46</v>
      </c>
      <c r="G171" s="36" t="s">
        <v>90</v>
      </c>
      <c r="H171" s="36" t="str">
        <f t="shared" si="12"/>
        <v>_CHANL</v>
      </c>
      <c r="I171" s="36" t="s">
        <v>91</v>
      </c>
      <c r="J171" s="36" t="s">
        <v>92</v>
      </c>
      <c r="K171" s="36" t="str">
        <f t="shared" si="13"/>
        <v>_AACHN</v>
      </c>
      <c r="L171" s="36" t="s">
        <v>93</v>
      </c>
      <c r="M171" s="36" t="s">
        <v>106</v>
      </c>
      <c r="N171" s="36" t="str">
        <f t="shared" si="14"/>
        <v>_AAUNH</v>
      </c>
      <c r="O171" s="36" t="s">
        <v>107</v>
      </c>
      <c r="P171" s="36" t="s">
        <v>108</v>
      </c>
      <c r="Q171" s="36" t="s">
        <v>109</v>
      </c>
    </row>
    <row r="172" spans="1:17">
      <c r="A172" s="36" t="s">
        <v>7712</v>
      </c>
      <c r="B172" s="36" t="str">
        <f t="shared" si="10"/>
        <v>_10016</v>
      </c>
      <c r="C172" s="36" t="s">
        <v>111</v>
      </c>
      <c r="D172" s="36" t="s">
        <v>89</v>
      </c>
      <c r="E172" s="36" t="str">
        <f t="shared" si="11"/>
        <v>_CAMSU</v>
      </c>
      <c r="F172" s="36" t="s">
        <v>46</v>
      </c>
      <c r="G172" s="36" t="s">
        <v>90</v>
      </c>
      <c r="H172" s="36" t="str">
        <f t="shared" si="12"/>
        <v>_CHANL</v>
      </c>
      <c r="I172" s="36" t="s">
        <v>91</v>
      </c>
      <c r="J172" s="36" t="s">
        <v>92</v>
      </c>
      <c r="K172" s="36" t="str">
        <f t="shared" si="13"/>
        <v>_AACHN</v>
      </c>
      <c r="L172" s="36" t="s">
        <v>93</v>
      </c>
      <c r="M172" s="36" t="s">
        <v>106</v>
      </c>
      <c r="N172" s="36" t="str">
        <f t="shared" si="14"/>
        <v>_AAUNH</v>
      </c>
      <c r="O172" s="36" t="s">
        <v>107</v>
      </c>
      <c r="P172" s="36" t="s">
        <v>108</v>
      </c>
      <c r="Q172" s="36" t="s">
        <v>109</v>
      </c>
    </row>
    <row r="173" spans="1:17">
      <c r="A173" s="36" t="s">
        <v>7713</v>
      </c>
      <c r="B173" s="36" t="str">
        <f t="shared" si="10"/>
        <v>_10030</v>
      </c>
      <c r="C173" s="36" t="s">
        <v>118</v>
      </c>
      <c r="D173" s="36" t="s">
        <v>89</v>
      </c>
      <c r="E173" s="36" t="str">
        <f t="shared" si="11"/>
        <v>_CAMSU</v>
      </c>
      <c r="F173" s="36" t="s">
        <v>46</v>
      </c>
      <c r="G173" s="36" t="s">
        <v>90</v>
      </c>
      <c r="H173" s="36" t="str">
        <f t="shared" si="12"/>
        <v>_CHANL</v>
      </c>
      <c r="I173" s="36" t="s">
        <v>91</v>
      </c>
      <c r="J173" s="36" t="s">
        <v>112</v>
      </c>
      <c r="K173" s="36" t="str">
        <f t="shared" si="13"/>
        <v>_AACLA</v>
      </c>
      <c r="L173" s="36" t="s">
        <v>113</v>
      </c>
      <c r="M173" s="36" t="s">
        <v>114</v>
      </c>
      <c r="N173" s="36" t="str">
        <f t="shared" si="14"/>
        <v>_AACL5</v>
      </c>
      <c r="O173" s="36" t="s">
        <v>115</v>
      </c>
      <c r="P173" s="36" t="s">
        <v>116</v>
      </c>
      <c r="Q173" s="36" t="s">
        <v>117</v>
      </c>
    </row>
    <row r="174" spans="1:17">
      <c r="A174" s="36" t="s">
        <v>7714</v>
      </c>
      <c r="B174" s="36" t="str">
        <f t="shared" si="10"/>
        <v>_10031</v>
      </c>
      <c r="C174" s="36" t="s">
        <v>119</v>
      </c>
      <c r="D174" s="36" t="s">
        <v>89</v>
      </c>
      <c r="E174" s="36" t="str">
        <f t="shared" si="11"/>
        <v>_CAMSU</v>
      </c>
      <c r="F174" s="36" t="s">
        <v>46</v>
      </c>
      <c r="G174" s="36" t="s">
        <v>90</v>
      </c>
      <c r="H174" s="36" t="str">
        <f t="shared" si="12"/>
        <v>_CHANL</v>
      </c>
      <c r="I174" s="36" t="s">
        <v>91</v>
      </c>
      <c r="J174" s="36" t="s">
        <v>112</v>
      </c>
      <c r="K174" s="36" t="str">
        <f t="shared" si="13"/>
        <v>_AACLA</v>
      </c>
      <c r="L174" s="36" t="s">
        <v>113</v>
      </c>
      <c r="M174" s="36" t="s">
        <v>114</v>
      </c>
      <c r="N174" s="36" t="str">
        <f t="shared" si="14"/>
        <v>_AACL5</v>
      </c>
      <c r="O174" s="36" t="s">
        <v>115</v>
      </c>
      <c r="P174" s="36" t="s">
        <v>116</v>
      </c>
      <c r="Q174" s="36" t="s">
        <v>117</v>
      </c>
    </row>
    <row r="175" spans="1:17">
      <c r="A175" s="36" t="s">
        <v>7715</v>
      </c>
      <c r="B175" s="36" t="str">
        <f t="shared" si="10"/>
        <v>_17725</v>
      </c>
      <c r="C175" s="36" t="s">
        <v>204</v>
      </c>
      <c r="D175" s="36" t="s">
        <v>89</v>
      </c>
      <c r="E175" s="36" t="str">
        <f t="shared" si="11"/>
        <v>_CAMSU</v>
      </c>
      <c r="F175" s="36" t="s">
        <v>46</v>
      </c>
      <c r="G175" s="36" t="s">
        <v>90</v>
      </c>
      <c r="H175" s="36" t="str">
        <f t="shared" si="12"/>
        <v>_CHANL</v>
      </c>
      <c r="I175" s="36" t="s">
        <v>91</v>
      </c>
      <c r="J175" s="36" t="s">
        <v>198</v>
      </c>
      <c r="K175" s="36" t="str">
        <f t="shared" si="13"/>
        <v>_AJPAF</v>
      </c>
      <c r="L175" s="36" t="s">
        <v>199</v>
      </c>
      <c r="M175" s="36" t="s">
        <v>200</v>
      </c>
      <c r="N175" s="36" t="str">
        <f t="shared" si="14"/>
        <v>_AJPIO</v>
      </c>
      <c r="O175" s="36" t="s">
        <v>201</v>
      </c>
      <c r="P175" s="36" t="s">
        <v>202</v>
      </c>
      <c r="Q175" s="36" t="s">
        <v>203</v>
      </c>
    </row>
    <row r="176" spans="1:17">
      <c r="A176" s="36" t="s">
        <v>7716</v>
      </c>
      <c r="B176" s="36" t="str">
        <f t="shared" si="10"/>
        <v>_17740</v>
      </c>
      <c r="C176" s="36" t="s">
        <v>205</v>
      </c>
      <c r="D176" s="36" t="s">
        <v>89</v>
      </c>
      <c r="E176" s="36" t="str">
        <f t="shared" si="11"/>
        <v>_CAMSU</v>
      </c>
      <c r="F176" s="36" t="s">
        <v>46</v>
      </c>
      <c r="G176" s="36" t="s">
        <v>90</v>
      </c>
      <c r="H176" s="36" t="str">
        <f t="shared" si="12"/>
        <v>_CHANL</v>
      </c>
      <c r="I176" s="36" t="s">
        <v>91</v>
      </c>
      <c r="J176" s="36" t="s">
        <v>198</v>
      </c>
      <c r="K176" s="36" t="str">
        <f t="shared" si="13"/>
        <v>_AJPAF</v>
      </c>
      <c r="L176" s="36" t="s">
        <v>199</v>
      </c>
      <c r="M176" s="36" t="s">
        <v>200</v>
      </c>
      <c r="N176" s="36" t="str">
        <f t="shared" si="14"/>
        <v>_AJPIO</v>
      </c>
      <c r="O176" s="36" t="s">
        <v>201</v>
      </c>
      <c r="P176" s="36" t="s">
        <v>202</v>
      </c>
      <c r="Q176" s="36" t="s">
        <v>203</v>
      </c>
    </row>
    <row r="177" spans="1:17">
      <c r="A177" s="36" t="s">
        <v>7717</v>
      </c>
      <c r="B177" s="36" t="str">
        <f t="shared" si="10"/>
        <v>_17756</v>
      </c>
      <c r="C177" s="36" t="s">
        <v>206</v>
      </c>
      <c r="D177" s="36" t="s">
        <v>89</v>
      </c>
      <c r="E177" s="36" t="str">
        <f t="shared" si="11"/>
        <v>_CAMSU</v>
      </c>
      <c r="F177" s="36" t="s">
        <v>46</v>
      </c>
      <c r="G177" s="36" t="s">
        <v>90</v>
      </c>
      <c r="H177" s="36" t="str">
        <f t="shared" si="12"/>
        <v>_CHANL</v>
      </c>
      <c r="I177" s="36" t="s">
        <v>91</v>
      </c>
      <c r="J177" s="36" t="s">
        <v>198</v>
      </c>
      <c r="K177" s="36" t="str">
        <f t="shared" si="13"/>
        <v>_AJPAF</v>
      </c>
      <c r="L177" s="36" t="s">
        <v>199</v>
      </c>
      <c r="M177" s="36" t="s">
        <v>200</v>
      </c>
      <c r="N177" s="36" t="str">
        <f t="shared" si="14"/>
        <v>_AJPIO</v>
      </c>
      <c r="O177" s="36" t="s">
        <v>201</v>
      </c>
      <c r="P177" s="36" t="s">
        <v>202</v>
      </c>
      <c r="Q177" s="36" t="s">
        <v>203</v>
      </c>
    </row>
    <row r="178" spans="1:17">
      <c r="A178" s="36" t="s">
        <v>7718</v>
      </c>
      <c r="B178" s="36" t="str">
        <f t="shared" si="10"/>
        <v>_17758</v>
      </c>
      <c r="C178" s="36" t="s">
        <v>207</v>
      </c>
      <c r="D178" s="36" t="s">
        <v>89</v>
      </c>
      <c r="E178" s="36" t="str">
        <f t="shared" si="11"/>
        <v>_CAMSU</v>
      </c>
      <c r="F178" s="36" t="s">
        <v>46</v>
      </c>
      <c r="G178" s="36" t="s">
        <v>90</v>
      </c>
      <c r="H178" s="36" t="str">
        <f t="shared" si="12"/>
        <v>_CHANL</v>
      </c>
      <c r="I178" s="36" t="s">
        <v>91</v>
      </c>
      <c r="J178" s="36" t="s">
        <v>198</v>
      </c>
      <c r="K178" s="36" t="str">
        <f t="shared" si="13"/>
        <v>_AJPAF</v>
      </c>
      <c r="L178" s="36" t="s">
        <v>199</v>
      </c>
      <c r="M178" s="36" t="s">
        <v>200</v>
      </c>
      <c r="N178" s="36" t="str">
        <f t="shared" si="14"/>
        <v>_AJPIO</v>
      </c>
      <c r="O178" s="36" t="s">
        <v>201</v>
      </c>
      <c r="P178" s="36" t="s">
        <v>202</v>
      </c>
      <c r="Q178" s="36" t="s">
        <v>203</v>
      </c>
    </row>
    <row r="179" spans="1:17">
      <c r="A179" s="36" t="s">
        <v>7719</v>
      </c>
      <c r="B179" s="36" t="str">
        <f t="shared" si="10"/>
        <v>_17760</v>
      </c>
      <c r="C179" s="36" t="s">
        <v>208</v>
      </c>
      <c r="D179" s="36" t="s">
        <v>89</v>
      </c>
      <c r="E179" s="36" t="str">
        <f t="shared" si="11"/>
        <v>_CAMSU</v>
      </c>
      <c r="F179" s="36" t="s">
        <v>46</v>
      </c>
      <c r="G179" s="36" t="s">
        <v>90</v>
      </c>
      <c r="H179" s="36" t="str">
        <f t="shared" si="12"/>
        <v>_CHANL</v>
      </c>
      <c r="I179" s="36" t="s">
        <v>91</v>
      </c>
      <c r="J179" s="36" t="s">
        <v>198</v>
      </c>
      <c r="K179" s="36" t="str">
        <f t="shared" si="13"/>
        <v>_AJPAF</v>
      </c>
      <c r="L179" s="36" t="s">
        <v>199</v>
      </c>
      <c r="M179" s="36" t="s">
        <v>200</v>
      </c>
      <c r="N179" s="36" t="str">
        <f t="shared" si="14"/>
        <v>_AJPIO</v>
      </c>
      <c r="O179" s="36" t="s">
        <v>201</v>
      </c>
      <c r="P179" s="36" t="s">
        <v>202</v>
      </c>
      <c r="Q179" s="36" t="s">
        <v>203</v>
      </c>
    </row>
    <row r="180" spans="1:17">
      <c r="A180" s="36" t="s">
        <v>7720</v>
      </c>
      <c r="B180" s="36" t="str">
        <f t="shared" si="10"/>
        <v>_17774</v>
      </c>
      <c r="C180" s="36" t="s">
        <v>209</v>
      </c>
      <c r="D180" s="36" t="s">
        <v>89</v>
      </c>
      <c r="E180" s="36" t="str">
        <f t="shared" si="11"/>
        <v>_CAMSU</v>
      </c>
      <c r="F180" s="36" t="s">
        <v>46</v>
      </c>
      <c r="G180" s="36" t="s">
        <v>90</v>
      </c>
      <c r="H180" s="36" t="str">
        <f t="shared" si="12"/>
        <v>_CHANL</v>
      </c>
      <c r="I180" s="36" t="s">
        <v>91</v>
      </c>
      <c r="J180" s="36" t="s">
        <v>198</v>
      </c>
      <c r="K180" s="36" t="str">
        <f t="shared" si="13"/>
        <v>_AJPAF</v>
      </c>
      <c r="L180" s="36" t="s">
        <v>199</v>
      </c>
      <c r="M180" s="36" t="s">
        <v>200</v>
      </c>
      <c r="N180" s="36" t="str">
        <f t="shared" si="14"/>
        <v>_AJPIO</v>
      </c>
      <c r="O180" s="36" t="s">
        <v>201</v>
      </c>
      <c r="P180" s="36" t="s">
        <v>202</v>
      </c>
      <c r="Q180" s="36" t="s">
        <v>203</v>
      </c>
    </row>
    <row r="181" spans="1:17">
      <c r="A181" s="36" t="s">
        <v>7721</v>
      </c>
      <c r="B181" s="36" t="str">
        <f t="shared" si="10"/>
        <v>_17775</v>
      </c>
      <c r="C181" s="36" t="s">
        <v>210</v>
      </c>
      <c r="D181" s="36" t="s">
        <v>89</v>
      </c>
      <c r="E181" s="36" t="str">
        <f t="shared" si="11"/>
        <v>_CAMSU</v>
      </c>
      <c r="F181" s="36" t="s">
        <v>46</v>
      </c>
      <c r="G181" s="36" t="s">
        <v>90</v>
      </c>
      <c r="H181" s="36" t="str">
        <f t="shared" si="12"/>
        <v>_CHANL</v>
      </c>
      <c r="I181" s="36" t="s">
        <v>91</v>
      </c>
      <c r="J181" s="36" t="s">
        <v>198</v>
      </c>
      <c r="K181" s="36" t="str">
        <f t="shared" si="13"/>
        <v>_AJPAF</v>
      </c>
      <c r="L181" s="36" t="s">
        <v>199</v>
      </c>
      <c r="M181" s="36" t="s">
        <v>200</v>
      </c>
      <c r="N181" s="36" t="str">
        <f t="shared" si="14"/>
        <v>_AJPIO</v>
      </c>
      <c r="O181" s="36" t="s">
        <v>201</v>
      </c>
      <c r="P181" s="36" t="s">
        <v>202</v>
      </c>
      <c r="Q181" s="36" t="s">
        <v>203</v>
      </c>
    </row>
    <row r="182" spans="1:17">
      <c r="A182" s="36" t="s">
        <v>7722</v>
      </c>
      <c r="B182" s="36" t="str">
        <f t="shared" si="10"/>
        <v>_17776</v>
      </c>
      <c r="C182" s="36" t="s">
        <v>211</v>
      </c>
      <c r="D182" s="36" t="s">
        <v>89</v>
      </c>
      <c r="E182" s="36" t="str">
        <f t="shared" si="11"/>
        <v>_CAMSU</v>
      </c>
      <c r="F182" s="36" t="s">
        <v>46</v>
      </c>
      <c r="G182" s="36" t="s">
        <v>90</v>
      </c>
      <c r="H182" s="36" t="str">
        <f t="shared" si="12"/>
        <v>_CHANL</v>
      </c>
      <c r="I182" s="36" t="s">
        <v>91</v>
      </c>
      <c r="J182" s="36" t="s">
        <v>198</v>
      </c>
      <c r="K182" s="36" t="str">
        <f t="shared" si="13"/>
        <v>_AJPAF</v>
      </c>
      <c r="L182" s="36" t="s">
        <v>199</v>
      </c>
      <c r="M182" s="36" t="s">
        <v>200</v>
      </c>
      <c r="N182" s="36" t="str">
        <f t="shared" si="14"/>
        <v>_AJPIO</v>
      </c>
      <c r="O182" s="36" t="s">
        <v>201</v>
      </c>
      <c r="P182" s="36" t="s">
        <v>202</v>
      </c>
      <c r="Q182" s="36" t="s">
        <v>203</v>
      </c>
    </row>
    <row r="183" spans="1:17">
      <c r="A183" s="36" t="s">
        <v>7723</v>
      </c>
      <c r="B183" s="36" t="str">
        <f t="shared" si="10"/>
        <v>_21471</v>
      </c>
      <c r="C183" s="36" t="s">
        <v>126</v>
      </c>
      <c r="D183" s="36" t="s">
        <v>89</v>
      </c>
      <c r="E183" s="36" t="str">
        <f t="shared" si="11"/>
        <v>_CAMSU</v>
      </c>
      <c r="F183" s="36" t="s">
        <v>46</v>
      </c>
      <c r="G183" s="36" t="s">
        <v>90</v>
      </c>
      <c r="H183" s="36" t="str">
        <f t="shared" si="12"/>
        <v>_CHANL</v>
      </c>
      <c r="I183" s="36" t="s">
        <v>91</v>
      </c>
      <c r="J183" s="36" t="s">
        <v>120</v>
      </c>
      <c r="K183" s="36" t="str">
        <f t="shared" si="13"/>
        <v>_AYGCA</v>
      </c>
      <c r="L183" s="36" t="s">
        <v>121</v>
      </c>
      <c r="M183" s="36" t="s">
        <v>122</v>
      </c>
      <c r="N183" s="36" t="str">
        <f t="shared" si="14"/>
        <v>_AYGC5</v>
      </c>
      <c r="O183" s="36" t="s">
        <v>123</v>
      </c>
      <c r="P183" s="36" t="s">
        <v>124</v>
      </c>
      <c r="Q183" s="36" t="s">
        <v>125</v>
      </c>
    </row>
    <row r="184" spans="1:17">
      <c r="A184" s="36" t="s">
        <v>7724</v>
      </c>
      <c r="B184" s="36" t="str">
        <f t="shared" si="10"/>
        <v>_21473</v>
      </c>
      <c r="C184" s="36" t="s">
        <v>127</v>
      </c>
      <c r="D184" s="36" t="s">
        <v>89</v>
      </c>
      <c r="E184" s="36" t="str">
        <f t="shared" si="11"/>
        <v>_CAMSU</v>
      </c>
      <c r="F184" s="36" t="s">
        <v>46</v>
      </c>
      <c r="G184" s="36" t="s">
        <v>90</v>
      </c>
      <c r="H184" s="36" t="str">
        <f t="shared" si="12"/>
        <v>_CHANL</v>
      </c>
      <c r="I184" s="36" t="s">
        <v>91</v>
      </c>
      <c r="J184" s="36" t="s">
        <v>120</v>
      </c>
      <c r="K184" s="36" t="str">
        <f t="shared" si="13"/>
        <v>_AYGCA</v>
      </c>
      <c r="L184" s="36" t="s">
        <v>121</v>
      </c>
      <c r="M184" s="36" t="s">
        <v>122</v>
      </c>
      <c r="N184" s="36" t="str">
        <f t="shared" si="14"/>
        <v>_AYGC5</v>
      </c>
      <c r="O184" s="36" t="s">
        <v>123</v>
      </c>
      <c r="P184" s="36" t="s">
        <v>124</v>
      </c>
      <c r="Q184" s="36" t="s">
        <v>125</v>
      </c>
    </row>
    <row r="185" spans="1:17">
      <c r="A185" s="36" t="s">
        <v>7725</v>
      </c>
      <c r="B185" s="36" t="str">
        <f t="shared" si="10"/>
        <v>_10006</v>
      </c>
      <c r="C185" s="36" t="s">
        <v>6758</v>
      </c>
      <c r="D185" s="36" t="s">
        <v>89</v>
      </c>
      <c r="E185" s="36" t="str">
        <f t="shared" si="11"/>
        <v>_CAMSU</v>
      </c>
      <c r="F185" s="36" t="s">
        <v>46</v>
      </c>
      <c r="G185" s="36" t="s">
        <v>90</v>
      </c>
      <c r="H185" s="36" t="str">
        <f t="shared" si="12"/>
        <v>_CHANL</v>
      </c>
      <c r="I185" s="36" t="s">
        <v>91</v>
      </c>
      <c r="J185" s="36" t="s">
        <v>6752</v>
      </c>
      <c r="K185" s="36" t="str">
        <f t="shared" si="13"/>
        <v>_BWBOV</v>
      </c>
      <c r="L185" s="36" t="s">
        <v>6753</v>
      </c>
      <c r="M185" s="36" t="s">
        <v>6754</v>
      </c>
      <c r="N185" s="36" t="str">
        <f t="shared" si="14"/>
        <v>_BWBO5</v>
      </c>
      <c r="O185" s="36" t="s">
        <v>6755</v>
      </c>
      <c r="P185" s="36" t="s">
        <v>6756</v>
      </c>
      <c r="Q185" s="36" t="s">
        <v>6757</v>
      </c>
    </row>
    <row r="186" spans="1:17">
      <c r="A186" s="36" t="s">
        <v>7726</v>
      </c>
      <c r="B186" s="36" t="str">
        <f t="shared" si="10"/>
        <v>_32371</v>
      </c>
      <c r="C186" s="36" t="s">
        <v>134</v>
      </c>
      <c r="D186" s="36" t="s">
        <v>89</v>
      </c>
      <c r="E186" s="36" t="str">
        <f t="shared" si="11"/>
        <v>_CAMSU</v>
      </c>
      <c r="F186" s="36" t="s">
        <v>46</v>
      </c>
      <c r="G186" s="36" t="s">
        <v>90</v>
      </c>
      <c r="H186" s="36" t="str">
        <f t="shared" si="12"/>
        <v>_CHANL</v>
      </c>
      <c r="I186" s="36" t="s">
        <v>91</v>
      </c>
      <c r="J186" s="36" t="s">
        <v>128</v>
      </c>
      <c r="K186" s="36" t="str">
        <f t="shared" si="13"/>
        <v>_FCERC</v>
      </c>
      <c r="L186" s="36" t="s">
        <v>129</v>
      </c>
      <c r="M186" s="36" t="s">
        <v>130</v>
      </c>
      <c r="N186" s="36" t="str">
        <f t="shared" si="14"/>
        <v>_FCADM</v>
      </c>
      <c r="O186" s="36" t="s">
        <v>131</v>
      </c>
      <c r="P186" s="36" t="s">
        <v>132</v>
      </c>
      <c r="Q186" s="36" t="s">
        <v>133</v>
      </c>
    </row>
    <row r="187" spans="1:17">
      <c r="A187" s="36" t="s">
        <v>7727</v>
      </c>
      <c r="B187" s="36" t="str">
        <f t="shared" si="10"/>
        <v>_32372</v>
      </c>
      <c r="C187" s="36" t="s">
        <v>6401</v>
      </c>
      <c r="D187" s="36" t="s">
        <v>89</v>
      </c>
      <c r="E187" s="36" t="str">
        <f t="shared" si="11"/>
        <v>_CAMSU</v>
      </c>
      <c r="F187" s="36" t="s">
        <v>46</v>
      </c>
      <c r="G187" s="36" t="s">
        <v>90</v>
      </c>
      <c r="H187" s="36" t="str">
        <f t="shared" si="12"/>
        <v>_CHANL</v>
      </c>
      <c r="I187" s="36" t="s">
        <v>91</v>
      </c>
      <c r="J187" s="36" t="s">
        <v>128</v>
      </c>
      <c r="K187" s="36" t="str">
        <f t="shared" si="13"/>
        <v>_FCERC</v>
      </c>
      <c r="L187" s="36" t="s">
        <v>129</v>
      </c>
      <c r="M187" s="36" t="s">
        <v>130</v>
      </c>
      <c r="N187" s="36" t="str">
        <f t="shared" si="14"/>
        <v>_FCADM</v>
      </c>
      <c r="O187" s="36" t="s">
        <v>131</v>
      </c>
      <c r="P187" s="36" t="s">
        <v>132</v>
      </c>
      <c r="Q187" s="36" t="s">
        <v>133</v>
      </c>
    </row>
    <row r="188" spans="1:17">
      <c r="A188" s="36" t="s">
        <v>7728</v>
      </c>
      <c r="B188" s="36" t="str">
        <f t="shared" si="10"/>
        <v>_32386</v>
      </c>
      <c r="C188" s="36" t="s">
        <v>139</v>
      </c>
      <c r="D188" s="36" t="s">
        <v>89</v>
      </c>
      <c r="E188" s="36" t="str">
        <f t="shared" si="11"/>
        <v>_CAMSU</v>
      </c>
      <c r="F188" s="36" t="s">
        <v>46</v>
      </c>
      <c r="G188" s="36" t="s">
        <v>90</v>
      </c>
      <c r="H188" s="36" t="str">
        <f t="shared" si="12"/>
        <v>_CHANL</v>
      </c>
      <c r="I188" s="36" t="s">
        <v>91</v>
      </c>
      <c r="J188" s="36" t="s">
        <v>128</v>
      </c>
      <c r="K188" s="36" t="str">
        <f t="shared" si="13"/>
        <v>_FCERC</v>
      </c>
      <c r="L188" s="36" t="s">
        <v>129</v>
      </c>
      <c r="M188" s="36" t="s">
        <v>135</v>
      </c>
      <c r="N188" s="36" t="str">
        <f t="shared" si="14"/>
        <v>_FCCDS</v>
      </c>
      <c r="O188" s="36" t="s">
        <v>136</v>
      </c>
      <c r="P188" s="36" t="s">
        <v>137</v>
      </c>
      <c r="Q188" s="36" t="s">
        <v>138</v>
      </c>
    </row>
    <row r="189" spans="1:17">
      <c r="A189" s="36" t="s">
        <v>7729</v>
      </c>
      <c r="B189" s="36" t="str">
        <f t="shared" si="10"/>
        <v>_32366</v>
      </c>
      <c r="C189" s="36" t="s">
        <v>6402</v>
      </c>
      <c r="D189" s="36" t="s">
        <v>89</v>
      </c>
      <c r="E189" s="36" t="str">
        <f t="shared" si="11"/>
        <v>_CAMSU</v>
      </c>
      <c r="F189" s="36" t="s">
        <v>46</v>
      </c>
      <c r="G189" s="36" t="s">
        <v>90</v>
      </c>
      <c r="H189" s="36" t="str">
        <f t="shared" si="12"/>
        <v>_CHANL</v>
      </c>
      <c r="I189" s="36" t="s">
        <v>91</v>
      </c>
      <c r="J189" s="36" t="s">
        <v>128</v>
      </c>
      <c r="K189" s="36" t="str">
        <f t="shared" si="13"/>
        <v>_FCERC</v>
      </c>
      <c r="L189" s="36" t="s">
        <v>129</v>
      </c>
      <c r="M189" s="36" t="s">
        <v>140</v>
      </c>
      <c r="N189" s="36" t="str">
        <f t="shared" si="14"/>
        <v>_FCER5</v>
      </c>
      <c r="O189" s="36" t="s">
        <v>141</v>
      </c>
      <c r="P189" s="36" t="s">
        <v>142</v>
      </c>
      <c r="Q189" s="36" t="s">
        <v>143</v>
      </c>
    </row>
    <row r="190" spans="1:17">
      <c r="A190" s="36" t="s">
        <v>7730</v>
      </c>
      <c r="B190" s="36" t="str">
        <f t="shared" si="10"/>
        <v>_32391</v>
      </c>
      <c r="C190" s="36" t="s">
        <v>6403</v>
      </c>
      <c r="D190" s="36" t="s">
        <v>89</v>
      </c>
      <c r="E190" s="36" t="str">
        <f t="shared" si="11"/>
        <v>_CAMSU</v>
      </c>
      <c r="F190" s="36" t="s">
        <v>46</v>
      </c>
      <c r="G190" s="36" t="s">
        <v>90</v>
      </c>
      <c r="H190" s="36" t="str">
        <f t="shared" si="12"/>
        <v>_CHANL</v>
      </c>
      <c r="I190" s="36" t="s">
        <v>91</v>
      </c>
      <c r="J190" s="36" t="s">
        <v>128</v>
      </c>
      <c r="K190" s="36" t="str">
        <f t="shared" si="13"/>
        <v>_FCERC</v>
      </c>
      <c r="L190" s="36" t="s">
        <v>129</v>
      </c>
      <c r="M190" s="36" t="s">
        <v>144</v>
      </c>
      <c r="N190" s="36" t="str">
        <f t="shared" si="14"/>
        <v>_FCPID</v>
      </c>
      <c r="O190" s="36" t="s">
        <v>145</v>
      </c>
      <c r="P190" s="36" t="s">
        <v>146</v>
      </c>
      <c r="Q190" s="36" t="s">
        <v>147</v>
      </c>
    </row>
    <row r="191" spans="1:17">
      <c r="A191" s="36" t="s">
        <v>7731</v>
      </c>
      <c r="B191" s="36" t="str">
        <f t="shared" si="10"/>
        <v>_32376</v>
      </c>
      <c r="C191" s="36" t="s">
        <v>152</v>
      </c>
      <c r="D191" s="36" t="s">
        <v>89</v>
      </c>
      <c r="E191" s="36" t="str">
        <f t="shared" si="11"/>
        <v>_CAMSU</v>
      </c>
      <c r="F191" s="36" t="s">
        <v>46</v>
      </c>
      <c r="G191" s="36" t="s">
        <v>90</v>
      </c>
      <c r="H191" s="36" t="str">
        <f t="shared" si="12"/>
        <v>_CHANL</v>
      </c>
      <c r="I191" s="36" t="s">
        <v>91</v>
      </c>
      <c r="J191" s="36" t="s">
        <v>128</v>
      </c>
      <c r="K191" s="36" t="str">
        <f t="shared" si="13"/>
        <v>_FCERC</v>
      </c>
      <c r="L191" s="36" t="s">
        <v>129</v>
      </c>
      <c r="M191" s="36" t="s">
        <v>148</v>
      </c>
      <c r="N191" s="36" t="str">
        <f t="shared" si="14"/>
        <v>_FCRER</v>
      </c>
      <c r="O191" s="36" t="s">
        <v>149</v>
      </c>
      <c r="P191" s="36" t="s">
        <v>150</v>
      </c>
      <c r="Q191" s="36" t="s">
        <v>151</v>
      </c>
    </row>
    <row r="192" spans="1:17">
      <c r="A192" s="36" t="s">
        <v>7732</v>
      </c>
      <c r="B192" s="36" t="str">
        <f t="shared" si="10"/>
        <v>_32381</v>
      </c>
      <c r="C192" s="36" t="s">
        <v>7428</v>
      </c>
      <c r="D192" s="36" t="s">
        <v>89</v>
      </c>
      <c r="E192" s="36" t="str">
        <f t="shared" si="11"/>
        <v>_CAMSU</v>
      </c>
      <c r="F192" s="36" t="s">
        <v>46</v>
      </c>
      <c r="G192" s="36" t="s">
        <v>90</v>
      </c>
      <c r="H192" s="36" t="str">
        <f t="shared" si="12"/>
        <v>_CHANL</v>
      </c>
      <c r="I192" s="36" t="s">
        <v>91</v>
      </c>
      <c r="J192" s="36" t="s">
        <v>128</v>
      </c>
      <c r="K192" s="36" t="str">
        <f t="shared" si="13"/>
        <v>_FCERC</v>
      </c>
      <c r="L192" s="36" t="s">
        <v>129</v>
      </c>
      <c r="M192" s="36" t="s">
        <v>153</v>
      </c>
      <c r="N192" s="36" t="str">
        <f t="shared" si="14"/>
        <v>_FCSHD</v>
      </c>
      <c r="O192" s="36" t="s">
        <v>154</v>
      </c>
      <c r="P192" s="36" t="s">
        <v>155</v>
      </c>
      <c r="Q192" s="36" t="s">
        <v>156</v>
      </c>
    </row>
    <row r="193" spans="1:17">
      <c r="A193" s="36" t="s">
        <v>7733</v>
      </c>
      <c r="B193" s="36" t="str">
        <f t="shared" si="10"/>
        <v>_21485</v>
      </c>
      <c r="C193" s="36" t="s">
        <v>163</v>
      </c>
      <c r="D193" s="36" t="s">
        <v>89</v>
      </c>
      <c r="E193" s="36" t="str">
        <f t="shared" si="11"/>
        <v>_CAMSU</v>
      </c>
      <c r="F193" s="36" t="s">
        <v>46</v>
      </c>
      <c r="G193" s="36" t="s">
        <v>90</v>
      </c>
      <c r="H193" s="36" t="str">
        <f t="shared" si="12"/>
        <v>_CHANL</v>
      </c>
      <c r="I193" s="36" t="s">
        <v>91</v>
      </c>
      <c r="J193" s="36" t="s">
        <v>157</v>
      </c>
      <c r="K193" s="36" t="str">
        <f t="shared" si="13"/>
        <v>_FDAUD</v>
      </c>
      <c r="L193" s="36" t="s">
        <v>158</v>
      </c>
      <c r="M193" s="36" t="s">
        <v>159</v>
      </c>
      <c r="N193" s="36" t="str">
        <f t="shared" si="14"/>
        <v>_FDAU5</v>
      </c>
      <c r="O193" s="36" t="s">
        <v>160</v>
      </c>
      <c r="P193" s="36" t="s">
        <v>161</v>
      </c>
      <c r="Q193" s="36" t="s">
        <v>162</v>
      </c>
    </row>
    <row r="194" spans="1:17">
      <c r="A194" s="36" t="s">
        <v>7734</v>
      </c>
      <c r="B194" s="36" t="str">
        <f t="shared" si="10"/>
        <v>_21515</v>
      </c>
      <c r="C194" s="36" t="s">
        <v>170</v>
      </c>
      <c r="D194" s="36" t="s">
        <v>89</v>
      </c>
      <c r="E194" s="36" t="str">
        <f t="shared" si="11"/>
        <v>_CAMSU</v>
      </c>
      <c r="F194" s="36" t="s">
        <v>46</v>
      </c>
      <c r="G194" s="36" t="s">
        <v>90</v>
      </c>
      <c r="H194" s="36" t="str">
        <f t="shared" si="12"/>
        <v>_CHANL</v>
      </c>
      <c r="I194" s="36" t="s">
        <v>91</v>
      </c>
      <c r="J194" s="36" t="s">
        <v>164</v>
      </c>
      <c r="K194" s="36" t="str">
        <f t="shared" si="13"/>
        <v>_FGOMG</v>
      </c>
      <c r="L194" s="36" t="s">
        <v>165</v>
      </c>
      <c r="M194" s="36" t="s">
        <v>166</v>
      </c>
      <c r="N194" s="36" t="str">
        <f t="shared" si="14"/>
        <v>_FGOM5</v>
      </c>
      <c r="O194" s="36" t="s">
        <v>167</v>
      </c>
      <c r="P194" s="36" t="s">
        <v>168</v>
      </c>
      <c r="Q194" s="36" t="s">
        <v>169</v>
      </c>
    </row>
    <row r="195" spans="1:17">
      <c r="A195" s="36" t="s">
        <v>7735</v>
      </c>
      <c r="B195" s="36" t="str">
        <f t="shared" si="10"/>
        <v>_25320</v>
      </c>
      <c r="C195" s="36" t="s">
        <v>4214</v>
      </c>
      <c r="D195" s="36" t="s">
        <v>89</v>
      </c>
      <c r="E195" s="36" t="str">
        <f t="shared" si="11"/>
        <v>_CAMSU</v>
      </c>
      <c r="F195" s="36" t="s">
        <v>46</v>
      </c>
      <c r="G195" s="36" t="s">
        <v>4207</v>
      </c>
      <c r="H195" s="36" t="str">
        <f t="shared" si="12"/>
        <v>_MU1FA</v>
      </c>
      <c r="I195" s="36" t="s">
        <v>4208</v>
      </c>
      <c r="J195" s="36" t="s">
        <v>4209</v>
      </c>
      <c r="K195" s="36" t="str">
        <f t="shared" si="13"/>
        <v>_KNBAM</v>
      </c>
      <c r="L195" s="36" t="s">
        <v>4208</v>
      </c>
      <c r="M195" s="36" t="s">
        <v>4210</v>
      </c>
      <c r="N195" s="36" t="str">
        <f t="shared" si="14"/>
        <v>_KNADM</v>
      </c>
      <c r="O195" s="36" t="s">
        <v>4211</v>
      </c>
      <c r="P195" s="36" t="s">
        <v>4212</v>
      </c>
      <c r="Q195" s="36" t="s">
        <v>4213</v>
      </c>
    </row>
    <row r="196" spans="1:17">
      <c r="A196" s="36" t="s">
        <v>7736</v>
      </c>
      <c r="B196" s="36" t="str">
        <f t="shared" ref="B196:B259" si="15">"_"&amp;A196</f>
        <v>_25321</v>
      </c>
      <c r="C196" s="36" t="s">
        <v>4217</v>
      </c>
      <c r="D196" s="36" t="s">
        <v>89</v>
      </c>
      <c r="E196" s="36" t="str">
        <f t="shared" ref="E196:E259" si="16">"_"&amp;D196</f>
        <v>_CAMSU</v>
      </c>
      <c r="F196" s="36" t="s">
        <v>46</v>
      </c>
      <c r="G196" s="36" t="s">
        <v>4207</v>
      </c>
      <c r="H196" s="36" t="str">
        <f t="shared" ref="H196:H259" si="17">"_"&amp;G196</f>
        <v>_MU1FA</v>
      </c>
      <c r="I196" s="36" t="s">
        <v>4208</v>
      </c>
      <c r="J196" s="36" t="s">
        <v>4209</v>
      </c>
      <c r="K196" s="36" t="str">
        <f t="shared" ref="K196:K259" si="18">"_"&amp;J196</f>
        <v>_KNBAM</v>
      </c>
      <c r="L196" s="36" t="s">
        <v>4208</v>
      </c>
      <c r="M196" s="36" t="s">
        <v>4210</v>
      </c>
      <c r="N196" s="36" t="str">
        <f t="shared" ref="N196:N259" si="19">"_"&amp;M196</f>
        <v>_KNADM</v>
      </c>
      <c r="O196" s="36" t="s">
        <v>4211</v>
      </c>
      <c r="P196" s="36" t="s">
        <v>4215</v>
      </c>
      <c r="Q196" s="36" t="s">
        <v>4216</v>
      </c>
    </row>
    <row r="197" spans="1:17">
      <c r="A197" s="36" t="s">
        <v>7737</v>
      </c>
      <c r="B197" s="36" t="str">
        <f t="shared" si="15"/>
        <v>_25327</v>
      </c>
      <c r="C197" s="36" t="s">
        <v>4218</v>
      </c>
      <c r="D197" s="36" t="s">
        <v>89</v>
      </c>
      <c r="E197" s="36" t="str">
        <f t="shared" si="16"/>
        <v>_CAMSU</v>
      </c>
      <c r="F197" s="36" t="s">
        <v>46</v>
      </c>
      <c r="G197" s="36" t="s">
        <v>4207</v>
      </c>
      <c r="H197" s="36" t="str">
        <f t="shared" si="17"/>
        <v>_MU1FA</v>
      </c>
      <c r="I197" s="36" t="s">
        <v>4208</v>
      </c>
      <c r="J197" s="36" t="s">
        <v>4209</v>
      </c>
      <c r="K197" s="36" t="str">
        <f t="shared" si="18"/>
        <v>_KNBAM</v>
      </c>
      <c r="L197" s="36" t="s">
        <v>4208</v>
      </c>
      <c r="M197" s="36" t="s">
        <v>4210</v>
      </c>
      <c r="N197" s="36" t="str">
        <f t="shared" si="19"/>
        <v>_KNADM</v>
      </c>
      <c r="O197" s="36" t="s">
        <v>4211</v>
      </c>
      <c r="P197" s="36" t="s">
        <v>4215</v>
      </c>
      <c r="Q197" s="36" t="s">
        <v>4216</v>
      </c>
    </row>
    <row r="198" spans="1:17">
      <c r="A198" s="36" t="s">
        <v>7738</v>
      </c>
      <c r="B198" s="36" t="str">
        <f t="shared" si="15"/>
        <v>_25328</v>
      </c>
      <c r="C198" s="36" t="s">
        <v>4219</v>
      </c>
      <c r="D198" s="36" t="s">
        <v>89</v>
      </c>
      <c r="E198" s="36" t="str">
        <f t="shared" si="16"/>
        <v>_CAMSU</v>
      </c>
      <c r="F198" s="36" t="s">
        <v>46</v>
      </c>
      <c r="G198" s="36" t="s">
        <v>4207</v>
      </c>
      <c r="H198" s="36" t="str">
        <f t="shared" si="17"/>
        <v>_MU1FA</v>
      </c>
      <c r="I198" s="36" t="s">
        <v>4208</v>
      </c>
      <c r="J198" s="36" t="s">
        <v>4209</v>
      </c>
      <c r="K198" s="36" t="str">
        <f t="shared" si="18"/>
        <v>_KNBAM</v>
      </c>
      <c r="L198" s="36" t="s">
        <v>4208</v>
      </c>
      <c r="M198" s="36" t="s">
        <v>4210</v>
      </c>
      <c r="N198" s="36" t="str">
        <f t="shared" si="19"/>
        <v>_KNADM</v>
      </c>
      <c r="O198" s="36" t="s">
        <v>4211</v>
      </c>
      <c r="P198" s="36" t="s">
        <v>4215</v>
      </c>
      <c r="Q198" s="36" t="s">
        <v>4216</v>
      </c>
    </row>
    <row r="199" spans="1:17">
      <c r="A199" s="36" t="s">
        <v>7739</v>
      </c>
      <c r="B199" s="36" t="str">
        <f t="shared" si="15"/>
        <v>_25329</v>
      </c>
      <c r="C199" s="36" t="s">
        <v>4220</v>
      </c>
      <c r="D199" s="36" t="s">
        <v>89</v>
      </c>
      <c r="E199" s="36" t="str">
        <f t="shared" si="16"/>
        <v>_CAMSU</v>
      </c>
      <c r="F199" s="36" t="s">
        <v>46</v>
      </c>
      <c r="G199" s="36" t="s">
        <v>4207</v>
      </c>
      <c r="H199" s="36" t="str">
        <f t="shared" si="17"/>
        <v>_MU1FA</v>
      </c>
      <c r="I199" s="36" t="s">
        <v>4208</v>
      </c>
      <c r="J199" s="36" t="s">
        <v>4209</v>
      </c>
      <c r="K199" s="36" t="str">
        <f t="shared" si="18"/>
        <v>_KNBAM</v>
      </c>
      <c r="L199" s="36" t="s">
        <v>4208</v>
      </c>
      <c r="M199" s="36" t="s">
        <v>4210</v>
      </c>
      <c r="N199" s="36" t="str">
        <f t="shared" si="19"/>
        <v>_KNADM</v>
      </c>
      <c r="O199" s="36" t="s">
        <v>4211</v>
      </c>
      <c r="P199" s="36" t="s">
        <v>4215</v>
      </c>
      <c r="Q199" s="36" t="s">
        <v>4216</v>
      </c>
    </row>
    <row r="200" spans="1:17">
      <c r="A200" s="36" t="s">
        <v>7740</v>
      </c>
      <c r="B200" s="36" t="str">
        <f t="shared" si="15"/>
        <v>_25336</v>
      </c>
      <c r="C200" s="36" t="s">
        <v>4221</v>
      </c>
      <c r="D200" s="36" t="s">
        <v>89</v>
      </c>
      <c r="E200" s="36" t="str">
        <f t="shared" si="16"/>
        <v>_CAMSU</v>
      </c>
      <c r="F200" s="36" t="s">
        <v>46</v>
      </c>
      <c r="G200" s="36" t="s">
        <v>4207</v>
      </c>
      <c r="H200" s="36" t="str">
        <f t="shared" si="17"/>
        <v>_MU1FA</v>
      </c>
      <c r="I200" s="36" t="s">
        <v>4208</v>
      </c>
      <c r="J200" s="36" t="s">
        <v>4209</v>
      </c>
      <c r="K200" s="36" t="str">
        <f t="shared" si="18"/>
        <v>_KNBAM</v>
      </c>
      <c r="L200" s="36" t="s">
        <v>4208</v>
      </c>
      <c r="M200" s="36" t="s">
        <v>4210</v>
      </c>
      <c r="N200" s="36" t="str">
        <f t="shared" si="19"/>
        <v>_KNADM</v>
      </c>
      <c r="O200" s="36" t="s">
        <v>4211</v>
      </c>
      <c r="P200" s="36" t="s">
        <v>4215</v>
      </c>
      <c r="Q200" s="36" t="s">
        <v>4216</v>
      </c>
    </row>
    <row r="201" spans="1:17">
      <c r="A201" s="36" t="s">
        <v>7741</v>
      </c>
      <c r="B201" s="36" t="str">
        <f t="shared" si="15"/>
        <v>_25337</v>
      </c>
      <c r="C201" s="36" t="s">
        <v>4222</v>
      </c>
      <c r="D201" s="36" t="s">
        <v>89</v>
      </c>
      <c r="E201" s="36" t="str">
        <f t="shared" si="16"/>
        <v>_CAMSU</v>
      </c>
      <c r="F201" s="36" t="s">
        <v>46</v>
      </c>
      <c r="G201" s="36" t="s">
        <v>4207</v>
      </c>
      <c r="H201" s="36" t="str">
        <f t="shared" si="17"/>
        <v>_MU1FA</v>
      </c>
      <c r="I201" s="36" t="s">
        <v>4208</v>
      </c>
      <c r="J201" s="36" t="s">
        <v>4209</v>
      </c>
      <c r="K201" s="36" t="str">
        <f t="shared" si="18"/>
        <v>_KNBAM</v>
      </c>
      <c r="L201" s="36" t="s">
        <v>4208</v>
      </c>
      <c r="M201" s="36" t="s">
        <v>4210</v>
      </c>
      <c r="N201" s="36" t="str">
        <f t="shared" si="19"/>
        <v>_KNADM</v>
      </c>
      <c r="O201" s="36" t="s">
        <v>4211</v>
      </c>
      <c r="P201" s="36" t="s">
        <v>4215</v>
      </c>
      <c r="Q201" s="36" t="s">
        <v>4216</v>
      </c>
    </row>
    <row r="202" spans="1:17">
      <c r="A202" s="36" t="s">
        <v>7742</v>
      </c>
      <c r="B202" s="36" t="str">
        <f t="shared" si="15"/>
        <v>_25338</v>
      </c>
      <c r="C202" s="36" t="s">
        <v>4223</v>
      </c>
      <c r="D202" s="36" t="s">
        <v>89</v>
      </c>
      <c r="E202" s="36" t="str">
        <f t="shared" si="16"/>
        <v>_CAMSU</v>
      </c>
      <c r="F202" s="36" t="s">
        <v>46</v>
      </c>
      <c r="G202" s="36" t="s">
        <v>4207</v>
      </c>
      <c r="H202" s="36" t="str">
        <f t="shared" si="17"/>
        <v>_MU1FA</v>
      </c>
      <c r="I202" s="36" t="s">
        <v>4208</v>
      </c>
      <c r="J202" s="36" t="s">
        <v>4209</v>
      </c>
      <c r="K202" s="36" t="str">
        <f t="shared" si="18"/>
        <v>_KNBAM</v>
      </c>
      <c r="L202" s="36" t="s">
        <v>4208</v>
      </c>
      <c r="M202" s="36" t="s">
        <v>4210</v>
      </c>
      <c r="N202" s="36" t="str">
        <f t="shared" si="19"/>
        <v>_KNADM</v>
      </c>
      <c r="O202" s="36" t="s">
        <v>4211</v>
      </c>
      <c r="P202" s="36" t="s">
        <v>4215</v>
      </c>
      <c r="Q202" s="36" t="s">
        <v>4216</v>
      </c>
    </row>
    <row r="203" spans="1:17">
      <c r="A203" s="36" t="s">
        <v>7743</v>
      </c>
      <c r="B203" s="36" t="str">
        <f t="shared" si="15"/>
        <v>_25435</v>
      </c>
      <c r="C203" s="36" t="s">
        <v>4224</v>
      </c>
      <c r="D203" s="36" t="s">
        <v>89</v>
      </c>
      <c r="E203" s="36" t="str">
        <f t="shared" si="16"/>
        <v>_CAMSU</v>
      </c>
      <c r="F203" s="36" t="s">
        <v>46</v>
      </c>
      <c r="G203" s="36" t="s">
        <v>4207</v>
      </c>
      <c r="H203" s="36" t="str">
        <f t="shared" si="17"/>
        <v>_MU1FA</v>
      </c>
      <c r="I203" s="36" t="s">
        <v>4208</v>
      </c>
      <c r="J203" s="36" t="s">
        <v>4209</v>
      </c>
      <c r="K203" s="36" t="str">
        <f t="shared" si="18"/>
        <v>_KNBAM</v>
      </c>
      <c r="L203" s="36" t="s">
        <v>4208</v>
      </c>
      <c r="M203" s="36" t="s">
        <v>4210</v>
      </c>
      <c r="N203" s="36" t="str">
        <f t="shared" si="19"/>
        <v>_KNADM</v>
      </c>
      <c r="O203" s="36" t="s">
        <v>4211</v>
      </c>
      <c r="P203" s="36" t="s">
        <v>4215</v>
      </c>
      <c r="Q203" s="36" t="s">
        <v>4216</v>
      </c>
    </row>
    <row r="204" spans="1:17">
      <c r="A204" s="36" t="s">
        <v>7744</v>
      </c>
      <c r="B204" s="36" t="str">
        <f t="shared" si="15"/>
        <v>_25444</v>
      </c>
      <c r="C204" s="36" t="s">
        <v>4240</v>
      </c>
      <c r="D204" s="36" t="s">
        <v>89</v>
      </c>
      <c r="E204" s="36" t="str">
        <f t="shared" si="16"/>
        <v>_CAMSU</v>
      </c>
      <c r="F204" s="36" t="s">
        <v>46</v>
      </c>
      <c r="G204" s="36" t="s">
        <v>4207</v>
      </c>
      <c r="H204" s="36" t="str">
        <f t="shared" si="17"/>
        <v>_MU1FA</v>
      </c>
      <c r="I204" s="36" t="s">
        <v>4208</v>
      </c>
      <c r="J204" s="36" t="s">
        <v>4209</v>
      </c>
      <c r="K204" s="36" t="str">
        <f t="shared" si="18"/>
        <v>_KNBAM</v>
      </c>
      <c r="L204" s="36" t="s">
        <v>4208</v>
      </c>
      <c r="M204" s="36" t="s">
        <v>4210</v>
      </c>
      <c r="N204" s="36" t="str">
        <f t="shared" si="19"/>
        <v>_KNADM</v>
      </c>
      <c r="O204" s="36" t="s">
        <v>4211</v>
      </c>
      <c r="P204" s="36" t="s">
        <v>4215</v>
      </c>
      <c r="Q204" s="36" t="s">
        <v>4216</v>
      </c>
    </row>
    <row r="205" spans="1:17">
      <c r="A205" s="36" t="s">
        <v>7745</v>
      </c>
      <c r="B205" s="36" t="str">
        <f t="shared" si="15"/>
        <v>_25474</v>
      </c>
      <c r="C205" s="36" t="s">
        <v>4225</v>
      </c>
      <c r="D205" s="36" t="s">
        <v>89</v>
      </c>
      <c r="E205" s="36" t="str">
        <f t="shared" si="16"/>
        <v>_CAMSU</v>
      </c>
      <c r="F205" s="36" t="s">
        <v>46</v>
      </c>
      <c r="G205" s="36" t="s">
        <v>4207</v>
      </c>
      <c r="H205" s="36" t="str">
        <f t="shared" si="17"/>
        <v>_MU1FA</v>
      </c>
      <c r="I205" s="36" t="s">
        <v>4208</v>
      </c>
      <c r="J205" s="36" t="s">
        <v>4209</v>
      </c>
      <c r="K205" s="36" t="str">
        <f t="shared" si="18"/>
        <v>_KNBAM</v>
      </c>
      <c r="L205" s="36" t="s">
        <v>4208</v>
      </c>
      <c r="M205" s="36" t="s">
        <v>4210</v>
      </c>
      <c r="N205" s="36" t="str">
        <f t="shared" si="19"/>
        <v>_KNADM</v>
      </c>
      <c r="O205" s="36" t="s">
        <v>4211</v>
      </c>
      <c r="P205" s="36" t="s">
        <v>4215</v>
      </c>
      <c r="Q205" s="36" t="s">
        <v>4216</v>
      </c>
    </row>
    <row r="206" spans="1:17">
      <c r="A206" s="36" t="s">
        <v>7746</v>
      </c>
      <c r="B206" s="36" t="str">
        <f t="shared" si="15"/>
        <v>_25481</v>
      </c>
      <c r="C206" s="36" t="s">
        <v>4226</v>
      </c>
      <c r="D206" s="36" t="s">
        <v>89</v>
      </c>
      <c r="E206" s="36" t="str">
        <f t="shared" si="16"/>
        <v>_CAMSU</v>
      </c>
      <c r="F206" s="36" t="s">
        <v>46</v>
      </c>
      <c r="G206" s="36" t="s">
        <v>4207</v>
      </c>
      <c r="H206" s="36" t="str">
        <f t="shared" si="17"/>
        <v>_MU1FA</v>
      </c>
      <c r="I206" s="36" t="s">
        <v>4208</v>
      </c>
      <c r="J206" s="36" t="s">
        <v>4209</v>
      </c>
      <c r="K206" s="36" t="str">
        <f t="shared" si="18"/>
        <v>_KNBAM</v>
      </c>
      <c r="L206" s="36" t="s">
        <v>4208</v>
      </c>
      <c r="M206" s="36" t="s">
        <v>4210</v>
      </c>
      <c r="N206" s="36" t="str">
        <f t="shared" si="19"/>
        <v>_KNADM</v>
      </c>
      <c r="O206" s="36" t="s">
        <v>4211</v>
      </c>
      <c r="P206" s="36" t="s">
        <v>4215</v>
      </c>
      <c r="Q206" s="36" t="s">
        <v>4216</v>
      </c>
    </row>
    <row r="207" spans="1:17">
      <c r="A207" s="36" t="s">
        <v>7747</v>
      </c>
      <c r="B207" s="36" t="str">
        <f t="shared" si="15"/>
        <v>_25489</v>
      </c>
      <c r="C207" s="36" t="s">
        <v>4227</v>
      </c>
      <c r="D207" s="36" t="s">
        <v>89</v>
      </c>
      <c r="E207" s="36" t="str">
        <f t="shared" si="16"/>
        <v>_CAMSU</v>
      </c>
      <c r="F207" s="36" t="s">
        <v>46</v>
      </c>
      <c r="G207" s="36" t="s">
        <v>4207</v>
      </c>
      <c r="H207" s="36" t="str">
        <f t="shared" si="17"/>
        <v>_MU1FA</v>
      </c>
      <c r="I207" s="36" t="s">
        <v>4208</v>
      </c>
      <c r="J207" s="36" t="s">
        <v>4209</v>
      </c>
      <c r="K207" s="36" t="str">
        <f t="shared" si="18"/>
        <v>_KNBAM</v>
      </c>
      <c r="L207" s="36" t="s">
        <v>4208</v>
      </c>
      <c r="M207" s="36" t="s">
        <v>4210</v>
      </c>
      <c r="N207" s="36" t="str">
        <f t="shared" si="19"/>
        <v>_KNADM</v>
      </c>
      <c r="O207" s="36" t="s">
        <v>4211</v>
      </c>
      <c r="P207" s="36" t="s">
        <v>4215</v>
      </c>
      <c r="Q207" s="36" t="s">
        <v>4216</v>
      </c>
    </row>
    <row r="208" spans="1:17">
      <c r="A208" s="36" t="s">
        <v>7748</v>
      </c>
      <c r="B208" s="36" t="str">
        <f t="shared" si="15"/>
        <v>_25451</v>
      </c>
      <c r="C208" s="36" t="s">
        <v>4232</v>
      </c>
      <c r="D208" s="36" t="s">
        <v>89</v>
      </c>
      <c r="E208" s="36" t="str">
        <f t="shared" si="16"/>
        <v>_CAMSU</v>
      </c>
      <c r="F208" s="36" t="s">
        <v>46</v>
      </c>
      <c r="G208" s="36" t="s">
        <v>4207</v>
      </c>
      <c r="H208" s="36" t="str">
        <f t="shared" si="17"/>
        <v>_MU1FA</v>
      </c>
      <c r="I208" s="36" t="s">
        <v>4208</v>
      </c>
      <c r="J208" s="36" t="s">
        <v>4209</v>
      </c>
      <c r="K208" s="36" t="str">
        <f t="shared" si="18"/>
        <v>_KNBAM</v>
      </c>
      <c r="L208" s="36" t="s">
        <v>4208</v>
      </c>
      <c r="M208" s="36" t="s">
        <v>4228</v>
      </c>
      <c r="N208" s="36" t="str">
        <f t="shared" si="19"/>
        <v>_KNEXT</v>
      </c>
      <c r="O208" s="36" t="s">
        <v>4229</v>
      </c>
      <c r="P208" s="36" t="s">
        <v>4230</v>
      </c>
      <c r="Q208" s="36" t="s">
        <v>4231</v>
      </c>
    </row>
    <row r="209" spans="1:17">
      <c r="A209" s="36" t="s">
        <v>7749</v>
      </c>
      <c r="B209" s="36" t="str">
        <f t="shared" si="15"/>
        <v>_25455</v>
      </c>
      <c r="C209" s="36" t="s">
        <v>4233</v>
      </c>
      <c r="D209" s="36" t="s">
        <v>89</v>
      </c>
      <c r="E209" s="36" t="str">
        <f t="shared" si="16"/>
        <v>_CAMSU</v>
      </c>
      <c r="F209" s="36" t="s">
        <v>46</v>
      </c>
      <c r="G209" s="36" t="s">
        <v>4207</v>
      </c>
      <c r="H209" s="36" t="str">
        <f t="shared" si="17"/>
        <v>_MU1FA</v>
      </c>
      <c r="I209" s="36" t="s">
        <v>4208</v>
      </c>
      <c r="J209" s="36" t="s">
        <v>4209</v>
      </c>
      <c r="K209" s="36" t="str">
        <f t="shared" si="18"/>
        <v>_KNBAM</v>
      </c>
      <c r="L209" s="36" t="s">
        <v>4208</v>
      </c>
      <c r="M209" s="36" t="s">
        <v>4228</v>
      </c>
      <c r="N209" s="36" t="str">
        <f t="shared" si="19"/>
        <v>_KNEXT</v>
      </c>
      <c r="O209" s="36" t="s">
        <v>4229</v>
      </c>
      <c r="P209" s="36" t="s">
        <v>4230</v>
      </c>
      <c r="Q209" s="36" t="s">
        <v>4231</v>
      </c>
    </row>
    <row r="210" spans="1:17">
      <c r="A210" s="36" t="s">
        <v>7750</v>
      </c>
      <c r="B210" s="36" t="str">
        <f t="shared" si="15"/>
        <v>_25459</v>
      </c>
      <c r="C210" s="36" t="s">
        <v>4234</v>
      </c>
      <c r="D210" s="36" t="s">
        <v>89</v>
      </c>
      <c r="E210" s="36" t="str">
        <f t="shared" si="16"/>
        <v>_CAMSU</v>
      </c>
      <c r="F210" s="36" t="s">
        <v>46</v>
      </c>
      <c r="G210" s="36" t="s">
        <v>4207</v>
      </c>
      <c r="H210" s="36" t="str">
        <f t="shared" si="17"/>
        <v>_MU1FA</v>
      </c>
      <c r="I210" s="36" t="s">
        <v>4208</v>
      </c>
      <c r="J210" s="36" t="s">
        <v>4209</v>
      </c>
      <c r="K210" s="36" t="str">
        <f t="shared" si="18"/>
        <v>_KNBAM</v>
      </c>
      <c r="L210" s="36" t="s">
        <v>4208</v>
      </c>
      <c r="M210" s="36" t="s">
        <v>4228</v>
      </c>
      <c r="N210" s="36" t="str">
        <f t="shared" si="19"/>
        <v>_KNEXT</v>
      </c>
      <c r="O210" s="36" t="s">
        <v>4229</v>
      </c>
      <c r="P210" s="36" t="s">
        <v>4230</v>
      </c>
      <c r="Q210" s="36" t="s">
        <v>4231</v>
      </c>
    </row>
    <row r="211" spans="1:17">
      <c r="A211" s="36" t="s">
        <v>7751</v>
      </c>
      <c r="B211" s="36" t="str">
        <f t="shared" si="15"/>
        <v>_25466</v>
      </c>
      <c r="C211" s="36" t="s">
        <v>4242</v>
      </c>
      <c r="D211" s="36" t="s">
        <v>89</v>
      </c>
      <c r="E211" s="36" t="str">
        <f t="shared" si="16"/>
        <v>_CAMSU</v>
      </c>
      <c r="F211" s="36" t="s">
        <v>46</v>
      </c>
      <c r="G211" s="36" t="s">
        <v>4207</v>
      </c>
      <c r="H211" s="36" t="str">
        <f t="shared" si="17"/>
        <v>_MU1FA</v>
      </c>
      <c r="I211" s="36" t="s">
        <v>4208</v>
      </c>
      <c r="J211" s="36" t="s">
        <v>4209</v>
      </c>
      <c r="K211" s="36" t="str">
        <f t="shared" si="18"/>
        <v>_KNBAM</v>
      </c>
      <c r="L211" s="36" t="s">
        <v>4208</v>
      </c>
      <c r="M211" s="36" t="s">
        <v>4228</v>
      </c>
      <c r="N211" s="36" t="str">
        <f t="shared" si="19"/>
        <v>_KNEXT</v>
      </c>
      <c r="O211" s="36" t="s">
        <v>4229</v>
      </c>
      <c r="P211" s="36" t="s">
        <v>4230</v>
      </c>
      <c r="Q211" s="36" t="s">
        <v>4231</v>
      </c>
    </row>
    <row r="212" spans="1:17">
      <c r="A212" s="36" t="s">
        <v>7752</v>
      </c>
      <c r="B212" s="36" t="str">
        <f t="shared" si="15"/>
        <v>_25441</v>
      </c>
      <c r="C212" s="36" t="s">
        <v>4237</v>
      </c>
      <c r="D212" s="36" t="s">
        <v>89</v>
      </c>
      <c r="E212" s="36" t="str">
        <f t="shared" si="16"/>
        <v>_CAMSU</v>
      </c>
      <c r="F212" s="36" t="s">
        <v>46</v>
      </c>
      <c r="G212" s="36" t="s">
        <v>4207</v>
      </c>
      <c r="H212" s="36" t="str">
        <f t="shared" si="17"/>
        <v>_MU1FA</v>
      </c>
      <c r="I212" s="36" t="s">
        <v>4208</v>
      </c>
      <c r="J212" s="36" t="s">
        <v>4209</v>
      </c>
      <c r="K212" s="36" t="str">
        <f t="shared" si="18"/>
        <v>_KNBAM</v>
      </c>
      <c r="L212" s="36" t="s">
        <v>4208</v>
      </c>
      <c r="M212" s="36" t="s">
        <v>4228</v>
      </c>
      <c r="N212" s="36" t="str">
        <f t="shared" si="19"/>
        <v>_KNEXT</v>
      </c>
      <c r="O212" s="36" t="s">
        <v>4229</v>
      </c>
      <c r="P212" s="36" t="s">
        <v>4235</v>
      </c>
      <c r="Q212" s="36" t="s">
        <v>4236</v>
      </c>
    </row>
    <row r="213" spans="1:17">
      <c r="A213" s="36" t="s">
        <v>7753</v>
      </c>
      <c r="B213" s="36" t="str">
        <f t="shared" si="15"/>
        <v>_25442</v>
      </c>
      <c r="C213" s="36" t="s">
        <v>4238</v>
      </c>
      <c r="D213" s="36" t="s">
        <v>89</v>
      </c>
      <c r="E213" s="36" t="str">
        <f t="shared" si="16"/>
        <v>_CAMSU</v>
      </c>
      <c r="F213" s="36" t="s">
        <v>46</v>
      </c>
      <c r="G213" s="36" t="s">
        <v>4207</v>
      </c>
      <c r="H213" s="36" t="str">
        <f t="shared" si="17"/>
        <v>_MU1FA</v>
      </c>
      <c r="I213" s="36" t="s">
        <v>4208</v>
      </c>
      <c r="J213" s="36" t="s">
        <v>4209</v>
      </c>
      <c r="K213" s="36" t="str">
        <f t="shared" si="18"/>
        <v>_KNBAM</v>
      </c>
      <c r="L213" s="36" t="s">
        <v>4208</v>
      </c>
      <c r="M213" s="36" t="s">
        <v>4228</v>
      </c>
      <c r="N213" s="36" t="str">
        <f t="shared" si="19"/>
        <v>_KNEXT</v>
      </c>
      <c r="O213" s="36" t="s">
        <v>4229</v>
      </c>
      <c r="P213" s="36" t="s">
        <v>4235</v>
      </c>
      <c r="Q213" s="36" t="s">
        <v>4236</v>
      </c>
    </row>
    <row r="214" spans="1:17">
      <c r="A214" s="36" t="s">
        <v>7754</v>
      </c>
      <c r="B214" s="36" t="str">
        <f t="shared" si="15"/>
        <v>_25443</v>
      </c>
      <c r="C214" s="36" t="s">
        <v>4239</v>
      </c>
      <c r="D214" s="36" t="s">
        <v>89</v>
      </c>
      <c r="E214" s="36" t="str">
        <f t="shared" si="16"/>
        <v>_CAMSU</v>
      </c>
      <c r="F214" s="36" t="s">
        <v>46</v>
      </c>
      <c r="G214" s="36" t="s">
        <v>4207</v>
      </c>
      <c r="H214" s="36" t="str">
        <f t="shared" si="17"/>
        <v>_MU1FA</v>
      </c>
      <c r="I214" s="36" t="s">
        <v>4208</v>
      </c>
      <c r="J214" s="36" t="s">
        <v>4209</v>
      </c>
      <c r="K214" s="36" t="str">
        <f t="shared" si="18"/>
        <v>_KNBAM</v>
      </c>
      <c r="L214" s="36" t="s">
        <v>4208</v>
      </c>
      <c r="M214" s="36" t="s">
        <v>4228</v>
      </c>
      <c r="N214" s="36" t="str">
        <f t="shared" si="19"/>
        <v>_KNEXT</v>
      </c>
      <c r="O214" s="36" t="s">
        <v>4229</v>
      </c>
      <c r="P214" s="36" t="s">
        <v>4235</v>
      </c>
      <c r="Q214" s="36" t="s">
        <v>4236</v>
      </c>
    </row>
    <row r="215" spans="1:17">
      <c r="A215" s="36" t="s">
        <v>7755</v>
      </c>
      <c r="B215" s="36" t="str">
        <f t="shared" si="15"/>
        <v>_25445</v>
      </c>
      <c r="C215" s="36" t="s">
        <v>4241</v>
      </c>
      <c r="D215" s="36" t="s">
        <v>89</v>
      </c>
      <c r="E215" s="36" t="str">
        <f t="shared" si="16"/>
        <v>_CAMSU</v>
      </c>
      <c r="F215" s="36" t="s">
        <v>46</v>
      </c>
      <c r="G215" s="36" t="s">
        <v>4207</v>
      </c>
      <c r="H215" s="36" t="str">
        <f t="shared" si="17"/>
        <v>_MU1FA</v>
      </c>
      <c r="I215" s="36" t="s">
        <v>4208</v>
      </c>
      <c r="J215" s="36" t="s">
        <v>4209</v>
      </c>
      <c r="K215" s="36" t="str">
        <f t="shared" si="18"/>
        <v>_KNBAM</v>
      </c>
      <c r="L215" s="36" t="s">
        <v>4208</v>
      </c>
      <c r="M215" s="36" t="s">
        <v>4228</v>
      </c>
      <c r="N215" s="36" t="str">
        <f t="shared" si="19"/>
        <v>_KNEXT</v>
      </c>
      <c r="O215" s="36" t="s">
        <v>4229</v>
      </c>
      <c r="P215" s="36" t="s">
        <v>4235</v>
      </c>
      <c r="Q215" s="36" t="s">
        <v>4236</v>
      </c>
    </row>
    <row r="216" spans="1:17">
      <c r="A216" s="36" t="s">
        <v>7756</v>
      </c>
      <c r="B216" s="36" t="str">
        <f t="shared" si="15"/>
        <v>_25501</v>
      </c>
      <c r="C216" s="36" t="s">
        <v>4243</v>
      </c>
      <c r="D216" s="36" t="s">
        <v>89</v>
      </c>
      <c r="E216" s="36" t="str">
        <f t="shared" si="16"/>
        <v>_CAMSU</v>
      </c>
      <c r="F216" s="36" t="s">
        <v>46</v>
      </c>
      <c r="G216" s="36" t="s">
        <v>4207</v>
      </c>
      <c r="H216" s="36" t="str">
        <f t="shared" si="17"/>
        <v>_MU1FA</v>
      </c>
      <c r="I216" s="36" t="s">
        <v>4208</v>
      </c>
      <c r="J216" s="36" t="s">
        <v>4209</v>
      </c>
      <c r="K216" s="36" t="str">
        <f t="shared" si="18"/>
        <v>_KNBAM</v>
      </c>
      <c r="L216" s="36" t="s">
        <v>4208</v>
      </c>
      <c r="M216" s="36" t="s">
        <v>4228</v>
      </c>
      <c r="N216" s="36" t="str">
        <f t="shared" si="19"/>
        <v>_KNEXT</v>
      </c>
      <c r="O216" s="36" t="s">
        <v>4229</v>
      </c>
      <c r="P216" s="36" t="s">
        <v>4235</v>
      </c>
      <c r="Q216" s="36" t="s">
        <v>4236</v>
      </c>
    </row>
    <row r="217" spans="1:17">
      <c r="A217" s="36" t="s">
        <v>7757</v>
      </c>
      <c r="B217" s="36" t="str">
        <f t="shared" si="15"/>
        <v>_25502</v>
      </c>
      <c r="C217" s="36" t="s">
        <v>4244</v>
      </c>
      <c r="D217" s="36" t="s">
        <v>89</v>
      </c>
      <c r="E217" s="36" t="str">
        <f t="shared" si="16"/>
        <v>_CAMSU</v>
      </c>
      <c r="F217" s="36" t="s">
        <v>46</v>
      </c>
      <c r="G217" s="36" t="s">
        <v>4207</v>
      </c>
      <c r="H217" s="36" t="str">
        <f t="shared" si="17"/>
        <v>_MU1FA</v>
      </c>
      <c r="I217" s="36" t="s">
        <v>4208</v>
      </c>
      <c r="J217" s="36" t="s">
        <v>4209</v>
      </c>
      <c r="K217" s="36" t="str">
        <f t="shared" si="18"/>
        <v>_KNBAM</v>
      </c>
      <c r="L217" s="36" t="s">
        <v>4208</v>
      </c>
      <c r="M217" s="36" t="s">
        <v>4228</v>
      </c>
      <c r="N217" s="36" t="str">
        <f t="shared" si="19"/>
        <v>_KNEXT</v>
      </c>
      <c r="O217" s="36" t="s">
        <v>4229</v>
      </c>
      <c r="P217" s="36" t="s">
        <v>4235</v>
      </c>
      <c r="Q217" s="36" t="s">
        <v>4236</v>
      </c>
    </row>
    <row r="218" spans="1:17">
      <c r="A218" s="36" t="s">
        <v>7758</v>
      </c>
      <c r="B218" s="36" t="str">
        <f t="shared" si="15"/>
        <v>_25361</v>
      </c>
      <c r="C218" s="36" t="s">
        <v>4249</v>
      </c>
      <c r="D218" s="36" t="s">
        <v>89</v>
      </c>
      <c r="E218" s="36" t="str">
        <f t="shared" si="16"/>
        <v>_CAMSU</v>
      </c>
      <c r="F218" s="36" t="s">
        <v>46</v>
      </c>
      <c r="G218" s="36" t="s">
        <v>4207</v>
      </c>
      <c r="H218" s="36" t="str">
        <f t="shared" si="17"/>
        <v>_MU1FA</v>
      </c>
      <c r="I218" s="36" t="s">
        <v>4208</v>
      </c>
      <c r="J218" s="36" t="s">
        <v>4209</v>
      </c>
      <c r="K218" s="36" t="str">
        <f t="shared" si="18"/>
        <v>_KNBAM</v>
      </c>
      <c r="L218" s="36" t="s">
        <v>4208</v>
      </c>
      <c r="M218" s="36" t="s">
        <v>4245</v>
      </c>
      <c r="N218" s="36" t="str">
        <f t="shared" si="19"/>
        <v>_KNPRG</v>
      </c>
      <c r="O218" s="36" t="s">
        <v>4246</v>
      </c>
      <c r="P218" s="36" t="s">
        <v>4247</v>
      </c>
      <c r="Q218" s="36" t="s">
        <v>4248</v>
      </c>
    </row>
    <row r="219" spans="1:17">
      <c r="A219" s="36" t="s">
        <v>7759</v>
      </c>
      <c r="B219" s="36" t="str">
        <f t="shared" si="15"/>
        <v>_25364</v>
      </c>
      <c r="C219" s="36" t="s">
        <v>4250</v>
      </c>
      <c r="D219" s="36" t="s">
        <v>89</v>
      </c>
      <c r="E219" s="36" t="str">
        <f t="shared" si="16"/>
        <v>_CAMSU</v>
      </c>
      <c r="F219" s="36" t="s">
        <v>46</v>
      </c>
      <c r="G219" s="36" t="s">
        <v>4207</v>
      </c>
      <c r="H219" s="36" t="str">
        <f t="shared" si="17"/>
        <v>_MU1FA</v>
      </c>
      <c r="I219" s="36" t="s">
        <v>4208</v>
      </c>
      <c r="J219" s="36" t="s">
        <v>4209</v>
      </c>
      <c r="K219" s="36" t="str">
        <f t="shared" si="18"/>
        <v>_KNBAM</v>
      </c>
      <c r="L219" s="36" t="s">
        <v>4208</v>
      </c>
      <c r="M219" s="36" t="s">
        <v>4245</v>
      </c>
      <c r="N219" s="36" t="str">
        <f t="shared" si="19"/>
        <v>_KNPRG</v>
      </c>
      <c r="O219" s="36" t="s">
        <v>4246</v>
      </c>
      <c r="P219" s="36" t="s">
        <v>4247</v>
      </c>
      <c r="Q219" s="36" t="s">
        <v>4248</v>
      </c>
    </row>
    <row r="220" spans="1:17">
      <c r="A220" s="36" t="s">
        <v>7760</v>
      </c>
      <c r="B220" s="36" t="str">
        <f t="shared" si="15"/>
        <v>_25371</v>
      </c>
      <c r="C220" s="36" t="s">
        <v>4251</v>
      </c>
      <c r="D220" s="36" t="s">
        <v>89</v>
      </c>
      <c r="E220" s="36" t="str">
        <f t="shared" si="16"/>
        <v>_CAMSU</v>
      </c>
      <c r="F220" s="36" t="s">
        <v>46</v>
      </c>
      <c r="G220" s="36" t="s">
        <v>4207</v>
      </c>
      <c r="H220" s="36" t="str">
        <f t="shared" si="17"/>
        <v>_MU1FA</v>
      </c>
      <c r="I220" s="36" t="s">
        <v>4208</v>
      </c>
      <c r="J220" s="36" t="s">
        <v>4209</v>
      </c>
      <c r="K220" s="36" t="str">
        <f t="shared" si="18"/>
        <v>_KNBAM</v>
      </c>
      <c r="L220" s="36" t="s">
        <v>4208</v>
      </c>
      <c r="M220" s="36" t="s">
        <v>4245</v>
      </c>
      <c r="N220" s="36" t="str">
        <f t="shared" si="19"/>
        <v>_KNPRG</v>
      </c>
      <c r="O220" s="36" t="s">
        <v>4246</v>
      </c>
      <c r="P220" s="36" t="s">
        <v>4247</v>
      </c>
      <c r="Q220" s="36" t="s">
        <v>4248</v>
      </c>
    </row>
    <row r="221" spans="1:17">
      <c r="A221" s="36" t="s">
        <v>7761</v>
      </c>
      <c r="B221" s="36" t="str">
        <f t="shared" si="15"/>
        <v>_25372</v>
      </c>
      <c r="C221" s="36" t="s">
        <v>4252</v>
      </c>
      <c r="D221" s="36" t="s">
        <v>89</v>
      </c>
      <c r="E221" s="36" t="str">
        <f t="shared" si="16"/>
        <v>_CAMSU</v>
      </c>
      <c r="F221" s="36" t="s">
        <v>46</v>
      </c>
      <c r="G221" s="36" t="s">
        <v>4207</v>
      </c>
      <c r="H221" s="36" t="str">
        <f t="shared" si="17"/>
        <v>_MU1FA</v>
      </c>
      <c r="I221" s="36" t="s">
        <v>4208</v>
      </c>
      <c r="J221" s="36" t="s">
        <v>4209</v>
      </c>
      <c r="K221" s="36" t="str">
        <f t="shared" si="18"/>
        <v>_KNBAM</v>
      </c>
      <c r="L221" s="36" t="s">
        <v>4208</v>
      </c>
      <c r="M221" s="36" t="s">
        <v>4245</v>
      </c>
      <c r="N221" s="36" t="str">
        <f t="shared" si="19"/>
        <v>_KNPRG</v>
      </c>
      <c r="O221" s="36" t="s">
        <v>4246</v>
      </c>
      <c r="P221" s="36" t="s">
        <v>4247</v>
      </c>
      <c r="Q221" s="36" t="s">
        <v>4248</v>
      </c>
    </row>
    <row r="222" spans="1:17">
      <c r="A222" s="36" t="s">
        <v>7762</v>
      </c>
      <c r="B222" s="36" t="str">
        <f t="shared" si="15"/>
        <v>_25373</v>
      </c>
      <c r="C222" s="36" t="s">
        <v>4253</v>
      </c>
      <c r="D222" s="36" t="s">
        <v>89</v>
      </c>
      <c r="E222" s="36" t="str">
        <f t="shared" si="16"/>
        <v>_CAMSU</v>
      </c>
      <c r="F222" s="36" t="s">
        <v>46</v>
      </c>
      <c r="G222" s="36" t="s">
        <v>4207</v>
      </c>
      <c r="H222" s="36" t="str">
        <f t="shared" si="17"/>
        <v>_MU1FA</v>
      </c>
      <c r="I222" s="36" t="s">
        <v>4208</v>
      </c>
      <c r="J222" s="36" t="s">
        <v>4209</v>
      </c>
      <c r="K222" s="36" t="str">
        <f t="shared" si="18"/>
        <v>_KNBAM</v>
      </c>
      <c r="L222" s="36" t="s">
        <v>4208</v>
      </c>
      <c r="M222" s="36" t="s">
        <v>4245</v>
      </c>
      <c r="N222" s="36" t="str">
        <f t="shared" si="19"/>
        <v>_KNPRG</v>
      </c>
      <c r="O222" s="36" t="s">
        <v>4246</v>
      </c>
      <c r="P222" s="36" t="s">
        <v>4247</v>
      </c>
      <c r="Q222" s="36" t="s">
        <v>4248</v>
      </c>
    </row>
    <row r="223" spans="1:17">
      <c r="A223" s="36" t="s">
        <v>7763</v>
      </c>
      <c r="B223" s="36" t="str">
        <f t="shared" si="15"/>
        <v>_25375</v>
      </c>
      <c r="C223" s="36" t="s">
        <v>4254</v>
      </c>
      <c r="D223" s="36" t="s">
        <v>89</v>
      </c>
      <c r="E223" s="36" t="str">
        <f t="shared" si="16"/>
        <v>_CAMSU</v>
      </c>
      <c r="F223" s="36" t="s">
        <v>46</v>
      </c>
      <c r="G223" s="36" t="s">
        <v>4207</v>
      </c>
      <c r="H223" s="36" t="str">
        <f t="shared" si="17"/>
        <v>_MU1FA</v>
      </c>
      <c r="I223" s="36" t="s">
        <v>4208</v>
      </c>
      <c r="J223" s="36" t="s">
        <v>4209</v>
      </c>
      <c r="K223" s="36" t="str">
        <f t="shared" si="18"/>
        <v>_KNBAM</v>
      </c>
      <c r="L223" s="36" t="s">
        <v>4208</v>
      </c>
      <c r="M223" s="36" t="s">
        <v>4245</v>
      </c>
      <c r="N223" s="36" t="str">
        <f t="shared" si="19"/>
        <v>_KNPRG</v>
      </c>
      <c r="O223" s="36" t="s">
        <v>4246</v>
      </c>
      <c r="P223" s="36" t="s">
        <v>4247</v>
      </c>
      <c r="Q223" s="36" t="s">
        <v>4248</v>
      </c>
    </row>
    <row r="224" spans="1:17">
      <c r="A224" s="36" t="s">
        <v>7764</v>
      </c>
      <c r="B224" s="36" t="str">
        <f t="shared" si="15"/>
        <v>_25386</v>
      </c>
      <c r="C224" s="36" t="s">
        <v>4255</v>
      </c>
      <c r="D224" s="36" t="s">
        <v>89</v>
      </c>
      <c r="E224" s="36" t="str">
        <f t="shared" si="16"/>
        <v>_CAMSU</v>
      </c>
      <c r="F224" s="36" t="s">
        <v>46</v>
      </c>
      <c r="G224" s="36" t="s">
        <v>4207</v>
      </c>
      <c r="H224" s="36" t="str">
        <f t="shared" si="17"/>
        <v>_MU1FA</v>
      </c>
      <c r="I224" s="36" t="s">
        <v>4208</v>
      </c>
      <c r="J224" s="36" t="s">
        <v>4209</v>
      </c>
      <c r="K224" s="36" t="str">
        <f t="shared" si="18"/>
        <v>_KNBAM</v>
      </c>
      <c r="L224" s="36" t="s">
        <v>4208</v>
      </c>
      <c r="M224" s="36" t="s">
        <v>4245</v>
      </c>
      <c r="N224" s="36" t="str">
        <f t="shared" si="19"/>
        <v>_KNPRG</v>
      </c>
      <c r="O224" s="36" t="s">
        <v>4246</v>
      </c>
      <c r="P224" s="36" t="s">
        <v>4247</v>
      </c>
      <c r="Q224" s="36" t="s">
        <v>4248</v>
      </c>
    </row>
    <row r="225" spans="1:17">
      <c r="A225" s="36" t="s">
        <v>7765</v>
      </c>
      <c r="B225" s="36" t="str">
        <f t="shared" si="15"/>
        <v>_25406</v>
      </c>
      <c r="C225" s="36" t="s">
        <v>4256</v>
      </c>
      <c r="D225" s="36" t="s">
        <v>89</v>
      </c>
      <c r="E225" s="36" t="str">
        <f t="shared" si="16"/>
        <v>_CAMSU</v>
      </c>
      <c r="F225" s="36" t="s">
        <v>46</v>
      </c>
      <c r="G225" s="36" t="s">
        <v>4207</v>
      </c>
      <c r="H225" s="36" t="str">
        <f t="shared" si="17"/>
        <v>_MU1FA</v>
      </c>
      <c r="I225" s="36" t="s">
        <v>4208</v>
      </c>
      <c r="J225" s="36" t="s">
        <v>4209</v>
      </c>
      <c r="K225" s="36" t="str">
        <f t="shared" si="18"/>
        <v>_KNBAM</v>
      </c>
      <c r="L225" s="36" t="s">
        <v>4208</v>
      </c>
      <c r="M225" s="36" t="s">
        <v>4245</v>
      </c>
      <c r="N225" s="36" t="str">
        <f t="shared" si="19"/>
        <v>_KNPRG</v>
      </c>
      <c r="O225" s="36" t="s">
        <v>4246</v>
      </c>
      <c r="P225" s="36" t="s">
        <v>4247</v>
      </c>
      <c r="Q225" s="36" t="s">
        <v>4248</v>
      </c>
    </row>
    <row r="226" spans="1:17">
      <c r="A226" s="36" t="s">
        <v>7766</v>
      </c>
      <c r="B226" s="36" t="str">
        <f t="shared" si="15"/>
        <v>_25415</v>
      </c>
      <c r="C226" s="36" t="s">
        <v>4257</v>
      </c>
      <c r="D226" s="36" t="s">
        <v>89</v>
      </c>
      <c r="E226" s="36" t="str">
        <f t="shared" si="16"/>
        <v>_CAMSU</v>
      </c>
      <c r="F226" s="36" t="s">
        <v>46</v>
      </c>
      <c r="G226" s="36" t="s">
        <v>4207</v>
      </c>
      <c r="H226" s="36" t="str">
        <f t="shared" si="17"/>
        <v>_MU1FA</v>
      </c>
      <c r="I226" s="36" t="s">
        <v>4208</v>
      </c>
      <c r="J226" s="36" t="s">
        <v>4209</v>
      </c>
      <c r="K226" s="36" t="str">
        <f t="shared" si="18"/>
        <v>_KNBAM</v>
      </c>
      <c r="L226" s="36" t="s">
        <v>4208</v>
      </c>
      <c r="M226" s="36" t="s">
        <v>4245</v>
      </c>
      <c r="N226" s="36" t="str">
        <f t="shared" si="19"/>
        <v>_KNPRG</v>
      </c>
      <c r="O226" s="36" t="s">
        <v>4246</v>
      </c>
      <c r="P226" s="36" t="s">
        <v>4247</v>
      </c>
      <c r="Q226" s="36" t="s">
        <v>4248</v>
      </c>
    </row>
    <row r="227" spans="1:17">
      <c r="A227" s="36" t="s">
        <v>7767</v>
      </c>
      <c r="B227" s="36" t="str">
        <f t="shared" si="15"/>
        <v>_25416</v>
      </c>
      <c r="C227" s="36" t="s">
        <v>4258</v>
      </c>
      <c r="D227" s="36" t="s">
        <v>89</v>
      </c>
      <c r="E227" s="36" t="str">
        <f t="shared" si="16"/>
        <v>_CAMSU</v>
      </c>
      <c r="F227" s="36" t="s">
        <v>46</v>
      </c>
      <c r="G227" s="36" t="s">
        <v>4207</v>
      </c>
      <c r="H227" s="36" t="str">
        <f t="shared" si="17"/>
        <v>_MU1FA</v>
      </c>
      <c r="I227" s="36" t="s">
        <v>4208</v>
      </c>
      <c r="J227" s="36" t="s">
        <v>4209</v>
      </c>
      <c r="K227" s="36" t="str">
        <f t="shared" si="18"/>
        <v>_KNBAM</v>
      </c>
      <c r="L227" s="36" t="s">
        <v>4208</v>
      </c>
      <c r="M227" s="36" t="s">
        <v>4245</v>
      </c>
      <c r="N227" s="36" t="str">
        <f t="shared" si="19"/>
        <v>_KNPRG</v>
      </c>
      <c r="O227" s="36" t="s">
        <v>4246</v>
      </c>
      <c r="P227" s="36" t="s">
        <v>4247</v>
      </c>
      <c r="Q227" s="36" t="s">
        <v>4248</v>
      </c>
    </row>
    <row r="228" spans="1:17">
      <c r="A228" s="36" t="s">
        <v>7768</v>
      </c>
      <c r="B228" s="36" t="str">
        <f t="shared" si="15"/>
        <v>_25417</v>
      </c>
      <c r="C228" s="36" t="s">
        <v>4259</v>
      </c>
      <c r="D228" s="36" t="s">
        <v>89</v>
      </c>
      <c r="E228" s="36" t="str">
        <f t="shared" si="16"/>
        <v>_CAMSU</v>
      </c>
      <c r="F228" s="36" t="s">
        <v>46</v>
      </c>
      <c r="G228" s="36" t="s">
        <v>4207</v>
      </c>
      <c r="H228" s="36" t="str">
        <f t="shared" si="17"/>
        <v>_MU1FA</v>
      </c>
      <c r="I228" s="36" t="s">
        <v>4208</v>
      </c>
      <c r="J228" s="36" t="s">
        <v>4209</v>
      </c>
      <c r="K228" s="36" t="str">
        <f t="shared" si="18"/>
        <v>_KNBAM</v>
      </c>
      <c r="L228" s="36" t="s">
        <v>4208</v>
      </c>
      <c r="M228" s="36" t="s">
        <v>4245</v>
      </c>
      <c r="N228" s="36" t="str">
        <f t="shared" si="19"/>
        <v>_KNPRG</v>
      </c>
      <c r="O228" s="36" t="s">
        <v>4246</v>
      </c>
      <c r="P228" s="36" t="s">
        <v>4247</v>
      </c>
      <c r="Q228" s="36" t="s">
        <v>4248</v>
      </c>
    </row>
    <row r="229" spans="1:17">
      <c r="A229" s="36" t="s">
        <v>7769</v>
      </c>
      <c r="B229" s="36" t="str">
        <f t="shared" si="15"/>
        <v>_25418</v>
      </c>
      <c r="C229" s="36" t="s">
        <v>4260</v>
      </c>
      <c r="D229" s="36" t="s">
        <v>89</v>
      </c>
      <c r="E229" s="36" t="str">
        <f t="shared" si="16"/>
        <v>_CAMSU</v>
      </c>
      <c r="F229" s="36" t="s">
        <v>46</v>
      </c>
      <c r="G229" s="36" t="s">
        <v>4207</v>
      </c>
      <c r="H229" s="36" t="str">
        <f t="shared" si="17"/>
        <v>_MU1FA</v>
      </c>
      <c r="I229" s="36" t="s">
        <v>4208</v>
      </c>
      <c r="J229" s="36" t="s">
        <v>4209</v>
      </c>
      <c r="K229" s="36" t="str">
        <f t="shared" si="18"/>
        <v>_KNBAM</v>
      </c>
      <c r="L229" s="36" t="s">
        <v>4208</v>
      </c>
      <c r="M229" s="36" t="s">
        <v>4245</v>
      </c>
      <c r="N229" s="36" t="str">
        <f t="shared" si="19"/>
        <v>_KNPRG</v>
      </c>
      <c r="O229" s="36" t="s">
        <v>4246</v>
      </c>
      <c r="P229" s="36" t="s">
        <v>4247</v>
      </c>
      <c r="Q229" s="36" t="s">
        <v>4248</v>
      </c>
    </row>
    <row r="230" spans="1:17">
      <c r="A230" s="36" t="s">
        <v>7770</v>
      </c>
      <c r="B230" s="36" t="str">
        <f t="shared" si="15"/>
        <v>_25505</v>
      </c>
      <c r="C230" s="36" t="s">
        <v>7771</v>
      </c>
      <c r="D230" s="36" t="s">
        <v>89</v>
      </c>
      <c r="E230" s="36" t="str">
        <f t="shared" si="16"/>
        <v>_CAMSU</v>
      </c>
      <c r="F230" s="36" t="s">
        <v>46</v>
      </c>
      <c r="G230" s="36" t="s">
        <v>4207</v>
      </c>
      <c r="H230" s="36" t="str">
        <f t="shared" si="17"/>
        <v>_MU1FA</v>
      </c>
      <c r="I230" s="36" t="s">
        <v>4208</v>
      </c>
      <c r="J230" s="36" t="s">
        <v>4209</v>
      </c>
      <c r="K230" s="36" t="str">
        <f t="shared" si="18"/>
        <v>_KNBAM</v>
      </c>
      <c r="L230" s="36" t="s">
        <v>4208</v>
      </c>
      <c r="M230" s="36" t="s">
        <v>4245</v>
      </c>
      <c r="N230" s="36" t="str">
        <f t="shared" si="19"/>
        <v>_KNPRG</v>
      </c>
      <c r="O230" s="36" t="s">
        <v>4246</v>
      </c>
      <c r="P230" s="36" t="s">
        <v>4247</v>
      </c>
      <c r="Q230" s="36" t="s">
        <v>4248</v>
      </c>
    </row>
    <row r="231" spans="1:17">
      <c r="A231" s="36" t="s">
        <v>7772</v>
      </c>
      <c r="B231" s="36" t="str">
        <f t="shared" si="15"/>
        <v>_25506</v>
      </c>
      <c r="C231" s="36" t="s">
        <v>7773</v>
      </c>
      <c r="D231" s="36" t="s">
        <v>89</v>
      </c>
      <c r="E231" s="36" t="str">
        <f t="shared" si="16"/>
        <v>_CAMSU</v>
      </c>
      <c r="F231" s="36" t="s">
        <v>46</v>
      </c>
      <c r="G231" s="36" t="s">
        <v>4207</v>
      </c>
      <c r="H231" s="36" t="str">
        <f t="shared" si="17"/>
        <v>_MU1FA</v>
      </c>
      <c r="I231" s="36" t="s">
        <v>4208</v>
      </c>
      <c r="J231" s="36" t="s">
        <v>4209</v>
      </c>
      <c r="K231" s="36" t="str">
        <f t="shared" si="18"/>
        <v>_KNBAM</v>
      </c>
      <c r="L231" s="36" t="s">
        <v>4208</v>
      </c>
      <c r="M231" s="36" t="s">
        <v>4245</v>
      </c>
      <c r="N231" s="36" t="str">
        <f t="shared" si="19"/>
        <v>_KNPRG</v>
      </c>
      <c r="O231" s="36" t="s">
        <v>4246</v>
      </c>
      <c r="P231" s="36" t="s">
        <v>4247</v>
      </c>
      <c r="Q231" s="36" t="s">
        <v>4248</v>
      </c>
    </row>
    <row r="232" spans="1:17">
      <c r="A232" s="36" t="s">
        <v>7774</v>
      </c>
      <c r="B232" s="36" t="str">
        <f t="shared" si="15"/>
        <v>_25507</v>
      </c>
      <c r="C232" s="36" t="s">
        <v>4261</v>
      </c>
      <c r="D232" s="36" t="s">
        <v>89</v>
      </c>
      <c r="E232" s="36" t="str">
        <f t="shared" si="16"/>
        <v>_CAMSU</v>
      </c>
      <c r="F232" s="36" t="s">
        <v>46</v>
      </c>
      <c r="G232" s="36" t="s">
        <v>4207</v>
      </c>
      <c r="H232" s="36" t="str">
        <f t="shared" si="17"/>
        <v>_MU1FA</v>
      </c>
      <c r="I232" s="36" t="s">
        <v>4208</v>
      </c>
      <c r="J232" s="36" t="s">
        <v>4209</v>
      </c>
      <c r="K232" s="36" t="str">
        <f t="shared" si="18"/>
        <v>_KNBAM</v>
      </c>
      <c r="L232" s="36" t="s">
        <v>4208</v>
      </c>
      <c r="M232" s="36" t="s">
        <v>4245</v>
      </c>
      <c r="N232" s="36" t="str">
        <f t="shared" si="19"/>
        <v>_KNPRG</v>
      </c>
      <c r="O232" s="36" t="s">
        <v>4246</v>
      </c>
      <c r="P232" s="36" t="s">
        <v>4247</v>
      </c>
      <c r="Q232" s="36" t="s">
        <v>4248</v>
      </c>
    </row>
    <row r="233" spans="1:17">
      <c r="A233" s="36" t="s">
        <v>7775</v>
      </c>
      <c r="B233" s="36" t="str">
        <f t="shared" si="15"/>
        <v>_17664</v>
      </c>
      <c r="C233" s="36" t="s">
        <v>7058</v>
      </c>
      <c r="D233" s="36" t="s">
        <v>89</v>
      </c>
      <c r="E233" s="36" t="str">
        <f t="shared" si="16"/>
        <v>_CAMSU</v>
      </c>
      <c r="F233" s="36" t="s">
        <v>46</v>
      </c>
      <c r="G233" s="36" t="s">
        <v>171</v>
      </c>
      <c r="H233" s="36" t="str">
        <f t="shared" si="17"/>
        <v>_UCRLO</v>
      </c>
      <c r="I233" s="36" t="s">
        <v>7052</v>
      </c>
      <c r="J233" s="36" t="s">
        <v>172</v>
      </c>
      <c r="K233" s="36" t="str">
        <f t="shared" si="18"/>
        <v>_AIDVO</v>
      </c>
      <c r="L233" s="36" t="s">
        <v>7053</v>
      </c>
      <c r="M233" s="36" t="s">
        <v>7054</v>
      </c>
      <c r="N233" s="36" t="str">
        <f t="shared" si="19"/>
        <v>_AICCP</v>
      </c>
      <c r="O233" s="36" t="s">
        <v>7055</v>
      </c>
      <c r="P233" s="36" t="s">
        <v>7056</v>
      </c>
      <c r="Q233" s="36" t="s">
        <v>7057</v>
      </c>
    </row>
    <row r="234" spans="1:17">
      <c r="A234" s="36" t="s">
        <v>7776</v>
      </c>
      <c r="B234" s="36" t="str">
        <f t="shared" si="15"/>
        <v>_17699</v>
      </c>
      <c r="C234" s="36" t="s">
        <v>7059</v>
      </c>
      <c r="D234" s="36" t="s">
        <v>89</v>
      </c>
      <c r="E234" s="36" t="str">
        <f t="shared" si="16"/>
        <v>_CAMSU</v>
      </c>
      <c r="F234" s="36" t="s">
        <v>46</v>
      </c>
      <c r="G234" s="36" t="s">
        <v>171</v>
      </c>
      <c r="H234" s="36" t="str">
        <f t="shared" si="17"/>
        <v>_UCRLO</v>
      </c>
      <c r="I234" s="36" t="s">
        <v>7052</v>
      </c>
      <c r="J234" s="36" t="s">
        <v>172</v>
      </c>
      <c r="K234" s="36" t="str">
        <f t="shared" si="18"/>
        <v>_AIDVO</v>
      </c>
      <c r="L234" s="36" t="s">
        <v>7053</v>
      </c>
      <c r="M234" s="36" t="s">
        <v>7054</v>
      </c>
      <c r="N234" s="36" t="str">
        <f t="shared" si="19"/>
        <v>_AICCP</v>
      </c>
      <c r="O234" s="36" t="s">
        <v>7055</v>
      </c>
      <c r="P234" s="36" t="s">
        <v>7056</v>
      </c>
      <c r="Q234" s="36" t="s">
        <v>7057</v>
      </c>
    </row>
    <row r="235" spans="1:17">
      <c r="A235" s="36" t="s">
        <v>7777</v>
      </c>
      <c r="B235" s="36" t="str">
        <f t="shared" si="15"/>
        <v>_17630</v>
      </c>
      <c r="C235" s="36" t="s">
        <v>175</v>
      </c>
      <c r="D235" s="36" t="s">
        <v>89</v>
      </c>
      <c r="E235" s="36" t="str">
        <f t="shared" si="16"/>
        <v>_CAMSU</v>
      </c>
      <c r="F235" s="36" t="s">
        <v>46</v>
      </c>
      <c r="G235" s="36" t="s">
        <v>171</v>
      </c>
      <c r="H235" s="36" t="str">
        <f t="shared" si="17"/>
        <v>_UCRLO</v>
      </c>
      <c r="I235" s="36" t="s">
        <v>7052</v>
      </c>
      <c r="J235" s="36" t="s">
        <v>172</v>
      </c>
      <c r="K235" s="36" t="str">
        <f t="shared" si="18"/>
        <v>_AIDVO</v>
      </c>
      <c r="L235" s="36" t="s">
        <v>7053</v>
      </c>
      <c r="M235" s="36" t="s">
        <v>173</v>
      </c>
      <c r="N235" s="36" t="str">
        <f t="shared" si="19"/>
        <v>_AIDBA</v>
      </c>
      <c r="O235" s="36" t="s">
        <v>7060</v>
      </c>
      <c r="P235" s="36" t="s">
        <v>174</v>
      </c>
      <c r="Q235" s="36" t="s">
        <v>7061</v>
      </c>
    </row>
    <row r="236" spans="1:17">
      <c r="A236" s="36" t="s">
        <v>7778</v>
      </c>
      <c r="B236" s="36" t="str">
        <f t="shared" si="15"/>
        <v>_17640</v>
      </c>
      <c r="C236" s="36" t="s">
        <v>7062</v>
      </c>
      <c r="D236" s="36" t="s">
        <v>89</v>
      </c>
      <c r="E236" s="36" t="str">
        <f t="shared" si="16"/>
        <v>_CAMSU</v>
      </c>
      <c r="F236" s="36" t="s">
        <v>46</v>
      </c>
      <c r="G236" s="36" t="s">
        <v>171</v>
      </c>
      <c r="H236" s="36" t="str">
        <f t="shared" si="17"/>
        <v>_UCRLO</v>
      </c>
      <c r="I236" s="36" t="s">
        <v>7052</v>
      </c>
      <c r="J236" s="36" t="s">
        <v>172</v>
      </c>
      <c r="K236" s="36" t="str">
        <f t="shared" si="18"/>
        <v>_AIDVO</v>
      </c>
      <c r="L236" s="36" t="s">
        <v>7053</v>
      </c>
      <c r="M236" s="36" t="s">
        <v>173</v>
      </c>
      <c r="N236" s="36" t="str">
        <f t="shared" si="19"/>
        <v>_AIDBA</v>
      </c>
      <c r="O236" s="36" t="s">
        <v>7060</v>
      </c>
      <c r="P236" s="36" t="s">
        <v>174</v>
      </c>
      <c r="Q236" s="36" t="s">
        <v>7061</v>
      </c>
    </row>
    <row r="237" spans="1:17">
      <c r="A237" s="36" t="s">
        <v>7779</v>
      </c>
      <c r="B237" s="36" t="str">
        <f t="shared" si="15"/>
        <v>_17641</v>
      </c>
      <c r="C237" s="36" t="s">
        <v>181</v>
      </c>
      <c r="D237" s="36" t="s">
        <v>89</v>
      </c>
      <c r="E237" s="36" t="str">
        <f t="shared" si="16"/>
        <v>_CAMSU</v>
      </c>
      <c r="F237" s="36" t="s">
        <v>46</v>
      </c>
      <c r="G237" s="36" t="s">
        <v>171</v>
      </c>
      <c r="H237" s="36" t="str">
        <f t="shared" si="17"/>
        <v>_UCRLO</v>
      </c>
      <c r="I237" s="36" t="s">
        <v>7052</v>
      </c>
      <c r="J237" s="36" t="s">
        <v>172</v>
      </c>
      <c r="K237" s="36" t="str">
        <f t="shared" si="18"/>
        <v>_AIDVO</v>
      </c>
      <c r="L237" s="36" t="s">
        <v>7053</v>
      </c>
      <c r="M237" s="36" t="s">
        <v>173</v>
      </c>
      <c r="N237" s="36" t="str">
        <f t="shared" si="19"/>
        <v>_AIDBA</v>
      </c>
      <c r="O237" s="36" t="s">
        <v>7060</v>
      </c>
      <c r="P237" s="36" t="s">
        <v>174</v>
      </c>
      <c r="Q237" s="36" t="s">
        <v>7061</v>
      </c>
    </row>
    <row r="238" spans="1:17">
      <c r="A238" s="36" t="s">
        <v>7780</v>
      </c>
      <c r="B238" s="36" t="str">
        <f t="shared" si="15"/>
        <v>_17642</v>
      </c>
      <c r="C238" s="36" t="s">
        <v>7429</v>
      </c>
      <c r="D238" s="36" t="s">
        <v>89</v>
      </c>
      <c r="E238" s="36" t="str">
        <f t="shared" si="16"/>
        <v>_CAMSU</v>
      </c>
      <c r="F238" s="36" t="s">
        <v>46</v>
      </c>
      <c r="G238" s="36" t="s">
        <v>171</v>
      </c>
      <c r="H238" s="36" t="str">
        <f t="shared" si="17"/>
        <v>_UCRLO</v>
      </c>
      <c r="I238" s="36" t="s">
        <v>7052</v>
      </c>
      <c r="J238" s="36" t="s">
        <v>172</v>
      </c>
      <c r="K238" s="36" t="str">
        <f t="shared" si="18"/>
        <v>_AIDVO</v>
      </c>
      <c r="L238" s="36" t="s">
        <v>7053</v>
      </c>
      <c r="M238" s="36" t="s">
        <v>173</v>
      </c>
      <c r="N238" s="36" t="str">
        <f t="shared" si="19"/>
        <v>_AIDBA</v>
      </c>
      <c r="O238" s="36" t="s">
        <v>7060</v>
      </c>
      <c r="P238" s="36" t="s">
        <v>174</v>
      </c>
      <c r="Q238" s="36" t="s">
        <v>7061</v>
      </c>
    </row>
    <row r="239" spans="1:17">
      <c r="A239" s="36" t="s">
        <v>7781</v>
      </c>
      <c r="B239" s="36" t="str">
        <f t="shared" si="15"/>
        <v>_17643</v>
      </c>
      <c r="C239" s="36" t="s">
        <v>7063</v>
      </c>
      <c r="D239" s="36" t="s">
        <v>89</v>
      </c>
      <c r="E239" s="36" t="str">
        <f t="shared" si="16"/>
        <v>_CAMSU</v>
      </c>
      <c r="F239" s="36" t="s">
        <v>46</v>
      </c>
      <c r="G239" s="36" t="s">
        <v>171</v>
      </c>
      <c r="H239" s="36" t="str">
        <f t="shared" si="17"/>
        <v>_UCRLO</v>
      </c>
      <c r="I239" s="36" t="s">
        <v>7052</v>
      </c>
      <c r="J239" s="36" t="s">
        <v>172</v>
      </c>
      <c r="K239" s="36" t="str">
        <f t="shared" si="18"/>
        <v>_AIDVO</v>
      </c>
      <c r="L239" s="36" t="s">
        <v>7053</v>
      </c>
      <c r="M239" s="36" t="s">
        <v>173</v>
      </c>
      <c r="N239" s="36" t="str">
        <f t="shared" si="19"/>
        <v>_AIDBA</v>
      </c>
      <c r="O239" s="36" t="s">
        <v>7060</v>
      </c>
      <c r="P239" s="36" t="s">
        <v>174</v>
      </c>
      <c r="Q239" s="36" t="s">
        <v>7061</v>
      </c>
    </row>
    <row r="240" spans="1:17">
      <c r="A240" s="36" t="s">
        <v>7782</v>
      </c>
      <c r="B240" s="36" t="str">
        <f t="shared" si="15"/>
        <v>_17647</v>
      </c>
      <c r="C240" s="36" t="s">
        <v>176</v>
      </c>
      <c r="D240" s="36" t="s">
        <v>89</v>
      </c>
      <c r="E240" s="36" t="str">
        <f t="shared" si="16"/>
        <v>_CAMSU</v>
      </c>
      <c r="F240" s="36" t="s">
        <v>46</v>
      </c>
      <c r="G240" s="36" t="s">
        <v>171</v>
      </c>
      <c r="H240" s="36" t="str">
        <f t="shared" si="17"/>
        <v>_UCRLO</v>
      </c>
      <c r="I240" s="36" t="s">
        <v>7052</v>
      </c>
      <c r="J240" s="36" t="s">
        <v>172</v>
      </c>
      <c r="K240" s="36" t="str">
        <f t="shared" si="18"/>
        <v>_AIDVO</v>
      </c>
      <c r="L240" s="36" t="s">
        <v>7053</v>
      </c>
      <c r="M240" s="36" t="s">
        <v>173</v>
      </c>
      <c r="N240" s="36" t="str">
        <f t="shared" si="19"/>
        <v>_AIDBA</v>
      </c>
      <c r="O240" s="36" t="s">
        <v>7060</v>
      </c>
      <c r="P240" s="36" t="s">
        <v>174</v>
      </c>
      <c r="Q240" s="36" t="s">
        <v>7061</v>
      </c>
    </row>
    <row r="241" spans="1:17">
      <c r="A241" s="36" t="s">
        <v>7783</v>
      </c>
      <c r="B241" s="36" t="str">
        <f t="shared" si="15"/>
        <v>_17670</v>
      </c>
      <c r="C241" s="36" t="s">
        <v>7064</v>
      </c>
      <c r="D241" s="36" t="s">
        <v>89</v>
      </c>
      <c r="E241" s="36" t="str">
        <f t="shared" si="16"/>
        <v>_CAMSU</v>
      </c>
      <c r="F241" s="36" t="s">
        <v>46</v>
      </c>
      <c r="G241" s="36" t="s">
        <v>171</v>
      </c>
      <c r="H241" s="36" t="str">
        <f t="shared" si="17"/>
        <v>_UCRLO</v>
      </c>
      <c r="I241" s="36" t="s">
        <v>7052</v>
      </c>
      <c r="J241" s="36" t="s">
        <v>172</v>
      </c>
      <c r="K241" s="36" t="str">
        <f t="shared" si="18"/>
        <v>_AIDVO</v>
      </c>
      <c r="L241" s="36" t="s">
        <v>7053</v>
      </c>
      <c r="M241" s="36" t="s">
        <v>173</v>
      </c>
      <c r="N241" s="36" t="str">
        <f t="shared" si="19"/>
        <v>_AIDBA</v>
      </c>
      <c r="O241" s="36" t="s">
        <v>7060</v>
      </c>
      <c r="P241" s="36" t="s">
        <v>174</v>
      </c>
      <c r="Q241" s="36" t="s">
        <v>7061</v>
      </c>
    </row>
    <row r="242" spans="1:17">
      <c r="A242" s="36" t="s">
        <v>7784</v>
      </c>
      <c r="B242" s="36" t="str">
        <f t="shared" si="15"/>
        <v>_17661</v>
      </c>
      <c r="C242" s="36" t="s">
        <v>7430</v>
      </c>
      <c r="D242" s="36" t="s">
        <v>89</v>
      </c>
      <c r="E242" s="36" t="str">
        <f t="shared" si="16"/>
        <v>_CAMSU</v>
      </c>
      <c r="F242" s="36" t="s">
        <v>46</v>
      </c>
      <c r="G242" s="36" t="s">
        <v>171</v>
      </c>
      <c r="H242" s="36" t="str">
        <f t="shared" si="17"/>
        <v>_UCRLO</v>
      </c>
      <c r="I242" s="36" t="s">
        <v>7052</v>
      </c>
      <c r="J242" s="36" t="s">
        <v>172</v>
      </c>
      <c r="K242" s="36" t="str">
        <f t="shared" si="18"/>
        <v>_AIDVO</v>
      </c>
      <c r="L242" s="36" t="s">
        <v>7053</v>
      </c>
      <c r="M242" s="36" t="s">
        <v>173</v>
      </c>
      <c r="N242" s="36" t="str">
        <f t="shared" si="19"/>
        <v>_AIDBA</v>
      </c>
      <c r="O242" s="36" t="s">
        <v>7060</v>
      </c>
      <c r="P242" s="36" t="s">
        <v>177</v>
      </c>
      <c r="Q242" s="36" t="s">
        <v>178</v>
      </c>
    </row>
    <row r="243" spans="1:17">
      <c r="A243" s="36" t="s">
        <v>7785</v>
      </c>
      <c r="B243" s="36" t="str">
        <f t="shared" si="15"/>
        <v>_17701</v>
      </c>
      <c r="C243" s="36" t="s">
        <v>179</v>
      </c>
      <c r="D243" s="36" t="s">
        <v>89</v>
      </c>
      <c r="E243" s="36" t="str">
        <f t="shared" si="16"/>
        <v>_CAMSU</v>
      </c>
      <c r="F243" s="36" t="s">
        <v>46</v>
      </c>
      <c r="G243" s="36" t="s">
        <v>171</v>
      </c>
      <c r="H243" s="36" t="str">
        <f t="shared" si="17"/>
        <v>_UCRLO</v>
      </c>
      <c r="I243" s="36" t="s">
        <v>7052</v>
      </c>
      <c r="J243" s="36" t="s">
        <v>172</v>
      </c>
      <c r="K243" s="36" t="str">
        <f t="shared" si="18"/>
        <v>_AIDVO</v>
      </c>
      <c r="L243" s="36" t="s">
        <v>7053</v>
      </c>
      <c r="M243" s="36" t="s">
        <v>173</v>
      </c>
      <c r="N243" s="36" t="str">
        <f t="shared" si="19"/>
        <v>_AIDBA</v>
      </c>
      <c r="O243" s="36" t="s">
        <v>7060</v>
      </c>
      <c r="P243" s="36" t="s">
        <v>177</v>
      </c>
      <c r="Q243" s="36" t="s">
        <v>178</v>
      </c>
    </row>
    <row r="244" spans="1:17">
      <c r="A244" s="36" t="s">
        <v>7786</v>
      </c>
      <c r="B244" s="36" t="str">
        <f t="shared" si="15"/>
        <v>_17628</v>
      </c>
      <c r="C244" s="36" t="s">
        <v>7066</v>
      </c>
      <c r="D244" s="36" t="s">
        <v>89</v>
      </c>
      <c r="E244" s="36" t="str">
        <f t="shared" si="16"/>
        <v>_CAMSU</v>
      </c>
      <c r="F244" s="36" t="s">
        <v>46</v>
      </c>
      <c r="G244" s="36" t="s">
        <v>171</v>
      </c>
      <c r="H244" s="36" t="str">
        <f t="shared" si="17"/>
        <v>_UCRLO</v>
      </c>
      <c r="I244" s="36" t="s">
        <v>7052</v>
      </c>
      <c r="J244" s="36" t="s">
        <v>172</v>
      </c>
      <c r="K244" s="36" t="str">
        <f t="shared" si="18"/>
        <v>_AIDVO</v>
      </c>
      <c r="L244" s="36" t="s">
        <v>7053</v>
      </c>
      <c r="M244" s="36" t="s">
        <v>173</v>
      </c>
      <c r="N244" s="36" t="str">
        <f t="shared" si="19"/>
        <v>_AIDBA</v>
      </c>
      <c r="O244" s="36" t="s">
        <v>7060</v>
      </c>
      <c r="P244" s="36" t="s">
        <v>180</v>
      </c>
      <c r="Q244" s="36" t="s">
        <v>7065</v>
      </c>
    </row>
    <row r="245" spans="1:17">
      <c r="A245" s="36" t="s">
        <v>7787</v>
      </c>
      <c r="B245" s="36" t="str">
        <f t="shared" si="15"/>
        <v>_17660</v>
      </c>
      <c r="C245" s="36" t="s">
        <v>7068</v>
      </c>
      <c r="D245" s="36" t="s">
        <v>89</v>
      </c>
      <c r="E245" s="36" t="str">
        <f t="shared" si="16"/>
        <v>_CAMSU</v>
      </c>
      <c r="F245" s="36" t="s">
        <v>46</v>
      </c>
      <c r="G245" s="36" t="s">
        <v>171</v>
      </c>
      <c r="H245" s="36" t="str">
        <f t="shared" si="17"/>
        <v>_UCRLO</v>
      </c>
      <c r="I245" s="36" t="s">
        <v>7052</v>
      </c>
      <c r="J245" s="36" t="s">
        <v>172</v>
      </c>
      <c r="K245" s="36" t="str">
        <f t="shared" si="18"/>
        <v>_AIDVO</v>
      </c>
      <c r="L245" s="36" t="s">
        <v>7053</v>
      </c>
      <c r="M245" s="36" t="s">
        <v>173</v>
      </c>
      <c r="N245" s="36" t="str">
        <f t="shared" si="19"/>
        <v>_AIDBA</v>
      </c>
      <c r="O245" s="36" t="s">
        <v>7060</v>
      </c>
      <c r="P245" s="36" t="s">
        <v>193</v>
      </c>
      <c r="Q245" s="36" t="s">
        <v>7067</v>
      </c>
    </row>
    <row r="246" spans="1:17">
      <c r="A246" s="36" t="s">
        <v>7788</v>
      </c>
      <c r="B246" s="36" t="str">
        <f t="shared" si="15"/>
        <v>_17662</v>
      </c>
      <c r="C246" s="36" t="s">
        <v>194</v>
      </c>
      <c r="D246" s="36" t="s">
        <v>89</v>
      </c>
      <c r="E246" s="36" t="str">
        <f t="shared" si="16"/>
        <v>_CAMSU</v>
      </c>
      <c r="F246" s="36" t="s">
        <v>46</v>
      </c>
      <c r="G246" s="36" t="s">
        <v>171</v>
      </c>
      <c r="H246" s="36" t="str">
        <f t="shared" si="17"/>
        <v>_UCRLO</v>
      </c>
      <c r="I246" s="36" t="s">
        <v>7052</v>
      </c>
      <c r="J246" s="36" t="s">
        <v>172</v>
      </c>
      <c r="K246" s="36" t="str">
        <f t="shared" si="18"/>
        <v>_AIDVO</v>
      </c>
      <c r="L246" s="36" t="s">
        <v>7053</v>
      </c>
      <c r="M246" s="36" t="s">
        <v>173</v>
      </c>
      <c r="N246" s="36" t="str">
        <f t="shared" si="19"/>
        <v>_AIDBA</v>
      </c>
      <c r="O246" s="36" t="s">
        <v>7060</v>
      </c>
      <c r="P246" s="36" t="s">
        <v>193</v>
      </c>
      <c r="Q246" s="36" t="s">
        <v>7067</v>
      </c>
    </row>
    <row r="247" spans="1:17">
      <c r="A247" s="36" t="s">
        <v>7789</v>
      </c>
      <c r="B247" s="36" t="str">
        <f t="shared" si="15"/>
        <v>_17667</v>
      </c>
      <c r="C247" s="36" t="s">
        <v>195</v>
      </c>
      <c r="D247" s="36" t="s">
        <v>89</v>
      </c>
      <c r="E247" s="36" t="str">
        <f t="shared" si="16"/>
        <v>_CAMSU</v>
      </c>
      <c r="F247" s="36" t="s">
        <v>46</v>
      </c>
      <c r="G247" s="36" t="s">
        <v>171</v>
      </c>
      <c r="H247" s="36" t="str">
        <f t="shared" si="17"/>
        <v>_UCRLO</v>
      </c>
      <c r="I247" s="36" t="s">
        <v>7052</v>
      </c>
      <c r="J247" s="36" t="s">
        <v>172</v>
      </c>
      <c r="K247" s="36" t="str">
        <f t="shared" si="18"/>
        <v>_AIDVO</v>
      </c>
      <c r="L247" s="36" t="s">
        <v>7053</v>
      </c>
      <c r="M247" s="36" t="s">
        <v>173</v>
      </c>
      <c r="N247" s="36" t="str">
        <f t="shared" si="19"/>
        <v>_AIDBA</v>
      </c>
      <c r="O247" s="36" t="s">
        <v>7060</v>
      </c>
      <c r="P247" s="36" t="s">
        <v>193</v>
      </c>
      <c r="Q247" s="36" t="s">
        <v>7067</v>
      </c>
    </row>
    <row r="248" spans="1:17">
      <c r="A248" s="36" t="s">
        <v>7790</v>
      </c>
      <c r="B248" s="36" t="str">
        <f t="shared" si="15"/>
        <v>_17688</v>
      </c>
      <c r="C248" s="36" t="s">
        <v>187</v>
      </c>
      <c r="D248" s="36" t="s">
        <v>89</v>
      </c>
      <c r="E248" s="36" t="str">
        <f t="shared" si="16"/>
        <v>_CAMSU</v>
      </c>
      <c r="F248" s="36" t="s">
        <v>46</v>
      </c>
      <c r="G248" s="36" t="s">
        <v>171</v>
      </c>
      <c r="H248" s="36" t="str">
        <f t="shared" si="17"/>
        <v>_UCRLO</v>
      </c>
      <c r="I248" s="36" t="s">
        <v>7052</v>
      </c>
      <c r="J248" s="36" t="s">
        <v>172</v>
      </c>
      <c r="K248" s="36" t="str">
        <f t="shared" si="18"/>
        <v>_AIDVO</v>
      </c>
      <c r="L248" s="36" t="s">
        <v>7053</v>
      </c>
      <c r="M248" s="36" t="s">
        <v>182</v>
      </c>
      <c r="N248" s="36" t="str">
        <f t="shared" si="19"/>
        <v>_AIDDC</v>
      </c>
      <c r="O248" s="36" t="s">
        <v>7069</v>
      </c>
      <c r="P248" s="36" t="s">
        <v>7070</v>
      </c>
      <c r="Q248" s="36" t="s">
        <v>7071</v>
      </c>
    </row>
    <row r="249" spans="1:17">
      <c r="A249" s="36" t="s">
        <v>7791</v>
      </c>
      <c r="B249" s="36" t="str">
        <f t="shared" si="15"/>
        <v>_17689</v>
      </c>
      <c r="C249" s="36" t="s">
        <v>188</v>
      </c>
      <c r="D249" s="36" t="s">
        <v>89</v>
      </c>
      <c r="E249" s="36" t="str">
        <f t="shared" si="16"/>
        <v>_CAMSU</v>
      </c>
      <c r="F249" s="36" t="s">
        <v>46</v>
      </c>
      <c r="G249" s="36" t="s">
        <v>171</v>
      </c>
      <c r="H249" s="36" t="str">
        <f t="shared" si="17"/>
        <v>_UCRLO</v>
      </c>
      <c r="I249" s="36" t="s">
        <v>7052</v>
      </c>
      <c r="J249" s="36" t="s">
        <v>172</v>
      </c>
      <c r="K249" s="36" t="str">
        <f t="shared" si="18"/>
        <v>_AIDVO</v>
      </c>
      <c r="L249" s="36" t="s">
        <v>7053</v>
      </c>
      <c r="M249" s="36" t="s">
        <v>182</v>
      </c>
      <c r="N249" s="36" t="str">
        <f t="shared" si="19"/>
        <v>_AIDDC</v>
      </c>
      <c r="O249" s="36" t="s">
        <v>7069</v>
      </c>
      <c r="P249" s="36" t="s">
        <v>7070</v>
      </c>
      <c r="Q249" s="36" t="s">
        <v>7071</v>
      </c>
    </row>
    <row r="250" spans="1:17">
      <c r="A250" s="36" t="s">
        <v>7792</v>
      </c>
      <c r="B250" s="36" t="str">
        <f t="shared" si="15"/>
        <v>_17690</v>
      </c>
      <c r="C250" s="36" t="s">
        <v>189</v>
      </c>
      <c r="D250" s="36" t="s">
        <v>89</v>
      </c>
      <c r="E250" s="36" t="str">
        <f t="shared" si="16"/>
        <v>_CAMSU</v>
      </c>
      <c r="F250" s="36" t="s">
        <v>46</v>
      </c>
      <c r="G250" s="36" t="s">
        <v>171</v>
      </c>
      <c r="H250" s="36" t="str">
        <f t="shared" si="17"/>
        <v>_UCRLO</v>
      </c>
      <c r="I250" s="36" t="s">
        <v>7052</v>
      </c>
      <c r="J250" s="36" t="s">
        <v>172</v>
      </c>
      <c r="K250" s="36" t="str">
        <f t="shared" si="18"/>
        <v>_AIDVO</v>
      </c>
      <c r="L250" s="36" t="s">
        <v>7053</v>
      </c>
      <c r="M250" s="36" t="s">
        <v>182</v>
      </c>
      <c r="N250" s="36" t="str">
        <f t="shared" si="19"/>
        <v>_AIDDC</v>
      </c>
      <c r="O250" s="36" t="s">
        <v>7069</v>
      </c>
      <c r="P250" s="36" t="s">
        <v>7070</v>
      </c>
      <c r="Q250" s="36" t="s">
        <v>7071</v>
      </c>
    </row>
    <row r="251" spans="1:17">
      <c r="A251" s="36" t="s">
        <v>7793</v>
      </c>
      <c r="B251" s="36" t="str">
        <f t="shared" si="15"/>
        <v>_17691</v>
      </c>
      <c r="C251" s="36" t="s">
        <v>7072</v>
      </c>
      <c r="D251" s="36" t="s">
        <v>89</v>
      </c>
      <c r="E251" s="36" t="str">
        <f t="shared" si="16"/>
        <v>_CAMSU</v>
      </c>
      <c r="F251" s="36" t="s">
        <v>46</v>
      </c>
      <c r="G251" s="36" t="s">
        <v>171</v>
      </c>
      <c r="H251" s="36" t="str">
        <f t="shared" si="17"/>
        <v>_UCRLO</v>
      </c>
      <c r="I251" s="36" t="s">
        <v>7052</v>
      </c>
      <c r="J251" s="36" t="s">
        <v>172</v>
      </c>
      <c r="K251" s="36" t="str">
        <f t="shared" si="18"/>
        <v>_AIDVO</v>
      </c>
      <c r="L251" s="36" t="s">
        <v>7053</v>
      </c>
      <c r="M251" s="36" t="s">
        <v>182</v>
      </c>
      <c r="N251" s="36" t="str">
        <f t="shared" si="19"/>
        <v>_AIDDC</v>
      </c>
      <c r="O251" s="36" t="s">
        <v>7069</v>
      </c>
      <c r="P251" s="36" t="s">
        <v>7070</v>
      </c>
      <c r="Q251" s="36" t="s">
        <v>7071</v>
      </c>
    </row>
    <row r="252" spans="1:17">
      <c r="A252" s="36" t="s">
        <v>7794</v>
      </c>
      <c r="B252" s="36" t="str">
        <f t="shared" si="15"/>
        <v>_17693</v>
      </c>
      <c r="C252" s="36" t="s">
        <v>190</v>
      </c>
      <c r="D252" s="36" t="s">
        <v>89</v>
      </c>
      <c r="E252" s="36" t="str">
        <f t="shared" si="16"/>
        <v>_CAMSU</v>
      </c>
      <c r="F252" s="36" t="s">
        <v>46</v>
      </c>
      <c r="G252" s="36" t="s">
        <v>171</v>
      </c>
      <c r="H252" s="36" t="str">
        <f t="shared" si="17"/>
        <v>_UCRLO</v>
      </c>
      <c r="I252" s="36" t="s">
        <v>7052</v>
      </c>
      <c r="J252" s="36" t="s">
        <v>172</v>
      </c>
      <c r="K252" s="36" t="str">
        <f t="shared" si="18"/>
        <v>_AIDVO</v>
      </c>
      <c r="L252" s="36" t="s">
        <v>7053</v>
      </c>
      <c r="M252" s="36" t="s">
        <v>182</v>
      </c>
      <c r="N252" s="36" t="str">
        <f t="shared" si="19"/>
        <v>_AIDDC</v>
      </c>
      <c r="O252" s="36" t="s">
        <v>7069</v>
      </c>
      <c r="P252" s="36" t="s">
        <v>7070</v>
      </c>
      <c r="Q252" s="36" t="s">
        <v>7071</v>
      </c>
    </row>
    <row r="253" spans="1:17">
      <c r="A253" s="36" t="s">
        <v>7795</v>
      </c>
      <c r="B253" s="36" t="str">
        <f t="shared" si="15"/>
        <v>_17694</v>
      </c>
      <c r="C253" s="36" t="s">
        <v>191</v>
      </c>
      <c r="D253" s="36" t="s">
        <v>89</v>
      </c>
      <c r="E253" s="36" t="str">
        <f t="shared" si="16"/>
        <v>_CAMSU</v>
      </c>
      <c r="F253" s="36" t="s">
        <v>46</v>
      </c>
      <c r="G253" s="36" t="s">
        <v>171</v>
      </c>
      <c r="H253" s="36" t="str">
        <f t="shared" si="17"/>
        <v>_UCRLO</v>
      </c>
      <c r="I253" s="36" t="s">
        <v>7052</v>
      </c>
      <c r="J253" s="36" t="s">
        <v>172</v>
      </c>
      <c r="K253" s="36" t="str">
        <f t="shared" si="18"/>
        <v>_AIDVO</v>
      </c>
      <c r="L253" s="36" t="s">
        <v>7053</v>
      </c>
      <c r="M253" s="36" t="s">
        <v>182</v>
      </c>
      <c r="N253" s="36" t="str">
        <f t="shared" si="19"/>
        <v>_AIDDC</v>
      </c>
      <c r="O253" s="36" t="s">
        <v>7069</v>
      </c>
      <c r="P253" s="36" t="s">
        <v>7070</v>
      </c>
      <c r="Q253" s="36" t="s">
        <v>7071</v>
      </c>
    </row>
    <row r="254" spans="1:17">
      <c r="A254" s="36" t="s">
        <v>7796</v>
      </c>
      <c r="B254" s="36" t="str">
        <f t="shared" si="15"/>
        <v>_17680</v>
      </c>
      <c r="C254" s="36" t="s">
        <v>7074</v>
      </c>
      <c r="D254" s="36" t="s">
        <v>89</v>
      </c>
      <c r="E254" s="36" t="str">
        <f t="shared" si="16"/>
        <v>_CAMSU</v>
      </c>
      <c r="F254" s="36" t="s">
        <v>46</v>
      </c>
      <c r="G254" s="36" t="s">
        <v>171</v>
      </c>
      <c r="H254" s="36" t="str">
        <f t="shared" si="17"/>
        <v>_UCRLO</v>
      </c>
      <c r="I254" s="36" t="s">
        <v>7052</v>
      </c>
      <c r="J254" s="36" t="s">
        <v>172</v>
      </c>
      <c r="K254" s="36" t="str">
        <f t="shared" si="18"/>
        <v>_AIDVO</v>
      </c>
      <c r="L254" s="36" t="s">
        <v>7053</v>
      </c>
      <c r="M254" s="36" t="s">
        <v>182</v>
      </c>
      <c r="N254" s="36" t="str">
        <f t="shared" si="19"/>
        <v>_AIDDC</v>
      </c>
      <c r="O254" s="36" t="s">
        <v>7069</v>
      </c>
      <c r="P254" s="36" t="s">
        <v>183</v>
      </c>
      <c r="Q254" s="36" t="s">
        <v>7073</v>
      </c>
    </row>
    <row r="255" spans="1:17">
      <c r="A255" s="36" t="s">
        <v>7797</v>
      </c>
      <c r="B255" s="36" t="str">
        <f t="shared" si="15"/>
        <v>_17684</v>
      </c>
      <c r="C255" s="36" t="s">
        <v>185</v>
      </c>
      <c r="D255" s="36" t="s">
        <v>89</v>
      </c>
      <c r="E255" s="36" t="str">
        <f t="shared" si="16"/>
        <v>_CAMSU</v>
      </c>
      <c r="F255" s="36" t="s">
        <v>46</v>
      </c>
      <c r="G255" s="36" t="s">
        <v>171</v>
      </c>
      <c r="H255" s="36" t="str">
        <f t="shared" si="17"/>
        <v>_UCRLO</v>
      </c>
      <c r="I255" s="36" t="s">
        <v>7052</v>
      </c>
      <c r="J255" s="36" t="s">
        <v>172</v>
      </c>
      <c r="K255" s="36" t="str">
        <f t="shared" si="18"/>
        <v>_AIDVO</v>
      </c>
      <c r="L255" s="36" t="s">
        <v>7053</v>
      </c>
      <c r="M255" s="36" t="s">
        <v>182</v>
      </c>
      <c r="N255" s="36" t="str">
        <f t="shared" si="19"/>
        <v>_AIDDC</v>
      </c>
      <c r="O255" s="36" t="s">
        <v>7069</v>
      </c>
      <c r="P255" s="36" t="s">
        <v>183</v>
      </c>
      <c r="Q255" s="36" t="s">
        <v>7073</v>
      </c>
    </row>
    <row r="256" spans="1:17">
      <c r="A256" s="36" t="s">
        <v>7798</v>
      </c>
      <c r="B256" s="36" t="str">
        <f t="shared" si="15"/>
        <v>_17685</v>
      </c>
      <c r="C256" s="36" t="s">
        <v>7431</v>
      </c>
      <c r="D256" s="36" t="s">
        <v>89</v>
      </c>
      <c r="E256" s="36" t="str">
        <f t="shared" si="16"/>
        <v>_CAMSU</v>
      </c>
      <c r="F256" s="36" t="s">
        <v>46</v>
      </c>
      <c r="G256" s="36" t="s">
        <v>171</v>
      </c>
      <c r="H256" s="36" t="str">
        <f t="shared" si="17"/>
        <v>_UCRLO</v>
      </c>
      <c r="I256" s="36" t="s">
        <v>7052</v>
      </c>
      <c r="J256" s="36" t="s">
        <v>172</v>
      </c>
      <c r="K256" s="36" t="str">
        <f t="shared" si="18"/>
        <v>_AIDVO</v>
      </c>
      <c r="L256" s="36" t="s">
        <v>7053</v>
      </c>
      <c r="M256" s="36" t="s">
        <v>182</v>
      </c>
      <c r="N256" s="36" t="str">
        <f t="shared" si="19"/>
        <v>_AIDDC</v>
      </c>
      <c r="O256" s="36" t="s">
        <v>7069</v>
      </c>
      <c r="P256" s="36" t="s">
        <v>183</v>
      </c>
      <c r="Q256" s="36" t="s">
        <v>7073</v>
      </c>
    </row>
    <row r="257" spans="1:17">
      <c r="A257" s="36" t="s">
        <v>7799</v>
      </c>
      <c r="B257" s="36" t="str">
        <f t="shared" si="15"/>
        <v>_17686</v>
      </c>
      <c r="C257" s="36" t="s">
        <v>186</v>
      </c>
      <c r="D257" s="36" t="s">
        <v>89</v>
      </c>
      <c r="E257" s="36" t="str">
        <f t="shared" si="16"/>
        <v>_CAMSU</v>
      </c>
      <c r="F257" s="36" t="s">
        <v>46</v>
      </c>
      <c r="G257" s="36" t="s">
        <v>171</v>
      </c>
      <c r="H257" s="36" t="str">
        <f t="shared" si="17"/>
        <v>_UCRLO</v>
      </c>
      <c r="I257" s="36" t="s">
        <v>7052</v>
      </c>
      <c r="J257" s="36" t="s">
        <v>172</v>
      </c>
      <c r="K257" s="36" t="str">
        <f t="shared" si="18"/>
        <v>_AIDVO</v>
      </c>
      <c r="L257" s="36" t="s">
        <v>7053</v>
      </c>
      <c r="M257" s="36" t="s">
        <v>182</v>
      </c>
      <c r="N257" s="36" t="str">
        <f t="shared" si="19"/>
        <v>_AIDDC</v>
      </c>
      <c r="O257" s="36" t="s">
        <v>7069</v>
      </c>
      <c r="P257" s="36" t="s">
        <v>183</v>
      </c>
      <c r="Q257" s="36" t="s">
        <v>7073</v>
      </c>
    </row>
    <row r="258" spans="1:17">
      <c r="A258" s="36" t="s">
        <v>7800</v>
      </c>
      <c r="B258" s="36" t="str">
        <f t="shared" si="15"/>
        <v>_17706</v>
      </c>
      <c r="C258" s="36" t="s">
        <v>7323</v>
      </c>
      <c r="D258" s="36" t="s">
        <v>89</v>
      </c>
      <c r="E258" s="36" t="str">
        <f t="shared" si="16"/>
        <v>_CAMSU</v>
      </c>
      <c r="F258" s="36" t="s">
        <v>46</v>
      </c>
      <c r="G258" s="36" t="s">
        <v>171</v>
      </c>
      <c r="H258" s="36" t="str">
        <f t="shared" si="17"/>
        <v>_UCRLO</v>
      </c>
      <c r="I258" s="36" t="s">
        <v>7052</v>
      </c>
      <c r="J258" s="36" t="s">
        <v>172</v>
      </c>
      <c r="K258" s="36" t="str">
        <f t="shared" si="18"/>
        <v>_AIDVO</v>
      </c>
      <c r="L258" s="36" t="s">
        <v>7053</v>
      </c>
      <c r="M258" s="36" t="s">
        <v>182</v>
      </c>
      <c r="N258" s="36" t="str">
        <f t="shared" si="19"/>
        <v>_AIDDC</v>
      </c>
      <c r="O258" s="36" t="s">
        <v>7069</v>
      </c>
      <c r="P258" s="36" t="s">
        <v>183</v>
      </c>
      <c r="Q258" s="36" t="s">
        <v>7073</v>
      </c>
    </row>
    <row r="259" spans="1:17">
      <c r="A259" s="36" t="s">
        <v>7801</v>
      </c>
      <c r="B259" s="36" t="str">
        <f t="shared" si="15"/>
        <v>_17621</v>
      </c>
      <c r="C259" s="36" t="s">
        <v>184</v>
      </c>
      <c r="D259" s="36" t="s">
        <v>89</v>
      </c>
      <c r="E259" s="36" t="str">
        <f t="shared" si="16"/>
        <v>_CAMSU</v>
      </c>
      <c r="F259" s="36" t="s">
        <v>46</v>
      </c>
      <c r="G259" s="36" t="s">
        <v>171</v>
      </c>
      <c r="H259" s="36" t="str">
        <f t="shared" si="17"/>
        <v>_UCRLO</v>
      </c>
      <c r="I259" s="36" t="s">
        <v>7052</v>
      </c>
      <c r="J259" s="36" t="s">
        <v>172</v>
      </c>
      <c r="K259" s="36" t="str">
        <f t="shared" si="18"/>
        <v>_AIDVO</v>
      </c>
      <c r="L259" s="36" t="s">
        <v>7053</v>
      </c>
      <c r="M259" s="36" t="s">
        <v>182</v>
      </c>
      <c r="N259" s="36" t="str">
        <f t="shared" si="19"/>
        <v>_AIDDC</v>
      </c>
      <c r="O259" s="36" t="s">
        <v>7069</v>
      </c>
      <c r="P259" s="36" t="s">
        <v>7075</v>
      </c>
      <c r="Q259" s="36" t="s">
        <v>7076</v>
      </c>
    </row>
    <row r="260" spans="1:17">
      <c r="A260" s="36" t="s">
        <v>7802</v>
      </c>
      <c r="B260" s="36" t="str">
        <f t="shared" ref="B260:B323" si="20">"_"&amp;A260</f>
        <v>_17695</v>
      </c>
      <c r="C260" s="36" t="s">
        <v>7077</v>
      </c>
      <c r="D260" s="36" t="s">
        <v>89</v>
      </c>
      <c r="E260" s="36" t="str">
        <f t="shared" ref="E260:E323" si="21">"_"&amp;D260</f>
        <v>_CAMSU</v>
      </c>
      <c r="F260" s="36" t="s">
        <v>46</v>
      </c>
      <c r="G260" s="36" t="s">
        <v>171</v>
      </c>
      <c r="H260" s="36" t="str">
        <f t="shared" ref="H260:H323" si="22">"_"&amp;G260</f>
        <v>_UCRLO</v>
      </c>
      <c r="I260" s="36" t="s">
        <v>7052</v>
      </c>
      <c r="J260" s="36" t="s">
        <v>172</v>
      </c>
      <c r="K260" s="36" t="str">
        <f t="shared" ref="K260:K323" si="23">"_"&amp;J260</f>
        <v>_AIDVO</v>
      </c>
      <c r="L260" s="36" t="s">
        <v>7053</v>
      </c>
      <c r="M260" s="36" t="s">
        <v>182</v>
      </c>
      <c r="N260" s="36" t="str">
        <f t="shared" ref="N260:N323" si="24">"_"&amp;M260</f>
        <v>_AIDDC</v>
      </c>
      <c r="O260" s="36" t="s">
        <v>7069</v>
      </c>
      <c r="P260" s="36" t="s">
        <v>7075</v>
      </c>
      <c r="Q260" s="36" t="s">
        <v>7076</v>
      </c>
    </row>
    <row r="261" spans="1:17">
      <c r="A261" s="36" t="s">
        <v>7803</v>
      </c>
      <c r="B261" s="36" t="str">
        <f t="shared" si="20"/>
        <v>_17696</v>
      </c>
      <c r="C261" s="36" t="s">
        <v>7078</v>
      </c>
      <c r="D261" s="36" t="s">
        <v>89</v>
      </c>
      <c r="E261" s="36" t="str">
        <f t="shared" si="21"/>
        <v>_CAMSU</v>
      </c>
      <c r="F261" s="36" t="s">
        <v>46</v>
      </c>
      <c r="G261" s="36" t="s">
        <v>171</v>
      </c>
      <c r="H261" s="36" t="str">
        <f t="shared" si="22"/>
        <v>_UCRLO</v>
      </c>
      <c r="I261" s="36" t="s">
        <v>7052</v>
      </c>
      <c r="J261" s="36" t="s">
        <v>172</v>
      </c>
      <c r="K261" s="36" t="str">
        <f t="shared" si="23"/>
        <v>_AIDVO</v>
      </c>
      <c r="L261" s="36" t="s">
        <v>7053</v>
      </c>
      <c r="M261" s="36" t="s">
        <v>182</v>
      </c>
      <c r="N261" s="36" t="str">
        <f t="shared" si="24"/>
        <v>_AIDDC</v>
      </c>
      <c r="O261" s="36" t="s">
        <v>7069</v>
      </c>
      <c r="P261" s="36" t="s">
        <v>7075</v>
      </c>
      <c r="Q261" s="36" t="s">
        <v>7076</v>
      </c>
    </row>
    <row r="262" spans="1:17">
      <c r="A262" s="36" t="s">
        <v>7804</v>
      </c>
      <c r="B262" s="36" t="str">
        <f t="shared" si="20"/>
        <v>_17698</v>
      </c>
      <c r="C262" s="36" t="s">
        <v>7079</v>
      </c>
      <c r="D262" s="36" t="s">
        <v>89</v>
      </c>
      <c r="E262" s="36" t="str">
        <f t="shared" si="21"/>
        <v>_CAMSU</v>
      </c>
      <c r="F262" s="36" t="s">
        <v>46</v>
      </c>
      <c r="G262" s="36" t="s">
        <v>171</v>
      </c>
      <c r="H262" s="36" t="str">
        <f t="shared" si="22"/>
        <v>_UCRLO</v>
      </c>
      <c r="I262" s="36" t="s">
        <v>7052</v>
      </c>
      <c r="J262" s="36" t="s">
        <v>172</v>
      </c>
      <c r="K262" s="36" t="str">
        <f t="shared" si="23"/>
        <v>_AIDVO</v>
      </c>
      <c r="L262" s="36" t="s">
        <v>7053</v>
      </c>
      <c r="M262" s="36" t="s">
        <v>182</v>
      </c>
      <c r="N262" s="36" t="str">
        <f t="shared" si="24"/>
        <v>_AIDDC</v>
      </c>
      <c r="O262" s="36" t="s">
        <v>7069</v>
      </c>
      <c r="P262" s="36" t="s">
        <v>7075</v>
      </c>
      <c r="Q262" s="36" t="s">
        <v>7076</v>
      </c>
    </row>
    <row r="263" spans="1:17">
      <c r="A263" s="36" t="s">
        <v>7805</v>
      </c>
      <c r="B263" s="36" t="str">
        <f t="shared" si="20"/>
        <v>_23359</v>
      </c>
      <c r="C263" s="36" t="s">
        <v>7278</v>
      </c>
      <c r="D263" s="36" t="s">
        <v>89</v>
      </c>
      <c r="E263" s="36" t="str">
        <f t="shared" si="21"/>
        <v>_CAMSU</v>
      </c>
      <c r="F263" s="36" t="s">
        <v>46</v>
      </c>
      <c r="G263" s="36" t="s">
        <v>171</v>
      </c>
      <c r="H263" s="36" t="str">
        <f t="shared" si="22"/>
        <v>_UCRLO</v>
      </c>
      <c r="I263" s="36" t="s">
        <v>7052</v>
      </c>
      <c r="J263" s="36" t="s">
        <v>172</v>
      </c>
      <c r="K263" s="36" t="str">
        <f t="shared" si="23"/>
        <v>_AIDVO</v>
      </c>
      <c r="L263" s="36" t="s">
        <v>7053</v>
      </c>
      <c r="M263" s="36" t="s">
        <v>182</v>
      </c>
      <c r="N263" s="36" t="str">
        <f t="shared" si="24"/>
        <v>_AIDDC</v>
      </c>
      <c r="O263" s="36" t="s">
        <v>7069</v>
      </c>
      <c r="P263" s="36" t="s">
        <v>7075</v>
      </c>
      <c r="Q263" s="36" t="s">
        <v>7076</v>
      </c>
    </row>
    <row r="264" spans="1:17">
      <c r="A264" s="36" t="s">
        <v>7806</v>
      </c>
      <c r="B264" s="36" t="str">
        <f t="shared" si="20"/>
        <v>_17682</v>
      </c>
      <c r="C264" s="36" t="s">
        <v>7433</v>
      </c>
      <c r="D264" s="36" t="s">
        <v>89</v>
      </c>
      <c r="E264" s="36" t="str">
        <f t="shared" si="21"/>
        <v>_CAMSU</v>
      </c>
      <c r="F264" s="36" t="s">
        <v>46</v>
      </c>
      <c r="G264" s="36" t="s">
        <v>171</v>
      </c>
      <c r="H264" s="36" t="str">
        <f t="shared" si="22"/>
        <v>_UCRLO</v>
      </c>
      <c r="I264" s="36" t="s">
        <v>7052</v>
      </c>
      <c r="J264" s="36" t="s">
        <v>172</v>
      </c>
      <c r="K264" s="36" t="str">
        <f t="shared" si="23"/>
        <v>_AIDVO</v>
      </c>
      <c r="L264" s="36" t="s">
        <v>7053</v>
      </c>
      <c r="M264" s="36" t="s">
        <v>182</v>
      </c>
      <c r="N264" s="36" t="str">
        <f t="shared" si="24"/>
        <v>_AIDDC</v>
      </c>
      <c r="O264" s="36" t="s">
        <v>7069</v>
      </c>
      <c r="P264" s="36" t="s">
        <v>7080</v>
      </c>
      <c r="Q264" s="36" t="s">
        <v>7432</v>
      </c>
    </row>
    <row r="265" spans="1:17">
      <c r="A265" s="36" t="s">
        <v>7807</v>
      </c>
      <c r="B265" s="36" t="str">
        <f t="shared" si="20"/>
        <v>_17702</v>
      </c>
      <c r="C265" s="36" t="s">
        <v>7081</v>
      </c>
      <c r="D265" s="36" t="s">
        <v>89</v>
      </c>
      <c r="E265" s="36" t="str">
        <f t="shared" si="21"/>
        <v>_CAMSU</v>
      </c>
      <c r="F265" s="36" t="s">
        <v>46</v>
      </c>
      <c r="G265" s="36" t="s">
        <v>171</v>
      </c>
      <c r="H265" s="36" t="str">
        <f t="shared" si="22"/>
        <v>_UCRLO</v>
      </c>
      <c r="I265" s="36" t="s">
        <v>7052</v>
      </c>
      <c r="J265" s="36" t="s">
        <v>172</v>
      </c>
      <c r="K265" s="36" t="str">
        <f t="shared" si="23"/>
        <v>_AIDVO</v>
      </c>
      <c r="L265" s="36" t="s">
        <v>7053</v>
      </c>
      <c r="M265" s="36" t="s">
        <v>182</v>
      </c>
      <c r="N265" s="36" t="str">
        <f t="shared" si="24"/>
        <v>_AIDDC</v>
      </c>
      <c r="O265" s="36" t="s">
        <v>7069</v>
      </c>
      <c r="P265" s="36" t="s">
        <v>7080</v>
      </c>
      <c r="Q265" s="36" t="s">
        <v>7432</v>
      </c>
    </row>
    <row r="266" spans="1:17">
      <c r="A266" s="36" t="s">
        <v>7808</v>
      </c>
      <c r="B266" s="36" t="str">
        <f t="shared" si="20"/>
        <v>_17703</v>
      </c>
      <c r="C266" s="36" t="s">
        <v>7082</v>
      </c>
      <c r="D266" s="36" t="s">
        <v>89</v>
      </c>
      <c r="E266" s="36" t="str">
        <f t="shared" si="21"/>
        <v>_CAMSU</v>
      </c>
      <c r="F266" s="36" t="s">
        <v>46</v>
      </c>
      <c r="G266" s="36" t="s">
        <v>171</v>
      </c>
      <c r="H266" s="36" t="str">
        <f t="shared" si="22"/>
        <v>_UCRLO</v>
      </c>
      <c r="I266" s="36" t="s">
        <v>7052</v>
      </c>
      <c r="J266" s="36" t="s">
        <v>172</v>
      </c>
      <c r="K266" s="36" t="str">
        <f t="shared" si="23"/>
        <v>_AIDVO</v>
      </c>
      <c r="L266" s="36" t="s">
        <v>7053</v>
      </c>
      <c r="M266" s="36" t="s">
        <v>182</v>
      </c>
      <c r="N266" s="36" t="str">
        <f t="shared" si="24"/>
        <v>_AIDDC</v>
      </c>
      <c r="O266" s="36" t="s">
        <v>7069</v>
      </c>
      <c r="P266" s="36" t="s">
        <v>7080</v>
      </c>
      <c r="Q266" s="36" t="s">
        <v>7432</v>
      </c>
    </row>
    <row r="267" spans="1:17">
      <c r="A267" s="36" t="s">
        <v>7809</v>
      </c>
      <c r="B267" s="36" t="str">
        <f t="shared" si="20"/>
        <v>_17704</v>
      </c>
      <c r="C267" s="36" t="s">
        <v>7083</v>
      </c>
      <c r="D267" s="36" t="s">
        <v>89</v>
      </c>
      <c r="E267" s="36" t="str">
        <f t="shared" si="21"/>
        <v>_CAMSU</v>
      </c>
      <c r="F267" s="36" t="s">
        <v>46</v>
      </c>
      <c r="G267" s="36" t="s">
        <v>171</v>
      </c>
      <c r="H267" s="36" t="str">
        <f t="shared" si="22"/>
        <v>_UCRLO</v>
      </c>
      <c r="I267" s="36" t="s">
        <v>7052</v>
      </c>
      <c r="J267" s="36" t="s">
        <v>172</v>
      </c>
      <c r="K267" s="36" t="str">
        <f t="shared" si="23"/>
        <v>_AIDVO</v>
      </c>
      <c r="L267" s="36" t="s">
        <v>7053</v>
      </c>
      <c r="M267" s="36" t="s">
        <v>182</v>
      </c>
      <c r="N267" s="36" t="str">
        <f t="shared" si="24"/>
        <v>_AIDDC</v>
      </c>
      <c r="O267" s="36" t="s">
        <v>7069</v>
      </c>
      <c r="P267" s="36" t="s">
        <v>7080</v>
      </c>
      <c r="Q267" s="36" t="s">
        <v>7432</v>
      </c>
    </row>
    <row r="268" spans="1:17">
      <c r="A268" s="36" t="s">
        <v>7810</v>
      </c>
      <c r="B268" s="36" t="str">
        <f t="shared" si="20"/>
        <v>_17705</v>
      </c>
      <c r="C268" s="36" t="s">
        <v>7084</v>
      </c>
      <c r="D268" s="36" t="s">
        <v>89</v>
      </c>
      <c r="E268" s="36" t="str">
        <f t="shared" si="21"/>
        <v>_CAMSU</v>
      </c>
      <c r="F268" s="36" t="s">
        <v>46</v>
      </c>
      <c r="G268" s="36" t="s">
        <v>171</v>
      </c>
      <c r="H268" s="36" t="str">
        <f t="shared" si="22"/>
        <v>_UCRLO</v>
      </c>
      <c r="I268" s="36" t="s">
        <v>7052</v>
      </c>
      <c r="J268" s="36" t="s">
        <v>172</v>
      </c>
      <c r="K268" s="36" t="str">
        <f t="shared" si="23"/>
        <v>_AIDVO</v>
      </c>
      <c r="L268" s="36" t="s">
        <v>7053</v>
      </c>
      <c r="M268" s="36" t="s">
        <v>182</v>
      </c>
      <c r="N268" s="36" t="str">
        <f t="shared" si="24"/>
        <v>_AIDDC</v>
      </c>
      <c r="O268" s="36" t="s">
        <v>7069</v>
      </c>
      <c r="P268" s="36" t="s">
        <v>7080</v>
      </c>
      <c r="Q268" s="36" t="s">
        <v>7432</v>
      </c>
    </row>
    <row r="269" spans="1:17">
      <c r="A269" s="36" t="s">
        <v>7811</v>
      </c>
      <c r="B269" s="36" t="str">
        <f t="shared" si="20"/>
        <v>_17620</v>
      </c>
      <c r="C269" s="36" t="s">
        <v>7087</v>
      </c>
      <c r="D269" s="36" t="s">
        <v>89</v>
      </c>
      <c r="E269" s="36" t="str">
        <f t="shared" si="21"/>
        <v>_CAMSU</v>
      </c>
      <c r="F269" s="36" t="s">
        <v>46</v>
      </c>
      <c r="G269" s="36" t="s">
        <v>171</v>
      </c>
      <c r="H269" s="36" t="str">
        <f t="shared" si="22"/>
        <v>_UCRLO</v>
      </c>
      <c r="I269" s="36" t="s">
        <v>7052</v>
      </c>
      <c r="J269" s="36" t="s">
        <v>172</v>
      </c>
      <c r="K269" s="36" t="str">
        <f t="shared" si="23"/>
        <v>_AIDVO</v>
      </c>
      <c r="L269" s="36" t="s">
        <v>7053</v>
      </c>
      <c r="M269" s="36" t="s">
        <v>196</v>
      </c>
      <c r="N269" s="36" t="str">
        <f t="shared" si="24"/>
        <v>_AILIO</v>
      </c>
      <c r="O269" s="36" t="s">
        <v>7085</v>
      </c>
      <c r="P269" s="36" t="s">
        <v>197</v>
      </c>
      <c r="Q269" s="36" t="s">
        <v>7086</v>
      </c>
    </row>
    <row r="270" spans="1:17">
      <c r="A270" s="36" t="s">
        <v>7816</v>
      </c>
      <c r="B270" s="36" t="str">
        <f t="shared" si="20"/>
        <v>_17678</v>
      </c>
      <c r="C270" s="36" t="s">
        <v>7817</v>
      </c>
      <c r="D270" s="36" t="s">
        <v>89</v>
      </c>
      <c r="E270" s="36" t="str">
        <f t="shared" si="21"/>
        <v>_CAMSU</v>
      </c>
      <c r="F270" s="36" t="s">
        <v>46</v>
      </c>
      <c r="G270" s="36" t="s">
        <v>171</v>
      </c>
      <c r="H270" s="36" t="str">
        <f t="shared" si="22"/>
        <v>_UCRLO</v>
      </c>
      <c r="I270" s="36" t="s">
        <v>7052</v>
      </c>
      <c r="J270" s="36" t="s">
        <v>172</v>
      </c>
      <c r="K270" s="36" t="str">
        <f t="shared" si="23"/>
        <v>_AIDVO</v>
      </c>
      <c r="L270" s="36" t="s">
        <v>7053</v>
      </c>
      <c r="M270" s="36" t="s">
        <v>7812</v>
      </c>
      <c r="N270" s="36" t="str">
        <f t="shared" si="24"/>
        <v>_AIPGI</v>
      </c>
      <c r="O270" s="36" t="s">
        <v>7813</v>
      </c>
      <c r="P270" s="36" t="s">
        <v>7814</v>
      </c>
      <c r="Q270" s="36" t="s">
        <v>7815</v>
      </c>
    </row>
    <row r="271" spans="1:17">
      <c r="A271" s="36" t="s">
        <v>7818</v>
      </c>
      <c r="B271" s="36" t="str">
        <f t="shared" si="20"/>
        <v>_17679</v>
      </c>
      <c r="C271" s="36" t="s">
        <v>7088</v>
      </c>
      <c r="D271" s="36" t="s">
        <v>89</v>
      </c>
      <c r="E271" s="36" t="str">
        <f t="shared" si="21"/>
        <v>_CAMSU</v>
      </c>
      <c r="F271" s="36" t="s">
        <v>46</v>
      </c>
      <c r="G271" s="36" t="s">
        <v>171</v>
      </c>
      <c r="H271" s="36" t="str">
        <f t="shared" si="22"/>
        <v>_UCRLO</v>
      </c>
      <c r="I271" s="36" t="s">
        <v>7052</v>
      </c>
      <c r="J271" s="36" t="s">
        <v>172</v>
      </c>
      <c r="K271" s="36" t="str">
        <f t="shared" si="23"/>
        <v>_AIDVO</v>
      </c>
      <c r="L271" s="36" t="s">
        <v>7053</v>
      </c>
      <c r="M271" s="36" t="s">
        <v>7812</v>
      </c>
      <c r="N271" s="36" t="str">
        <f t="shared" si="24"/>
        <v>_AIPGI</v>
      </c>
      <c r="O271" s="36" t="s">
        <v>7813</v>
      </c>
      <c r="P271" s="36" t="s">
        <v>7814</v>
      </c>
      <c r="Q271" s="36" t="s">
        <v>7815</v>
      </c>
    </row>
    <row r="272" spans="1:17">
      <c r="A272" s="36" t="s">
        <v>7819</v>
      </c>
      <c r="B272" s="36" t="str">
        <f t="shared" si="20"/>
        <v>_17700</v>
      </c>
      <c r="C272" s="36" t="s">
        <v>192</v>
      </c>
      <c r="D272" s="36" t="s">
        <v>89</v>
      </c>
      <c r="E272" s="36" t="str">
        <f t="shared" si="21"/>
        <v>_CAMSU</v>
      </c>
      <c r="F272" s="36" t="s">
        <v>46</v>
      </c>
      <c r="G272" s="36" t="s">
        <v>171</v>
      </c>
      <c r="H272" s="36" t="str">
        <f t="shared" si="22"/>
        <v>_UCRLO</v>
      </c>
      <c r="I272" s="36" t="s">
        <v>7052</v>
      </c>
      <c r="J272" s="36" t="s">
        <v>172</v>
      </c>
      <c r="K272" s="36" t="str">
        <f t="shared" si="23"/>
        <v>_AIDVO</v>
      </c>
      <c r="L272" s="36" t="s">
        <v>7053</v>
      </c>
      <c r="M272" s="36" t="s">
        <v>7812</v>
      </c>
      <c r="N272" s="36" t="str">
        <f t="shared" si="24"/>
        <v>_AIPGI</v>
      </c>
      <c r="O272" s="36" t="s">
        <v>7813</v>
      </c>
      <c r="P272" s="36" t="s">
        <v>7814</v>
      </c>
      <c r="Q272" s="36" t="s">
        <v>7815</v>
      </c>
    </row>
    <row r="273" spans="1:17">
      <c r="A273" s="36" t="s">
        <v>7823</v>
      </c>
      <c r="B273" s="36" t="str">
        <f t="shared" si="20"/>
        <v>_32475</v>
      </c>
      <c r="C273" s="36" t="s">
        <v>264</v>
      </c>
      <c r="D273" s="36" t="s">
        <v>89</v>
      </c>
      <c r="E273" s="36" t="str">
        <f t="shared" si="21"/>
        <v>_CAMSU</v>
      </c>
      <c r="F273" s="36" t="s">
        <v>46</v>
      </c>
      <c r="G273" s="36" t="s">
        <v>212</v>
      </c>
      <c r="H273" s="36" t="str">
        <f t="shared" si="22"/>
        <v>_VCBAS</v>
      </c>
      <c r="I273" s="36" t="s">
        <v>419</v>
      </c>
      <c r="J273" s="36" t="s">
        <v>261</v>
      </c>
      <c r="K273" s="36" t="str">
        <f t="shared" si="23"/>
        <v>_AZCSS</v>
      </c>
      <c r="L273" s="36" t="s">
        <v>7820</v>
      </c>
      <c r="M273" s="36" t="s">
        <v>262</v>
      </c>
      <c r="N273" s="36" t="str">
        <f t="shared" si="24"/>
        <v>_AZADM</v>
      </c>
      <c r="O273" s="36" t="s">
        <v>7821</v>
      </c>
      <c r="P273" s="36" t="s">
        <v>263</v>
      </c>
      <c r="Q273" s="36" t="s">
        <v>7822</v>
      </c>
    </row>
    <row r="274" spans="1:17">
      <c r="A274" s="36" t="s">
        <v>7824</v>
      </c>
      <c r="B274" s="36" t="str">
        <f t="shared" si="20"/>
        <v>_32476</v>
      </c>
      <c r="C274" s="36" t="s">
        <v>265</v>
      </c>
      <c r="D274" s="36" t="s">
        <v>89</v>
      </c>
      <c r="E274" s="36" t="str">
        <f t="shared" si="21"/>
        <v>_CAMSU</v>
      </c>
      <c r="F274" s="36" t="s">
        <v>46</v>
      </c>
      <c r="G274" s="36" t="s">
        <v>212</v>
      </c>
      <c r="H274" s="36" t="str">
        <f t="shared" si="22"/>
        <v>_VCBAS</v>
      </c>
      <c r="I274" s="36" t="s">
        <v>419</v>
      </c>
      <c r="J274" s="36" t="s">
        <v>261</v>
      </c>
      <c r="K274" s="36" t="str">
        <f t="shared" si="23"/>
        <v>_AZCSS</v>
      </c>
      <c r="L274" s="36" t="s">
        <v>7820</v>
      </c>
      <c r="M274" s="36" t="s">
        <v>262</v>
      </c>
      <c r="N274" s="36" t="str">
        <f t="shared" si="24"/>
        <v>_AZADM</v>
      </c>
      <c r="O274" s="36" t="s">
        <v>7821</v>
      </c>
      <c r="P274" s="36" t="s">
        <v>263</v>
      </c>
      <c r="Q274" s="36" t="s">
        <v>7822</v>
      </c>
    </row>
    <row r="275" spans="1:17">
      <c r="A275" s="36" t="s">
        <v>7825</v>
      </c>
      <c r="B275" s="36" t="str">
        <f t="shared" si="20"/>
        <v>_32477</v>
      </c>
      <c r="C275" s="36" t="s">
        <v>266</v>
      </c>
      <c r="D275" s="36" t="s">
        <v>89</v>
      </c>
      <c r="E275" s="36" t="str">
        <f t="shared" si="21"/>
        <v>_CAMSU</v>
      </c>
      <c r="F275" s="36" t="s">
        <v>46</v>
      </c>
      <c r="G275" s="36" t="s">
        <v>212</v>
      </c>
      <c r="H275" s="36" t="str">
        <f t="shared" si="22"/>
        <v>_VCBAS</v>
      </c>
      <c r="I275" s="36" t="s">
        <v>419</v>
      </c>
      <c r="J275" s="36" t="s">
        <v>261</v>
      </c>
      <c r="K275" s="36" t="str">
        <f t="shared" si="23"/>
        <v>_AZCSS</v>
      </c>
      <c r="L275" s="36" t="s">
        <v>7820</v>
      </c>
      <c r="M275" s="36" t="s">
        <v>262</v>
      </c>
      <c r="N275" s="36" t="str">
        <f t="shared" si="24"/>
        <v>_AZADM</v>
      </c>
      <c r="O275" s="36" t="s">
        <v>7821</v>
      </c>
      <c r="P275" s="36" t="s">
        <v>263</v>
      </c>
      <c r="Q275" s="36" t="s">
        <v>7822</v>
      </c>
    </row>
    <row r="276" spans="1:17">
      <c r="A276" s="36" t="s">
        <v>7826</v>
      </c>
      <c r="B276" s="36" t="str">
        <f t="shared" si="20"/>
        <v>_32478</v>
      </c>
      <c r="C276" s="36" t="s">
        <v>267</v>
      </c>
      <c r="D276" s="36" t="s">
        <v>89</v>
      </c>
      <c r="E276" s="36" t="str">
        <f t="shared" si="21"/>
        <v>_CAMSU</v>
      </c>
      <c r="F276" s="36" t="s">
        <v>46</v>
      </c>
      <c r="G276" s="36" t="s">
        <v>212</v>
      </c>
      <c r="H276" s="36" t="str">
        <f t="shared" si="22"/>
        <v>_VCBAS</v>
      </c>
      <c r="I276" s="36" t="s">
        <v>419</v>
      </c>
      <c r="J276" s="36" t="s">
        <v>261</v>
      </c>
      <c r="K276" s="36" t="str">
        <f t="shared" si="23"/>
        <v>_AZCSS</v>
      </c>
      <c r="L276" s="36" t="s">
        <v>7820</v>
      </c>
      <c r="M276" s="36" t="s">
        <v>262</v>
      </c>
      <c r="N276" s="36" t="str">
        <f t="shared" si="24"/>
        <v>_AZADM</v>
      </c>
      <c r="O276" s="36" t="s">
        <v>7821</v>
      </c>
      <c r="P276" s="36" t="s">
        <v>263</v>
      </c>
      <c r="Q276" s="36" t="s">
        <v>7822</v>
      </c>
    </row>
    <row r="277" spans="1:17">
      <c r="A277" s="36" t="s">
        <v>7827</v>
      </c>
      <c r="B277" s="36" t="str">
        <f t="shared" si="20"/>
        <v>_32479</v>
      </c>
      <c r="C277" s="36" t="s">
        <v>268</v>
      </c>
      <c r="D277" s="36" t="s">
        <v>89</v>
      </c>
      <c r="E277" s="36" t="str">
        <f t="shared" si="21"/>
        <v>_CAMSU</v>
      </c>
      <c r="F277" s="36" t="s">
        <v>46</v>
      </c>
      <c r="G277" s="36" t="s">
        <v>212</v>
      </c>
      <c r="H277" s="36" t="str">
        <f t="shared" si="22"/>
        <v>_VCBAS</v>
      </c>
      <c r="I277" s="36" t="s">
        <v>419</v>
      </c>
      <c r="J277" s="36" t="s">
        <v>261</v>
      </c>
      <c r="K277" s="36" t="str">
        <f t="shared" si="23"/>
        <v>_AZCSS</v>
      </c>
      <c r="L277" s="36" t="s">
        <v>7820</v>
      </c>
      <c r="M277" s="36" t="s">
        <v>262</v>
      </c>
      <c r="N277" s="36" t="str">
        <f t="shared" si="24"/>
        <v>_AZADM</v>
      </c>
      <c r="O277" s="36" t="s">
        <v>7821</v>
      </c>
      <c r="P277" s="36" t="s">
        <v>263</v>
      </c>
      <c r="Q277" s="36" t="s">
        <v>7822</v>
      </c>
    </row>
    <row r="278" spans="1:17">
      <c r="A278" s="36" t="s">
        <v>7828</v>
      </c>
      <c r="B278" s="36" t="str">
        <f t="shared" si="20"/>
        <v>_32480</v>
      </c>
      <c r="C278" s="36" t="s">
        <v>269</v>
      </c>
      <c r="D278" s="36" t="s">
        <v>89</v>
      </c>
      <c r="E278" s="36" t="str">
        <f t="shared" si="21"/>
        <v>_CAMSU</v>
      </c>
      <c r="F278" s="36" t="s">
        <v>46</v>
      </c>
      <c r="G278" s="36" t="s">
        <v>212</v>
      </c>
      <c r="H278" s="36" t="str">
        <f t="shared" si="22"/>
        <v>_VCBAS</v>
      </c>
      <c r="I278" s="36" t="s">
        <v>419</v>
      </c>
      <c r="J278" s="36" t="s">
        <v>261</v>
      </c>
      <c r="K278" s="36" t="str">
        <f t="shared" si="23"/>
        <v>_AZCSS</v>
      </c>
      <c r="L278" s="36" t="s">
        <v>7820</v>
      </c>
      <c r="M278" s="36" t="s">
        <v>262</v>
      </c>
      <c r="N278" s="36" t="str">
        <f t="shared" si="24"/>
        <v>_AZADM</v>
      </c>
      <c r="O278" s="36" t="s">
        <v>7821</v>
      </c>
      <c r="P278" s="36" t="s">
        <v>263</v>
      </c>
      <c r="Q278" s="36" t="s">
        <v>7822</v>
      </c>
    </row>
    <row r="279" spans="1:17">
      <c r="A279" s="36" t="s">
        <v>7829</v>
      </c>
      <c r="B279" s="36" t="str">
        <f t="shared" si="20"/>
        <v>_32481</v>
      </c>
      <c r="C279" s="36" t="s">
        <v>270</v>
      </c>
      <c r="D279" s="36" t="s">
        <v>89</v>
      </c>
      <c r="E279" s="36" t="str">
        <f t="shared" si="21"/>
        <v>_CAMSU</v>
      </c>
      <c r="F279" s="36" t="s">
        <v>46</v>
      </c>
      <c r="G279" s="36" t="s">
        <v>212</v>
      </c>
      <c r="H279" s="36" t="str">
        <f t="shared" si="22"/>
        <v>_VCBAS</v>
      </c>
      <c r="I279" s="36" t="s">
        <v>419</v>
      </c>
      <c r="J279" s="36" t="s">
        <v>261</v>
      </c>
      <c r="K279" s="36" t="str">
        <f t="shared" si="23"/>
        <v>_AZCSS</v>
      </c>
      <c r="L279" s="36" t="s">
        <v>7820</v>
      </c>
      <c r="M279" s="36" t="s">
        <v>262</v>
      </c>
      <c r="N279" s="36" t="str">
        <f t="shared" si="24"/>
        <v>_AZADM</v>
      </c>
      <c r="O279" s="36" t="s">
        <v>7821</v>
      </c>
      <c r="P279" s="36" t="s">
        <v>263</v>
      </c>
      <c r="Q279" s="36" t="s">
        <v>7822</v>
      </c>
    </row>
    <row r="280" spans="1:17">
      <c r="A280" s="36" t="s">
        <v>7832</v>
      </c>
      <c r="B280" s="36" t="str">
        <f t="shared" si="20"/>
        <v>_32508</v>
      </c>
      <c r="C280" s="36" t="s">
        <v>7833</v>
      </c>
      <c r="D280" s="36" t="s">
        <v>89</v>
      </c>
      <c r="E280" s="36" t="str">
        <f t="shared" si="21"/>
        <v>_CAMSU</v>
      </c>
      <c r="F280" s="36" t="s">
        <v>46</v>
      </c>
      <c r="G280" s="36" t="s">
        <v>212</v>
      </c>
      <c r="H280" s="36" t="str">
        <f t="shared" si="22"/>
        <v>_VCBAS</v>
      </c>
      <c r="I280" s="36" t="s">
        <v>419</v>
      </c>
      <c r="J280" s="36" t="s">
        <v>261</v>
      </c>
      <c r="K280" s="36" t="str">
        <f t="shared" si="23"/>
        <v>_AZCSS</v>
      </c>
      <c r="L280" s="36" t="s">
        <v>7820</v>
      </c>
      <c r="M280" s="36" t="s">
        <v>7279</v>
      </c>
      <c r="N280" s="36" t="str">
        <f t="shared" si="24"/>
        <v>_AZBSR</v>
      </c>
      <c r="O280" s="36" t="s">
        <v>7830</v>
      </c>
      <c r="P280" s="36" t="s">
        <v>7280</v>
      </c>
      <c r="Q280" s="36" t="s">
        <v>7831</v>
      </c>
    </row>
    <row r="281" spans="1:17">
      <c r="A281" s="36" t="s">
        <v>7834</v>
      </c>
      <c r="B281" s="36" t="str">
        <f t="shared" si="20"/>
        <v>_32509</v>
      </c>
      <c r="C281" s="36" t="s">
        <v>7835</v>
      </c>
      <c r="D281" s="36" t="s">
        <v>89</v>
      </c>
      <c r="E281" s="36" t="str">
        <f t="shared" si="21"/>
        <v>_CAMSU</v>
      </c>
      <c r="F281" s="36" t="s">
        <v>46</v>
      </c>
      <c r="G281" s="36" t="s">
        <v>212</v>
      </c>
      <c r="H281" s="36" t="str">
        <f t="shared" si="22"/>
        <v>_VCBAS</v>
      </c>
      <c r="I281" s="36" t="s">
        <v>419</v>
      </c>
      <c r="J281" s="36" t="s">
        <v>261</v>
      </c>
      <c r="K281" s="36" t="str">
        <f t="shared" si="23"/>
        <v>_AZCSS</v>
      </c>
      <c r="L281" s="36" t="s">
        <v>7820</v>
      </c>
      <c r="M281" s="36" t="s">
        <v>7279</v>
      </c>
      <c r="N281" s="36" t="str">
        <f t="shared" si="24"/>
        <v>_AZBSR</v>
      </c>
      <c r="O281" s="36" t="s">
        <v>7830</v>
      </c>
      <c r="P281" s="36" t="s">
        <v>7280</v>
      </c>
      <c r="Q281" s="36" t="s">
        <v>7831</v>
      </c>
    </row>
    <row r="282" spans="1:17">
      <c r="A282" s="36" t="s">
        <v>7838</v>
      </c>
      <c r="B282" s="36" t="str">
        <f t="shared" si="20"/>
        <v>_32511</v>
      </c>
      <c r="C282" s="36" t="s">
        <v>7839</v>
      </c>
      <c r="D282" s="36" t="s">
        <v>89</v>
      </c>
      <c r="E282" s="36" t="str">
        <f t="shared" si="21"/>
        <v>_CAMSU</v>
      </c>
      <c r="F282" s="36" t="s">
        <v>46</v>
      </c>
      <c r="G282" s="36" t="s">
        <v>212</v>
      </c>
      <c r="H282" s="36" t="str">
        <f t="shared" si="22"/>
        <v>_VCBAS</v>
      </c>
      <c r="I282" s="36" t="s">
        <v>419</v>
      </c>
      <c r="J282" s="36" t="s">
        <v>261</v>
      </c>
      <c r="K282" s="36" t="str">
        <f t="shared" si="23"/>
        <v>_AZCSS</v>
      </c>
      <c r="L282" s="36" t="s">
        <v>7820</v>
      </c>
      <c r="M282" s="36" t="s">
        <v>7324</v>
      </c>
      <c r="N282" s="36" t="str">
        <f t="shared" si="24"/>
        <v>_AZCSR</v>
      </c>
      <c r="O282" s="36" t="s">
        <v>7836</v>
      </c>
      <c r="P282" s="36" t="s">
        <v>7325</v>
      </c>
      <c r="Q282" s="36" t="s">
        <v>7837</v>
      </c>
    </row>
    <row r="283" spans="1:17">
      <c r="A283" s="36" t="s">
        <v>7840</v>
      </c>
      <c r="B283" s="36" t="str">
        <f t="shared" si="20"/>
        <v>_32512</v>
      </c>
      <c r="C283" s="36" t="s">
        <v>7841</v>
      </c>
      <c r="D283" s="36" t="s">
        <v>89</v>
      </c>
      <c r="E283" s="36" t="str">
        <f t="shared" si="21"/>
        <v>_CAMSU</v>
      </c>
      <c r="F283" s="36" t="s">
        <v>46</v>
      </c>
      <c r="G283" s="36" t="s">
        <v>212</v>
      </c>
      <c r="H283" s="36" t="str">
        <f t="shared" si="22"/>
        <v>_VCBAS</v>
      </c>
      <c r="I283" s="36" t="s">
        <v>419</v>
      </c>
      <c r="J283" s="36" t="s">
        <v>261</v>
      </c>
      <c r="K283" s="36" t="str">
        <f t="shared" si="23"/>
        <v>_AZCSS</v>
      </c>
      <c r="L283" s="36" t="s">
        <v>7820</v>
      </c>
      <c r="M283" s="36" t="s">
        <v>7324</v>
      </c>
      <c r="N283" s="36" t="str">
        <f t="shared" si="24"/>
        <v>_AZCSR</v>
      </c>
      <c r="O283" s="36" t="s">
        <v>7836</v>
      </c>
      <c r="P283" s="36" t="s">
        <v>7325</v>
      </c>
      <c r="Q283" s="36" t="s">
        <v>7837</v>
      </c>
    </row>
    <row r="284" spans="1:17">
      <c r="A284" s="36" t="s">
        <v>7844</v>
      </c>
      <c r="B284" s="36" t="str">
        <f t="shared" si="20"/>
        <v>_32513</v>
      </c>
      <c r="C284" s="36" t="s">
        <v>7845</v>
      </c>
      <c r="D284" s="36" t="s">
        <v>89</v>
      </c>
      <c r="E284" s="36" t="str">
        <f t="shared" si="21"/>
        <v>_CAMSU</v>
      </c>
      <c r="F284" s="36" t="s">
        <v>46</v>
      </c>
      <c r="G284" s="36" t="s">
        <v>212</v>
      </c>
      <c r="H284" s="36" t="str">
        <f t="shared" si="22"/>
        <v>_VCBAS</v>
      </c>
      <c r="I284" s="36" t="s">
        <v>419</v>
      </c>
      <c r="J284" s="36" t="s">
        <v>261</v>
      </c>
      <c r="K284" s="36" t="str">
        <f t="shared" si="23"/>
        <v>_AZCSS</v>
      </c>
      <c r="L284" s="36" t="s">
        <v>7820</v>
      </c>
      <c r="M284" s="36" t="s">
        <v>7326</v>
      </c>
      <c r="N284" s="36" t="str">
        <f t="shared" si="24"/>
        <v>_AZDSR</v>
      </c>
      <c r="O284" s="36" t="s">
        <v>7842</v>
      </c>
      <c r="P284" s="36" t="s">
        <v>7327</v>
      </c>
      <c r="Q284" s="36" t="s">
        <v>7843</v>
      </c>
    </row>
    <row r="285" spans="1:17">
      <c r="A285" s="36" t="s">
        <v>7846</v>
      </c>
      <c r="B285" s="36" t="str">
        <f t="shared" si="20"/>
        <v>_32514</v>
      </c>
      <c r="C285" s="36" t="s">
        <v>7847</v>
      </c>
      <c r="D285" s="36" t="s">
        <v>89</v>
      </c>
      <c r="E285" s="36" t="str">
        <f t="shared" si="21"/>
        <v>_CAMSU</v>
      </c>
      <c r="F285" s="36" t="s">
        <v>46</v>
      </c>
      <c r="G285" s="36" t="s">
        <v>212</v>
      </c>
      <c r="H285" s="36" t="str">
        <f t="shared" si="22"/>
        <v>_VCBAS</v>
      </c>
      <c r="I285" s="36" t="s">
        <v>419</v>
      </c>
      <c r="J285" s="36" t="s">
        <v>261</v>
      </c>
      <c r="K285" s="36" t="str">
        <f t="shared" si="23"/>
        <v>_AZCSS</v>
      </c>
      <c r="L285" s="36" t="s">
        <v>7820</v>
      </c>
      <c r="M285" s="36" t="s">
        <v>7326</v>
      </c>
      <c r="N285" s="36" t="str">
        <f t="shared" si="24"/>
        <v>_AZDSR</v>
      </c>
      <c r="O285" s="36" t="s">
        <v>7842</v>
      </c>
      <c r="P285" s="36" t="s">
        <v>7327</v>
      </c>
      <c r="Q285" s="36" t="s">
        <v>7843</v>
      </c>
    </row>
    <row r="286" spans="1:17">
      <c r="A286" s="36" t="s">
        <v>7850</v>
      </c>
      <c r="B286" s="36" t="str">
        <f t="shared" si="20"/>
        <v>_32520</v>
      </c>
      <c r="C286" s="36" t="s">
        <v>7851</v>
      </c>
      <c r="D286" s="36" t="s">
        <v>89</v>
      </c>
      <c r="E286" s="36" t="str">
        <f t="shared" si="21"/>
        <v>_CAMSU</v>
      </c>
      <c r="F286" s="36" t="s">
        <v>46</v>
      </c>
      <c r="G286" s="36" t="s">
        <v>212</v>
      </c>
      <c r="H286" s="36" t="str">
        <f t="shared" si="22"/>
        <v>_VCBAS</v>
      </c>
      <c r="I286" s="36" t="s">
        <v>419</v>
      </c>
      <c r="J286" s="36" t="s">
        <v>261</v>
      </c>
      <c r="K286" s="36" t="str">
        <f t="shared" si="23"/>
        <v>_AZCSS</v>
      </c>
      <c r="L286" s="36" t="s">
        <v>7820</v>
      </c>
      <c r="M286" s="36" t="s">
        <v>7328</v>
      </c>
      <c r="N286" s="36" t="str">
        <f t="shared" si="24"/>
        <v>_AZESR</v>
      </c>
      <c r="O286" s="36" t="s">
        <v>7848</v>
      </c>
      <c r="P286" s="36" t="s">
        <v>7329</v>
      </c>
      <c r="Q286" s="36" t="s">
        <v>7849</v>
      </c>
    </row>
    <row r="287" spans="1:17">
      <c r="A287" s="36" t="s">
        <v>7852</v>
      </c>
      <c r="B287" s="36" t="str">
        <f t="shared" si="20"/>
        <v>_32521</v>
      </c>
      <c r="C287" s="36" t="s">
        <v>7853</v>
      </c>
      <c r="D287" s="36" t="s">
        <v>89</v>
      </c>
      <c r="E287" s="36" t="str">
        <f t="shared" si="21"/>
        <v>_CAMSU</v>
      </c>
      <c r="F287" s="36" t="s">
        <v>46</v>
      </c>
      <c r="G287" s="36" t="s">
        <v>212</v>
      </c>
      <c r="H287" s="36" t="str">
        <f t="shared" si="22"/>
        <v>_VCBAS</v>
      </c>
      <c r="I287" s="36" t="s">
        <v>419</v>
      </c>
      <c r="J287" s="36" t="s">
        <v>261</v>
      </c>
      <c r="K287" s="36" t="str">
        <f t="shared" si="23"/>
        <v>_AZCSS</v>
      </c>
      <c r="L287" s="36" t="s">
        <v>7820</v>
      </c>
      <c r="M287" s="36" t="s">
        <v>7328</v>
      </c>
      <c r="N287" s="36" t="str">
        <f t="shared" si="24"/>
        <v>_AZESR</v>
      </c>
      <c r="O287" s="36" t="s">
        <v>7848</v>
      </c>
      <c r="P287" s="36" t="s">
        <v>7329</v>
      </c>
      <c r="Q287" s="36" t="s">
        <v>7849</v>
      </c>
    </row>
    <row r="288" spans="1:17">
      <c r="A288" s="36" t="s">
        <v>7854</v>
      </c>
      <c r="B288" s="36" t="str">
        <f t="shared" si="20"/>
        <v>_32485</v>
      </c>
      <c r="C288" s="36" t="s">
        <v>275</v>
      </c>
      <c r="D288" s="36" t="s">
        <v>89</v>
      </c>
      <c r="E288" s="36" t="str">
        <f t="shared" si="21"/>
        <v>_CAMSU</v>
      </c>
      <c r="F288" s="36" t="s">
        <v>46</v>
      </c>
      <c r="G288" s="36" t="s">
        <v>212</v>
      </c>
      <c r="H288" s="36" t="str">
        <f t="shared" si="22"/>
        <v>_VCBAS</v>
      </c>
      <c r="I288" s="36" t="s">
        <v>419</v>
      </c>
      <c r="J288" s="36" t="s">
        <v>261</v>
      </c>
      <c r="K288" s="36" t="str">
        <f t="shared" si="23"/>
        <v>_AZCSS</v>
      </c>
      <c r="L288" s="36" t="s">
        <v>7820</v>
      </c>
      <c r="M288" s="36" t="s">
        <v>271</v>
      </c>
      <c r="N288" s="36" t="str">
        <f t="shared" si="24"/>
        <v>_AZFIN</v>
      </c>
      <c r="O288" s="36" t="s">
        <v>272</v>
      </c>
      <c r="P288" s="36" t="s">
        <v>273</v>
      </c>
      <c r="Q288" s="36" t="s">
        <v>274</v>
      </c>
    </row>
    <row r="289" spans="1:17">
      <c r="A289" s="36" t="s">
        <v>7855</v>
      </c>
      <c r="B289" s="36" t="str">
        <f t="shared" si="20"/>
        <v>_32486</v>
      </c>
      <c r="C289" s="36" t="s">
        <v>276</v>
      </c>
      <c r="D289" s="36" t="s">
        <v>89</v>
      </c>
      <c r="E289" s="36" t="str">
        <f t="shared" si="21"/>
        <v>_CAMSU</v>
      </c>
      <c r="F289" s="36" t="s">
        <v>46</v>
      </c>
      <c r="G289" s="36" t="s">
        <v>212</v>
      </c>
      <c r="H289" s="36" t="str">
        <f t="shared" si="22"/>
        <v>_VCBAS</v>
      </c>
      <c r="I289" s="36" t="s">
        <v>419</v>
      </c>
      <c r="J289" s="36" t="s">
        <v>261</v>
      </c>
      <c r="K289" s="36" t="str">
        <f t="shared" si="23"/>
        <v>_AZCSS</v>
      </c>
      <c r="L289" s="36" t="s">
        <v>7820</v>
      </c>
      <c r="M289" s="36" t="s">
        <v>271</v>
      </c>
      <c r="N289" s="36" t="str">
        <f t="shared" si="24"/>
        <v>_AZFIN</v>
      </c>
      <c r="O289" s="36" t="s">
        <v>272</v>
      </c>
      <c r="P289" s="36" t="s">
        <v>273</v>
      </c>
      <c r="Q289" s="36" t="s">
        <v>274</v>
      </c>
    </row>
    <row r="290" spans="1:17">
      <c r="A290" s="36" t="s">
        <v>7856</v>
      </c>
      <c r="B290" s="36" t="str">
        <f t="shared" si="20"/>
        <v>_32487</v>
      </c>
      <c r="C290" s="36" t="s">
        <v>277</v>
      </c>
      <c r="D290" s="36" t="s">
        <v>89</v>
      </c>
      <c r="E290" s="36" t="str">
        <f t="shared" si="21"/>
        <v>_CAMSU</v>
      </c>
      <c r="F290" s="36" t="s">
        <v>46</v>
      </c>
      <c r="G290" s="36" t="s">
        <v>212</v>
      </c>
      <c r="H290" s="36" t="str">
        <f t="shared" si="22"/>
        <v>_VCBAS</v>
      </c>
      <c r="I290" s="36" t="s">
        <v>419</v>
      </c>
      <c r="J290" s="36" t="s">
        <v>261</v>
      </c>
      <c r="K290" s="36" t="str">
        <f t="shared" si="23"/>
        <v>_AZCSS</v>
      </c>
      <c r="L290" s="36" t="s">
        <v>7820</v>
      </c>
      <c r="M290" s="36" t="s">
        <v>271</v>
      </c>
      <c r="N290" s="36" t="str">
        <f t="shared" si="24"/>
        <v>_AZFIN</v>
      </c>
      <c r="O290" s="36" t="s">
        <v>272</v>
      </c>
      <c r="P290" s="36" t="s">
        <v>273</v>
      </c>
      <c r="Q290" s="36" t="s">
        <v>274</v>
      </c>
    </row>
    <row r="291" spans="1:17">
      <c r="A291" s="36" t="s">
        <v>7857</v>
      </c>
      <c r="B291" s="36" t="str">
        <f t="shared" si="20"/>
        <v>_32488</v>
      </c>
      <c r="C291" s="36" t="s">
        <v>278</v>
      </c>
      <c r="D291" s="36" t="s">
        <v>89</v>
      </c>
      <c r="E291" s="36" t="str">
        <f t="shared" si="21"/>
        <v>_CAMSU</v>
      </c>
      <c r="F291" s="36" t="s">
        <v>46</v>
      </c>
      <c r="G291" s="36" t="s">
        <v>212</v>
      </c>
      <c r="H291" s="36" t="str">
        <f t="shared" si="22"/>
        <v>_VCBAS</v>
      </c>
      <c r="I291" s="36" t="s">
        <v>419</v>
      </c>
      <c r="J291" s="36" t="s">
        <v>261</v>
      </c>
      <c r="K291" s="36" t="str">
        <f t="shared" si="23"/>
        <v>_AZCSS</v>
      </c>
      <c r="L291" s="36" t="s">
        <v>7820</v>
      </c>
      <c r="M291" s="36" t="s">
        <v>271</v>
      </c>
      <c r="N291" s="36" t="str">
        <f t="shared" si="24"/>
        <v>_AZFIN</v>
      </c>
      <c r="O291" s="36" t="s">
        <v>272</v>
      </c>
      <c r="P291" s="36" t="s">
        <v>273</v>
      </c>
      <c r="Q291" s="36" t="s">
        <v>274</v>
      </c>
    </row>
    <row r="292" spans="1:17">
      <c r="A292" s="36" t="s">
        <v>7858</v>
      </c>
      <c r="B292" s="36" t="str">
        <f t="shared" si="20"/>
        <v>_32489</v>
      </c>
      <c r="C292" s="36" t="s">
        <v>279</v>
      </c>
      <c r="D292" s="36" t="s">
        <v>89</v>
      </c>
      <c r="E292" s="36" t="str">
        <f t="shared" si="21"/>
        <v>_CAMSU</v>
      </c>
      <c r="F292" s="36" t="s">
        <v>46</v>
      </c>
      <c r="G292" s="36" t="s">
        <v>212</v>
      </c>
      <c r="H292" s="36" t="str">
        <f t="shared" si="22"/>
        <v>_VCBAS</v>
      </c>
      <c r="I292" s="36" t="s">
        <v>419</v>
      </c>
      <c r="J292" s="36" t="s">
        <v>261</v>
      </c>
      <c r="K292" s="36" t="str">
        <f t="shared" si="23"/>
        <v>_AZCSS</v>
      </c>
      <c r="L292" s="36" t="s">
        <v>7820</v>
      </c>
      <c r="M292" s="36" t="s">
        <v>271</v>
      </c>
      <c r="N292" s="36" t="str">
        <f t="shared" si="24"/>
        <v>_AZFIN</v>
      </c>
      <c r="O292" s="36" t="s">
        <v>272</v>
      </c>
      <c r="P292" s="36" t="s">
        <v>273</v>
      </c>
      <c r="Q292" s="36" t="s">
        <v>274</v>
      </c>
    </row>
    <row r="293" spans="1:17">
      <c r="A293" s="36" t="s">
        <v>7861</v>
      </c>
      <c r="B293" s="36" t="str">
        <f t="shared" si="20"/>
        <v>_32490</v>
      </c>
      <c r="C293" s="36" t="s">
        <v>7862</v>
      </c>
      <c r="D293" s="36" t="s">
        <v>89</v>
      </c>
      <c r="E293" s="36" t="str">
        <f t="shared" si="21"/>
        <v>_CAMSU</v>
      </c>
      <c r="F293" s="36" t="s">
        <v>46</v>
      </c>
      <c r="G293" s="36" t="s">
        <v>212</v>
      </c>
      <c r="H293" s="36" t="str">
        <f t="shared" si="22"/>
        <v>_VCBAS</v>
      </c>
      <c r="I293" s="36" t="s">
        <v>419</v>
      </c>
      <c r="J293" s="36" t="s">
        <v>261</v>
      </c>
      <c r="K293" s="36" t="str">
        <f t="shared" si="23"/>
        <v>_AZCSS</v>
      </c>
      <c r="L293" s="36" t="s">
        <v>7820</v>
      </c>
      <c r="M293" s="36" t="s">
        <v>7434</v>
      </c>
      <c r="N293" s="36" t="str">
        <f t="shared" si="24"/>
        <v>_AZFSR</v>
      </c>
      <c r="O293" s="36" t="s">
        <v>7859</v>
      </c>
      <c r="P293" s="36" t="s">
        <v>7435</v>
      </c>
      <c r="Q293" s="36" t="s">
        <v>7860</v>
      </c>
    </row>
    <row r="294" spans="1:17">
      <c r="A294" s="36" t="s">
        <v>7863</v>
      </c>
      <c r="B294" s="36" t="str">
        <f t="shared" si="20"/>
        <v>_32491</v>
      </c>
      <c r="C294" s="36" t="s">
        <v>7864</v>
      </c>
      <c r="D294" s="36" t="s">
        <v>89</v>
      </c>
      <c r="E294" s="36" t="str">
        <f t="shared" si="21"/>
        <v>_CAMSU</v>
      </c>
      <c r="F294" s="36" t="s">
        <v>46</v>
      </c>
      <c r="G294" s="36" t="s">
        <v>212</v>
      </c>
      <c r="H294" s="36" t="str">
        <f t="shared" si="22"/>
        <v>_VCBAS</v>
      </c>
      <c r="I294" s="36" t="s">
        <v>419</v>
      </c>
      <c r="J294" s="36" t="s">
        <v>261</v>
      </c>
      <c r="K294" s="36" t="str">
        <f t="shared" si="23"/>
        <v>_AZCSS</v>
      </c>
      <c r="L294" s="36" t="s">
        <v>7820</v>
      </c>
      <c r="M294" s="36" t="s">
        <v>7434</v>
      </c>
      <c r="N294" s="36" t="str">
        <f t="shared" si="24"/>
        <v>_AZFSR</v>
      </c>
      <c r="O294" s="36" t="s">
        <v>7859</v>
      </c>
      <c r="P294" s="36" t="s">
        <v>7435</v>
      </c>
      <c r="Q294" s="36" t="s">
        <v>7860</v>
      </c>
    </row>
    <row r="295" spans="1:17">
      <c r="A295" s="36" t="s">
        <v>7865</v>
      </c>
      <c r="B295" s="36" t="str">
        <f t="shared" si="20"/>
        <v>_32495</v>
      </c>
      <c r="C295" s="36" t="s">
        <v>284</v>
      </c>
      <c r="D295" s="36" t="s">
        <v>89</v>
      </c>
      <c r="E295" s="36" t="str">
        <f t="shared" si="21"/>
        <v>_CAMSU</v>
      </c>
      <c r="F295" s="36" t="s">
        <v>46</v>
      </c>
      <c r="G295" s="36" t="s">
        <v>212</v>
      </c>
      <c r="H295" s="36" t="str">
        <f t="shared" si="22"/>
        <v>_VCBAS</v>
      </c>
      <c r="I295" s="36" t="s">
        <v>419</v>
      </c>
      <c r="J295" s="36" t="s">
        <v>261</v>
      </c>
      <c r="K295" s="36" t="str">
        <f t="shared" si="23"/>
        <v>_AZCSS</v>
      </c>
      <c r="L295" s="36" t="s">
        <v>7820</v>
      </c>
      <c r="M295" s="36" t="s">
        <v>280</v>
      </c>
      <c r="N295" s="36" t="str">
        <f t="shared" si="24"/>
        <v>_AZHRS</v>
      </c>
      <c r="O295" s="36" t="s">
        <v>281</v>
      </c>
      <c r="P295" s="36" t="s">
        <v>282</v>
      </c>
      <c r="Q295" s="36" t="s">
        <v>283</v>
      </c>
    </row>
    <row r="296" spans="1:17">
      <c r="A296" s="36" t="s">
        <v>7866</v>
      </c>
      <c r="B296" s="36" t="str">
        <f t="shared" si="20"/>
        <v>_32496</v>
      </c>
      <c r="C296" s="36" t="s">
        <v>285</v>
      </c>
      <c r="D296" s="36" t="s">
        <v>89</v>
      </c>
      <c r="E296" s="36" t="str">
        <f t="shared" si="21"/>
        <v>_CAMSU</v>
      </c>
      <c r="F296" s="36" t="s">
        <v>46</v>
      </c>
      <c r="G296" s="36" t="s">
        <v>212</v>
      </c>
      <c r="H296" s="36" t="str">
        <f t="shared" si="22"/>
        <v>_VCBAS</v>
      </c>
      <c r="I296" s="36" t="s">
        <v>419</v>
      </c>
      <c r="J296" s="36" t="s">
        <v>261</v>
      </c>
      <c r="K296" s="36" t="str">
        <f t="shared" si="23"/>
        <v>_AZCSS</v>
      </c>
      <c r="L296" s="36" t="s">
        <v>7820</v>
      </c>
      <c r="M296" s="36" t="s">
        <v>280</v>
      </c>
      <c r="N296" s="36" t="str">
        <f t="shared" si="24"/>
        <v>_AZHRS</v>
      </c>
      <c r="O296" s="36" t="s">
        <v>281</v>
      </c>
      <c r="P296" s="36" t="s">
        <v>282</v>
      </c>
      <c r="Q296" s="36" t="s">
        <v>283</v>
      </c>
    </row>
    <row r="297" spans="1:17">
      <c r="A297" s="36" t="s">
        <v>7867</v>
      </c>
      <c r="B297" s="36" t="str">
        <f t="shared" si="20"/>
        <v>_32497</v>
      </c>
      <c r="C297" s="36" t="s">
        <v>286</v>
      </c>
      <c r="D297" s="36" t="s">
        <v>89</v>
      </c>
      <c r="E297" s="36" t="str">
        <f t="shared" si="21"/>
        <v>_CAMSU</v>
      </c>
      <c r="F297" s="36" t="s">
        <v>46</v>
      </c>
      <c r="G297" s="36" t="s">
        <v>212</v>
      </c>
      <c r="H297" s="36" t="str">
        <f t="shared" si="22"/>
        <v>_VCBAS</v>
      </c>
      <c r="I297" s="36" t="s">
        <v>419</v>
      </c>
      <c r="J297" s="36" t="s">
        <v>261</v>
      </c>
      <c r="K297" s="36" t="str">
        <f t="shared" si="23"/>
        <v>_AZCSS</v>
      </c>
      <c r="L297" s="36" t="s">
        <v>7820</v>
      </c>
      <c r="M297" s="36" t="s">
        <v>280</v>
      </c>
      <c r="N297" s="36" t="str">
        <f t="shared" si="24"/>
        <v>_AZHRS</v>
      </c>
      <c r="O297" s="36" t="s">
        <v>281</v>
      </c>
      <c r="P297" s="36" t="s">
        <v>282</v>
      </c>
      <c r="Q297" s="36" t="s">
        <v>283</v>
      </c>
    </row>
    <row r="298" spans="1:17">
      <c r="A298" s="36" t="s">
        <v>7868</v>
      </c>
      <c r="B298" s="36" t="str">
        <f t="shared" si="20"/>
        <v>_32498</v>
      </c>
      <c r="C298" s="36" t="s">
        <v>287</v>
      </c>
      <c r="D298" s="36" t="s">
        <v>89</v>
      </c>
      <c r="E298" s="36" t="str">
        <f t="shared" si="21"/>
        <v>_CAMSU</v>
      </c>
      <c r="F298" s="36" t="s">
        <v>46</v>
      </c>
      <c r="G298" s="36" t="s">
        <v>212</v>
      </c>
      <c r="H298" s="36" t="str">
        <f t="shared" si="22"/>
        <v>_VCBAS</v>
      </c>
      <c r="I298" s="36" t="s">
        <v>419</v>
      </c>
      <c r="J298" s="36" t="s">
        <v>261</v>
      </c>
      <c r="K298" s="36" t="str">
        <f t="shared" si="23"/>
        <v>_AZCSS</v>
      </c>
      <c r="L298" s="36" t="s">
        <v>7820</v>
      </c>
      <c r="M298" s="36" t="s">
        <v>280</v>
      </c>
      <c r="N298" s="36" t="str">
        <f t="shared" si="24"/>
        <v>_AZHRS</v>
      </c>
      <c r="O298" s="36" t="s">
        <v>281</v>
      </c>
      <c r="P298" s="36" t="s">
        <v>282</v>
      </c>
      <c r="Q298" s="36" t="s">
        <v>283</v>
      </c>
    </row>
    <row r="299" spans="1:17">
      <c r="A299" s="36" t="s">
        <v>7869</v>
      </c>
      <c r="B299" s="36" t="str">
        <f t="shared" si="20"/>
        <v>_32499</v>
      </c>
      <c r="C299" s="36" t="s">
        <v>288</v>
      </c>
      <c r="D299" s="36" t="s">
        <v>89</v>
      </c>
      <c r="E299" s="36" t="str">
        <f t="shared" si="21"/>
        <v>_CAMSU</v>
      </c>
      <c r="F299" s="36" t="s">
        <v>46</v>
      </c>
      <c r="G299" s="36" t="s">
        <v>212</v>
      </c>
      <c r="H299" s="36" t="str">
        <f t="shared" si="22"/>
        <v>_VCBAS</v>
      </c>
      <c r="I299" s="36" t="s">
        <v>419</v>
      </c>
      <c r="J299" s="36" t="s">
        <v>261</v>
      </c>
      <c r="K299" s="36" t="str">
        <f t="shared" si="23"/>
        <v>_AZCSS</v>
      </c>
      <c r="L299" s="36" t="s">
        <v>7820</v>
      </c>
      <c r="M299" s="36" t="s">
        <v>280</v>
      </c>
      <c r="N299" s="36" t="str">
        <f t="shared" si="24"/>
        <v>_AZHRS</v>
      </c>
      <c r="O299" s="36" t="s">
        <v>281</v>
      </c>
      <c r="P299" s="36" t="s">
        <v>282</v>
      </c>
      <c r="Q299" s="36" t="s">
        <v>283</v>
      </c>
    </row>
    <row r="300" spans="1:17">
      <c r="A300" s="36" t="s">
        <v>7870</v>
      </c>
      <c r="B300" s="36" t="str">
        <f t="shared" si="20"/>
        <v>_32500</v>
      </c>
      <c r="C300" s="36" t="s">
        <v>289</v>
      </c>
      <c r="D300" s="36" t="s">
        <v>89</v>
      </c>
      <c r="E300" s="36" t="str">
        <f t="shared" si="21"/>
        <v>_CAMSU</v>
      </c>
      <c r="F300" s="36" t="s">
        <v>46</v>
      </c>
      <c r="G300" s="36" t="s">
        <v>212</v>
      </c>
      <c r="H300" s="36" t="str">
        <f t="shared" si="22"/>
        <v>_VCBAS</v>
      </c>
      <c r="I300" s="36" t="s">
        <v>419</v>
      </c>
      <c r="J300" s="36" t="s">
        <v>261</v>
      </c>
      <c r="K300" s="36" t="str">
        <f t="shared" si="23"/>
        <v>_AZCSS</v>
      </c>
      <c r="L300" s="36" t="s">
        <v>7820</v>
      </c>
      <c r="M300" s="36" t="s">
        <v>280</v>
      </c>
      <c r="N300" s="36" t="str">
        <f t="shared" si="24"/>
        <v>_AZHRS</v>
      </c>
      <c r="O300" s="36" t="s">
        <v>281</v>
      </c>
      <c r="P300" s="36" t="s">
        <v>282</v>
      </c>
      <c r="Q300" s="36" t="s">
        <v>283</v>
      </c>
    </row>
    <row r="301" spans="1:17">
      <c r="A301" s="36" t="s">
        <v>7871</v>
      </c>
      <c r="B301" s="36" t="str">
        <f t="shared" si="20"/>
        <v>_32501</v>
      </c>
      <c r="C301" s="36" t="s">
        <v>290</v>
      </c>
      <c r="D301" s="36" t="s">
        <v>89</v>
      </c>
      <c r="E301" s="36" t="str">
        <f t="shared" si="21"/>
        <v>_CAMSU</v>
      </c>
      <c r="F301" s="36" t="s">
        <v>46</v>
      </c>
      <c r="G301" s="36" t="s">
        <v>212</v>
      </c>
      <c r="H301" s="36" t="str">
        <f t="shared" si="22"/>
        <v>_VCBAS</v>
      </c>
      <c r="I301" s="36" t="s">
        <v>419</v>
      </c>
      <c r="J301" s="36" t="s">
        <v>261</v>
      </c>
      <c r="K301" s="36" t="str">
        <f t="shared" si="23"/>
        <v>_AZCSS</v>
      </c>
      <c r="L301" s="36" t="s">
        <v>7820</v>
      </c>
      <c r="M301" s="36" t="s">
        <v>280</v>
      </c>
      <c r="N301" s="36" t="str">
        <f t="shared" si="24"/>
        <v>_AZHRS</v>
      </c>
      <c r="O301" s="36" t="s">
        <v>281</v>
      </c>
      <c r="P301" s="36" t="s">
        <v>282</v>
      </c>
      <c r="Q301" s="36" t="s">
        <v>283</v>
      </c>
    </row>
    <row r="302" spans="1:17">
      <c r="A302" s="36" t="s">
        <v>7872</v>
      </c>
      <c r="B302" s="36" t="str">
        <f t="shared" si="20"/>
        <v>_32503</v>
      </c>
      <c r="C302" s="36" t="s">
        <v>291</v>
      </c>
      <c r="D302" s="36" t="s">
        <v>89</v>
      </c>
      <c r="E302" s="36" t="str">
        <f t="shared" si="21"/>
        <v>_CAMSU</v>
      </c>
      <c r="F302" s="36" t="s">
        <v>46</v>
      </c>
      <c r="G302" s="36" t="s">
        <v>212</v>
      </c>
      <c r="H302" s="36" t="str">
        <f t="shared" si="22"/>
        <v>_VCBAS</v>
      </c>
      <c r="I302" s="36" t="s">
        <v>419</v>
      </c>
      <c r="J302" s="36" t="s">
        <v>261</v>
      </c>
      <c r="K302" s="36" t="str">
        <f t="shared" si="23"/>
        <v>_AZCSS</v>
      </c>
      <c r="L302" s="36" t="s">
        <v>7820</v>
      </c>
      <c r="M302" s="36" t="s">
        <v>280</v>
      </c>
      <c r="N302" s="36" t="str">
        <f t="shared" si="24"/>
        <v>_AZHRS</v>
      </c>
      <c r="O302" s="36" t="s">
        <v>281</v>
      </c>
      <c r="P302" s="36" t="s">
        <v>282</v>
      </c>
      <c r="Q302" s="36" t="s">
        <v>283</v>
      </c>
    </row>
    <row r="303" spans="1:17">
      <c r="A303" s="36" t="s">
        <v>7873</v>
      </c>
      <c r="B303" s="36" t="str">
        <f t="shared" si="20"/>
        <v>_32515</v>
      </c>
      <c r="C303" s="36" t="s">
        <v>299</v>
      </c>
      <c r="D303" s="36" t="s">
        <v>89</v>
      </c>
      <c r="E303" s="36" t="str">
        <f t="shared" si="21"/>
        <v>_CAMSU</v>
      </c>
      <c r="F303" s="36" t="s">
        <v>46</v>
      </c>
      <c r="G303" s="36" t="s">
        <v>212</v>
      </c>
      <c r="H303" s="36" t="str">
        <f t="shared" si="22"/>
        <v>_VCBAS</v>
      </c>
      <c r="I303" s="36" t="s">
        <v>419</v>
      </c>
      <c r="J303" s="36" t="s">
        <v>261</v>
      </c>
      <c r="K303" s="36" t="str">
        <f t="shared" si="23"/>
        <v>_AZCSS</v>
      </c>
      <c r="L303" s="36" t="s">
        <v>7820</v>
      </c>
      <c r="M303" s="36" t="s">
        <v>294</v>
      </c>
      <c r="N303" s="36" t="str">
        <f t="shared" si="24"/>
        <v>_AZRAD</v>
      </c>
      <c r="O303" s="36" t="s">
        <v>295</v>
      </c>
      <c r="P303" s="36" t="s">
        <v>296</v>
      </c>
      <c r="Q303" s="36" t="s">
        <v>297</v>
      </c>
    </row>
    <row r="304" spans="1:17">
      <c r="A304" s="36" t="s">
        <v>7874</v>
      </c>
      <c r="B304" s="36" t="str">
        <f t="shared" si="20"/>
        <v>_32516</v>
      </c>
      <c r="C304" s="36" t="s">
        <v>300</v>
      </c>
      <c r="D304" s="36" t="s">
        <v>89</v>
      </c>
      <c r="E304" s="36" t="str">
        <f t="shared" si="21"/>
        <v>_CAMSU</v>
      </c>
      <c r="F304" s="36" t="s">
        <v>46</v>
      </c>
      <c r="G304" s="36" t="s">
        <v>212</v>
      </c>
      <c r="H304" s="36" t="str">
        <f t="shared" si="22"/>
        <v>_VCBAS</v>
      </c>
      <c r="I304" s="36" t="s">
        <v>419</v>
      </c>
      <c r="J304" s="36" t="s">
        <v>261</v>
      </c>
      <c r="K304" s="36" t="str">
        <f t="shared" si="23"/>
        <v>_AZCSS</v>
      </c>
      <c r="L304" s="36" t="s">
        <v>7820</v>
      </c>
      <c r="M304" s="36" t="s">
        <v>294</v>
      </c>
      <c r="N304" s="36" t="str">
        <f t="shared" si="24"/>
        <v>_AZRAD</v>
      </c>
      <c r="O304" s="36" t="s">
        <v>295</v>
      </c>
      <c r="P304" s="36" t="s">
        <v>296</v>
      </c>
      <c r="Q304" s="36" t="s">
        <v>297</v>
      </c>
    </row>
    <row r="305" spans="1:17">
      <c r="A305" s="36" t="s">
        <v>7875</v>
      </c>
      <c r="B305" s="36" t="str">
        <f t="shared" si="20"/>
        <v>_32517</v>
      </c>
      <c r="C305" s="36" t="s">
        <v>301</v>
      </c>
      <c r="D305" s="36" t="s">
        <v>89</v>
      </c>
      <c r="E305" s="36" t="str">
        <f t="shared" si="21"/>
        <v>_CAMSU</v>
      </c>
      <c r="F305" s="36" t="s">
        <v>46</v>
      </c>
      <c r="G305" s="36" t="s">
        <v>212</v>
      </c>
      <c r="H305" s="36" t="str">
        <f t="shared" si="22"/>
        <v>_VCBAS</v>
      </c>
      <c r="I305" s="36" t="s">
        <v>419</v>
      </c>
      <c r="J305" s="36" t="s">
        <v>261</v>
      </c>
      <c r="K305" s="36" t="str">
        <f t="shared" si="23"/>
        <v>_AZCSS</v>
      </c>
      <c r="L305" s="36" t="s">
        <v>7820</v>
      </c>
      <c r="M305" s="36" t="s">
        <v>294</v>
      </c>
      <c r="N305" s="36" t="str">
        <f t="shared" si="24"/>
        <v>_AZRAD</v>
      </c>
      <c r="O305" s="36" t="s">
        <v>295</v>
      </c>
      <c r="P305" s="36" t="s">
        <v>296</v>
      </c>
      <c r="Q305" s="36" t="s">
        <v>297</v>
      </c>
    </row>
    <row r="306" spans="1:17">
      <c r="A306" s="36" t="s">
        <v>7876</v>
      </c>
      <c r="B306" s="36" t="str">
        <f t="shared" si="20"/>
        <v>_32518</v>
      </c>
      <c r="C306" s="36" t="s">
        <v>302</v>
      </c>
      <c r="D306" s="36" t="s">
        <v>89</v>
      </c>
      <c r="E306" s="36" t="str">
        <f t="shared" si="21"/>
        <v>_CAMSU</v>
      </c>
      <c r="F306" s="36" t="s">
        <v>46</v>
      </c>
      <c r="G306" s="36" t="s">
        <v>212</v>
      </c>
      <c r="H306" s="36" t="str">
        <f t="shared" si="22"/>
        <v>_VCBAS</v>
      </c>
      <c r="I306" s="36" t="s">
        <v>419</v>
      </c>
      <c r="J306" s="36" t="s">
        <v>261</v>
      </c>
      <c r="K306" s="36" t="str">
        <f t="shared" si="23"/>
        <v>_AZCSS</v>
      </c>
      <c r="L306" s="36" t="s">
        <v>7820</v>
      </c>
      <c r="M306" s="36" t="s">
        <v>294</v>
      </c>
      <c r="N306" s="36" t="str">
        <f t="shared" si="24"/>
        <v>_AZRAD</v>
      </c>
      <c r="O306" s="36" t="s">
        <v>295</v>
      </c>
      <c r="P306" s="36" t="s">
        <v>296</v>
      </c>
      <c r="Q306" s="36" t="s">
        <v>297</v>
      </c>
    </row>
    <row r="307" spans="1:17">
      <c r="A307" s="36" t="s">
        <v>7877</v>
      </c>
      <c r="B307" s="36" t="str">
        <f t="shared" si="20"/>
        <v>_32519</v>
      </c>
      <c r="C307" s="36" t="s">
        <v>303</v>
      </c>
      <c r="D307" s="36" t="s">
        <v>89</v>
      </c>
      <c r="E307" s="36" t="str">
        <f t="shared" si="21"/>
        <v>_CAMSU</v>
      </c>
      <c r="F307" s="36" t="s">
        <v>46</v>
      </c>
      <c r="G307" s="36" t="s">
        <v>212</v>
      </c>
      <c r="H307" s="36" t="str">
        <f t="shared" si="22"/>
        <v>_VCBAS</v>
      </c>
      <c r="I307" s="36" t="s">
        <v>419</v>
      </c>
      <c r="J307" s="36" t="s">
        <v>261</v>
      </c>
      <c r="K307" s="36" t="str">
        <f t="shared" si="23"/>
        <v>_AZCSS</v>
      </c>
      <c r="L307" s="36" t="s">
        <v>7820</v>
      </c>
      <c r="M307" s="36" t="s">
        <v>294</v>
      </c>
      <c r="N307" s="36" t="str">
        <f t="shared" si="24"/>
        <v>_AZRAD</v>
      </c>
      <c r="O307" s="36" t="s">
        <v>295</v>
      </c>
      <c r="P307" s="36" t="s">
        <v>296</v>
      </c>
      <c r="Q307" s="36" t="s">
        <v>297</v>
      </c>
    </row>
    <row r="308" spans="1:17">
      <c r="A308" s="36" t="s">
        <v>7878</v>
      </c>
      <c r="B308" s="36" t="str">
        <f t="shared" si="20"/>
        <v>_31500</v>
      </c>
      <c r="C308" s="36" t="s">
        <v>308</v>
      </c>
      <c r="D308" s="36" t="s">
        <v>89</v>
      </c>
      <c r="E308" s="36" t="str">
        <f t="shared" si="21"/>
        <v>_CAMSU</v>
      </c>
      <c r="F308" s="36" t="s">
        <v>46</v>
      </c>
      <c r="G308" s="36" t="s">
        <v>212</v>
      </c>
      <c r="H308" s="36" t="str">
        <f t="shared" si="22"/>
        <v>_VCBAS</v>
      </c>
      <c r="I308" s="36" t="s">
        <v>419</v>
      </c>
      <c r="J308" s="36" t="s">
        <v>261</v>
      </c>
      <c r="K308" s="36" t="str">
        <f t="shared" si="23"/>
        <v>_AZCSS</v>
      </c>
      <c r="L308" s="36" t="s">
        <v>7820</v>
      </c>
      <c r="M308" s="36" t="s">
        <v>304</v>
      </c>
      <c r="N308" s="36" t="str">
        <f t="shared" si="24"/>
        <v>_EERSO</v>
      </c>
      <c r="O308" s="36" t="s">
        <v>305</v>
      </c>
      <c r="P308" s="36" t="s">
        <v>306</v>
      </c>
      <c r="Q308" s="36" t="s">
        <v>307</v>
      </c>
    </row>
    <row r="309" spans="1:17">
      <c r="A309" s="36" t="s">
        <v>7879</v>
      </c>
      <c r="B309" s="36" t="str">
        <f t="shared" si="20"/>
        <v>_31510</v>
      </c>
      <c r="C309" s="36" t="s">
        <v>309</v>
      </c>
      <c r="D309" s="36" t="s">
        <v>89</v>
      </c>
      <c r="E309" s="36" t="str">
        <f t="shared" si="21"/>
        <v>_CAMSU</v>
      </c>
      <c r="F309" s="36" t="s">
        <v>46</v>
      </c>
      <c r="G309" s="36" t="s">
        <v>212</v>
      </c>
      <c r="H309" s="36" t="str">
        <f t="shared" si="22"/>
        <v>_VCBAS</v>
      </c>
      <c r="I309" s="36" t="s">
        <v>419</v>
      </c>
      <c r="J309" s="36" t="s">
        <v>261</v>
      </c>
      <c r="K309" s="36" t="str">
        <f t="shared" si="23"/>
        <v>_AZCSS</v>
      </c>
      <c r="L309" s="36" t="s">
        <v>7820</v>
      </c>
      <c r="M309" s="36" t="s">
        <v>304</v>
      </c>
      <c r="N309" s="36" t="str">
        <f t="shared" si="24"/>
        <v>_EERSO</v>
      </c>
      <c r="O309" s="36" t="s">
        <v>305</v>
      </c>
      <c r="P309" s="36" t="s">
        <v>306</v>
      </c>
      <c r="Q309" s="36" t="s">
        <v>307</v>
      </c>
    </row>
    <row r="310" spans="1:17">
      <c r="A310" s="36" t="s">
        <v>7880</v>
      </c>
      <c r="B310" s="36" t="str">
        <f t="shared" si="20"/>
        <v>_21835</v>
      </c>
      <c r="C310" s="36" t="s">
        <v>315</v>
      </c>
      <c r="D310" s="36" t="s">
        <v>89</v>
      </c>
      <c r="E310" s="36" t="str">
        <f t="shared" si="21"/>
        <v>_CAMSU</v>
      </c>
      <c r="F310" s="36" t="s">
        <v>46</v>
      </c>
      <c r="G310" s="36" t="s">
        <v>212</v>
      </c>
      <c r="H310" s="36" t="str">
        <f t="shared" si="22"/>
        <v>_VCBAS</v>
      </c>
      <c r="I310" s="36" t="s">
        <v>419</v>
      </c>
      <c r="J310" s="36" t="s">
        <v>310</v>
      </c>
      <c r="K310" s="36" t="str">
        <f t="shared" si="23"/>
        <v>_BSAVC</v>
      </c>
      <c r="L310" s="36" t="s">
        <v>4912</v>
      </c>
      <c r="M310" s="36" t="s">
        <v>311</v>
      </c>
      <c r="N310" s="36" t="str">
        <f t="shared" si="24"/>
        <v>_FEPRO</v>
      </c>
      <c r="O310" s="36" t="s">
        <v>312</v>
      </c>
      <c r="P310" s="36" t="s">
        <v>313</v>
      </c>
      <c r="Q310" s="36" t="s">
        <v>314</v>
      </c>
    </row>
    <row r="311" spans="1:17">
      <c r="A311" s="36" t="s">
        <v>7881</v>
      </c>
      <c r="B311" s="36" t="str">
        <f t="shared" si="20"/>
        <v>_21866</v>
      </c>
      <c r="C311" s="36" t="s">
        <v>316</v>
      </c>
      <c r="D311" s="36" t="s">
        <v>89</v>
      </c>
      <c r="E311" s="36" t="str">
        <f t="shared" si="21"/>
        <v>_CAMSU</v>
      </c>
      <c r="F311" s="36" t="s">
        <v>46</v>
      </c>
      <c r="G311" s="36" t="s">
        <v>212</v>
      </c>
      <c r="H311" s="36" t="str">
        <f t="shared" si="22"/>
        <v>_VCBAS</v>
      </c>
      <c r="I311" s="36" t="s">
        <v>419</v>
      </c>
      <c r="J311" s="36" t="s">
        <v>310</v>
      </c>
      <c r="K311" s="36" t="str">
        <f t="shared" si="23"/>
        <v>_BSAVC</v>
      </c>
      <c r="L311" s="36" t="s">
        <v>4912</v>
      </c>
      <c r="M311" s="36" t="s">
        <v>311</v>
      </c>
      <c r="N311" s="36" t="str">
        <f t="shared" si="24"/>
        <v>_FEPRO</v>
      </c>
      <c r="O311" s="36" t="s">
        <v>312</v>
      </c>
      <c r="P311" s="36" t="s">
        <v>313</v>
      </c>
      <c r="Q311" s="36" t="s">
        <v>314</v>
      </c>
    </row>
    <row r="312" spans="1:17">
      <c r="A312" s="36" t="s">
        <v>7882</v>
      </c>
      <c r="B312" s="36" t="str">
        <f t="shared" si="20"/>
        <v>_21867</v>
      </c>
      <c r="C312" s="36" t="s">
        <v>317</v>
      </c>
      <c r="D312" s="36" t="s">
        <v>89</v>
      </c>
      <c r="E312" s="36" t="str">
        <f t="shared" si="21"/>
        <v>_CAMSU</v>
      </c>
      <c r="F312" s="36" t="s">
        <v>46</v>
      </c>
      <c r="G312" s="36" t="s">
        <v>212</v>
      </c>
      <c r="H312" s="36" t="str">
        <f t="shared" si="22"/>
        <v>_VCBAS</v>
      </c>
      <c r="I312" s="36" t="s">
        <v>419</v>
      </c>
      <c r="J312" s="36" t="s">
        <v>310</v>
      </c>
      <c r="K312" s="36" t="str">
        <f t="shared" si="23"/>
        <v>_BSAVC</v>
      </c>
      <c r="L312" s="36" t="s">
        <v>4912</v>
      </c>
      <c r="M312" s="36" t="s">
        <v>311</v>
      </c>
      <c r="N312" s="36" t="str">
        <f t="shared" si="24"/>
        <v>_FEPRO</v>
      </c>
      <c r="O312" s="36" t="s">
        <v>312</v>
      </c>
      <c r="P312" s="36" t="s">
        <v>313</v>
      </c>
      <c r="Q312" s="36" t="s">
        <v>314</v>
      </c>
    </row>
    <row r="313" spans="1:17">
      <c r="A313" s="36" t="s">
        <v>7883</v>
      </c>
      <c r="B313" s="36" t="str">
        <f t="shared" si="20"/>
        <v>_21869</v>
      </c>
      <c r="C313" s="36" t="s">
        <v>318</v>
      </c>
      <c r="D313" s="36" t="s">
        <v>89</v>
      </c>
      <c r="E313" s="36" t="str">
        <f t="shared" si="21"/>
        <v>_CAMSU</v>
      </c>
      <c r="F313" s="36" t="s">
        <v>46</v>
      </c>
      <c r="G313" s="36" t="s">
        <v>212</v>
      </c>
      <c r="H313" s="36" t="str">
        <f t="shared" si="22"/>
        <v>_VCBAS</v>
      </c>
      <c r="I313" s="36" t="s">
        <v>419</v>
      </c>
      <c r="J313" s="36" t="s">
        <v>310</v>
      </c>
      <c r="K313" s="36" t="str">
        <f t="shared" si="23"/>
        <v>_BSAVC</v>
      </c>
      <c r="L313" s="36" t="s">
        <v>4912</v>
      </c>
      <c r="M313" s="36" t="s">
        <v>311</v>
      </c>
      <c r="N313" s="36" t="str">
        <f t="shared" si="24"/>
        <v>_FEPRO</v>
      </c>
      <c r="O313" s="36" t="s">
        <v>312</v>
      </c>
      <c r="P313" s="36" t="s">
        <v>313</v>
      </c>
      <c r="Q313" s="36" t="s">
        <v>314</v>
      </c>
    </row>
    <row r="314" spans="1:17">
      <c r="A314" s="36" t="s">
        <v>7884</v>
      </c>
      <c r="B314" s="36" t="str">
        <f t="shared" si="20"/>
        <v>_21501</v>
      </c>
      <c r="C314" s="36" t="s">
        <v>358</v>
      </c>
      <c r="D314" s="36" t="s">
        <v>89</v>
      </c>
      <c r="E314" s="36" t="str">
        <f t="shared" si="21"/>
        <v>_CAMSU</v>
      </c>
      <c r="F314" s="36" t="s">
        <v>46</v>
      </c>
      <c r="G314" s="36" t="s">
        <v>212</v>
      </c>
      <c r="H314" s="36" t="str">
        <f t="shared" si="22"/>
        <v>_VCBAS</v>
      </c>
      <c r="I314" s="36" t="s">
        <v>419</v>
      </c>
      <c r="J314" s="36" t="s">
        <v>310</v>
      </c>
      <c r="K314" s="36" t="str">
        <f t="shared" si="23"/>
        <v>_BSAVC</v>
      </c>
      <c r="L314" s="36" t="s">
        <v>4912</v>
      </c>
      <c r="M314" s="36" t="s">
        <v>357</v>
      </c>
      <c r="N314" s="36" t="str">
        <f t="shared" si="24"/>
        <v>_FKMTM</v>
      </c>
      <c r="O314" s="36" t="s">
        <v>7089</v>
      </c>
      <c r="P314" s="36" t="s">
        <v>359</v>
      </c>
      <c r="Q314" s="36" t="s">
        <v>7090</v>
      </c>
    </row>
    <row r="315" spans="1:17">
      <c r="A315" s="36" t="s">
        <v>7885</v>
      </c>
      <c r="B315" s="36" t="str">
        <f t="shared" si="20"/>
        <v>_21871</v>
      </c>
      <c r="C315" s="36" t="s">
        <v>7091</v>
      </c>
      <c r="D315" s="36" t="s">
        <v>89</v>
      </c>
      <c r="E315" s="36" t="str">
        <f t="shared" si="21"/>
        <v>_CAMSU</v>
      </c>
      <c r="F315" s="36" t="s">
        <v>46</v>
      </c>
      <c r="G315" s="36" t="s">
        <v>212</v>
      </c>
      <c r="H315" s="36" t="str">
        <f t="shared" si="22"/>
        <v>_VCBAS</v>
      </c>
      <c r="I315" s="36" t="s">
        <v>419</v>
      </c>
      <c r="J315" s="36" t="s">
        <v>310</v>
      </c>
      <c r="K315" s="36" t="str">
        <f t="shared" si="23"/>
        <v>_BSAVC</v>
      </c>
      <c r="L315" s="36" t="s">
        <v>4912</v>
      </c>
      <c r="M315" s="36" t="s">
        <v>357</v>
      </c>
      <c r="N315" s="36" t="str">
        <f t="shared" si="24"/>
        <v>_FKMTM</v>
      </c>
      <c r="O315" s="36" t="s">
        <v>7089</v>
      </c>
      <c r="P315" s="36" t="s">
        <v>359</v>
      </c>
      <c r="Q315" s="36" t="s">
        <v>7090</v>
      </c>
    </row>
    <row r="316" spans="1:17">
      <c r="A316" s="36" t="s">
        <v>7886</v>
      </c>
      <c r="B316" s="36" t="str">
        <f t="shared" si="20"/>
        <v>_21911</v>
      </c>
      <c r="C316" s="36" t="s">
        <v>364</v>
      </c>
      <c r="D316" s="36" t="s">
        <v>89</v>
      </c>
      <c r="E316" s="36" t="str">
        <f t="shared" si="21"/>
        <v>_CAMSU</v>
      </c>
      <c r="F316" s="36" t="s">
        <v>46</v>
      </c>
      <c r="G316" s="36" t="s">
        <v>212</v>
      </c>
      <c r="H316" s="36" t="str">
        <f t="shared" si="22"/>
        <v>_VCBAS</v>
      </c>
      <c r="I316" s="36" t="s">
        <v>419</v>
      </c>
      <c r="J316" s="36" t="s">
        <v>310</v>
      </c>
      <c r="K316" s="36" t="str">
        <f t="shared" si="23"/>
        <v>_BSAVC</v>
      </c>
      <c r="L316" s="36" t="s">
        <v>4912</v>
      </c>
      <c r="M316" s="36" t="s">
        <v>360</v>
      </c>
      <c r="N316" s="36" t="str">
        <f t="shared" si="24"/>
        <v>_FLPRN</v>
      </c>
      <c r="O316" s="36" t="s">
        <v>361</v>
      </c>
      <c r="P316" s="36" t="s">
        <v>362</v>
      </c>
      <c r="Q316" s="36" t="s">
        <v>363</v>
      </c>
    </row>
    <row r="317" spans="1:17">
      <c r="A317" s="36" t="s">
        <v>7887</v>
      </c>
      <c r="B317" s="36" t="str">
        <f t="shared" si="20"/>
        <v>_21880</v>
      </c>
      <c r="C317" s="36" t="s">
        <v>367</v>
      </c>
      <c r="D317" s="36" t="s">
        <v>89</v>
      </c>
      <c r="E317" s="36" t="str">
        <f t="shared" si="21"/>
        <v>_CAMSU</v>
      </c>
      <c r="F317" s="36" t="s">
        <v>46</v>
      </c>
      <c r="G317" s="36" t="s">
        <v>212</v>
      </c>
      <c r="H317" s="36" t="str">
        <f t="shared" si="22"/>
        <v>_VCBAS</v>
      </c>
      <c r="I317" s="36" t="s">
        <v>419</v>
      </c>
      <c r="J317" s="36" t="s">
        <v>310</v>
      </c>
      <c r="K317" s="36" t="str">
        <f t="shared" si="23"/>
        <v>_BSAVC</v>
      </c>
      <c r="L317" s="36" t="s">
        <v>4912</v>
      </c>
      <c r="M317" s="36" t="s">
        <v>360</v>
      </c>
      <c r="N317" s="36" t="str">
        <f t="shared" si="24"/>
        <v>_FLPRN</v>
      </c>
      <c r="O317" s="36" t="s">
        <v>361</v>
      </c>
      <c r="P317" s="36" t="s">
        <v>365</v>
      </c>
      <c r="Q317" s="36" t="s">
        <v>366</v>
      </c>
    </row>
    <row r="318" spans="1:17">
      <c r="A318" s="36" t="s">
        <v>7888</v>
      </c>
      <c r="B318" s="36" t="str">
        <f t="shared" si="20"/>
        <v>_21881</v>
      </c>
      <c r="C318" s="36" t="s">
        <v>368</v>
      </c>
      <c r="D318" s="36" t="s">
        <v>89</v>
      </c>
      <c r="E318" s="36" t="str">
        <f t="shared" si="21"/>
        <v>_CAMSU</v>
      </c>
      <c r="F318" s="36" t="s">
        <v>46</v>
      </c>
      <c r="G318" s="36" t="s">
        <v>212</v>
      </c>
      <c r="H318" s="36" t="str">
        <f t="shared" si="22"/>
        <v>_VCBAS</v>
      </c>
      <c r="I318" s="36" t="s">
        <v>419</v>
      </c>
      <c r="J318" s="36" t="s">
        <v>310</v>
      </c>
      <c r="K318" s="36" t="str">
        <f t="shared" si="23"/>
        <v>_BSAVC</v>
      </c>
      <c r="L318" s="36" t="s">
        <v>4912</v>
      </c>
      <c r="M318" s="36" t="s">
        <v>360</v>
      </c>
      <c r="N318" s="36" t="str">
        <f t="shared" si="24"/>
        <v>_FLPRN</v>
      </c>
      <c r="O318" s="36" t="s">
        <v>361</v>
      </c>
      <c r="P318" s="36" t="s">
        <v>365</v>
      </c>
      <c r="Q318" s="36" t="s">
        <v>366</v>
      </c>
    </row>
    <row r="319" spans="1:17">
      <c r="A319" s="36" t="s">
        <v>7889</v>
      </c>
      <c r="B319" s="36" t="str">
        <f t="shared" si="20"/>
        <v>_21882</v>
      </c>
      <c r="C319" s="36" t="s">
        <v>369</v>
      </c>
      <c r="D319" s="36" t="s">
        <v>89</v>
      </c>
      <c r="E319" s="36" t="str">
        <f t="shared" si="21"/>
        <v>_CAMSU</v>
      </c>
      <c r="F319" s="36" t="s">
        <v>46</v>
      </c>
      <c r="G319" s="36" t="s">
        <v>212</v>
      </c>
      <c r="H319" s="36" t="str">
        <f t="shared" si="22"/>
        <v>_VCBAS</v>
      </c>
      <c r="I319" s="36" t="s">
        <v>419</v>
      </c>
      <c r="J319" s="36" t="s">
        <v>310</v>
      </c>
      <c r="K319" s="36" t="str">
        <f t="shared" si="23"/>
        <v>_BSAVC</v>
      </c>
      <c r="L319" s="36" t="s">
        <v>4912</v>
      </c>
      <c r="M319" s="36" t="s">
        <v>360</v>
      </c>
      <c r="N319" s="36" t="str">
        <f t="shared" si="24"/>
        <v>_FLPRN</v>
      </c>
      <c r="O319" s="36" t="s">
        <v>361</v>
      </c>
      <c r="P319" s="36" t="s">
        <v>365</v>
      </c>
      <c r="Q319" s="36" t="s">
        <v>366</v>
      </c>
    </row>
    <row r="320" spans="1:17">
      <c r="A320" s="36" t="s">
        <v>7890</v>
      </c>
      <c r="B320" s="36" t="str">
        <f t="shared" si="20"/>
        <v>_21883</v>
      </c>
      <c r="C320" s="36" t="s">
        <v>370</v>
      </c>
      <c r="D320" s="36" t="s">
        <v>89</v>
      </c>
      <c r="E320" s="36" t="str">
        <f t="shared" si="21"/>
        <v>_CAMSU</v>
      </c>
      <c r="F320" s="36" t="s">
        <v>46</v>
      </c>
      <c r="G320" s="36" t="s">
        <v>212</v>
      </c>
      <c r="H320" s="36" t="str">
        <f t="shared" si="22"/>
        <v>_VCBAS</v>
      </c>
      <c r="I320" s="36" t="s">
        <v>419</v>
      </c>
      <c r="J320" s="36" t="s">
        <v>310</v>
      </c>
      <c r="K320" s="36" t="str">
        <f t="shared" si="23"/>
        <v>_BSAVC</v>
      </c>
      <c r="L320" s="36" t="s">
        <v>4912</v>
      </c>
      <c r="M320" s="36" t="s">
        <v>360</v>
      </c>
      <c r="N320" s="36" t="str">
        <f t="shared" si="24"/>
        <v>_FLPRN</v>
      </c>
      <c r="O320" s="36" t="s">
        <v>361</v>
      </c>
      <c r="P320" s="36" t="s">
        <v>365</v>
      </c>
      <c r="Q320" s="36" t="s">
        <v>366</v>
      </c>
    </row>
    <row r="321" spans="1:17">
      <c r="A321" s="36" t="s">
        <v>7891</v>
      </c>
      <c r="B321" s="36" t="str">
        <f t="shared" si="20"/>
        <v>_21884</v>
      </c>
      <c r="C321" s="36" t="s">
        <v>371</v>
      </c>
      <c r="D321" s="36" t="s">
        <v>89</v>
      </c>
      <c r="E321" s="36" t="str">
        <f t="shared" si="21"/>
        <v>_CAMSU</v>
      </c>
      <c r="F321" s="36" t="s">
        <v>46</v>
      </c>
      <c r="G321" s="36" t="s">
        <v>212</v>
      </c>
      <c r="H321" s="36" t="str">
        <f t="shared" si="22"/>
        <v>_VCBAS</v>
      </c>
      <c r="I321" s="36" t="s">
        <v>419</v>
      </c>
      <c r="J321" s="36" t="s">
        <v>310</v>
      </c>
      <c r="K321" s="36" t="str">
        <f t="shared" si="23"/>
        <v>_BSAVC</v>
      </c>
      <c r="L321" s="36" t="s">
        <v>4912</v>
      </c>
      <c r="M321" s="36" t="s">
        <v>360</v>
      </c>
      <c r="N321" s="36" t="str">
        <f t="shared" si="24"/>
        <v>_FLPRN</v>
      </c>
      <c r="O321" s="36" t="s">
        <v>361</v>
      </c>
      <c r="P321" s="36" t="s">
        <v>365</v>
      </c>
      <c r="Q321" s="36" t="s">
        <v>366</v>
      </c>
    </row>
    <row r="322" spans="1:17">
      <c r="A322" s="36" t="s">
        <v>7892</v>
      </c>
      <c r="B322" s="36" t="str">
        <f t="shared" si="20"/>
        <v>_21940</v>
      </c>
      <c r="C322" s="36" t="s">
        <v>12367</v>
      </c>
      <c r="D322" s="36" t="s">
        <v>89</v>
      </c>
      <c r="E322" s="36" t="str">
        <f t="shared" si="21"/>
        <v>_CAMSU</v>
      </c>
      <c r="F322" s="36" t="s">
        <v>46</v>
      </c>
      <c r="G322" s="36" t="s">
        <v>212</v>
      </c>
      <c r="H322" s="36" t="str">
        <f t="shared" si="22"/>
        <v>_VCBAS</v>
      </c>
      <c r="I322" s="36" t="s">
        <v>419</v>
      </c>
      <c r="J322" s="36" t="s">
        <v>517</v>
      </c>
      <c r="K322" s="36" t="str">
        <f t="shared" si="23"/>
        <v>_BSHUM</v>
      </c>
      <c r="L322" s="36" t="s">
        <v>12364</v>
      </c>
      <c r="M322" s="36" t="s">
        <v>518</v>
      </c>
      <c r="N322" s="36" t="str">
        <f t="shared" si="24"/>
        <v>_FMHUM</v>
      </c>
      <c r="O322" s="36" t="s">
        <v>12365</v>
      </c>
      <c r="P322" s="36" t="s">
        <v>520</v>
      </c>
      <c r="Q322" s="36" t="s">
        <v>12366</v>
      </c>
    </row>
    <row r="323" spans="1:17">
      <c r="A323" s="36" t="s">
        <v>7893</v>
      </c>
      <c r="B323" s="36" t="str">
        <f t="shared" si="20"/>
        <v>_21941</v>
      </c>
      <c r="C323" s="36" t="s">
        <v>521</v>
      </c>
      <c r="D323" s="36" t="s">
        <v>89</v>
      </c>
      <c r="E323" s="36" t="str">
        <f t="shared" si="21"/>
        <v>_CAMSU</v>
      </c>
      <c r="F323" s="36" t="s">
        <v>46</v>
      </c>
      <c r="G323" s="36" t="s">
        <v>212</v>
      </c>
      <c r="H323" s="36" t="str">
        <f t="shared" si="22"/>
        <v>_VCBAS</v>
      </c>
      <c r="I323" s="36" t="s">
        <v>419</v>
      </c>
      <c r="J323" s="36" t="s">
        <v>517</v>
      </c>
      <c r="K323" s="36" t="str">
        <f t="shared" si="23"/>
        <v>_BSHUM</v>
      </c>
      <c r="L323" s="36" t="s">
        <v>12364</v>
      </c>
      <c r="M323" s="36" t="s">
        <v>518</v>
      </c>
      <c r="N323" s="36" t="str">
        <f t="shared" si="24"/>
        <v>_FMHUM</v>
      </c>
      <c r="O323" s="36" t="s">
        <v>12365</v>
      </c>
      <c r="P323" s="36" t="s">
        <v>520</v>
      </c>
      <c r="Q323" s="36" t="s">
        <v>12366</v>
      </c>
    </row>
    <row r="324" spans="1:17">
      <c r="A324" s="36" t="s">
        <v>7894</v>
      </c>
      <c r="B324" s="36" t="str">
        <f t="shared" ref="B324:B387" si="25">"_"&amp;A324</f>
        <v>_21975</v>
      </c>
      <c r="C324" s="36" t="s">
        <v>522</v>
      </c>
      <c r="D324" s="36" t="s">
        <v>89</v>
      </c>
      <c r="E324" s="36" t="str">
        <f t="shared" ref="E324:E387" si="26">"_"&amp;D324</f>
        <v>_CAMSU</v>
      </c>
      <c r="F324" s="36" t="s">
        <v>46</v>
      </c>
      <c r="G324" s="36" t="s">
        <v>212</v>
      </c>
      <c r="H324" s="36" t="str">
        <f t="shared" ref="H324:H387" si="27">"_"&amp;G324</f>
        <v>_VCBAS</v>
      </c>
      <c r="I324" s="36" t="s">
        <v>419</v>
      </c>
      <c r="J324" s="36" t="s">
        <v>517</v>
      </c>
      <c r="K324" s="36" t="str">
        <f t="shared" ref="K324:K387" si="28">"_"&amp;J324</f>
        <v>_BSHUM</v>
      </c>
      <c r="L324" s="36" t="s">
        <v>12364</v>
      </c>
      <c r="M324" s="36" t="s">
        <v>518</v>
      </c>
      <c r="N324" s="36" t="str">
        <f t="shared" ref="N324:N387" si="29">"_"&amp;M324</f>
        <v>_FMHUM</v>
      </c>
      <c r="O324" s="36" t="s">
        <v>12365</v>
      </c>
      <c r="P324" s="36" t="s">
        <v>520</v>
      </c>
      <c r="Q324" s="36" t="s">
        <v>12366</v>
      </c>
    </row>
    <row r="325" spans="1:17">
      <c r="A325" s="36" t="s">
        <v>7895</v>
      </c>
      <c r="B325" s="36" t="str">
        <f t="shared" si="25"/>
        <v>_21999</v>
      </c>
      <c r="C325" s="36" t="s">
        <v>523</v>
      </c>
      <c r="D325" s="36" t="s">
        <v>89</v>
      </c>
      <c r="E325" s="36" t="str">
        <f t="shared" si="26"/>
        <v>_CAMSU</v>
      </c>
      <c r="F325" s="36" t="s">
        <v>46</v>
      </c>
      <c r="G325" s="36" t="s">
        <v>212</v>
      </c>
      <c r="H325" s="36" t="str">
        <f t="shared" si="27"/>
        <v>_VCBAS</v>
      </c>
      <c r="I325" s="36" t="s">
        <v>419</v>
      </c>
      <c r="J325" s="36" t="s">
        <v>517</v>
      </c>
      <c r="K325" s="36" t="str">
        <f t="shared" si="28"/>
        <v>_BSHUM</v>
      </c>
      <c r="L325" s="36" t="s">
        <v>12364</v>
      </c>
      <c r="M325" s="36" t="s">
        <v>518</v>
      </c>
      <c r="N325" s="36" t="str">
        <f t="shared" si="29"/>
        <v>_FMHUM</v>
      </c>
      <c r="O325" s="36" t="s">
        <v>12365</v>
      </c>
      <c r="P325" s="36" t="s">
        <v>520</v>
      </c>
      <c r="Q325" s="36" t="s">
        <v>12366</v>
      </c>
    </row>
    <row r="326" spans="1:17">
      <c r="A326" s="36" t="s">
        <v>7896</v>
      </c>
      <c r="B326" s="36" t="str">
        <f t="shared" si="25"/>
        <v>_31638</v>
      </c>
      <c r="C326" s="36" t="s">
        <v>524</v>
      </c>
      <c r="D326" s="36" t="s">
        <v>89</v>
      </c>
      <c r="E326" s="36" t="str">
        <f t="shared" si="26"/>
        <v>_CAMSU</v>
      </c>
      <c r="F326" s="36" t="s">
        <v>46</v>
      </c>
      <c r="G326" s="36" t="s">
        <v>212</v>
      </c>
      <c r="H326" s="36" t="str">
        <f t="shared" si="27"/>
        <v>_VCBAS</v>
      </c>
      <c r="I326" s="36" t="s">
        <v>419</v>
      </c>
      <c r="J326" s="36" t="s">
        <v>517</v>
      </c>
      <c r="K326" s="36" t="str">
        <f t="shared" si="28"/>
        <v>_BSHUM</v>
      </c>
      <c r="L326" s="36" t="s">
        <v>12364</v>
      </c>
      <c r="M326" s="36" t="s">
        <v>518</v>
      </c>
      <c r="N326" s="36" t="str">
        <f t="shared" si="29"/>
        <v>_FMHUM</v>
      </c>
      <c r="O326" s="36" t="s">
        <v>12365</v>
      </c>
      <c r="P326" s="36" t="s">
        <v>520</v>
      </c>
      <c r="Q326" s="36" t="s">
        <v>12366</v>
      </c>
    </row>
    <row r="327" spans="1:17">
      <c r="A327" s="36" t="s">
        <v>7897</v>
      </c>
      <c r="B327" s="36" t="str">
        <f t="shared" si="25"/>
        <v>_32502</v>
      </c>
      <c r="C327" s="36" t="s">
        <v>533</v>
      </c>
      <c r="D327" s="36" t="s">
        <v>89</v>
      </c>
      <c r="E327" s="36" t="str">
        <f t="shared" si="26"/>
        <v>_CAMSU</v>
      </c>
      <c r="F327" s="36" t="s">
        <v>46</v>
      </c>
      <c r="G327" s="36" t="s">
        <v>212</v>
      </c>
      <c r="H327" s="36" t="str">
        <f t="shared" si="27"/>
        <v>_VCBAS</v>
      </c>
      <c r="I327" s="36" t="s">
        <v>419</v>
      </c>
      <c r="J327" s="36" t="s">
        <v>517</v>
      </c>
      <c r="K327" s="36" t="str">
        <f t="shared" si="28"/>
        <v>_BSHUM</v>
      </c>
      <c r="L327" s="36" t="s">
        <v>12364</v>
      </c>
      <c r="M327" s="36" t="s">
        <v>518</v>
      </c>
      <c r="N327" s="36" t="str">
        <f t="shared" si="29"/>
        <v>_FMHUM</v>
      </c>
      <c r="O327" s="36" t="s">
        <v>12365</v>
      </c>
      <c r="P327" s="36" t="s">
        <v>520</v>
      </c>
      <c r="Q327" s="36" t="s">
        <v>12366</v>
      </c>
    </row>
    <row r="328" spans="1:17">
      <c r="A328" s="36" t="s">
        <v>7898</v>
      </c>
      <c r="B328" s="36" t="str">
        <f t="shared" si="25"/>
        <v>_21943</v>
      </c>
      <c r="C328" s="36" t="s">
        <v>527</v>
      </c>
      <c r="D328" s="36" t="s">
        <v>89</v>
      </c>
      <c r="E328" s="36" t="str">
        <f t="shared" si="26"/>
        <v>_CAMSU</v>
      </c>
      <c r="F328" s="36" t="s">
        <v>46</v>
      </c>
      <c r="G328" s="36" t="s">
        <v>212</v>
      </c>
      <c r="H328" s="36" t="str">
        <f t="shared" si="27"/>
        <v>_VCBAS</v>
      </c>
      <c r="I328" s="36" t="s">
        <v>419</v>
      </c>
      <c r="J328" s="36" t="s">
        <v>517</v>
      </c>
      <c r="K328" s="36" t="str">
        <f t="shared" si="28"/>
        <v>_BSHUM</v>
      </c>
      <c r="L328" s="36" t="s">
        <v>12364</v>
      </c>
      <c r="M328" s="36" t="s">
        <v>518</v>
      </c>
      <c r="N328" s="36" t="str">
        <f t="shared" si="29"/>
        <v>_FMHUM</v>
      </c>
      <c r="O328" s="36" t="s">
        <v>12365</v>
      </c>
      <c r="P328" s="36" t="s">
        <v>7108</v>
      </c>
      <c r="Q328" s="36" t="s">
        <v>12368</v>
      </c>
    </row>
    <row r="329" spans="1:17">
      <c r="A329" s="36" t="s">
        <v>7899</v>
      </c>
      <c r="B329" s="36" t="str">
        <f t="shared" si="25"/>
        <v>_21944</v>
      </c>
      <c r="C329" s="36" t="s">
        <v>12369</v>
      </c>
      <c r="D329" s="36" t="s">
        <v>89</v>
      </c>
      <c r="E329" s="36" t="str">
        <f t="shared" si="26"/>
        <v>_CAMSU</v>
      </c>
      <c r="F329" s="36" t="s">
        <v>46</v>
      </c>
      <c r="G329" s="36" t="s">
        <v>212</v>
      </c>
      <c r="H329" s="36" t="str">
        <f t="shared" si="27"/>
        <v>_VCBAS</v>
      </c>
      <c r="I329" s="36" t="s">
        <v>419</v>
      </c>
      <c r="J329" s="36" t="s">
        <v>517</v>
      </c>
      <c r="K329" s="36" t="str">
        <f t="shared" si="28"/>
        <v>_BSHUM</v>
      </c>
      <c r="L329" s="36" t="s">
        <v>12364</v>
      </c>
      <c r="M329" s="36" t="s">
        <v>518</v>
      </c>
      <c r="N329" s="36" t="str">
        <f t="shared" si="29"/>
        <v>_FMHUM</v>
      </c>
      <c r="O329" s="36" t="s">
        <v>12365</v>
      </c>
      <c r="P329" s="36" t="s">
        <v>7108</v>
      </c>
      <c r="Q329" s="36" t="s">
        <v>12368</v>
      </c>
    </row>
    <row r="330" spans="1:17">
      <c r="A330" s="36" t="s">
        <v>7900</v>
      </c>
      <c r="B330" s="36" t="str">
        <f t="shared" si="25"/>
        <v>_21945</v>
      </c>
      <c r="C330" s="36" t="s">
        <v>528</v>
      </c>
      <c r="D330" s="36" t="s">
        <v>89</v>
      </c>
      <c r="E330" s="36" t="str">
        <f t="shared" si="26"/>
        <v>_CAMSU</v>
      </c>
      <c r="F330" s="36" t="s">
        <v>46</v>
      </c>
      <c r="G330" s="36" t="s">
        <v>212</v>
      </c>
      <c r="H330" s="36" t="str">
        <f t="shared" si="27"/>
        <v>_VCBAS</v>
      </c>
      <c r="I330" s="36" t="s">
        <v>419</v>
      </c>
      <c r="J330" s="36" t="s">
        <v>517</v>
      </c>
      <c r="K330" s="36" t="str">
        <f t="shared" si="28"/>
        <v>_BSHUM</v>
      </c>
      <c r="L330" s="36" t="s">
        <v>12364</v>
      </c>
      <c r="M330" s="36" t="s">
        <v>518</v>
      </c>
      <c r="N330" s="36" t="str">
        <f t="shared" si="29"/>
        <v>_FMHUM</v>
      </c>
      <c r="O330" s="36" t="s">
        <v>12365</v>
      </c>
      <c r="P330" s="36" t="s">
        <v>7108</v>
      </c>
      <c r="Q330" s="36" t="s">
        <v>12368</v>
      </c>
    </row>
    <row r="331" spans="1:17">
      <c r="A331" s="36" t="s">
        <v>7901</v>
      </c>
      <c r="B331" s="36" t="str">
        <f t="shared" si="25"/>
        <v>_21947</v>
      </c>
      <c r="C331" s="36" t="s">
        <v>522</v>
      </c>
      <c r="D331" s="36" t="s">
        <v>89</v>
      </c>
      <c r="E331" s="36" t="str">
        <f t="shared" si="26"/>
        <v>_CAMSU</v>
      </c>
      <c r="F331" s="36" t="s">
        <v>46</v>
      </c>
      <c r="G331" s="36" t="s">
        <v>212</v>
      </c>
      <c r="H331" s="36" t="str">
        <f t="shared" si="27"/>
        <v>_VCBAS</v>
      </c>
      <c r="I331" s="36" t="s">
        <v>419</v>
      </c>
      <c r="J331" s="36" t="s">
        <v>517</v>
      </c>
      <c r="K331" s="36" t="str">
        <f t="shared" si="28"/>
        <v>_BSHUM</v>
      </c>
      <c r="L331" s="36" t="s">
        <v>12364</v>
      </c>
      <c r="M331" s="36" t="s">
        <v>518</v>
      </c>
      <c r="N331" s="36" t="str">
        <f t="shared" si="29"/>
        <v>_FMHUM</v>
      </c>
      <c r="O331" s="36" t="s">
        <v>12365</v>
      </c>
      <c r="P331" s="36" t="s">
        <v>7108</v>
      </c>
      <c r="Q331" s="36" t="s">
        <v>12368</v>
      </c>
    </row>
    <row r="332" spans="1:17">
      <c r="A332" s="36" t="s">
        <v>7902</v>
      </c>
      <c r="B332" s="36" t="str">
        <f t="shared" si="25"/>
        <v>_21961</v>
      </c>
      <c r="C332" s="36" t="s">
        <v>7109</v>
      </c>
      <c r="D332" s="36" t="s">
        <v>89</v>
      </c>
      <c r="E332" s="36" t="str">
        <f t="shared" si="26"/>
        <v>_CAMSU</v>
      </c>
      <c r="F332" s="36" t="s">
        <v>46</v>
      </c>
      <c r="G332" s="36" t="s">
        <v>212</v>
      </c>
      <c r="H332" s="36" t="str">
        <f t="shared" si="27"/>
        <v>_VCBAS</v>
      </c>
      <c r="I332" s="36" t="s">
        <v>419</v>
      </c>
      <c r="J332" s="36" t="s">
        <v>517</v>
      </c>
      <c r="K332" s="36" t="str">
        <f t="shared" si="28"/>
        <v>_BSHUM</v>
      </c>
      <c r="L332" s="36" t="s">
        <v>12364</v>
      </c>
      <c r="M332" s="36" t="s">
        <v>518</v>
      </c>
      <c r="N332" s="36" t="str">
        <f t="shared" si="29"/>
        <v>_FMHUM</v>
      </c>
      <c r="O332" s="36" t="s">
        <v>12365</v>
      </c>
      <c r="P332" s="36" t="s">
        <v>7108</v>
      </c>
      <c r="Q332" s="36" t="s">
        <v>12368</v>
      </c>
    </row>
    <row r="333" spans="1:17">
      <c r="A333" s="36" t="s">
        <v>7903</v>
      </c>
      <c r="B333" s="36" t="str">
        <f t="shared" si="25"/>
        <v>_21985</v>
      </c>
      <c r="C333" s="36" t="s">
        <v>533</v>
      </c>
      <c r="D333" s="36" t="s">
        <v>89</v>
      </c>
      <c r="E333" s="36" t="str">
        <f t="shared" si="26"/>
        <v>_CAMSU</v>
      </c>
      <c r="F333" s="36" t="s">
        <v>46</v>
      </c>
      <c r="G333" s="36" t="s">
        <v>212</v>
      </c>
      <c r="H333" s="36" t="str">
        <f t="shared" si="27"/>
        <v>_VCBAS</v>
      </c>
      <c r="I333" s="36" t="s">
        <v>419</v>
      </c>
      <c r="J333" s="36" t="s">
        <v>517</v>
      </c>
      <c r="K333" s="36" t="str">
        <f t="shared" si="28"/>
        <v>_BSHUM</v>
      </c>
      <c r="L333" s="36" t="s">
        <v>12364</v>
      </c>
      <c r="M333" s="36" t="s">
        <v>518</v>
      </c>
      <c r="N333" s="36" t="str">
        <f t="shared" si="29"/>
        <v>_FMHUM</v>
      </c>
      <c r="O333" s="36" t="s">
        <v>12365</v>
      </c>
      <c r="P333" s="36" t="s">
        <v>7108</v>
      </c>
      <c r="Q333" s="36" t="s">
        <v>12368</v>
      </c>
    </row>
    <row r="334" spans="1:17">
      <c r="A334" s="36" t="s">
        <v>7904</v>
      </c>
      <c r="B334" s="36" t="str">
        <f t="shared" si="25"/>
        <v>_22000</v>
      </c>
      <c r="C334" s="36" t="s">
        <v>525</v>
      </c>
      <c r="D334" s="36" t="s">
        <v>89</v>
      </c>
      <c r="E334" s="36" t="str">
        <f t="shared" si="26"/>
        <v>_CAMSU</v>
      </c>
      <c r="F334" s="36" t="s">
        <v>46</v>
      </c>
      <c r="G334" s="36" t="s">
        <v>212</v>
      </c>
      <c r="H334" s="36" t="str">
        <f t="shared" si="27"/>
        <v>_VCBAS</v>
      </c>
      <c r="I334" s="36" t="s">
        <v>419</v>
      </c>
      <c r="J334" s="36" t="s">
        <v>517</v>
      </c>
      <c r="K334" s="36" t="str">
        <f t="shared" si="28"/>
        <v>_BSHUM</v>
      </c>
      <c r="L334" s="36" t="s">
        <v>12364</v>
      </c>
      <c r="M334" s="36" t="s">
        <v>518</v>
      </c>
      <c r="N334" s="36" t="str">
        <f t="shared" si="29"/>
        <v>_FMHUM</v>
      </c>
      <c r="O334" s="36" t="s">
        <v>12365</v>
      </c>
      <c r="P334" s="36" t="s">
        <v>7108</v>
      </c>
      <c r="Q334" s="36" t="s">
        <v>12368</v>
      </c>
    </row>
    <row r="335" spans="1:17">
      <c r="A335" s="36" t="s">
        <v>7905</v>
      </c>
      <c r="B335" s="36" t="str">
        <f t="shared" si="25"/>
        <v>_22001</v>
      </c>
      <c r="C335" s="36" t="s">
        <v>529</v>
      </c>
      <c r="D335" s="36" t="s">
        <v>89</v>
      </c>
      <c r="E335" s="36" t="str">
        <f t="shared" si="26"/>
        <v>_CAMSU</v>
      </c>
      <c r="F335" s="36" t="s">
        <v>46</v>
      </c>
      <c r="G335" s="36" t="s">
        <v>212</v>
      </c>
      <c r="H335" s="36" t="str">
        <f t="shared" si="27"/>
        <v>_VCBAS</v>
      </c>
      <c r="I335" s="36" t="s">
        <v>419</v>
      </c>
      <c r="J335" s="36" t="s">
        <v>517</v>
      </c>
      <c r="K335" s="36" t="str">
        <f t="shared" si="28"/>
        <v>_BSHUM</v>
      </c>
      <c r="L335" s="36" t="s">
        <v>12364</v>
      </c>
      <c r="M335" s="36" t="s">
        <v>518</v>
      </c>
      <c r="N335" s="36" t="str">
        <f t="shared" si="29"/>
        <v>_FMHUM</v>
      </c>
      <c r="O335" s="36" t="s">
        <v>12365</v>
      </c>
      <c r="P335" s="36" t="s">
        <v>7108</v>
      </c>
      <c r="Q335" s="36" t="s">
        <v>12368</v>
      </c>
    </row>
    <row r="336" spans="1:17">
      <c r="A336" s="36" t="s">
        <v>7906</v>
      </c>
      <c r="B336" s="36" t="str">
        <f t="shared" si="25"/>
        <v>_22002</v>
      </c>
      <c r="C336" s="36" t="s">
        <v>530</v>
      </c>
      <c r="D336" s="36" t="s">
        <v>89</v>
      </c>
      <c r="E336" s="36" t="str">
        <f t="shared" si="26"/>
        <v>_CAMSU</v>
      </c>
      <c r="F336" s="36" t="s">
        <v>46</v>
      </c>
      <c r="G336" s="36" t="s">
        <v>212</v>
      </c>
      <c r="H336" s="36" t="str">
        <f t="shared" si="27"/>
        <v>_VCBAS</v>
      </c>
      <c r="I336" s="36" t="s">
        <v>419</v>
      </c>
      <c r="J336" s="36" t="s">
        <v>517</v>
      </c>
      <c r="K336" s="36" t="str">
        <f t="shared" si="28"/>
        <v>_BSHUM</v>
      </c>
      <c r="L336" s="36" t="s">
        <v>12364</v>
      </c>
      <c r="M336" s="36" t="s">
        <v>518</v>
      </c>
      <c r="N336" s="36" t="str">
        <f t="shared" si="29"/>
        <v>_FMHUM</v>
      </c>
      <c r="O336" s="36" t="s">
        <v>12365</v>
      </c>
      <c r="P336" s="36" t="s">
        <v>7108</v>
      </c>
      <c r="Q336" s="36" t="s">
        <v>12368</v>
      </c>
    </row>
    <row r="337" spans="1:17">
      <c r="A337" s="36" t="s">
        <v>7907</v>
      </c>
      <c r="B337" s="36" t="str">
        <f t="shared" si="25"/>
        <v>_22015</v>
      </c>
      <c r="C337" s="36" t="s">
        <v>526</v>
      </c>
      <c r="D337" s="36" t="s">
        <v>89</v>
      </c>
      <c r="E337" s="36" t="str">
        <f t="shared" si="26"/>
        <v>_CAMSU</v>
      </c>
      <c r="F337" s="36" t="s">
        <v>46</v>
      </c>
      <c r="G337" s="36" t="s">
        <v>212</v>
      </c>
      <c r="H337" s="36" t="str">
        <f t="shared" si="27"/>
        <v>_VCBAS</v>
      </c>
      <c r="I337" s="36" t="s">
        <v>419</v>
      </c>
      <c r="J337" s="36" t="s">
        <v>517</v>
      </c>
      <c r="K337" s="36" t="str">
        <f t="shared" si="28"/>
        <v>_BSHUM</v>
      </c>
      <c r="L337" s="36" t="s">
        <v>12364</v>
      </c>
      <c r="M337" s="36" t="s">
        <v>518</v>
      </c>
      <c r="N337" s="36" t="str">
        <f t="shared" si="29"/>
        <v>_FMHUM</v>
      </c>
      <c r="O337" s="36" t="s">
        <v>12365</v>
      </c>
      <c r="P337" s="36" t="s">
        <v>7108</v>
      </c>
      <c r="Q337" s="36" t="s">
        <v>12368</v>
      </c>
    </row>
    <row r="338" spans="1:17">
      <c r="A338" s="36" t="s">
        <v>7908</v>
      </c>
      <c r="B338" s="36" t="str">
        <f t="shared" si="25"/>
        <v>_22056</v>
      </c>
      <c r="C338" s="36" t="s">
        <v>531</v>
      </c>
      <c r="D338" s="36" t="s">
        <v>89</v>
      </c>
      <c r="E338" s="36" t="str">
        <f t="shared" si="26"/>
        <v>_CAMSU</v>
      </c>
      <c r="F338" s="36" t="s">
        <v>46</v>
      </c>
      <c r="G338" s="36" t="s">
        <v>212</v>
      </c>
      <c r="H338" s="36" t="str">
        <f t="shared" si="27"/>
        <v>_VCBAS</v>
      </c>
      <c r="I338" s="36" t="s">
        <v>419</v>
      </c>
      <c r="J338" s="36" t="s">
        <v>517</v>
      </c>
      <c r="K338" s="36" t="str">
        <f t="shared" si="28"/>
        <v>_BSHUM</v>
      </c>
      <c r="L338" s="36" t="s">
        <v>12364</v>
      </c>
      <c r="M338" s="36" t="s">
        <v>518</v>
      </c>
      <c r="N338" s="36" t="str">
        <f t="shared" si="29"/>
        <v>_FMHUM</v>
      </c>
      <c r="O338" s="36" t="s">
        <v>12365</v>
      </c>
      <c r="P338" s="36" t="s">
        <v>7108</v>
      </c>
      <c r="Q338" s="36" t="s">
        <v>12368</v>
      </c>
    </row>
    <row r="339" spans="1:17">
      <c r="A339" s="36" t="s">
        <v>7909</v>
      </c>
      <c r="B339" s="36" t="str">
        <f t="shared" si="25"/>
        <v>_22090</v>
      </c>
      <c r="C339" s="36" t="s">
        <v>7110</v>
      </c>
      <c r="D339" s="36" t="s">
        <v>89</v>
      </c>
      <c r="E339" s="36" t="str">
        <f t="shared" si="26"/>
        <v>_CAMSU</v>
      </c>
      <c r="F339" s="36" t="s">
        <v>46</v>
      </c>
      <c r="G339" s="36" t="s">
        <v>212</v>
      </c>
      <c r="H339" s="36" t="str">
        <f t="shared" si="27"/>
        <v>_VCBAS</v>
      </c>
      <c r="I339" s="36" t="s">
        <v>419</v>
      </c>
      <c r="J339" s="36" t="s">
        <v>517</v>
      </c>
      <c r="K339" s="36" t="str">
        <f t="shared" si="28"/>
        <v>_BSHUM</v>
      </c>
      <c r="L339" s="36" t="s">
        <v>12364</v>
      </c>
      <c r="M339" s="36" t="s">
        <v>518</v>
      </c>
      <c r="N339" s="36" t="str">
        <f t="shared" si="29"/>
        <v>_FMHUM</v>
      </c>
      <c r="O339" s="36" t="s">
        <v>12365</v>
      </c>
      <c r="P339" s="36" t="s">
        <v>7108</v>
      </c>
      <c r="Q339" s="36" t="s">
        <v>12368</v>
      </c>
    </row>
    <row r="340" spans="1:17">
      <c r="A340" s="36" t="s">
        <v>7910</v>
      </c>
      <c r="B340" s="36" t="str">
        <f t="shared" si="25"/>
        <v>_22093</v>
      </c>
      <c r="C340" s="36" t="s">
        <v>532</v>
      </c>
      <c r="D340" s="36" t="s">
        <v>89</v>
      </c>
      <c r="E340" s="36" t="str">
        <f t="shared" si="26"/>
        <v>_CAMSU</v>
      </c>
      <c r="F340" s="36" t="s">
        <v>46</v>
      </c>
      <c r="G340" s="36" t="s">
        <v>212</v>
      </c>
      <c r="H340" s="36" t="str">
        <f t="shared" si="27"/>
        <v>_VCBAS</v>
      </c>
      <c r="I340" s="36" t="s">
        <v>419</v>
      </c>
      <c r="J340" s="36" t="s">
        <v>517</v>
      </c>
      <c r="K340" s="36" t="str">
        <f t="shared" si="28"/>
        <v>_BSHUM</v>
      </c>
      <c r="L340" s="36" t="s">
        <v>12364</v>
      </c>
      <c r="M340" s="36" t="s">
        <v>518</v>
      </c>
      <c r="N340" s="36" t="str">
        <f t="shared" si="29"/>
        <v>_FMHUM</v>
      </c>
      <c r="O340" s="36" t="s">
        <v>12365</v>
      </c>
      <c r="P340" s="36" t="s">
        <v>7108</v>
      </c>
      <c r="Q340" s="36" t="s">
        <v>12368</v>
      </c>
    </row>
    <row r="341" spans="1:17">
      <c r="A341" s="36" t="s">
        <v>7911</v>
      </c>
      <c r="B341" s="36" t="str">
        <f t="shared" si="25"/>
        <v>_22095</v>
      </c>
      <c r="C341" s="36" t="s">
        <v>7111</v>
      </c>
      <c r="D341" s="36" t="s">
        <v>89</v>
      </c>
      <c r="E341" s="36" t="str">
        <f t="shared" si="26"/>
        <v>_CAMSU</v>
      </c>
      <c r="F341" s="36" t="s">
        <v>46</v>
      </c>
      <c r="G341" s="36" t="s">
        <v>212</v>
      </c>
      <c r="H341" s="36" t="str">
        <f t="shared" si="27"/>
        <v>_VCBAS</v>
      </c>
      <c r="I341" s="36" t="s">
        <v>419</v>
      </c>
      <c r="J341" s="36" t="s">
        <v>517</v>
      </c>
      <c r="K341" s="36" t="str">
        <f t="shared" si="28"/>
        <v>_BSHUM</v>
      </c>
      <c r="L341" s="36" t="s">
        <v>12364</v>
      </c>
      <c r="M341" s="36" t="s">
        <v>518</v>
      </c>
      <c r="N341" s="36" t="str">
        <f t="shared" si="29"/>
        <v>_FMHUM</v>
      </c>
      <c r="O341" s="36" t="s">
        <v>12365</v>
      </c>
      <c r="P341" s="36" t="s">
        <v>7108</v>
      </c>
      <c r="Q341" s="36" t="s">
        <v>12368</v>
      </c>
    </row>
    <row r="342" spans="1:17">
      <c r="A342" s="36" t="s">
        <v>7912</v>
      </c>
      <c r="B342" s="36" t="str">
        <f t="shared" si="25"/>
        <v>_21963</v>
      </c>
      <c r="C342" s="36" t="s">
        <v>7113</v>
      </c>
      <c r="D342" s="36" t="s">
        <v>89</v>
      </c>
      <c r="E342" s="36" t="str">
        <f t="shared" si="26"/>
        <v>_CAMSU</v>
      </c>
      <c r="F342" s="36" t="s">
        <v>46</v>
      </c>
      <c r="G342" s="36" t="s">
        <v>212</v>
      </c>
      <c r="H342" s="36" t="str">
        <f t="shared" si="27"/>
        <v>_VCBAS</v>
      </c>
      <c r="I342" s="36" t="s">
        <v>419</v>
      </c>
      <c r="J342" s="36" t="s">
        <v>517</v>
      </c>
      <c r="K342" s="36" t="str">
        <f t="shared" si="28"/>
        <v>_BSHUM</v>
      </c>
      <c r="L342" s="36" t="s">
        <v>12364</v>
      </c>
      <c r="M342" s="36" t="s">
        <v>534</v>
      </c>
      <c r="N342" s="36" t="str">
        <f t="shared" si="29"/>
        <v>_FWHHS</v>
      </c>
      <c r="O342" s="36" t="s">
        <v>12370</v>
      </c>
      <c r="P342" s="36" t="s">
        <v>7112</v>
      </c>
      <c r="Q342" s="36" t="s">
        <v>12371</v>
      </c>
    </row>
    <row r="343" spans="1:17">
      <c r="A343" s="36" t="s">
        <v>7913</v>
      </c>
      <c r="B343" s="36" t="str">
        <f t="shared" si="25"/>
        <v>_22003</v>
      </c>
      <c r="C343" s="36" t="s">
        <v>7114</v>
      </c>
      <c r="D343" s="36" t="s">
        <v>89</v>
      </c>
      <c r="E343" s="36" t="str">
        <f t="shared" si="26"/>
        <v>_CAMSU</v>
      </c>
      <c r="F343" s="36" t="s">
        <v>46</v>
      </c>
      <c r="G343" s="36" t="s">
        <v>212</v>
      </c>
      <c r="H343" s="36" t="str">
        <f t="shared" si="27"/>
        <v>_VCBAS</v>
      </c>
      <c r="I343" s="36" t="s">
        <v>419</v>
      </c>
      <c r="J343" s="36" t="s">
        <v>517</v>
      </c>
      <c r="K343" s="36" t="str">
        <f t="shared" si="28"/>
        <v>_BSHUM</v>
      </c>
      <c r="L343" s="36" t="s">
        <v>12364</v>
      </c>
      <c r="M343" s="36" t="s">
        <v>534</v>
      </c>
      <c r="N343" s="36" t="str">
        <f t="shared" si="29"/>
        <v>_FWHHS</v>
      </c>
      <c r="O343" s="36" t="s">
        <v>12370</v>
      </c>
      <c r="P343" s="36" t="s">
        <v>7112</v>
      </c>
      <c r="Q343" s="36" t="s">
        <v>12371</v>
      </c>
    </row>
    <row r="344" spans="1:17">
      <c r="A344" s="36" t="s">
        <v>7914</v>
      </c>
      <c r="B344" s="36" t="str">
        <f t="shared" si="25"/>
        <v>_31648</v>
      </c>
      <c r="C344" s="36" t="s">
        <v>6358</v>
      </c>
      <c r="D344" s="36" t="s">
        <v>89</v>
      </c>
      <c r="E344" s="36" t="str">
        <f t="shared" si="26"/>
        <v>_CAMSU</v>
      </c>
      <c r="F344" s="36" t="s">
        <v>46</v>
      </c>
      <c r="G344" s="36" t="s">
        <v>212</v>
      </c>
      <c r="H344" s="36" t="str">
        <f t="shared" si="27"/>
        <v>_VCBAS</v>
      </c>
      <c r="I344" s="36" t="s">
        <v>419</v>
      </c>
      <c r="J344" s="36" t="s">
        <v>517</v>
      </c>
      <c r="K344" s="36" t="str">
        <f t="shared" si="28"/>
        <v>_BSHUM</v>
      </c>
      <c r="L344" s="36" t="s">
        <v>12364</v>
      </c>
      <c r="M344" s="36" t="s">
        <v>534</v>
      </c>
      <c r="N344" s="36" t="str">
        <f t="shared" si="29"/>
        <v>_FWHHS</v>
      </c>
      <c r="O344" s="36" t="s">
        <v>12370</v>
      </c>
      <c r="P344" s="36" t="s">
        <v>7112</v>
      </c>
      <c r="Q344" s="36" t="s">
        <v>12371</v>
      </c>
    </row>
    <row r="345" spans="1:17">
      <c r="A345" s="36" t="s">
        <v>7915</v>
      </c>
      <c r="B345" s="36" t="str">
        <f t="shared" si="25"/>
        <v>_21962</v>
      </c>
      <c r="C345" s="36" t="s">
        <v>12373</v>
      </c>
      <c r="D345" s="36" t="s">
        <v>89</v>
      </c>
      <c r="E345" s="36" t="str">
        <f t="shared" si="26"/>
        <v>_CAMSU</v>
      </c>
      <c r="F345" s="36" t="s">
        <v>46</v>
      </c>
      <c r="G345" s="36" t="s">
        <v>212</v>
      </c>
      <c r="H345" s="36" t="str">
        <f t="shared" si="27"/>
        <v>_VCBAS</v>
      </c>
      <c r="I345" s="36" t="s">
        <v>419</v>
      </c>
      <c r="J345" s="36" t="s">
        <v>517</v>
      </c>
      <c r="K345" s="36" t="str">
        <f t="shared" si="28"/>
        <v>_BSHUM</v>
      </c>
      <c r="L345" s="36" t="s">
        <v>12364</v>
      </c>
      <c r="M345" s="36" t="s">
        <v>534</v>
      </c>
      <c r="N345" s="36" t="str">
        <f t="shared" si="29"/>
        <v>_FWHHS</v>
      </c>
      <c r="O345" s="36" t="s">
        <v>12370</v>
      </c>
      <c r="P345" s="36" t="s">
        <v>7115</v>
      </c>
      <c r="Q345" s="36" t="s">
        <v>12372</v>
      </c>
    </row>
    <row r="346" spans="1:17">
      <c r="A346" s="36" t="s">
        <v>7916</v>
      </c>
      <c r="B346" s="36" t="str">
        <f t="shared" si="25"/>
        <v>_31631</v>
      </c>
      <c r="C346" s="36" t="s">
        <v>12374</v>
      </c>
      <c r="D346" s="36" t="s">
        <v>89</v>
      </c>
      <c r="E346" s="36" t="str">
        <f t="shared" si="26"/>
        <v>_CAMSU</v>
      </c>
      <c r="F346" s="36" t="s">
        <v>46</v>
      </c>
      <c r="G346" s="36" t="s">
        <v>212</v>
      </c>
      <c r="H346" s="36" t="str">
        <f t="shared" si="27"/>
        <v>_VCBAS</v>
      </c>
      <c r="I346" s="36" t="s">
        <v>419</v>
      </c>
      <c r="J346" s="36" t="s">
        <v>517</v>
      </c>
      <c r="K346" s="36" t="str">
        <f t="shared" si="28"/>
        <v>_BSHUM</v>
      </c>
      <c r="L346" s="36" t="s">
        <v>12364</v>
      </c>
      <c r="M346" s="36" t="s">
        <v>534</v>
      </c>
      <c r="N346" s="36" t="str">
        <f t="shared" si="29"/>
        <v>_FWHHS</v>
      </c>
      <c r="O346" s="36" t="s">
        <v>12370</v>
      </c>
      <c r="P346" s="36" t="s">
        <v>7115</v>
      </c>
      <c r="Q346" s="36" t="s">
        <v>12372</v>
      </c>
    </row>
    <row r="347" spans="1:17">
      <c r="A347" s="36" t="s">
        <v>7917</v>
      </c>
      <c r="B347" s="36" t="str">
        <f t="shared" si="25"/>
        <v>_31632</v>
      </c>
      <c r="C347" s="36" t="s">
        <v>7116</v>
      </c>
      <c r="D347" s="36" t="s">
        <v>89</v>
      </c>
      <c r="E347" s="36" t="str">
        <f t="shared" si="26"/>
        <v>_CAMSU</v>
      </c>
      <c r="F347" s="36" t="s">
        <v>46</v>
      </c>
      <c r="G347" s="36" t="s">
        <v>212</v>
      </c>
      <c r="H347" s="36" t="str">
        <f t="shared" si="27"/>
        <v>_VCBAS</v>
      </c>
      <c r="I347" s="36" t="s">
        <v>419</v>
      </c>
      <c r="J347" s="36" t="s">
        <v>517</v>
      </c>
      <c r="K347" s="36" t="str">
        <f t="shared" si="28"/>
        <v>_BSHUM</v>
      </c>
      <c r="L347" s="36" t="s">
        <v>12364</v>
      </c>
      <c r="M347" s="36" t="s">
        <v>534</v>
      </c>
      <c r="N347" s="36" t="str">
        <f t="shared" si="29"/>
        <v>_FWHHS</v>
      </c>
      <c r="O347" s="36" t="s">
        <v>12370</v>
      </c>
      <c r="P347" s="36" t="s">
        <v>7115</v>
      </c>
      <c r="Q347" s="36" t="s">
        <v>12372</v>
      </c>
    </row>
    <row r="348" spans="1:17">
      <c r="A348" s="36" t="s">
        <v>7918</v>
      </c>
      <c r="B348" s="36" t="str">
        <f t="shared" si="25"/>
        <v>_31633</v>
      </c>
      <c r="C348" s="36" t="s">
        <v>535</v>
      </c>
      <c r="D348" s="36" t="s">
        <v>89</v>
      </c>
      <c r="E348" s="36" t="str">
        <f t="shared" si="26"/>
        <v>_CAMSU</v>
      </c>
      <c r="F348" s="36" t="s">
        <v>46</v>
      </c>
      <c r="G348" s="36" t="s">
        <v>212</v>
      </c>
      <c r="H348" s="36" t="str">
        <f t="shared" si="27"/>
        <v>_VCBAS</v>
      </c>
      <c r="I348" s="36" t="s">
        <v>419</v>
      </c>
      <c r="J348" s="36" t="s">
        <v>517</v>
      </c>
      <c r="K348" s="36" t="str">
        <f t="shared" si="28"/>
        <v>_BSHUM</v>
      </c>
      <c r="L348" s="36" t="s">
        <v>12364</v>
      </c>
      <c r="M348" s="36" t="s">
        <v>534</v>
      </c>
      <c r="N348" s="36" t="str">
        <f t="shared" si="29"/>
        <v>_FWHHS</v>
      </c>
      <c r="O348" s="36" t="s">
        <v>12370</v>
      </c>
      <c r="P348" s="36" t="s">
        <v>7115</v>
      </c>
      <c r="Q348" s="36" t="s">
        <v>12372</v>
      </c>
    </row>
    <row r="349" spans="1:17">
      <c r="A349" s="36" t="s">
        <v>7919</v>
      </c>
      <c r="B349" s="36" t="str">
        <f t="shared" si="25"/>
        <v>_31634</v>
      </c>
      <c r="C349" s="36" t="s">
        <v>536</v>
      </c>
      <c r="D349" s="36" t="s">
        <v>89</v>
      </c>
      <c r="E349" s="36" t="str">
        <f t="shared" si="26"/>
        <v>_CAMSU</v>
      </c>
      <c r="F349" s="36" t="s">
        <v>46</v>
      </c>
      <c r="G349" s="36" t="s">
        <v>212</v>
      </c>
      <c r="H349" s="36" t="str">
        <f t="shared" si="27"/>
        <v>_VCBAS</v>
      </c>
      <c r="I349" s="36" t="s">
        <v>419</v>
      </c>
      <c r="J349" s="36" t="s">
        <v>517</v>
      </c>
      <c r="K349" s="36" t="str">
        <f t="shared" si="28"/>
        <v>_BSHUM</v>
      </c>
      <c r="L349" s="36" t="s">
        <v>12364</v>
      </c>
      <c r="M349" s="36" t="s">
        <v>534</v>
      </c>
      <c r="N349" s="36" t="str">
        <f t="shared" si="29"/>
        <v>_FWHHS</v>
      </c>
      <c r="O349" s="36" t="s">
        <v>12370</v>
      </c>
      <c r="P349" s="36" t="s">
        <v>7115</v>
      </c>
      <c r="Q349" s="36" t="s">
        <v>12372</v>
      </c>
    </row>
    <row r="350" spans="1:17">
      <c r="A350" s="36" t="s">
        <v>7920</v>
      </c>
      <c r="B350" s="36" t="str">
        <f t="shared" si="25"/>
        <v>_31635</v>
      </c>
      <c r="C350" s="36" t="s">
        <v>7117</v>
      </c>
      <c r="D350" s="36" t="s">
        <v>89</v>
      </c>
      <c r="E350" s="36" t="str">
        <f t="shared" si="26"/>
        <v>_CAMSU</v>
      </c>
      <c r="F350" s="36" t="s">
        <v>46</v>
      </c>
      <c r="G350" s="36" t="s">
        <v>212</v>
      </c>
      <c r="H350" s="36" t="str">
        <f t="shared" si="27"/>
        <v>_VCBAS</v>
      </c>
      <c r="I350" s="36" t="s">
        <v>419</v>
      </c>
      <c r="J350" s="36" t="s">
        <v>517</v>
      </c>
      <c r="K350" s="36" t="str">
        <f t="shared" si="28"/>
        <v>_BSHUM</v>
      </c>
      <c r="L350" s="36" t="s">
        <v>12364</v>
      </c>
      <c r="M350" s="36" t="s">
        <v>534</v>
      </c>
      <c r="N350" s="36" t="str">
        <f t="shared" si="29"/>
        <v>_FWHHS</v>
      </c>
      <c r="O350" s="36" t="s">
        <v>12370</v>
      </c>
      <c r="P350" s="36" t="s">
        <v>7115</v>
      </c>
      <c r="Q350" s="36" t="s">
        <v>12372</v>
      </c>
    </row>
    <row r="351" spans="1:17">
      <c r="A351" s="36" t="s">
        <v>7921</v>
      </c>
      <c r="B351" s="36" t="str">
        <f t="shared" si="25"/>
        <v>_31636</v>
      </c>
      <c r="C351" s="36" t="s">
        <v>537</v>
      </c>
      <c r="D351" s="36" t="s">
        <v>89</v>
      </c>
      <c r="E351" s="36" t="str">
        <f t="shared" si="26"/>
        <v>_CAMSU</v>
      </c>
      <c r="F351" s="36" t="s">
        <v>46</v>
      </c>
      <c r="G351" s="36" t="s">
        <v>212</v>
      </c>
      <c r="H351" s="36" t="str">
        <f t="shared" si="27"/>
        <v>_VCBAS</v>
      </c>
      <c r="I351" s="36" t="s">
        <v>419</v>
      </c>
      <c r="J351" s="36" t="s">
        <v>517</v>
      </c>
      <c r="K351" s="36" t="str">
        <f t="shared" si="28"/>
        <v>_BSHUM</v>
      </c>
      <c r="L351" s="36" t="s">
        <v>12364</v>
      </c>
      <c r="M351" s="36" t="s">
        <v>534</v>
      </c>
      <c r="N351" s="36" t="str">
        <f t="shared" si="29"/>
        <v>_FWHHS</v>
      </c>
      <c r="O351" s="36" t="s">
        <v>12370</v>
      </c>
      <c r="P351" s="36" t="s">
        <v>7115</v>
      </c>
      <c r="Q351" s="36" t="s">
        <v>12372</v>
      </c>
    </row>
    <row r="352" spans="1:17">
      <c r="A352" s="36" t="s">
        <v>7922</v>
      </c>
      <c r="B352" s="36" t="str">
        <f t="shared" si="25"/>
        <v>_31637</v>
      </c>
      <c r="C352" s="36" t="s">
        <v>538</v>
      </c>
      <c r="D352" s="36" t="s">
        <v>89</v>
      </c>
      <c r="E352" s="36" t="str">
        <f t="shared" si="26"/>
        <v>_CAMSU</v>
      </c>
      <c r="F352" s="36" t="s">
        <v>46</v>
      </c>
      <c r="G352" s="36" t="s">
        <v>212</v>
      </c>
      <c r="H352" s="36" t="str">
        <f t="shared" si="27"/>
        <v>_VCBAS</v>
      </c>
      <c r="I352" s="36" t="s">
        <v>419</v>
      </c>
      <c r="J352" s="36" t="s">
        <v>517</v>
      </c>
      <c r="K352" s="36" t="str">
        <f t="shared" si="28"/>
        <v>_BSHUM</v>
      </c>
      <c r="L352" s="36" t="s">
        <v>12364</v>
      </c>
      <c r="M352" s="36" t="s">
        <v>534</v>
      </c>
      <c r="N352" s="36" t="str">
        <f t="shared" si="29"/>
        <v>_FWHHS</v>
      </c>
      <c r="O352" s="36" t="s">
        <v>12370</v>
      </c>
      <c r="P352" s="36" t="s">
        <v>7115</v>
      </c>
      <c r="Q352" s="36" t="s">
        <v>12372</v>
      </c>
    </row>
    <row r="353" spans="1:17">
      <c r="A353" s="36" t="s">
        <v>7923</v>
      </c>
      <c r="B353" s="36" t="str">
        <f t="shared" si="25"/>
        <v>_32335</v>
      </c>
      <c r="C353" s="36" t="s">
        <v>539</v>
      </c>
      <c r="D353" s="36" t="s">
        <v>89</v>
      </c>
      <c r="E353" s="36" t="str">
        <f t="shared" si="26"/>
        <v>_CAMSU</v>
      </c>
      <c r="F353" s="36" t="s">
        <v>46</v>
      </c>
      <c r="G353" s="36" t="s">
        <v>212</v>
      </c>
      <c r="H353" s="36" t="str">
        <f t="shared" si="27"/>
        <v>_VCBAS</v>
      </c>
      <c r="I353" s="36" t="s">
        <v>419</v>
      </c>
      <c r="J353" s="36" t="s">
        <v>517</v>
      </c>
      <c r="K353" s="36" t="str">
        <f t="shared" si="28"/>
        <v>_BSHUM</v>
      </c>
      <c r="L353" s="36" t="s">
        <v>12364</v>
      </c>
      <c r="M353" s="36" t="s">
        <v>534</v>
      </c>
      <c r="N353" s="36" t="str">
        <f t="shared" si="29"/>
        <v>_FWHHS</v>
      </c>
      <c r="O353" s="36" t="s">
        <v>12370</v>
      </c>
      <c r="P353" s="36" t="s">
        <v>7115</v>
      </c>
      <c r="Q353" s="36" t="s">
        <v>12372</v>
      </c>
    </row>
    <row r="354" spans="1:17">
      <c r="A354" s="36" t="s">
        <v>7924</v>
      </c>
      <c r="B354" s="36" t="str">
        <f t="shared" si="25"/>
        <v>_32336</v>
      </c>
      <c r="C354" s="36" t="s">
        <v>540</v>
      </c>
      <c r="D354" s="36" t="s">
        <v>89</v>
      </c>
      <c r="E354" s="36" t="str">
        <f t="shared" si="26"/>
        <v>_CAMSU</v>
      </c>
      <c r="F354" s="36" t="s">
        <v>46</v>
      </c>
      <c r="G354" s="36" t="s">
        <v>212</v>
      </c>
      <c r="H354" s="36" t="str">
        <f t="shared" si="27"/>
        <v>_VCBAS</v>
      </c>
      <c r="I354" s="36" t="s">
        <v>419</v>
      </c>
      <c r="J354" s="36" t="s">
        <v>517</v>
      </c>
      <c r="K354" s="36" t="str">
        <f t="shared" si="28"/>
        <v>_BSHUM</v>
      </c>
      <c r="L354" s="36" t="s">
        <v>12364</v>
      </c>
      <c r="M354" s="36" t="s">
        <v>534</v>
      </c>
      <c r="N354" s="36" t="str">
        <f t="shared" si="29"/>
        <v>_FWHHS</v>
      </c>
      <c r="O354" s="36" t="s">
        <v>12370</v>
      </c>
      <c r="P354" s="36" t="s">
        <v>7115</v>
      </c>
      <c r="Q354" s="36" t="s">
        <v>12372</v>
      </c>
    </row>
    <row r="355" spans="1:17">
      <c r="A355" s="36" t="s">
        <v>7925</v>
      </c>
      <c r="B355" s="36" t="str">
        <f t="shared" si="25"/>
        <v>_32337</v>
      </c>
      <c r="C355" s="36" t="s">
        <v>541</v>
      </c>
      <c r="D355" s="36" t="s">
        <v>89</v>
      </c>
      <c r="E355" s="36" t="str">
        <f t="shared" si="26"/>
        <v>_CAMSU</v>
      </c>
      <c r="F355" s="36" t="s">
        <v>46</v>
      </c>
      <c r="G355" s="36" t="s">
        <v>212</v>
      </c>
      <c r="H355" s="36" t="str">
        <f t="shared" si="27"/>
        <v>_VCBAS</v>
      </c>
      <c r="I355" s="36" t="s">
        <v>419</v>
      </c>
      <c r="J355" s="36" t="s">
        <v>517</v>
      </c>
      <c r="K355" s="36" t="str">
        <f t="shared" si="28"/>
        <v>_BSHUM</v>
      </c>
      <c r="L355" s="36" t="s">
        <v>12364</v>
      </c>
      <c r="M355" s="36" t="s">
        <v>534</v>
      </c>
      <c r="N355" s="36" t="str">
        <f t="shared" si="29"/>
        <v>_FWHHS</v>
      </c>
      <c r="O355" s="36" t="s">
        <v>12370</v>
      </c>
      <c r="P355" s="36" t="s">
        <v>7115</v>
      </c>
      <c r="Q355" s="36" t="s">
        <v>12372</v>
      </c>
    </row>
    <row r="356" spans="1:17">
      <c r="A356" s="36" t="s">
        <v>8328</v>
      </c>
      <c r="B356" s="36" t="str">
        <f t="shared" si="25"/>
        <v>_15212</v>
      </c>
      <c r="C356" s="36" t="s">
        <v>6406</v>
      </c>
      <c r="D356" s="36" t="s">
        <v>89</v>
      </c>
      <c r="E356" s="36" t="str">
        <f t="shared" si="26"/>
        <v>_CAMSU</v>
      </c>
      <c r="F356" s="36" t="s">
        <v>46</v>
      </c>
      <c r="G356" s="36" t="s">
        <v>212</v>
      </c>
      <c r="H356" s="36" t="str">
        <f t="shared" si="27"/>
        <v>_VCBAS</v>
      </c>
      <c r="I356" s="36" t="s">
        <v>419</v>
      </c>
      <c r="J356" s="36" t="s">
        <v>7360</v>
      </c>
      <c r="K356" s="36" t="str">
        <f t="shared" si="28"/>
        <v>_CMCAP</v>
      </c>
      <c r="L356" s="36" t="s">
        <v>7361</v>
      </c>
      <c r="M356" s="36" t="s">
        <v>831</v>
      </c>
      <c r="N356" s="36" t="str">
        <f t="shared" si="29"/>
        <v>_AKVCC</v>
      </c>
      <c r="O356" s="36" t="s">
        <v>6404</v>
      </c>
      <c r="P356" s="36" t="s">
        <v>832</v>
      </c>
      <c r="Q356" s="36" t="s">
        <v>6405</v>
      </c>
    </row>
    <row r="357" spans="1:17">
      <c r="A357" s="36" t="s">
        <v>8329</v>
      </c>
      <c r="B357" s="36" t="str">
        <f t="shared" si="25"/>
        <v>_31760</v>
      </c>
      <c r="C357" s="36" t="s">
        <v>6407</v>
      </c>
      <c r="D357" s="36" t="s">
        <v>89</v>
      </c>
      <c r="E357" s="36" t="str">
        <f t="shared" si="26"/>
        <v>_CAMSU</v>
      </c>
      <c r="F357" s="36" t="s">
        <v>46</v>
      </c>
      <c r="G357" s="36" t="s">
        <v>212</v>
      </c>
      <c r="H357" s="36" t="str">
        <f t="shared" si="27"/>
        <v>_VCBAS</v>
      </c>
      <c r="I357" s="36" t="s">
        <v>419</v>
      </c>
      <c r="J357" s="36" t="s">
        <v>7360</v>
      </c>
      <c r="K357" s="36" t="str">
        <f t="shared" si="28"/>
        <v>_CMCAP</v>
      </c>
      <c r="L357" s="36" t="s">
        <v>7361</v>
      </c>
      <c r="M357" s="36" t="s">
        <v>831</v>
      </c>
      <c r="N357" s="36" t="str">
        <f t="shared" si="29"/>
        <v>_AKVCC</v>
      </c>
      <c r="O357" s="36" t="s">
        <v>6404</v>
      </c>
      <c r="P357" s="36" t="s">
        <v>832</v>
      </c>
      <c r="Q357" s="36" t="s">
        <v>6405</v>
      </c>
    </row>
    <row r="358" spans="1:17">
      <c r="A358" s="36" t="s">
        <v>8330</v>
      </c>
      <c r="B358" s="36" t="str">
        <f t="shared" si="25"/>
        <v>_31761</v>
      </c>
      <c r="C358" s="36" t="s">
        <v>6408</v>
      </c>
      <c r="D358" s="36" t="s">
        <v>89</v>
      </c>
      <c r="E358" s="36" t="str">
        <f t="shared" si="26"/>
        <v>_CAMSU</v>
      </c>
      <c r="F358" s="36" t="s">
        <v>46</v>
      </c>
      <c r="G358" s="36" t="s">
        <v>212</v>
      </c>
      <c r="H358" s="36" t="str">
        <f t="shared" si="27"/>
        <v>_VCBAS</v>
      </c>
      <c r="I358" s="36" t="s">
        <v>419</v>
      </c>
      <c r="J358" s="36" t="s">
        <v>7360</v>
      </c>
      <c r="K358" s="36" t="str">
        <f t="shared" si="28"/>
        <v>_CMCAP</v>
      </c>
      <c r="L358" s="36" t="s">
        <v>7361</v>
      </c>
      <c r="M358" s="36" t="s">
        <v>831</v>
      </c>
      <c r="N358" s="36" t="str">
        <f t="shared" si="29"/>
        <v>_AKVCC</v>
      </c>
      <c r="O358" s="36" t="s">
        <v>6404</v>
      </c>
      <c r="P358" s="36" t="s">
        <v>832</v>
      </c>
      <c r="Q358" s="36" t="s">
        <v>6405</v>
      </c>
    </row>
    <row r="359" spans="1:17">
      <c r="A359" s="36" t="s">
        <v>8331</v>
      </c>
      <c r="B359" s="36" t="str">
        <f t="shared" si="25"/>
        <v>_15175</v>
      </c>
      <c r="C359" s="36" t="s">
        <v>6410</v>
      </c>
      <c r="D359" s="36" t="s">
        <v>89</v>
      </c>
      <c r="E359" s="36" t="str">
        <f t="shared" si="26"/>
        <v>_CAMSU</v>
      </c>
      <c r="F359" s="36" t="s">
        <v>46</v>
      </c>
      <c r="G359" s="36" t="s">
        <v>212</v>
      </c>
      <c r="H359" s="36" t="str">
        <f t="shared" si="27"/>
        <v>_VCBAS</v>
      </c>
      <c r="I359" s="36" t="s">
        <v>419</v>
      </c>
      <c r="J359" s="36" t="s">
        <v>7360</v>
      </c>
      <c r="K359" s="36" t="str">
        <f t="shared" si="28"/>
        <v>_CMCAP</v>
      </c>
      <c r="L359" s="36" t="s">
        <v>7361</v>
      </c>
      <c r="M359" s="36" t="s">
        <v>831</v>
      </c>
      <c r="N359" s="36" t="str">
        <f t="shared" si="29"/>
        <v>_AKVCC</v>
      </c>
      <c r="O359" s="36" t="s">
        <v>6404</v>
      </c>
      <c r="P359" s="36" t="s">
        <v>833</v>
      </c>
      <c r="Q359" s="36" t="s">
        <v>6409</v>
      </c>
    </row>
    <row r="360" spans="1:17">
      <c r="A360" s="36" t="s">
        <v>8332</v>
      </c>
      <c r="B360" s="36" t="str">
        <f t="shared" si="25"/>
        <v>_15177</v>
      </c>
      <c r="C360" s="36" t="s">
        <v>6411</v>
      </c>
      <c r="D360" s="36" t="s">
        <v>89</v>
      </c>
      <c r="E360" s="36" t="str">
        <f t="shared" si="26"/>
        <v>_CAMSU</v>
      </c>
      <c r="F360" s="36" t="s">
        <v>46</v>
      </c>
      <c r="G360" s="36" t="s">
        <v>212</v>
      </c>
      <c r="H360" s="36" t="str">
        <f t="shared" si="27"/>
        <v>_VCBAS</v>
      </c>
      <c r="I360" s="36" t="s">
        <v>419</v>
      </c>
      <c r="J360" s="36" t="s">
        <v>7360</v>
      </c>
      <c r="K360" s="36" t="str">
        <f t="shared" si="28"/>
        <v>_CMCAP</v>
      </c>
      <c r="L360" s="36" t="s">
        <v>7361</v>
      </c>
      <c r="M360" s="36" t="s">
        <v>831</v>
      </c>
      <c r="N360" s="36" t="str">
        <f t="shared" si="29"/>
        <v>_AKVCC</v>
      </c>
      <c r="O360" s="36" t="s">
        <v>6404</v>
      </c>
      <c r="P360" s="36" t="s">
        <v>833</v>
      </c>
      <c r="Q360" s="36" t="s">
        <v>6409</v>
      </c>
    </row>
    <row r="361" spans="1:17">
      <c r="A361" s="36" t="s">
        <v>8333</v>
      </c>
      <c r="B361" s="36" t="str">
        <f t="shared" si="25"/>
        <v>_15178</v>
      </c>
      <c r="C361" s="36" t="s">
        <v>8334</v>
      </c>
      <c r="D361" s="36" t="s">
        <v>89</v>
      </c>
      <c r="E361" s="36" t="str">
        <f t="shared" si="26"/>
        <v>_CAMSU</v>
      </c>
      <c r="F361" s="36" t="s">
        <v>46</v>
      </c>
      <c r="G361" s="36" t="s">
        <v>212</v>
      </c>
      <c r="H361" s="36" t="str">
        <f t="shared" si="27"/>
        <v>_VCBAS</v>
      </c>
      <c r="I361" s="36" t="s">
        <v>419</v>
      </c>
      <c r="J361" s="36" t="s">
        <v>7360</v>
      </c>
      <c r="K361" s="36" t="str">
        <f t="shared" si="28"/>
        <v>_CMCAP</v>
      </c>
      <c r="L361" s="36" t="s">
        <v>7361</v>
      </c>
      <c r="M361" s="36" t="s">
        <v>831</v>
      </c>
      <c r="N361" s="36" t="str">
        <f t="shared" si="29"/>
        <v>_AKVCC</v>
      </c>
      <c r="O361" s="36" t="s">
        <v>6404</v>
      </c>
      <c r="P361" s="36" t="s">
        <v>833</v>
      </c>
      <c r="Q361" s="36" t="s">
        <v>6409</v>
      </c>
    </row>
    <row r="362" spans="1:17">
      <c r="A362" s="36" t="s">
        <v>8335</v>
      </c>
      <c r="B362" s="36" t="str">
        <f t="shared" si="25"/>
        <v>_15213</v>
      </c>
      <c r="C362" s="36" t="s">
        <v>834</v>
      </c>
      <c r="D362" s="36" t="s">
        <v>89</v>
      </c>
      <c r="E362" s="36" t="str">
        <f t="shared" si="26"/>
        <v>_CAMSU</v>
      </c>
      <c r="F362" s="36" t="s">
        <v>46</v>
      </c>
      <c r="G362" s="36" t="s">
        <v>212</v>
      </c>
      <c r="H362" s="36" t="str">
        <f t="shared" si="27"/>
        <v>_VCBAS</v>
      </c>
      <c r="I362" s="36" t="s">
        <v>419</v>
      </c>
      <c r="J362" s="36" t="s">
        <v>7360</v>
      </c>
      <c r="K362" s="36" t="str">
        <f t="shared" si="28"/>
        <v>_CMCAP</v>
      </c>
      <c r="L362" s="36" t="s">
        <v>7361</v>
      </c>
      <c r="M362" s="36" t="s">
        <v>831</v>
      </c>
      <c r="N362" s="36" t="str">
        <f t="shared" si="29"/>
        <v>_AKVCC</v>
      </c>
      <c r="O362" s="36" t="s">
        <v>6404</v>
      </c>
      <c r="P362" s="36" t="s">
        <v>833</v>
      </c>
      <c r="Q362" s="36" t="s">
        <v>6409</v>
      </c>
    </row>
    <row r="363" spans="1:17">
      <c r="A363" s="36" t="s">
        <v>8336</v>
      </c>
      <c r="B363" s="36" t="str">
        <f t="shared" si="25"/>
        <v>_15233</v>
      </c>
      <c r="C363" s="36" t="s">
        <v>837</v>
      </c>
      <c r="D363" s="36" t="s">
        <v>89</v>
      </c>
      <c r="E363" s="36" t="str">
        <f t="shared" si="26"/>
        <v>_CAMSU</v>
      </c>
      <c r="F363" s="36" t="s">
        <v>46</v>
      </c>
      <c r="G363" s="36" t="s">
        <v>212</v>
      </c>
      <c r="H363" s="36" t="str">
        <f t="shared" si="27"/>
        <v>_VCBAS</v>
      </c>
      <c r="I363" s="36" t="s">
        <v>419</v>
      </c>
      <c r="J363" s="36" t="s">
        <v>7360</v>
      </c>
      <c r="K363" s="36" t="str">
        <f t="shared" si="28"/>
        <v>_CMCAP</v>
      </c>
      <c r="L363" s="36" t="s">
        <v>7361</v>
      </c>
      <c r="M363" s="36" t="s">
        <v>835</v>
      </c>
      <c r="N363" s="36" t="str">
        <f t="shared" si="29"/>
        <v>_ALPDC</v>
      </c>
      <c r="O363" s="36" t="s">
        <v>7362</v>
      </c>
      <c r="P363" s="36" t="s">
        <v>836</v>
      </c>
      <c r="Q363" s="36" t="s">
        <v>7363</v>
      </c>
    </row>
    <row r="364" spans="1:17">
      <c r="A364" s="36" t="s">
        <v>8337</v>
      </c>
      <c r="B364" s="36" t="str">
        <f t="shared" si="25"/>
        <v>_15234</v>
      </c>
      <c r="C364" s="36" t="s">
        <v>838</v>
      </c>
      <c r="D364" s="36" t="s">
        <v>89</v>
      </c>
      <c r="E364" s="36" t="str">
        <f t="shared" si="26"/>
        <v>_CAMSU</v>
      </c>
      <c r="F364" s="36" t="s">
        <v>46</v>
      </c>
      <c r="G364" s="36" t="s">
        <v>212</v>
      </c>
      <c r="H364" s="36" t="str">
        <f t="shared" si="27"/>
        <v>_VCBAS</v>
      </c>
      <c r="I364" s="36" t="s">
        <v>419</v>
      </c>
      <c r="J364" s="36" t="s">
        <v>7360</v>
      </c>
      <c r="K364" s="36" t="str">
        <f t="shared" si="28"/>
        <v>_CMCAP</v>
      </c>
      <c r="L364" s="36" t="s">
        <v>7361</v>
      </c>
      <c r="M364" s="36" t="s">
        <v>835</v>
      </c>
      <c r="N364" s="36" t="str">
        <f t="shared" si="29"/>
        <v>_ALPDC</v>
      </c>
      <c r="O364" s="36" t="s">
        <v>7362</v>
      </c>
      <c r="P364" s="36" t="s">
        <v>836</v>
      </c>
      <c r="Q364" s="36" t="s">
        <v>7363</v>
      </c>
    </row>
    <row r="365" spans="1:17">
      <c r="A365" s="36" t="s">
        <v>8338</v>
      </c>
      <c r="B365" s="36" t="str">
        <f t="shared" si="25"/>
        <v>_15240</v>
      </c>
      <c r="C365" s="36" t="s">
        <v>839</v>
      </c>
      <c r="D365" s="36" t="s">
        <v>89</v>
      </c>
      <c r="E365" s="36" t="str">
        <f t="shared" si="26"/>
        <v>_CAMSU</v>
      </c>
      <c r="F365" s="36" t="s">
        <v>46</v>
      </c>
      <c r="G365" s="36" t="s">
        <v>212</v>
      </c>
      <c r="H365" s="36" t="str">
        <f t="shared" si="27"/>
        <v>_VCBAS</v>
      </c>
      <c r="I365" s="36" t="s">
        <v>419</v>
      </c>
      <c r="J365" s="36" t="s">
        <v>7360</v>
      </c>
      <c r="K365" s="36" t="str">
        <f t="shared" si="28"/>
        <v>_CMCAP</v>
      </c>
      <c r="L365" s="36" t="s">
        <v>7361</v>
      </c>
      <c r="M365" s="36" t="s">
        <v>835</v>
      </c>
      <c r="N365" s="36" t="str">
        <f t="shared" si="29"/>
        <v>_ALPDC</v>
      </c>
      <c r="O365" s="36" t="s">
        <v>7362</v>
      </c>
      <c r="P365" s="36" t="s">
        <v>836</v>
      </c>
      <c r="Q365" s="36" t="s">
        <v>7363</v>
      </c>
    </row>
    <row r="366" spans="1:17">
      <c r="A366" s="36" t="s">
        <v>8340</v>
      </c>
      <c r="B366" s="36" t="str">
        <f t="shared" si="25"/>
        <v>_15188</v>
      </c>
      <c r="C366" s="36" t="s">
        <v>841</v>
      </c>
      <c r="D366" s="36" t="s">
        <v>89</v>
      </c>
      <c r="E366" s="36" t="str">
        <f t="shared" si="26"/>
        <v>_CAMSU</v>
      </c>
      <c r="F366" s="36" t="s">
        <v>46</v>
      </c>
      <c r="G366" s="36" t="s">
        <v>212</v>
      </c>
      <c r="H366" s="36" t="str">
        <f t="shared" si="27"/>
        <v>_VCBAS</v>
      </c>
      <c r="I366" s="36" t="s">
        <v>419</v>
      </c>
      <c r="J366" s="36" t="s">
        <v>7360</v>
      </c>
      <c r="K366" s="36" t="str">
        <f t="shared" si="28"/>
        <v>_CMCAP</v>
      </c>
      <c r="L366" s="36" t="s">
        <v>7361</v>
      </c>
      <c r="M366" s="36" t="s">
        <v>835</v>
      </c>
      <c r="N366" s="36" t="str">
        <f t="shared" si="29"/>
        <v>_ALPDC</v>
      </c>
      <c r="O366" s="36" t="s">
        <v>7362</v>
      </c>
      <c r="P366" s="36" t="s">
        <v>840</v>
      </c>
      <c r="Q366" s="36" t="s">
        <v>7364</v>
      </c>
    </row>
    <row r="367" spans="1:17">
      <c r="A367" s="36" t="s">
        <v>8341</v>
      </c>
      <c r="B367" s="36" t="str">
        <f t="shared" si="25"/>
        <v>_15192</v>
      </c>
      <c r="C367" s="36" t="s">
        <v>842</v>
      </c>
      <c r="D367" s="36" t="s">
        <v>89</v>
      </c>
      <c r="E367" s="36" t="str">
        <f t="shared" si="26"/>
        <v>_CAMSU</v>
      </c>
      <c r="F367" s="36" t="s">
        <v>46</v>
      </c>
      <c r="G367" s="36" t="s">
        <v>212</v>
      </c>
      <c r="H367" s="36" t="str">
        <f t="shared" si="27"/>
        <v>_VCBAS</v>
      </c>
      <c r="I367" s="36" t="s">
        <v>419</v>
      </c>
      <c r="J367" s="36" t="s">
        <v>7360</v>
      </c>
      <c r="K367" s="36" t="str">
        <f t="shared" si="28"/>
        <v>_CMCAP</v>
      </c>
      <c r="L367" s="36" t="s">
        <v>7361</v>
      </c>
      <c r="M367" s="36" t="s">
        <v>835</v>
      </c>
      <c r="N367" s="36" t="str">
        <f t="shared" si="29"/>
        <v>_ALPDC</v>
      </c>
      <c r="O367" s="36" t="s">
        <v>7362</v>
      </c>
      <c r="P367" s="36" t="s">
        <v>840</v>
      </c>
      <c r="Q367" s="36" t="s">
        <v>7364</v>
      </c>
    </row>
    <row r="368" spans="1:17">
      <c r="A368" s="36" t="s">
        <v>8342</v>
      </c>
      <c r="B368" s="36" t="str">
        <f t="shared" si="25"/>
        <v>_15193</v>
      </c>
      <c r="C368" s="36" t="s">
        <v>843</v>
      </c>
      <c r="D368" s="36" t="s">
        <v>89</v>
      </c>
      <c r="E368" s="36" t="str">
        <f t="shared" si="26"/>
        <v>_CAMSU</v>
      </c>
      <c r="F368" s="36" t="s">
        <v>46</v>
      </c>
      <c r="G368" s="36" t="s">
        <v>212</v>
      </c>
      <c r="H368" s="36" t="str">
        <f t="shared" si="27"/>
        <v>_VCBAS</v>
      </c>
      <c r="I368" s="36" t="s">
        <v>419</v>
      </c>
      <c r="J368" s="36" t="s">
        <v>7360</v>
      </c>
      <c r="K368" s="36" t="str">
        <f t="shared" si="28"/>
        <v>_CMCAP</v>
      </c>
      <c r="L368" s="36" t="s">
        <v>7361</v>
      </c>
      <c r="M368" s="36" t="s">
        <v>835</v>
      </c>
      <c r="N368" s="36" t="str">
        <f t="shared" si="29"/>
        <v>_ALPDC</v>
      </c>
      <c r="O368" s="36" t="s">
        <v>7362</v>
      </c>
      <c r="P368" s="36" t="s">
        <v>840</v>
      </c>
      <c r="Q368" s="36" t="s">
        <v>7364</v>
      </c>
    </row>
    <row r="369" spans="1:17">
      <c r="A369" s="36" t="s">
        <v>8343</v>
      </c>
      <c r="B369" s="36" t="str">
        <f t="shared" si="25"/>
        <v>_15202</v>
      </c>
      <c r="C369" s="36" t="s">
        <v>6412</v>
      </c>
      <c r="D369" s="36" t="s">
        <v>89</v>
      </c>
      <c r="E369" s="36" t="str">
        <f t="shared" si="26"/>
        <v>_CAMSU</v>
      </c>
      <c r="F369" s="36" t="s">
        <v>46</v>
      </c>
      <c r="G369" s="36" t="s">
        <v>212</v>
      </c>
      <c r="H369" s="36" t="str">
        <f t="shared" si="27"/>
        <v>_VCBAS</v>
      </c>
      <c r="I369" s="36" t="s">
        <v>419</v>
      </c>
      <c r="J369" s="36" t="s">
        <v>7360</v>
      </c>
      <c r="K369" s="36" t="str">
        <f t="shared" si="28"/>
        <v>_CMCAP</v>
      </c>
      <c r="L369" s="36" t="s">
        <v>7361</v>
      </c>
      <c r="M369" s="36" t="s">
        <v>835</v>
      </c>
      <c r="N369" s="36" t="str">
        <f t="shared" si="29"/>
        <v>_ALPDC</v>
      </c>
      <c r="O369" s="36" t="s">
        <v>7362</v>
      </c>
      <c r="P369" s="36" t="s">
        <v>840</v>
      </c>
      <c r="Q369" s="36" t="s">
        <v>7364</v>
      </c>
    </row>
    <row r="370" spans="1:17">
      <c r="A370" s="36" t="s">
        <v>8345</v>
      </c>
      <c r="B370" s="36" t="str">
        <f t="shared" si="25"/>
        <v>_15230</v>
      </c>
      <c r="C370" s="36" t="s">
        <v>844</v>
      </c>
      <c r="D370" s="36" t="s">
        <v>89</v>
      </c>
      <c r="E370" s="36" t="str">
        <f t="shared" si="26"/>
        <v>_CAMSU</v>
      </c>
      <c r="F370" s="36" t="s">
        <v>46</v>
      </c>
      <c r="G370" s="36" t="s">
        <v>212</v>
      </c>
      <c r="H370" s="36" t="str">
        <f t="shared" si="27"/>
        <v>_VCBAS</v>
      </c>
      <c r="I370" s="36" t="s">
        <v>419</v>
      </c>
      <c r="J370" s="36" t="s">
        <v>7360</v>
      </c>
      <c r="K370" s="36" t="str">
        <f t="shared" si="28"/>
        <v>_CMCAP</v>
      </c>
      <c r="L370" s="36" t="s">
        <v>7361</v>
      </c>
      <c r="M370" s="36" t="s">
        <v>835</v>
      </c>
      <c r="N370" s="36" t="str">
        <f t="shared" si="29"/>
        <v>_ALPDC</v>
      </c>
      <c r="O370" s="36" t="s">
        <v>7362</v>
      </c>
      <c r="P370" s="36" t="s">
        <v>840</v>
      </c>
      <c r="Q370" s="36" t="s">
        <v>7364</v>
      </c>
    </row>
    <row r="371" spans="1:17">
      <c r="A371" s="36" t="s">
        <v>8346</v>
      </c>
      <c r="B371" s="36" t="str">
        <f t="shared" si="25"/>
        <v>_15243</v>
      </c>
      <c r="C371" s="36" t="s">
        <v>846</v>
      </c>
      <c r="D371" s="36" t="s">
        <v>89</v>
      </c>
      <c r="E371" s="36" t="str">
        <f t="shared" si="26"/>
        <v>_CAMSU</v>
      </c>
      <c r="F371" s="36" t="s">
        <v>46</v>
      </c>
      <c r="G371" s="36" t="s">
        <v>212</v>
      </c>
      <c r="H371" s="36" t="str">
        <f t="shared" si="27"/>
        <v>_VCBAS</v>
      </c>
      <c r="I371" s="36" t="s">
        <v>419</v>
      </c>
      <c r="J371" s="36" t="s">
        <v>7360</v>
      </c>
      <c r="K371" s="36" t="str">
        <f t="shared" si="28"/>
        <v>_CMCAP</v>
      </c>
      <c r="L371" s="36" t="s">
        <v>7361</v>
      </c>
      <c r="M371" s="36" t="s">
        <v>835</v>
      </c>
      <c r="N371" s="36" t="str">
        <f t="shared" si="29"/>
        <v>_ALPDC</v>
      </c>
      <c r="O371" s="36" t="s">
        <v>7362</v>
      </c>
      <c r="P371" s="36" t="s">
        <v>845</v>
      </c>
      <c r="Q371" s="36" t="s">
        <v>6413</v>
      </c>
    </row>
    <row r="372" spans="1:17">
      <c r="A372" s="36" t="s">
        <v>8347</v>
      </c>
      <c r="B372" s="36" t="str">
        <f t="shared" si="25"/>
        <v>_15246</v>
      </c>
      <c r="C372" s="36" t="s">
        <v>847</v>
      </c>
      <c r="D372" s="36" t="s">
        <v>89</v>
      </c>
      <c r="E372" s="36" t="str">
        <f t="shared" si="26"/>
        <v>_CAMSU</v>
      </c>
      <c r="F372" s="36" t="s">
        <v>46</v>
      </c>
      <c r="G372" s="36" t="s">
        <v>212</v>
      </c>
      <c r="H372" s="36" t="str">
        <f t="shared" si="27"/>
        <v>_VCBAS</v>
      </c>
      <c r="I372" s="36" t="s">
        <v>419</v>
      </c>
      <c r="J372" s="36" t="s">
        <v>7360</v>
      </c>
      <c r="K372" s="36" t="str">
        <f t="shared" si="28"/>
        <v>_CMCAP</v>
      </c>
      <c r="L372" s="36" t="s">
        <v>7361</v>
      </c>
      <c r="M372" s="36" t="s">
        <v>835</v>
      </c>
      <c r="N372" s="36" t="str">
        <f t="shared" si="29"/>
        <v>_ALPDC</v>
      </c>
      <c r="O372" s="36" t="s">
        <v>7362</v>
      </c>
      <c r="P372" s="36" t="s">
        <v>845</v>
      </c>
      <c r="Q372" s="36" t="s">
        <v>6413</v>
      </c>
    </row>
    <row r="373" spans="1:17">
      <c r="A373" s="36" t="s">
        <v>8348</v>
      </c>
      <c r="B373" s="36" t="str">
        <f t="shared" si="25"/>
        <v>_15235</v>
      </c>
      <c r="C373" s="36" t="s">
        <v>850</v>
      </c>
      <c r="D373" s="36" t="s">
        <v>89</v>
      </c>
      <c r="E373" s="36" t="str">
        <f t="shared" si="26"/>
        <v>_CAMSU</v>
      </c>
      <c r="F373" s="36" t="s">
        <v>46</v>
      </c>
      <c r="G373" s="36" t="s">
        <v>212</v>
      </c>
      <c r="H373" s="36" t="str">
        <f t="shared" si="27"/>
        <v>_VCBAS</v>
      </c>
      <c r="I373" s="36" t="s">
        <v>419</v>
      </c>
      <c r="J373" s="36" t="s">
        <v>7360</v>
      </c>
      <c r="K373" s="36" t="str">
        <f t="shared" si="28"/>
        <v>_CMCAP</v>
      </c>
      <c r="L373" s="36" t="s">
        <v>7361</v>
      </c>
      <c r="M373" s="36" t="s">
        <v>848</v>
      </c>
      <c r="N373" s="36" t="str">
        <f t="shared" si="29"/>
        <v>_AQCPE</v>
      </c>
      <c r="O373" s="36" t="s">
        <v>6414</v>
      </c>
      <c r="P373" s="36" t="s">
        <v>849</v>
      </c>
      <c r="Q373" s="36" t="s">
        <v>6415</v>
      </c>
    </row>
    <row r="374" spans="1:17">
      <c r="A374" s="36" t="s">
        <v>8349</v>
      </c>
      <c r="B374" s="36" t="str">
        <f t="shared" si="25"/>
        <v>_15237</v>
      </c>
      <c r="C374" s="36" t="s">
        <v>851</v>
      </c>
      <c r="D374" s="36" t="s">
        <v>89</v>
      </c>
      <c r="E374" s="36" t="str">
        <f t="shared" si="26"/>
        <v>_CAMSU</v>
      </c>
      <c r="F374" s="36" t="s">
        <v>46</v>
      </c>
      <c r="G374" s="36" t="s">
        <v>212</v>
      </c>
      <c r="H374" s="36" t="str">
        <f t="shared" si="27"/>
        <v>_VCBAS</v>
      </c>
      <c r="I374" s="36" t="s">
        <v>419</v>
      </c>
      <c r="J374" s="36" t="s">
        <v>7360</v>
      </c>
      <c r="K374" s="36" t="str">
        <f t="shared" si="28"/>
        <v>_CMCAP</v>
      </c>
      <c r="L374" s="36" t="s">
        <v>7361</v>
      </c>
      <c r="M374" s="36" t="s">
        <v>848</v>
      </c>
      <c r="N374" s="36" t="str">
        <f t="shared" si="29"/>
        <v>_AQCPE</v>
      </c>
      <c r="O374" s="36" t="s">
        <v>6414</v>
      </c>
      <c r="P374" s="36" t="s">
        <v>849</v>
      </c>
      <c r="Q374" s="36" t="s">
        <v>6415</v>
      </c>
    </row>
    <row r="375" spans="1:17">
      <c r="A375" s="36" t="s">
        <v>8350</v>
      </c>
      <c r="B375" s="36" t="str">
        <f t="shared" si="25"/>
        <v>_21897</v>
      </c>
      <c r="C375" s="36" t="s">
        <v>854</v>
      </c>
      <c r="D375" s="36" t="s">
        <v>89</v>
      </c>
      <c r="E375" s="36" t="str">
        <f t="shared" si="26"/>
        <v>_CAMSU</v>
      </c>
      <c r="F375" s="36" t="s">
        <v>46</v>
      </c>
      <c r="G375" s="36" t="s">
        <v>212</v>
      </c>
      <c r="H375" s="36" t="str">
        <f t="shared" si="27"/>
        <v>_VCBAS</v>
      </c>
      <c r="I375" s="36" t="s">
        <v>419</v>
      </c>
      <c r="J375" s="36" t="s">
        <v>7360</v>
      </c>
      <c r="K375" s="36" t="str">
        <f t="shared" si="28"/>
        <v>_CMCAP</v>
      </c>
      <c r="L375" s="36" t="s">
        <v>7361</v>
      </c>
      <c r="M375" s="36" t="s">
        <v>852</v>
      </c>
      <c r="N375" s="36" t="str">
        <f t="shared" si="29"/>
        <v>_AWREO</v>
      </c>
      <c r="O375" s="36" t="s">
        <v>6416</v>
      </c>
      <c r="P375" s="36" t="s">
        <v>853</v>
      </c>
      <c r="Q375" s="36" t="s">
        <v>6417</v>
      </c>
    </row>
    <row r="376" spans="1:17">
      <c r="A376" s="36" t="s">
        <v>8351</v>
      </c>
      <c r="B376" s="36" t="str">
        <f t="shared" si="25"/>
        <v>_21898</v>
      </c>
      <c r="C376" s="36" t="s">
        <v>6418</v>
      </c>
      <c r="D376" s="36" t="s">
        <v>89</v>
      </c>
      <c r="E376" s="36" t="str">
        <f t="shared" si="26"/>
        <v>_CAMSU</v>
      </c>
      <c r="F376" s="36" t="s">
        <v>46</v>
      </c>
      <c r="G376" s="36" t="s">
        <v>212</v>
      </c>
      <c r="H376" s="36" t="str">
        <f t="shared" si="27"/>
        <v>_VCBAS</v>
      </c>
      <c r="I376" s="36" t="s">
        <v>419</v>
      </c>
      <c r="J376" s="36" t="s">
        <v>7360</v>
      </c>
      <c r="K376" s="36" t="str">
        <f t="shared" si="28"/>
        <v>_CMCAP</v>
      </c>
      <c r="L376" s="36" t="s">
        <v>7361</v>
      </c>
      <c r="M376" s="36" t="s">
        <v>852</v>
      </c>
      <c r="N376" s="36" t="str">
        <f t="shared" si="29"/>
        <v>_AWREO</v>
      </c>
      <c r="O376" s="36" t="s">
        <v>6416</v>
      </c>
      <c r="P376" s="36" t="s">
        <v>853</v>
      </c>
      <c r="Q376" s="36" t="s">
        <v>6417</v>
      </c>
    </row>
    <row r="377" spans="1:17">
      <c r="A377" s="36" t="s">
        <v>7926</v>
      </c>
      <c r="B377" s="36" t="str">
        <f t="shared" si="25"/>
        <v>_15220</v>
      </c>
      <c r="C377" s="36" t="s">
        <v>7330</v>
      </c>
      <c r="D377" s="36" t="s">
        <v>89</v>
      </c>
      <c r="E377" s="36" t="str">
        <f t="shared" si="26"/>
        <v>_CAMSU</v>
      </c>
      <c r="F377" s="36" t="s">
        <v>46</v>
      </c>
      <c r="G377" s="36" t="s">
        <v>212</v>
      </c>
      <c r="H377" s="36" t="str">
        <f t="shared" si="27"/>
        <v>_VCBAS</v>
      </c>
      <c r="I377" s="36" t="s">
        <v>419</v>
      </c>
      <c r="J377" s="36" t="s">
        <v>855</v>
      </c>
      <c r="K377" s="36" t="str">
        <f t="shared" si="28"/>
        <v>_FJPPS</v>
      </c>
      <c r="L377" s="36" t="s">
        <v>830</v>
      </c>
      <c r="M377" s="36" t="s">
        <v>856</v>
      </c>
      <c r="N377" s="36" t="str">
        <f t="shared" si="29"/>
        <v>_FJADM</v>
      </c>
      <c r="O377" s="36" t="s">
        <v>6419</v>
      </c>
      <c r="P377" s="36" t="s">
        <v>6420</v>
      </c>
      <c r="Q377" s="36" t="s">
        <v>6421</v>
      </c>
    </row>
    <row r="378" spans="1:17">
      <c r="A378" s="36" t="s">
        <v>7927</v>
      </c>
      <c r="B378" s="36" t="str">
        <f t="shared" si="25"/>
        <v>_15222</v>
      </c>
      <c r="C378" s="36" t="s">
        <v>7331</v>
      </c>
      <c r="D378" s="36" t="s">
        <v>89</v>
      </c>
      <c r="E378" s="36" t="str">
        <f t="shared" si="26"/>
        <v>_CAMSU</v>
      </c>
      <c r="F378" s="36" t="s">
        <v>46</v>
      </c>
      <c r="G378" s="36" t="s">
        <v>212</v>
      </c>
      <c r="H378" s="36" t="str">
        <f t="shared" si="27"/>
        <v>_VCBAS</v>
      </c>
      <c r="I378" s="36" t="s">
        <v>419</v>
      </c>
      <c r="J378" s="36" t="s">
        <v>855</v>
      </c>
      <c r="K378" s="36" t="str">
        <f t="shared" si="28"/>
        <v>_FJPPS</v>
      </c>
      <c r="L378" s="36" t="s">
        <v>830</v>
      </c>
      <c r="M378" s="36" t="s">
        <v>856</v>
      </c>
      <c r="N378" s="36" t="str">
        <f t="shared" si="29"/>
        <v>_FJADM</v>
      </c>
      <c r="O378" s="36" t="s">
        <v>6419</v>
      </c>
      <c r="P378" s="36" t="s">
        <v>6420</v>
      </c>
      <c r="Q378" s="36" t="s">
        <v>6421</v>
      </c>
    </row>
    <row r="379" spans="1:17">
      <c r="A379" s="36" t="s">
        <v>7928</v>
      </c>
      <c r="B379" s="36" t="str">
        <f t="shared" si="25"/>
        <v>_15247</v>
      </c>
      <c r="C379" s="36" t="s">
        <v>7332</v>
      </c>
      <c r="D379" s="36" t="s">
        <v>89</v>
      </c>
      <c r="E379" s="36" t="str">
        <f t="shared" si="26"/>
        <v>_CAMSU</v>
      </c>
      <c r="F379" s="36" t="s">
        <v>46</v>
      </c>
      <c r="G379" s="36" t="s">
        <v>212</v>
      </c>
      <c r="H379" s="36" t="str">
        <f t="shared" si="27"/>
        <v>_VCBAS</v>
      </c>
      <c r="I379" s="36" t="s">
        <v>419</v>
      </c>
      <c r="J379" s="36" t="s">
        <v>855</v>
      </c>
      <c r="K379" s="36" t="str">
        <f t="shared" si="28"/>
        <v>_FJPPS</v>
      </c>
      <c r="L379" s="36" t="s">
        <v>830</v>
      </c>
      <c r="M379" s="36" t="s">
        <v>856</v>
      </c>
      <c r="N379" s="36" t="str">
        <f t="shared" si="29"/>
        <v>_FJADM</v>
      </c>
      <c r="O379" s="36" t="s">
        <v>6419</v>
      </c>
      <c r="P379" s="36" t="s">
        <v>6420</v>
      </c>
      <c r="Q379" s="36" t="s">
        <v>6421</v>
      </c>
    </row>
    <row r="380" spans="1:17">
      <c r="A380" s="36" t="s">
        <v>7929</v>
      </c>
      <c r="B380" s="36" t="str">
        <f t="shared" si="25"/>
        <v>_21421</v>
      </c>
      <c r="C380" s="36" t="s">
        <v>7333</v>
      </c>
      <c r="D380" s="36" t="s">
        <v>89</v>
      </c>
      <c r="E380" s="36" t="str">
        <f t="shared" si="26"/>
        <v>_CAMSU</v>
      </c>
      <c r="F380" s="36" t="s">
        <v>46</v>
      </c>
      <c r="G380" s="36" t="s">
        <v>212</v>
      </c>
      <c r="H380" s="36" t="str">
        <f t="shared" si="27"/>
        <v>_VCBAS</v>
      </c>
      <c r="I380" s="36" t="s">
        <v>419</v>
      </c>
      <c r="J380" s="36" t="s">
        <v>855</v>
      </c>
      <c r="K380" s="36" t="str">
        <f t="shared" si="28"/>
        <v>_FJPPS</v>
      </c>
      <c r="L380" s="36" t="s">
        <v>830</v>
      </c>
      <c r="M380" s="36" t="s">
        <v>856</v>
      </c>
      <c r="N380" s="36" t="str">
        <f t="shared" si="29"/>
        <v>_FJADM</v>
      </c>
      <c r="O380" s="36" t="s">
        <v>6419</v>
      </c>
      <c r="P380" s="36" t="s">
        <v>6420</v>
      </c>
      <c r="Q380" s="36" t="s">
        <v>6421</v>
      </c>
    </row>
    <row r="381" spans="1:17">
      <c r="A381" s="36" t="s">
        <v>7930</v>
      </c>
      <c r="B381" s="36" t="str">
        <f t="shared" si="25"/>
        <v>_21700</v>
      </c>
      <c r="C381" s="36" t="s">
        <v>6422</v>
      </c>
      <c r="D381" s="36" t="s">
        <v>89</v>
      </c>
      <c r="E381" s="36" t="str">
        <f t="shared" si="26"/>
        <v>_CAMSU</v>
      </c>
      <c r="F381" s="36" t="s">
        <v>46</v>
      </c>
      <c r="G381" s="36" t="s">
        <v>212</v>
      </c>
      <c r="H381" s="36" t="str">
        <f t="shared" si="27"/>
        <v>_VCBAS</v>
      </c>
      <c r="I381" s="36" t="s">
        <v>419</v>
      </c>
      <c r="J381" s="36" t="s">
        <v>855</v>
      </c>
      <c r="K381" s="36" t="str">
        <f t="shared" si="28"/>
        <v>_FJPPS</v>
      </c>
      <c r="L381" s="36" t="s">
        <v>830</v>
      </c>
      <c r="M381" s="36" t="s">
        <v>856</v>
      </c>
      <c r="N381" s="36" t="str">
        <f t="shared" si="29"/>
        <v>_FJADM</v>
      </c>
      <c r="O381" s="36" t="s">
        <v>6419</v>
      </c>
      <c r="P381" s="36" t="s">
        <v>6420</v>
      </c>
      <c r="Q381" s="36" t="s">
        <v>6421</v>
      </c>
    </row>
    <row r="382" spans="1:17">
      <c r="A382" s="36" t="s">
        <v>7931</v>
      </c>
      <c r="B382" s="36" t="str">
        <f t="shared" si="25"/>
        <v>_21702</v>
      </c>
      <c r="C382" s="36" t="s">
        <v>861</v>
      </c>
      <c r="D382" s="36" t="s">
        <v>89</v>
      </c>
      <c r="E382" s="36" t="str">
        <f t="shared" si="26"/>
        <v>_CAMSU</v>
      </c>
      <c r="F382" s="36" t="s">
        <v>46</v>
      </c>
      <c r="G382" s="36" t="s">
        <v>212</v>
      </c>
      <c r="H382" s="36" t="str">
        <f t="shared" si="27"/>
        <v>_VCBAS</v>
      </c>
      <c r="I382" s="36" t="s">
        <v>419</v>
      </c>
      <c r="J382" s="36" t="s">
        <v>855</v>
      </c>
      <c r="K382" s="36" t="str">
        <f t="shared" si="28"/>
        <v>_FJPPS</v>
      </c>
      <c r="L382" s="36" t="s">
        <v>830</v>
      </c>
      <c r="M382" s="36" t="s">
        <v>856</v>
      </c>
      <c r="N382" s="36" t="str">
        <f t="shared" si="29"/>
        <v>_FJADM</v>
      </c>
      <c r="O382" s="36" t="s">
        <v>6419</v>
      </c>
      <c r="P382" s="36" t="s">
        <v>6420</v>
      </c>
      <c r="Q382" s="36" t="s">
        <v>6421</v>
      </c>
    </row>
    <row r="383" spans="1:17">
      <c r="A383" s="36" t="s">
        <v>7932</v>
      </c>
      <c r="B383" s="36" t="str">
        <f t="shared" si="25"/>
        <v>_21703</v>
      </c>
      <c r="C383" s="36" t="s">
        <v>857</v>
      </c>
      <c r="D383" s="36" t="s">
        <v>89</v>
      </c>
      <c r="E383" s="36" t="str">
        <f t="shared" si="26"/>
        <v>_CAMSU</v>
      </c>
      <c r="F383" s="36" t="s">
        <v>46</v>
      </c>
      <c r="G383" s="36" t="s">
        <v>212</v>
      </c>
      <c r="H383" s="36" t="str">
        <f t="shared" si="27"/>
        <v>_VCBAS</v>
      </c>
      <c r="I383" s="36" t="s">
        <v>419</v>
      </c>
      <c r="J383" s="36" t="s">
        <v>855</v>
      </c>
      <c r="K383" s="36" t="str">
        <f t="shared" si="28"/>
        <v>_FJPPS</v>
      </c>
      <c r="L383" s="36" t="s">
        <v>830</v>
      </c>
      <c r="M383" s="36" t="s">
        <v>856</v>
      </c>
      <c r="N383" s="36" t="str">
        <f t="shared" si="29"/>
        <v>_FJADM</v>
      </c>
      <c r="O383" s="36" t="s">
        <v>6419</v>
      </c>
      <c r="P383" s="36" t="s">
        <v>6420</v>
      </c>
      <c r="Q383" s="36" t="s">
        <v>6421</v>
      </c>
    </row>
    <row r="384" spans="1:17">
      <c r="A384" s="36" t="s">
        <v>7933</v>
      </c>
      <c r="B384" s="36" t="str">
        <f t="shared" si="25"/>
        <v>_21704</v>
      </c>
      <c r="C384" s="36" t="s">
        <v>6423</v>
      </c>
      <c r="D384" s="36" t="s">
        <v>89</v>
      </c>
      <c r="E384" s="36" t="str">
        <f t="shared" si="26"/>
        <v>_CAMSU</v>
      </c>
      <c r="F384" s="36" t="s">
        <v>46</v>
      </c>
      <c r="G384" s="36" t="s">
        <v>212</v>
      </c>
      <c r="H384" s="36" t="str">
        <f t="shared" si="27"/>
        <v>_VCBAS</v>
      </c>
      <c r="I384" s="36" t="s">
        <v>419</v>
      </c>
      <c r="J384" s="36" t="s">
        <v>855</v>
      </c>
      <c r="K384" s="36" t="str">
        <f t="shared" si="28"/>
        <v>_FJPPS</v>
      </c>
      <c r="L384" s="36" t="s">
        <v>830</v>
      </c>
      <c r="M384" s="36" t="s">
        <v>856</v>
      </c>
      <c r="N384" s="36" t="str">
        <f t="shared" si="29"/>
        <v>_FJADM</v>
      </c>
      <c r="O384" s="36" t="s">
        <v>6419</v>
      </c>
      <c r="P384" s="36" t="s">
        <v>6420</v>
      </c>
      <c r="Q384" s="36" t="s">
        <v>6421</v>
      </c>
    </row>
    <row r="385" spans="1:17">
      <c r="A385" s="36" t="s">
        <v>7934</v>
      </c>
      <c r="B385" s="36" t="str">
        <f t="shared" si="25"/>
        <v>_21705</v>
      </c>
      <c r="C385" s="36" t="s">
        <v>858</v>
      </c>
      <c r="D385" s="36" t="s">
        <v>89</v>
      </c>
      <c r="E385" s="36" t="str">
        <f t="shared" si="26"/>
        <v>_CAMSU</v>
      </c>
      <c r="F385" s="36" t="s">
        <v>46</v>
      </c>
      <c r="G385" s="36" t="s">
        <v>212</v>
      </c>
      <c r="H385" s="36" t="str">
        <f t="shared" si="27"/>
        <v>_VCBAS</v>
      </c>
      <c r="I385" s="36" t="s">
        <v>419</v>
      </c>
      <c r="J385" s="36" t="s">
        <v>855</v>
      </c>
      <c r="K385" s="36" t="str">
        <f t="shared" si="28"/>
        <v>_FJPPS</v>
      </c>
      <c r="L385" s="36" t="s">
        <v>830</v>
      </c>
      <c r="M385" s="36" t="s">
        <v>856</v>
      </c>
      <c r="N385" s="36" t="str">
        <f t="shared" si="29"/>
        <v>_FJADM</v>
      </c>
      <c r="O385" s="36" t="s">
        <v>6419</v>
      </c>
      <c r="P385" s="36" t="s">
        <v>6420</v>
      </c>
      <c r="Q385" s="36" t="s">
        <v>6421</v>
      </c>
    </row>
    <row r="386" spans="1:17">
      <c r="A386" s="36" t="s">
        <v>7935</v>
      </c>
      <c r="B386" s="36" t="str">
        <f t="shared" si="25"/>
        <v>_21706</v>
      </c>
      <c r="C386" s="36" t="s">
        <v>6424</v>
      </c>
      <c r="D386" s="36" t="s">
        <v>89</v>
      </c>
      <c r="E386" s="36" t="str">
        <f t="shared" si="26"/>
        <v>_CAMSU</v>
      </c>
      <c r="F386" s="36" t="s">
        <v>46</v>
      </c>
      <c r="G386" s="36" t="s">
        <v>212</v>
      </c>
      <c r="H386" s="36" t="str">
        <f t="shared" si="27"/>
        <v>_VCBAS</v>
      </c>
      <c r="I386" s="36" t="s">
        <v>419</v>
      </c>
      <c r="J386" s="36" t="s">
        <v>855</v>
      </c>
      <c r="K386" s="36" t="str">
        <f t="shared" si="28"/>
        <v>_FJPPS</v>
      </c>
      <c r="L386" s="36" t="s">
        <v>830</v>
      </c>
      <c r="M386" s="36" t="s">
        <v>856</v>
      </c>
      <c r="N386" s="36" t="str">
        <f t="shared" si="29"/>
        <v>_FJADM</v>
      </c>
      <c r="O386" s="36" t="s">
        <v>6419</v>
      </c>
      <c r="P386" s="36" t="s">
        <v>6420</v>
      </c>
      <c r="Q386" s="36" t="s">
        <v>6421</v>
      </c>
    </row>
    <row r="387" spans="1:17">
      <c r="A387" s="36" t="s">
        <v>7936</v>
      </c>
      <c r="B387" s="36" t="str">
        <f t="shared" si="25"/>
        <v>_21708</v>
      </c>
      <c r="C387" s="36" t="s">
        <v>859</v>
      </c>
      <c r="D387" s="36" t="s">
        <v>89</v>
      </c>
      <c r="E387" s="36" t="str">
        <f t="shared" si="26"/>
        <v>_CAMSU</v>
      </c>
      <c r="F387" s="36" t="s">
        <v>46</v>
      </c>
      <c r="G387" s="36" t="s">
        <v>212</v>
      </c>
      <c r="H387" s="36" t="str">
        <f t="shared" si="27"/>
        <v>_VCBAS</v>
      </c>
      <c r="I387" s="36" t="s">
        <v>419</v>
      </c>
      <c r="J387" s="36" t="s">
        <v>855</v>
      </c>
      <c r="K387" s="36" t="str">
        <f t="shared" si="28"/>
        <v>_FJPPS</v>
      </c>
      <c r="L387" s="36" t="s">
        <v>830</v>
      </c>
      <c r="M387" s="36" t="s">
        <v>856</v>
      </c>
      <c r="N387" s="36" t="str">
        <f t="shared" si="29"/>
        <v>_FJADM</v>
      </c>
      <c r="O387" s="36" t="s">
        <v>6419</v>
      </c>
      <c r="P387" s="36" t="s">
        <v>6420</v>
      </c>
      <c r="Q387" s="36" t="s">
        <v>6421</v>
      </c>
    </row>
    <row r="388" spans="1:17">
      <c r="A388" s="36" t="s">
        <v>7937</v>
      </c>
      <c r="B388" s="36" t="str">
        <f t="shared" ref="B388:B451" si="30">"_"&amp;A388</f>
        <v>_21709</v>
      </c>
      <c r="C388" s="36" t="s">
        <v>6425</v>
      </c>
      <c r="D388" s="36" t="s">
        <v>89</v>
      </c>
      <c r="E388" s="36" t="str">
        <f t="shared" ref="E388:E451" si="31">"_"&amp;D388</f>
        <v>_CAMSU</v>
      </c>
      <c r="F388" s="36" t="s">
        <v>46</v>
      </c>
      <c r="G388" s="36" t="s">
        <v>212</v>
      </c>
      <c r="H388" s="36" t="str">
        <f t="shared" ref="H388:H451" si="32">"_"&amp;G388</f>
        <v>_VCBAS</v>
      </c>
      <c r="I388" s="36" t="s">
        <v>419</v>
      </c>
      <c r="J388" s="36" t="s">
        <v>855</v>
      </c>
      <c r="K388" s="36" t="str">
        <f t="shared" ref="K388:K451" si="33">"_"&amp;J388</f>
        <v>_FJPPS</v>
      </c>
      <c r="L388" s="36" t="s">
        <v>830</v>
      </c>
      <c r="M388" s="36" t="s">
        <v>856</v>
      </c>
      <c r="N388" s="36" t="str">
        <f t="shared" ref="N388:N451" si="34">"_"&amp;M388</f>
        <v>_FJADM</v>
      </c>
      <c r="O388" s="36" t="s">
        <v>6419</v>
      </c>
      <c r="P388" s="36" t="s">
        <v>6420</v>
      </c>
      <c r="Q388" s="36" t="s">
        <v>6421</v>
      </c>
    </row>
    <row r="389" spans="1:17">
      <c r="A389" s="36" t="s">
        <v>7938</v>
      </c>
      <c r="B389" s="36" t="str">
        <f t="shared" si="30"/>
        <v>_21710</v>
      </c>
      <c r="C389" s="36" t="s">
        <v>860</v>
      </c>
      <c r="D389" s="36" t="s">
        <v>89</v>
      </c>
      <c r="E389" s="36" t="str">
        <f t="shared" si="31"/>
        <v>_CAMSU</v>
      </c>
      <c r="F389" s="36" t="s">
        <v>46</v>
      </c>
      <c r="G389" s="36" t="s">
        <v>212</v>
      </c>
      <c r="H389" s="36" t="str">
        <f t="shared" si="32"/>
        <v>_VCBAS</v>
      </c>
      <c r="I389" s="36" t="s">
        <v>419</v>
      </c>
      <c r="J389" s="36" t="s">
        <v>855</v>
      </c>
      <c r="K389" s="36" t="str">
        <f t="shared" si="33"/>
        <v>_FJPPS</v>
      </c>
      <c r="L389" s="36" t="s">
        <v>830</v>
      </c>
      <c r="M389" s="36" t="s">
        <v>856</v>
      </c>
      <c r="N389" s="36" t="str">
        <f t="shared" si="34"/>
        <v>_FJADM</v>
      </c>
      <c r="O389" s="36" t="s">
        <v>6419</v>
      </c>
      <c r="P389" s="36" t="s">
        <v>6420</v>
      </c>
      <c r="Q389" s="36" t="s">
        <v>6421</v>
      </c>
    </row>
    <row r="390" spans="1:17">
      <c r="A390" s="36" t="s">
        <v>7939</v>
      </c>
      <c r="B390" s="36" t="str">
        <f t="shared" si="30"/>
        <v>_21711</v>
      </c>
      <c r="C390" s="36" t="s">
        <v>857</v>
      </c>
      <c r="D390" s="36" t="s">
        <v>89</v>
      </c>
      <c r="E390" s="36" t="str">
        <f t="shared" si="31"/>
        <v>_CAMSU</v>
      </c>
      <c r="F390" s="36" t="s">
        <v>46</v>
      </c>
      <c r="G390" s="36" t="s">
        <v>212</v>
      </c>
      <c r="H390" s="36" t="str">
        <f t="shared" si="32"/>
        <v>_VCBAS</v>
      </c>
      <c r="I390" s="36" t="s">
        <v>419</v>
      </c>
      <c r="J390" s="36" t="s">
        <v>855</v>
      </c>
      <c r="K390" s="36" t="str">
        <f t="shared" si="33"/>
        <v>_FJPPS</v>
      </c>
      <c r="L390" s="36" t="s">
        <v>830</v>
      </c>
      <c r="M390" s="36" t="s">
        <v>856</v>
      </c>
      <c r="N390" s="36" t="str">
        <f t="shared" si="34"/>
        <v>_FJADM</v>
      </c>
      <c r="O390" s="36" t="s">
        <v>6419</v>
      </c>
      <c r="P390" s="36" t="s">
        <v>6420</v>
      </c>
      <c r="Q390" s="36" t="s">
        <v>6421</v>
      </c>
    </row>
    <row r="391" spans="1:17">
      <c r="A391" s="36" t="s">
        <v>7940</v>
      </c>
      <c r="B391" s="36" t="str">
        <f t="shared" si="30"/>
        <v>_15174</v>
      </c>
      <c r="C391" s="36" t="s">
        <v>6672</v>
      </c>
      <c r="D391" s="36" t="s">
        <v>89</v>
      </c>
      <c r="E391" s="36" t="str">
        <f t="shared" si="31"/>
        <v>_CAMSU</v>
      </c>
      <c r="F391" s="36" t="s">
        <v>46</v>
      </c>
      <c r="G391" s="36" t="s">
        <v>212</v>
      </c>
      <c r="H391" s="36" t="str">
        <f t="shared" si="32"/>
        <v>_VCBAS</v>
      </c>
      <c r="I391" s="36" t="s">
        <v>419</v>
      </c>
      <c r="J391" s="36" t="s">
        <v>855</v>
      </c>
      <c r="K391" s="36" t="str">
        <f t="shared" si="33"/>
        <v>_FJPPS</v>
      </c>
      <c r="L391" s="36" t="s">
        <v>830</v>
      </c>
      <c r="M391" s="36" t="s">
        <v>863</v>
      </c>
      <c r="N391" s="36" t="str">
        <f t="shared" si="34"/>
        <v>_FJBMT</v>
      </c>
      <c r="O391" s="36" t="s">
        <v>6426</v>
      </c>
      <c r="P391" s="36" t="s">
        <v>864</v>
      </c>
      <c r="Q391" s="36" t="s">
        <v>6427</v>
      </c>
    </row>
    <row r="392" spans="1:17">
      <c r="A392" s="36" t="s">
        <v>7941</v>
      </c>
      <c r="B392" s="36" t="str">
        <f t="shared" si="30"/>
        <v>_21707</v>
      </c>
      <c r="C392" s="36" t="s">
        <v>862</v>
      </c>
      <c r="D392" s="36" t="s">
        <v>89</v>
      </c>
      <c r="E392" s="36" t="str">
        <f t="shared" si="31"/>
        <v>_CAMSU</v>
      </c>
      <c r="F392" s="36" t="s">
        <v>46</v>
      </c>
      <c r="G392" s="36" t="s">
        <v>212</v>
      </c>
      <c r="H392" s="36" t="str">
        <f t="shared" si="32"/>
        <v>_VCBAS</v>
      </c>
      <c r="I392" s="36" t="s">
        <v>419</v>
      </c>
      <c r="J392" s="36" t="s">
        <v>855</v>
      </c>
      <c r="K392" s="36" t="str">
        <f t="shared" si="33"/>
        <v>_FJPPS</v>
      </c>
      <c r="L392" s="36" t="s">
        <v>830</v>
      </c>
      <c r="M392" s="36" t="s">
        <v>863</v>
      </c>
      <c r="N392" s="36" t="str">
        <f t="shared" si="34"/>
        <v>_FJBMT</v>
      </c>
      <c r="O392" s="36" t="s">
        <v>6426</v>
      </c>
      <c r="P392" s="36" t="s">
        <v>864</v>
      </c>
      <c r="Q392" s="36" t="s">
        <v>6427</v>
      </c>
    </row>
    <row r="393" spans="1:17">
      <c r="A393" s="36" t="s">
        <v>7942</v>
      </c>
      <c r="B393" s="36" t="str">
        <f t="shared" si="30"/>
        <v>_21720</v>
      </c>
      <c r="C393" s="36" t="s">
        <v>6428</v>
      </c>
      <c r="D393" s="36" t="s">
        <v>89</v>
      </c>
      <c r="E393" s="36" t="str">
        <f t="shared" si="31"/>
        <v>_CAMSU</v>
      </c>
      <c r="F393" s="36" t="s">
        <v>46</v>
      </c>
      <c r="G393" s="36" t="s">
        <v>212</v>
      </c>
      <c r="H393" s="36" t="str">
        <f t="shared" si="32"/>
        <v>_VCBAS</v>
      </c>
      <c r="I393" s="36" t="s">
        <v>419</v>
      </c>
      <c r="J393" s="36" t="s">
        <v>855</v>
      </c>
      <c r="K393" s="36" t="str">
        <f t="shared" si="33"/>
        <v>_FJPPS</v>
      </c>
      <c r="L393" s="36" t="s">
        <v>830</v>
      </c>
      <c r="M393" s="36" t="s">
        <v>863</v>
      </c>
      <c r="N393" s="36" t="str">
        <f t="shared" si="34"/>
        <v>_FJBMT</v>
      </c>
      <c r="O393" s="36" t="s">
        <v>6426</v>
      </c>
      <c r="P393" s="36" t="s">
        <v>864</v>
      </c>
      <c r="Q393" s="36" t="s">
        <v>6427</v>
      </c>
    </row>
    <row r="394" spans="1:17">
      <c r="A394" s="36" t="s">
        <v>7943</v>
      </c>
      <c r="B394" s="36" t="str">
        <f t="shared" si="30"/>
        <v>_21721</v>
      </c>
      <c r="C394" s="36" t="s">
        <v>865</v>
      </c>
      <c r="D394" s="36" t="s">
        <v>89</v>
      </c>
      <c r="E394" s="36" t="str">
        <f t="shared" si="31"/>
        <v>_CAMSU</v>
      </c>
      <c r="F394" s="36" t="s">
        <v>46</v>
      </c>
      <c r="G394" s="36" t="s">
        <v>212</v>
      </c>
      <c r="H394" s="36" t="str">
        <f t="shared" si="32"/>
        <v>_VCBAS</v>
      </c>
      <c r="I394" s="36" t="s">
        <v>419</v>
      </c>
      <c r="J394" s="36" t="s">
        <v>855</v>
      </c>
      <c r="K394" s="36" t="str">
        <f t="shared" si="33"/>
        <v>_FJPPS</v>
      </c>
      <c r="L394" s="36" t="s">
        <v>830</v>
      </c>
      <c r="M394" s="36" t="s">
        <v>863</v>
      </c>
      <c r="N394" s="36" t="str">
        <f t="shared" si="34"/>
        <v>_FJBMT</v>
      </c>
      <c r="O394" s="36" t="s">
        <v>6426</v>
      </c>
      <c r="P394" s="36" t="s">
        <v>864</v>
      </c>
      <c r="Q394" s="36" t="s">
        <v>6427</v>
      </c>
    </row>
    <row r="395" spans="1:17">
      <c r="A395" s="36" t="s">
        <v>7944</v>
      </c>
      <c r="B395" s="36" t="str">
        <f t="shared" si="30"/>
        <v>_21722</v>
      </c>
      <c r="C395" s="36" t="s">
        <v>866</v>
      </c>
      <c r="D395" s="36" t="s">
        <v>89</v>
      </c>
      <c r="E395" s="36" t="str">
        <f t="shared" si="31"/>
        <v>_CAMSU</v>
      </c>
      <c r="F395" s="36" t="s">
        <v>46</v>
      </c>
      <c r="G395" s="36" t="s">
        <v>212</v>
      </c>
      <c r="H395" s="36" t="str">
        <f t="shared" si="32"/>
        <v>_VCBAS</v>
      </c>
      <c r="I395" s="36" t="s">
        <v>419</v>
      </c>
      <c r="J395" s="36" t="s">
        <v>855</v>
      </c>
      <c r="K395" s="36" t="str">
        <f t="shared" si="33"/>
        <v>_FJPPS</v>
      </c>
      <c r="L395" s="36" t="s">
        <v>830</v>
      </c>
      <c r="M395" s="36" t="s">
        <v>863</v>
      </c>
      <c r="N395" s="36" t="str">
        <f t="shared" si="34"/>
        <v>_FJBMT</v>
      </c>
      <c r="O395" s="36" t="s">
        <v>6426</v>
      </c>
      <c r="P395" s="36" t="s">
        <v>864</v>
      </c>
      <c r="Q395" s="36" t="s">
        <v>6427</v>
      </c>
    </row>
    <row r="396" spans="1:17">
      <c r="A396" s="36" t="s">
        <v>7945</v>
      </c>
      <c r="B396" s="36" t="str">
        <f t="shared" si="30"/>
        <v>_21723</v>
      </c>
      <c r="C396" s="36" t="s">
        <v>867</v>
      </c>
      <c r="D396" s="36" t="s">
        <v>89</v>
      </c>
      <c r="E396" s="36" t="str">
        <f t="shared" si="31"/>
        <v>_CAMSU</v>
      </c>
      <c r="F396" s="36" t="s">
        <v>46</v>
      </c>
      <c r="G396" s="36" t="s">
        <v>212</v>
      </c>
      <c r="H396" s="36" t="str">
        <f t="shared" si="32"/>
        <v>_VCBAS</v>
      </c>
      <c r="I396" s="36" t="s">
        <v>419</v>
      </c>
      <c r="J396" s="36" t="s">
        <v>855</v>
      </c>
      <c r="K396" s="36" t="str">
        <f t="shared" si="33"/>
        <v>_FJPPS</v>
      </c>
      <c r="L396" s="36" t="s">
        <v>830</v>
      </c>
      <c r="M396" s="36" t="s">
        <v>863</v>
      </c>
      <c r="N396" s="36" t="str">
        <f t="shared" si="34"/>
        <v>_FJBMT</v>
      </c>
      <c r="O396" s="36" t="s">
        <v>6426</v>
      </c>
      <c r="P396" s="36" t="s">
        <v>864</v>
      </c>
      <c r="Q396" s="36" t="s">
        <v>6427</v>
      </c>
    </row>
    <row r="397" spans="1:17">
      <c r="A397" s="36" t="s">
        <v>7946</v>
      </c>
      <c r="B397" s="36" t="str">
        <f t="shared" si="30"/>
        <v>_21724</v>
      </c>
      <c r="C397" s="36" t="s">
        <v>868</v>
      </c>
      <c r="D397" s="36" t="s">
        <v>89</v>
      </c>
      <c r="E397" s="36" t="str">
        <f t="shared" si="31"/>
        <v>_CAMSU</v>
      </c>
      <c r="F397" s="36" t="s">
        <v>46</v>
      </c>
      <c r="G397" s="36" t="s">
        <v>212</v>
      </c>
      <c r="H397" s="36" t="str">
        <f t="shared" si="32"/>
        <v>_VCBAS</v>
      </c>
      <c r="I397" s="36" t="s">
        <v>419</v>
      </c>
      <c r="J397" s="36" t="s">
        <v>855</v>
      </c>
      <c r="K397" s="36" t="str">
        <f t="shared" si="33"/>
        <v>_FJPPS</v>
      </c>
      <c r="L397" s="36" t="s">
        <v>830</v>
      </c>
      <c r="M397" s="36" t="s">
        <v>863</v>
      </c>
      <c r="N397" s="36" t="str">
        <f t="shared" si="34"/>
        <v>_FJBMT</v>
      </c>
      <c r="O397" s="36" t="s">
        <v>6426</v>
      </c>
      <c r="P397" s="36" t="s">
        <v>864</v>
      </c>
      <c r="Q397" s="36" t="s">
        <v>6427</v>
      </c>
    </row>
    <row r="398" spans="1:17">
      <c r="A398" s="36" t="s">
        <v>7947</v>
      </c>
      <c r="B398" s="36" t="str">
        <f t="shared" si="30"/>
        <v>_21725</v>
      </c>
      <c r="C398" s="36" t="s">
        <v>869</v>
      </c>
      <c r="D398" s="36" t="s">
        <v>89</v>
      </c>
      <c r="E398" s="36" t="str">
        <f t="shared" si="31"/>
        <v>_CAMSU</v>
      </c>
      <c r="F398" s="36" t="s">
        <v>46</v>
      </c>
      <c r="G398" s="36" t="s">
        <v>212</v>
      </c>
      <c r="H398" s="36" t="str">
        <f t="shared" si="32"/>
        <v>_VCBAS</v>
      </c>
      <c r="I398" s="36" t="s">
        <v>419</v>
      </c>
      <c r="J398" s="36" t="s">
        <v>855</v>
      </c>
      <c r="K398" s="36" t="str">
        <f t="shared" si="33"/>
        <v>_FJPPS</v>
      </c>
      <c r="L398" s="36" t="s">
        <v>830</v>
      </c>
      <c r="M398" s="36" t="s">
        <v>863</v>
      </c>
      <c r="N398" s="36" t="str">
        <f t="shared" si="34"/>
        <v>_FJBMT</v>
      </c>
      <c r="O398" s="36" t="s">
        <v>6426</v>
      </c>
      <c r="P398" s="36" t="s">
        <v>864</v>
      </c>
      <c r="Q398" s="36" t="s">
        <v>6427</v>
      </c>
    </row>
    <row r="399" spans="1:17">
      <c r="A399" s="36" t="s">
        <v>7948</v>
      </c>
      <c r="B399" s="36" t="str">
        <f t="shared" si="30"/>
        <v>_21726</v>
      </c>
      <c r="C399" s="36" t="s">
        <v>870</v>
      </c>
      <c r="D399" s="36" t="s">
        <v>89</v>
      </c>
      <c r="E399" s="36" t="str">
        <f t="shared" si="31"/>
        <v>_CAMSU</v>
      </c>
      <c r="F399" s="36" t="s">
        <v>46</v>
      </c>
      <c r="G399" s="36" t="s">
        <v>212</v>
      </c>
      <c r="H399" s="36" t="str">
        <f t="shared" si="32"/>
        <v>_VCBAS</v>
      </c>
      <c r="I399" s="36" t="s">
        <v>419</v>
      </c>
      <c r="J399" s="36" t="s">
        <v>855</v>
      </c>
      <c r="K399" s="36" t="str">
        <f t="shared" si="33"/>
        <v>_FJPPS</v>
      </c>
      <c r="L399" s="36" t="s">
        <v>830</v>
      </c>
      <c r="M399" s="36" t="s">
        <v>863</v>
      </c>
      <c r="N399" s="36" t="str">
        <f t="shared" si="34"/>
        <v>_FJBMT</v>
      </c>
      <c r="O399" s="36" t="s">
        <v>6426</v>
      </c>
      <c r="P399" s="36" t="s">
        <v>864</v>
      </c>
      <c r="Q399" s="36" t="s">
        <v>6427</v>
      </c>
    </row>
    <row r="400" spans="1:17">
      <c r="A400" s="36" t="s">
        <v>7949</v>
      </c>
      <c r="B400" s="36" t="str">
        <f t="shared" si="30"/>
        <v>_21729</v>
      </c>
      <c r="C400" s="36" t="s">
        <v>871</v>
      </c>
      <c r="D400" s="36" t="s">
        <v>89</v>
      </c>
      <c r="E400" s="36" t="str">
        <f t="shared" si="31"/>
        <v>_CAMSU</v>
      </c>
      <c r="F400" s="36" t="s">
        <v>46</v>
      </c>
      <c r="G400" s="36" t="s">
        <v>212</v>
      </c>
      <c r="H400" s="36" t="str">
        <f t="shared" si="32"/>
        <v>_VCBAS</v>
      </c>
      <c r="I400" s="36" t="s">
        <v>419</v>
      </c>
      <c r="J400" s="36" t="s">
        <v>855</v>
      </c>
      <c r="K400" s="36" t="str">
        <f t="shared" si="33"/>
        <v>_FJPPS</v>
      </c>
      <c r="L400" s="36" t="s">
        <v>830</v>
      </c>
      <c r="M400" s="36" t="s">
        <v>863</v>
      </c>
      <c r="N400" s="36" t="str">
        <f t="shared" si="34"/>
        <v>_FJBMT</v>
      </c>
      <c r="O400" s="36" t="s">
        <v>6426</v>
      </c>
      <c r="P400" s="36" t="s">
        <v>864</v>
      </c>
      <c r="Q400" s="36" t="s">
        <v>6427</v>
      </c>
    </row>
    <row r="401" spans="1:17">
      <c r="A401" s="36" t="s">
        <v>7950</v>
      </c>
      <c r="B401" s="36" t="str">
        <f t="shared" si="30"/>
        <v>_21730</v>
      </c>
      <c r="C401" s="36" t="s">
        <v>872</v>
      </c>
      <c r="D401" s="36" t="s">
        <v>89</v>
      </c>
      <c r="E401" s="36" t="str">
        <f t="shared" si="31"/>
        <v>_CAMSU</v>
      </c>
      <c r="F401" s="36" t="s">
        <v>46</v>
      </c>
      <c r="G401" s="36" t="s">
        <v>212</v>
      </c>
      <c r="H401" s="36" t="str">
        <f t="shared" si="32"/>
        <v>_VCBAS</v>
      </c>
      <c r="I401" s="36" t="s">
        <v>419</v>
      </c>
      <c r="J401" s="36" t="s">
        <v>855</v>
      </c>
      <c r="K401" s="36" t="str">
        <f t="shared" si="33"/>
        <v>_FJPPS</v>
      </c>
      <c r="L401" s="36" t="s">
        <v>830</v>
      </c>
      <c r="M401" s="36" t="s">
        <v>863</v>
      </c>
      <c r="N401" s="36" t="str">
        <f t="shared" si="34"/>
        <v>_FJBMT</v>
      </c>
      <c r="O401" s="36" t="s">
        <v>6426</v>
      </c>
      <c r="P401" s="36" t="s">
        <v>864</v>
      </c>
      <c r="Q401" s="36" t="s">
        <v>6427</v>
      </c>
    </row>
    <row r="402" spans="1:17">
      <c r="A402" s="36" t="s">
        <v>7951</v>
      </c>
      <c r="B402" s="36" t="str">
        <f t="shared" si="30"/>
        <v>_21731</v>
      </c>
      <c r="C402" s="36" t="s">
        <v>873</v>
      </c>
      <c r="D402" s="36" t="s">
        <v>89</v>
      </c>
      <c r="E402" s="36" t="str">
        <f t="shared" si="31"/>
        <v>_CAMSU</v>
      </c>
      <c r="F402" s="36" t="s">
        <v>46</v>
      </c>
      <c r="G402" s="36" t="s">
        <v>212</v>
      </c>
      <c r="H402" s="36" t="str">
        <f t="shared" si="32"/>
        <v>_VCBAS</v>
      </c>
      <c r="I402" s="36" t="s">
        <v>419</v>
      </c>
      <c r="J402" s="36" t="s">
        <v>855</v>
      </c>
      <c r="K402" s="36" t="str">
        <f t="shared" si="33"/>
        <v>_FJPPS</v>
      </c>
      <c r="L402" s="36" t="s">
        <v>830</v>
      </c>
      <c r="M402" s="36" t="s">
        <v>863</v>
      </c>
      <c r="N402" s="36" t="str">
        <f t="shared" si="34"/>
        <v>_FJBMT</v>
      </c>
      <c r="O402" s="36" t="s">
        <v>6426</v>
      </c>
      <c r="P402" s="36" t="s">
        <v>864</v>
      </c>
      <c r="Q402" s="36" t="s">
        <v>6427</v>
      </c>
    </row>
    <row r="403" spans="1:17">
      <c r="A403" s="36" t="s">
        <v>7952</v>
      </c>
      <c r="B403" s="36" t="str">
        <f t="shared" si="30"/>
        <v>_21752</v>
      </c>
      <c r="C403" s="36" t="s">
        <v>891</v>
      </c>
      <c r="D403" s="36" t="s">
        <v>89</v>
      </c>
      <c r="E403" s="36" t="str">
        <f t="shared" si="31"/>
        <v>_CAMSU</v>
      </c>
      <c r="F403" s="36" t="s">
        <v>46</v>
      </c>
      <c r="G403" s="36" t="s">
        <v>212</v>
      </c>
      <c r="H403" s="36" t="str">
        <f t="shared" si="32"/>
        <v>_VCBAS</v>
      </c>
      <c r="I403" s="36" t="s">
        <v>419</v>
      </c>
      <c r="J403" s="36" t="s">
        <v>855</v>
      </c>
      <c r="K403" s="36" t="str">
        <f t="shared" si="33"/>
        <v>_FJPPS</v>
      </c>
      <c r="L403" s="36" t="s">
        <v>830</v>
      </c>
      <c r="M403" s="36" t="s">
        <v>863</v>
      </c>
      <c r="N403" s="36" t="str">
        <f t="shared" si="34"/>
        <v>_FJBMT</v>
      </c>
      <c r="O403" s="36" t="s">
        <v>6426</v>
      </c>
      <c r="P403" s="36" t="s">
        <v>864</v>
      </c>
      <c r="Q403" s="36" t="s">
        <v>6427</v>
      </c>
    </row>
    <row r="404" spans="1:17">
      <c r="A404" s="36" t="s">
        <v>7953</v>
      </c>
      <c r="B404" s="36" t="str">
        <f t="shared" si="30"/>
        <v>_15232</v>
      </c>
      <c r="C404" s="36" t="s">
        <v>6431</v>
      </c>
      <c r="D404" s="36" t="s">
        <v>89</v>
      </c>
      <c r="E404" s="36" t="str">
        <f t="shared" si="31"/>
        <v>_CAMSU</v>
      </c>
      <c r="F404" s="36" t="s">
        <v>46</v>
      </c>
      <c r="G404" s="36" t="s">
        <v>212</v>
      </c>
      <c r="H404" s="36" t="str">
        <f t="shared" si="32"/>
        <v>_VCBAS</v>
      </c>
      <c r="I404" s="36" t="s">
        <v>419</v>
      </c>
      <c r="J404" s="36" t="s">
        <v>855</v>
      </c>
      <c r="K404" s="36" t="str">
        <f t="shared" si="33"/>
        <v>_FJPPS</v>
      </c>
      <c r="L404" s="36" t="s">
        <v>830</v>
      </c>
      <c r="M404" s="36" t="s">
        <v>874</v>
      </c>
      <c r="N404" s="36" t="str">
        <f t="shared" si="34"/>
        <v>_FJCUS</v>
      </c>
      <c r="O404" s="36" t="s">
        <v>6429</v>
      </c>
      <c r="P404" s="36" t="s">
        <v>875</v>
      </c>
      <c r="Q404" s="36" t="s">
        <v>6430</v>
      </c>
    </row>
    <row r="405" spans="1:17">
      <c r="A405" s="36" t="s">
        <v>7954</v>
      </c>
      <c r="B405" s="36" t="str">
        <f t="shared" si="30"/>
        <v>_21765</v>
      </c>
      <c r="C405" s="36" t="s">
        <v>876</v>
      </c>
      <c r="D405" s="36" t="s">
        <v>89</v>
      </c>
      <c r="E405" s="36" t="str">
        <f t="shared" si="31"/>
        <v>_CAMSU</v>
      </c>
      <c r="F405" s="36" t="s">
        <v>46</v>
      </c>
      <c r="G405" s="36" t="s">
        <v>212</v>
      </c>
      <c r="H405" s="36" t="str">
        <f t="shared" si="32"/>
        <v>_VCBAS</v>
      </c>
      <c r="I405" s="36" t="s">
        <v>419</v>
      </c>
      <c r="J405" s="36" t="s">
        <v>855</v>
      </c>
      <c r="K405" s="36" t="str">
        <f t="shared" si="33"/>
        <v>_FJPPS</v>
      </c>
      <c r="L405" s="36" t="s">
        <v>830</v>
      </c>
      <c r="M405" s="36" t="s">
        <v>874</v>
      </c>
      <c r="N405" s="36" t="str">
        <f t="shared" si="34"/>
        <v>_FJCUS</v>
      </c>
      <c r="O405" s="36" t="s">
        <v>6429</v>
      </c>
      <c r="P405" s="36" t="s">
        <v>875</v>
      </c>
      <c r="Q405" s="36" t="s">
        <v>6430</v>
      </c>
    </row>
    <row r="406" spans="1:17">
      <c r="A406" s="36" t="s">
        <v>7955</v>
      </c>
      <c r="B406" s="36" t="str">
        <f t="shared" si="30"/>
        <v>_21766</v>
      </c>
      <c r="C406" s="36" t="s">
        <v>877</v>
      </c>
      <c r="D406" s="36" t="s">
        <v>89</v>
      </c>
      <c r="E406" s="36" t="str">
        <f t="shared" si="31"/>
        <v>_CAMSU</v>
      </c>
      <c r="F406" s="36" t="s">
        <v>46</v>
      </c>
      <c r="G406" s="36" t="s">
        <v>212</v>
      </c>
      <c r="H406" s="36" t="str">
        <f t="shared" si="32"/>
        <v>_VCBAS</v>
      </c>
      <c r="I406" s="36" t="s">
        <v>419</v>
      </c>
      <c r="J406" s="36" t="s">
        <v>855</v>
      </c>
      <c r="K406" s="36" t="str">
        <f t="shared" si="33"/>
        <v>_FJPPS</v>
      </c>
      <c r="L406" s="36" t="s">
        <v>830</v>
      </c>
      <c r="M406" s="36" t="s">
        <v>874</v>
      </c>
      <c r="N406" s="36" t="str">
        <f t="shared" si="34"/>
        <v>_FJCUS</v>
      </c>
      <c r="O406" s="36" t="s">
        <v>6429</v>
      </c>
      <c r="P406" s="36" t="s">
        <v>875</v>
      </c>
      <c r="Q406" s="36" t="s">
        <v>6430</v>
      </c>
    </row>
    <row r="407" spans="1:17">
      <c r="A407" s="36" t="s">
        <v>7956</v>
      </c>
      <c r="B407" s="36" t="str">
        <f t="shared" si="30"/>
        <v>_21767</v>
      </c>
      <c r="C407" s="36" t="s">
        <v>878</v>
      </c>
      <c r="D407" s="36" t="s">
        <v>89</v>
      </c>
      <c r="E407" s="36" t="str">
        <f t="shared" si="31"/>
        <v>_CAMSU</v>
      </c>
      <c r="F407" s="36" t="s">
        <v>46</v>
      </c>
      <c r="G407" s="36" t="s">
        <v>212</v>
      </c>
      <c r="H407" s="36" t="str">
        <f t="shared" si="32"/>
        <v>_VCBAS</v>
      </c>
      <c r="I407" s="36" t="s">
        <v>419</v>
      </c>
      <c r="J407" s="36" t="s">
        <v>855</v>
      </c>
      <c r="K407" s="36" t="str">
        <f t="shared" si="33"/>
        <v>_FJPPS</v>
      </c>
      <c r="L407" s="36" t="s">
        <v>830</v>
      </c>
      <c r="M407" s="36" t="s">
        <v>874</v>
      </c>
      <c r="N407" s="36" t="str">
        <f t="shared" si="34"/>
        <v>_FJCUS</v>
      </c>
      <c r="O407" s="36" t="s">
        <v>6429</v>
      </c>
      <c r="P407" s="36" t="s">
        <v>875</v>
      </c>
      <c r="Q407" s="36" t="s">
        <v>6430</v>
      </c>
    </row>
    <row r="408" spans="1:17">
      <c r="A408" s="36" t="s">
        <v>7957</v>
      </c>
      <c r="B408" s="36" t="str">
        <f t="shared" si="30"/>
        <v>_21768</v>
      </c>
      <c r="C408" s="36" t="s">
        <v>879</v>
      </c>
      <c r="D408" s="36" t="s">
        <v>89</v>
      </c>
      <c r="E408" s="36" t="str">
        <f t="shared" si="31"/>
        <v>_CAMSU</v>
      </c>
      <c r="F408" s="36" t="s">
        <v>46</v>
      </c>
      <c r="G408" s="36" t="s">
        <v>212</v>
      </c>
      <c r="H408" s="36" t="str">
        <f t="shared" si="32"/>
        <v>_VCBAS</v>
      </c>
      <c r="I408" s="36" t="s">
        <v>419</v>
      </c>
      <c r="J408" s="36" t="s">
        <v>855</v>
      </c>
      <c r="K408" s="36" t="str">
        <f t="shared" si="33"/>
        <v>_FJPPS</v>
      </c>
      <c r="L408" s="36" t="s">
        <v>830</v>
      </c>
      <c r="M408" s="36" t="s">
        <v>874</v>
      </c>
      <c r="N408" s="36" t="str">
        <f t="shared" si="34"/>
        <v>_FJCUS</v>
      </c>
      <c r="O408" s="36" t="s">
        <v>6429</v>
      </c>
      <c r="P408" s="36" t="s">
        <v>875</v>
      </c>
      <c r="Q408" s="36" t="s">
        <v>6430</v>
      </c>
    </row>
    <row r="409" spans="1:17">
      <c r="A409" s="36" t="s">
        <v>7958</v>
      </c>
      <c r="B409" s="36" t="str">
        <f t="shared" si="30"/>
        <v>_21770</v>
      </c>
      <c r="C409" s="36" t="s">
        <v>7018</v>
      </c>
      <c r="D409" s="36" t="s">
        <v>89</v>
      </c>
      <c r="E409" s="36" t="str">
        <f t="shared" si="31"/>
        <v>_CAMSU</v>
      </c>
      <c r="F409" s="36" t="s">
        <v>46</v>
      </c>
      <c r="G409" s="36" t="s">
        <v>212</v>
      </c>
      <c r="H409" s="36" t="str">
        <f t="shared" si="32"/>
        <v>_VCBAS</v>
      </c>
      <c r="I409" s="36" t="s">
        <v>419</v>
      </c>
      <c r="J409" s="36" t="s">
        <v>855</v>
      </c>
      <c r="K409" s="36" t="str">
        <f t="shared" si="33"/>
        <v>_FJPPS</v>
      </c>
      <c r="L409" s="36" t="s">
        <v>830</v>
      </c>
      <c r="M409" s="36" t="s">
        <v>874</v>
      </c>
      <c r="N409" s="36" t="str">
        <f t="shared" si="34"/>
        <v>_FJCUS</v>
      </c>
      <c r="O409" s="36" t="s">
        <v>6429</v>
      </c>
      <c r="P409" s="36" t="s">
        <v>875</v>
      </c>
      <c r="Q409" s="36" t="s">
        <v>6430</v>
      </c>
    </row>
    <row r="410" spans="1:17">
      <c r="A410" s="36" t="s">
        <v>7959</v>
      </c>
      <c r="B410" s="36" t="str">
        <f t="shared" si="30"/>
        <v>_21771</v>
      </c>
      <c r="C410" s="36" t="s">
        <v>7019</v>
      </c>
      <c r="D410" s="36" t="s">
        <v>89</v>
      </c>
      <c r="E410" s="36" t="str">
        <f t="shared" si="31"/>
        <v>_CAMSU</v>
      </c>
      <c r="F410" s="36" t="s">
        <v>46</v>
      </c>
      <c r="G410" s="36" t="s">
        <v>212</v>
      </c>
      <c r="H410" s="36" t="str">
        <f t="shared" si="32"/>
        <v>_VCBAS</v>
      </c>
      <c r="I410" s="36" t="s">
        <v>419</v>
      </c>
      <c r="J410" s="36" t="s">
        <v>855</v>
      </c>
      <c r="K410" s="36" t="str">
        <f t="shared" si="33"/>
        <v>_FJPPS</v>
      </c>
      <c r="L410" s="36" t="s">
        <v>830</v>
      </c>
      <c r="M410" s="36" t="s">
        <v>874</v>
      </c>
      <c r="N410" s="36" t="str">
        <f t="shared" si="34"/>
        <v>_FJCUS</v>
      </c>
      <c r="O410" s="36" t="s">
        <v>6429</v>
      </c>
      <c r="P410" s="36" t="s">
        <v>875</v>
      </c>
      <c r="Q410" s="36" t="s">
        <v>6430</v>
      </c>
    </row>
    <row r="411" spans="1:17">
      <c r="A411" s="36" t="s">
        <v>7960</v>
      </c>
      <c r="B411" s="36" t="str">
        <f t="shared" si="30"/>
        <v>_21472</v>
      </c>
      <c r="C411" s="36" t="s">
        <v>882</v>
      </c>
      <c r="D411" s="36" t="s">
        <v>89</v>
      </c>
      <c r="E411" s="36" t="str">
        <f t="shared" si="31"/>
        <v>_CAMSU</v>
      </c>
      <c r="F411" s="36" t="s">
        <v>46</v>
      </c>
      <c r="G411" s="36" t="s">
        <v>212</v>
      </c>
      <c r="H411" s="36" t="str">
        <f t="shared" si="32"/>
        <v>_VCBAS</v>
      </c>
      <c r="I411" s="36" t="s">
        <v>419</v>
      </c>
      <c r="J411" s="36" t="s">
        <v>855</v>
      </c>
      <c r="K411" s="36" t="str">
        <f t="shared" si="33"/>
        <v>_FJPPS</v>
      </c>
      <c r="L411" s="36" t="s">
        <v>830</v>
      </c>
      <c r="M411" s="36" t="s">
        <v>874</v>
      </c>
      <c r="N411" s="36" t="str">
        <f t="shared" si="34"/>
        <v>_FJCUS</v>
      </c>
      <c r="O411" s="36" t="s">
        <v>6429</v>
      </c>
      <c r="P411" s="36" t="s">
        <v>880</v>
      </c>
      <c r="Q411" s="36" t="s">
        <v>881</v>
      </c>
    </row>
    <row r="412" spans="1:17">
      <c r="A412" s="36" t="s">
        <v>7961</v>
      </c>
      <c r="B412" s="36" t="str">
        <f t="shared" si="30"/>
        <v>_21795</v>
      </c>
      <c r="C412" s="36" t="s">
        <v>885</v>
      </c>
      <c r="D412" s="36" t="s">
        <v>89</v>
      </c>
      <c r="E412" s="36" t="str">
        <f t="shared" si="31"/>
        <v>_CAMSU</v>
      </c>
      <c r="F412" s="36" t="s">
        <v>46</v>
      </c>
      <c r="G412" s="36" t="s">
        <v>212</v>
      </c>
      <c r="H412" s="36" t="str">
        <f t="shared" si="32"/>
        <v>_VCBAS</v>
      </c>
      <c r="I412" s="36" t="s">
        <v>419</v>
      </c>
      <c r="J412" s="36" t="s">
        <v>855</v>
      </c>
      <c r="K412" s="36" t="str">
        <f t="shared" si="33"/>
        <v>_FJPPS</v>
      </c>
      <c r="L412" s="36" t="s">
        <v>830</v>
      </c>
      <c r="M412" s="36" t="s">
        <v>883</v>
      </c>
      <c r="N412" s="36" t="str">
        <f t="shared" si="34"/>
        <v>_FJDEF</v>
      </c>
      <c r="O412" s="36" t="s">
        <v>6432</v>
      </c>
      <c r="P412" s="36" t="s">
        <v>884</v>
      </c>
      <c r="Q412" s="36" t="s">
        <v>6433</v>
      </c>
    </row>
    <row r="413" spans="1:17">
      <c r="A413" s="36" t="s">
        <v>7962</v>
      </c>
      <c r="B413" s="36" t="str">
        <f t="shared" si="30"/>
        <v>_21780</v>
      </c>
      <c r="C413" s="36" t="s">
        <v>888</v>
      </c>
      <c r="D413" s="36" t="s">
        <v>89</v>
      </c>
      <c r="E413" s="36" t="str">
        <f t="shared" si="31"/>
        <v>_CAMSU</v>
      </c>
      <c r="F413" s="36" t="s">
        <v>46</v>
      </c>
      <c r="G413" s="36" t="s">
        <v>212</v>
      </c>
      <c r="H413" s="36" t="str">
        <f t="shared" si="32"/>
        <v>_VCBAS</v>
      </c>
      <c r="I413" s="36" t="s">
        <v>419</v>
      </c>
      <c r="J413" s="36" t="s">
        <v>855</v>
      </c>
      <c r="K413" s="36" t="str">
        <f t="shared" si="33"/>
        <v>_FJPPS</v>
      </c>
      <c r="L413" s="36" t="s">
        <v>830</v>
      </c>
      <c r="M413" s="36" t="s">
        <v>886</v>
      </c>
      <c r="N413" s="36" t="str">
        <f t="shared" si="34"/>
        <v>_FJPUT</v>
      </c>
      <c r="O413" s="36" t="s">
        <v>6434</v>
      </c>
      <c r="P413" s="36" t="s">
        <v>887</v>
      </c>
      <c r="Q413" s="36" t="s">
        <v>6435</v>
      </c>
    </row>
    <row r="414" spans="1:17">
      <c r="A414" s="36" t="s">
        <v>7963</v>
      </c>
      <c r="B414" s="36" t="str">
        <f t="shared" si="30"/>
        <v>_21727</v>
      </c>
      <c r="C414" s="36" t="s">
        <v>6440</v>
      </c>
      <c r="D414" s="36" t="s">
        <v>89</v>
      </c>
      <c r="E414" s="36" t="str">
        <f t="shared" si="31"/>
        <v>_CAMSU</v>
      </c>
      <c r="F414" s="36" t="s">
        <v>46</v>
      </c>
      <c r="G414" s="36" t="s">
        <v>212</v>
      </c>
      <c r="H414" s="36" t="str">
        <f t="shared" si="32"/>
        <v>_VCBAS</v>
      </c>
      <c r="I414" s="36" t="s">
        <v>419</v>
      </c>
      <c r="J414" s="36" t="s">
        <v>855</v>
      </c>
      <c r="K414" s="36" t="str">
        <f t="shared" si="33"/>
        <v>_FJPPS</v>
      </c>
      <c r="L414" s="36" t="s">
        <v>830</v>
      </c>
      <c r="M414" s="36" t="s">
        <v>6436</v>
      </c>
      <c r="N414" s="36" t="str">
        <f t="shared" si="34"/>
        <v>_FJSES</v>
      </c>
      <c r="O414" s="36" t="s">
        <v>6437</v>
      </c>
      <c r="P414" s="36" t="s">
        <v>6438</v>
      </c>
      <c r="Q414" s="36" t="s">
        <v>6439</v>
      </c>
    </row>
    <row r="415" spans="1:17">
      <c r="A415" s="36" t="s">
        <v>7964</v>
      </c>
      <c r="B415" s="36" t="str">
        <f t="shared" si="30"/>
        <v>_21728</v>
      </c>
      <c r="C415" s="36" t="s">
        <v>6441</v>
      </c>
      <c r="D415" s="36" t="s">
        <v>89</v>
      </c>
      <c r="E415" s="36" t="str">
        <f t="shared" si="31"/>
        <v>_CAMSU</v>
      </c>
      <c r="F415" s="36" t="s">
        <v>46</v>
      </c>
      <c r="G415" s="36" t="s">
        <v>212</v>
      </c>
      <c r="H415" s="36" t="str">
        <f t="shared" si="32"/>
        <v>_VCBAS</v>
      </c>
      <c r="I415" s="36" t="s">
        <v>419</v>
      </c>
      <c r="J415" s="36" t="s">
        <v>855</v>
      </c>
      <c r="K415" s="36" t="str">
        <f t="shared" si="33"/>
        <v>_FJPPS</v>
      </c>
      <c r="L415" s="36" t="s">
        <v>830</v>
      </c>
      <c r="M415" s="36" t="s">
        <v>6436</v>
      </c>
      <c r="N415" s="36" t="str">
        <f t="shared" si="34"/>
        <v>_FJSES</v>
      </c>
      <c r="O415" s="36" t="s">
        <v>6437</v>
      </c>
      <c r="P415" s="36" t="s">
        <v>6438</v>
      </c>
      <c r="Q415" s="36" t="s">
        <v>6439</v>
      </c>
    </row>
    <row r="416" spans="1:17">
      <c r="A416" s="36" t="s">
        <v>7965</v>
      </c>
      <c r="B416" s="36" t="str">
        <f t="shared" si="30"/>
        <v>_21732</v>
      </c>
      <c r="C416" s="36" t="s">
        <v>6442</v>
      </c>
      <c r="D416" s="36" t="s">
        <v>89</v>
      </c>
      <c r="E416" s="36" t="str">
        <f t="shared" si="31"/>
        <v>_CAMSU</v>
      </c>
      <c r="F416" s="36" t="s">
        <v>46</v>
      </c>
      <c r="G416" s="36" t="s">
        <v>212</v>
      </c>
      <c r="H416" s="36" t="str">
        <f t="shared" si="32"/>
        <v>_VCBAS</v>
      </c>
      <c r="I416" s="36" t="s">
        <v>419</v>
      </c>
      <c r="J416" s="36" t="s">
        <v>855</v>
      </c>
      <c r="K416" s="36" t="str">
        <f t="shared" si="33"/>
        <v>_FJPPS</v>
      </c>
      <c r="L416" s="36" t="s">
        <v>830</v>
      </c>
      <c r="M416" s="36" t="s">
        <v>6436</v>
      </c>
      <c r="N416" s="36" t="str">
        <f t="shared" si="34"/>
        <v>_FJSES</v>
      </c>
      <c r="O416" s="36" t="s">
        <v>6437</v>
      </c>
      <c r="P416" s="36" t="s">
        <v>6438</v>
      </c>
      <c r="Q416" s="36" t="s">
        <v>6439</v>
      </c>
    </row>
    <row r="417" spans="1:17">
      <c r="A417" s="36" t="s">
        <v>7966</v>
      </c>
      <c r="B417" s="36" t="str">
        <f t="shared" si="30"/>
        <v>_21750</v>
      </c>
      <c r="C417" s="36" t="s">
        <v>889</v>
      </c>
      <c r="D417" s="36" t="s">
        <v>89</v>
      </c>
      <c r="E417" s="36" t="str">
        <f t="shared" si="31"/>
        <v>_CAMSU</v>
      </c>
      <c r="F417" s="36" t="s">
        <v>46</v>
      </c>
      <c r="G417" s="36" t="s">
        <v>212</v>
      </c>
      <c r="H417" s="36" t="str">
        <f t="shared" si="32"/>
        <v>_VCBAS</v>
      </c>
      <c r="I417" s="36" t="s">
        <v>419</v>
      </c>
      <c r="J417" s="36" t="s">
        <v>855</v>
      </c>
      <c r="K417" s="36" t="str">
        <f t="shared" si="33"/>
        <v>_FJPPS</v>
      </c>
      <c r="L417" s="36" t="s">
        <v>830</v>
      </c>
      <c r="M417" s="36" t="s">
        <v>6436</v>
      </c>
      <c r="N417" s="36" t="str">
        <f t="shared" si="34"/>
        <v>_FJSES</v>
      </c>
      <c r="O417" s="36" t="s">
        <v>6437</v>
      </c>
      <c r="P417" s="36" t="s">
        <v>6438</v>
      </c>
      <c r="Q417" s="36" t="s">
        <v>6439</v>
      </c>
    </row>
    <row r="418" spans="1:17">
      <c r="A418" s="36" t="s">
        <v>7967</v>
      </c>
      <c r="B418" s="36" t="str">
        <f t="shared" si="30"/>
        <v>_21751</v>
      </c>
      <c r="C418" s="36" t="s">
        <v>890</v>
      </c>
      <c r="D418" s="36" t="s">
        <v>89</v>
      </c>
      <c r="E418" s="36" t="str">
        <f t="shared" si="31"/>
        <v>_CAMSU</v>
      </c>
      <c r="F418" s="36" t="s">
        <v>46</v>
      </c>
      <c r="G418" s="36" t="s">
        <v>212</v>
      </c>
      <c r="H418" s="36" t="str">
        <f t="shared" si="32"/>
        <v>_VCBAS</v>
      </c>
      <c r="I418" s="36" t="s">
        <v>419</v>
      </c>
      <c r="J418" s="36" t="s">
        <v>855</v>
      </c>
      <c r="K418" s="36" t="str">
        <f t="shared" si="33"/>
        <v>_FJPPS</v>
      </c>
      <c r="L418" s="36" t="s">
        <v>830</v>
      </c>
      <c r="M418" s="36" t="s">
        <v>6436</v>
      </c>
      <c r="N418" s="36" t="str">
        <f t="shared" si="34"/>
        <v>_FJSES</v>
      </c>
      <c r="O418" s="36" t="s">
        <v>6437</v>
      </c>
      <c r="P418" s="36" t="s">
        <v>6438</v>
      </c>
      <c r="Q418" s="36" t="s">
        <v>6439</v>
      </c>
    </row>
    <row r="419" spans="1:17">
      <c r="A419" s="36" t="s">
        <v>7968</v>
      </c>
      <c r="B419" s="36" t="str">
        <f t="shared" si="30"/>
        <v>_21781</v>
      </c>
      <c r="C419" s="36" t="s">
        <v>892</v>
      </c>
      <c r="D419" s="36" t="s">
        <v>89</v>
      </c>
      <c r="E419" s="36" t="str">
        <f t="shared" si="31"/>
        <v>_CAMSU</v>
      </c>
      <c r="F419" s="36" t="s">
        <v>46</v>
      </c>
      <c r="G419" s="36" t="s">
        <v>212</v>
      </c>
      <c r="H419" s="36" t="str">
        <f t="shared" si="32"/>
        <v>_VCBAS</v>
      </c>
      <c r="I419" s="36" t="s">
        <v>419</v>
      </c>
      <c r="J419" s="36" t="s">
        <v>855</v>
      </c>
      <c r="K419" s="36" t="str">
        <f t="shared" si="33"/>
        <v>_FJPPS</v>
      </c>
      <c r="L419" s="36" t="s">
        <v>830</v>
      </c>
      <c r="M419" s="36" t="s">
        <v>6436</v>
      </c>
      <c r="N419" s="36" t="str">
        <f t="shared" si="34"/>
        <v>_FJSES</v>
      </c>
      <c r="O419" s="36" t="s">
        <v>6437</v>
      </c>
      <c r="P419" s="36" t="s">
        <v>6438</v>
      </c>
      <c r="Q419" s="36" t="s">
        <v>6439</v>
      </c>
    </row>
    <row r="420" spans="1:17">
      <c r="A420" s="36" t="s">
        <v>7969</v>
      </c>
      <c r="B420" s="36" t="str">
        <f t="shared" si="30"/>
        <v>_23300</v>
      </c>
      <c r="C420" s="36" t="s">
        <v>420</v>
      </c>
      <c r="D420" s="36" t="s">
        <v>89</v>
      </c>
      <c r="E420" s="36" t="str">
        <f t="shared" si="31"/>
        <v>_CAMSU</v>
      </c>
      <c r="F420" s="36" t="s">
        <v>46</v>
      </c>
      <c r="G420" s="36" t="s">
        <v>212</v>
      </c>
      <c r="H420" s="36" t="str">
        <f t="shared" si="32"/>
        <v>_VCBAS</v>
      </c>
      <c r="I420" s="36" t="s">
        <v>419</v>
      </c>
      <c r="J420" s="36" t="s">
        <v>416</v>
      </c>
      <c r="K420" s="36" t="str">
        <f t="shared" si="33"/>
        <v>_FTRAN</v>
      </c>
      <c r="L420" s="36" t="s">
        <v>417</v>
      </c>
      <c r="M420" s="36" t="s">
        <v>418</v>
      </c>
      <c r="N420" s="36" t="str">
        <f t="shared" si="34"/>
        <v>_FTADM</v>
      </c>
      <c r="O420" s="36" t="s">
        <v>419</v>
      </c>
      <c r="P420" s="36" t="s">
        <v>6673</v>
      </c>
      <c r="Q420" s="36" t="s">
        <v>6674</v>
      </c>
    </row>
    <row r="421" spans="1:17">
      <c r="A421" s="36" t="s">
        <v>7970</v>
      </c>
      <c r="B421" s="36" t="str">
        <f t="shared" si="30"/>
        <v>_23301</v>
      </c>
      <c r="C421" s="36" t="s">
        <v>421</v>
      </c>
      <c r="D421" s="36" t="s">
        <v>89</v>
      </c>
      <c r="E421" s="36" t="str">
        <f t="shared" si="31"/>
        <v>_CAMSU</v>
      </c>
      <c r="F421" s="36" t="s">
        <v>46</v>
      </c>
      <c r="G421" s="36" t="s">
        <v>212</v>
      </c>
      <c r="H421" s="36" t="str">
        <f t="shared" si="32"/>
        <v>_VCBAS</v>
      </c>
      <c r="I421" s="36" t="s">
        <v>419</v>
      </c>
      <c r="J421" s="36" t="s">
        <v>416</v>
      </c>
      <c r="K421" s="36" t="str">
        <f t="shared" si="33"/>
        <v>_FTRAN</v>
      </c>
      <c r="L421" s="36" t="s">
        <v>417</v>
      </c>
      <c r="M421" s="36" t="s">
        <v>418</v>
      </c>
      <c r="N421" s="36" t="str">
        <f t="shared" si="34"/>
        <v>_FTADM</v>
      </c>
      <c r="O421" s="36" t="s">
        <v>419</v>
      </c>
      <c r="P421" s="36" t="s">
        <v>6673</v>
      </c>
      <c r="Q421" s="36" t="s">
        <v>6674</v>
      </c>
    </row>
    <row r="422" spans="1:17">
      <c r="A422" s="36" t="s">
        <v>7971</v>
      </c>
      <c r="B422" s="36" t="str">
        <f t="shared" si="30"/>
        <v>_23302</v>
      </c>
      <c r="C422" s="36" t="s">
        <v>422</v>
      </c>
      <c r="D422" s="36" t="s">
        <v>89</v>
      </c>
      <c r="E422" s="36" t="str">
        <f t="shared" si="31"/>
        <v>_CAMSU</v>
      </c>
      <c r="F422" s="36" t="s">
        <v>46</v>
      </c>
      <c r="G422" s="36" t="s">
        <v>212</v>
      </c>
      <c r="H422" s="36" t="str">
        <f t="shared" si="32"/>
        <v>_VCBAS</v>
      </c>
      <c r="I422" s="36" t="s">
        <v>419</v>
      </c>
      <c r="J422" s="36" t="s">
        <v>416</v>
      </c>
      <c r="K422" s="36" t="str">
        <f t="shared" si="33"/>
        <v>_FTRAN</v>
      </c>
      <c r="L422" s="36" t="s">
        <v>417</v>
      </c>
      <c r="M422" s="36" t="s">
        <v>418</v>
      </c>
      <c r="N422" s="36" t="str">
        <f t="shared" si="34"/>
        <v>_FTADM</v>
      </c>
      <c r="O422" s="36" t="s">
        <v>419</v>
      </c>
      <c r="P422" s="36" t="s">
        <v>6673</v>
      </c>
      <c r="Q422" s="36" t="s">
        <v>6674</v>
      </c>
    </row>
    <row r="423" spans="1:17">
      <c r="A423" s="36" t="s">
        <v>7972</v>
      </c>
      <c r="B423" s="36" t="str">
        <f t="shared" si="30"/>
        <v>_23303</v>
      </c>
      <c r="C423" s="36" t="s">
        <v>423</v>
      </c>
      <c r="D423" s="36" t="s">
        <v>89</v>
      </c>
      <c r="E423" s="36" t="str">
        <f t="shared" si="31"/>
        <v>_CAMSU</v>
      </c>
      <c r="F423" s="36" t="s">
        <v>46</v>
      </c>
      <c r="G423" s="36" t="s">
        <v>212</v>
      </c>
      <c r="H423" s="36" t="str">
        <f t="shared" si="32"/>
        <v>_VCBAS</v>
      </c>
      <c r="I423" s="36" t="s">
        <v>419</v>
      </c>
      <c r="J423" s="36" t="s">
        <v>416</v>
      </c>
      <c r="K423" s="36" t="str">
        <f t="shared" si="33"/>
        <v>_FTRAN</v>
      </c>
      <c r="L423" s="36" t="s">
        <v>417</v>
      </c>
      <c r="M423" s="36" t="s">
        <v>418</v>
      </c>
      <c r="N423" s="36" t="str">
        <f t="shared" si="34"/>
        <v>_FTADM</v>
      </c>
      <c r="O423" s="36" t="s">
        <v>419</v>
      </c>
      <c r="P423" s="36" t="s">
        <v>6673</v>
      </c>
      <c r="Q423" s="36" t="s">
        <v>6674</v>
      </c>
    </row>
    <row r="424" spans="1:17">
      <c r="A424" s="36" t="s">
        <v>7973</v>
      </c>
      <c r="B424" s="36" t="str">
        <f t="shared" si="30"/>
        <v>_23304</v>
      </c>
      <c r="C424" s="36" t="s">
        <v>426</v>
      </c>
      <c r="D424" s="36" t="s">
        <v>89</v>
      </c>
      <c r="E424" s="36" t="str">
        <f t="shared" si="31"/>
        <v>_CAMSU</v>
      </c>
      <c r="F424" s="36" t="s">
        <v>46</v>
      </c>
      <c r="G424" s="36" t="s">
        <v>212</v>
      </c>
      <c r="H424" s="36" t="str">
        <f t="shared" si="32"/>
        <v>_VCBAS</v>
      </c>
      <c r="I424" s="36" t="s">
        <v>419</v>
      </c>
      <c r="J424" s="36" t="s">
        <v>416</v>
      </c>
      <c r="K424" s="36" t="str">
        <f t="shared" si="33"/>
        <v>_FTRAN</v>
      </c>
      <c r="L424" s="36" t="s">
        <v>417</v>
      </c>
      <c r="M424" s="36" t="s">
        <v>424</v>
      </c>
      <c r="N424" s="36" t="str">
        <f t="shared" si="34"/>
        <v>_FTENF</v>
      </c>
      <c r="O424" s="36" t="s">
        <v>425</v>
      </c>
      <c r="P424" s="36" t="s">
        <v>6675</v>
      </c>
      <c r="Q424" s="36" t="s">
        <v>6676</v>
      </c>
    </row>
    <row r="425" spans="1:17">
      <c r="A425" s="36" t="s">
        <v>7974</v>
      </c>
      <c r="B425" s="36" t="str">
        <f t="shared" si="30"/>
        <v>_23315</v>
      </c>
      <c r="C425" s="36" t="s">
        <v>427</v>
      </c>
      <c r="D425" s="36" t="s">
        <v>89</v>
      </c>
      <c r="E425" s="36" t="str">
        <f t="shared" si="31"/>
        <v>_CAMSU</v>
      </c>
      <c r="F425" s="36" t="s">
        <v>46</v>
      </c>
      <c r="G425" s="36" t="s">
        <v>212</v>
      </c>
      <c r="H425" s="36" t="str">
        <f t="shared" si="32"/>
        <v>_VCBAS</v>
      </c>
      <c r="I425" s="36" t="s">
        <v>419</v>
      </c>
      <c r="J425" s="36" t="s">
        <v>416</v>
      </c>
      <c r="K425" s="36" t="str">
        <f t="shared" si="33"/>
        <v>_FTRAN</v>
      </c>
      <c r="L425" s="36" t="s">
        <v>417</v>
      </c>
      <c r="M425" s="36" t="s">
        <v>424</v>
      </c>
      <c r="N425" s="36" t="str">
        <f t="shared" si="34"/>
        <v>_FTENF</v>
      </c>
      <c r="O425" s="36" t="s">
        <v>425</v>
      </c>
      <c r="P425" s="36" t="s">
        <v>6675</v>
      </c>
      <c r="Q425" s="36" t="s">
        <v>6676</v>
      </c>
    </row>
    <row r="426" spans="1:17">
      <c r="A426" s="36" t="s">
        <v>7975</v>
      </c>
      <c r="B426" s="36" t="str">
        <f t="shared" si="30"/>
        <v>_23316</v>
      </c>
      <c r="C426" s="36" t="s">
        <v>428</v>
      </c>
      <c r="D426" s="36" t="s">
        <v>89</v>
      </c>
      <c r="E426" s="36" t="str">
        <f t="shared" si="31"/>
        <v>_CAMSU</v>
      </c>
      <c r="F426" s="36" t="s">
        <v>46</v>
      </c>
      <c r="G426" s="36" t="s">
        <v>212</v>
      </c>
      <c r="H426" s="36" t="str">
        <f t="shared" si="32"/>
        <v>_VCBAS</v>
      </c>
      <c r="I426" s="36" t="s">
        <v>419</v>
      </c>
      <c r="J426" s="36" t="s">
        <v>416</v>
      </c>
      <c r="K426" s="36" t="str">
        <f t="shared" si="33"/>
        <v>_FTRAN</v>
      </c>
      <c r="L426" s="36" t="s">
        <v>417</v>
      </c>
      <c r="M426" s="36" t="s">
        <v>424</v>
      </c>
      <c r="N426" s="36" t="str">
        <f t="shared" si="34"/>
        <v>_FTENF</v>
      </c>
      <c r="O426" s="36" t="s">
        <v>425</v>
      </c>
      <c r="P426" s="36" t="s">
        <v>6675</v>
      </c>
      <c r="Q426" s="36" t="s">
        <v>6676</v>
      </c>
    </row>
    <row r="427" spans="1:17">
      <c r="A427" s="36" t="s">
        <v>7976</v>
      </c>
      <c r="B427" s="36" t="str">
        <f t="shared" si="30"/>
        <v>_23322</v>
      </c>
      <c r="C427" s="36" t="s">
        <v>429</v>
      </c>
      <c r="D427" s="36" t="s">
        <v>89</v>
      </c>
      <c r="E427" s="36" t="str">
        <f t="shared" si="31"/>
        <v>_CAMSU</v>
      </c>
      <c r="F427" s="36" t="s">
        <v>46</v>
      </c>
      <c r="G427" s="36" t="s">
        <v>212</v>
      </c>
      <c r="H427" s="36" t="str">
        <f t="shared" si="32"/>
        <v>_VCBAS</v>
      </c>
      <c r="I427" s="36" t="s">
        <v>419</v>
      </c>
      <c r="J427" s="36" t="s">
        <v>416</v>
      </c>
      <c r="K427" s="36" t="str">
        <f t="shared" si="33"/>
        <v>_FTRAN</v>
      </c>
      <c r="L427" s="36" t="s">
        <v>417</v>
      </c>
      <c r="M427" s="36" t="s">
        <v>424</v>
      </c>
      <c r="N427" s="36" t="str">
        <f t="shared" si="34"/>
        <v>_FTENF</v>
      </c>
      <c r="O427" s="36" t="s">
        <v>425</v>
      </c>
      <c r="P427" s="36" t="s">
        <v>6675</v>
      </c>
      <c r="Q427" s="36" t="s">
        <v>6676</v>
      </c>
    </row>
    <row r="428" spans="1:17">
      <c r="A428" s="36" t="s">
        <v>7977</v>
      </c>
      <c r="B428" s="36" t="str">
        <f t="shared" si="30"/>
        <v>_21901</v>
      </c>
      <c r="C428" s="36" t="s">
        <v>432</v>
      </c>
      <c r="D428" s="36" t="s">
        <v>89</v>
      </c>
      <c r="E428" s="36" t="str">
        <f t="shared" si="31"/>
        <v>_CAMSU</v>
      </c>
      <c r="F428" s="36" t="s">
        <v>46</v>
      </c>
      <c r="G428" s="36" t="s">
        <v>212</v>
      </c>
      <c r="H428" s="36" t="str">
        <f t="shared" si="32"/>
        <v>_VCBAS</v>
      </c>
      <c r="I428" s="36" t="s">
        <v>419</v>
      </c>
      <c r="J428" s="36" t="s">
        <v>416</v>
      </c>
      <c r="K428" s="36" t="str">
        <f t="shared" si="33"/>
        <v>_FTRAN</v>
      </c>
      <c r="L428" s="36" t="s">
        <v>417</v>
      </c>
      <c r="M428" s="36" t="s">
        <v>430</v>
      </c>
      <c r="N428" s="36" t="str">
        <f t="shared" si="34"/>
        <v>_FTMAI</v>
      </c>
      <c r="O428" s="36" t="s">
        <v>431</v>
      </c>
      <c r="P428" s="36" t="s">
        <v>6677</v>
      </c>
      <c r="Q428" s="36" t="s">
        <v>6678</v>
      </c>
    </row>
    <row r="429" spans="1:17">
      <c r="A429" s="36" t="s">
        <v>7978</v>
      </c>
      <c r="B429" s="36" t="str">
        <f t="shared" si="30"/>
        <v>_21902</v>
      </c>
      <c r="C429" s="36" t="s">
        <v>433</v>
      </c>
      <c r="D429" s="36" t="s">
        <v>89</v>
      </c>
      <c r="E429" s="36" t="str">
        <f t="shared" si="31"/>
        <v>_CAMSU</v>
      </c>
      <c r="F429" s="36" t="s">
        <v>46</v>
      </c>
      <c r="G429" s="36" t="s">
        <v>212</v>
      </c>
      <c r="H429" s="36" t="str">
        <f t="shared" si="32"/>
        <v>_VCBAS</v>
      </c>
      <c r="I429" s="36" t="s">
        <v>419</v>
      </c>
      <c r="J429" s="36" t="s">
        <v>416</v>
      </c>
      <c r="K429" s="36" t="str">
        <f t="shared" si="33"/>
        <v>_FTRAN</v>
      </c>
      <c r="L429" s="36" t="s">
        <v>417</v>
      </c>
      <c r="M429" s="36" t="s">
        <v>430</v>
      </c>
      <c r="N429" s="36" t="str">
        <f t="shared" si="34"/>
        <v>_FTMAI</v>
      </c>
      <c r="O429" s="36" t="s">
        <v>431</v>
      </c>
      <c r="P429" s="36" t="s">
        <v>6677</v>
      </c>
      <c r="Q429" s="36" t="s">
        <v>6678</v>
      </c>
    </row>
    <row r="430" spans="1:17">
      <c r="A430" s="36" t="s">
        <v>7979</v>
      </c>
      <c r="B430" s="36" t="str">
        <f t="shared" si="30"/>
        <v>_21903</v>
      </c>
      <c r="C430" s="36" t="s">
        <v>434</v>
      </c>
      <c r="D430" s="36" t="s">
        <v>89</v>
      </c>
      <c r="E430" s="36" t="str">
        <f t="shared" si="31"/>
        <v>_CAMSU</v>
      </c>
      <c r="F430" s="36" t="s">
        <v>46</v>
      </c>
      <c r="G430" s="36" t="s">
        <v>212</v>
      </c>
      <c r="H430" s="36" t="str">
        <f t="shared" si="32"/>
        <v>_VCBAS</v>
      </c>
      <c r="I430" s="36" t="s">
        <v>419</v>
      </c>
      <c r="J430" s="36" t="s">
        <v>416</v>
      </c>
      <c r="K430" s="36" t="str">
        <f t="shared" si="33"/>
        <v>_FTRAN</v>
      </c>
      <c r="L430" s="36" t="s">
        <v>417</v>
      </c>
      <c r="M430" s="36" t="s">
        <v>430</v>
      </c>
      <c r="N430" s="36" t="str">
        <f t="shared" si="34"/>
        <v>_FTMAI</v>
      </c>
      <c r="O430" s="36" t="s">
        <v>431</v>
      </c>
      <c r="P430" s="36" t="s">
        <v>6677</v>
      </c>
      <c r="Q430" s="36" t="s">
        <v>6678</v>
      </c>
    </row>
    <row r="431" spans="1:17">
      <c r="A431" s="36" t="s">
        <v>7980</v>
      </c>
      <c r="B431" s="36" t="str">
        <f t="shared" si="30"/>
        <v>_21904</v>
      </c>
      <c r="C431" s="36" t="s">
        <v>435</v>
      </c>
      <c r="D431" s="36" t="s">
        <v>89</v>
      </c>
      <c r="E431" s="36" t="str">
        <f t="shared" si="31"/>
        <v>_CAMSU</v>
      </c>
      <c r="F431" s="36" t="s">
        <v>46</v>
      </c>
      <c r="G431" s="36" t="s">
        <v>212</v>
      </c>
      <c r="H431" s="36" t="str">
        <f t="shared" si="32"/>
        <v>_VCBAS</v>
      </c>
      <c r="I431" s="36" t="s">
        <v>419</v>
      </c>
      <c r="J431" s="36" t="s">
        <v>416</v>
      </c>
      <c r="K431" s="36" t="str">
        <f t="shared" si="33"/>
        <v>_FTRAN</v>
      </c>
      <c r="L431" s="36" t="s">
        <v>417</v>
      </c>
      <c r="M431" s="36" t="s">
        <v>430</v>
      </c>
      <c r="N431" s="36" t="str">
        <f t="shared" si="34"/>
        <v>_FTMAI</v>
      </c>
      <c r="O431" s="36" t="s">
        <v>431</v>
      </c>
      <c r="P431" s="36" t="s">
        <v>6677</v>
      </c>
      <c r="Q431" s="36" t="s">
        <v>6678</v>
      </c>
    </row>
    <row r="432" spans="1:17">
      <c r="A432" s="36" t="s">
        <v>7981</v>
      </c>
      <c r="B432" s="36" t="str">
        <f t="shared" si="30"/>
        <v>_23317</v>
      </c>
      <c r="C432" s="36" t="s">
        <v>438</v>
      </c>
      <c r="D432" s="36" t="s">
        <v>89</v>
      </c>
      <c r="E432" s="36" t="str">
        <f t="shared" si="31"/>
        <v>_CAMSU</v>
      </c>
      <c r="F432" s="36" t="s">
        <v>46</v>
      </c>
      <c r="G432" s="36" t="s">
        <v>212</v>
      </c>
      <c r="H432" s="36" t="str">
        <f t="shared" si="32"/>
        <v>_VCBAS</v>
      </c>
      <c r="I432" s="36" t="s">
        <v>419</v>
      </c>
      <c r="J432" s="36" t="s">
        <v>416</v>
      </c>
      <c r="K432" s="36" t="str">
        <f t="shared" si="33"/>
        <v>_FTRAN</v>
      </c>
      <c r="L432" s="36" t="s">
        <v>417</v>
      </c>
      <c r="M432" s="36" t="s">
        <v>436</v>
      </c>
      <c r="N432" s="36" t="str">
        <f t="shared" si="34"/>
        <v>_FTMNT</v>
      </c>
      <c r="O432" s="36" t="s">
        <v>437</v>
      </c>
      <c r="P432" s="36" t="s">
        <v>6679</v>
      </c>
      <c r="Q432" s="36" t="s">
        <v>6680</v>
      </c>
    </row>
    <row r="433" spans="1:17">
      <c r="A433" s="36" t="s">
        <v>7982</v>
      </c>
      <c r="B433" s="36" t="str">
        <f t="shared" si="30"/>
        <v>_23318</v>
      </c>
      <c r="C433" s="36" t="s">
        <v>441</v>
      </c>
      <c r="D433" s="36" t="s">
        <v>89</v>
      </c>
      <c r="E433" s="36" t="str">
        <f t="shared" si="31"/>
        <v>_CAMSU</v>
      </c>
      <c r="F433" s="36" t="s">
        <v>46</v>
      </c>
      <c r="G433" s="36" t="s">
        <v>212</v>
      </c>
      <c r="H433" s="36" t="str">
        <f t="shared" si="32"/>
        <v>_VCBAS</v>
      </c>
      <c r="I433" s="36" t="s">
        <v>419</v>
      </c>
      <c r="J433" s="36" t="s">
        <v>416</v>
      </c>
      <c r="K433" s="36" t="str">
        <f t="shared" si="33"/>
        <v>_FTRAN</v>
      </c>
      <c r="L433" s="36" t="s">
        <v>417</v>
      </c>
      <c r="M433" s="36" t="s">
        <v>439</v>
      </c>
      <c r="N433" s="36" t="str">
        <f t="shared" si="34"/>
        <v>_FTPAR</v>
      </c>
      <c r="O433" s="36" t="s">
        <v>440</v>
      </c>
      <c r="P433" s="36" t="s">
        <v>6681</v>
      </c>
      <c r="Q433" s="36" t="s">
        <v>6682</v>
      </c>
    </row>
    <row r="434" spans="1:17">
      <c r="A434" s="36" t="s">
        <v>7983</v>
      </c>
      <c r="B434" s="36" t="str">
        <f t="shared" si="30"/>
        <v>_23321</v>
      </c>
      <c r="C434" s="36" t="s">
        <v>443</v>
      </c>
      <c r="D434" s="36" t="s">
        <v>89</v>
      </c>
      <c r="E434" s="36" t="str">
        <f t="shared" si="31"/>
        <v>_CAMSU</v>
      </c>
      <c r="F434" s="36" t="s">
        <v>46</v>
      </c>
      <c r="G434" s="36" t="s">
        <v>212</v>
      </c>
      <c r="H434" s="36" t="str">
        <f t="shared" si="32"/>
        <v>_VCBAS</v>
      </c>
      <c r="I434" s="36" t="s">
        <v>419</v>
      </c>
      <c r="J434" s="36" t="s">
        <v>416</v>
      </c>
      <c r="K434" s="36" t="str">
        <f t="shared" si="33"/>
        <v>_FTRAN</v>
      </c>
      <c r="L434" s="36" t="s">
        <v>417</v>
      </c>
      <c r="M434" s="36" t="s">
        <v>439</v>
      </c>
      <c r="N434" s="36" t="str">
        <f t="shared" si="34"/>
        <v>_FTPAR</v>
      </c>
      <c r="O434" s="36" t="s">
        <v>440</v>
      </c>
      <c r="P434" s="36" t="s">
        <v>6681</v>
      </c>
      <c r="Q434" s="36" t="s">
        <v>6682</v>
      </c>
    </row>
    <row r="435" spans="1:17">
      <c r="A435" s="36" t="s">
        <v>7984</v>
      </c>
      <c r="B435" s="36" t="str">
        <f t="shared" si="30"/>
        <v>_23323</v>
      </c>
      <c r="C435" s="36" t="s">
        <v>6807</v>
      </c>
      <c r="D435" s="36" t="s">
        <v>89</v>
      </c>
      <c r="E435" s="36" t="str">
        <f t="shared" si="31"/>
        <v>_CAMSU</v>
      </c>
      <c r="F435" s="36" t="s">
        <v>46</v>
      </c>
      <c r="G435" s="36" t="s">
        <v>212</v>
      </c>
      <c r="H435" s="36" t="str">
        <f t="shared" si="32"/>
        <v>_VCBAS</v>
      </c>
      <c r="I435" s="36" t="s">
        <v>419</v>
      </c>
      <c r="J435" s="36" t="s">
        <v>416</v>
      </c>
      <c r="K435" s="36" t="str">
        <f t="shared" si="33"/>
        <v>_FTRAN</v>
      </c>
      <c r="L435" s="36" t="s">
        <v>417</v>
      </c>
      <c r="M435" s="36" t="s">
        <v>439</v>
      </c>
      <c r="N435" s="36" t="str">
        <f t="shared" si="34"/>
        <v>_FTPAR</v>
      </c>
      <c r="O435" s="36" t="s">
        <v>440</v>
      </c>
      <c r="P435" s="36" t="s">
        <v>6681</v>
      </c>
      <c r="Q435" s="36" t="s">
        <v>6682</v>
      </c>
    </row>
    <row r="436" spans="1:17">
      <c r="A436" s="36" t="s">
        <v>7985</v>
      </c>
      <c r="B436" s="36" t="str">
        <f t="shared" si="30"/>
        <v>_23345</v>
      </c>
      <c r="C436" s="36" t="s">
        <v>448</v>
      </c>
      <c r="D436" s="36" t="s">
        <v>89</v>
      </c>
      <c r="E436" s="36" t="str">
        <f t="shared" si="31"/>
        <v>_CAMSU</v>
      </c>
      <c r="F436" s="36" t="s">
        <v>46</v>
      </c>
      <c r="G436" s="36" t="s">
        <v>212</v>
      </c>
      <c r="H436" s="36" t="str">
        <f t="shared" si="32"/>
        <v>_VCBAS</v>
      </c>
      <c r="I436" s="36" t="s">
        <v>419</v>
      </c>
      <c r="J436" s="36" t="s">
        <v>416</v>
      </c>
      <c r="K436" s="36" t="str">
        <f t="shared" si="33"/>
        <v>_FTRAN</v>
      </c>
      <c r="L436" s="36" t="s">
        <v>417</v>
      </c>
      <c r="M436" s="36" t="s">
        <v>6808</v>
      </c>
      <c r="N436" s="36" t="str">
        <f t="shared" si="34"/>
        <v>_FTPAT</v>
      </c>
      <c r="O436" s="36" t="s">
        <v>6809</v>
      </c>
      <c r="P436" s="36" t="s">
        <v>6810</v>
      </c>
      <c r="Q436" s="36" t="s">
        <v>6811</v>
      </c>
    </row>
    <row r="437" spans="1:17">
      <c r="A437" s="36" t="s">
        <v>7986</v>
      </c>
      <c r="B437" s="36" t="str">
        <f t="shared" si="30"/>
        <v>_23346</v>
      </c>
      <c r="C437" s="36" t="s">
        <v>449</v>
      </c>
      <c r="D437" s="36" t="s">
        <v>89</v>
      </c>
      <c r="E437" s="36" t="str">
        <f t="shared" si="31"/>
        <v>_CAMSU</v>
      </c>
      <c r="F437" s="36" t="s">
        <v>46</v>
      </c>
      <c r="G437" s="36" t="s">
        <v>212</v>
      </c>
      <c r="H437" s="36" t="str">
        <f t="shared" si="32"/>
        <v>_VCBAS</v>
      </c>
      <c r="I437" s="36" t="s">
        <v>419</v>
      </c>
      <c r="J437" s="36" t="s">
        <v>416</v>
      </c>
      <c r="K437" s="36" t="str">
        <f t="shared" si="33"/>
        <v>_FTRAN</v>
      </c>
      <c r="L437" s="36" t="s">
        <v>417</v>
      </c>
      <c r="M437" s="36" t="s">
        <v>6808</v>
      </c>
      <c r="N437" s="36" t="str">
        <f t="shared" si="34"/>
        <v>_FTPAT</v>
      </c>
      <c r="O437" s="36" t="s">
        <v>6809</v>
      </c>
      <c r="P437" s="36" t="s">
        <v>6810</v>
      </c>
      <c r="Q437" s="36" t="s">
        <v>6811</v>
      </c>
    </row>
    <row r="438" spans="1:17">
      <c r="A438" s="36" t="s">
        <v>7987</v>
      </c>
      <c r="B438" s="36" t="str">
        <f t="shared" si="30"/>
        <v>_23319</v>
      </c>
      <c r="C438" s="36" t="s">
        <v>442</v>
      </c>
      <c r="D438" s="36" t="s">
        <v>89</v>
      </c>
      <c r="E438" s="36" t="str">
        <f t="shared" si="31"/>
        <v>_CAMSU</v>
      </c>
      <c r="F438" s="36" t="s">
        <v>46</v>
      </c>
      <c r="G438" s="36" t="s">
        <v>212</v>
      </c>
      <c r="H438" s="36" t="str">
        <f t="shared" si="32"/>
        <v>_VCBAS</v>
      </c>
      <c r="I438" s="36" t="s">
        <v>419</v>
      </c>
      <c r="J438" s="36" t="s">
        <v>416</v>
      </c>
      <c r="K438" s="36" t="str">
        <f t="shared" si="33"/>
        <v>_FTRAN</v>
      </c>
      <c r="L438" s="36" t="s">
        <v>417</v>
      </c>
      <c r="M438" s="36" t="s">
        <v>6812</v>
      </c>
      <c r="N438" s="36" t="str">
        <f t="shared" si="34"/>
        <v>_FTPSE</v>
      </c>
      <c r="O438" s="36" t="s">
        <v>6813</v>
      </c>
      <c r="P438" s="36" t="s">
        <v>6814</v>
      </c>
      <c r="Q438" s="36" t="s">
        <v>6815</v>
      </c>
    </row>
    <row r="439" spans="1:17">
      <c r="A439" s="36" t="s">
        <v>7988</v>
      </c>
      <c r="B439" s="36" t="str">
        <f t="shared" si="30"/>
        <v>_23326</v>
      </c>
      <c r="C439" s="36" t="s">
        <v>7020</v>
      </c>
      <c r="D439" s="36" t="s">
        <v>89</v>
      </c>
      <c r="E439" s="36" t="str">
        <f t="shared" si="31"/>
        <v>_CAMSU</v>
      </c>
      <c r="F439" s="36" t="s">
        <v>46</v>
      </c>
      <c r="G439" s="36" t="s">
        <v>212</v>
      </c>
      <c r="H439" s="36" t="str">
        <f t="shared" si="32"/>
        <v>_VCBAS</v>
      </c>
      <c r="I439" s="36" t="s">
        <v>419</v>
      </c>
      <c r="J439" s="36" t="s">
        <v>416</v>
      </c>
      <c r="K439" s="36" t="str">
        <f t="shared" si="33"/>
        <v>_FTRAN</v>
      </c>
      <c r="L439" s="36" t="s">
        <v>417</v>
      </c>
      <c r="M439" s="36" t="s">
        <v>6812</v>
      </c>
      <c r="N439" s="36" t="str">
        <f t="shared" si="34"/>
        <v>_FTPSE</v>
      </c>
      <c r="O439" s="36" t="s">
        <v>6813</v>
      </c>
      <c r="P439" s="36" t="s">
        <v>6814</v>
      </c>
      <c r="Q439" s="36" t="s">
        <v>6815</v>
      </c>
    </row>
    <row r="440" spans="1:17">
      <c r="A440" s="36" t="s">
        <v>7989</v>
      </c>
      <c r="B440" s="36" t="str">
        <f t="shared" si="30"/>
        <v>_23332</v>
      </c>
      <c r="C440" s="36" t="s">
        <v>447</v>
      </c>
      <c r="D440" s="36" t="s">
        <v>89</v>
      </c>
      <c r="E440" s="36" t="str">
        <f t="shared" si="31"/>
        <v>_CAMSU</v>
      </c>
      <c r="F440" s="36" t="s">
        <v>46</v>
      </c>
      <c r="G440" s="36" t="s">
        <v>212</v>
      </c>
      <c r="H440" s="36" t="str">
        <f t="shared" si="32"/>
        <v>_VCBAS</v>
      </c>
      <c r="I440" s="36" t="s">
        <v>419</v>
      </c>
      <c r="J440" s="36" t="s">
        <v>416</v>
      </c>
      <c r="K440" s="36" t="str">
        <f t="shared" si="33"/>
        <v>_FTRAN</v>
      </c>
      <c r="L440" s="36" t="s">
        <v>417</v>
      </c>
      <c r="M440" s="36" t="s">
        <v>6812</v>
      </c>
      <c r="N440" s="36" t="str">
        <f t="shared" si="34"/>
        <v>_FTPSE</v>
      </c>
      <c r="O440" s="36" t="s">
        <v>6813</v>
      </c>
      <c r="P440" s="36" t="s">
        <v>6814</v>
      </c>
      <c r="Q440" s="36" t="s">
        <v>6815</v>
      </c>
    </row>
    <row r="441" spans="1:17">
      <c r="A441" s="36" t="s">
        <v>7990</v>
      </c>
      <c r="B441" s="36" t="str">
        <f t="shared" si="30"/>
        <v>_23331</v>
      </c>
      <c r="C441" s="36" t="s">
        <v>446</v>
      </c>
      <c r="D441" s="36" t="s">
        <v>89</v>
      </c>
      <c r="E441" s="36" t="str">
        <f t="shared" si="31"/>
        <v>_CAMSU</v>
      </c>
      <c r="F441" s="36" t="s">
        <v>46</v>
      </c>
      <c r="G441" s="36" t="s">
        <v>212</v>
      </c>
      <c r="H441" s="36" t="str">
        <f t="shared" si="32"/>
        <v>_VCBAS</v>
      </c>
      <c r="I441" s="36" t="s">
        <v>419</v>
      </c>
      <c r="J441" s="36" t="s">
        <v>416</v>
      </c>
      <c r="K441" s="36" t="str">
        <f t="shared" si="33"/>
        <v>_FTRAN</v>
      </c>
      <c r="L441" s="36" t="s">
        <v>417</v>
      </c>
      <c r="M441" s="36" t="s">
        <v>444</v>
      </c>
      <c r="N441" s="36" t="str">
        <f t="shared" si="34"/>
        <v>_FTPTR</v>
      </c>
      <c r="O441" s="36" t="s">
        <v>445</v>
      </c>
      <c r="P441" s="36" t="s">
        <v>6683</v>
      </c>
      <c r="Q441" s="36" t="s">
        <v>6684</v>
      </c>
    </row>
    <row r="442" spans="1:17">
      <c r="A442" s="36" t="s">
        <v>7991</v>
      </c>
      <c r="B442" s="36" t="str">
        <f t="shared" si="30"/>
        <v>_23360</v>
      </c>
      <c r="C442" s="36" t="s">
        <v>454</v>
      </c>
      <c r="D442" s="36" t="s">
        <v>89</v>
      </c>
      <c r="E442" s="36" t="str">
        <f t="shared" si="31"/>
        <v>_CAMSU</v>
      </c>
      <c r="F442" s="36" t="s">
        <v>46</v>
      </c>
      <c r="G442" s="36" t="s">
        <v>212</v>
      </c>
      <c r="H442" s="36" t="str">
        <f t="shared" si="32"/>
        <v>_VCBAS</v>
      </c>
      <c r="I442" s="36" t="s">
        <v>419</v>
      </c>
      <c r="J442" s="36" t="s">
        <v>450</v>
      </c>
      <c r="K442" s="36" t="str">
        <f t="shared" si="33"/>
        <v>_FUPOL</v>
      </c>
      <c r="L442" s="36" t="s">
        <v>451</v>
      </c>
      <c r="M442" s="36" t="s">
        <v>452</v>
      </c>
      <c r="N442" s="36" t="str">
        <f t="shared" si="34"/>
        <v>_FUADM</v>
      </c>
      <c r="O442" s="36" t="s">
        <v>453</v>
      </c>
      <c r="P442" s="36" t="s">
        <v>7334</v>
      </c>
      <c r="Q442" s="36" t="s">
        <v>7335</v>
      </c>
    </row>
    <row r="443" spans="1:17">
      <c r="A443" s="36" t="s">
        <v>7992</v>
      </c>
      <c r="B443" s="36" t="str">
        <f t="shared" si="30"/>
        <v>_23361</v>
      </c>
      <c r="C443" s="36" t="s">
        <v>455</v>
      </c>
      <c r="D443" s="36" t="s">
        <v>89</v>
      </c>
      <c r="E443" s="36" t="str">
        <f t="shared" si="31"/>
        <v>_CAMSU</v>
      </c>
      <c r="F443" s="36" t="s">
        <v>46</v>
      </c>
      <c r="G443" s="36" t="s">
        <v>212</v>
      </c>
      <c r="H443" s="36" t="str">
        <f t="shared" si="32"/>
        <v>_VCBAS</v>
      </c>
      <c r="I443" s="36" t="s">
        <v>419</v>
      </c>
      <c r="J443" s="36" t="s">
        <v>450</v>
      </c>
      <c r="K443" s="36" t="str">
        <f t="shared" si="33"/>
        <v>_FUPOL</v>
      </c>
      <c r="L443" s="36" t="s">
        <v>451</v>
      </c>
      <c r="M443" s="36" t="s">
        <v>452</v>
      </c>
      <c r="N443" s="36" t="str">
        <f t="shared" si="34"/>
        <v>_FUADM</v>
      </c>
      <c r="O443" s="36" t="s">
        <v>453</v>
      </c>
      <c r="P443" s="36" t="s">
        <v>7334</v>
      </c>
      <c r="Q443" s="36" t="s">
        <v>7335</v>
      </c>
    </row>
    <row r="444" spans="1:17">
      <c r="A444" s="36" t="s">
        <v>7993</v>
      </c>
      <c r="B444" s="36" t="str">
        <f t="shared" si="30"/>
        <v>_23362</v>
      </c>
      <c r="C444" s="36" t="s">
        <v>456</v>
      </c>
      <c r="D444" s="36" t="s">
        <v>89</v>
      </c>
      <c r="E444" s="36" t="str">
        <f t="shared" si="31"/>
        <v>_CAMSU</v>
      </c>
      <c r="F444" s="36" t="s">
        <v>46</v>
      </c>
      <c r="G444" s="36" t="s">
        <v>212</v>
      </c>
      <c r="H444" s="36" t="str">
        <f t="shared" si="32"/>
        <v>_VCBAS</v>
      </c>
      <c r="I444" s="36" t="s">
        <v>419</v>
      </c>
      <c r="J444" s="36" t="s">
        <v>450</v>
      </c>
      <c r="K444" s="36" t="str">
        <f t="shared" si="33"/>
        <v>_FUPOL</v>
      </c>
      <c r="L444" s="36" t="s">
        <v>451</v>
      </c>
      <c r="M444" s="36" t="s">
        <v>452</v>
      </c>
      <c r="N444" s="36" t="str">
        <f t="shared" si="34"/>
        <v>_FUADM</v>
      </c>
      <c r="O444" s="36" t="s">
        <v>453</v>
      </c>
      <c r="P444" s="36" t="s">
        <v>7334</v>
      </c>
      <c r="Q444" s="36" t="s">
        <v>7335</v>
      </c>
    </row>
    <row r="445" spans="1:17">
      <c r="A445" s="36" t="s">
        <v>7994</v>
      </c>
      <c r="B445" s="36" t="str">
        <f t="shared" si="30"/>
        <v>_23363</v>
      </c>
      <c r="C445" s="36" t="s">
        <v>457</v>
      </c>
      <c r="D445" s="36" t="s">
        <v>89</v>
      </c>
      <c r="E445" s="36" t="str">
        <f t="shared" si="31"/>
        <v>_CAMSU</v>
      </c>
      <c r="F445" s="36" t="s">
        <v>46</v>
      </c>
      <c r="G445" s="36" t="s">
        <v>212</v>
      </c>
      <c r="H445" s="36" t="str">
        <f t="shared" si="32"/>
        <v>_VCBAS</v>
      </c>
      <c r="I445" s="36" t="s">
        <v>419</v>
      </c>
      <c r="J445" s="36" t="s">
        <v>450</v>
      </c>
      <c r="K445" s="36" t="str">
        <f t="shared" si="33"/>
        <v>_FUPOL</v>
      </c>
      <c r="L445" s="36" t="s">
        <v>451</v>
      </c>
      <c r="M445" s="36" t="s">
        <v>452</v>
      </c>
      <c r="N445" s="36" t="str">
        <f t="shared" si="34"/>
        <v>_FUADM</v>
      </c>
      <c r="O445" s="36" t="s">
        <v>453</v>
      </c>
      <c r="P445" s="36" t="s">
        <v>7334</v>
      </c>
      <c r="Q445" s="36" t="s">
        <v>7335</v>
      </c>
    </row>
    <row r="446" spans="1:17">
      <c r="A446" s="36" t="s">
        <v>7997</v>
      </c>
      <c r="B446" s="36" t="str">
        <f t="shared" si="30"/>
        <v>_23375</v>
      </c>
      <c r="C446" s="36" t="s">
        <v>459</v>
      </c>
      <c r="D446" s="36" t="s">
        <v>89</v>
      </c>
      <c r="E446" s="36" t="str">
        <f t="shared" si="31"/>
        <v>_CAMSU</v>
      </c>
      <c r="F446" s="36" t="s">
        <v>46</v>
      </c>
      <c r="G446" s="36" t="s">
        <v>212</v>
      </c>
      <c r="H446" s="36" t="str">
        <f t="shared" si="32"/>
        <v>_VCBAS</v>
      </c>
      <c r="I446" s="36" t="s">
        <v>419</v>
      </c>
      <c r="J446" s="36" t="s">
        <v>450</v>
      </c>
      <c r="K446" s="36" t="str">
        <f t="shared" si="33"/>
        <v>_FUPOL</v>
      </c>
      <c r="L446" s="36" t="s">
        <v>451</v>
      </c>
      <c r="M446" s="36" t="s">
        <v>458</v>
      </c>
      <c r="N446" s="36" t="str">
        <f t="shared" si="34"/>
        <v>_FUCOM</v>
      </c>
      <c r="O446" s="36" t="s">
        <v>7995</v>
      </c>
      <c r="P446" s="36" t="s">
        <v>7336</v>
      </c>
      <c r="Q446" s="36" t="s">
        <v>7996</v>
      </c>
    </row>
    <row r="447" spans="1:17">
      <c r="A447" s="36" t="s">
        <v>7998</v>
      </c>
      <c r="B447" s="36" t="str">
        <f t="shared" si="30"/>
        <v>_23376</v>
      </c>
      <c r="C447" s="36" t="s">
        <v>460</v>
      </c>
      <c r="D447" s="36" t="s">
        <v>89</v>
      </c>
      <c r="E447" s="36" t="str">
        <f t="shared" si="31"/>
        <v>_CAMSU</v>
      </c>
      <c r="F447" s="36" t="s">
        <v>46</v>
      </c>
      <c r="G447" s="36" t="s">
        <v>212</v>
      </c>
      <c r="H447" s="36" t="str">
        <f t="shared" si="32"/>
        <v>_VCBAS</v>
      </c>
      <c r="I447" s="36" t="s">
        <v>419</v>
      </c>
      <c r="J447" s="36" t="s">
        <v>450</v>
      </c>
      <c r="K447" s="36" t="str">
        <f t="shared" si="33"/>
        <v>_FUPOL</v>
      </c>
      <c r="L447" s="36" t="s">
        <v>451</v>
      </c>
      <c r="M447" s="36" t="s">
        <v>458</v>
      </c>
      <c r="N447" s="36" t="str">
        <f t="shared" si="34"/>
        <v>_FUCOM</v>
      </c>
      <c r="O447" s="36" t="s">
        <v>7995</v>
      </c>
      <c r="P447" s="36" t="s">
        <v>7336</v>
      </c>
      <c r="Q447" s="36" t="s">
        <v>7996</v>
      </c>
    </row>
    <row r="448" spans="1:17">
      <c r="A448" s="36" t="s">
        <v>7999</v>
      </c>
      <c r="B448" s="36" t="str">
        <f t="shared" si="30"/>
        <v>_23377</v>
      </c>
      <c r="C448" s="36" t="s">
        <v>461</v>
      </c>
      <c r="D448" s="36" t="s">
        <v>89</v>
      </c>
      <c r="E448" s="36" t="str">
        <f t="shared" si="31"/>
        <v>_CAMSU</v>
      </c>
      <c r="F448" s="36" t="s">
        <v>46</v>
      </c>
      <c r="G448" s="36" t="s">
        <v>212</v>
      </c>
      <c r="H448" s="36" t="str">
        <f t="shared" si="32"/>
        <v>_VCBAS</v>
      </c>
      <c r="I448" s="36" t="s">
        <v>419</v>
      </c>
      <c r="J448" s="36" t="s">
        <v>450</v>
      </c>
      <c r="K448" s="36" t="str">
        <f t="shared" si="33"/>
        <v>_FUPOL</v>
      </c>
      <c r="L448" s="36" t="s">
        <v>451</v>
      </c>
      <c r="M448" s="36" t="s">
        <v>458</v>
      </c>
      <c r="N448" s="36" t="str">
        <f t="shared" si="34"/>
        <v>_FUCOM</v>
      </c>
      <c r="O448" s="36" t="s">
        <v>7995</v>
      </c>
      <c r="P448" s="36" t="s">
        <v>7336</v>
      </c>
      <c r="Q448" s="36" t="s">
        <v>7996</v>
      </c>
    </row>
    <row r="449" spans="1:17">
      <c r="A449" s="36" t="s">
        <v>8000</v>
      </c>
      <c r="B449" s="36" t="str">
        <f t="shared" si="30"/>
        <v>_23379</v>
      </c>
      <c r="C449" s="36" t="s">
        <v>462</v>
      </c>
      <c r="D449" s="36" t="s">
        <v>89</v>
      </c>
      <c r="E449" s="36" t="str">
        <f t="shared" si="31"/>
        <v>_CAMSU</v>
      </c>
      <c r="F449" s="36" t="s">
        <v>46</v>
      </c>
      <c r="G449" s="36" t="s">
        <v>212</v>
      </c>
      <c r="H449" s="36" t="str">
        <f t="shared" si="32"/>
        <v>_VCBAS</v>
      </c>
      <c r="I449" s="36" t="s">
        <v>419</v>
      </c>
      <c r="J449" s="36" t="s">
        <v>450</v>
      </c>
      <c r="K449" s="36" t="str">
        <f t="shared" si="33"/>
        <v>_FUPOL</v>
      </c>
      <c r="L449" s="36" t="s">
        <v>451</v>
      </c>
      <c r="M449" s="36" t="s">
        <v>458</v>
      </c>
      <c r="N449" s="36" t="str">
        <f t="shared" si="34"/>
        <v>_FUCOM</v>
      </c>
      <c r="O449" s="36" t="s">
        <v>7995</v>
      </c>
      <c r="P449" s="36" t="s">
        <v>7336</v>
      </c>
      <c r="Q449" s="36" t="s">
        <v>7996</v>
      </c>
    </row>
    <row r="450" spans="1:17">
      <c r="A450" s="36" t="s">
        <v>8001</v>
      </c>
      <c r="B450" s="36" t="str">
        <f t="shared" si="30"/>
        <v>_23380</v>
      </c>
      <c r="C450" s="36" t="s">
        <v>463</v>
      </c>
      <c r="D450" s="36" t="s">
        <v>89</v>
      </c>
      <c r="E450" s="36" t="str">
        <f t="shared" si="31"/>
        <v>_CAMSU</v>
      </c>
      <c r="F450" s="36" t="s">
        <v>46</v>
      </c>
      <c r="G450" s="36" t="s">
        <v>212</v>
      </c>
      <c r="H450" s="36" t="str">
        <f t="shared" si="32"/>
        <v>_VCBAS</v>
      </c>
      <c r="I450" s="36" t="s">
        <v>419</v>
      </c>
      <c r="J450" s="36" t="s">
        <v>450</v>
      </c>
      <c r="K450" s="36" t="str">
        <f t="shared" si="33"/>
        <v>_FUPOL</v>
      </c>
      <c r="L450" s="36" t="s">
        <v>451</v>
      </c>
      <c r="M450" s="36" t="s">
        <v>458</v>
      </c>
      <c r="N450" s="36" t="str">
        <f t="shared" si="34"/>
        <v>_FUCOM</v>
      </c>
      <c r="O450" s="36" t="s">
        <v>7995</v>
      </c>
      <c r="P450" s="36" t="s">
        <v>7336</v>
      </c>
      <c r="Q450" s="36" t="s">
        <v>7996</v>
      </c>
    </row>
    <row r="451" spans="1:17">
      <c r="A451" s="36" t="s">
        <v>8002</v>
      </c>
      <c r="B451" s="36" t="str">
        <f t="shared" si="30"/>
        <v>_23370</v>
      </c>
      <c r="C451" s="36" t="s">
        <v>6650</v>
      </c>
      <c r="D451" s="36" t="s">
        <v>89</v>
      </c>
      <c r="E451" s="36" t="str">
        <f t="shared" si="31"/>
        <v>_CAMSU</v>
      </c>
      <c r="F451" s="36" t="s">
        <v>46</v>
      </c>
      <c r="G451" s="36" t="s">
        <v>212</v>
      </c>
      <c r="H451" s="36" t="str">
        <f t="shared" si="32"/>
        <v>_VCBAS</v>
      </c>
      <c r="I451" s="36" t="s">
        <v>419</v>
      </c>
      <c r="J451" s="36" t="s">
        <v>450</v>
      </c>
      <c r="K451" s="36" t="str">
        <f t="shared" si="33"/>
        <v>_FUPOL</v>
      </c>
      <c r="L451" s="36" t="s">
        <v>451</v>
      </c>
      <c r="M451" s="36" t="s">
        <v>464</v>
      </c>
      <c r="N451" s="36" t="str">
        <f t="shared" si="34"/>
        <v>_FUOPS</v>
      </c>
      <c r="O451" s="36" t="s">
        <v>465</v>
      </c>
      <c r="P451" s="36" t="s">
        <v>7337</v>
      </c>
      <c r="Q451" s="36" t="s">
        <v>7338</v>
      </c>
    </row>
    <row r="452" spans="1:17">
      <c r="A452" s="36" t="s">
        <v>8003</v>
      </c>
      <c r="B452" s="36" t="str">
        <f t="shared" ref="B452:B515" si="35">"_"&amp;A452</f>
        <v>_23390</v>
      </c>
      <c r="C452" s="36" t="s">
        <v>466</v>
      </c>
      <c r="D452" s="36" t="s">
        <v>89</v>
      </c>
      <c r="E452" s="36" t="str">
        <f t="shared" ref="E452:E515" si="36">"_"&amp;D452</f>
        <v>_CAMSU</v>
      </c>
      <c r="F452" s="36" t="s">
        <v>46</v>
      </c>
      <c r="G452" s="36" t="s">
        <v>212</v>
      </c>
      <c r="H452" s="36" t="str">
        <f t="shared" ref="H452:H515" si="37">"_"&amp;G452</f>
        <v>_VCBAS</v>
      </c>
      <c r="I452" s="36" t="s">
        <v>419</v>
      </c>
      <c r="J452" s="36" t="s">
        <v>450</v>
      </c>
      <c r="K452" s="36" t="str">
        <f t="shared" ref="K452:K515" si="38">"_"&amp;J452</f>
        <v>_FUPOL</v>
      </c>
      <c r="L452" s="36" t="s">
        <v>451</v>
      </c>
      <c r="M452" s="36" t="s">
        <v>464</v>
      </c>
      <c r="N452" s="36" t="str">
        <f t="shared" ref="N452:N515" si="39">"_"&amp;M452</f>
        <v>_FUOPS</v>
      </c>
      <c r="O452" s="36" t="s">
        <v>465</v>
      </c>
      <c r="P452" s="36" t="s">
        <v>7337</v>
      </c>
      <c r="Q452" s="36" t="s">
        <v>7338</v>
      </c>
    </row>
    <row r="453" spans="1:17">
      <c r="A453" s="36" t="s">
        <v>8004</v>
      </c>
      <c r="B453" s="36" t="str">
        <f t="shared" si="35"/>
        <v>_23391</v>
      </c>
      <c r="C453" s="36" t="s">
        <v>467</v>
      </c>
      <c r="D453" s="36" t="s">
        <v>89</v>
      </c>
      <c r="E453" s="36" t="str">
        <f t="shared" si="36"/>
        <v>_CAMSU</v>
      </c>
      <c r="F453" s="36" t="s">
        <v>46</v>
      </c>
      <c r="G453" s="36" t="s">
        <v>212</v>
      </c>
      <c r="H453" s="36" t="str">
        <f t="shared" si="37"/>
        <v>_VCBAS</v>
      </c>
      <c r="I453" s="36" t="s">
        <v>419</v>
      </c>
      <c r="J453" s="36" t="s">
        <v>450</v>
      </c>
      <c r="K453" s="36" t="str">
        <f t="shared" si="38"/>
        <v>_FUPOL</v>
      </c>
      <c r="L453" s="36" t="s">
        <v>451</v>
      </c>
      <c r="M453" s="36" t="s">
        <v>464</v>
      </c>
      <c r="N453" s="36" t="str">
        <f t="shared" si="39"/>
        <v>_FUOPS</v>
      </c>
      <c r="O453" s="36" t="s">
        <v>465</v>
      </c>
      <c r="P453" s="36" t="s">
        <v>7337</v>
      </c>
      <c r="Q453" s="36" t="s">
        <v>7338</v>
      </c>
    </row>
    <row r="454" spans="1:17">
      <c r="A454" s="36" t="s">
        <v>8005</v>
      </c>
      <c r="B454" s="36" t="str">
        <f t="shared" si="35"/>
        <v>_23392</v>
      </c>
      <c r="C454" s="36" t="s">
        <v>468</v>
      </c>
      <c r="D454" s="36" t="s">
        <v>89</v>
      </c>
      <c r="E454" s="36" t="str">
        <f t="shared" si="36"/>
        <v>_CAMSU</v>
      </c>
      <c r="F454" s="36" t="s">
        <v>46</v>
      </c>
      <c r="G454" s="36" t="s">
        <v>212</v>
      </c>
      <c r="H454" s="36" t="str">
        <f t="shared" si="37"/>
        <v>_VCBAS</v>
      </c>
      <c r="I454" s="36" t="s">
        <v>419</v>
      </c>
      <c r="J454" s="36" t="s">
        <v>450</v>
      </c>
      <c r="K454" s="36" t="str">
        <f t="shared" si="38"/>
        <v>_FUPOL</v>
      </c>
      <c r="L454" s="36" t="s">
        <v>451</v>
      </c>
      <c r="M454" s="36" t="s">
        <v>464</v>
      </c>
      <c r="N454" s="36" t="str">
        <f t="shared" si="39"/>
        <v>_FUOPS</v>
      </c>
      <c r="O454" s="36" t="s">
        <v>465</v>
      </c>
      <c r="P454" s="36" t="s">
        <v>7337</v>
      </c>
      <c r="Q454" s="36" t="s">
        <v>7338</v>
      </c>
    </row>
    <row r="455" spans="1:17">
      <c r="A455" s="36" t="s">
        <v>8006</v>
      </c>
      <c r="B455" s="36" t="str">
        <f t="shared" si="35"/>
        <v>_23393</v>
      </c>
      <c r="C455" s="36" t="s">
        <v>469</v>
      </c>
      <c r="D455" s="36" t="s">
        <v>89</v>
      </c>
      <c r="E455" s="36" t="str">
        <f t="shared" si="36"/>
        <v>_CAMSU</v>
      </c>
      <c r="F455" s="36" t="s">
        <v>46</v>
      </c>
      <c r="G455" s="36" t="s">
        <v>212</v>
      </c>
      <c r="H455" s="36" t="str">
        <f t="shared" si="37"/>
        <v>_VCBAS</v>
      </c>
      <c r="I455" s="36" t="s">
        <v>419</v>
      </c>
      <c r="J455" s="36" t="s">
        <v>450</v>
      </c>
      <c r="K455" s="36" t="str">
        <f t="shared" si="38"/>
        <v>_FUPOL</v>
      </c>
      <c r="L455" s="36" t="s">
        <v>451</v>
      </c>
      <c r="M455" s="36" t="s">
        <v>464</v>
      </c>
      <c r="N455" s="36" t="str">
        <f t="shared" si="39"/>
        <v>_FUOPS</v>
      </c>
      <c r="O455" s="36" t="s">
        <v>465</v>
      </c>
      <c r="P455" s="36" t="s">
        <v>7337</v>
      </c>
      <c r="Q455" s="36" t="s">
        <v>7338</v>
      </c>
    </row>
    <row r="456" spans="1:17">
      <c r="A456" s="36" t="s">
        <v>8007</v>
      </c>
      <c r="B456" s="36" t="str">
        <f t="shared" si="35"/>
        <v>_23394</v>
      </c>
      <c r="C456" s="36" t="s">
        <v>470</v>
      </c>
      <c r="D456" s="36" t="s">
        <v>89</v>
      </c>
      <c r="E456" s="36" t="str">
        <f t="shared" si="36"/>
        <v>_CAMSU</v>
      </c>
      <c r="F456" s="36" t="s">
        <v>46</v>
      </c>
      <c r="G456" s="36" t="s">
        <v>212</v>
      </c>
      <c r="H456" s="36" t="str">
        <f t="shared" si="37"/>
        <v>_VCBAS</v>
      </c>
      <c r="I456" s="36" t="s">
        <v>419</v>
      </c>
      <c r="J456" s="36" t="s">
        <v>450</v>
      </c>
      <c r="K456" s="36" t="str">
        <f t="shared" si="38"/>
        <v>_FUPOL</v>
      </c>
      <c r="L456" s="36" t="s">
        <v>451</v>
      </c>
      <c r="M456" s="36" t="s">
        <v>464</v>
      </c>
      <c r="N456" s="36" t="str">
        <f t="shared" si="39"/>
        <v>_FUOPS</v>
      </c>
      <c r="O456" s="36" t="s">
        <v>465</v>
      </c>
      <c r="P456" s="36" t="s">
        <v>7337</v>
      </c>
      <c r="Q456" s="36" t="s">
        <v>7338</v>
      </c>
    </row>
    <row r="457" spans="1:17">
      <c r="A457" s="36" t="s">
        <v>8008</v>
      </c>
      <c r="B457" s="36" t="str">
        <f t="shared" si="35"/>
        <v>_23395</v>
      </c>
      <c r="C457" s="36" t="s">
        <v>471</v>
      </c>
      <c r="D457" s="36" t="s">
        <v>89</v>
      </c>
      <c r="E457" s="36" t="str">
        <f t="shared" si="36"/>
        <v>_CAMSU</v>
      </c>
      <c r="F457" s="36" t="s">
        <v>46</v>
      </c>
      <c r="G457" s="36" t="s">
        <v>212</v>
      </c>
      <c r="H457" s="36" t="str">
        <f t="shared" si="37"/>
        <v>_VCBAS</v>
      </c>
      <c r="I457" s="36" t="s">
        <v>419</v>
      </c>
      <c r="J457" s="36" t="s">
        <v>450</v>
      </c>
      <c r="K457" s="36" t="str">
        <f t="shared" si="38"/>
        <v>_FUPOL</v>
      </c>
      <c r="L457" s="36" t="s">
        <v>451</v>
      </c>
      <c r="M457" s="36" t="s">
        <v>464</v>
      </c>
      <c r="N457" s="36" t="str">
        <f t="shared" si="39"/>
        <v>_FUOPS</v>
      </c>
      <c r="O457" s="36" t="s">
        <v>465</v>
      </c>
      <c r="P457" s="36" t="s">
        <v>7337</v>
      </c>
      <c r="Q457" s="36" t="s">
        <v>7338</v>
      </c>
    </row>
    <row r="458" spans="1:17">
      <c r="A458" s="36" t="s">
        <v>8009</v>
      </c>
      <c r="B458" s="36" t="str">
        <f t="shared" si="35"/>
        <v>_23396</v>
      </c>
      <c r="C458" s="36" t="s">
        <v>472</v>
      </c>
      <c r="D458" s="36" t="s">
        <v>89</v>
      </c>
      <c r="E458" s="36" t="str">
        <f t="shared" si="36"/>
        <v>_CAMSU</v>
      </c>
      <c r="F458" s="36" t="s">
        <v>46</v>
      </c>
      <c r="G458" s="36" t="s">
        <v>212</v>
      </c>
      <c r="H458" s="36" t="str">
        <f t="shared" si="37"/>
        <v>_VCBAS</v>
      </c>
      <c r="I458" s="36" t="s">
        <v>419</v>
      </c>
      <c r="J458" s="36" t="s">
        <v>450</v>
      </c>
      <c r="K458" s="36" t="str">
        <f t="shared" si="38"/>
        <v>_FUPOL</v>
      </c>
      <c r="L458" s="36" t="s">
        <v>451</v>
      </c>
      <c r="M458" s="36" t="s">
        <v>464</v>
      </c>
      <c r="N458" s="36" t="str">
        <f t="shared" si="39"/>
        <v>_FUOPS</v>
      </c>
      <c r="O458" s="36" t="s">
        <v>465</v>
      </c>
      <c r="P458" s="36" t="s">
        <v>7337</v>
      </c>
      <c r="Q458" s="36" t="s">
        <v>7338</v>
      </c>
    </row>
    <row r="459" spans="1:17">
      <c r="A459" s="36" t="s">
        <v>8010</v>
      </c>
      <c r="B459" s="36" t="str">
        <f t="shared" si="35"/>
        <v>_21696</v>
      </c>
      <c r="C459" s="36" t="s">
        <v>7106</v>
      </c>
      <c r="D459" s="36" t="s">
        <v>89</v>
      </c>
      <c r="E459" s="36" t="str">
        <f t="shared" si="36"/>
        <v>_CAMSU</v>
      </c>
      <c r="F459" s="36" t="s">
        <v>46</v>
      </c>
      <c r="G459" s="36" t="s">
        <v>212</v>
      </c>
      <c r="H459" s="36" t="str">
        <f t="shared" si="37"/>
        <v>_VCBAS</v>
      </c>
      <c r="I459" s="36" t="s">
        <v>419</v>
      </c>
      <c r="J459" s="36" t="s">
        <v>450</v>
      </c>
      <c r="K459" s="36" t="str">
        <f t="shared" si="38"/>
        <v>_FUPOL</v>
      </c>
      <c r="L459" s="36" t="s">
        <v>451</v>
      </c>
      <c r="M459" s="36" t="s">
        <v>7104</v>
      </c>
      <c r="N459" s="36" t="str">
        <f t="shared" si="39"/>
        <v>_FUSEM</v>
      </c>
      <c r="O459" s="36" t="s">
        <v>7105</v>
      </c>
      <c r="P459" s="36" t="s">
        <v>7339</v>
      </c>
      <c r="Q459" s="36" t="s">
        <v>7340</v>
      </c>
    </row>
    <row r="460" spans="1:17">
      <c r="A460" s="36" t="s">
        <v>8011</v>
      </c>
      <c r="B460" s="36" t="str">
        <f t="shared" si="35"/>
        <v>_23378</v>
      </c>
      <c r="C460" s="36" t="s">
        <v>7107</v>
      </c>
      <c r="D460" s="36" t="s">
        <v>89</v>
      </c>
      <c r="E460" s="36" t="str">
        <f t="shared" si="36"/>
        <v>_CAMSU</v>
      </c>
      <c r="F460" s="36" t="s">
        <v>46</v>
      </c>
      <c r="G460" s="36" t="s">
        <v>212</v>
      </c>
      <c r="H460" s="36" t="str">
        <f t="shared" si="37"/>
        <v>_VCBAS</v>
      </c>
      <c r="I460" s="36" t="s">
        <v>419</v>
      </c>
      <c r="J460" s="36" t="s">
        <v>450</v>
      </c>
      <c r="K460" s="36" t="str">
        <f t="shared" si="38"/>
        <v>_FUPOL</v>
      </c>
      <c r="L460" s="36" t="s">
        <v>451</v>
      </c>
      <c r="M460" s="36" t="s">
        <v>7104</v>
      </c>
      <c r="N460" s="36" t="str">
        <f t="shared" si="39"/>
        <v>_FUSEM</v>
      </c>
      <c r="O460" s="36" t="s">
        <v>7105</v>
      </c>
      <c r="P460" s="36" t="s">
        <v>7339</v>
      </c>
      <c r="Q460" s="36" t="s">
        <v>7340</v>
      </c>
    </row>
    <row r="461" spans="1:17">
      <c r="A461" s="36" t="s">
        <v>8012</v>
      </c>
      <c r="B461" s="36" t="str">
        <f t="shared" si="35"/>
        <v>_14800</v>
      </c>
      <c r="C461" s="36" t="s">
        <v>663</v>
      </c>
      <c r="D461" s="36" t="s">
        <v>89</v>
      </c>
      <c r="E461" s="36" t="str">
        <f t="shared" si="36"/>
        <v>_CAMSU</v>
      </c>
      <c r="F461" s="36" t="s">
        <v>46</v>
      </c>
      <c r="G461" s="36" t="s">
        <v>212</v>
      </c>
      <c r="H461" s="36" t="str">
        <f t="shared" si="37"/>
        <v>_VCBAS</v>
      </c>
      <c r="I461" s="36" t="s">
        <v>419</v>
      </c>
      <c r="J461" s="36" t="s">
        <v>657</v>
      </c>
      <c r="K461" s="36" t="str">
        <f t="shared" si="38"/>
        <v>_LMOIH</v>
      </c>
      <c r="L461" s="36" t="s">
        <v>658</v>
      </c>
      <c r="M461" s="36" t="s">
        <v>659</v>
      </c>
      <c r="N461" s="36" t="str">
        <f t="shared" si="39"/>
        <v>_LMOI5</v>
      </c>
      <c r="O461" s="36" t="s">
        <v>660</v>
      </c>
      <c r="P461" s="36" t="s">
        <v>661</v>
      </c>
      <c r="Q461" s="36" t="s">
        <v>662</v>
      </c>
    </row>
    <row r="462" spans="1:17">
      <c r="A462" s="36" t="s">
        <v>8013</v>
      </c>
      <c r="B462" s="36" t="str">
        <f t="shared" si="35"/>
        <v>_23152</v>
      </c>
      <c r="C462" s="36" t="s">
        <v>7440</v>
      </c>
      <c r="D462" s="36" t="s">
        <v>89</v>
      </c>
      <c r="E462" s="36" t="str">
        <f t="shared" si="36"/>
        <v>_CAMSU</v>
      </c>
      <c r="F462" s="36" t="s">
        <v>46</v>
      </c>
      <c r="G462" s="36" t="s">
        <v>212</v>
      </c>
      <c r="H462" s="36" t="str">
        <f t="shared" si="37"/>
        <v>_VCBAS</v>
      </c>
      <c r="I462" s="36" t="s">
        <v>419</v>
      </c>
      <c r="J462" s="36" t="s">
        <v>664</v>
      </c>
      <c r="K462" s="36" t="str">
        <f t="shared" si="38"/>
        <v>_VCAFO</v>
      </c>
      <c r="L462" s="36" t="s">
        <v>665</v>
      </c>
      <c r="M462" s="36" t="s">
        <v>7436</v>
      </c>
      <c r="N462" s="36" t="str">
        <f t="shared" si="39"/>
        <v>_FAADA</v>
      </c>
      <c r="O462" s="36" t="s">
        <v>7437</v>
      </c>
      <c r="P462" s="36" t="s">
        <v>7438</v>
      </c>
      <c r="Q462" s="36" t="s">
        <v>7439</v>
      </c>
    </row>
    <row r="463" spans="1:17">
      <c r="A463" s="36" t="s">
        <v>8014</v>
      </c>
      <c r="B463" s="36" t="str">
        <f t="shared" si="35"/>
        <v>_23155</v>
      </c>
      <c r="C463" s="36" t="s">
        <v>7441</v>
      </c>
      <c r="D463" s="36" t="s">
        <v>89</v>
      </c>
      <c r="E463" s="36" t="str">
        <f t="shared" si="36"/>
        <v>_CAMSU</v>
      </c>
      <c r="F463" s="36" t="s">
        <v>46</v>
      </c>
      <c r="G463" s="36" t="s">
        <v>212</v>
      </c>
      <c r="H463" s="36" t="str">
        <f t="shared" si="37"/>
        <v>_VCBAS</v>
      </c>
      <c r="I463" s="36" t="s">
        <v>419</v>
      </c>
      <c r="J463" s="36" t="s">
        <v>664</v>
      </c>
      <c r="K463" s="36" t="str">
        <f t="shared" si="38"/>
        <v>_VCAFO</v>
      </c>
      <c r="L463" s="36" t="s">
        <v>665</v>
      </c>
      <c r="M463" s="36" t="s">
        <v>7436</v>
      </c>
      <c r="N463" s="36" t="str">
        <f t="shared" si="39"/>
        <v>_FAADA</v>
      </c>
      <c r="O463" s="36" t="s">
        <v>7437</v>
      </c>
      <c r="P463" s="36" t="s">
        <v>7438</v>
      </c>
      <c r="Q463" s="36" t="s">
        <v>7439</v>
      </c>
    </row>
    <row r="464" spans="1:17">
      <c r="A464" s="36" t="s">
        <v>8019</v>
      </c>
      <c r="B464" s="36" t="str">
        <f t="shared" si="35"/>
        <v>_21416</v>
      </c>
      <c r="C464" s="36" t="s">
        <v>8020</v>
      </c>
      <c r="D464" s="36" t="s">
        <v>89</v>
      </c>
      <c r="E464" s="36" t="str">
        <f t="shared" si="36"/>
        <v>_CAMSU</v>
      </c>
      <c r="F464" s="36" t="s">
        <v>46</v>
      </c>
      <c r="G464" s="36" t="s">
        <v>212</v>
      </c>
      <c r="H464" s="36" t="str">
        <f t="shared" si="37"/>
        <v>_VCBAS</v>
      </c>
      <c r="I464" s="36" t="s">
        <v>419</v>
      </c>
      <c r="J464" s="36" t="s">
        <v>664</v>
      </c>
      <c r="K464" s="36" t="str">
        <f t="shared" si="38"/>
        <v>_VCAFO</v>
      </c>
      <c r="L464" s="36" t="s">
        <v>665</v>
      </c>
      <c r="M464" s="36" t="s">
        <v>8015</v>
      </c>
      <c r="N464" s="36" t="str">
        <f t="shared" si="39"/>
        <v>_FABPM</v>
      </c>
      <c r="O464" s="36" t="s">
        <v>8016</v>
      </c>
      <c r="P464" s="36" t="s">
        <v>8017</v>
      </c>
      <c r="Q464" s="36" t="s">
        <v>8018</v>
      </c>
    </row>
    <row r="465" spans="1:17">
      <c r="A465" s="36" t="s">
        <v>8021</v>
      </c>
      <c r="B465" s="36" t="str">
        <f t="shared" si="35"/>
        <v>_21686</v>
      </c>
      <c r="C465" s="36" t="s">
        <v>7345</v>
      </c>
      <c r="D465" s="36" t="s">
        <v>89</v>
      </c>
      <c r="E465" s="36" t="str">
        <f t="shared" si="36"/>
        <v>_CAMSU</v>
      </c>
      <c r="F465" s="36" t="s">
        <v>46</v>
      </c>
      <c r="G465" s="36" t="s">
        <v>212</v>
      </c>
      <c r="H465" s="36" t="str">
        <f t="shared" si="37"/>
        <v>_VCBAS</v>
      </c>
      <c r="I465" s="36" t="s">
        <v>419</v>
      </c>
      <c r="J465" s="36" t="s">
        <v>664</v>
      </c>
      <c r="K465" s="36" t="str">
        <f t="shared" si="38"/>
        <v>_VCAFO</v>
      </c>
      <c r="L465" s="36" t="s">
        <v>665</v>
      </c>
      <c r="M465" s="36" t="s">
        <v>666</v>
      </c>
      <c r="N465" s="36" t="str">
        <f t="shared" si="39"/>
        <v>_FAVCO</v>
      </c>
      <c r="O465" s="36" t="s">
        <v>667</v>
      </c>
      <c r="P465" s="36" t="s">
        <v>668</v>
      </c>
      <c r="Q465" s="36" t="s">
        <v>669</v>
      </c>
    </row>
    <row r="466" spans="1:17">
      <c r="A466" s="36" t="s">
        <v>8022</v>
      </c>
      <c r="B466" s="36" t="str">
        <f t="shared" si="35"/>
        <v>_23151</v>
      </c>
      <c r="C466" s="36" t="s">
        <v>670</v>
      </c>
      <c r="D466" s="36" t="s">
        <v>89</v>
      </c>
      <c r="E466" s="36" t="str">
        <f t="shared" si="36"/>
        <v>_CAMSU</v>
      </c>
      <c r="F466" s="36" t="s">
        <v>46</v>
      </c>
      <c r="G466" s="36" t="s">
        <v>212</v>
      </c>
      <c r="H466" s="36" t="str">
        <f t="shared" si="37"/>
        <v>_VCBAS</v>
      </c>
      <c r="I466" s="36" t="s">
        <v>419</v>
      </c>
      <c r="J466" s="36" t="s">
        <v>664</v>
      </c>
      <c r="K466" s="36" t="str">
        <f t="shared" si="38"/>
        <v>_VCAFO</v>
      </c>
      <c r="L466" s="36" t="s">
        <v>665</v>
      </c>
      <c r="M466" s="36" t="s">
        <v>666</v>
      </c>
      <c r="N466" s="36" t="str">
        <f t="shared" si="39"/>
        <v>_FAVCO</v>
      </c>
      <c r="O466" s="36" t="s">
        <v>667</v>
      </c>
      <c r="P466" s="36" t="s">
        <v>668</v>
      </c>
      <c r="Q466" s="36" t="s">
        <v>669</v>
      </c>
    </row>
    <row r="467" spans="1:17">
      <c r="A467" s="36" t="s">
        <v>8023</v>
      </c>
      <c r="B467" s="36" t="str">
        <f t="shared" si="35"/>
        <v>_32331</v>
      </c>
      <c r="C467" s="36" t="s">
        <v>7341</v>
      </c>
      <c r="D467" s="36" t="s">
        <v>89</v>
      </c>
      <c r="E467" s="36" t="str">
        <f t="shared" si="36"/>
        <v>_CAMSU</v>
      </c>
      <c r="F467" s="36" t="s">
        <v>46</v>
      </c>
      <c r="G467" s="36" t="s">
        <v>212</v>
      </c>
      <c r="H467" s="36" t="str">
        <f t="shared" si="37"/>
        <v>_VCBAS</v>
      </c>
      <c r="I467" s="36" t="s">
        <v>419</v>
      </c>
      <c r="J467" s="36" t="s">
        <v>664</v>
      </c>
      <c r="K467" s="36" t="str">
        <f t="shared" si="38"/>
        <v>_VCAFO</v>
      </c>
      <c r="L467" s="36" t="s">
        <v>665</v>
      </c>
      <c r="M467" s="36" t="s">
        <v>666</v>
      </c>
      <c r="N467" s="36" t="str">
        <f t="shared" si="39"/>
        <v>_FAVCO</v>
      </c>
      <c r="O467" s="36" t="s">
        <v>667</v>
      </c>
      <c r="P467" s="36" t="s">
        <v>668</v>
      </c>
      <c r="Q467" s="36" t="s">
        <v>669</v>
      </c>
    </row>
    <row r="468" spans="1:17">
      <c r="A468" s="36" t="s">
        <v>8024</v>
      </c>
      <c r="B468" s="36" t="str">
        <f t="shared" si="35"/>
        <v>_21685</v>
      </c>
      <c r="C468" s="36" t="s">
        <v>7344</v>
      </c>
      <c r="D468" s="36" t="s">
        <v>89</v>
      </c>
      <c r="E468" s="36" t="str">
        <f t="shared" si="36"/>
        <v>_CAMSU</v>
      </c>
      <c r="F468" s="36" t="s">
        <v>46</v>
      </c>
      <c r="G468" s="36" t="s">
        <v>212</v>
      </c>
      <c r="H468" s="36" t="str">
        <f t="shared" si="37"/>
        <v>_VCBAS</v>
      </c>
      <c r="I468" s="36" t="s">
        <v>419</v>
      </c>
      <c r="J468" s="36" t="s">
        <v>664</v>
      </c>
      <c r="K468" s="36" t="str">
        <f t="shared" si="38"/>
        <v>_VCAFO</v>
      </c>
      <c r="L468" s="36" t="s">
        <v>665</v>
      </c>
      <c r="M468" s="36" t="s">
        <v>666</v>
      </c>
      <c r="N468" s="36" t="str">
        <f t="shared" si="39"/>
        <v>_FAVCO</v>
      </c>
      <c r="O468" s="36" t="s">
        <v>667</v>
      </c>
      <c r="P468" s="36" t="s">
        <v>7342</v>
      </c>
      <c r="Q468" s="36" t="s">
        <v>7343</v>
      </c>
    </row>
    <row r="469" spans="1:17">
      <c r="A469" s="36" t="s">
        <v>12375</v>
      </c>
      <c r="B469" s="36" t="str">
        <f t="shared" si="35"/>
        <v>_23150</v>
      </c>
      <c r="C469" s="36" t="s">
        <v>12376</v>
      </c>
      <c r="D469" s="36" t="s">
        <v>89</v>
      </c>
      <c r="E469" s="36" t="str">
        <f t="shared" si="36"/>
        <v>_CAMSU</v>
      </c>
      <c r="F469" s="36" t="s">
        <v>46</v>
      </c>
      <c r="G469" s="36" t="s">
        <v>212</v>
      </c>
      <c r="H469" s="36" t="str">
        <f t="shared" si="37"/>
        <v>_VCBAS</v>
      </c>
      <c r="I469" s="36" t="s">
        <v>419</v>
      </c>
      <c r="J469" s="36" t="s">
        <v>664</v>
      </c>
      <c r="K469" s="36" t="str">
        <f t="shared" si="38"/>
        <v>_VCAFO</v>
      </c>
      <c r="L469" s="36" t="s">
        <v>665</v>
      </c>
      <c r="M469" s="36" t="s">
        <v>666</v>
      </c>
      <c r="N469" s="36" t="str">
        <f t="shared" si="39"/>
        <v>_FAVCO</v>
      </c>
      <c r="O469" s="36" t="s">
        <v>667</v>
      </c>
      <c r="P469" s="36" t="s">
        <v>7342</v>
      </c>
      <c r="Q469" s="36" t="s">
        <v>7343</v>
      </c>
    </row>
    <row r="470" spans="1:17">
      <c r="A470" s="36" t="s">
        <v>8025</v>
      </c>
      <c r="B470" s="36" t="str">
        <f t="shared" si="35"/>
        <v>_32329</v>
      </c>
      <c r="C470" s="36" t="s">
        <v>7346</v>
      </c>
      <c r="D470" s="36" t="s">
        <v>89</v>
      </c>
      <c r="E470" s="36" t="str">
        <f t="shared" si="36"/>
        <v>_CAMSU</v>
      </c>
      <c r="F470" s="36" t="s">
        <v>46</v>
      </c>
      <c r="G470" s="36" t="s">
        <v>212</v>
      </c>
      <c r="H470" s="36" t="str">
        <f t="shared" si="37"/>
        <v>_VCBAS</v>
      </c>
      <c r="I470" s="36" t="s">
        <v>419</v>
      </c>
      <c r="J470" s="36" t="s">
        <v>664</v>
      </c>
      <c r="K470" s="36" t="str">
        <f t="shared" si="38"/>
        <v>_VCAFO</v>
      </c>
      <c r="L470" s="36" t="s">
        <v>665</v>
      </c>
      <c r="M470" s="36" t="s">
        <v>666</v>
      </c>
      <c r="N470" s="36" t="str">
        <f t="shared" si="39"/>
        <v>_FAVCO</v>
      </c>
      <c r="O470" s="36" t="s">
        <v>667</v>
      </c>
      <c r="P470" s="36" t="s">
        <v>7342</v>
      </c>
      <c r="Q470" s="36" t="s">
        <v>7343</v>
      </c>
    </row>
    <row r="471" spans="1:17">
      <c r="A471" s="36" t="s">
        <v>8026</v>
      </c>
      <c r="B471" s="36" t="str">
        <f t="shared" si="35"/>
        <v>_32330</v>
      </c>
      <c r="C471" s="36" t="s">
        <v>7347</v>
      </c>
      <c r="D471" s="36" t="s">
        <v>89</v>
      </c>
      <c r="E471" s="36" t="str">
        <f t="shared" si="36"/>
        <v>_CAMSU</v>
      </c>
      <c r="F471" s="36" t="s">
        <v>46</v>
      </c>
      <c r="G471" s="36" t="s">
        <v>212</v>
      </c>
      <c r="H471" s="36" t="str">
        <f t="shared" si="37"/>
        <v>_VCBAS</v>
      </c>
      <c r="I471" s="36" t="s">
        <v>419</v>
      </c>
      <c r="J471" s="36" t="s">
        <v>664</v>
      </c>
      <c r="K471" s="36" t="str">
        <f t="shared" si="38"/>
        <v>_VCAFO</v>
      </c>
      <c r="L471" s="36" t="s">
        <v>665</v>
      </c>
      <c r="M471" s="36" t="s">
        <v>666</v>
      </c>
      <c r="N471" s="36" t="str">
        <f t="shared" si="39"/>
        <v>_FAVCO</v>
      </c>
      <c r="O471" s="36" t="s">
        <v>667</v>
      </c>
      <c r="P471" s="36" t="s">
        <v>7342</v>
      </c>
      <c r="Q471" s="36" t="s">
        <v>7343</v>
      </c>
    </row>
    <row r="472" spans="1:17">
      <c r="A472" s="36" t="s">
        <v>8027</v>
      </c>
      <c r="B472" s="36" t="str">
        <f t="shared" si="35"/>
        <v>_21410</v>
      </c>
      <c r="C472" s="36" t="s">
        <v>673</v>
      </c>
      <c r="D472" s="36" t="s">
        <v>89</v>
      </c>
      <c r="E472" s="36" t="str">
        <f t="shared" si="36"/>
        <v>_CAMSU</v>
      </c>
      <c r="F472" s="36" t="s">
        <v>46</v>
      </c>
      <c r="G472" s="36" t="s">
        <v>212</v>
      </c>
      <c r="H472" s="36" t="str">
        <f t="shared" si="37"/>
        <v>_VCBAS</v>
      </c>
      <c r="I472" s="36" t="s">
        <v>419</v>
      </c>
      <c r="J472" s="36" t="s">
        <v>664</v>
      </c>
      <c r="K472" s="36" t="str">
        <f t="shared" si="38"/>
        <v>_VCAFO</v>
      </c>
      <c r="L472" s="36" t="s">
        <v>665</v>
      </c>
      <c r="M472" s="36" t="s">
        <v>666</v>
      </c>
      <c r="N472" s="36" t="str">
        <f t="shared" si="39"/>
        <v>_FAVCO</v>
      </c>
      <c r="O472" s="36" t="s">
        <v>667</v>
      </c>
      <c r="P472" s="36" t="s">
        <v>671</v>
      </c>
      <c r="Q472" s="36" t="s">
        <v>672</v>
      </c>
    </row>
    <row r="473" spans="1:17">
      <c r="A473" s="36" t="s">
        <v>8028</v>
      </c>
      <c r="B473" s="36" t="str">
        <f t="shared" si="35"/>
        <v>_21411</v>
      </c>
      <c r="C473" s="36" t="s">
        <v>674</v>
      </c>
      <c r="D473" s="36" t="s">
        <v>89</v>
      </c>
      <c r="E473" s="36" t="str">
        <f t="shared" si="36"/>
        <v>_CAMSU</v>
      </c>
      <c r="F473" s="36" t="s">
        <v>46</v>
      </c>
      <c r="G473" s="36" t="s">
        <v>212</v>
      </c>
      <c r="H473" s="36" t="str">
        <f t="shared" si="37"/>
        <v>_VCBAS</v>
      </c>
      <c r="I473" s="36" t="s">
        <v>419</v>
      </c>
      <c r="J473" s="36" t="s">
        <v>664</v>
      </c>
      <c r="K473" s="36" t="str">
        <f t="shared" si="38"/>
        <v>_VCAFO</v>
      </c>
      <c r="L473" s="36" t="s">
        <v>665</v>
      </c>
      <c r="M473" s="36" t="s">
        <v>666</v>
      </c>
      <c r="N473" s="36" t="str">
        <f t="shared" si="39"/>
        <v>_FAVCO</v>
      </c>
      <c r="O473" s="36" t="s">
        <v>667</v>
      </c>
      <c r="P473" s="36" t="s">
        <v>671</v>
      </c>
      <c r="Q473" s="36" t="s">
        <v>672</v>
      </c>
    </row>
    <row r="474" spans="1:17">
      <c r="A474" s="36" t="s">
        <v>8029</v>
      </c>
      <c r="B474" s="36" t="str">
        <f t="shared" si="35"/>
        <v>_15244</v>
      </c>
      <c r="C474" s="36" t="s">
        <v>6448</v>
      </c>
      <c r="D474" s="36" t="s">
        <v>89</v>
      </c>
      <c r="E474" s="36" t="str">
        <f t="shared" si="36"/>
        <v>_CAMSU</v>
      </c>
      <c r="F474" s="36" t="s">
        <v>46</v>
      </c>
      <c r="G474" s="36" t="s">
        <v>212</v>
      </c>
      <c r="H474" s="36" t="str">
        <f t="shared" si="37"/>
        <v>_VCBAS</v>
      </c>
      <c r="I474" s="36" t="s">
        <v>419</v>
      </c>
      <c r="J474" s="36" t="s">
        <v>664</v>
      </c>
      <c r="K474" s="36" t="str">
        <f t="shared" si="38"/>
        <v>_VCAFO</v>
      </c>
      <c r="L474" s="36" t="s">
        <v>665</v>
      </c>
      <c r="M474" s="36" t="s">
        <v>6446</v>
      </c>
      <c r="N474" s="36" t="str">
        <f t="shared" si="39"/>
        <v>_RESTO</v>
      </c>
      <c r="O474" s="36" t="s">
        <v>675</v>
      </c>
      <c r="P474" s="36" t="s">
        <v>6447</v>
      </c>
      <c r="Q474" s="36" t="s">
        <v>676</v>
      </c>
    </row>
    <row r="475" spans="1:17">
      <c r="A475" s="36" t="s">
        <v>8030</v>
      </c>
      <c r="B475" s="36" t="str">
        <f t="shared" si="35"/>
        <v>_15245</v>
      </c>
      <c r="C475" s="36" t="s">
        <v>6449</v>
      </c>
      <c r="D475" s="36" t="s">
        <v>89</v>
      </c>
      <c r="E475" s="36" t="str">
        <f t="shared" si="36"/>
        <v>_CAMSU</v>
      </c>
      <c r="F475" s="36" t="s">
        <v>46</v>
      </c>
      <c r="G475" s="36" t="s">
        <v>212</v>
      </c>
      <c r="H475" s="36" t="str">
        <f t="shared" si="37"/>
        <v>_VCBAS</v>
      </c>
      <c r="I475" s="36" t="s">
        <v>419</v>
      </c>
      <c r="J475" s="36" t="s">
        <v>664</v>
      </c>
      <c r="K475" s="36" t="str">
        <f t="shared" si="38"/>
        <v>_VCAFO</v>
      </c>
      <c r="L475" s="36" t="s">
        <v>665</v>
      </c>
      <c r="M475" s="36" t="s">
        <v>6446</v>
      </c>
      <c r="N475" s="36" t="str">
        <f t="shared" si="39"/>
        <v>_RESTO</v>
      </c>
      <c r="O475" s="36" t="s">
        <v>675</v>
      </c>
      <c r="P475" s="36" t="s">
        <v>6447</v>
      </c>
      <c r="Q475" s="36" t="s">
        <v>676</v>
      </c>
    </row>
    <row r="476" spans="1:17">
      <c r="A476" s="36" t="s">
        <v>8031</v>
      </c>
      <c r="B476" s="36" t="str">
        <f t="shared" si="35"/>
        <v>_21414</v>
      </c>
      <c r="C476" s="36" t="s">
        <v>6450</v>
      </c>
      <c r="D476" s="36" t="s">
        <v>89</v>
      </c>
      <c r="E476" s="36" t="str">
        <f t="shared" si="36"/>
        <v>_CAMSU</v>
      </c>
      <c r="F476" s="36" t="s">
        <v>46</v>
      </c>
      <c r="G476" s="36" t="s">
        <v>212</v>
      </c>
      <c r="H476" s="36" t="str">
        <f t="shared" si="37"/>
        <v>_VCBAS</v>
      </c>
      <c r="I476" s="36" t="s">
        <v>419</v>
      </c>
      <c r="J476" s="36" t="s">
        <v>664</v>
      </c>
      <c r="K476" s="36" t="str">
        <f t="shared" si="38"/>
        <v>_VCAFO</v>
      </c>
      <c r="L476" s="36" t="s">
        <v>665</v>
      </c>
      <c r="M476" s="36" t="s">
        <v>6446</v>
      </c>
      <c r="N476" s="36" t="str">
        <f t="shared" si="39"/>
        <v>_RESTO</v>
      </c>
      <c r="O476" s="36" t="s">
        <v>675</v>
      </c>
      <c r="P476" s="36" t="s">
        <v>6447</v>
      </c>
      <c r="Q476" s="36" t="s">
        <v>676</v>
      </c>
    </row>
    <row r="477" spans="1:17">
      <c r="A477" s="36" t="s">
        <v>8032</v>
      </c>
      <c r="B477" s="36" t="str">
        <f t="shared" si="35"/>
        <v>_21415</v>
      </c>
      <c r="C477" s="36" t="s">
        <v>6451</v>
      </c>
      <c r="D477" s="36" t="s">
        <v>89</v>
      </c>
      <c r="E477" s="36" t="str">
        <f t="shared" si="36"/>
        <v>_CAMSU</v>
      </c>
      <c r="F477" s="36" t="s">
        <v>46</v>
      </c>
      <c r="G477" s="36" t="s">
        <v>212</v>
      </c>
      <c r="H477" s="36" t="str">
        <f t="shared" si="37"/>
        <v>_VCBAS</v>
      </c>
      <c r="I477" s="36" t="s">
        <v>419</v>
      </c>
      <c r="J477" s="36" t="s">
        <v>664</v>
      </c>
      <c r="K477" s="36" t="str">
        <f t="shared" si="38"/>
        <v>_VCAFO</v>
      </c>
      <c r="L477" s="36" t="s">
        <v>665</v>
      </c>
      <c r="M477" s="36" t="s">
        <v>6446</v>
      </c>
      <c r="N477" s="36" t="str">
        <f t="shared" si="39"/>
        <v>_RESTO</v>
      </c>
      <c r="O477" s="36" t="s">
        <v>675</v>
      </c>
      <c r="P477" s="36" t="s">
        <v>6447</v>
      </c>
      <c r="Q477" s="36" t="s">
        <v>676</v>
      </c>
    </row>
    <row r="478" spans="1:17">
      <c r="A478" s="36" t="s">
        <v>8034</v>
      </c>
      <c r="B478" s="36" t="str">
        <f t="shared" si="35"/>
        <v>_26425</v>
      </c>
      <c r="C478" s="36" t="s">
        <v>8035</v>
      </c>
      <c r="D478" s="36" t="s">
        <v>89</v>
      </c>
      <c r="E478" s="36" t="str">
        <f t="shared" si="36"/>
        <v>_CAMSU</v>
      </c>
      <c r="F478" s="36" t="s">
        <v>46</v>
      </c>
      <c r="G478" s="36" t="s">
        <v>212</v>
      </c>
      <c r="H478" s="36" t="str">
        <f t="shared" si="37"/>
        <v>_VCBAS</v>
      </c>
      <c r="I478" s="36" t="s">
        <v>419</v>
      </c>
      <c r="J478" s="36" t="s">
        <v>677</v>
      </c>
      <c r="K478" s="36" t="str">
        <f t="shared" si="38"/>
        <v>_VRIST</v>
      </c>
      <c r="L478" s="36" t="s">
        <v>678</v>
      </c>
      <c r="M478" s="36" t="s">
        <v>292</v>
      </c>
      <c r="N478" s="36" t="str">
        <f t="shared" si="39"/>
        <v>_AZITS</v>
      </c>
      <c r="O478" s="36" t="s">
        <v>8033</v>
      </c>
      <c r="P478" s="36" t="s">
        <v>293</v>
      </c>
      <c r="Q478" s="36" t="s">
        <v>8033</v>
      </c>
    </row>
    <row r="479" spans="1:17">
      <c r="A479" s="36" t="s">
        <v>8036</v>
      </c>
      <c r="B479" s="36" t="str">
        <f t="shared" si="35"/>
        <v>_32505</v>
      </c>
      <c r="C479" s="36" t="s">
        <v>8037</v>
      </c>
      <c r="D479" s="36" t="s">
        <v>89</v>
      </c>
      <c r="E479" s="36" t="str">
        <f t="shared" si="36"/>
        <v>_CAMSU</v>
      </c>
      <c r="F479" s="36" t="s">
        <v>46</v>
      </c>
      <c r="G479" s="36" t="s">
        <v>212</v>
      </c>
      <c r="H479" s="36" t="str">
        <f t="shared" si="37"/>
        <v>_VCBAS</v>
      </c>
      <c r="I479" s="36" t="s">
        <v>419</v>
      </c>
      <c r="J479" s="36" t="s">
        <v>677</v>
      </c>
      <c r="K479" s="36" t="str">
        <f t="shared" si="38"/>
        <v>_VRIST</v>
      </c>
      <c r="L479" s="36" t="s">
        <v>678</v>
      </c>
      <c r="M479" s="36" t="s">
        <v>292</v>
      </c>
      <c r="N479" s="36" t="str">
        <f t="shared" si="39"/>
        <v>_AZITS</v>
      </c>
      <c r="O479" s="36" t="s">
        <v>8033</v>
      </c>
      <c r="P479" s="36" t="s">
        <v>293</v>
      </c>
      <c r="Q479" s="36" t="s">
        <v>8033</v>
      </c>
    </row>
    <row r="480" spans="1:17">
      <c r="A480" s="36" t="s">
        <v>8038</v>
      </c>
      <c r="B480" s="36" t="str">
        <f t="shared" si="35"/>
        <v>_32506</v>
      </c>
      <c r="C480" s="36" t="s">
        <v>8039</v>
      </c>
      <c r="D480" s="36" t="s">
        <v>89</v>
      </c>
      <c r="E480" s="36" t="str">
        <f t="shared" si="36"/>
        <v>_CAMSU</v>
      </c>
      <c r="F480" s="36" t="s">
        <v>46</v>
      </c>
      <c r="G480" s="36" t="s">
        <v>212</v>
      </c>
      <c r="H480" s="36" t="str">
        <f t="shared" si="37"/>
        <v>_VCBAS</v>
      </c>
      <c r="I480" s="36" t="s">
        <v>419</v>
      </c>
      <c r="J480" s="36" t="s">
        <v>677</v>
      </c>
      <c r="K480" s="36" t="str">
        <f t="shared" si="38"/>
        <v>_VRIST</v>
      </c>
      <c r="L480" s="36" t="s">
        <v>678</v>
      </c>
      <c r="M480" s="36" t="s">
        <v>292</v>
      </c>
      <c r="N480" s="36" t="str">
        <f t="shared" si="39"/>
        <v>_AZITS</v>
      </c>
      <c r="O480" s="36" t="s">
        <v>8033</v>
      </c>
      <c r="P480" s="36" t="s">
        <v>293</v>
      </c>
      <c r="Q480" s="36" t="s">
        <v>8033</v>
      </c>
    </row>
    <row r="481" spans="1:17">
      <c r="A481" s="36" t="s">
        <v>8040</v>
      </c>
      <c r="B481" s="36" t="str">
        <f t="shared" si="35"/>
        <v>_26296</v>
      </c>
      <c r="C481" s="36" t="s">
        <v>687</v>
      </c>
      <c r="D481" s="36" t="s">
        <v>89</v>
      </c>
      <c r="E481" s="36" t="str">
        <f t="shared" si="36"/>
        <v>_CAMSU</v>
      </c>
      <c r="F481" s="36" t="s">
        <v>46</v>
      </c>
      <c r="G481" s="36" t="s">
        <v>212</v>
      </c>
      <c r="H481" s="36" t="str">
        <f t="shared" si="37"/>
        <v>_VCBAS</v>
      </c>
      <c r="I481" s="36" t="s">
        <v>419</v>
      </c>
      <c r="J481" s="36" t="s">
        <v>677</v>
      </c>
      <c r="K481" s="36" t="str">
        <f t="shared" si="38"/>
        <v>_VRIST</v>
      </c>
      <c r="L481" s="36" t="s">
        <v>678</v>
      </c>
      <c r="M481" s="36" t="s">
        <v>679</v>
      </c>
      <c r="N481" s="36" t="str">
        <f t="shared" si="39"/>
        <v>_IZDEP</v>
      </c>
      <c r="O481" s="36" t="s">
        <v>680</v>
      </c>
      <c r="P481" s="36" t="s">
        <v>681</v>
      </c>
      <c r="Q481" s="36" t="s">
        <v>682</v>
      </c>
    </row>
    <row r="482" spans="1:17">
      <c r="A482" s="36" t="s">
        <v>8041</v>
      </c>
      <c r="B482" s="36" t="str">
        <f t="shared" si="35"/>
        <v>_26298</v>
      </c>
      <c r="C482" s="36" t="s">
        <v>688</v>
      </c>
      <c r="D482" s="36" t="s">
        <v>89</v>
      </c>
      <c r="E482" s="36" t="str">
        <f t="shared" si="36"/>
        <v>_CAMSU</v>
      </c>
      <c r="F482" s="36" t="s">
        <v>46</v>
      </c>
      <c r="G482" s="36" t="s">
        <v>212</v>
      </c>
      <c r="H482" s="36" t="str">
        <f t="shared" si="37"/>
        <v>_VCBAS</v>
      </c>
      <c r="I482" s="36" t="s">
        <v>419</v>
      </c>
      <c r="J482" s="36" t="s">
        <v>677</v>
      </c>
      <c r="K482" s="36" t="str">
        <f t="shared" si="38"/>
        <v>_VRIST</v>
      </c>
      <c r="L482" s="36" t="s">
        <v>678</v>
      </c>
      <c r="M482" s="36" t="s">
        <v>679</v>
      </c>
      <c r="N482" s="36" t="str">
        <f t="shared" si="39"/>
        <v>_IZDEP</v>
      </c>
      <c r="O482" s="36" t="s">
        <v>680</v>
      </c>
      <c r="P482" s="36" t="s">
        <v>681</v>
      </c>
      <c r="Q482" s="36" t="s">
        <v>682</v>
      </c>
    </row>
    <row r="483" spans="1:17">
      <c r="A483" s="36" t="s">
        <v>8042</v>
      </c>
      <c r="B483" s="36" t="str">
        <f t="shared" si="35"/>
        <v>_26215</v>
      </c>
      <c r="C483" s="36" t="s">
        <v>707</v>
      </c>
      <c r="D483" s="36" t="s">
        <v>89</v>
      </c>
      <c r="E483" s="36" t="str">
        <f t="shared" si="36"/>
        <v>_CAMSU</v>
      </c>
      <c r="F483" s="36" t="s">
        <v>46</v>
      </c>
      <c r="G483" s="36" t="s">
        <v>212</v>
      </c>
      <c r="H483" s="36" t="str">
        <f t="shared" si="37"/>
        <v>_VCBAS</v>
      </c>
      <c r="I483" s="36" t="s">
        <v>419</v>
      </c>
      <c r="J483" s="36" t="s">
        <v>677</v>
      </c>
      <c r="K483" s="36" t="str">
        <f t="shared" si="38"/>
        <v>_VRIST</v>
      </c>
      <c r="L483" s="36" t="s">
        <v>678</v>
      </c>
      <c r="M483" s="36" t="s">
        <v>689</v>
      </c>
      <c r="N483" s="36" t="str">
        <f t="shared" si="39"/>
        <v>_JFAVC</v>
      </c>
      <c r="O483" s="36" t="s">
        <v>690</v>
      </c>
      <c r="P483" s="36" t="s">
        <v>6759</v>
      </c>
      <c r="Q483" s="36" t="s">
        <v>6760</v>
      </c>
    </row>
    <row r="484" spans="1:17">
      <c r="A484" s="36" t="s">
        <v>8043</v>
      </c>
      <c r="B484" s="36" t="str">
        <f t="shared" si="35"/>
        <v>_26175</v>
      </c>
      <c r="C484" s="36" t="s">
        <v>694</v>
      </c>
      <c r="D484" s="36" t="s">
        <v>89</v>
      </c>
      <c r="E484" s="36" t="str">
        <f t="shared" si="36"/>
        <v>_CAMSU</v>
      </c>
      <c r="F484" s="36" t="s">
        <v>46</v>
      </c>
      <c r="G484" s="36" t="s">
        <v>212</v>
      </c>
      <c r="H484" s="36" t="str">
        <f t="shared" si="37"/>
        <v>_VCBAS</v>
      </c>
      <c r="I484" s="36" t="s">
        <v>419</v>
      </c>
      <c r="J484" s="36" t="s">
        <v>677</v>
      </c>
      <c r="K484" s="36" t="str">
        <f t="shared" si="38"/>
        <v>_VRIST</v>
      </c>
      <c r="L484" s="36" t="s">
        <v>678</v>
      </c>
      <c r="M484" s="36" t="s">
        <v>689</v>
      </c>
      <c r="N484" s="36" t="str">
        <f t="shared" si="39"/>
        <v>_JFAVC</v>
      </c>
      <c r="O484" s="36" t="s">
        <v>690</v>
      </c>
      <c r="P484" s="36" t="s">
        <v>691</v>
      </c>
      <c r="Q484" s="36" t="s">
        <v>692</v>
      </c>
    </row>
    <row r="485" spans="1:17">
      <c r="A485" s="36" t="s">
        <v>8044</v>
      </c>
      <c r="B485" s="36" t="str">
        <f t="shared" si="35"/>
        <v>_26176</v>
      </c>
      <c r="C485" s="36" t="s">
        <v>695</v>
      </c>
      <c r="D485" s="36" t="s">
        <v>89</v>
      </c>
      <c r="E485" s="36" t="str">
        <f t="shared" si="36"/>
        <v>_CAMSU</v>
      </c>
      <c r="F485" s="36" t="s">
        <v>46</v>
      </c>
      <c r="G485" s="36" t="s">
        <v>212</v>
      </c>
      <c r="H485" s="36" t="str">
        <f t="shared" si="37"/>
        <v>_VCBAS</v>
      </c>
      <c r="I485" s="36" t="s">
        <v>419</v>
      </c>
      <c r="J485" s="36" t="s">
        <v>677</v>
      </c>
      <c r="K485" s="36" t="str">
        <f t="shared" si="38"/>
        <v>_VRIST</v>
      </c>
      <c r="L485" s="36" t="s">
        <v>678</v>
      </c>
      <c r="M485" s="36" t="s">
        <v>689</v>
      </c>
      <c r="N485" s="36" t="str">
        <f t="shared" si="39"/>
        <v>_JFAVC</v>
      </c>
      <c r="O485" s="36" t="s">
        <v>690</v>
      </c>
      <c r="P485" s="36" t="s">
        <v>691</v>
      </c>
      <c r="Q485" s="36" t="s">
        <v>692</v>
      </c>
    </row>
    <row r="486" spans="1:17">
      <c r="A486" s="36" t="s">
        <v>8045</v>
      </c>
      <c r="B486" s="36" t="str">
        <f t="shared" si="35"/>
        <v>_26178</v>
      </c>
      <c r="C486" s="36" t="s">
        <v>697</v>
      </c>
      <c r="D486" s="36" t="s">
        <v>89</v>
      </c>
      <c r="E486" s="36" t="str">
        <f t="shared" si="36"/>
        <v>_CAMSU</v>
      </c>
      <c r="F486" s="36" t="s">
        <v>46</v>
      </c>
      <c r="G486" s="36" t="s">
        <v>212</v>
      </c>
      <c r="H486" s="36" t="str">
        <f t="shared" si="37"/>
        <v>_VCBAS</v>
      </c>
      <c r="I486" s="36" t="s">
        <v>419</v>
      </c>
      <c r="J486" s="36" t="s">
        <v>677</v>
      </c>
      <c r="K486" s="36" t="str">
        <f t="shared" si="38"/>
        <v>_VRIST</v>
      </c>
      <c r="L486" s="36" t="s">
        <v>678</v>
      </c>
      <c r="M486" s="36" t="s">
        <v>689</v>
      </c>
      <c r="N486" s="36" t="str">
        <f t="shared" si="39"/>
        <v>_JFAVC</v>
      </c>
      <c r="O486" s="36" t="s">
        <v>690</v>
      </c>
      <c r="P486" s="36" t="s">
        <v>691</v>
      </c>
      <c r="Q486" s="36" t="s">
        <v>692</v>
      </c>
    </row>
    <row r="487" spans="1:17">
      <c r="A487" s="36" t="s">
        <v>8046</v>
      </c>
      <c r="B487" s="36" t="str">
        <f t="shared" si="35"/>
        <v>_26184</v>
      </c>
      <c r="C487" s="36" t="s">
        <v>699</v>
      </c>
      <c r="D487" s="36" t="s">
        <v>89</v>
      </c>
      <c r="E487" s="36" t="str">
        <f t="shared" si="36"/>
        <v>_CAMSU</v>
      </c>
      <c r="F487" s="36" t="s">
        <v>46</v>
      </c>
      <c r="G487" s="36" t="s">
        <v>212</v>
      </c>
      <c r="H487" s="36" t="str">
        <f t="shared" si="37"/>
        <v>_VCBAS</v>
      </c>
      <c r="I487" s="36" t="s">
        <v>419</v>
      </c>
      <c r="J487" s="36" t="s">
        <v>677</v>
      </c>
      <c r="K487" s="36" t="str">
        <f t="shared" si="38"/>
        <v>_VRIST</v>
      </c>
      <c r="L487" s="36" t="s">
        <v>678</v>
      </c>
      <c r="M487" s="36" t="s">
        <v>689</v>
      </c>
      <c r="N487" s="36" t="str">
        <f t="shared" si="39"/>
        <v>_JFAVC</v>
      </c>
      <c r="O487" s="36" t="s">
        <v>690</v>
      </c>
      <c r="P487" s="36" t="s">
        <v>691</v>
      </c>
      <c r="Q487" s="36" t="s">
        <v>692</v>
      </c>
    </row>
    <row r="488" spans="1:17">
      <c r="A488" s="36" t="s">
        <v>8047</v>
      </c>
      <c r="B488" s="36" t="str">
        <f t="shared" si="35"/>
        <v>_26185</v>
      </c>
      <c r="C488" s="36" t="s">
        <v>700</v>
      </c>
      <c r="D488" s="36" t="s">
        <v>89</v>
      </c>
      <c r="E488" s="36" t="str">
        <f t="shared" si="36"/>
        <v>_CAMSU</v>
      </c>
      <c r="F488" s="36" t="s">
        <v>46</v>
      </c>
      <c r="G488" s="36" t="s">
        <v>212</v>
      </c>
      <c r="H488" s="36" t="str">
        <f t="shared" si="37"/>
        <v>_VCBAS</v>
      </c>
      <c r="I488" s="36" t="s">
        <v>419</v>
      </c>
      <c r="J488" s="36" t="s">
        <v>677</v>
      </c>
      <c r="K488" s="36" t="str">
        <f t="shared" si="38"/>
        <v>_VRIST</v>
      </c>
      <c r="L488" s="36" t="s">
        <v>678</v>
      </c>
      <c r="M488" s="36" t="s">
        <v>689</v>
      </c>
      <c r="N488" s="36" t="str">
        <f t="shared" si="39"/>
        <v>_JFAVC</v>
      </c>
      <c r="O488" s="36" t="s">
        <v>690</v>
      </c>
      <c r="P488" s="36" t="s">
        <v>691</v>
      </c>
      <c r="Q488" s="36" t="s">
        <v>692</v>
      </c>
    </row>
    <row r="489" spans="1:17">
      <c r="A489" s="36" t="s">
        <v>8048</v>
      </c>
      <c r="B489" s="36" t="str">
        <f t="shared" si="35"/>
        <v>_26186</v>
      </c>
      <c r="C489" s="36" t="s">
        <v>701</v>
      </c>
      <c r="D489" s="36" t="s">
        <v>89</v>
      </c>
      <c r="E489" s="36" t="str">
        <f t="shared" si="36"/>
        <v>_CAMSU</v>
      </c>
      <c r="F489" s="36" t="s">
        <v>46</v>
      </c>
      <c r="G489" s="36" t="s">
        <v>212</v>
      </c>
      <c r="H489" s="36" t="str">
        <f t="shared" si="37"/>
        <v>_VCBAS</v>
      </c>
      <c r="I489" s="36" t="s">
        <v>419</v>
      </c>
      <c r="J489" s="36" t="s">
        <v>677</v>
      </c>
      <c r="K489" s="36" t="str">
        <f t="shared" si="38"/>
        <v>_VRIST</v>
      </c>
      <c r="L489" s="36" t="s">
        <v>678</v>
      </c>
      <c r="M489" s="36" t="s">
        <v>689</v>
      </c>
      <c r="N489" s="36" t="str">
        <f t="shared" si="39"/>
        <v>_JFAVC</v>
      </c>
      <c r="O489" s="36" t="s">
        <v>690</v>
      </c>
      <c r="P489" s="36" t="s">
        <v>691</v>
      </c>
      <c r="Q489" s="36" t="s">
        <v>692</v>
      </c>
    </row>
    <row r="490" spans="1:17">
      <c r="A490" s="36" t="s">
        <v>8049</v>
      </c>
      <c r="B490" s="36" t="str">
        <f t="shared" si="35"/>
        <v>_26190</v>
      </c>
      <c r="C490" s="36" t="s">
        <v>703</v>
      </c>
      <c r="D490" s="36" t="s">
        <v>89</v>
      </c>
      <c r="E490" s="36" t="str">
        <f t="shared" si="36"/>
        <v>_CAMSU</v>
      </c>
      <c r="F490" s="36" t="s">
        <v>46</v>
      </c>
      <c r="G490" s="36" t="s">
        <v>212</v>
      </c>
      <c r="H490" s="36" t="str">
        <f t="shared" si="37"/>
        <v>_VCBAS</v>
      </c>
      <c r="I490" s="36" t="s">
        <v>419</v>
      </c>
      <c r="J490" s="36" t="s">
        <v>677</v>
      </c>
      <c r="K490" s="36" t="str">
        <f t="shared" si="38"/>
        <v>_VRIST</v>
      </c>
      <c r="L490" s="36" t="s">
        <v>678</v>
      </c>
      <c r="M490" s="36" t="s">
        <v>689</v>
      </c>
      <c r="N490" s="36" t="str">
        <f t="shared" si="39"/>
        <v>_JFAVC</v>
      </c>
      <c r="O490" s="36" t="s">
        <v>690</v>
      </c>
      <c r="P490" s="36" t="s">
        <v>691</v>
      </c>
      <c r="Q490" s="36" t="s">
        <v>692</v>
      </c>
    </row>
    <row r="491" spans="1:17">
      <c r="A491" s="36" t="s">
        <v>8050</v>
      </c>
      <c r="B491" s="36" t="str">
        <f t="shared" si="35"/>
        <v>_26196</v>
      </c>
      <c r="C491" s="36" t="s">
        <v>705</v>
      </c>
      <c r="D491" s="36" t="s">
        <v>89</v>
      </c>
      <c r="E491" s="36" t="str">
        <f t="shared" si="36"/>
        <v>_CAMSU</v>
      </c>
      <c r="F491" s="36" t="s">
        <v>46</v>
      </c>
      <c r="G491" s="36" t="s">
        <v>212</v>
      </c>
      <c r="H491" s="36" t="str">
        <f t="shared" si="37"/>
        <v>_VCBAS</v>
      </c>
      <c r="I491" s="36" t="s">
        <v>419</v>
      </c>
      <c r="J491" s="36" t="s">
        <v>677</v>
      </c>
      <c r="K491" s="36" t="str">
        <f t="shared" si="38"/>
        <v>_VRIST</v>
      </c>
      <c r="L491" s="36" t="s">
        <v>678</v>
      </c>
      <c r="M491" s="36" t="s">
        <v>689</v>
      </c>
      <c r="N491" s="36" t="str">
        <f t="shared" si="39"/>
        <v>_JFAVC</v>
      </c>
      <c r="O491" s="36" t="s">
        <v>690</v>
      </c>
      <c r="P491" s="36" t="s">
        <v>691</v>
      </c>
      <c r="Q491" s="36" t="s">
        <v>692</v>
      </c>
    </row>
    <row r="492" spans="1:17">
      <c r="A492" s="36" t="s">
        <v>8051</v>
      </c>
      <c r="B492" s="36" t="str">
        <f t="shared" si="35"/>
        <v>_26199</v>
      </c>
      <c r="C492" s="36" t="s">
        <v>706</v>
      </c>
      <c r="D492" s="36" t="s">
        <v>89</v>
      </c>
      <c r="E492" s="36" t="str">
        <f t="shared" si="36"/>
        <v>_CAMSU</v>
      </c>
      <c r="F492" s="36" t="s">
        <v>46</v>
      </c>
      <c r="G492" s="36" t="s">
        <v>212</v>
      </c>
      <c r="H492" s="36" t="str">
        <f t="shared" si="37"/>
        <v>_VCBAS</v>
      </c>
      <c r="I492" s="36" t="s">
        <v>419</v>
      </c>
      <c r="J492" s="36" t="s">
        <v>677</v>
      </c>
      <c r="K492" s="36" t="str">
        <f t="shared" si="38"/>
        <v>_VRIST</v>
      </c>
      <c r="L492" s="36" t="s">
        <v>678</v>
      </c>
      <c r="M492" s="36" t="s">
        <v>689</v>
      </c>
      <c r="N492" s="36" t="str">
        <f t="shared" si="39"/>
        <v>_JFAVC</v>
      </c>
      <c r="O492" s="36" t="s">
        <v>690</v>
      </c>
      <c r="P492" s="36" t="s">
        <v>691</v>
      </c>
      <c r="Q492" s="36" t="s">
        <v>692</v>
      </c>
    </row>
    <row r="493" spans="1:17">
      <c r="A493" s="36" t="s">
        <v>8052</v>
      </c>
      <c r="B493" s="36" t="str">
        <f t="shared" si="35"/>
        <v>_26205</v>
      </c>
      <c r="C493" s="36" t="s">
        <v>8053</v>
      </c>
      <c r="D493" s="36" t="s">
        <v>89</v>
      </c>
      <c r="E493" s="36" t="str">
        <f t="shared" si="36"/>
        <v>_CAMSU</v>
      </c>
      <c r="F493" s="36" t="s">
        <v>46</v>
      </c>
      <c r="G493" s="36" t="s">
        <v>212</v>
      </c>
      <c r="H493" s="36" t="str">
        <f t="shared" si="37"/>
        <v>_VCBAS</v>
      </c>
      <c r="I493" s="36" t="s">
        <v>419</v>
      </c>
      <c r="J493" s="36" t="s">
        <v>677</v>
      </c>
      <c r="K493" s="36" t="str">
        <f t="shared" si="38"/>
        <v>_VRIST</v>
      </c>
      <c r="L493" s="36" t="s">
        <v>678</v>
      </c>
      <c r="M493" s="36" t="s">
        <v>689</v>
      </c>
      <c r="N493" s="36" t="str">
        <f t="shared" si="39"/>
        <v>_JFAVC</v>
      </c>
      <c r="O493" s="36" t="s">
        <v>690</v>
      </c>
      <c r="P493" s="36" t="s">
        <v>691</v>
      </c>
      <c r="Q493" s="36" t="s">
        <v>692</v>
      </c>
    </row>
    <row r="494" spans="1:17">
      <c r="A494" s="36" t="s">
        <v>8054</v>
      </c>
      <c r="B494" s="36" t="str">
        <f t="shared" si="35"/>
        <v>_26206</v>
      </c>
      <c r="C494" s="36" t="s">
        <v>683</v>
      </c>
      <c r="D494" s="36" t="s">
        <v>89</v>
      </c>
      <c r="E494" s="36" t="str">
        <f t="shared" si="36"/>
        <v>_CAMSU</v>
      </c>
      <c r="F494" s="36" t="s">
        <v>46</v>
      </c>
      <c r="G494" s="36" t="s">
        <v>212</v>
      </c>
      <c r="H494" s="36" t="str">
        <f t="shared" si="37"/>
        <v>_VCBAS</v>
      </c>
      <c r="I494" s="36" t="s">
        <v>419</v>
      </c>
      <c r="J494" s="36" t="s">
        <v>677</v>
      </c>
      <c r="K494" s="36" t="str">
        <f t="shared" si="38"/>
        <v>_VRIST</v>
      </c>
      <c r="L494" s="36" t="s">
        <v>678</v>
      </c>
      <c r="M494" s="36" t="s">
        <v>689</v>
      </c>
      <c r="N494" s="36" t="str">
        <f t="shared" si="39"/>
        <v>_JFAVC</v>
      </c>
      <c r="O494" s="36" t="s">
        <v>690</v>
      </c>
      <c r="P494" s="36" t="s">
        <v>691</v>
      </c>
      <c r="Q494" s="36" t="s">
        <v>692</v>
      </c>
    </row>
    <row r="495" spans="1:17">
      <c r="A495" s="36" t="s">
        <v>8055</v>
      </c>
      <c r="B495" s="36" t="str">
        <f t="shared" si="35"/>
        <v>_26207</v>
      </c>
      <c r="C495" s="36" t="s">
        <v>684</v>
      </c>
      <c r="D495" s="36" t="s">
        <v>89</v>
      </c>
      <c r="E495" s="36" t="str">
        <f t="shared" si="36"/>
        <v>_CAMSU</v>
      </c>
      <c r="F495" s="36" t="s">
        <v>46</v>
      </c>
      <c r="G495" s="36" t="s">
        <v>212</v>
      </c>
      <c r="H495" s="36" t="str">
        <f t="shared" si="37"/>
        <v>_VCBAS</v>
      </c>
      <c r="I495" s="36" t="s">
        <v>419</v>
      </c>
      <c r="J495" s="36" t="s">
        <v>677</v>
      </c>
      <c r="K495" s="36" t="str">
        <f t="shared" si="38"/>
        <v>_VRIST</v>
      </c>
      <c r="L495" s="36" t="s">
        <v>678</v>
      </c>
      <c r="M495" s="36" t="s">
        <v>689</v>
      </c>
      <c r="N495" s="36" t="str">
        <f t="shared" si="39"/>
        <v>_JFAVC</v>
      </c>
      <c r="O495" s="36" t="s">
        <v>690</v>
      </c>
      <c r="P495" s="36" t="s">
        <v>691</v>
      </c>
      <c r="Q495" s="36" t="s">
        <v>692</v>
      </c>
    </row>
    <row r="496" spans="1:17">
      <c r="A496" s="36" t="s">
        <v>8056</v>
      </c>
      <c r="B496" s="36" t="str">
        <f t="shared" si="35"/>
        <v>_26208</v>
      </c>
      <c r="C496" s="36" t="s">
        <v>685</v>
      </c>
      <c r="D496" s="36" t="s">
        <v>89</v>
      </c>
      <c r="E496" s="36" t="str">
        <f t="shared" si="36"/>
        <v>_CAMSU</v>
      </c>
      <c r="F496" s="36" t="s">
        <v>46</v>
      </c>
      <c r="G496" s="36" t="s">
        <v>212</v>
      </c>
      <c r="H496" s="36" t="str">
        <f t="shared" si="37"/>
        <v>_VCBAS</v>
      </c>
      <c r="I496" s="36" t="s">
        <v>419</v>
      </c>
      <c r="J496" s="36" t="s">
        <v>677</v>
      </c>
      <c r="K496" s="36" t="str">
        <f t="shared" si="38"/>
        <v>_VRIST</v>
      </c>
      <c r="L496" s="36" t="s">
        <v>678</v>
      </c>
      <c r="M496" s="36" t="s">
        <v>689</v>
      </c>
      <c r="N496" s="36" t="str">
        <f t="shared" si="39"/>
        <v>_JFAVC</v>
      </c>
      <c r="O496" s="36" t="s">
        <v>690</v>
      </c>
      <c r="P496" s="36" t="s">
        <v>691</v>
      </c>
      <c r="Q496" s="36" t="s">
        <v>692</v>
      </c>
    </row>
    <row r="497" spans="1:17">
      <c r="A497" s="36" t="s">
        <v>8057</v>
      </c>
      <c r="B497" s="36" t="str">
        <f t="shared" si="35"/>
        <v>_26210</v>
      </c>
      <c r="C497" s="36" t="s">
        <v>686</v>
      </c>
      <c r="D497" s="36" t="s">
        <v>89</v>
      </c>
      <c r="E497" s="36" t="str">
        <f t="shared" si="36"/>
        <v>_CAMSU</v>
      </c>
      <c r="F497" s="36" t="s">
        <v>46</v>
      </c>
      <c r="G497" s="36" t="s">
        <v>212</v>
      </c>
      <c r="H497" s="36" t="str">
        <f t="shared" si="37"/>
        <v>_VCBAS</v>
      </c>
      <c r="I497" s="36" t="s">
        <v>419</v>
      </c>
      <c r="J497" s="36" t="s">
        <v>677</v>
      </c>
      <c r="K497" s="36" t="str">
        <f t="shared" si="38"/>
        <v>_VRIST</v>
      </c>
      <c r="L497" s="36" t="s">
        <v>678</v>
      </c>
      <c r="M497" s="36" t="s">
        <v>689</v>
      </c>
      <c r="N497" s="36" t="str">
        <f t="shared" si="39"/>
        <v>_JFAVC</v>
      </c>
      <c r="O497" s="36" t="s">
        <v>690</v>
      </c>
      <c r="P497" s="36" t="s">
        <v>691</v>
      </c>
      <c r="Q497" s="36" t="s">
        <v>692</v>
      </c>
    </row>
    <row r="498" spans="1:17">
      <c r="A498" s="36" t="s">
        <v>8058</v>
      </c>
      <c r="B498" s="36" t="str">
        <f t="shared" si="35"/>
        <v>_26260</v>
      </c>
      <c r="C498" s="36" t="s">
        <v>709</v>
      </c>
      <c r="D498" s="36" t="s">
        <v>89</v>
      </c>
      <c r="E498" s="36" t="str">
        <f t="shared" si="36"/>
        <v>_CAMSU</v>
      </c>
      <c r="F498" s="36" t="s">
        <v>46</v>
      </c>
      <c r="G498" s="36" t="s">
        <v>212</v>
      </c>
      <c r="H498" s="36" t="str">
        <f t="shared" si="37"/>
        <v>_VCBAS</v>
      </c>
      <c r="I498" s="36" t="s">
        <v>419</v>
      </c>
      <c r="J498" s="36" t="s">
        <v>677</v>
      </c>
      <c r="K498" s="36" t="str">
        <f t="shared" si="38"/>
        <v>_VRIST</v>
      </c>
      <c r="L498" s="36" t="s">
        <v>678</v>
      </c>
      <c r="M498" s="36" t="s">
        <v>689</v>
      </c>
      <c r="N498" s="36" t="str">
        <f t="shared" si="39"/>
        <v>_JFAVC</v>
      </c>
      <c r="O498" s="36" t="s">
        <v>690</v>
      </c>
      <c r="P498" s="36" t="s">
        <v>691</v>
      </c>
      <c r="Q498" s="36" t="s">
        <v>692</v>
      </c>
    </row>
    <row r="499" spans="1:17">
      <c r="A499" s="36" t="s">
        <v>8059</v>
      </c>
      <c r="B499" s="36" t="str">
        <f t="shared" si="35"/>
        <v>_26391</v>
      </c>
      <c r="C499" s="36" t="s">
        <v>712</v>
      </c>
      <c r="D499" s="36" t="s">
        <v>89</v>
      </c>
      <c r="E499" s="36" t="str">
        <f t="shared" si="36"/>
        <v>_CAMSU</v>
      </c>
      <c r="F499" s="36" t="s">
        <v>46</v>
      </c>
      <c r="G499" s="36" t="s">
        <v>212</v>
      </c>
      <c r="H499" s="36" t="str">
        <f t="shared" si="37"/>
        <v>_VCBAS</v>
      </c>
      <c r="I499" s="36" t="s">
        <v>419</v>
      </c>
      <c r="J499" s="36" t="s">
        <v>677</v>
      </c>
      <c r="K499" s="36" t="str">
        <f t="shared" si="38"/>
        <v>_VRIST</v>
      </c>
      <c r="L499" s="36" t="s">
        <v>678</v>
      </c>
      <c r="M499" s="36" t="s">
        <v>689</v>
      </c>
      <c r="N499" s="36" t="str">
        <f t="shared" si="39"/>
        <v>_JFAVC</v>
      </c>
      <c r="O499" s="36" t="s">
        <v>690</v>
      </c>
      <c r="P499" s="36" t="s">
        <v>691</v>
      </c>
      <c r="Q499" s="36" t="s">
        <v>692</v>
      </c>
    </row>
    <row r="500" spans="1:17">
      <c r="A500" s="36" t="s">
        <v>8060</v>
      </c>
      <c r="B500" s="36" t="str">
        <f t="shared" si="35"/>
        <v>_26300</v>
      </c>
      <c r="C500" s="36" t="s">
        <v>793</v>
      </c>
      <c r="D500" s="36" t="s">
        <v>89</v>
      </c>
      <c r="E500" s="36" t="str">
        <f t="shared" si="36"/>
        <v>_CAMSU</v>
      </c>
      <c r="F500" s="36" t="s">
        <v>46</v>
      </c>
      <c r="G500" s="36" t="s">
        <v>212</v>
      </c>
      <c r="H500" s="36" t="str">
        <f t="shared" si="37"/>
        <v>_VCBAS</v>
      </c>
      <c r="I500" s="36" t="s">
        <v>419</v>
      </c>
      <c r="J500" s="36" t="s">
        <v>677</v>
      </c>
      <c r="K500" s="36" t="str">
        <f t="shared" si="38"/>
        <v>_VRIST</v>
      </c>
      <c r="L500" s="36" t="s">
        <v>678</v>
      </c>
      <c r="M500" s="36" t="s">
        <v>689</v>
      </c>
      <c r="N500" s="36" t="str">
        <f t="shared" si="39"/>
        <v>_JFAVC</v>
      </c>
      <c r="O500" s="36" t="s">
        <v>690</v>
      </c>
      <c r="P500" s="36" t="s">
        <v>6761</v>
      </c>
      <c r="Q500" s="36" t="s">
        <v>6762</v>
      </c>
    </row>
    <row r="501" spans="1:17">
      <c r="A501" s="36" t="s">
        <v>8061</v>
      </c>
      <c r="B501" s="36" t="str">
        <f t="shared" si="35"/>
        <v>_10093</v>
      </c>
      <c r="C501" s="36" t="s">
        <v>693</v>
      </c>
      <c r="D501" s="36" t="s">
        <v>89</v>
      </c>
      <c r="E501" s="36" t="str">
        <f t="shared" si="36"/>
        <v>_CAMSU</v>
      </c>
      <c r="F501" s="36" t="s">
        <v>46</v>
      </c>
      <c r="G501" s="36" t="s">
        <v>212</v>
      </c>
      <c r="H501" s="36" t="str">
        <f t="shared" si="37"/>
        <v>_VCBAS</v>
      </c>
      <c r="I501" s="36" t="s">
        <v>419</v>
      </c>
      <c r="J501" s="36" t="s">
        <v>677</v>
      </c>
      <c r="K501" s="36" t="str">
        <f t="shared" si="38"/>
        <v>_VRIST</v>
      </c>
      <c r="L501" s="36" t="s">
        <v>678</v>
      </c>
      <c r="M501" s="36" t="s">
        <v>689</v>
      </c>
      <c r="N501" s="36" t="str">
        <f t="shared" si="39"/>
        <v>_JFAVC</v>
      </c>
      <c r="O501" s="36" t="s">
        <v>690</v>
      </c>
      <c r="P501" s="36" t="s">
        <v>6763</v>
      </c>
      <c r="Q501" s="36" t="s">
        <v>6764</v>
      </c>
    </row>
    <row r="502" spans="1:17">
      <c r="A502" s="36" t="s">
        <v>8062</v>
      </c>
      <c r="B502" s="36" t="str">
        <f t="shared" si="35"/>
        <v>_26177</v>
      </c>
      <c r="C502" s="36" t="s">
        <v>696</v>
      </c>
      <c r="D502" s="36" t="s">
        <v>89</v>
      </c>
      <c r="E502" s="36" t="str">
        <f t="shared" si="36"/>
        <v>_CAMSU</v>
      </c>
      <c r="F502" s="36" t="s">
        <v>46</v>
      </c>
      <c r="G502" s="36" t="s">
        <v>212</v>
      </c>
      <c r="H502" s="36" t="str">
        <f t="shared" si="37"/>
        <v>_VCBAS</v>
      </c>
      <c r="I502" s="36" t="s">
        <v>419</v>
      </c>
      <c r="J502" s="36" t="s">
        <v>677</v>
      </c>
      <c r="K502" s="36" t="str">
        <f t="shared" si="38"/>
        <v>_VRIST</v>
      </c>
      <c r="L502" s="36" t="s">
        <v>678</v>
      </c>
      <c r="M502" s="36" t="s">
        <v>689</v>
      </c>
      <c r="N502" s="36" t="str">
        <f t="shared" si="39"/>
        <v>_JFAVC</v>
      </c>
      <c r="O502" s="36" t="s">
        <v>690</v>
      </c>
      <c r="P502" s="36" t="s">
        <v>6763</v>
      </c>
      <c r="Q502" s="36" t="s">
        <v>6764</v>
      </c>
    </row>
    <row r="503" spans="1:17">
      <c r="A503" s="36" t="s">
        <v>8063</v>
      </c>
      <c r="B503" s="36" t="str">
        <f t="shared" si="35"/>
        <v>_26189</v>
      </c>
      <c r="C503" s="36" t="s">
        <v>702</v>
      </c>
      <c r="D503" s="36" t="s">
        <v>89</v>
      </c>
      <c r="E503" s="36" t="str">
        <f t="shared" si="36"/>
        <v>_CAMSU</v>
      </c>
      <c r="F503" s="36" t="s">
        <v>46</v>
      </c>
      <c r="G503" s="36" t="s">
        <v>212</v>
      </c>
      <c r="H503" s="36" t="str">
        <f t="shared" si="37"/>
        <v>_VCBAS</v>
      </c>
      <c r="I503" s="36" t="s">
        <v>419</v>
      </c>
      <c r="J503" s="36" t="s">
        <v>677</v>
      </c>
      <c r="K503" s="36" t="str">
        <f t="shared" si="38"/>
        <v>_VRIST</v>
      </c>
      <c r="L503" s="36" t="s">
        <v>678</v>
      </c>
      <c r="M503" s="36" t="s">
        <v>689</v>
      </c>
      <c r="N503" s="36" t="str">
        <f t="shared" si="39"/>
        <v>_JFAVC</v>
      </c>
      <c r="O503" s="36" t="s">
        <v>690</v>
      </c>
      <c r="P503" s="36" t="s">
        <v>6763</v>
      </c>
      <c r="Q503" s="36" t="s">
        <v>6764</v>
      </c>
    </row>
    <row r="504" spans="1:17">
      <c r="A504" s="36" t="s">
        <v>8064</v>
      </c>
      <c r="B504" s="36" t="str">
        <f t="shared" si="35"/>
        <v>_26195</v>
      </c>
      <c r="C504" s="36" t="s">
        <v>704</v>
      </c>
      <c r="D504" s="36" t="s">
        <v>89</v>
      </c>
      <c r="E504" s="36" t="str">
        <f t="shared" si="36"/>
        <v>_CAMSU</v>
      </c>
      <c r="F504" s="36" t="s">
        <v>46</v>
      </c>
      <c r="G504" s="36" t="s">
        <v>212</v>
      </c>
      <c r="H504" s="36" t="str">
        <f t="shared" si="37"/>
        <v>_VCBAS</v>
      </c>
      <c r="I504" s="36" t="s">
        <v>419</v>
      </c>
      <c r="J504" s="36" t="s">
        <v>677</v>
      </c>
      <c r="K504" s="36" t="str">
        <f t="shared" si="38"/>
        <v>_VRIST</v>
      </c>
      <c r="L504" s="36" t="s">
        <v>678</v>
      </c>
      <c r="M504" s="36" t="s">
        <v>689</v>
      </c>
      <c r="N504" s="36" t="str">
        <f t="shared" si="39"/>
        <v>_JFAVC</v>
      </c>
      <c r="O504" s="36" t="s">
        <v>690</v>
      </c>
      <c r="P504" s="36" t="s">
        <v>6763</v>
      </c>
      <c r="Q504" s="36" t="s">
        <v>6764</v>
      </c>
    </row>
    <row r="505" spans="1:17">
      <c r="A505" s="36" t="s">
        <v>8065</v>
      </c>
      <c r="B505" s="36" t="str">
        <f t="shared" si="35"/>
        <v>_26209</v>
      </c>
      <c r="C505" s="36" t="s">
        <v>8066</v>
      </c>
      <c r="D505" s="36" t="s">
        <v>89</v>
      </c>
      <c r="E505" s="36" t="str">
        <f t="shared" si="36"/>
        <v>_CAMSU</v>
      </c>
      <c r="F505" s="36" t="s">
        <v>46</v>
      </c>
      <c r="G505" s="36" t="s">
        <v>212</v>
      </c>
      <c r="H505" s="36" t="str">
        <f t="shared" si="37"/>
        <v>_VCBAS</v>
      </c>
      <c r="I505" s="36" t="s">
        <v>419</v>
      </c>
      <c r="J505" s="36" t="s">
        <v>677</v>
      </c>
      <c r="K505" s="36" t="str">
        <f t="shared" si="38"/>
        <v>_VRIST</v>
      </c>
      <c r="L505" s="36" t="s">
        <v>678</v>
      </c>
      <c r="M505" s="36" t="s">
        <v>689</v>
      </c>
      <c r="N505" s="36" t="str">
        <f t="shared" si="39"/>
        <v>_JFAVC</v>
      </c>
      <c r="O505" s="36" t="s">
        <v>690</v>
      </c>
      <c r="P505" s="36" t="s">
        <v>6763</v>
      </c>
      <c r="Q505" s="36" t="s">
        <v>6764</v>
      </c>
    </row>
    <row r="506" spans="1:17">
      <c r="A506" s="36" t="s">
        <v>8067</v>
      </c>
      <c r="B506" s="36" t="str">
        <f t="shared" si="35"/>
        <v>_26250</v>
      </c>
      <c r="C506" s="36" t="s">
        <v>708</v>
      </c>
      <c r="D506" s="36" t="s">
        <v>89</v>
      </c>
      <c r="E506" s="36" t="str">
        <f t="shared" si="36"/>
        <v>_CAMSU</v>
      </c>
      <c r="F506" s="36" t="s">
        <v>46</v>
      </c>
      <c r="G506" s="36" t="s">
        <v>212</v>
      </c>
      <c r="H506" s="36" t="str">
        <f t="shared" si="37"/>
        <v>_VCBAS</v>
      </c>
      <c r="I506" s="36" t="s">
        <v>419</v>
      </c>
      <c r="J506" s="36" t="s">
        <v>677</v>
      </c>
      <c r="K506" s="36" t="str">
        <f t="shared" si="38"/>
        <v>_VRIST</v>
      </c>
      <c r="L506" s="36" t="s">
        <v>678</v>
      </c>
      <c r="M506" s="36" t="s">
        <v>689</v>
      </c>
      <c r="N506" s="36" t="str">
        <f t="shared" si="39"/>
        <v>_JFAVC</v>
      </c>
      <c r="O506" s="36" t="s">
        <v>690</v>
      </c>
      <c r="P506" s="36" t="s">
        <v>6763</v>
      </c>
      <c r="Q506" s="36" t="s">
        <v>6764</v>
      </c>
    </row>
    <row r="507" spans="1:17">
      <c r="A507" s="36" t="s">
        <v>8068</v>
      </c>
      <c r="B507" s="36" t="str">
        <f t="shared" si="35"/>
        <v>_26285</v>
      </c>
      <c r="C507" s="36" t="s">
        <v>710</v>
      </c>
      <c r="D507" s="36" t="s">
        <v>89</v>
      </c>
      <c r="E507" s="36" t="str">
        <f t="shared" si="36"/>
        <v>_CAMSU</v>
      </c>
      <c r="F507" s="36" t="s">
        <v>46</v>
      </c>
      <c r="G507" s="36" t="s">
        <v>212</v>
      </c>
      <c r="H507" s="36" t="str">
        <f t="shared" si="37"/>
        <v>_VCBAS</v>
      </c>
      <c r="I507" s="36" t="s">
        <v>419</v>
      </c>
      <c r="J507" s="36" t="s">
        <v>677</v>
      </c>
      <c r="K507" s="36" t="str">
        <f t="shared" si="38"/>
        <v>_VRIST</v>
      </c>
      <c r="L507" s="36" t="s">
        <v>678</v>
      </c>
      <c r="M507" s="36" t="s">
        <v>689</v>
      </c>
      <c r="N507" s="36" t="str">
        <f t="shared" si="39"/>
        <v>_JFAVC</v>
      </c>
      <c r="O507" s="36" t="s">
        <v>690</v>
      </c>
      <c r="P507" s="36" t="s">
        <v>6763</v>
      </c>
      <c r="Q507" s="36" t="s">
        <v>6764</v>
      </c>
    </row>
    <row r="508" spans="1:17">
      <c r="A508" s="36" t="s">
        <v>8069</v>
      </c>
      <c r="B508" s="36" t="str">
        <f t="shared" si="35"/>
        <v>_26295</v>
      </c>
      <c r="C508" s="36" t="s">
        <v>711</v>
      </c>
      <c r="D508" s="36" t="s">
        <v>89</v>
      </c>
      <c r="E508" s="36" t="str">
        <f t="shared" si="36"/>
        <v>_CAMSU</v>
      </c>
      <c r="F508" s="36" t="s">
        <v>46</v>
      </c>
      <c r="G508" s="36" t="s">
        <v>212</v>
      </c>
      <c r="H508" s="36" t="str">
        <f t="shared" si="37"/>
        <v>_VCBAS</v>
      </c>
      <c r="I508" s="36" t="s">
        <v>419</v>
      </c>
      <c r="J508" s="36" t="s">
        <v>677</v>
      </c>
      <c r="K508" s="36" t="str">
        <f t="shared" si="38"/>
        <v>_VRIST</v>
      </c>
      <c r="L508" s="36" t="s">
        <v>678</v>
      </c>
      <c r="M508" s="36" t="s">
        <v>689</v>
      </c>
      <c r="N508" s="36" t="str">
        <f t="shared" si="39"/>
        <v>_JFAVC</v>
      </c>
      <c r="O508" s="36" t="s">
        <v>690</v>
      </c>
      <c r="P508" s="36" t="s">
        <v>6763</v>
      </c>
      <c r="Q508" s="36" t="s">
        <v>6764</v>
      </c>
    </row>
    <row r="509" spans="1:17">
      <c r="A509" s="36" t="s">
        <v>8070</v>
      </c>
      <c r="B509" s="36" t="str">
        <f t="shared" si="35"/>
        <v>_26430</v>
      </c>
      <c r="C509" s="36" t="s">
        <v>713</v>
      </c>
      <c r="D509" s="36" t="s">
        <v>89</v>
      </c>
      <c r="E509" s="36" t="str">
        <f t="shared" si="36"/>
        <v>_CAMSU</v>
      </c>
      <c r="F509" s="36" t="s">
        <v>46</v>
      </c>
      <c r="G509" s="36" t="s">
        <v>212</v>
      </c>
      <c r="H509" s="36" t="str">
        <f t="shared" si="37"/>
        <v>_VCBAS</v>
      </c>
      <c r="I509" s="36" t="s">
        <v>419</v>
      </c>
      <c r="J509" s="36" t="s">
        <v>677</v>
      </c>
      <c r="K509" s="36" t="str">
        <f t="shared" si="38"/>
        <v>_VRIST</v>
      </c>
      <c r="L509" s="36" t="s">
        <v>678</v>
      </c>
      <c r="M509" s="36" t="s">
        <v>689</v>
      </c>
      <c r="N509" s="36" t="str">
        <f t="shared" si="39"/>
        <v>_JFAVC</v>
      </c>
      <c r="O509" s="36" t="s">
        <v>690</v>
      </c>
      <c r="P509" s="36" t="s">
        <v>6763</v>
      </c>
      <c r="Q509" s="36" t="s">
        <v>6764</v>
      </c>
    </row>
    <row r="510" spans="1:17">
      <c r="A510" s="36" t="s">
        <v>8071</v>
      </c>
      <c r="B510" s="36" t="str">
        <f t="shared" si="35"/>
        <v>_26431</v>
      </c>
      <c r="C510" s="36" t="s">
        <v>714</v>
      </c>
      <c r="D510" s="36" t="s">
        <v>89</v>
      </c>
      <c r="E510" s="36" t="str">
        <f t="shared" si="36"/>
        <v>_CAMSU</v>
      </c>
      <c r="F510" s="36" t="s">
        <v>46</v>
      </c>
      <c r="G510" s="36" t="s">
        <v>212</v>
      </c>
      <c r="H510" s="36" t="str">
        <f t="shared" si="37"/>
        <v>_VCBAS</v>
      </c>
      <c r="I510" s="36" t="s">
        <v>419</v>
      </c>
      <c r="J510" s="36" t="s">
        <v>677</v>
      </c>
      <c r="K510" s="36" t="str">
        <f t="shared" si="38"/>
        <v>_VRIST</v>
      </c>
      <c r="L510" s="36" t="s">
        <v>678</v>
      </c>
      <c r="M510" s="36" t="s">
        <v>689</v>
      </c>
      <c r="N510" s="36" t="str">
        <f t="shared" si="39"/>
        <v>_JFAVC</v>
      </c>
      <c r="O510" s="36" t="s">
        <v>690</v>
      </c>
      <c r="P510" s="36" t="s">
        <v>6763</v>
      </c>
      <c r="Q510" s="36" t="s">
        <v>6764</v>
      </c>
    </row>
    <row r="511" spans="1:17">
      <c r="A511" s="36" t="s">
        <v>8072</v>
      </c>
      <c r="B511" s="36" t="str">
        <f t="shared" si="35"/>
        <v>_26434</v>
      </c>
      <c r="C511" s="36" t="s">
        <v>715</v>
      </c>
      <c r="D511" s="36" t="s">
        <v>89</v>
      </c>
      <c r="E511" s="36" t="str">
        <f t="shared" si="36"/>
        <v>_CAMSU</v>
      </c>
      <c r="F511" s="36" t="s">
        <v>46</v>
      </c>
      <c r="G511" s="36" t="s">
        <v>212</v>
      </c>
      <c r="H511" s="36" t="str">
        <f t="shared" si="37"/>
        <v>_VCBAS</v>
      </c>
      <c r="I511" s="36" t="s">
        <v>419</v>
      </c>
      <c r="J511" s="36" t="s">
        <v>677</v>
      </c>
      <c r="K511" s="36" t="str">
        <f t="shared" si="38"/>
        <v>_VRIST</v>
      </c>
      <c r="L511" s="36" t="s">
        <v>678</v>
      </c>
      <c r="M511" s="36" t="s">
        <v>689</v>
      </c>
      <c r="N511" s="36" t="str">
        <f t="shared" si="39"/>
        <v>_JFAVC</v>
      </c>
      <c r="O511" s="36" t="s">
        <v>690</v>
      </c>
      <c r="P511" s="36" t="s">
        <v>6763</v>
      </c>
      <c r="Q511" s="36" t="s">
        <v>6764</v>
      </c>
    </row>
    <row r="512" spans="1:17">
      <c r="A512" s="36" t="s">
        <v>8073</v>
      </c>
      <c r="B512" s="36" t="str">
        <f t="shared" si="35"/>
        <v>_26179</v>
      </c>
      <c r="C512" s="36" t="s">
        <v>698</v>
      </c>
      <c r="D512" s="36" t="s">
        <v>89</v>
      </c>
      <c r="E512" s="36" t="str">
        <f t="shared" si="36"/>
        <v>_CAMSU</v>
      </c>
      <c r="F512" s="36" t="s">
        <v>46</v>
      </c>
      <c r="G512" s="36" t="s">
        <v>212</v>
      </c>
      <c r="H512" s="36" t="str">
        <f t="shared" si="37"/>
        <v>_VCBAS</v>
      </c>
      <c r="I512" s="36" t="s">
        <v>419</v>
      </c>
      <c r="J512" s="36" t="s">
        <v>677</v>
      </c>
      <c r="K512" s="36" t="str">
        <f t="shared" si="38"/>
        <v>_VRIST</v>
      </c>
      <c r="L512" s="36" t="s">
        <v>678</v>
      </c>
      <c r="M512" s="36" t="s">
        <v>689</v>
      </c>
      <c r="N512" s="36" t="str">
        <f t="shared" si="39"/>
        <v>_JFAVC</v>
      </c>
      <c r="O512" s="36" t="s">
        <v>690</v>
      </c>
      <c r="P512" s="36" t="s">
        <v>6347</v>
      </c>
      <c r="Q512" s="36" t="s">
        <v>6765</v>
      </c>
    </row>
    <row r="513" spans="1:17">
      <c r="A513" s="36" t="s">
        <v>8074</v>
      </c>
      <c r="B513" s="36" t="str">
        <f t="shared" si="35"/>
        <v>_26240</v>
      </c>
      <c r="C513" s="36" t="s">
        <v>720</v>
      </c>
      <c r="D513" s="36" t="s">
        <v>89</v>
      </c>
      <c r="E513" s="36" t="str">
        <f t="shared" si="36"/>
        <v>_CAMSU</v>
      </c>
      <c r="F513" s="36" t="s">
        <v>46</v>
      </c>
      <c r="G513" s="36" t="s">
        <v>212</v>
      </c>
      <c r="H513" s="36" t="str">
        <f t="shared" si="37"/>
        <v>_VCBAS</v>
      </c>
      <c r="I513" s="36" t="s">
        <v>419</v>
      </c>
      <c r="J513" s="36" t="s">
        <v>677</v>
      </c>
      <c r="K513" s="36" t="str">
        <f t="shared" si="38"/>
        <v>_VRIST</v>
      </c>
      <c r="L513" s="36" t="s">
        <v>678</v>
      </c>
      <c r="M513" s="36" t="s">
        <v>716</v>
      </c>
      <c r="N513" s="36" t="str">
        <f t="shared" si="39"/>
        <v>_JHSSC</v>
      </c>
      <c r="O513" s="36" t="s">
        <v>717</v>
      </c>
      <c r="P513" s="36" t="s">
        <v>718</v>
      </c>
      <c r="Q513" s="36" t="s">
        <v>719</v>
      </c>
    </row>
    <row r="514" spans="1:17">
      <c r="A514" s="36" t="s">
        <v>8075</v>
      </c>
      <c r="B514" s="36" t="str">
        <f t="shared" si="35"/>
        <v>_26255</v>
      </c>
      <c r="C514" s="36" t="s">
        <v>721</v>
      </c>
      <c r="D514" s="36" t="s">
        <v>89</v>
      </c>
      <c r="E514" s="36" t="str">
        <f t="shared" si="36"/>
        <v>_CAMSU</v>
      </c>
      <c r="F514" s="36" t="s">
        <v>46</v>
      </c>
      <c r="G514" s="36" t="s">
        <v>212</v>
      </c>
      <c r="H514" s="36" t="str">
        <f t="shared" si="37"/>
        <v>_VCBAS</v>
      </c>
      <c r="I514" s="36" t="s">
        <v>419</v>
      </c>
      <c r="J514" s="36" t="s">
        <v>677</v>
      </c>
      <c r="K514" s="36" t="str">
        <f t="shared" si="38"/>
        <v>_VRIST</v>
      </c>
      <c r="L514" s="36" t="s">
        <v>678</v>
      </c>
      <c r="M514" s="36" t="s">
        <v>716</v>
      </c>
      <c r="N514" s="36" t="str">
        <f t="shared" si="39"/>
        <v>_JHSSC</v>
      </c>
      <c r="O514" s="36" t="s">
        <v>717</v>
      </c>
      <c r="P514" s="36" t="s">
        <v>718</v>
      </c>
      <c r="Q514" s="36" t="s">
        <v>719</v>
      </c>
    </row>
    <row r="515" spans="1:17">
      <c r="A515" s="36" t="s">
        <v>8076</v>
      </c>
      <c r="B515" s="36" t="str">
        <f t="shared" si="35"/>
        <v>_26270</v>
      </c>
      <c r="C515" s="36" t="s">
        <v>722</v>
      </c>
      <c r="D515" s="36" t="s">
        <v>89</v>
      </c>
      <c r="E515" s="36" t="str">
        <f t="shared" si="36"/>
        <v>_CAMSU</v>
      </c>
      <c r="F515" s="36" t="s">
        <v>46</v>
      </c>
      <c r="G515" s="36" t="s">
        <v>212</v>
      </c>
      <c r="H515" s="36" t="str">
        <f t="shared" si="37"/>
        <v>_VCBAS</v>
      </c>
      <c r="I515" s="36" t="s">
        <v>419</v>
      </c>
      <c r="J515" s="36" t="s">
        <v>677</v>
      </c>
      <c r="K515" s="36" t="str">
        <f t="shared" si="38"/>
        <v>_VRIST</v>
      </c>
      <c r="L515" s="36" t="s">
        <v>678</v>
      </c>
      <c r="M515" s="36" t="s">
        <v>716</v>
      </c>
      <c r="N515" s="36" t="str">
        <f t="shared" si="39"/>
        <v>_JHSSC</v>
      </c>
      <c r="O515" s="36" t="s">
        <v>717</v>
      </c>
      <c r="P515" s="36" t="s">
        <v>718</v>
      </c>
      <c r="Q515" s="36" t="s">
        <v>719</v>
      </c>
    </row>
    <row r="516" spans="1:17">
      <c r="A516" s="36" t="s">
        <v>8077</v>
      </c>
      <c r="B516" s="36" t="str">
        <f t="shared" ref="B516:B579" si="40">"_"&amp;A516</f>
        <v>_26275</v>
      </c>
      <c r="C516" s="36" t="s">
        <v>723</v>
      </c>
      <c r="D516" s="36" t="s">
        <v>89</v>
      </c>
      <c r="E516" s="36" t="str">
        <f t="shared" ref="E516:E579" si="41">"_"&amp;D516</f>
        <v>_CAMSU</v>
      </c>
      <c r="F516" s="36" t="s">
        <v>46</v>
      </c>
      <c r="G516" s="36" t="s">
        <v>212</v>
      </c>
      <c r="H516" s="36" t="str">
        <f t="shared" ref="H516:H579" si="42">"_"&amp;G516</f>
        <v>_VCBAS</v>
      </c>
      <c r="I516" s="36" t="s">
        <v>419</v>
      </c>
      <c r="J516" s="36" t="s">
        <v>677</v>
      </c>
      <c r="K516" s="36" t="str">
        <f t="shared" ref="K516:K579" si="43">"_"&amp;J516</f>
        <v>_VRIST</v>
      </c>
      <c r="L516" s="36" t="s">
        <v>678</v>
      </c>
      <c r="M516" s="36" t="s">
        <v>716</v>
      </c>
      <c r="N516" s="36" t="str">
        <f t="shared" ref="N516:N579" si="44">"_"&amp;M516</f>
        <v>_JHSSC</v>
      </c>
      <c r="O516" s="36" t="s">
        <v>717</v>
      </c>
      <c r="P516" s="36" t="s">
        <v>718</v>
      </c>
      <c r="Q516" s="36" t="s">
        <v>719</v>
      </c>
    </row>
    <row r="517" spans="1:17">
      <c r="A517" s="36" t="s">
        <v>8078</v>
      </c>
      <c r="B517" s="36" t="str">
        <f t="shared" si="40"/>
        <v>_26436</v>
      </c>
      <c r="C517" s="36" t="s">
        <v>738</v>
      </c>
      <c r="D517" s="36" t="s">
        <v>89</v>
      </c>
      <c r="E517" s="36" t="str">
        <f t="shared" si="41"/>
        <v>_CAMSU</v>
      </c>
      <c r="F517" s="36" t="s">
        <v>46</v>
      </c>
      <c r="G517" s="36" t="s">
        <v>212</v>
      </c>
      <c r="H517" s="36" t="str">
        <f t="shared" si="42"/>
        <v>_VCBAS</v>
      </c>
      <c r="I517" s="36" t="s">
        <v>419</v>
      </c>
      <c r="J517" s="36" t="s">
        <v>677</v>
      </c>
      <c r="K517" s="36" t="str">
        <f t="shared" si="43"/>
        <v>_VRIST</v>
      </c>
      <c r="L517" s="36" t="s">
        <v>678</v>
      </c>
      <c r="M517" s="36" t="s">
        <v>724</v>
      </c>
      <c r="N517" s="36" t="str">
        <f t="shared" si="44"/>
        <v>_JICCS</v>
      </c>
      <c r="O517" s="36" t="s">
        <v>725</v>
      </c>
      <c r="P517" s="36" t="s">
        <v>6766</v>
      </c>
      <c r="Q517" s="36" t="s">
        <v>6767</v>
      </c>
    </row>
    <row r="518" spans="1:17">
      <c r="A518" s="36" t="s">
        <v>8079</v>
      </c>
      <c r="B518" s="36" t="str">
        <f t="shared" si="40"/>
        <v>_26227</v>
      </c>
      <c r="C518" s="36" t="s">
        <v>729</v>
      </c>
      <c r="D518" s="36" t="s">
        <v>89</v>
      </c>
      <c r="E518" s="36" t="str">
        <f t="shared" si="41"/>
        <v>_CAMSU</v>
      </c>
      <c r="F518" s="36" t="s">
        <v>46</v>
      </c>
      <c r="G518" s="36" t="s">
        <v>212</v>
      </c>
      <c r="H518" s="36" t="str">
        <f t="shared" si="42"/>
        <v>_VCBAS</v>
      </c>
      <c r="I518" s="36" t="s">
        <v>419</v>
      </c>
      <c r="J518" s="36" t="s">
        <v>677</v>
      </c>
      <c r="K518" s="36" t="str">
        <f t="shared" si="43"/>
        <v>_VRIST</v>
      </c>
      <c r="L518" s="36" t="s">
        <v>678</v>
      </c>
      <c r="M518" s="36" t="s">
        <v>724</v>
      </c>
      <c r="N518" s="36" t="str">
        <f t="shared" si="44"/>
        <v>_JICCS</v>
      </c>
      <c r="O518" s="36" t="s">
        <v>725</v>
      </c>
      <c r="P518" s="36" t="s">
        <v>726</v>
      </c>
      <c r="Q518" s="36" t="s">
        <v>727</v>
      </c>
    </row>
    <row r="519" spans="1:17">
      <c r="A519" s="36" t="s">
        <v>8080</v>
      </c>
      <c r="B519" s="36" t="str">
        <f t="shared" si="40"/>
        <v>_26301</v>
      </c>
      <c r="C519" s="36" t="s">
        <v>730</v>
      </c>
      <c r="D519" s="36" t="s">
        <v>89</v>
      </c>
      <c r="E519" s="36" t="str">
        <f t="shared" si="41"/>
        <v>_CAMSU</v>
      </c>
      <c r="F519" s="36" t="s">
        <v>46</v>
      </c>
      <c r="G519" s="36" t="s">
        <v>212</v>
      </c>
      <c r="H519" s="36" t="str">
        <f t="shared" si="42"/>
        <v>_VCBAS</v>
      </c>
      <c r="I519" s="36" t="s">
        <v>419</v>
      </c>
      <c r="J519" s="36" t="s">
        <v>677</v>
      </c>
      <c r="K519" s="36" t="str">
        <f t="shared" si="43"/>
        <v>_VRIST</v>
      </c>
      <c r="L519" s="36" t="s">
        <v>678</v>
      </c>
      <c r="M519" s="36" t="s">
        <v>724</v>
      </c>
      <c r="N519" s="36" t="str">
        <f t="shared" si="44"/>
        <v>_JICCS</v>
      </c>
      <c r="O519" s="36" t="s">
        <v>725</v>
      </c>
      <c r="P519" s="36" t="s">
        <v>726</v>
      </c>
      <c r="Q519" s="36" t="s">
        <v>727</v>
      </c>
    </row>
    <row r="520" spans="1:17">
      <c r="A520" s="36" t="s">
        <v>8081</v>
      </c>
      <c r="B520" s="36" t="str">
        <f t="shared" si="40"/>
        <v>_26302</v>
      </c>
      <c r="C520" s="36" t="s">
        <v>731</v>
      </c>
      <c r="D520" s="36" t="s">
        <v>89</v>
      </c>
      <c r="E520" s="36" t="str">
        <f t="shared" si="41"/>
        <v>_CAMSU</v>
      </c>
      <c r="F520" s="36" t="s">
        <v>46</v>
      </c>
      <c r="G520" s="36" t="s">
        <v>212</v>
      </c>
      <c r="H520" s="36" t="str">
        <f t="shared" si="42"/>
        <v>_VCBAS</v>
      </c>
      <c r="I520" s="36" t="s">
        <v>419</v>
      </c>
      <c r="J520" s="36" t="s">
        <v>677</v>
      </c>
      <c r="K520" s="36" t="str">
        <f t="shared" si="43"/>
        <v>_VRIST</v>
      </c>
      <c r="L520" s="36" t="s">
        <v>678</v>
      </c>
      <c r="M520" s="36" t="s">
        <v>724</v>
      </c>
      <c r="N520" s="36" t="str">
        <f t="shared" si="44"/>
        <v>_JICCS</v>
      </c>
      <c r="O520" s="36" t="s">
        <v>725</v>
      </c>
      <c r="P520" s="36" t="s">
        <v>726</v>
      </c>
      <c r="Q520" s="36" t="s">
        <v>727</v>
      </c>
    </row>
    <row r="521" spans="1:17">
      <c r="A521" s="36" t="s">
        <v>8082</v>
      </c>
      <c r="B521" s="36" t="str">
        <f t="shared" si="40"/>
        <v>_26305</v>
      </c>
      <c r="C521" s="36" t="s">
        <v>734</v>
      </c>
      <c r="D521" s="36" t="s">
        <v>89</v>
      </c>
      <c r="E521" s="36" t="str">
        <f t="shared" si="41"/>
        <v>_CAMSU</v>
      </c>
      <c r="F521" s="36" t="s">
        <v>46</v>
      </c>
      <c r="G521" s="36" t="s">
        <v>212</v>
      </c>
      <c r="H521" s="36" t="str">
        <f t="shared" si="42"/>
        <v>_VCBAS</v>
      </c>
      <c r="I521" s="36" t="s">
        <v>419</v>
      </c>
      <c r="J521" s="36" t="s">
        <v>677</v>
      </c>
      <c r="K521" s="36" t="str">
        <f t="shared" si="43"/>
        <v>_VRIST</v>
      </c>
      <c r="L521" s="36" t="s">
        <v>678</v>
      </c>
      <c r="M521" s="36" t="s">
        <v>724</v>
      </c>
      <c r="N521" s="36" t="str">
        <f t="shared" si="44"/>
        <v>_JICCS</v>
      </c>
      <c r="O521" s="36" t="s">
        <v>725</v>
      </c>
      <c r="P521" s="36" t="s">
        <v>726</v>
      </c>
      <c r="Q521" s="36" t="s">
        <v>727</v>
      </c>
    </row>
    <row r="522" spans="1:17">
      <c r="A522" s="36" t="s">
        <v>8083</v>
      </c>
      <c r="B522" s="36" t="str">
        <f t="shared" si="40"/>
        <v>_26389</v>
      </c>
      <c r="C522" s="36" t="s">
        <v>735</v>
      </c>
      <c r="D522" s="36" t="s">
        <v>89</v>
      </c>
      <c r="E522" s="36" t="str">
        <f t="shared" si="41"/>
        <v>_CAMSU</v>
      </c>
      <c r="F522" s="36" t="s">
        <v>46</v>
      </c>
      <c r="G522" s="36" t="s">
        <v>212</v>
      </c>
      <c r="H522" s="36" t="str">
        <f t="shared" si="42"/>
        <v>_VCBAS</v>
      </c>
      <c r="I522" s="36" t="s">
        <v>419</v>
      </c>
      <c r="J522" s="36" t="s">
        <v>677</v>
      </c>
      <c r="K522" s="36" t="str">
        <f t="shared" si="43"/>
        <v>_VRIST</v>
      </c>
      <c r="L522" s="36" t="s">
        <v>678</v>
      </c>
      <c r="M522" s="36" t="s">
        <v>724</v>
      </c>
      <c r="N522" s="36" t="str">
        <f t="shared" si="44"/>
        <v>_JICCS</v>
      </c>
      <c r="O522" s="36" t="s">
        <v>725</v>
      </c>
      <c r="P522" s="36" t="s">
        <v>726</v>
      </c>
      <c r="Q522" s="36" t="s">
        <v>727</v>
      </c>
    </row>
    <row r="523" spans="1:17">
      <c r="A523" s="36" t="s">
        <v>8084</v>
      </c>
      <c r="B523" s="36" t="str">
        <f t="shared" si="40"/>
        <v>_26426</v>
      </c>
      <c r="C523" s="36" t="s">
        <v>737</v>
      </c>
      <c r="D523" s="36" t="s">
        <v>89</v>
      </c>
      <c r="E523" s="36" t="str">
        <f t="shared" si="41"/>
        <v>_CAMSU</v>
      </c>
      <c r="F523" s="36" t="s">
        <v>46</v>
      </c>
      <c r="G523" s="36" t="s">
        <v>212</v>
      </c>
      <c r="H523" s="36" t="str">
        <f t="shared" si="42"/>
        <v>_VCBAS</v>
      </c>
      <c r="I523" s="36" t="s">
        <v>419</v>
      </c>
      <c r="J523" s="36" t="s">
        <v>677</v>
      </c>
      <c r="K523" s="36" t="str">
        <f t="shared" si="43"/>
        <v>_VRIST</v>
      </c>
      <c r="L523" s="36" t="s">
        <v>678</v>
      </c>
      <c r="M523" s="36" t="s">
        <v>724</v>
      </c>
      <c r="N523" s="36" t="str">
        <f t="shared" si="44"/>
        <v>_JICCS</v>
      </c>
      <c r="O523" s="36" t="s">
        <v>725</v>
      </c>
      <c r="P523" s="36" t="s">
        <v>726</v>
      </c>
      <c r="Q523" s="36" t="s">
        <v>727</v>
      </c>
    </row>
    <row r="524" spans="1:17">
      <c r="A524" s="36" t="s">
        <v>8085</v>
      </c>
      <c r="B524" s="36" t="str">
        <f t="shared" si="40"/>
        <v>_31671</v>
      </c>
      <c r="C524" s="36" t="s">
        <v>741</v>
      </c>
      <c r="D524" s="36" t="s">
        <v>89</v>
      </c>
      <c r="E524" s="36" t="str">
        <f t="shared" si="41"/>
        <v>_CAMSU</v>
      </c>
      <c r="F524" s="36" t="s">
        <v>46</v>
      </c>
      <c r="G524" s="36" t="s">
        <v>212</v>
      </c>
      <c r="H524" s="36" t="str">
        <f t="shared" si="42"/>
        <v>_VCBAS</v>
      </c>
      <c r="I524" s="36" t="s">
        <v>419</v>
      </c>
      <c r="J524" s="36" t="s">
        <v>677</v>
      </c>
      <c r="K524" s="36" t="str">
        <f t="shared" si="43"/>
        <v>_VRIST</v>
      </c>
      <c r="L524" s="36" t="s">
        <v>678</v>
      </c>
      <c r="M524" s="36" t="s">
        <v>724</v>
      </c>
      <c r="N524" s="36" t="str">
        <f t="shared" si="44"/>
        <v>_JICCS</v>
      </c>
      <c r="O524" s="36" t="s">
        <v>725</v>
      </c>
      <c r="P524" s="36" t="s">
        <v>726</v>
      </c>
      <c r="Q524" s="36" t="s">
        <v>727</v>
      </c>
    </row>
    <row r="525" spans="1:17">
      <c r="A525" s="36" t="s">
        <v>8086</v>
      </c>
      <c r="B525" s="36" t="str">
        <f t="shared" si="40"/>
        <v>_31679</v>
      </c>
      <c r="C525" s="36" t="s">
        <v>742</v>
      </c>
      <c r="D525" s="36" t="s">
        <v>89</v>
      </c>
      <c r="E525" s="36" t="str">
        <f t="shared" si="41"/>
        <v>_CAMSU</v>
      </c>
      <c r="F525" s="36" t="s">
        <v>46</v>
      </c>
      <c r="G525" s="36" t="s">
        <v>212</v>
      </c>
      <c r="H525" s="36" t="str">
        <f t="shared" si="42"/>
        <v>_VCBAS</v>
      </c>
      <c r="I525" s="36" t="s">
        <v>419</v>
      </c>
      <c r="J525" s="36" t="s">
        <v>677</v>
      </c>
      <c r="K525" s="36" t="str">
        <f t="shared" si="43"/>
        <v>_VRIST</v>
      </c>
      <c r="L525" s="36" t="s">
        <v>678</v>
      </c>
      <c r="M525" s="36" t="s">
        <v>724</v>
      </c>
      <c r="N525" s="36" t="str">
        <f t="shared" si="44"/>
        <v>_JICCS</v>
      </c>
      <c r="O525" s="36" t="s">
        <v>725</v>
      </c>
      <c r="P525" s="36" t="s">
        <v>726</v>
      </c>
      <c r="Q525" s="36" t="s">
        <v>727</v>
      </c>
    </row>
    <row r="526" spans="1:17">
      <c r="A526" s="36" t="s">
        <v>8087</v>
      </c>
      <c r="B526" s="36" t="str">
        <f t="shared" si="40"/>
        <v>_26424</v>
      </c>
      <c r="C526" s="36" t="s">
        <v>6770</v>
      </c>
      <c r="D526" s="36" t="s">
        <v>89</v>
      </c>
      <c r="E526" s="36" t="str">
        <f t="shared" si="41"/>
        <v>_CAMSU</v>
      </c>
      <c r="F526" s="36" t="s">
        <v>46</v>
      </c>
      <c r="G526" s="36" t="s">
        <v>212</v>
      </c>
      <c r="H526" s="36" t="str">
        <f t="shared" si="42"/>
        <v>_VCBAS</v>
      </c>
      <c r="I526" s="36" t="s">
        <v>419</v>
      </c>
      <c r="J526" s="36" t="s">
        <v>677</v>
      </c>
      <c r="K526" s="36" t="str">
        <f t="shared" si="43"/>
        <v>_VRIST</v>
      </c>
      <c r="L526" s="36" t="s">
        <v>678</v>
      </c>
      <c r="M526" s="36" t="s">
        <v>724</v>
      </c>
      <c r="N526" s="36" t="str">
        <f t="shared" si="44"/>
        <v>_JICCS</v>
      </c>
      <c r="O526" s="36" t="s">
        <v>725</v>
      </c>
      <c r="P526" s="36" t="s">
        <v>6768</v>
      </c>
      <c r="Q526" s="36" t="s">
        <v>6769</v>
      </c>
    </row>
    <row r="527" spans="1:17">
      <c r="A527" s="36" t="s">
        <v>8088</v>
      </c>
      <c r="B527" s="36" t="str">
        <f t="shared" si="40"/>
        <v>_26304</v>
      </c>
      <c r="C527" s="36" t="s">
        <v>733</v>
      </c>
      <c r="D527" s="36" t="s">
        <v>89</v>
      </c>
      <c r="E527" s="36" t="str">
        <f t="shared" si="41"/>
        <v>_CAMSU</v>
      </c>
      <c r="F527" s="36" t="s">
        <v>46</v>
      </c>
      <c r="G527" s="36" t="s">
        <v>212</v>
      </c>
      <c r="H527" s="36" t="str">
        <f t="shared" si="42"/>
        <v>_VCBAS</v>
      </c>
      <c r="I527" s="36" t="s">
        <v>419</v>
      </c>
      <c r="J527" s="36" t="s">
        <v>677</v>
      </c>
      <c r="K527" s="36" t="str">
        <f t="shared" si="43"/>
        <v>_VRIST</v>
      </c>
      <c r="L527" s="36" t="s">
        <v>678</v>
      </c>
      <c r="M527" s="36" t="s">
        <v>724</v>
      </c>
      <c r="N527" s="36" t="str">
        <f t="shared" si="44"/>
        <v>_JICCS</v>
      </c>
      <c r="O527" s="36" t="s">
        <v>725</v>
      </c>
      <c r="P527" s="36" t="s">
        <v>6771</v>
      </c>
      <c r="Q527" s="36" t="s">
        <v>6772</v>
      </c>
    </row>
    <row r="528" spans="1:17">
      <c r="A528" s="36" t="s">
        <v>8089</v>
      </c>
      <c r="B528" s="36" t="str">
        <f t="shared" si="40"/>
        <v>_26443</v>
      </c>
      <c r="C528" s="36" t="s">
        <v>740</v>
      </c>
      <c r="D528" s="36" t="s">
        <v>89</v>
      </c>
      <c r="E528" s="36" t="str">
        <f t="shared" si="41"/>
        <v>_CAMSU</v>
      </c>
      <c r="F528" s="36" t="s">
        <v>46</v>
      </c>
      <c r="G528" s="36" t="s">
        <v>212</v>
      </c>
      <c r="H528" s="36" t="str">
        <f t="shared" si="42"/>
        <v>_VCBAS</v>
      </c>
      <c r="I528" s="36" t="s">
        <v>419</v>
      </c>
      <c r="J528" s="36" t="s">
        <v>677</v>
      </c>
      <c r="K528" s="36" t="str">
        <f t="shared" si="43"/>
        <v>_VRIST</v>
      </c>
      <c r="L528" s="36" t="s">
        <v>678</v>
      </c>
      <c r="M528" s="36" t="s">
        <v>724</v>
      </c>
      <c r="N528" s="36" t="str">
        <f t="shared" si="44"/>
        <v>_JICCS</v>
      </c>
      <c r="O528" s="36" t="s">
        <v>725</v>
      </c>
      <c r="P528" s="36" t="s">
        <v>6771</v>
      </c>
      <c r="Q528" s="36" t="s">
        <v>6772</v>
      </c>
    </row>
    <row r="529" spans="1:17">
      <c r="A529" s="36" t="s">
        <v>8090</v>
      </c>
      <c r="B529" s="36" t="str">
        <f t="shared" si="40"/>
        <v>_26235</v>
      </c>
      <c r="C529" s="36" t="s">
        <v>6775</v>
      </c>
      <c r="D529" s="36" t="s">
        <v>89</v>
      </c>
      <c r="E529" s="36" t="str">
        <f t="shared" si="41"/>
        <v>_CAMSU</v>
      </c>
      <c r="F529" s="36" t="s">
        <v>46</v>
      </c>
      <c r="G529" s="36" t="s">
        <v>212</v>
      </c>
      <c r="H529" s="36" t="str">
        <f t="shared" si="42"/>
        <v>_VCBAS</v>
      </c>
      <c r="I529" s="36" t="s">
        <v>419</v>
      </c>
      <c r="J529" s="36" t="s">
        <v>677</v>
      </c>
      <c r="K529" s="36" t="str">
        <f t="shared" si="43"/>
        <v>_VRIST</v>
      </c>
      <c r="L529" s="36" t="s">
        <v>678</v>
      </c>
      <c r="M529" s="36" t="s">
        <v>724</v>
      </c>
      <c r="N529" s="36" t="str">
        <f t="shared" si="44"/>
        <v>_JICCS</v>
      </c>
      <c r="O529" s="36" t="s">
        <v>725</v>
      </c>
      <c r="P529" s="36" t="s">
        <v>6773</v>
      </c>
      <c r="Q529" s="36" t="s">
        <v>6774</v>
      </c>
    </row>
    <row r="530" spans="1:17">
      <c r="A530" s="36" t="s">
        <v>8091</v>
      </c>
      <c r="B530" s="36" t="str">
        <f t="shared" si="40"/>
        <v>_26236</v>
      </c>
      <c r="C530" s="36" t="s">
        <v>6776</v>
      </c>
      <c r="D530" s="36" t="s">
        <v>89</v>
      </c>
      <c r="E530" s="36" t="str">
        <f t="shared" si="41"/>
        <v>_CAMSU</v>
      </c>
      <c r="F530" s="36" t="s">
        <v>46</v>
      </c>
      <c r="G530" s="36" t="s">
        <v>212</v>
      </c>
      <c r="H530" s="36" t="str">
        <f t="shared" si="42"/>
        <v>_VCBAS</v>
      </c>
      <c r="I530" s="36" t="s">
        <v>419</v>
      </c>
      <c r="J530" s="36" t="s">
        <v>677</v>
      </c>
      <c r="K530" s="36" t="str">
        <f t="shared" si="43"/>
        <v>_VRIST</v>
      </c>
      <c r="L530" s="36" t="s">
        <v>678</v>
      </c>
      <c r="M530" s="36" t="s">
        <v>724</v>
      </c>
      <c r="N530" s="36" t="str">
        <f t="shared" si="44"/>
        <v>_JICCS</v>
      </c>
      <c r="O530" s="36" t="s">
        <v>725</v>
      </c>
      <c r="P530" s="36" t="s">
        <v>6773</v>
      </c>
      <c r="Q530" s="36" t="s">
        <v>6774</v>
      </c>
    </row>
    <row r="531" spans="1:17">
      <c r="A531" s="36" t="s">
        <v>8092</v>
      </c>
      <c r="B531" s="36" t="str">
        <f t="shared" si="40"/>
        <v>_26303</v>
      </c>
      <c r="C531" s="36" t="s">
        <v>732</v>
      </c>
      <c r="D531" s="36" t="s">
        <v>89</v>
      </c>
      <c r="E531" s="36" t="str">
        <f t="shared" si="41"/>
        <v>_CAMSU</v>
      </c>
      <c r="F531" s="36" t="s">
        <v>46</v>
      </c>
      <c r="G531" s="36" t="s">
        <v>212</v>
      </c>
      <c r="H531" s="36" t="str">
        <f t="shared" si="42"/>
        <v>_VCBAS</v>
      </c>
      <c r="I531" s="36" t="s">
        <v>419</v>
      </c>
      <c r="J531" s="36" t="s">
        <v>677</v>
      </c>
      <c r="K531" s="36" t="str">
        <f t="shared" si="43"/>
        <v>_VRIST</v>
      </c>
      <c r="L531" s="36" t="s">
        <v>678</v>
      </c>
      <c r="M531" s="36" t="s">
        <v>724</v>
      </c>
      <c r="N531" s="36" t="str">
        <f t="shared" si="44"/>
        <v>_JICCS</v>
      </c>
      <c r="O531" s="36" t="s">
        <v>725</v>
      </c>
      <c r="P531" s="36" t="s">
        <v>6773</v>
      </c>
      <c r="Q531" s="36" t="s">
        <v>6774</v>
      </c>
    </row>
    <row r="532" spans="1:17">
      <c r="A532" s="36" t="s">
        <v>8093</v>
      </c>
      <c r="B532" s="36" t="str">
        <f t="shared" si="40"/>
        <v>_26306</v>
      </c>
      <c r="C532" s="36" t="s">
        <v>6777</v>
      </c>
      <c r="D532" s="36" t="s">
        <v>89</v>
      </c>
      <c r="E532" s="36" t="str">
        <f t="shared" si="41"/>
        <v>_CAMSU</v>
      </c>
      <c r="F532" s="36" t="s">
        <v>46</v>
      </c>
      <c r="G532" s="36" t="s">
        <v>212</v>
      </c>
      <c r="H532" s="36" t="str">
        <f t="shared" si="42"/>
        <v>_VCBAS</v>
      </c>
      <c r="I532" s="36" t="s">
        <v>419</v>
      </c>
      <c r="J532" s="36" t="s">
        <v>677</v>
      </c>
      <c r="K532" s="36" t="str">
        <f t="shared" si="43"/>
        <v>_VRIST</v>
      </c>
      <c r="L532" s="36" t="s">
        <v>678</v>
      </c>
      <c r="M532" s="36" t="s">
        <v>724</v>
      </c>
      <c r="N532" s="36" t="str">
        <f t="shared" si="44"/>
        <v>_JICCS</v>
      </c>
      <c r="O532" s="36" t="s">
        <v>725</v>
      </c>
      <c r="P532" s="36" t="s">
        <v>6773</v>
      </c>
      <c r="Q532" s="36" t="s">
        <v>6774</v>
      </c>
    </row>
    <row r="533" spans="1:17">
      <c r="A533" s="36" t="s">
        <v>8094</v>
      </c>
      <c r="B533" s="36" t="str">
        <f t="shared" si="40"/>
        <v>_26412</v>
      </c>
      <c r="C533" s="36" t="s">
        <v>736</v>
      </c>
      <c r="D533" s="36" t="s">
        <v>89</v>
      </c>
      <c r="E533" s="36" t="str">
        <f t="shared" si="41"/>
        <v>_CAMSU</v>
      </c>
      <c r="F533" s="36" t="s">
        <v>46</v>
      </c>
      <c r="G533" s="36" t="s">
        <v>212</v>
      </c>
      <c r="H533" s="36" t="str">
        <f t="shared" si="42"/>
        <v>_VCBAS</v>
      </c>
      <c r="I533" s="36" t="s">
        <v>419</v>
      </c>
      <c r="J533" s="36" t="s">
        <v>677</v>
      </c>
      <c r="K533" s="36" t="str">
        <f t="shared" si="43"/>
        <v>_VRIST</v>
      </c>
      <c r="L533" s="36" t="s">
        <v>678</v>
      </c>
      <c r="M533" s="36" t="s">
        <v>724</v>
      </c>
      <c r="N533" s="36" t="str">
        <f t="shared" si="44"/>
        <v>_JICCS</v>
      </c>
      <c r="O533" s="36" t="s">
        <v>725</v>
      </c>
      <c r="P533" s="36" t="s">
        <v>6773</v>
      </c>
      <c r="Q533" s="36" t="s">
        <v>6774</v>
      </c>
    </row>
    <row r="534" spans="1:17">
      <c r="A534" s="36" t="s">
        <v>8095</v>
      </c>
      <c r="B534" s="36" t="str">
        <f t="shared" si="40"/>
        <v>_26440</v>
      </c>
      <c r="C534" s="36" t="s">
        <v>739</v>
      </c>
      <c r="D534" s="36" t="s">
        <v>89</v>
      </c>
      <c r="E534" s="36" t="str">
        <f t="shared" si="41"/>
        <v>_CAMSU</v>
      </c>
      <c r="F534" s="36" t="s">
        <v>46</v>
      </c>
      <c r="G534" s="36" t="s">
        <v>212</v>
      </c>
      <c r="H534" s="36" t="str">
        <f t="shared" si="42"/>
        <v>_VCBAS</v>
      </c>
      <c r="I534" s="36" t="s">
        <v>419</v>
      </c>
      <c r="J534" s="36" t="s">
        <v>677</v>
      </c>
      <c r="K534" s="36" t="str">
        <f t="shared" si="43"/>
        <v>_VRIST</v>
      </c>
      <c r="L534" s="36" t="s">
        <v>678</v>
      </c>
      <c r="M534" s="36" t="s">
        <v>724</v>
      </c>
      <c r="N534" s="36" t="str">
        <f t="shared" si="44"/>
        <v>_JICCS</v>
      </c>
      <c r="O534" s="36" t="s">
        <v>725</v>
      </c>
      <c r="P534" s="36" t="s">
        <v>6773</v>
      </c>
      <c r="Q534" s="36" t="s">
        <v>6774</v>
      </c>
    </row>
    <row r="535" spans="1:17">
      <c r="A535" s="36" t="s">
        <v>8096</v>
      </c>
      <c r="B535" s="36" t="str">
        <f t="shared" si="40"/>
        <v>_26361</v>
      </c>
      <c r="C535" s="36" t="s">
        <v>751</v>
      </c>
      <c r="D535" s="36" t="s">
        <v>89</v>
      </c>
      <c r="E535" s="36" t="str">
        <f t="shared" si="41"/>
        <v>_CAMSU</v>
      </c>
      <c r="F535" s="36" t="s">
        <v>46</v>
      </c>
      <c r="G535" s="36" t="s">
        <v>212</v>
      </c>
      <c r="H535" s="36" t="str">
        <f t="shared" si="42"/>
        <v>_VCBAS</v>
      </c>
      <c r="I535" s="36" t="s">
        <v>419</v>
      </c>
      <c r="J535" s="36" t="s">
        <v>677</v>
      </c>
      <c r="K535" s="36" t="str">
        <f t="shared" si="43"/>
        <v>_VRIST</v>
      </c>
      <c r="L535" s="36" t="s">
        <v>678</v>
      </c>
      <c r="M535" s="36" t="s">
        <v>743</v>
      </c>
      <c r="N535" s="36" t="str">
        <f t="shared" si="44"/>
        <v>_JJCNS</v>
      </c>
      <c r="O535" s="36" t="s">
        <v>744</v>
      </c>
      <c r="P535" s="36" t="s">
        <v>745</v>
      </c>
      <c r="Q535" s="36" t="s">
        <v>746</v>
      </c>
    </row>
    <row r="536" spans="1:17">
      <c r="A536" s="36" t="s">
        <v>8097</v>
      </c>
      <c r="B536" s="36" t="str">
        <f t="shared" si="40"/>
        <v>_26367</v>
      </c>
      <c r="C536" s="36" t="s">
        <v>756</v>
      </c>
      <c r="D536" s="36" t="s">
        <v>89</v>
      </c>
      <c r="E536" s="36" t="str">
        <f t="shared" si="41"/>
        <v>_CAMSU</v>
      </c>
      <c r="F536" s="36" t="s">
        <v>46</v>
      </c>
      <c r="G536" s="36" t="s">
        <v>212</v>
      </c>
      <c r="H536" s="36" t="str">
        <f t="shared" si="42"/>
        <v>_VCBAS</v>
      </c>
      <c r="I536" s="36" t="s">
        <v>419</v>
      </c>
      <c r="J536" s="36" t="s">
        <v>677</v>
      </c>
      <c r="K536" s="36" t="str">
        <f t="shared" si="43"/>
        <v>_VRIST</v>
      </c>
      <c r="L536" s="36" t="s">
        <v>678</v>
      </c>
      <c r="M536" s="36" t="s">
        <v>743</v>
      </c>
      <c r="N536" s="36" t="str">
        <f t="shared" si="44"/>
        <v>_JJCNS</v>
      </c>
      <c r="O536" s="36" t="s">
        <v>744</v>
      </c>
      <c r="P536" s="36" t="s">
        <v>745</v>
      </c>
      <c r="Q536" s="36" t="s">
        <v>746</v>
      </c>
    </row>
    <row r="537" spans="1:17">
      <c r="A537" s="36" t="s">
        <v>8098</v>
      </c>
      <c r="B537" s="36" t="str">
        <f t="shared" si="40"/>
        <v>_26368</v>
      </c>
      <c r="C537" s="36" t="s">
        <v>757</v>
      </c>
      <c r="D537" s="36" t="s">
        <v>89</v>
      </c>
      <c r="E537" s="36" t="str">
        <f t="shared" si="41"/>
        <v>_CAMSU</v>
      </c>
      <c r="F537" s="36" t="s">
        <v>46</v>
      </c>
      <c r="G537" s="36" t="s">
        <v>212</v>
      </c>
      <c r="H537" s="36" t="str">
        <f t="shared" si="42"/>
        <v>_VCBAS</v>
      </c>
      <c r="I537" s="36" t="s">
        <v>419</v>
      </c>
      <c r="J537" s="36" t="s">
        <v>677</v>
      </c>
      <c r="K537" s="36" t="str">
        <f t="shared" si="43"/>
        <v>_VRIST</v>
      </c>
      <c r="L537" s="36" t="s">
        <v>678</v>
      </c>
      <c r="M537" s="36" t="s">
        <v>743</v>
      </c>
      <c r="N537" s="36" t="str">
        <f t="shared" si="44"/>
        <v>_JJCNS</v>
      </c>
      <c r="O537" s="36" t="s">
        <v>744</v>
      </c>
      <c r="P537" s="36" t="s">
        <v>745</v>
      </c>
      <c r="Q537" s="36" t="s">
        <v>746</v>
      </c>
    </row>
    <row r="538" spans="1:17">
      <c r="A538" s="36" t="s">
        <v>8099</v>
      </c>
      <c r="B538" s="36" t="str">
        <f t="shared" si="40"/>
        <v>_26369</v>
      </c>
      <c r="C538" s="36" t="s">
        <v>758</v>
      </c>
      <c r="D538" s="36" t="s">
        <v>89</v>
      </c>
      <c r="E538" s="36" t="str">
        <f t="shared" si="41"/>
        <v>_CAMSU</v>
      </c>
      <c r="F538" s="36" t="s">
        <v>46</v>
      </c>
      <c r="G538" s="36" t="s">
        <v>212</v>
      </c>
      <c r="H538" s="36" t="str">
        <f t="shared" si="42"/>
        <v>_VCBAS</v>
      </c>
      <c r="I538" s="36" t="s">
        <v>419</v>
      </c>
      <c r="J538" s="36" t="s">
        <v>677</v>
      </c>
      <c r="K538" s="36" t="str">
        <f t="shared" si="43"/>
        <v>_VRIST</v>
      </c>
      <c r="L538" s="36" t="s">
        <v>678</v>
      </c>
      <c r="M538" s="36" t="s">
        <v>743</v>
      </c>
      <c r="N538" s="36" t="str">
        <f t="shared" si="44"/>
        <v>_JJCNS</v>
      </c>
      <c r="O538" s="36" t="s">
        <v>744</v>
      </c>
      <c r="P538" s="36" t="s">
        <v>745</v>
      </c>
      <c r="Q538" s="36" t="s">
        <v>746</v>
      </c>
    </row>
    <row r="539" spans="1:17">
      <c r="A539" s="36" t="s">
        <v>8100</v>
      </c>
      <c r="B539" s="36" t="str">
        <f t="shared" si="40"/>
        <v>_26371</v>
      </c>
      <c r="C539" s="36" t="s">
        <v>759</v>
      </c>
      <c r="D539" s="36" t="s">
        <v>89</v>
      </c>
      <c r="E539" s="36" t="str">
        <f t="shared" si="41"/>
        <v>_CAMSU</v>
      </c>
      <c r="F539" s="36" t="s">
        <v>46</v>
      </c>
      <c r="G539" s="36" t="s">
        <v>212</v>
      </c>
      <c r="H539" s="36" t="str">
        <f t="shared" si="42"/>
        <v>_VCBAS</v>
      </c>
      <c r="I539" s="36" t="s">
        <v>419</v>
      </c>
      <c r="J539" s="36" t="s">
        <v>677</v>
      </c>
      <c r="K539" s="36" t="str">
        <f t="shared" si="43"/>
        <v>_VRIST</v>
      </c>
      <c r="L539" s="36" t="s">
        <v>678</v>
      </c>
      <c r="M539" s="36" t="s">
        <v>743</v>
      </c>
      <c r="N539" s="36" t="str">
        <f t="shared" si="44"/>
        <v>_JJCNS</v>
      </c>
      <c r="O539" s="36" t="s">
        <v>744</v>
      </c>
      <c r="P539" s="36" t="s">
        <v>745</v>
      </c>
      <c r="Q539" s="36" t="s">
        <v>746</v>
      </c>
    </row>
    <row r="540" spans="1:17">
      <c r="A540" s="36" t="s">
        <v>8101</v>
      </c>
      <c r="B540" s="36" t="str">
        <f t="shared" si="40"/>
        <v>_26388</v>
      </c>
      <c r="C540" s="36" t="s">
        <v>772</v>
      </c>
      <c r="D540" s="36" t="s">
        <v>89</v>
      </c>
      <c r="E540" s="36" t="str">
        <f t="shared" si="41"/>
        <v>_CAMSU</v>
      </c>
      <c r="F540" s="36" t="s">
        <v>46</v>
      </c>
      <c r="G540" s="36" t="s">
        <v>212</v>
      </c>
      <c r="H540" s="36" t="str">
        <f t="shared" si="42"/>
        <v>_VCBAS</v>
      </c>
      <c r="I540" s="36" t="s">
        <v>419</v>
      </c>
      <c r="J540" s="36" t="s">
        <v>677</v>
      </c>
      <c r="K540" s="36" t="str">
        <f t="shared" si="43"/>
        <v>_VRIST</v>
      </c>
      <c r="L540" s="36" t="s">
        <v>678</v>
      </c>
      <c r="M540" s="36" t="s">
        <v>743</v>
      </c>
      <c r="N540" s="36" t="str">
        <f t="shared" si="44"/>
        <v>_JJCNS</v>
      </c>
      <c r="O540" s="36" t="s">
        <v>744</v>
      </c>
      <c r="P540" s="36" t="s">
        <v>745</v>
      </c>
      <c r="Q540" s="36" t="s">
        <v>746</v>
      </c>
    </row>
    <row r="541" spans="1:17">
      <c r="A541" s="36" t="s">
        <v>8102</v>
      </c>
      <c r="B541" s="36" t="str">
        <f t="shared" si="40"/>
        <v>_26356</v>
      </c>
      <c r="C541" s="36" t="s">
        <v>748</v>
      </c>
      <c r="D541" s="36" t="s">
        <v>89</v>
      </c>
      <c r="E541" s="36" t="str">
        <f t="shared" si="41"/>
        <v>_CAMSU</v>
      </c>
      <c r="F541" s="36" t="s">
        <v>46</v>
      </c>
      <c r="G541" s="36" t="s">
        <v>212</v>
      </c>
      <c r="H541" s="36" t="str">
        <f t="shared" si="42"/>
        <v>_VCBAS</v>
      </c>
      <c r="I541" s="36" t="s">
        <v>419</v>
      </c>
      <c r="J541" s="36" t="s">
        <v>677</v>
      </c>
      <c r="K541" s="36" t="str">
        <f t="shared" si="43"/>
        <v>_VRIST</v>
      </c>
      <c r="L541" s="36" t="s">
        <v>678</v>
      </c>
      <c r="M541" s="36" t="s">
        <v>743</v>
      </c>
      <c r="N541" s="36" t="str">
        <f t="shared" si="44"/>
        <v>_JJCNS</v>
      </c>
      <c r="O541" s="36" t="s">
        <v>744</v>
      </c>
      <c r="P541" s="36" t="s">
        <v>6778</v>
      </c>
      <c r="Q541" s="36" t="s">
        <v>6779</v>
      </c>
    </row>
    <row r="542" spans="1:17">
      <c r="A542" s="36" t="s">
        <v>8103</v>
      </c>
      <c r="B542" s="36" t="str">
        <f t="shared" si="40"/>
        <v>_26363</v>
      </c>
      <c r="C542" s="36" t="s">
        <v>752</v>
      </c>
      <c r="D542" s="36" t="s">
        <v>89</v>
      </c>
      <c r="E542" s="36" t="str">
        <f t="shared" si="41"/>
        <v>_CAMSU</v>
      </c>
      <c r="F542" s="36" t="s">
        <v>46</v>
      </c>
      <c r="G542" s="36" t="s">
        <v>212</v>
      </c>
      <c r="H542" s="36" t="str">
        <f t="shared" si="42"/>
        <v>_VCBAS</v>
      </c>
      <c r="I542" s="36" t="s">
        <v>419</v>
      </c>
      <c r="J542" s="36" t="s">
        <v>677</v>
      </c>
      <c r="K542" s="36" t="str">
        <f t="shared" si="43"/>
        <v>_VRIST</v>
      </c>
      <c r="L542" s="36" t="s">
        <v>678</v>
      </c>
      <c r="M542" s="36" t="s">
        <v>743</v>
      </c>
      <c r="N542" s="36" t="str">
        <f t="shared" si="44"/>
        <v>_JJCNS</v>
      </c>
      <c r="O542" s="36" t="s">
        <v>744</v>
      </c>
      <c r="P542" s="36" t="s">
        <v>6778</v>
      </c>
      <c r="Q542" s="36" t="s">
        <v>6779</v>
      </c>
    </row>
    <row r="543" spans="1:17">
      <c r="A543" s="36" t="s">
        <v>8104</v>
      </c>
      <c r="B543" s="36" t="str">
        <f t="shared" si="40"/>
        <v>_26364</v>
      </c>
      <c r="C543" s="36" t="s">
        <v>753</v>
      </c>
      <c r="D543" s="36" t="s">
        <v>89</v>
      </c>
      <c r="E543" s="36" t="str">
        <f t="shared" si="41"/>
        <v>_CAMSU</v>
      </c>
      <c r="F543" s="36" t="s">
        <v>46</v>
      </c>
      <c r="G543" s="36" t="s">
        <v>212</v>
      </c>
      <c r="H543" s="36" t="str">
        <f t="shared" si="42"/>
        <v>_VCBAS</v>
      </c>
      <c r="I543" s="36" t="s">
        <v>419</v>
      </c>
      <c r="J543" s="36" t="s">
        <v>677</v>
      </c>
      <c r="K543" s="36" t="str">
        <f t="shared" si="43"/>
        <v>_VRIST</v>
      </c>
      <c r="L543" s="36" t="s">
        <v>678</v>
      </c>
      <c r="M543" s="36" t="s">
        <v>743</v>
      </c>
      <c r="N543" s="36" t="str">
        <f t="shared" si="44"/>
        <v>_JJCNS</v>
      </c>
      <c r="O543" s="36" t="s">
        <v>744</v>
      </c>
      <c r="P543" s="36" t="s">
        <v>6778</v>
      </c>
      <c r="Q543" s="36" t="s">
        <v>6779</v>
      </c>
    </row>
    <row r="544" spans="1:17">
      <c r="A544" s="36" t="s">
        <v>8105</v>
      </c>
      <c r="B544" s="36" t="str">
        <f t="shared" si="40"/>
        <v>_26365</v>
      </c>
      <c r="C544" s="36" t="s">
        <v>754</v>
      </c>
      <c r="D544" s="36" t="s">
        <v>89</v>
      </c>
      <c r="E544" s="36" t="str">
        <f t="shared" si="41"/>
        <v>_CAMSU</v>
      </c>
      <c r="F544" s="36" t="s">
        <v>46</v>
      </c>
      <c r="G544" s="36" t="s">
        <v>212</v>
      </c>
      <c r="H544" s="36" t="str">
        <f t="shared" si="42"/>
        <v>_VCBAS</v>
      </c>
      <c r="I544" s="36" t="s">
        <v>419</v>
      </c>
      <c r="J544" s="36" t="s">
        <v>677</v>
      </c>
      <c r="K544" s="36" t="str">
        <f t="shared" si="43"/>
        <v>_VRIST</v>
      </c>
      <c r="L544" s="36" t="s">
        <v>678</v>
      </c>
      <c r="M544" s="36" t="s">
        <v>743</v>
      </c>
      <c r="N544" s="36" t="str">
        <f t="shared" si="44"/>
        <v>_JJCNS</v>
      </c>
      <c r="O544" s="36" t="s">
        <v>744</v>
      </c>
      <c r="P544" s="36" t="s">
        <v>6778</v>
      </c>
      <c r="Q544" s="36" t="s">
        <v>6779</v>
      </c>
    </row>
    <row r="545" spans="1:17">
      <c r="A545" s="36" t="s">
        <v>8106</v>
      </c>
      <c r="B545" s="36" t="str">
        <f t="shared" si="40"/>
        <v>_26384</v>
      </c>
      <c r="C545" s="36" t="s">
        <v>770</v>
      </c>
      <c r="D545" s="36" t="s">
        <v>89</v>
      </c>
      <c r="E545" s="36" t="str">
        <f t="shared" si="41"/>
        <v>_CAMSU</v>
      </c>
      <c r="F545" s="36" t="s">
        <v>46</v>
      </c>
      <c r="G545" s="36" t="s">
        <v>212</v>
      </c>
      <c r="H545" s="36" t="str">
        <f t="shared" si="42"/>
        <v>_VCBAS</v>
      </c>
      <c r="I545" s="36" t="s">
        <v>419</v>
      </c>
      <c r="J545" s="36" t="s">
        <v>677</v>
      </c>
      <c r="K545" s="36" t="str">
        <f t="shared" si="43"/>
        <v>_VRIST</v>
      </c>
      <c r="L545" s="36" t="s">
        <v>678</v>
      </c>
      <c r="M545" s="36" t="s">
        <v>743</v>
      </c>
      <c r="N545" s="36" t="str">
        <f t="shared" si="44"/>
        <v>_JJCNS</v>
      </c>
      <c r="O545" s="36" t="s">
        <v>744</v>
      </c>
      <c r="P545" s="36" t="s">
        <v>6778</v>
      </c>
      <c r="Q545" s="36" t="s">
        <v>6779</v>
      </c>
    </row>
    <row r="546" spans="1:17">
      <c r="A546" s="36" t="s">
        <v>8107</v>
      </c>
      <c r="B546" s="36" t="str">
        <f t="shared" si="40"/>
        <v>_26337</v>
      </c>
      <c r="C546" s="36" t="s">
        <v>747</v>
      </c>
      <c r="D546" s="36" t="s">
        <v>89</v>
      </c>
      <c r="E546" s="36" t="str">
        <f t="shared" si="41"/>
        <v>_CAMSU</v>
      </c>
      <c r="F546" s="36" t="s">
        <v>46</v>
      </c>
      <c r="G546" s="36" t="s">
        <v>212</v>
      </c>
      <c r="H546" s="36" t="str">
        <f t="shared" si="42"/>
        <v>_VCBAS</v>
      </c>
      <c r="I546" s="36" t="s">
        <v>419</v>
      </c>
      <c r="J546" s="36" t="s">
        <v>677</v>
      </c>
      <c r="K546" s="36" t="str">
        <f t="shared" si="43"/>
        <v>_VRIST</v>
      </c>
      <c r="L546" s="36" t="s">
        <v>678</v>
      </c>
      <c r="M546" s="36" t="s">
        <v>743</v>
      </c>
      <c r="N546" s="36" t="str">
        <f t="shared" si="44"/>
        <v>_JJCNS</v>
      </c>
      <c r="O546" s="36" t="s">
        <v>744</v>
      </c>
      <c r="P546" s="36" t="s">
        <v>6780</v>
      </c>
      <c r="Q546" s="36" t="s">
        <v>6781</v>
      </c>
    </row>
    <row r="547" spans="1:17">
      <c r="A547" s="36" t="s">
        <v>8108</v>
      </c>
      <c r="B547" s="36" t="str">
        <f t="shared" si="40"/>
        <v>_26359</v>
      </c>
      <c r="C547" s="36" t="s">
        <v>749</v>
      </c>
      <c r="D547" s="36" t="s">
        <v>89</v>
      </c>
      <c r="E547" s="36" t="str">
        <f t="shared" si="41"/>
        <v>_CAMSU</v>
      </c>
      <c r="F547" s="36" t="s">
        <v>46</v>
      </c>
      <c r="G547" s="36" t="s">
        <v>212</v>
      </c>
      <c r="H547" s="36" t="str">
        <f t="shared" si="42"/>
        <v>_VCBAS</v>
      </c>
      <c r="I547" s="36" t="s">
        <v>419</v>
      </c>
      <c r="J547" s="36" t="s">
        <v>677</v>
      </c>
      <c r="K547" s="36" t="str">
        <f t="shared" si="43"/>
        <v>_VRIST</v>
      </c>
      <c r="L547" s="36" t="s">
        <v>678</v>
      </c>
      <c r="M547" s="36" t="s">
        <v>743</v>
      </c>
      <c r="N547" s="36" t="str">
        <f t="shared" si="44"/>
        <v>_JJCNS</v>
      </c>
      <c r="O547" s="36" t="s">
        <v>744</v>
      </c>
      <c r="P547" s="36" t="s">
        <v>6780</v>
      </c>
      <c r="Q547" s="36" t="s">
        <v>6781</v>
      </c>
    </row>
    <row r="548" spans="1:17">
      <c r="A548" s="36" t="s">
        <v>8109</v>
      </c>
      <c r="B548" s="36" t="str">
        <f t="shared" si="40"/>
        <v>_26366</v>
      </c>
      <c r="C548" s="36" t="s">
        <v>755</v>
      </c>
      <c r="D548" s="36" t="s">
        <v>89</v>
      </c>
      <c r="E548" s="36" t="str">
        <f t="shared" si="41"/>
        <v>_CAMSU</v>
      </c>
      <c r="F548" s="36" t="s">
        <v>46</v>
      </c>
      <c r="G548" s="36" t="s">
        <v>212</v>
      </c>
      <c r="H548" s="36" t="str">
        <f t="shared" si="42"/>
        <v>_VCBAS</v>
      </c>
      <c r="I548" s="36" t="s">
        <v>419</v>
      </c>
      <c r="J548" s="36" t="s">
        <v>677</v>
      </c>
      <c r="K548" s="36" t="str">
        <f t="shared" si="43"/>
        <v>_VRIST</v>
      </c>
      <c r="L548" s="36" t="s">
        <v>678</v>
      </c>
      <c r="M548" s="36" t="s">
        <v>743</v>
      </c>
      <c r="N548" s="36" t="str">
        <f t="shared" si="44"/>
        <v>_JJCNS</v>
      </c>
      <c r="O548" s="36" t="s">
        <v>744</v>
      </c>
      <c r="P548" s="36" t="s">
        <v>6780</v>
      </c>
      <c r="Q548" s="36" t="s">
        <v>6781</v>
      </c>
    </row>
    <row r="549" spans="1:17">
      <c r="A549" s="36" t="s">
        <v>8110</v>
      </c>
      <c r="B549" s="36" t="str">
        <f t="shared" si="40"/>
        <v>_26374</v>
      </c>
      <c r="C549" s="36" t="s">
        <v>760</v>
      </c>
      <c r="D549" s="36" t="s">
        <v>89</v>
      </c>
      <c r="E549" s="36" t="str">
        <f t="shared" si="41"/>
        <v>_CAMSU</v>
      </c>
      <c r="F549" s="36" t="s">
        <v>46</v>
      </c>
      <c r="G549" s="36" t="s">
        <v>212</v>
      </c>
      <c r="H549" s="36" t="str">
        <f t="shared" si="42"/>
        <v>_VCBAS</v>
      </c>
      <c r="I549" s="36" t="s">
        <v>419</v>
      </c>
      <c r="J549" s="36" t="s">
        <v>677</v>
      </c>
      <c r="K549" s="36" t="str">
        <f t="shared" si="43"/>
        <v>_VRIST</v>
      </c>
      <c r="L549" s="36" t="s">
        <v>678</v>
      </c>
      <c r="M549" s="36" t="s">
        <v>743</v>
      </c>
      <c r="N549" s="36" t="str">
        <f t="shared" si="44"/>
        <v>_JJCNS</v>
      </c>
      <c r="O549" s="36" t="s">
        <v>744</v>
      </c>
      <c r="P549" s="36" t="s">
        <v>6780</v>
      </c>
      <c r="Q549" s="36" t="s">
        <v>6781</v>
      </c>
    </row>
    <row r="550" spans="1:17">
      <c r="A550" s="36" t="s">
        <v>8111</v>
      </c>
      <c r="B550" s="36" t="str">
        <f t="shared" si="40"/>
        <v>_26387</v>
      </c>
      <c r="C550" s="36" t="s">
        <v>771</v>
      </c>
      <c r="D550" s="36" t="s">
        <v>89</v>
      </c>
      <c r="E550" s="36" t="str">
        <f t="shared" si="41"/>
        <v>_CAMSU</v>
      </c>
      <c r="F550" s="36" t="s">
        <v>46</v>
      </c>
      <c r="G550" s="36" t="s">
        <v>212</v>
      </c>
      <c r="H550" s="36" t="str">
        <f t="shared" si="42"/>
        <v>_VCBAS</v>
      </c>
      <c r="I550" s="36" t="s">
        <v>419</v>
      </c>
      <c r="J550" s="36" t="s">
        <v>677</v>
      </c>
      <c r="K550" s="36" t="str">
        <f t="shared" si="43"/>
        <v>_VRIST</v>
      </c>
      <c r="L550" s="36" t="s">
        <v>678</v>
      </c>
      <c r="M550" s="36" t="s">
        <v>743</v>
      </c>
      <c r="N550" s="36" t="str">
        <f t="shared" si="44"/>
        <v>_JJCNS</v>
      </c>
      <c r="O550" s="36" t="s">
        <v>744</v>
      </c>
      <c r="P550" s="36" t="s">
        <v>6780</v>
      </c>
      <c r="Q550" s="36" t="s">
        <v>6781</v>
      </c>
    </row>
    <row r="551" spans="1:17">
      <c r="A551" s="36" t="s">
        <v>8112</v>
      </c>
      <c r="B551" s="36" t="str">
        <f t="shared" si="40"/>
        <v>_26360</v>
      </c>
      <c r="C551" s="36" t="s">
        <v>750</v>
      </c>
      <c r="D551" s="36" t="s">
        <v>89</v>
      </c>
      <c r="E551" s="36" t="str">
        <f t="shared" si="41"/>
        <v>_CAMSU</v>
      </c>
      <c r="F551" s="36" t="s">
        <v>46</v>
      </c>
      <c r="G551" s="36" t="s">
        <v>212</v>
      </c>
      <c r="H551" s="36" t="str">
        <f t="shared" si="42"/>
        <v>_VCBAS</v>
      </c>
      <c r="I551" s="36" t="s">
        <v>419</v>
      </c>
      <c r="J551" s="36" t="s">
        <v>677</v>
      </c>
      <c r="K551" s="36" t="str">
        <f t="shared" si="43"/>
        <v>_VRIST</v>
      </c>
      <c r="L551" s="36" t="s">
        <v>678</v>
      </c>
      <c r="M551" s="36" t="s">
        <v>743</v>
      </c>
      <c r="N551" s="36" t="str">
        <f t="shared" si="44"/>
        <v>_JJCNS</v>
      </c>
      <c r="O551" s="36" t="s">
        <v>744</v>
      </c>
      <c r="P551" s="36" t="s">
        <v>6782</v>
      </c>
      <c r="Q551" s="36" t="s">
        <v>6783</v>
      </c>
    </row>
    <row r="552" spans="1:17">
      <c r="A552" s="36" t="s">
        <v>8113</v>
      </c>
      <c r="B552" s="36" t="str">
        <f t="shared" si="40"/>
        <v>_26375</v>
      </c>
      <c r="C552" s="36" t="s">
        <v>761</v>
      </c>
      <c r="D552" s="36" t="s">
        <v>89</v>
      </c>
      <c r="E552" s="36" t="str">
        <f t="shared" si="41"/>
        <v>_CAMSU</v>
      </c>
      <c r="F552" s="36" t="s">
        <v>46</v>
      </c>
      <c r="G552" s="36" t="s">
        <v>212</v>
      </c>
      <c r="H552" s="36" t="str">
        <f t="shared" si="42"/>
        <v>_VCBAS</v>
      </c>
      <c r="I552" s="36" t="s">
        <v>419</v>
      </c>
      <c r="J552" s="36" t="s">
        <v>677</v>
      </c>
      <c r="K552" s="36" t="str">
        <f t="shared" si="43"/>
        <v>_VRIST</v>
      </c>
      <c r="L552" s="36" t="s">
        <v>678</v>
      </c>
      <c r="M552" s="36" t="s">
        <v>743</v>
      </c>
      <c r="N552" s="36" t="str">
        <f t="shared" si="44"/>
        <v>_JJCNS</v>
      </c>
      <c r="O552" s="36" t="s">
        <v>744</v>
      </c>
      <c r="P552" s="36" t="s">
        <v>6782</v>
      </c>
      <c r="Q552" s="36" t="s">
        <v>6783</v>
      </c>
    </row>
    <row r="553" spans="1:17">
      <c r="A553" s="36" t="s">
        <v>8114</v>
      </c>
      <c r="B553" s="36" t="str">
        <f t="shared" si="40"/>
        <v>_26376</v>
      </c>
      <c r="C553" s="36" t="s">
        <v>762</v>
      </c>
      <c r="D553" s="36" t="s">
        <v>89</v>
      </c>
      <c r="E553" s="36" t="str">
        <f t="shared" si="41"/>
        <v>_CAMSU</v>
      </c>
      <c r="F553" s="36" t="s">
        <v>46</v>
      </c>
      <c r="G553" s="36" t="s">
        <v>212</v>
      </c>
      <c r="H553" s="36" t="str">
        <f t="shared" si="42"/>
        <v>_VCBAS</v>
      </c>
      <c r="I553" s="36" t="s">
        <v>419</v>
      </c>
      <c r="J553" s="36" t="s">
        <v>677</v>
      </c>
      <c r="K553" s="36" t="str">
        <f t="shared" si="43"/>
        <v>_VRIST</v>
      </c>
      <c r="L553" s="36" t="s">
        <v>678</v>
      </c>
      <c r="M553" s="36" t="s">
        <v>743</v>
      </c>
      <c r="N553" s="36" t="str">
        <f t="shared" si="44"/>
        <v>_JJCNS</v>
      </c>
      <c r="O553" s="36" t="s">
        <v>744</v>
      </c>
      <c r="P553" s="36" t="s">
        <v>6782</v>
      </c>
      <c r="Q553" s="36" t="s">
        <v>6783</v>
      </c>
    </row>
    <row r="554" spans="1:17">
      <c r="A554" s="36" t="s">
        <v>8115</v>
      </c>
      <c r="B554" s="36" t="str">
        <f t="shared" si="40"/>
        <v>_26377</v>
      </c>
      <c r="C554" s="36" t="s">
        <v>763</v>
      </c>
      <c r="D554" s="36" t="s">
        <v>89</v>
      </c>
      <c r="E554" s="36" t="str">
        <f t="shared" si="41"/>
        <v>_CAMSU</v>
      </c>
      <c r="F554" s="36" t="s">
        <v>46</v>
      </c>
      <c r="G554" s="36" t="s">
        <v>212</v>
      </c>
      <c r="H554" s="36" t="str">
        <f t="shared" si="42"/>
        <v>_VCBAS</v>
      </c>
      <c r="I554" s="36" t="s">
        <v>419</v>
      </c>
      <c r="J554" s="36" t="s">
        <v>677</v>
      </c>
      <c r="K554" s="36" t="str">
        <f t="shared" si="43"/>
        <v>_VRIST</v>
      </c>
      <c r="L554" s="36" t="s">
        <v>678</v>
      </c>
      <c r="M554" s="36" t="s">
        <v>743</v>
      </c>
      <c r="N554" s="36" t="str">
        <f t="shared" si="44"/>
        <v>_JJCNS</v>
      </c>
      <c r="O554" s="36" t="s">
        <v>744</v>
      </c>
      <c r="P554" s="36" t="s">
        <v>6782</v>
      </c>
      <c r="Q554" s="36" t="s">
        <v>6783</v>
      </c>
    </row>
    <row r="555" spans="1:17">
      <c r="A555" s="36" t="s">
        <v>8116</v>
      </c>
      <c r="B555" s="36" t="str">
        <f t="shared" si="40"/>
        <v>_26378</v>
      </c>
      <c r="C555" s="36" t="s">
        <v>764</v>
      </c>
      <c r="D555" s="36" t="s">
        <v>89</v>
      </c>
      <c r="E555" s="36" t="str">
        <f t="shared" si="41"/>
        <v>_CAMSU</v>
      </c>
      <c r="F555" s="36" t="s">
        <v>46</v>
      </c>
      <c r="G555" s="36" t="s">
        <v>212</v>
      </c>
      <c r="H555" s="36" t="str">
        <f t="shared" si="42"/>
        <v>_VCBAS</v>
      </c>
      <c r="I555" s="36" t="s">
        <v>419</v>
      </c>
      <c r="J555" s="36" t="s">
        <v>677</v>
      </c>
      <c r="K555" s="36" t="str">
        <f t="shared" si="43"/>
        <v>_VRIST</v>
      </c>
      <c r="L555" s="36" t="s">
        <v>678</v>
      </c>
      <c r="M555" s="36" t="s">
        <v>743</v>
      </c>
      <c r="N555" s="36" t="str">
        <f t="shared" si="44"/>
        <v>_JJCNS</v>
      </c>
      <c r="O555" s="36" t="s">
        <v>744</v>
      </c>
      <c r="P555" s="36" t="s">
        <v>6782</v>
      </c>
      <c r="Q555" s="36" t="s">
        <v>6783</v>
      </c>
    </row>
    <row r="556" spans="1:17">
      <c r="A556" s="36" t="s">
        <v>8117</v>
      </c>
      <c r="B556" s="36" t="str">
        <f t="shared" si="40"/>
        <v>_26379</v>
      </c>
      <c r="C556" s="36" t="s">
        <v>765</v>
      </c>
      <c r="D556" s="36" t="s">
        <v>89</v>
      </c>
      <c r="E556" s="36" t="str">
        <f t="shared" si="41"/>
        <v>_CAMSU</v>
      </c>
      <c r="F556" s="36" t="s">
        <v>46</v>
      </c>
      <c r="G556" s="36" t="s">
        <v>212</v>
      </c>
      <c r="H556" s="36" t="str">
        <f t="shared" si="42"/>
        <v>_VCBAS</v>
      </c>
      <c r="I556" s="36" t="s">
        <v>419</v>
      </c>
      <c r="J556" s="36" t="s">
        <v>677</v>
      </c>
      <c r="K556" s="36" t="str">
        <f t="shared" si="43"/>
        <v>_VRIST</v>
      </c>
      <c r="L556" s="36" t="s">
        <v>678</v>
      </c>
      <c r="M556" s="36" t="s">
        <v>743</v>
      </c>
      <c r="N556" s="36" t="str">
        <f t="shared" si="44"/>
        <v>_JJCNS</v>
      </c>
      <c r="O556" s="36" t="s">
        <v>744</v>
      </c>
      <c r="P556" s="36" t="s">
        <v>6782</v>
      </c>
      <c r="Q556" s="36" t="s">
        <v>6783</v>
      </c>
    </row>
    <row r="557" spans="1:17">
      <c r="A557" s="36" t="s">
        <v>8118</v>
      </c>
      <c r="B557" s="36" t="str">
        <f t="shared" si="40"/>
        <v>_26380</v>
      </c>
      <c r="C557" s="36" t="s">
        <v>766</v>
      </c>
      <c r="D557" s="36" t="s">
        <v>89</v>
      </c>
      <c r="E557" s="36" t="str">
        <f t="shared" si="41"/>
        <v>_CAMSU</v>
      </c>
      <c r="F557" s="36" t="s">
        <v>46</v>
      </c>
      <c r="G557" s="36" t="s">
        <v>212</v>
      </c>
      <c r="H557" s="36" t="str">
        <f t="shared" si="42"/>
        <v>_VCBAS</v>
      </c>
      <c r="I557" s="36" t="s">
        <v>419</v>
      </c>
      <c r="J557" s="36" t="s">
        <v>677</v>
      </c>
      <c r="K557" s="36" t="str">
        <f t="shared" si="43"/>
        <v>_VRIST</v>
      </c>
      <c r="L557" s="36" t="s">
        <v>678</v>
      </c>
      <c r="M557" s="36" t="s">
        <v>743</v>
      </c>
      <c r="N557" s="36" t="str">
        <f t="shared" si="44"/>
        <v>_JJCNS</v>
      </c>
      <c r="O557" s="36" t="s">
        <v>744</v>
      </c>
      <c r="P557" s="36" t="s">
        <v>6782</v>
      </c>
      <c r="Q557" s="36" t="s">
        <v>6783</v>
      </c>
    </row>
    <row r="558" spans="1:17">
      <c r="A558" s="36" t="s">
        <v>8119</v>
      </c>
      <c r="B558" s="36" t="str">
        <f t="shared" si="40"/>
        <v>_26381</v>
      </c>
      <c r="C558" s="36" t="s">
        <v>767</v>
      </c>
      <c r="D558" s="36" t="s">
        <v>89</v>
      </c>
      <c r="E558" s="36" t="str">
        <f t="shared" si="41"/>
        <v>_CAMSU</v>
      </c>
      <c r="F558" s="36" t="s">
        <v>46</v>
      </c>
      <c r="G558" s="36" t="s">
        <v>212</v>
      </c>
      <c r="H558" s="36" t="str">
        <f t="shared" si="42"/>
        <v>_VCBAS</v>
      </c>
      <c r="I558" s="36" t="s">
        <v>419</v>
      </c>
      <c r="J558" s="36" t="s">
        <v>677</v>
      </c>
      <c r="K558" s="36" t="str">
        <f t="shared" si="43"/>
        <v>_VRIST</v>
      </c>
      <c r="L558" s="36" t="s">
        <v>678</v>
      </c>
      <c r="M558" s="36" t="s">
        <v>743</v>
      </c>
      <c r="N558" s="36" t="str">
        <f t="shared" si="44"/>
        <v>_JJCNS</v>
      </c>
      <c r="O558" s="36" t="s">
        <v>744</v>
      </c>
      <c r="P558" s="36" t="s">
        <v>6782</v>
      </c>
      <c r="Q558" s="36" t="s">
        <v>6783</v>
      </c>
    </row>
    <row r="559" spans="1:17">
      <c r="A559" s="36" t="s">
        <v>8120</v>
      </c>
      <c r="B559" s="36" t="str">
        <f t="shared" si="40"/>
        <v>_26382</v>
      </c>
      <c r="C559" s="36" t="s">
        <v>768</v>
      </c>
      <c r="D559" s="36" t="s">
        <v>89</v>
      </c>
      <c r="E559" s="36" t="str">
        <f t="shared" si="41"/>
        <v>_CAMSU</v>
      </c>
      <c r="F559" s="36" t="s">
        <v>46</v>
      </c>
      <c r="G559" s="36" t="s">
        <v>212</v>
      </c>
      <c r="H559" s="36" t="str">
        <f t="shared" si="42"/>
        <v>_VCBAS</v>
      </c>
      <c r="I559" s="36" t="s">
        <v>419</v>
      </c>
      <c r="J559" s="36" t="s">
        <v>677</v>
      </c>
      <c r="K559" s="36" t="str">
        <f t="shared" si="43"/>
        <v>_VRIST</v>
      </c>
      <c r="L559" s="36" t="s">
        <v>678</v>
      </c>
      <c r="M559" s="36" t="s">
        <v>743</v>
      </c>
      <c r="N559" s="36" t="str">
        <f t="shared" si="44"/>
        <v>_JJCNS</v>
      </c>
      <c r="O559" s="36" t="s">
        <v>744</v>
      </c>
      <c r="P559" s="36" t="s">
        <v>6782</v>
      </c>
      <c r="Q559" s="36" t="s">
        <v>6783</v>
      </c>
    </row>
    <row r="560" spans="1:17">
      <c r="A560" s="36" t="s">
        <v>8121</v>
      </c>
      <c r="B560" s="36" t="str">
        <f t="shared" si="40"/>
        <v>_26383</v>
      </c>
      <c r="C560" s="36" t="s">
        <v>769</v>
      </c>
      <c r="D560" s="36" t="s">
        <v>89</v>
      </c>
      <c r="E560" s="36" t="str">
        <f t="shared" si="41"/>
        <v>_CAMSU</v>
      </c>
      <c r="F560" s="36" t="s">
        <v>46</v>
      </c>
      <c r="G560" s="36" t="s">
        <v>212</v>
      </c>
      <c r="H560" s="36" t="str">
        <f t="shared" si="42"/>
        <v>_VCBAS</v>
      </c>
      <c r="I560" s="36" t="s">
        <v>419</v>
      </c>
      <c r="J560" s="36" t="s">
        <v>677</v>
      </c>
      <c r="K560" s="36" t="str">
        <f t="shared" si="43"/>
        <v>_VRIST</v>
      </c>
      <c r="L560" s="36" t="s">
        <v>678</v>
      </c>
      <c r="M560" s="36" t="s">
        <v>743</v>
      </c>
      <c r="N560" s="36" t="str">
        <f t="shared" si="44"/>
        <v>_JJCNS</v>
      </c>
      <c r="O560" s="36" t="s">
        <v>744</v>
      </c>
      <c r="P560" s="36" t="s">
        <v>6782</v>
      </c>
      <c r="Q560" s="36" t="s">
        <v>6783</v>
      </c>
    </row>
    <row r="561" spans="1:17">
      <c r="A561" s="36" t="s">
        <v>8122</v>
      </c>
      <c r="B561" s="36" t="str">
        <f t="shared" si="40"/>
        <v>_26161</v>
      </c>
      <c r="C561" s="36" t="s">
        <v>774</v>
      </c>
      <c r="D561" s="36" t="s">
        <v>89</v>
      </c>
      <c r="E561" s="36" t="str">
        <f t="shared" si="41"/>
        <v>_CAMSU</v>
      </c>
      <c r="F561" s="36" t="s">
        <v>46</v>
      </c>
      <c r="G561" s="36" t="s">
        <v>212</v>
      </c>
      <c r="H561" s="36" t="str">
        <f t="shared" si="42"/>
        <v>_VCBAS</v>
      </c>
      <c r="I561" s="36" t="s">
        <v>419</v>
      </c>
      <c r="J561" s="36" t="s">
        <v>677</v>
      </c>
      <c r="K561" s="36" t="str">
        <f t="shared" si="43"/>
        <v>_VRIST</v>
      </c>
      <c r="L561" s="36" t="s">
        <v>678</v>
      </c>
      <c r="M561" s="36" t="s">
        <v>773</v>
      </c>
      <c r="N561" s="36" t="str">
        <f t="shared" si="44"/>
        <v>_JKASD</v>
      </c>
      <c r="O561" s="36" t="s">
        <v>6784</v>
      </c>
      <c r="P561" s="36" t="s">
        <v>6785</v>
      </c>
      <c r="Q561" s="36" t="s">
        <v>6786</v>
      </c>
    </row>
    <row r="562" spans="1:17">
      <c r="A562" s="36" t="s">
        <v>8123</v>
      </c>
      <c r="B562" s="36" t="str">
        <f t="shared" si="40"/>
        <v>_26165</v>
      </c>
      <c r="C562" s="36" t="s">
        <v>775</v>
      </c>
      <c r="D562" s="36" t="s">
        <v>89</v>
      </c>
      <c r="E562" s="36" t="str">
        <f t="shared" si="41"/>
        <v>_CAMSU</v>
      </c>
      <c r="F562" s="36" t="s">
        <v>46</v>
      </c>
      <c r="G562" s="36" t="s">
        <v>212</v>
      </c>
      <c r="H562" s="36" t="str">
        <f t="shared" si="42"/>
        <v>_VCBAS</v>
      </c>
      <c r="I562" s="36" t="s">
        <v>419</v>
      </c>
      <c r="J562" s="36" t="s">
        <v>677</v>
      </c>
      <c r="K562" s="36" t="str">
        <f t="shared" si="43"/>
        <v>_VRIST</v>
      </c>
      <c r="L562" s="36" t="s">
        <v>678</v>
      </c>
      <c r="M562" s="36" t="s">
        <v>773</v>
      </c>
      <c r="N562" s="36" t="str">
        <f t="shared" si="44"/>
        <v>_JKASD</v>
      </c>
      <c r="O562" s="36" t="s">
        <v>6784</v>
      </c>
      <c r="P562" s="36" t="s">
        <v>6785</v>
      </c>
      <c r="Q562" s="36" t="s">
        <v>6786</v>
      </c>
    </row>
    <row r="563" spans="1:17">
      <c r="A563" s="36" t="s">
        <v>8124</v>
      </c>
      <c r="B563" s="36" t="str">
        <f t="shared" si="40"/>
        <v>_26166</v>
      </c>
      <c r="C563" s="36" t="s">
        <v>776</v>
      </c>
      <c r="D563" s="36" t="s">
        <v>89</v>
      </c>
      <c r="E563" s="36" t="str">
        <f t="shared" si="41"/>
        <v>_CAMSU</v>
      </c>
      <c r="F563" s="36" t="s">
        <v>46</v>
      </c>
      <c r="G563" s="36" t="s">
        <v>212</v>
      </c>
      <c r="H563" s="36" t="str">
        <f t="shared" si="42"/>
        <v>_VCBAS</v>
      </c>
      <c r="I563" s="36" t="s">
        <v>419</v>
      </c>
      <c r="J563" s="36" t="s">
        <v>677</v>
      </c>
      <c r="K563" s="36" t="str">
        <f t="shared" si="43"/>
        <v>_VRIST</v>
      </c>
      <c r="L563" s="36" t="s">
        <v>678</v>
      </c>
      <c r="M563" s="36" t="s">
        <v>773</v>
      </c>
      <c r="N563" s="36" t="str">
        <f t="shared" si="44"/>
        <v>_JKASD</v>
      </c>
      <c r="O563" s="36" t="s">
        <v>6784</v>
      </c>
      <c r="P563" s="36" t="s">
        <v>6785</v>
      </c>
      <c r="Q563" s="36" t="s">
        <v>6786</v>
      </c>
    </row>
    <row r="564" spans="1:17">
      <c r="A564" s="36" t="s">
        <v>8125</v>
      </c>
      <c r="B564" s="36" t="str">
        <f t="shared" si="40"/>
        <v>_26170</v>
      </c>
      <c r="C564" s="36" t="s">
        <v>777</v>
      </c>
      <c r="D564" s="36" t="s">
        <v>89</v>
      </c>
      <c r="E564" s="36" t="str">
        <f t="shared" si="41"/>
        <v>_CAMSU</v>
      </c>
      <c r="F564" s="36" t="s">
        <v>46</v>
      </c>
      <c r="G564" s="36" t="s">
        <v>212</v>
      </c>
      <c r="H564" s="36" t="str">
        <f t="shared" si="42"/>
        <v>_VCBAS</v>
      </c>
      <c r="I564" s="36" t="s">
        <v>419</v>
      </c>
      <c r="J564" s="36" t="s">
        <v>677</v>
      </c>
      <c r="K564" s="36" t="str">
        <f t="shared" si="43"/>
        <v>_VRIST</v>
      </c>
      <c r="L564" s="36" t="s">
        <v>678</v>
      </c>
      <c r="M564" s="36" t="s">
        <v>773</v>
      </c>
      <c r="N564" s="36" t="str">
        <f t="shared" si="44"/>
        <v>_JKASD</v>
      </c>
      <c r="O564" s="36" t="s">
        <v>6784</v>
      </c>
      <c r="P564" s="36" t="s">
        <v>6785</v>
      </c>
      <c r="Q564" s="36" t="s">
        <v>6786</v>
      </c>
    </row>
    <row r="565" spans="1:17">
      <c r="A565" s="36" t="s">
        <v>8126</v>
      </c>
      <c r="B565" s="36" t="str">
        <f t="shared" si="40"/>
        <v>_26174</v>
      </c>
      <c r="C565" s="36" t="s">
        <v>778</v>
      </c>
      <c r="D565" s="36" t="s">
        <v>89</v>
      </c>
      <c r="E565" s="36" t="str">
        <f t="shared" si="41"/>
        <v>_CAMSU</v>
      </c>
      <c r="F565" s="36" t="s">
        <v>46</v>
      </c>
      <c r="G565" s="36" t="s">
        <v>212</v>
      </c>
      <c r="H565" s="36" t="str">
        <f t="shared" si="42"/>
        <v>_VCBAS</v>
      </c>
      <c r="I565" s="36" t="s">
        <v>419</v>
      </c>
      <c r="J565" s="36" t="s">
        <v>677</v>
      </c>
      <c r="K565" s="36" t="str">
        <f t="shared" si="43"/>
        <v>_VRIST</v>
      </c>
      <c r="L565" s="36" t="s">
        <v>678</v>
      </c>
      <c r="M565" s="36" t="s">
        <v>773</v>
      </c>
      <c r="N565" s="36" t="str">
        <f t="shared" si="44"/>
        <v>_JKASD</v>
      </c>
      <c r="O565" s="36" t="s">
        <v>6784</v>
      </c>
      <c r="P565" s="36" t="s">
        <v>6785</v>
      </c>
      <c r="Q565" s="36" t="s">
        <v>6786</v>
      </c>
    </row>
    <row r="566" spans="1:17">
      <c r="A566" s="36" t="s">
        <v>8127</v>
      </c>
      <c r="B566" s="36" t="str">
        <f t="shared" si="40"/>
        <v>_26345</v>
      </c>
      <c r="C566" s="36" t="s">
        <v>779</v>
      </c>
      <c r="D566" s="36" t="s">
        <v>89</v>
      </c>
      <c r="E566" s="36" t="str">
        <f t="shared" si="41"/>
        <v>_CAMSU</v>
      </c>
      <c r="F566" s="36" t="s">
        <v>46</v>
      </c>
      <c r="G566" s="36" t="s">
        <v>212</v>
      </c>
      <c r="H566" s="36" t="str">
        <f t="shared" si="42"/>
        <v>_VCBAS</v>
      </c>
      <c r="I566" s="36" t="s">
        <v>419</v>
      </c>
      <c r="J566" s="36" t="s">
        <v>677</v>
      </c>
      <c r="K566" s="36" t="str">
        <f t="shared" si="43"/>
        <v>_VRIST</v>
      </c>
      <c r="L566" s="36" t="s">
        <v>678</v>
      </c>
      <c r="M566" s="36" t="s">
        <v>773</v>
      </c>
      <c r="N566" s="36" t="str">
        <f t="shared" si="44"/>
        <v>_JKASD</v>
      </c>
      <c r="O566" s="36" t="s">
        <v>6784</v>
      </c>
      <c r="P566" s="36" t="s">
        <v>6785</v>
      </c>
      <c r="Q566" s="36" t="s">
        <v>6786</v>
      </c>
    </row>
    <row r="567" spans="1:17">
      <c r="A567" s="36" t="s">
        <v>8128</v>
      </c>
      <c r="B567" s="36" t="str">
        <f t="shared" si="40"/>
        <v>_26346</v>
      </c>
      <c r="C567" s="36" t="s">
        <v>6787</v>
      </c>
      <c r="D567" s="36" t="s">
        <v>89</v>
      </c>
      <c r="E567" s="36" t="str">
        <f t="shared" si="41"/>
        <v>_CAMSU</v>
      </c>
      <c r="F567" s="36" t="s">
        <v>46</v>
      </c>
      <c r="G567" s="36" t="s">
        <v>212</v>
      </c>
      <c r="H567" s="36" t="str">
        <f t="shared" si="42"/>
        <v>_VCBAS</v>
      </c>
      <c r="I567" s="36" t="s">
        <v>419</v>
      </c>
      <c r="J567" s="36" t="s">
        <v>677</v>
      </c>
      <c r="K567" s="36" t="str">
        <f t="shared" si="43"/>
        <v>_VRIST</v>
      </c>
      <c r="L567" s="36" t="s">
        <v>678</v>
      </c>
      <c r="M567" s="36" t="s">
        <v>773</v>
      </c>
      <c r="N567" s="36" t="str">
        <f t="shared" si="44"/>
        <v>_JKASD</v>
      </c>
      <c r="O567" s="36" t="s">
        <v>6784</v>
      </c>
      <c r="P567" s="36" t="s">
        <v>6785</v>
      </c>
      <c r="Q567" s="36" t="s">
        <v>6786</v>
      </c>
    </row>
    <row r="568" spans="1:17">
      <c r="A568" s="36" t="s">
        <v>8129</v>
      </c>
      <c r="B568" s="36" t="str">
        <f t="shared" si="40"/>
        <v>_26405</v>
      </c>
      <c r="C568" s="36" t="s">
        <v>780</v>
      </c>
      <c r="D568" s="36" t="s">
        <v>89</v>
      </c>
      <c r="E568" s="36" t="str">
        <f t="shared" si="41"/>
        <v>_CAMSU</v>
      </c>
      <c r="F568" s="36" t="s">
        <v>46</v>
      </c>
      <c r="G568" s="36" t="s">
        <v>212</v>
      </c>
      <c r="H568" s="36" t="str">
        <f t="shared" si="42"/>
        <v>_VCBAS</v>
      </c>
      <c r="I568" s="36" t="s">
        <v>419</v>
      </c>
      <c r="J568" s="36" t="s">
        <v>677</v>
      </c>
      <c r="K568" s="36" t="str">
        <f t="shared" si="43"/>
        <v>_VRIST</v>
      </c>
      <c r="L568" s="36" t="s">
        <v>678</v>
      </c>
      <c r="M568" s="36" t="s">
        <v>773</v>
      </c>
      <c r="N568" s="36" t="str">
        <f t="shared" si="44"/>
        <v>_JKASD</v>
      </c>
      <c r="O568" s="36" t="s">
        <v>6784</v>
      </c>
      <c r="P568" s="36" t="s">
        <v>6785</v>
      </c>
      <c r="Q568" s="36" t="s">
        <v>6786</v>
      </c>
    </row>
    <row r="569" spans="1:17">
      <c r="A569" s="36" t="s">
        <v>8130</v>
      </c>
      <c r="B569" s="36" t="str">
        <f t="shared" si="40"/>
        <v>_26407</v>
      </c>
      <c r="C569" s="36" t="s">
        <v>781</v>
      </c>
      <c r="D569" s="36" t="s">
        <v>89</v>
      </c>
      <c r="E569" s="36" t="str">
        <f t="shared" si="41"/>
        <v>_CAMSU</v>
      </c>
      <c r="F569" s="36" t="s">
        <v>46</v>
      </c>
      <c r="G569" s="36" t="s">
        <v>212</v>
      </c>
      <c r="H569" s="36" t="str">
        <f t="shared" si="42"/>
        <v>_VCBAS</v>
      </c>
      <c r="I569" s="36" t="s">
        <v>419</v>
      </c>
      <c r="J569" s="36" t="s">
        <v>677</v>
      </c>
      <c r="K569" s="36" t="str">
        <f t="shared" si="43"/>
        <v>_VRIST</v>
      </c>
      <c r="L569" s="36" t="s">
        <v>678</v>
      </c>
      <c r="M569" s="36" t="s">
        <v>773</v>
      </c>
      <c r="N569" s="36" t="str">
        <f t="shared" si="44"/>
        <v>_JKASD</v>
      </c>
      <c r="O569" s="36" t="s">
        <v>6784</v>
      </c>
      <c r="P569" s="36" t="s">
        <v>6785</v>
      </c>
      <c r="Q569" s="36" t="s">
        <v>6786</v>
      </c>
    </row>
    <row r="570" spans="1:17">
      <c r="A570" s="36" t="s">
        <v>8131</v>
      </c>
      <c r="B570" s="36" t="str">
        <f t="shared" si="40"/>
        <v>_31682</v>
      </c>
      <c r="C570" s="36" t="s">
        <v>782</v>
      </c>
      <c r="D570" s="36" t="s">
        <v>89</v>
      </c>
      <c r="E570" s="36" t="str">
        <f t="shared" si="41"/>
        <v>_CAMSU</v>
      </c>
      <c r="F570" s="36" t="s">
        <v>46</v>
      </c>
      <c r="G570" s="36" t="s">
        <v>212</v>
      </c>
      <c r="H570" s="36" t="str">
        <f t="shared" si="42"/>
        <v>_VCBAS</v>
      </c>
      <c r="I570" s="36" t="s">
        <v>419</v>
      </c>
      <c r="J570" s="36" t="s">
        <v>677</v>
      </c>
      <c r="K570" s="36" t="str">
        <f t="shared" si="43"/>
        <v>_VRIST</v>
      </c>
      <c r="L570" s="36" t="s">
        <v>678</v>
      </c>
      <c r="M570" s="36" t="s">
        <v>773</v>
      </c>
      <c r="N570" s="36" t="str">
        <f t="shared" si="44"/>
        <v>_JKASD</v>
      </c>
      <c r="O570" s="36" t="s">
        <v>6784</v>
      </c>
      <c r="P570" s="36" t="s">
        <v>6785</v>
      </c>
      <c r="Q570" s="36" t="s">
        <v>6786</v>
      </c>
    </row>
    <row r="571" spans="1:17">
      <c r="A571" s="36" t="s">
        <v>8132</v>
      </c>
      <c r="B571" s="36" t="str">
        <f t="shared" si="40"/>
        <v>_31683</v>
      </c>
      <c r="C571" s="36" t="s">
        <v>8133</v>
      </c>
      <c r="D571" s="36" t="s">
        <v>89</v>
      </c>
      <c r="E571" s="36" t="str">
        <f t="shared" si="41"/>
        <v>_CAMSU</v>
      </c>
      <c r="F571" s="36" t="s">
        <v>46</v>
      </c>
      <c r="G571" s="36" t="s">
        <v>212</v>
      </c>
      <c r="H571" s="36" t="str">
        <f t="shared" si="42"/>
        <v>_VCBAS</v>
      </c>
      <c r="I571" s="36" t="s">
        <v>419</v>
      </c>
      <c r="J571" s="36" t="s">
        <v>677</v>
      </c>
      <c r="K571" s="36" t="str">
        <f t="shared" si="43"/>
        <v>_VRIST</v>
      </c>
      <c r="L571" s="36" t="s">
        <v>678</v>
      </c>
      <c r="M571" s="36" t="s">
        <v>773</v>
      </c>
      <c r="N571" s="36" t="str">
        <f t="shared" si="44"/>
        <v>_JKASD</v>
      </c>
      <c r="O571" s="36" t="s">
        <v>6784</v>
      </c>
      <c r="P571" s="36" t="s">
        <v>6785</v>
      </c>
      <c r="Q571" s="36" t="s">
        <v>6786</v>
      </c>
    </row>
    <row r="572" spans="1:17">
      <c r="A572" s="36" t="s">
        <v>8134</v>
      </c>
      <c r="B572" s="36" t="str">
        <f t="shared" si="40"/>
        <v>_31690</v>
      </c>
      <c r="C572" s="36" t="s">
        <v>783</v>
      </c>
      <c r="D572" s="36" t="s">
        <v>89</v>
      </c>
      <c r="E572" s="36" t="str">
        <f t="shared" si="41"/>
        <v>_CAMSU</v>
      </c>
      <c r="F572" s="36" t="s">
        <v>46</v>
      </c>
      <c r="G572" s="36" t="s">
        <v>212</v>
      </c>
      <c r="H572" s="36" t="str">
        <f t="shared" si="42"/>
        <v>_VCBAS</v>
      </c>
      <c r="I572" s="36" t="s">
        <v>419</v>
      </c>
      <c r="J572" s="36" t="s">
        <v>677</v>
      </c>
      <c r="K572" s="36" t="str">
        <f t="shared" si="43"/>
        <v>_VRIST</v>
      </c>
      <c r="L572" s="36" t="s">
        <v>678</v>
      </c>
      <c r="M572" s="36" t="s">
        <v>773</v>
      </c>
      <c r="N572" s="36" t="str">
        <f t="shared" si="44"/>
        <v>_JKASD</v>
      </c>
      <c r="O572" s="36" t="s">
        <v>6784</v>
      </c>
      <c r="P572" s="36" t="s">
        <v>6785</v>
      </c>
      <c r="Q572" s="36" t="s">
        <v>6786</v>
      </c>
    </row>
    <row r="573" spans="1:17">
      <c r="A573" s="36" t="s">
        <v>8137</v>
      </c>
      <c r="B573" s="36" t="str">
        <f t="shared" si="40"/>
        <v>_31684</v>
      </c>
      <c r="C573" s="36" t="s">
        <v>8138</v>
      </c>
      <c r="D573" s="36" t="s">
        <v>89</v>
      </c>
      <c r="E573" s="36" t="str">
        <f t="shared" si="41"/>
        <v>_CAMSU</v>
      </c>
      <c r="F573" s="36" t="s">
        <v>46</v>
      </c>
      <c r="G573" s="36" t="s">
        <v>212</v>
      </c>
      <c r="H573" s="36" t="str">
        <f t="shared" si="42"/>
        <v>_VCBAS</v>
      </c>
      <c r="I573" s="36" t="s">
        <v>419</v>
      </c>
      <c r="J573" s="36" t="s">
        <v>677</v>
      </c>
      <c r="K573" s="36" t="str">
        <f t="shared" si="43"/>
        <v>_VRIST</v>
      </c>
      <c r="L573" s="36" t="s">
        <v>678</v>
      </c>
      <c r="M573" s="36" t="s">
        <v>773</v>
      </c>
      <c r="N573" s="36" t="str">
        <f t="shared" si="44"/>
        <v>_JKASD</v>
      </c>
      <c r="O573" s="36" t="s">
        <v>6784</v>
      </c>
      <c r="P573" s="36" t="s">
        <v>8135</v>
      </c>
      <c r="Q573" s="36" t="s">
        <v>8136</v>
      </c>
    </row>
    <row r="574" spans="1:17">
      <c r="A574" s="36" t="s">
        <v>8139</v>
      </c>
      <c r="B574" s="36" t="str">
        <f t="shared" si="40"/>
        <v>_26460</v>
      </c>
      <c r="C574" s="36" t="s">
        <v>7282</v>
      </c>
      <c r="D574" s="36" t="s">
        <v>89</v>
      </c>
      <c r="E574" s="36" t="str">
        <f t="shared" si="41"/>
        <v>_CAMSU</v>
      </c>
      <c r="F574" s="36" t="s">
        <v>46</v>
      </c>
      <c r="G574" s="36" t="s">
        <v>212</v>
      </c>
      <c r="H574" s="36" t="str">
        <f t="shared" si="42"/>
        <v>_VCBAS</v>
      </c>
      <c r="I574" s="36" t="s">
        <v>419</v>
      </c>
      <c r="J574" s="36" t="s">
        <v>677</v>
      </c>
      <c r="K574" s="36" t="str">
        <f t="shared" si="43"/>
        <v>_VRIST</v>
      </c>
      <c r="L574" s="36" t="s">
        <v>678</v>
      </c>
      <c r="M574" s="36" t="s">
        <v>773</v>
      </c>
      <c r="N574" s="36" t="str">
        <f t="shared" si="44"/>
        <v>_JKASD</v>
      </c>
      <c r="O574" s="36" t="s">
        <v>6784</v>
      </c>
      <c r="P574" s="36" t="s">
        <v>7118</v>
      </c>
      <c r="Q574" s="36" t="s">
        <v>6501</v>
      </c>
    </row>
    <row r="575" spans="1:17">
      <c r="A575" s="36" t="s">
        <v>8140</v>
      </c>
      <c r="B575" s="36" t="str">
        <f t="shared" si="40"/>
        <v>_26461</v>
      </c>
      <c r="C575" s="36" t="s">
        <v>7283</v>
      </c>
      <c r="D575" s="36" t="s">
        <v>89</v>
      </c>
      <c r="E575" s="36" t="str">
        <f t="shared" si="41"/>
        <v>_CAMSU</v>
      </c>
      <c r="F575" s="36" t="s">
        <v>46</v>
      </c>
      <c r="G575" s="36" t="s">
        <v>212</v>
      </c>
      <c r="H575" s="36" t="str">
        <f t="shared" si="42"/>
        <v>_VCBAS</v>
      </c>
      <c r="I575" s="36" t="s">
        <v>419</v>
      </c>
      <c r="J575" s="36" t="s">
        <v>677</v>
      </c>
      <c r="K575" s="36" t="str">
        <f t="shared" si="43"/>
        <v>_VRIST</v>
      </c>
      <c r="L575" s="36" t="s">
        <v>678</v>
      </c>
      <c r="M575" s="36" t="s">
        <v>773</v>
      </c>
      <c r="N575" s="36" t="str">
        <f t="shared" si="44"/>
        <v>_JKASD</v>
      </c>
      <c r="O575" s="36" t="s">
        <v>6784</v>
      </c>
      <c r="P575" s="36" t="s">
        <v>7118</v>
      </c>
      <c r="Q575" s="36" t="s">
        <v>6501</v>
      </c>
    </row>
    <row r="576" spans="1:17">
      <c r="A576" s="36" t="s">
        <v>8141</v>
      </c>
      <c r="B576" s="36" t="str">
        <f t="shared" si="40"/>
        <v>_26462</v>
      </c>
      <c r="C576" s="36" t="s">
        <v>8142</v>
      </c>
      <c r="D576" s="36" t="s">
        <v>89</v>
      </c>
      <c r="E576" s="36" t="str">
        <f t="shared" si="41"/>
        <v>_CAMSU</v>
      </c>
      <c r="F576" s="36" t="s">
        <v>46</v>
      </c>
      <c r="G576" s="36" t="s">
        <v>212</v>
      </c>
      <c r="H576" s="36" t="str">
        <f t="shared" si="42"/>
        <v>_VCBAS</v>
      </c>
      <c r="I576" s="36" t="s">
        <v>419</v>
      </c>
      <c r="J576" s="36" t="s">
        <v>677</v>
      </c>
      <c r="K576" s="36" t="str">
        <f t="shared" si="43"/>
        <v>_VRIST</v>
      </c>
      <c r="L576" s="36" t="s">
        <v>678</v>
      </c>
      <c r="M576" s="36" t="s">
        <v>773</v>
      </c>
      <c r="N576" s="36" t="str">
        <f t="shared" si="44"/>
        <v>_JKASD</v>
      </c>
      <c r="O576" s="36" t="s">
        <v>6784</v>
      </c>
      <c r="P576" s="36" t="s">
        <v>7118</v>
      </c>
      <c r="Q576" s="36" t="s">
        <v>6501</v>
      </c>
    </row>
    <row r="577" spans="1:17">
      <c r="A577" s="36" t="s">
        <v>8143</v>
      </c>
      <c r="B577" s="36" t="str">
        <f t="shared" si="40"/>
        <v>_26463</v>
      </c>
      <c r="C577" s="36" t="s">
        <v>7284</v>
      </c>
      <c r="D577" s="36" t="s">
        <v>89</v>
      </c>
      <c r="E577" s="36" t="str">
        <f t="shared" si="41"/>
        <v>_CAMSU</v>
      </c>
      <c r="F577" s="36" t="s">
        <v>46</v>
      </c>
      <c r="G577" s="36" t="s">
        <v>212</v>
      </c>
      <c r="H577" s="36" t="str">
        <f t="shared" si="42"/>
        <v>_VCBAS</v>
      </c>
      <c r="I577" s="36" t="s">
        <v>419</v>
      </c>
      <c r="J577" s="36" t="s">
        <v>677</v>
      </c>
      <c r="K577" s="36" t="str">
        <f t="shared" si="43"/>
        <v>_VRIST</v>
      </c>
      <c r="L577" s="36" t="s">
        <v>678</v>
      </c>
      <c r="M577" s="36" t="s">
        <v>773</v>
      </c>
      <c r="N577" s="36" t="str">
        <f t="shared" si="44"/>
        <v>_JKASD</v>
      </c>
      <c r="O577" s="36" t="s">
        <v>6784</v>
      </c>
      <c r="P577" s="36" t="s">
        <v>7118</v>
      </c>
      <c r="Q577" s="36" t="s">
        <v>6501</v>
      </c>
    </row>
    <row r="578" spans="1:17">
      <c r="A578" s="36" t="s">
        <v>8144</v>
      </c>
      <c r="B578" s="36" t="str">
        <f t="shared" si="40"/>
        <v>_26318</v>
      </c>
      <c r="C578" s="36" t="s">
        <v>794</v>
      </c>
      <c r="D578" s="36" t="s">
        <v>89</v>
      </c>
      <c r="E578" s="36" t="str">
        <f t="shared" si="41"/>
        <v>_CAMSU</v>
      </c>
      <c r="F578" s="36" t="s">
        <v>46</v>
      </c>
      <c r="G578" s="36" t="s">
        <v>212</v>
      </c>
      <c r="H578" s="36" t="str">
        <f t="shared" si="42"/>
        <v>_VCBAS</v>
      </c>
      <c r="I578" s="36" t="s">
        <v>419</v>
      </c>
      <c r="J578" s="36" t="s">
        <v>677</v>
      </c>
      <c r="K578" s="36" t="str">
        <f t="shared" si="43"/>
        <v>_VRIST</v>
      </c>
      <c r="L578" s="36" t="s">
        <v>678</v>
      </c>
      <c r="M578" s="36" t="s">
        <v>784</v>
      </c>
      <c r="N578" s="36" t="str">
        <f t="shared" si="44"/>
        <v>_JLSTP</v>
      </c>
      <c r="O578" s="36" t="s">
        <v>785</v>
      </c>
      <c r="P578" s="36" t="s">
        <v>6788</v>
      </c>
      <c r="Q578" s="36" t="s">
        <v>6789</v>
      </c>
    </row>
    <row r="579" spans="1:17">
      <c r="A579" s="36" t="s">
        <v>8145</v>
      </c>
      <c r="B579" s="36" t="str">
        <f t="shared" si="40"/>
        <v>_26322</v>
      </c>
      <c r="C579" s="36" t="s">
        <v>796</v>
      </c>
      <c r="D579" s="36" t="s">
        <v>89</v>
      </c>
      <c r="E579" s="36" t="str">
        <f t="shared" si="41"/>
        <v>_CAMSU</v>
      </c>
      <c r="F579" s="36" t="s">
        <v>46</v>
      </c>
      <c r="G579" s="36" t="s">
        <v>212</v>
      </c>
      <c r="H579" s="36" t="str">
        <f t="shared" si="42"/>
        <v>_VCBAS</v>
      </c>
      <c r="I579" s="36" t="s">
        <v>419</v>
      </c>
      <c r="J579" s="36" t="s">
        <v>677</v>
      </c>
      <c r="K579" s="36" t="str">
        <f t="shared" si="43"/>
        <v>_VRIST</v>
      </c>
      <c r="L579" s="36" t="s">
        <v>678</v>
      </c>
      <c r="M579" s="36" t="s">
        <v>784</v>
      </c>
      <c r="N579" s="36" t="str">
        <f t="shared" si="44"/>
        <v>_JLSTP</v>
      </c>
      <c r="O579" s="36" t="s">
        <v>785</v>
      </c>
      <c r="P579" s="36" t="s">
        <v>6788</v>
      </c>
      <c r="Q579" s="36" t="s">
        <v>6789</v>
      </c>
    </row>
    <row r="580" spans="1:17">
      <c r="A580" s="36" t="s">
        <v>8146</v>
      </c>
      <c r="B580" s="36" t="str">
        <f t="shared" ref="B580:B643" si="45">"_"&amp;A580</f>
        <v>_26323</v>
      </c>
      <c r="C580" s="36" t="s">
        <v>797</v>
      </c>
      <c r="D580" s="36" t="s">
        <v>89</v>
      </c>
      <c r="E580" s="36" t="str">
        <f t="shared" ref="E580:E643" si="46">"_"&amp;D580</f>
        <v>_CAMSU</v>
      </c>
      <c r="F580" s="36" t="s">
        <v>46</v>
      </c>
      <c r="G580" s="36" t="s">
        <v>212</v>
      </c>
      <c r="H580" s="36" t="str">
        <f t="shared" ref="H580:H643" si="47">"_"&amp;G580</f>
        <v>_VCBAS</v>
      </c>
      <c r="I580" s="36" t="s">
        <v>419</v>
      </c>
      <c r="J580" s="36" t="s">
        <v>677</v>
      </c>
      <c r="K580" s="36" t="str">
        <f t="shared" ref="K580:K643" si="48">"_"&amp;J580</f>
        <v>_VRIST</v>
      </c>
      <c r="L580" s="36" t="s">
        <v>678</v>
      </c>
      <c r="M580" s="36" t="s">
        <v>784</v>
      </c>
      <c r="N580" s="36" t="str">
        <f t="shared" ref="N580:N643" si="49">"_"&amp;M580</f>
        <v>_JLSTP</v>
      </c>
      <c r="O580" s="36" t="s">
        <v>785</v>
      </c>
      <c r="P580" s="36" t="s">
        <v>6788</v>
      </c>
      <c r="Q580" s="36" t="s">
        <v>6789</v>
      </c>
    </row>
    <row r="581" spans="1:17">
      <c r="A581" s="36" t="s">
        <v>8147</v>
      </c>
      <c r="B581" s="36" t="str">
        <f t="shared" si="45"/>
        <v>_26324</v>
      </c>
      <c r="C581" s="36" t="s">
        <v>798</v>
      </c>
      <c r="D581" s="36" t="s">
        <v>89</v>
      </c>
      <c r="E581" s="36" t="str">
        <f t="shared" si="46"/>
        <v>_CAMSU</v>
      </c>
      <c r="F581" s="36" t="s">
        <v>46</v>
      </c>
      <c r="G581" s="36" t="s">
        <v>212</v>
      </c>
      <c r="H581" s="36" t="str">
        <f t="shared" si="47"/>
        <v>_VCBAS</v>
      </c>
      <c r="I581" s="36" t="s">
        <v>419</v>
      </c>
      <c r="J581" s="36" t="s">
        <v>677</v>
      </c>
      <c r="K581" s="36" t="str">
        <f t="shared" si="48"/>
        <v>_VRIST</v>
      </c>
      <c r="L581" s="36" t="s">
        <v>678</v>
      </c>
      <c r="M581" s="36" t="s">
        <v>784</v>
      </c>
      <c r="N581" s="36" t="str">
        <f t="shared" si="49"/>
        <v>_JLSTP</v>
      </c>
      <c r="O581" s="36" t="s">
        <v>785</v>
      </c>
      <c r="P581" s="36" t="s">
        <v>6788</v>
      </c>
      <c r="Q581" s="36" t="s">
        <v>6789</v>
      </c>
    </row>
    <row r="582" spans="1:17">
      <c r="A582" s="36" t="s">
        <v>8148</v>
      </c>
      <c r="B582" s="36" t="str">
        <f t="shared" si="45"/>
        <v>_26397</v>
      </c>
      <c r="C582" s="36" t="s">
        <v>800</v>
      </c>
      <c r="D582" s="36" t="s">
        <v>89</v>
      </c>
      <c r="E582" s="36" t="str">
        <f t="shared" si="46"/>
        <v>_CAMSU</v>
      </c>
      <c r="F582" s="36" t="s">
        <v>46</v>
      </c>
      <c r="G582" s="36" t="s">
        <v>212</v>
      </c>
      <c r="H582" s="36" t="str">
        <f t="shared" si="47"/>
        <v>_VCBAS</v>
      </c>
      <c r="I582" s="36" t="s">
        <v>419</v>
      </c>
      <c r="J582" s="36" t="s">
        <v>677</v>
      </c>
      <c r="K582" s="36" t="str">
        <f t="shared" si="48"/>
        <v>_VRIST</v>
      </c>
      <c r="L582" s="36" t="s">
        <v>678</v>
      </c>
      <c r="M582" s="36" t="s">
        <v>784</v>
      </c>
      <c r="N582" s="36" t="str">
        <f t="shared" si="49"/>
        <v>_JLSTP</v>
      </c>
      <c r="O582" s="36" t="s">
        <v>785</v>
      </c>
      <c r="P582" s="36" t="s">
        <v>6788</v>
      </c>
      <c r="Q582" s="36" t="s">
        <v>6789</v>
      </c>
    </row>
    <row r="583" spans="1:17">
      <c r="A583" s="36" t="s">
        <v>8149</v>
      </c>
      <c r="B583" s="36" t="str">
        <f t="shared" si="45"/>
        <v>_26398</v>
      </c>
      <c r="C583" s="36" t="s">
        <v>801</v>
      </c>
      <c r="D583" s="36" t="s">
        <v>89</v>
      </c>
      <c r="E583" s="36" t="str">
        <f t="shared" si="46"/>
        <v>_CAMSU</v>
      </c>
      <c r="F583" s="36" t="s">
        <v>46</v>
      </c>
      <c r="G583" s="36" t="s">
        <v>212</v>
      </c>
      <c r="H583" s="36" t="str">
        <f t="shared" si="47"/>
        <v>_VCBAS</v>
      </c>
      <c r="I583" s="36" t="s">
        <v>419</v>
      </c>
      <c r="J583" s="36" t="s">
        <v>677</v>
      </c>
      <c r="K583" s="36" t="str">
        <f t="shared" si="48"/>
        <v>_VRIST</v>
      </c>
      <c r="L583" s="36" t="s">
        <v>678</v>
      </c>
      <c r="M583" s="36" t="s">
        <v>784</v>
      </c>
      <c r="N583" s="36" t="str">
        <f t="shared" si="49"/>
        <v>_JLSTP</v>
      </c>
      <c r="O583" s="36" t="s">
        <v>785</v>
      </c>
      <c r="P583" s="36" t="s">
        <v>6788</v>
      </c>
      <c r="Q583" s="36" t="s">
        <v>6789</v>
      </c>
    </row>
    <row r="584" spans="1:17">
      <c r="A584" s="36" t="s">
        <v>8150</v>
      </c>
      <c r="B584" s="36" t="str">
        <f t="shared" si="45"/>
        <v>_26399</v>
      </c>
      <c r="C584" s="36" t="s">
        <v>802</v>
      </c>
      <c r="D584" s="36" t="s">
        <v>89</v>
      </c>
      <c r="E584" s="36" t="str">
        <f t="shared" si="46"/>
        <v>_CAMSU</v>
      </c>
      <c r="F584" s="36" t="s">
        <v>46</v>
      </c>
      <c r="G584" s="36" t="s">
        <v>212</v>
      </c>
      <c r="H584" s="36" t="str">
        <f t="shared" si="47"/>
        <v>_VCBAS</v>
      </c>
      <c r="I584" s="36" t="s">
        <v>419</v>
      </c>
      <c r="J584" s="36" t="s">
        <v>677</v>
      </c>
      <c r="K584" s="36" t="str">
        <f t="shared" si="48"/>
        <v>_VRIST</v>
      </c>
      <c r="L584" s="36" t="s">
        <v>678</v>
      </c>
      <c r="M584" s="36" t="s">
        <v>784</v>
      </c>
      <c r="N584" s="36" t="str">
        <f t="shared" si="49"/>
        <v>_JLSTP</v>
      </c>
      <c r="O584" s="36" t="s">
        <v>785</v>
      </c>
      <c r="P584" s="36" t="s">
        <v>6788</v>
      </c>
      <c r="Q584" s="36" t="s">
        <v>6789</v>
      </c>
    </row>
    <row r="585" spans="1:17">
      <c r="A585" s="36" t="s">
        <v>8151</v>
      </c>
      <c r="B585" s="36" t="str">
        <f t="shared" si="45"/>
        <v>_26400</v>
      </c>
      <c r="C585" s="36" t="s">
        <v>803</v>
      </c>
      <c r="D585" s="36" t="s">
        <v>89</v>
      </c>
      <c r="E585" s="36" t="str">
        <f t="shared" si="46"/>
        <v>_CAMSU</v>
      </c>
      <c r="F585" s="36" t="s">
        <v>46</v>
      </c>
      <c r="G585" s="36" t="s">
        <v>212</v>
      </c>
      <c r="H585" s="36" t="str">
        <f t="shared" si="47"/>
        <v>_VCBAS</v>
      </c>
      <c r="I585" s="36" t="s">
        <v>419</v>
      </c>
      <c r="J585" s="36" t="s">
        <v>677</v>
      </c>
      <c r="K585" s="36" t="str">
        <f t="shared" si="48"/>
        <v>_VRIST</v>
      </c>
      <c r="L585" s="36" t="s">
        <v>678</v>
      </c>
      <c r="M585" s="36" t="s">
        <v>784</v>
      </c>
      <c r="N585" s="36" t="str">
        <f t="shared" si="49"/>
        <v>_JLSTP</v>
      </c>
      <c r="O585" s="36" t="s">
        <v>785</v>
      </c>
      <c r="P585" s="36" t="s">
        <v>6788</v>
      </c>
      <c r="Q585" s="36" t="s">
        <v>6789</v>
      </c>
    </row>
    <row r="586" spans="1:17">
      <c r="A586" s="36" t="s">
        <v>8152</v>
      </c>
      <c r="B586" s="36" t="str">
        <f t="shared" si="45"/>
        <v>_26403</v>
      </c>
      <c r="C586" s="36" t="s">
        <v>806</v>
      </c>
      <c r="D586" s="36" t="s">
        <v>89</v>
      </c>
      <c r="E586" s="36" t="str">
        <f t="shared" si="46"/>
        <v>_CAMSU</v>
      </c>
      <c r="F586" s="36" t="s">
        <v>46</v>
      </c>
      <c r="G586" s="36" t="s">
        <v>212</v>
      </c>
      <c r="H586" s="36" t="str">
        <f t="shared" si="47"/>
        <v>_VCBAS</v>
      </c>
      <c r="I586" s="36" t="s">
        <v>419</v>
      </c>
      <c r="J586" s="36" t="s">
        <v>677</v>
      </c>
      <c r="K586" s="36" t="str">
        <f t="shared" si="48"/>
        <v>_VRIST</v>
      </c>
      <c r="L586" s="36" t="s">
        <v>678</v>
      </c>
      <c r="M586" s="36" t="s">
        <v>784</v>
      </c>
      <c r="N586" s="36" t="str">
        <f t="shared" si="49"/>
        <v>_JLSTP</v>
      </c>
      <c r="O586" s="36" t="s">
        <v>785</v>
      </c>
      <c r="P586" s="36" t="s">
        <v>6788</v>
      </c>
      <c r="Q586" s="36" t="s">
        <v>6789</v>
      </c>
    </row>
    <row r="587" spans="1:17">
      <c r="A587" s="36" t="s">
        <v>8153</v>
      </c>
      <c r="B587" s="36" t="str">
        <f t="shared" si="45"/>
        <v>_26320</v>
      </c>
      <c r="C587" s="36" t="s">
        <v>795</v>
      </c>
      <c r="D587" s="36" t="s">
        <v>89</v>
      </c>
      <c r="E587" s="36" t="str">
        <f t="shared" si="46"/>
        <v>_CAMSU</v>
      </c>
      <c r="F587" s="36" t="s">
        <v>46</v>
      </c>
      <c r="G587" s="36" t="s">
        <v>212</v>
      </c>
      <c r="H587" s="36" t="str">
        <f t="shared" si="47"/>
        <v>_VCBAS</v>
      </c>
      <c r="I587" s="36" t="s">
        <v>419</v>
      </c>
      <c r="J587" s="36" t="s">
        <v>677</v>
      </c>
      <c r="K587" s="36" t="str">
        <f t="shared" si="48"/>
        <v>_VRIST</v>
      </c>
      <c r="L587" s="36" t="s">
        <v>678</v>
      </c>
      <c r="M587" s="36" t="s">
        <v>784</v>
      </c>
      <c r="N587" s="36" t="str">
        <f t="shared" si="49"/>
        <v>_JLSTP</v>
      </c>
      <c r="O587" s="36" t="s">
        <v>785</v>
      </c>
      <c r="P587" s="36" t="s">
        <v>6790</v>
      </c>
      <c r="Q587" s="36" t="s">
        <v>6791</v>
      </c>
    </row>
    <row r="588" spans="1:17">
      <c r="A588" s="36" t="s">
        <v>8154</v>
      </c>
      <c r="B588" s="36" t="str">
        <f t="shared" si="45"/>
        <v>_26237</v>
      </c>
      <c r="C588" s="36" t="s">
        <v>6792</v>
      </c>
      <c r="D588" s="36" t="s">
        <v>89</v>
      </c>
      <c r="E588" s="36" t="str">
        <f t="shared" si="46"/>
        <v>_CAMSU</v>
      </c>
      <c r="F588" s="36" t="s">
        <v>46</v>
      </c>
      <c r="G588" s="36" t="s">
        <v>212</v>
      </c>
      <c r="H588" s="36" t="str">
        <f t="shared" si="47"/>
        <v>_VCBAS</v>
      </c>
      <c r="I588" s="36" t="s">
        <v>419</v>
      </c>
      <c r="J588" s="36" t="s">
        <v>677</v>
      </c>
      <c r="K588" s="36" t="str">
        <f t="shared" si="48"/>
        <v>_VRIST</v>
      </c>
      <c r="L588" s="36" t="s">
        <v>678</v>
      </c>
      <c r="M588" s="36" t="s">
        <v>784</v>
      </c>
      <c r="N588" s="36" t="str">
        <f t="shared" si="49"/>
        <v>_JLSTP</v>
      </c>
      <c r="O588" s="36" t="s">
        <v>785</v>
      </c>
      <c r="P588" s="36" t="s">
        <v>786</v>
      </c>
      <c r="Q588" s="36" t="s">
        <v>787</v>
      </c>
    </row>
    <row r="589" spans="1:17">
      <c r="A589" s="36" t="s">
        <v>8155</v>
      </c>
      <c r="B589" s="36" t="str">
        <f t="shared" si="45"/>
        <v>_26238</v>
      </c>
      <c r="C589" s="36" t="s">
        <v>6793</v>
      </c>
      <c r="D589" s="36" t="s">
        <v>89</v>
      </c>
      <c r="E589" s="36" t="str">
        <f t="shared" si="46"/>
        <v>_CAMSU</v>
      </c>
      <c r="F589" s="36" t="s">
        <v>46</v>
      </c>
      <c r="G589" s="36" t="s">
        <v>212</v>
      </c>
      <c r="H589" s="36" t="str">
        <f t="shared" si="47"/>
        <v>_VCBAS</v>
      </c>
      <c r="I589" s="36" t="s">
        <v>419</v>
      </c>
      <c r="J589" s="36" t="s">
        <v>677</v>
      </c>
      <c r="K589" s="36" t="str">
        <f t="shared" si="48"/>
        <v>_VRIST</v>
      </c>
      <c r="L589" s="36" t="s">
        <v>678</v>
      </c>
      <c r="M589" s="36" t="s">
        <v>784</v>
      </c>
      <c r="N589" s="36" t="str">
        <f t="shared" si="49"/>
        <v>_JLSTP</v>
      </c>
      <c r="O589" s="36" t="s">
        <v>785</v>
      </c>
      <c r="P589" s="36" t="s">
        <v>786</v>
      </c>
      <c r="Q589" s="36" t="s">
        <v>787</v>
      </c>
    </row>
    <row r="590" spans="1:17">
      <c r="A590" s="36" t="s">
        <v>8156</v>
      </c>
      <c r="B590" s="36" t="str">
        <f t="shared" si="45"/>
        <v>_26239</v>
      </c>
      <c r="C590" s="36" t="s">
        <v>6794</v>
      </c>
      <c r="D590" s="36" t="s">
        <v>89</v>
      </c>
      <c r="E590" s="36" t="str">
        <f t="shared" si="46"/>
        <v>_CAMSU</v>
      </c>
      <c r="F590" s="36" t="s">
        <v>46</v>
      </c>
      <c r="G590" s="36" t="s">
        <v>212</v>
      </c>
      <c r="H590" s="36" t="str">
        <f t="shared" si="47"/>
        <v>_VCBAS</v>
      </c>
      <c r="I590" s="36" t="s">
        <v>419</v>
      </c>
      <c r="J590" s="36" t="s">
        <v>677</v>
      </c>
      <c r="K590" s="36" t="str">
        <f t="shared" si="48"/>
        <v>_VRIST</v>
      </c>
      <c r="L590" s="36" t="s">
        <v>678</v>
      </c>
      <c r="M590" s="36" t="s">
        <v>784</v>
      </c>
      <c r="N590" s="36" t="str">
        <f t="shared" si="49"/>
        <v>_JLSTP</v>
      </c>
      <c r="O590" s="36" t="s">
        <v>785</v>
      </c>
      <c r="P590" s="36" t="s">
        <v>786</v>
      </c>
      <c r="Q590" s="36" t="s">
        <v>787</v>
      </c>
    </row>
    <row r="591" spans="1:17">
      <c r="A591" s="36" t="s">
        <v>8157</v>
      </c>
      <c r="B591" s="36" t="str">
        <f t="shared" si="45"/>
        <v>_26321</v>
      </c>
      <c r="C591" s="36" t="s">
        <v>788</v>
      </c>
      <c r="D591" s="36" t="s">
        <v>89</v>
      </c>
      <c r="E591" s="36" t="str">
        <f t="shared" si="46"/>
        <v>_CAMSU</v>
      </c>
      <c r="F591" s="36" t="s">
        <v>46</v>
      </c>
      <c r="G591" s="36" t="s">
        <v>212</v>
      </c>
      <c r="H591" s="36" t="str">
        <f t="shared" si="47"/>
        <v>_VCBAS</v>
      </c>
      <c r="I591" s="36" t="s">
        <v>419</v>
      </c>
      <c r="J591" s="36" t="s">
        <v>677</v>
      </c>
      <c r="K591" s="36" t="str">
        <f t="shared" si="48"/>
        <v>_VRIST</v>
      </c>
      <c r="L591" s="36" t="s">
        <v>678</v>
      </c>
      <c r="M591" s="36" t="s">
        <v>784</v>
      </c>
      <c r="N591" s="36" t="str">
        <f t="shared" si="49"/>
        <v>_JLSTP</v>
      </c>
      <c r="O591" s="36" t="s">
        <v>785</v>
      </c>
      <c r="P591" s="36" t="s">
        <v>786</v>
      </c>
      <c r="Q591" s="36" t="s">
        <v>787</v>
      </c>
    </row>
    <row r="592" spans="1:17">
      <c r="A592" s="36" t="s">
        <v>8158</v>
      </c>
      <c r="B592" s="36" t="str">
        <f t="shared" si="45"/>
        <v>_26332</v>
      </c>
      <c r="C592" s="36" t="s">
        <v>789</v>
      </c>
      <c r="D592" s="36" t="s">
        <v>89</v>
      </c>
      <c r="E592" s="36" t="str">
        <f t="shared" si="46"/>
        <v>_CAMSU</v>
      </c>
      <c r="F592" s="36" t="s">
        <v>46</v>
      </c>
      <c r="G592" s="36" t="s">
        <v>212</v>
      </c>
      <c r="H592" s="36" t="str">
        <f t="shared" si="47"/>
        <v>_VCBAS</v>
      </c>
      <c r="I592" s="36" t="s">
        <v>419</v>
      </c>
      <c r="J592" s="36" t="s">
        <v>677</v>
      </c>
      <c r="K592" s="36" t="str">
        <f t="shared" si="48"/>
        <v>_VRIST</v>
      </c>
      <c r="L592" s="36" t="s">
        <v>678</v>
      </c>
      <c r="M592" s="36" t="s">
        <v>784</v>
      </c>
      <c r="N592" s="36" t="str">
        <f t="shared" si="49"/>
        <v>_JLSTP</v>
      </c>
      <c r="O592" s="36" t="s">
        <v>785</v>
      </c>
      <c r="P592" s="36" t="s">
        <v>786</v>
      </c>
      <c r="Q592" s="36" t="s">
        <v>787</v>
      </c>
    </row>
    <row r="593" spans="1:17">
      <c r="A593" s="36" t="s">
        <v>8159</v>
      </c>
      <c r="B593" s="36" t="str">
        <f t="shared" si="45"/>
        <v>_26395</v>
      </c>
      <c r="C593" s="36" t="s">
        <v>790</v>
      </c>
      <c r="D593" s="36" t="s">
        <v>89</v>
      </c>
      <c r="E593" s="36" t="str">
        <f t="shared" si="46"/>
        <v>_CAMSU</v>
      </c>
      <c r="F593" s="36" t="s">
        <v>46</v>
      </c>
      <c r="G593" s="36" t="s">
        <v>212</v>
      </c>
      <c r="H593" s="36" t="str">
        <f t="shared" si="47"/>
        <v>_VCBAS</v>
      </c>
      <c r="I593" s="36" t="s">
        <v>419</v>
      </c>
      <c r="J593" s="36" t="s">
        <v>677</v>
      </c>
      <c r="K593" s="36" t="str">
        <f t="shared" si="48"/>
        <v>_VRIST</v>
      </c>
      <c r="L593" s="36" t="s">
        <v>678</v>
      </c>
      <c r="M593" s="36" t="s">
        <v>784</v>
      </c>
      <c r="N593" s="36" t="str">
        <f t="shared" si="49"/>
        <v>_JLSTP</v>
      </c>
      <c r="O593" s="36" t="s">
        <v>785</v>
      </c>
      <c r="P593" s="36" t="s">
        <v>786</v>
      </c>
      <c r="Q593" s="36" t="s">
        <v>787</v>
      </c>
    </row>
    <row r="594" spans="1:17">
      <c r="A594" s="36" t="s">
        <v>8160</v>
      </c>
      <c r="B594" s="36" t="str">
        <f t="shared" si="45"/>
        <v>_26396</v>
      </c>
      <c r="C594" s="36" t="s">
        <v>799</v>
      </c>
      <c r="D594" s="36" t="s">
        <v>89</v>
      </c>
      <c r="E594" s="36" t="str">
        <f t="shared" si="46"/>
        <v>_CAMSU</v>
      </c>
      <c r="F594" s="36" t="s">
        <v>46</v>
      </c>
      <c r="G594" s="36" t="s">
        <v>212</v>
      </c>
      <c r="H594" s="36" t="str">
        <f t="shared" si="47"/>
        <v>_VCBAS</v>
      </c>
      <c r="I594" s="36" t="s">
        <v>419</v>
      </c>
      <c r="J594" s="36" t="s">
        <v>677</v>
      </c>
      <c r="K594" s="36" t="str">
        <f t="shared" si="48"/>
        <v>_VRIST</v>
      </c>
      <c r="L594" s="36" t="s">
        <v>678</v>
      </c>
      <c r="M594" s="36" t="s">
        <v>784</v>
      </c>
      <c r="N594" s="36" t="str">
        <f t="shared" si="49"/>
        <v>_JLSTP</v>
      </c>
      <c r="O594" s="36" t="s">
        <v>785</v>
      </c>
      <c r="P594" s="36" t="s">
        <v>791</v>
      </c>
      <c r="Q594" s="36" t="s">
        <v>792</v>
      </c>
    </row>
    <row r="595" spans="1:17">
      <c r="A595" s="36" t="s">
        <v>8161</v>
      </c>
      <c r="B595" s="36" t="str">
        <f t="shared" si="45"/>
        <v>_26401</v>
      </c>
      <c r="C595" s="36" t="s">
        <v>804</v>
      </c>
      <c r="D595" s="36" t="s">
        <v>89</v>
      </c>
      <c r="E595" s="36" t="str">
        <f t="shared" si="46"/>
        <v>_CAMSU</v>
      </c>
      <c r="F595" s="36" t="s">
        <v>46</v>
      </c>
      <c r="G595" s="36" t="s">
        <v>212</v>
      </c>
      <c r="H595" s="36" t="str">
        <f t="shared" si="47"/>
        <v>_VCBAS</v>
      </c>
      <c r="I595" s="36" t="s">
        <v>419</v>
      </c>
      <c r="J595" s="36" t="s">
        <v>677</v>
      </c>
      <c r="K595" s="36" t="str">
        <f t="shared" si="48"/>
        <v>_VRIST</v>
      </c>
      <c r="L595" s="36" t="s">
        <v>678</v>
      </c>
      <c r="M595" s="36" t="s">
        <v>784</v>
      </c>
      <c r="N595" s="36" t="str">
        <f t="shared" si="49"/>
        <v>_JLSTP</v>
      </c>
      <c r="O595" s="36" t="s">
        <v>785</v>
      </c>
      <c r="P595" s="36" t="s">
        <v>791</v>
      </c>
      <c r="Q595" s="36" t="s">
        <v>792</v>
      </c>
    </row>
    <row r="596" spans="1:17">
      <c r="A596" s="36" t="s">
        <v>8162</v>
      </c>
      <c r="B596" s="36" t="str">
        <f t="shared" si="45"/>
        <v>_26402</v>
      </c>
      <c r="C596" s="36" t="s">
        <v>805</v>
      </c>
      <c r="D596" s="36" t="s">
        <v>89</v>
      </c>
      <c r="E596" s="36" t="str">
        <f t="shared" si="46"/>
        <v>_CAMSU</v>
      </c>
      <c r="F596" s="36" t="s">
        <v>46</v>
      </c>
      <c r="G596" s="36" t="s">
        <v>212</v>
      </c>
      <c r="H596" s="36" t="str">
        <f t="shared" si="47"/>
        <v>_VCBAS</v>
      </c>
      <c r="I596" s="36" t="s">
        <v>419</v>
      </c>
      <c r="J596" s="36" t="s">
        <v>677</v>
      </c>
      <c r="K596" s="36" t="str">
        <f t="shared" si="48"/>
        <v>_VRIST</v>
      </c>
      <c r="L596" s="36" t="s">
        <v>678</v>
      </c>
      <c r="M596" s="36" t="s">
        <v>784</v>
      </c>
      <c r="N596" s="36" t="str">
        <f t="shared" si="49"/>
        <v>_JLSTP</v>
      </c>
      <c r="O596" s="36" t="s">
        <v>785</v>
      </c>
      <c r="P596" s="36" t="s">
        <v>791</v>
      </c>
      <c r="Q596" s="36" t="s">
        <v>792</v>
      </c>
    </row>
    <row r="597" spans="1:17">
      <c r="A597" s="36" t="s">
        <v>8163</v>
      </c>
      <c r="B597" s="36" t="str">
        <f t="shared" si="45"/>
        <v>_26404</v>
      </c>
      <c r="C597" s="36" t="s">
        <v>807</v>
      </c>
      <c r="D597" s="36" t="s">
        <v>89</v>
      </c>
      <c r="E597" s="36" t="str">
        <f t="shared" si="46"/>
        <v>_CAMSU</v>
      </c>
      <c r="F597" s="36" t="s">
        <v>46</v>
      </c>
      <c r="G597" s="36" t="s">
        <v>212</v>
      </c>
      <c r="H597" s="36" t="str">
        <f t="shared" si="47"/>
        <v>_VCBAS</v>
      </c>
      <c r="I597" s="36" t="s">
        <v>419</v>
      </c>
      <c r="J597" s="36" t="s">
        <v>677</v>
      </c>
      <c r="K597" s="36" t="str">
        <f t="shared" si="48"/>
        <v>_VRIST</v>
      </c>
      <c r="L597" s="36" t="s">
        <v>678</v>
      </c>
      <c r="M597" s="36" t="s">
        <v>784</v>
      </c>
      <c r="N597" s="36" t="str">
        <f t="shared" si="49"/>
        <v>_JLSTP</v>
      </c>
      <c r="O597" s="36" t="s">
        <v>785</v>
      </c>
      <c r="P597" s="36" t="s">
        <v>791</v>
      </c>
      <c r="Q597" s="36" t="s">
        <v>792</v>
      </c>
    </row>
    <row r="598" spans="1:17">
      <c r="A598" s="36" t="s">
        <v>8164</v>
      </c>
      <c r="B598" s="36" t="str">
        <f t="shared" si="45"/>
        <v>_10090</v>
      </c>
      <c r="C598" s="36" t="s">
        <v>728</v>
      </c>
      <c r="D598" s="36" t="s">
        <v>89</v>
      </c>
      <c r="E598" s="36" t="str">
        <f t="shared" si="46"/>
        <v>_CAMSU</v>
      </c>
      <c r="F598" s="36" t="s">
        <v>46</v>
      </c>
      <c r="G598" s="36" t="s">
        <v>212</v>
      </c>
      <c r="H598" s="36" t="str">
        <f t="shared" si="47"/>
        <v>_VCBAS</v>
      </c>
      <c r="I598" s="36" t="s">
        <v>419</v>
      </c>
      <c r="J598" s="36" t="s">
        <v>677</v>
      </c>
      <c r="K598" s="36" t="str">
        <f t="shared" si="48"/>
        <v>_VRIST</v>
      </c>
      <c r="L598" s="36" t="s">
        <v>678</v>
      </c>
      <c r="M598" s="36" t="s">
        <v>810</v>
      </c>
      <c r="N598" s="36" t="str">
        <f t="shared" si="49"/>
        <v>_JNWWS</v>
      </c>
      <c r="O598" s="36" t="s">
        <v>6795</v>
      </c>
      <c r="P598" s="36" t="s">
        <v>6796</v>
      </c>
      <c r="Q598" s="36" t="s">
        <v>6797</v>
      </c>
    </row>
    <row r="599" spans="1:17">
      <c r="A599" s="36" t="s">
        <v>8165</v>
      </c>
      <c r="B599" s="36" t="str">
        <f t="shared" si="45"/>
        <v>_25421</v>
      </c>
      <c r="C599" s="36" t="s">
        <v>6798</v>
      </c>
      <c r="D599" s="36" t="s">
        <v>89</v>
      </c>
      <c r="E599" s="36" t="str">
        <f t="shared" si="46"/>
        <v>_CAMSU</v>
      </c>
      <c r="F599" s="36" t="s">
        <v>46</v>
      </c>
      <c r="G599" s="36" t="s">
        <v>212</v>
      </c>
      <c r="H599" s="36" t="str">
        <f t="shared" si="47"/>
        <v>_VCBAS</v>
      </c>
      <c r="I599" s="36" t="s">
        <v>419</v>
      </c>
      <c r="J599" s="36" t="s">
        <v>677</v>
      </c>
      <c r="K599" s="36" t="str">
        <f t="shared" si="48"/>
        <v>_VRIST</v>
      </c>
      <c r="L599" s="36" t="s">
        <v>678</v>
      </c>
      <c r="M599" s="36" t="s">
        <v>810</v>
      </c>
      <c r="N599" s="36" t="str">
        <f t="shared" si="49"/>
        <v>_JNWWS</v>
      </c>
      <c r="O599" s="36" t="s">
        <v>6795</v>
      </c>
      <c r="P599" s="36" t="s">
        <v>6796</v>
      </c>
      <c r="Q599" s="36" t="s">
        <v>6797</v>
      </c>
    </row>
    <row r="600" spans="1:17">
      <c r="A600" s="36" t="s">
        <v>8166</v>
      </c>
      <c r="B600" s="36" t="str">
        <f t="shared" si="45"/>
        <v>_25422</v>
      </c>
      <c r="C600" s="36" t="s">
        <v>6799</v>
      </c>
      <c r="D600" s="36" t="s">
        <v>89</v>
      </c>
      <c r="E600" s="36" t="str">
        <f t="shared" si="46"/>
        <v>_CAMSU</v>
      </c>
      <c r="F600" s="36" t="s">
        <v>46</v>
      </c>
      <c r="G600" s="36" t="s">
        <v>212</v>
      </c>
      <c r="H600" s="36" t="str">
        <f t="shared" si="47"/>
        <v>_VCBAS</v>
      </c>
      <c r="I600" s="36" t="s">
        <v>419</v>
      </c>
      <c r="J600" s="36" t="s">
        <v>677</v>
      </c>
      <c r="K600" s="36" t="str">
        <f t="shared" si="48"/>
        <v>_VRIST</v>
      </c>
      <c r="L600" s="36" t="s">
        <v>678</v>
      </c>
      <c r="M600" s="36" t="s">
        <v>810</v>
      </c>
      <c r="N600" s="36" t="str">
        <f t="shared" si="49"/>
        <v>_JNWWS</v>
      </c>
      <c r="O600" s="36" t="s">
        <v>6795</v>
      </c>
      <c r="P600" s="36" t="s">
        <v>6796</v>
      </c>
      <c r="Q600" s="36" t="s">
        <v>6797</v>
      </c>
    </row>
    <row r="601" spans="1:17">
      <c r="A601" s="36" t="s">
        <v>8167</v>
      </c>
      <c r="B601" s="36" t="str">
        <f t="shared" si="45"/>
        <v>_25423</v>
      </c>
      <c r="C601" s="36" t="s">
        <v>6800</v>
      </c>
      <c r="D601" s="36" t="s">
        <v>89</v>
      </c>
      <c r="E601" s="36" t="str">
        <f t="shared" si="46"/>
        <v>_CAMSU</v>
      </c>
      <c r="F601" s="36" t="s">
        <v>46</v>
      </c>
      <c r="G601" s="36" t="s">
        <v>212</v>
      </c>
      <c r="H601" s="36" t="str">
        <f t="shared" si="47"/>
        <v>_VCBAS</v>
      </c>
      <c r="I601" s="36" t="s">
        <v>419</v>
      </c>
      <c r="J601" s="36" t="s">
        <v>677</v>
      </c>
      <c r="K601" s="36" t="str">
        <f t="shared" si="48"/>
        <v>_VRIST</v>
      </c>
      <c r="L601" s="36" t="s">
        <v>678</v>
      </c>
      <c r="M601" s="36" t="s">
        <v>810</v>
      </c>
      <c r="N601" s="36" t="str">
        <f t="shared" si="49"/>
        <v>_JNWWS</v>
      </c>
      <c r="O601" s="36" t="s">
        <v>6795</v>
      </c>
      <c r="P601" s="36" t="s">
        <v>6796</v>
      </c>
      <c r="Q601" s="36" t="s">
        <v>6797</v>
      </c>
    </row>
    <row r="602" spans="1:17">
      <c r="A602" s="36" t="s">
        <v>8168</v>
      </c>
      <c r="B602" s="36" t="str">
        <f t="shared" si="45"/>
        <v>_25431</v>
      </c>
      <c r="C602" s="36" t="s">
        <v>6801</v>
      </c>
      <c r="D602" s="36" t="s">
        <v>89</v>
      </c>
      <c r="E602" s="36" t="str">
        <f t="shared" si="46"/>
        <v>_CAMSU</v>
      </c>
      <c r="F602" s="36" t="s">
        <v>46</v>
      </c>
      <c r="G602" s="36" t="s">
        <v>212</v>
      </c>
      <c r="H602" s="36" t="str">
        <f t="shared" si="47"/>
        <v>_VCBAS</v>
      </c>
      <c r="I602" s="36" t="s">
        <v>419</v>
      </c>
      <c r="J602" s="36" t="s">
        <v>677</v>
      </c>
      <c r="K602" s="36" t="str">
        <f t="shared" si="48"/>
        <v>_VRIST</v>
      </c>
      <c r="L602" s="36" t="s">
        <v>678</v>
      </c>
      <c r="M602" s="36" t="s">
        <v>810</v>
      </c>
      <c r="N602" s="36" t="str">
        <f t="shared" si="49"/>
        <v>_JNWWS</v>
      </c>
      <c r="O602" s="36" t="s">
        <v>6795</v>
      </c>
      <c r="P602" s="36" t="s">
        <v>6796</v>
      </c>
      <c r="Q602" s="36" t="s">
        <v>6797</v>
      </c>
    </row>
    <row r="603" spans="1:17">
      <c r="A603" s="36" t="s">
        <v>8169</v>
      </c>
      <c r="B603" s="36" t="str">
        <f t="shared" si="45"/>
        <v>_25432</v>
      </c>
      <c r="C603" s="36" t="s">
        <v>814</v>
      </c>
      <c r="D603" s="36" t="s">
        <v>89</v>
      </c>
      <c r="E603" s="36" t="str">
        <f t="shared" si="46"/>
        <v>_CAMSU</v>
      </c>
      <c r="F603" s="36" t="s">
        <v>46</v>
      </c>
      <c r="G603" s="36" t="s">
        <v>212</v>
      </c>
      <c r="H603" s="36" t="str">
        <f t="shared" si="47"/>
        <v>_VCBAS</v>
      </c>
      <c r="I603" s="36" t="s">
        <v>419</v>
      </c>
      <c r="J603" s="36" t="s">
        <v>677</v>
      </c>
      <c r="K603" s="36" t="str">
        <f t="shared" si="48"/>
        <v>_VRIST</v>
      </c>
      <c r="L603" s="36" t="s">
        <v>678</v>
      </c>
      <c r="M603" s="36" t="s">
        <v>810</v>
      </c>
      <c r="N603" s="36" t="str">
        <f t="shared" si="49"/>
        <v>_JNWWS</v>
      </c>
      <c r="O603" s="36" t="s">
        <v>6795</v>
      </c>
      <c r="P603" s="36" t="s">
        <v>6796</v>
      </c>
      <c r="Q603" s="36" t="s">
        <v>6797</v>
      </c>
    </row>
    <row r="604" spans="1:17">
      <c r="A604" s="36" t="s">
        <v>8170</v>
      </c>
      <c r="B604" s="36" t="str">
        <f t="shared" si="45"/>
        <v>_25433</v>
      </c>
      <c r="C604" s="36" t="s">
        <v>815</v>
      </c>
      <c r="D604" s="36" t="s">
        <v>89</v>
      </c>
      <c r="E604" s="36" t="str">
        <f t="shared" si="46"/>
        <v>_CAMSU</v>
      </c>
      <c r="F604" s="36" t="s">
        <v>46</v>
      </c>
      <c r="G604" s="36" t="s">
        <v>212</v>
      </c>
      <c r="H604" s="36" t="str">
        <f t="shared" si="47"/>
        <v>_VCBAS</v>
      </c>
      <c r="I604" s="36" t="s">
        <v>419</v>
      </c>
      <c r="J604" s="36" t="s">
        <v>677</v>
      </c>
      <c r="K604" s="36" t="str">
        <f t="shared" si="48"/>
        <v>_VRIST</v>
      </c>
      <c r="L604" s="36" t="s">
        <v>678</v>
      </c>
      <c r="M604" s="36" t="s">
        <v>810</v>
      </c>
      <c r="N604" s="36" t="str">
        <f t="shared" si="49"/>
        <v>_JNWWS</v>
      </c>
      <c r="O604" s="36" t="s">
        <v>6795</v>
      </c>
      <c r="P604" s="36" t="s">
        <v>6796</v>
      </c>
      <c r="Q604" s="36" t="s">
        <v>6797</v>
      </c>
    </row>
    <row r="605" spans="1:17">
      <c r="A605" s="36" t="s">
        <v>8171</v>
      </c>
      <c r="B605" s="36" t="str">
        <f t="shared" si="45"/>
        <v>_25434</v>
      </c>
      <c r="C605" s="36" t="s">
        <v>816</v>
      </c>
      <c r="D605" s="36" t="s">
        <v>89</v>
      </c>
      <c r="E605" s="36" t="str">
        <f t="shared" si="46"/>
        <v>_CAMSU</v>
      </c>
      <c r="F605" s="36" t="s">
        <v>46</v>
      </c>
      <c r="G605" s="36" t="s">
        <v>212</v>
      </c>
      <c r="H605" s="36" t="str">
        <f t="shared" si="47"/>
        <v>_VCBAS</v>
      </c>
      <c r="I605" s="36" t="s">
        <v>419</v>
      </c>
      <c r="J605" s="36" t="s">
        <v>677</v>
      </c>
      <c r="K605" s="36" t="str">
        <f t="shared" si="48"/>
        <v>_VRIST</v>
      </c>
      <c r="L605" s="36" t="s">
        <v>678</v>
      </c>
      <c r="M605" s="36" t="s">
        <v>810</v>
      </c>
      <c r="N605" s="36" t="str">
        <f t="shared" si="49"/>
        <v>_JNWWS</v>
      </c>
      <c r="O605" s="36" t="s">
        <v>6795</v>
      </c>
      <c r="P605" s="36" t="s">
        <v>6796</v>
      </c>
      <c r="Q605" s="36" t="s">
        <v>6797</v>
      </c>
    </row>
    <row r="606" spans="1:17">
      <c r="A606" s="36" t="s">
        <v>8172</v>
      </c>
      <c r="B606" s="36" t="str">
        <f t="shared" si="45"/>
        <v>_26299</v>
      </c>
      <c r="C606" s="36" t="s">
        <v>6802</v>
      </c>
      <c r="D606" s="36" t="s">
        <v>89</v>
      </c>
      <c r="E606" s="36" t="str">
        <f t="shared" si="46"/>
        <v>_CAMSU</v>
      </c>
      <c r="F606" s="36" t="s">
        <v>46</v>
      </c>
      <c r="G606" s="36" t="s">
        <v>212</v>
      </c>
      <c r="H606" s="36" t="str">
        <f t="shared" si="47"/>
        <v>_VCBAS</v>
      </c>
      <c r="I606" s="36" t="s">
        <v>419</v>
      </c>
      <c r="J606" s="36" t="s">
        <v>677</v>
      </c>
      <c r="K606" s="36" t="str">
        <f t="shared" si="48"/>
        <v>_VRIST</v>
      </c>
      <c r="L606" s="36" t="s">
        <v>678</v>
      </c>
      <c r="M606" s="36" t="s">
        <v>810</v>
      </c>
      <c r="N606" s="36" t="str">
        <f t="shared" si="49"/>
        <v>_JNWWS</v>
      </c>
      <c r="O606" s="36" t="s">
        <v>6795</v>
      </c>
      <c r="P606" s="36" t="s">
        <v>6796</v>
      </c>
      <c r="Q606" s="36" t="s">
        <v>6797</v>
      </c>
    </row>
    <row r="607" spans="1:17">
      <c r="A607" s="36" t="s">
        <v>8173</v>
      </c>
      <c r="B607" s="36" t="str">
        <f t="shared" si="45"/>
        <v>_26311</v>
      </c>
      <c r="C607" s="36" t="s">
        <v>823</v>
      </c>
      <c r="D607" s="36" t="s">
        <v>89</v>
      </c>
      <c r="E607" s="36" t="str">
        <f t="shared" si="46"/>
        <v>_CAMSU</v>
      </c>
      <c r="F607" s="36" t="s">
        <v>46</v>
      </c>
      <c r="G607" s="36" t="s">
        <v>212</v>
      </c>
      <c r="H607" s="36" t="str">
        <f t="shared" si="47"/>
        <v>_VCBAS</v>
      </c>
      <c r="I607" s="36" t="s">
        <v>419</v>
      </c>
      <c r="J607" s="36" t="s">
        <v>677</v>
      </c>
      <c r="K607" s="36" t="str">
        <f t="shared" si="48"/>
        <v>_VRIST</v>
      </c>
      <c r="L607" s="36" t="s">
        <v>678</v>
      </c>
      <c r="M607" s="36" t="s">
        <v>810</v>
      </c>
      <c r="N607" s="36" t="str">
        <f t="shared" si="49"/>
        <v>_JNWWS</v>
      </c>
      <c r="O607" s="36" t="s">
        <v>6795</v>
      </c>
      <c r="P607" s="36" t="s">
        <v>6796</v>
      </c>
      <c r="Q607" s="36" t="s">
        <v>6797</v>
      </c>
    </row>
    <row r="608" spans="1:17">
      <c r="A608" s="36" t="s">
        <v>8174</v>
      </c>
      <c r="B608" s="36" t="str">
        <f t="shared" si="45"/>
        <v>_26327</v>
      </c>
      <c r="C608" s="36" t="s">
        <v>824</v>
      </c>
      <c r="D608" s="36" t="s">
        <v>89</v>
      </c>
      <c r="E608" s="36" t="str">
        <f t="shared" si="46"/>
        <v>_CAMSU</v>
      </c>
      <c r="F608" s="36" t="s">
        <v>46</v>
      </c>
      <c r="G608" s="36" t="s">
        <v>212</v>
      </c>
      <c r="H608" s="36" t="str">
        <f t="shared" si="47"/>
        <v>_VCBAS</v>
      </c>
      <c r="I608" s="36" t="s">
        <v>419</v>
      </c>
      <c r="J608" s="36" t="s">
        <v>677</v>
      </c>
      <c r="K608" s="36" t="str">
        <f t="shared" si="48"/>
        <v>_VRIST</v>
      </c>
      <c r="L608" s="36" t="s">
        <v>678</v>
      </c>
      <c r="M608" s="36" t="s">
        <v>810</v>
      </c>
      <c r="N608" s="36" t="str">
        <f t="shared" si="49"/>
        <v>_JNWWS</v>
      </c>
      <c r="O608" s="36" t="s">
        <v>6795</v>
      </c>
      <c r="P608" s="36" t="s">
        <v>6796</v>
      </c>
      <c r="Q608" s="36" t="s">
        <v>6797</v>
      </c>
    </row>
    <row r="609" spans="1:17">
      <c r="A609" s="36" t="s">
        <v>8175</v>
      </c>
      <c r="B609" s="36" t="str">
        <f t="shared" si="45"/>
        <v>_26328</v>
      </c>
      <c r="C609" s="36" t="s">
        <v>825</v>
      </c>
      <c r="D609" s="36" t="s">
        <v>89</v>
      </c>
      <c r="E609" s="36" t="str">
        <f t="shared" si="46"/>
        <v>_CAMSU</v>
      </c>
      <c r="F609" s="36" t="s">
        <v>46</v>
      </c>
      <c r="G609" s="36" t="s">
        <v>212</v>
      </c>
      <c r="H609" s="36" t="str">
        <f t="shared" si="47"/>
        <v>_VCBAS</v>
      </c>
      <c r="I609" s="36" t="s">
        <v>419</v>
      </c>
      <c r="J609" s="36" t="s">
        <v>677</v>
      </c>
      <c r="K609" s="36" t="str">
        <f t="shared" si="48"/>
        <v>_VRIST</v>
      </c>
      <c r="L609" s="36" t="s">
        <v>678</v>
      </c>
      <c r="M609" s="36" t="s">
        <v>810</v>
      </c>
      <c r="N609" s="36" t="str">
        <f t="shared" si="49"/>
        <v>_JNWWS</v>
      </c>
      <c r="O609" s="36" t="s">
        <v>6795</v>
      </c>
      <c r="P609" s="36" t="s">
        <v>6796</v>
      </c>
      <c r="Q609" s="36" t="s">
        <v>6797</v>
      </c>
    </row>
    <row r="610" spans="1:17">
      <c r="A610" s="36" t="s">
        <v>8176</v>
      </c>
      <c r="B610" s="36" t="str">
        <f t="shared" si="45"/>
        <v>_26329</v>
      </c>
      <c r="C610" s="36" t="s">
        <v>826</v>
      </c>
      <c r="D610" s="36" t="s">
        <v>89</v>
      </c>
      <c r="E610" s="36" t="str">
        <f t="shared" si="46"/>
        <v>_CAMSU</v>
      </c>
      <c r="F610" s="36" t="s">
        <v>46</v>
      </c>
      <c r="G610" s="36" t="s">
        <v>212</v>
      </c>
      <c r="H610" s="36" t="str">
        <f t="shared" si="47"/>
        <v>_VCBAS</v>
      </c>
      <c r="I610" s="36" t="s">
        <v>419</v>
      </c>
      <c r="J610" s="36" t="s">
        <v>677</v>
      </c>
      <c r="K610" s="36" t="str">
        <f t="shared" si="48"/>
        <v>_VRIST</v>
      </c>
      <c r="L610" s="36" t="s">
        <v>678</v>
      </c>
      <c r="M610" s="36" t="s">
        <v>810</v>
      </c>
      <c r="N610" s="36" t="str">
        <f t="shared" si="49"/>
        <v>_JNWWS</v>
      </c>
      <c r="O610" s="36" t="s">
        <v>6795</v>
      </c>
      <c r="P610" s="36" t="s">
        <v>6796</v>
      </c>
      <c r="Q610" s="36" t="s">
        <v>6797</v>
      </c>
    </row>
    <row r="611" spans="1:17">
      <c r="A611" s="36" t="s">
        <v>8177</v>
      </c>
      <c r="B611" s="36" t="str">
        <f t="shared" si="45"/>
        <v>_26330</v>
      </c>
      <c r="C611" s="36" t="s">
        <v>7281</v>
      </c>
      <c r="D611" s="36" t="s">
        <v>89</v>
      </c>
      <c r="E611" s="36" t="str">
        <f t="shared" si="46"/>
        <v>_CAMSU</v>
      </c>
      <c r="F611" s="36" t="s">
        <v>46</v>
      </c>
      <c r="G611" s="36" t="s">
        <v>212</v>
      </c>
      <c r="H611" s="36" t="str">
        <f t="shared" si="47"/>
        <v>_VCBAS</v>
      </c>
      <c r="I611" s="36" t="s">
        <v>419</v>
      </c>
      <c r="J611" s="36" t="s">
        <v>677</v>
      </c>
      <c r="K611" s="36" t="str">
        <f t="shared" si="48"/>
        <v>_VRIST</v>
      </c>
      <c r="L611" s="36" t="s">
        <v>678</v>
      </c>
      <c r="M611" s="36" t="s">
        <v>810</v>
      </c>
      <c r="N611" s="36" t="str">
        <f t="shared" si="49"/>
        <v>_JNWWS</v>
      </c>
      <c r="O611" s="36" t="s">
        <v>6795</v>
      </c>
      <c r="P611" s="36" t="s">
        <v>6796</v>
      </c>
      <c r="Q611" s="36" t="s">
        <v>6797</v>
      </c>
    </row>
    <row r="612" spans="1:17">
      <c r="A612" s="36" t="s">
        <v>8178</v>
      </c>
      <c r="B612" s="36" t="str">
        <f t="shared" si="45"/>
        <v>_26334</v>
      </c>
      <c r="C612" s="36" t="s">
        <v>827</v>
      </c>
      <c r="D612" s="36" t="s">
        <v>89</v>
      </c>
      <c r="E612" s="36" t="str">
        <f t="shared" si="46"/>
        <v>_CAMSU</v>
      </c>
      <c r="F612" s="36" t="s">
        <v>46</v>
      </c>
      <c r="G612" s="36" t="s">
        <v>212</v>
      </c>
      <c r="H612" s="36" t="str">
        <f t="shared" si="47"/>
        <v>_VCBAS</v>
      </c>
      <c r="I612" s="36" t="s">
        <v>419</v>
      </c>
      <c r="J612" s="36" t="s">
        <v>677</v>
      </c>
      <c r="K612" s="36" t="str">
        <f t="shared" si="48"/>
        <v>_VRIST</v>
      </c>
      <c r="L612" s="36" t="s">
        <v>678</v>
      </c>
      <c r="M612" s="36" t="s">
        <v>810</v>
      </c>
      <c r="N612" s="36" t="str">
        <f t="shared" si="49"/>
        <v>_JNWWS</v>
      </c>
      <c r="O612" s="36" t="s">
        <v>6795</v>
      </c>
      <c r="P612" s="36" t="s">
        <v>6796</v>
      </c>
      <c r="Q612" s="36" t="s">
        <v>6797</v>
      </c>
    </row>
    <row r="613" spans="1:17">
      <c r="A613" s="36" t="s">
        <v>8179</v>
      </c>
      <c r="B613" s="36" t="str">
        <f t="shared" si="45"/>
        <v>_26370</v>
      </c>
      <c r="C613" s="36" t="s">
        <v>828</v>
      </c>
      <c r="D613" s="36" t="s">
        <v>89</v>
      </c>
      <c r="E613" s="36" t="str">
        <f t="shared" si="46"/>
        <v>_CAMSU</v>
      </c>
      <c r="F613" s="36" t="s">
        <v>46</v>
      </c>
      <c r="G613" s="36" t="s">
        <v>212</v>
      </c>
      <c r="H613" s="36" t="str">
        <f t="shared" si="47"/>
        <v>_VCBAS</v>
      </c>
      <c r="I613" s="36" t="s">
        <v>419</v>
      </c>
      <c r="J613" s="36" t="s">
        <v>677</v>
      </c>
      <c r="K613" s="36" t="str">
        <f t="shared" si="48"/>
        <v>_VRIST</v>
      </c>
      <c r="L613" s="36" t="s">
        <v>678</v>
      </c>
      <c r="M613" s="36" t="s">
        <v>810</v>
      </c>
      <c r="N613" s="36" t="str">
        <f t="shared" si="49"/>
        <v>_JNWWS</v>
      </c>
      <c r="O613" s="36" t="s">
        <v>6795</v>
      </c>
      <c r="P613" s="36" t="s">
        <v>6796</v>
      </c>
      <c r="Q613" s="36" t="s">
        <v>6797</v>
      </c>
    </row>
    <row r="614" spans="1:17">
      <c r="A614" s="36" t="s">
        <v>8180</v>
      </c>
      <c r="B614" s="36" t="str">
        <f t="shared" si="45"/>
        <v>_25429</v>
      </c>
      <c r="C614" s="36" t="s">
        <v>813</v>
      </c>
      <c r="D614" s="36" t="s">
        <v>89</v>
      </c>
      <c r="E614" s="36" t="str">
        <f t="shared" si="46"/>
        <v>_CAMSU</v>
      </c>
      <c r="F614" s="36" t="s">
        <v>46</v>
      </c>
      <c r="G614" s="36" t="s">
        <v>212</v>
      </c>
      <c r="H614" s="36" t="str">
        <f t="shared" si="47"/>
        <v>_VCBAS</v>
      </c>
      <c r="I614" s="36" t="s">
        <v>419</v>
      </c>
      <c r="J614" s="36" t="s">
        <v>677</v>
      </c>
      <c r="K614" s="36" t="str">
        <f t="shared" si="48"/>
        <v>_VRIST</v>
      </c>
      <c r="L614" s="36" t="s">
        <v>678</v>
      </c>
      <c r="M614" s="36" t="s">
        <v>810</v>
      </c>
      <c r="N614" s="36" t="str">
        <f t="shared" si="49"/>
        <v>_JNWWS</v>
      </c>
      <c r="O614" s="36" t="s">
        <v>6795</v>
      </c>
      <c r="P614" s="36" t="s">
        <v>6803</v>
      </c>
      <c r="Q614" s="36" t="s">
        <v>6804</v>
      </c>
    </row>
    <row r="615" spans="1:17">
      <c r="A615" s="36" t="s">
        <v>8181</v>
      </c>
      <c r="B615" s="36" t="str">
        <f t="shared" si="45"/>
        <v>_26191</v>
      </c>
      <c r="C615" s="36" t="s">
        <v>817</v>
      </c>
      <c r="D615" s="36" t="s">
        <v>89</v>
      </c>
      <c r="E615" s="36" t="str">
        <f t="shared" si="46"/>
        <v>_CAMSU</v>
      </c>
      <c r="F615" s="36" t="s">
        <v>46</v>
      </c>
      <c r="G615" s="36" t="s">
        <v>212</v>
      </c>
      <c r="H615" s="36" t="str">
        <f t="shared" si="47"/>
        <v>_VCBAS</v>
      </c>
      <c r="I615" s="36" t="s">
        <v>419</v>
      </c>
      <c r="J615" s="36" t="s">
        <v>677</v>
      </c>
      <c r="K615" s="36" t="str">
        <f t="shared" si="48"/>
        <v>_VRIST</v>
      </c>
      <c r="L615" s="36" t="s">
        <v>678</v>
      </c>
      <c r="M615" s="36" t="s">
        <v>810</v>
      </c>
      <c r="N615" s="36" t="str">
        <f t="shared" si="49"/>
        <v>_JNWWS</v>
      </c>
      <c r="O615" s="36" t="s">
        <v>6795</v>
      </c>
      <c r="P615" s="36" t="s">
        <v>6803</v>
      </c>
      <c r="Q615" s="36" t="s">
        <v>6804</v>
      </c>
    </row>
    <row r="616" spans="1:17">
      <c r="A616" s="36" t="s">
        <v>8182</v>
      </c>
      <c r="B616" s="36" t="str">
        <f t="shared" si="45"/>
        <v>_26192</v>
      </c>
      <c r="C616" s="36" t="s">
        <v>818</v>
      </c>
      <c r="D616" s="36" t="s">
        <v>89</v>
      </c>
      <c r="E616" s="36" t="str">
        <f t="shared" si="46"/>
        <v>_CAMSU</v>
      </c>
      <c r="F616" s="36" t="s">
        <v>46</v>
      </c>
      <c r="G616" s="36" t="s">
        <v>212</v>
      </c>
      <c r="H616" s="36" t="str">
        <f t="shared" si="47"/>
        <v>_VCBAS</v>
      </c>
      <c r="I616" s="36" t="s">
        <v>419</v>
      </c>
      <c r="J616" s="36" t="s">
        <v>677</v>
      </c>
      <c r="K616" s="36" t="str">
        <f t="shared" si="48"/>
        <v>_VRIST</v>
      </c>
      <c r="L616" s="36" t="s">
        <v>678</v>
      </c>
      <c r="M616" s="36" t="s">
        <v>810</v>
      </c>
      <c r="N616" s="36" t="str">
        <f t="shared" si="49"/>
        <v>_JNWWS</v>
      </c>
      <c r="O616" s="36" t="s">
        <v>6795</v>
      </c>
      <c r="P616" s="36" t="s">
        <v>6803</v>
      </c>
      <c r="Q616" s="36" t="s">
        <v>6804</v>
      </c>
    </row>
    <row r="617" spans="1:17">
      <c r="A617" s="36" t="s">
        <v>8183</v>
      </c>
      <c r="B617" s="36" t="str">
        <f t="shared" si="45"/>
        <v>_26193</v>
      </c>
      <c r="C617" s="36" t="s">
        <v>819</v>
      </c>
      <c r="D617" s="36" t="s">
        <v>89</v>
      </c>
      <c r="E617" s="36" t="str">
        <f t="shared" si="46"/>
        <v>_CAMSU</v>
      </c>
      <c r="F617" s="36" t="s">
        <v>46</v>
      </c>
      <c r="G617" s="36" t="s">
        <v>212</v>
      </c>
      <c r="H617" s="36" t="str">
        <f t="shared" si="47"/>
        <v>_VCBAS</v>
      </c>
      <c r="I617" s="36" t="s">
        <v>419</v>
      </c>
      <c r="J617" s="36" t="s">
        <v>677</v>
      </c>
      <c r="K617" s="36" t="str">
        <f t="shared" si="48"/>
        <v>_VRIST</v>
      </c>
      <c r="L617" s="36" t="s">
        <v>678</v>
      </c>
      <c r="M617" s="36" t="s">
        <v>810</v>
      </c>
      <c r="N617" s="36" t="str">
        <f t="shared" si="49"/>
        <v>_JNWWS</v>
      </c>
      <c r="O617" s="36" t="s">
        <v>6795</v>
      </c>
      <c r="P617" s="36" t="s">
        <v>6803</v>
      </c>
      <c r="Q617" s="36" t="s">
        <v>6804</v>
      </c>
    </row>
    <row r="618" spans="1:17">
      <c r="A618" s="36" t="s">
        <v>8184</v>
      </c>
      <c r="B618" s="36" t="str">
        <f t="shared" si="45"/>
        <v>_26261</v>
      </c>
      <c r="C618" s="36" t="s">
        <v>820</v>
      </c>
      <c r="D618" s="36" t="s">
        <v>89</v>
      </c>
      <c r="E618" s="36" t="str">
        <f t="shared" si="46"/>
        <v>_CAMSU</v>
      </c>
      <c r="F618" s="36" t="s">
        <v>46</v>
      </c>
      <c r="G618" s="36" t="s">
        <v>212</v>
      </c>
      <c r="H618" s="36" t="str">
        <f t="shared" si="47"/>
        <v>_VCBAS</v>
      </c>
      <c r="I618" s="36" t="s">
        <v>419</v>
      </c>
      <c r="J618" s="36" t="s">
        <v>677</v>
      </c>
      <c r="K618" s="36" t="str">
        <f t="shared" si="48"/>
        <v>_VRIST</v>
      </c>
      <c r="L618" s="36" t="s">
        <v>678</v>
      </c>
      <c r="M618" s="36" t="s">
        <v>810</v>
      </c>
      <c r="N618" s="36" t="str">
        <f t="shared" si="49"/>
        <v>_JNWWS</v>
      </c>
      <c r="O618" s="36" t="s">
        <v>6795</v>
      </c>
      <c r="P618" s="36" t="s">
        <v>6805</v>
      </c>
      <c r="Q618" s="36" t="s">
        <v>6806</v>
      </c>
    </row>
    <row r="619" spans="1:17">
      <c r="A619" s="36" t="s">
        <v>8185</v>
      </c>
      <c r="B619" s="36" t="str">
        <f t="shared" si="45"/>
        <v>_26309</v>
      </c>
      <c r="C619" s="36" t="s">
        <v>822</v>
      </c>
      <c r="D619" s="36" t="s">
        <v>89</v>
      </c>
      <c r="E619" s="36" t="str">
        <f t="shared" si="46"/>
        <v>_CAMSU</v>
      </c>
      <c r="F619" s="36" t="s">
        <v>46</v>
      </c>
      <c r="G619" s="36" t="s">
        <v>212</v>
      </c>
      <c r="H619" s="36" t="str">
        <f t="shared" si="47"/>
        <v>_VCBAS</v>
      </c>
      <c r="I619" s="36" t="s">
        <v>419</v>
      </c>
      <c r="J619" s="36" t="s">
        <v>677</v>
      </c>
      <c r="K619" s="36" t="str">
        <f t="shared" si="48"/>
        <v>_VRIST</v>
      </c>
      <c r="L619" s="36" t="s">
        <v>678</v>
      </c>
      <c r="M619" s="36" t="s">
        <v>810</v>
      </c>
      <c r="N619" s="36" t="str">
        <f t="shared" si="49"/>
        <v>_JNWWS</v>
      </c>
      <c r="O619" s="36" t="s">
        <v>6795</v>
      </c>
      <c r="P619" s="36" t="s">
        <v>6805</v>
      </c>
      <c r="Q619" s="36" t="s">
        <v>6806</v>
      </c>
    </row>
    <row r="620" spans="1:17">
      <c r="A620" s="36" t="s">
        <v>8186</v>
      </c>
      <c r="B620" s="36" t="str">
        <f t="shared" si="45"/>
        <v>_26297</v>
      </c>
      <c r="C620" s="36" t="s">
        <v>821</v>
      </c>
      <c r="D620" s="36" t="s">
        <v>89</v>
      </c>
      <c r="E620" s="36" t="str">
        <f t="shared" si="46"/>
        <v>_CAMSU</v>
      </c>
      <c r="F620" s="36" t="s">
        <v>46</v>
      </c>
      <c r="G620" s="36" t="s">
        <v>212</v>
      </c>
      <c r="H620" s="36" t="str">
        <f t="shared" si="47"/>
        <v>_VCBAS</v>
      </c>
      <c r="I620" s="36" t="s">
        <v>419</v>
      </c>
      <c r="J620" s="36" t="s">
        <v>677</v>
      </c>
      <c r="K620" s="36" t="str">
        <f t="shared" si="48"/>
        <v>_VRIST</v>
      </c>
      <c r="L620" s="36" t="s">
        <v>678</v>
      </c>
      <c r="M620" s="36" t="s">
        <v>810</v>
      </c>
      <c r="N620" s="36" t="str">
        <f t="shared" si="49"/>
        <v>_JNWWS</v>
      </c>
      <c r="O620" s="36" t="s">
        <v>6795</v>
      </c>
      <c r="P620" s="36" t="s">
        <v>811</v>
      </c>
      <c r="Q620" s="36" t="s">
        <v>812</v>
      </c>
    </row>
    <row r="621" spans="1:17">
      <c r="A621" s="36" t="s">
        <v>8187</v>
      </c>
      <c r="B621" s="36" t="str">
        <f t="shared" si="45"/>
        <v>_26429</v>
      </c>
      <c r="C621" s="36" t="s">
        <v>829</v>
      </c>
      <c r="D621" s="36" t="s">
        <v>89</v>
      </c>
      <c r="E621" s="36" t="str">
        <f t="shared" si="46"/>
        <v>_CAMSU</v>
      </c>
      <c r="F621" s="36" t="s">
        <v>46</v>
      </c>
      <c r="G621" s="36" t="s">
        <v>212</v>
      </c>
      <c r="H621" s="36" t="str">
        <f t="shared" si="47"/>
        <v>_VCBAS</v>
      </c>
      <c r="I621" s="36" t="s">
        <v>419</v>
      </c>
      <c r="J621" s="36" t="s">
        <v>677</v>
      </c>
      <c r="K621" s="36" t="str">
        <f t="shared" si="48"/>
        <v>_VRIST</v>
      </c>
      <c r="L621" s="36" t="s">
        <v>678</v>
      </c>
      <c r="M621" s="36" t="s">
        <v>810</v>
      </c>
      <c r="N621" s="36" t="str">
        <f t="shared" si="49"/>
        <v>_JNWWS</v>
      </c>
      <c r="O621" s="36" t="s">
        <v>6795</v>
      </c>
      <c r="P621" s="36" t="s">
        <v>811</v>
      </c>
      <c r="Q621" s="36" t="s">
        <v>812</v>
      </c>
    </row>
    <row r="622" spans="1:17">
      <c r="A622" s="36" t="s">
        <v>8188</v>
      </c>
      <c r="B622" s="36" t="str">
        <f t="shared" si="45"/>
        <v>_26187</v>
      </c>
      <c r="C622" s="36" t="s">
        <v>7285</v>
      </c>
      <c r="D622" s="36" t="s">
        <v>89</v>
      </c>
      <c r="E622" s="36" t="str">
        <f t="shared" si="46"/>
        <v>_CAMSU</v>
      </c>
      <c r="F622" s="36" t="s">
        <v>46</v>
      </c>
      <c r="G622" s="36" t="s">
        <v>212</v>
      </c>
      <c r="H622" s="36" t="str">
        <f t="shared" si="47"/>
        <v>_VCBAS</v>
      </c>
      <c r="I622" s="36" t="s">
        <v>419</v>
      </c>
      <c r="J622" s="36" t="s">
        <v>677</v>
      </c>
      <c r="K622" s="36" t="str">
        <f t="shared" si="48"/>
        <v>_VRIST</v>
      </c>
      <c r="L622" s="36" t="s">
        <v>678</v>
      </c>
      <c r="M622" s="36" t="s">
        <v>7013</v>
      </c>
      <c r="N622" s="36" t="str">
        <f t="shared" si="49"/>
        <v>_VRMGT</v>
      </c>
      <c r="O622" s="36" t="s">
        <v>7014</v>
      </c>
      <c r="P622" s="36" t="s">
        <v>7015</v>
      </c>
      <c r="Q622" s="36" t="s">
        <v>7016</v>
      </c>
    </row>
    <row r="623" spans="1:17">
      <c r="A623" s="36" t="s">
        <v>8189</v>
      </c>
      <c r="B623" s="36" t="str">
        <f t="shared" si="45"/>
        <v>_26200</v>
      </c>
      <c r="C623" s="36" t="s">
        <v>7017</v>
      </c>
      <c r="D623" s="36" t="s">
        <v>89</v>
      </c>
      <c r="E623" s="36" t="str">
        <f t="shared" si="46"/>
        <v>_CAMSU</v>
      </c>
      <c r="F623" s="36" t="s">
        <v>46</v>
      </c>
      <c r="G623" s="36" t="s">
        <v>212</v>
      </c>
      <c r="H623" s="36" t="str">
        <f t="shared" si="47"/>
        <v>_VCBAS</v>
      </c>
      <c r="I623" s="36" t="s">
        <v>419</v>
      </c>
      <c r="J623" s="36" t="s">
        <v>677</v>
      </c>
      <c r="K623" s="36" t="str">
        <f t="shared" si="48"/>
        <v>_VRIST</v>
      </c>
      <c r="L623" s="36" t="s">
        <v>678</v>
      </c>
      <c r="M623" s="36" t="s">
        <v>7013</v>
      </c>
      <c r="N623" s="36" t="str">
        <f t="shared" si="49"/>
        <v>_VRMGT</v>
      </c>
      <c r="O623" s="36" t="s">
        <v>7014</v>
      </c>
      <c r="P623" s="36" t="s">
        <v>7015</v>
      </c>
      <c r="Q623" s="36" t="s">
        <v>7016</v>
      </c>
    </row>
    <row r="624" spans="1:17">
      <c r="A624" s="36" t="s">
        <v>8190</v>
      </c>
      <c r="B624" s="36" t="str">
        <f t="shared" si="45"/>
        <v>_30304</v>
      </c>
      <c r="C624" s="36" t="s">
        <v>6452</v>
      </c>
      <c r="D624" s="36" t="s">
        <v>89</v>
      </c>
      <c r="E624" s="36" t="str">
        <f t="shared" si="46"/>
        <v>_CAMSU</v>
      </c>
      <c r="F624" s="36" t="s">
        <v>46</v>
      </c>
      <c r="G624" s="36" t="s">
        <v>893</v>
      </c>
      <c r="H624" s="36" t="str">
        <f t="shared" si="47"/>
        <v>_VCEI3</v>
      </c>
      <c r="I624" s="36" t="s">
        <v>894</v>
      </c>
      <c r="J624" s="36" t="s">
        <v>895</v>
      </c>
      <c r="K624" s="36" t="str">
        <f t="shared" si="48"/>
        <v>_BBEQI</v>
      </c>
      <c r="L624" s="36" t="s">
        <v>896</v>
      </c>
      <c r="M624" s="36" t="s">
        <v>897</v>
      </c>
      <c r="N624" s="36" t="str">
        <f t="shared" si="49"/>
        <v>_BBEQ5</v>
      </c>
      <c r="O624" s="36" t="s">
        <v>898</v>
      </c>
      <c r="P624" s="36" t="s">
        <v>899</v>
      </c>
      <c r="Q624" s="36" t="s">
        <v>900</v>
      </c>
    </row>
    <row r="625" spans="1:17">
      <c r="A625" s="36" t="s">
        <v>8191</v>
      </c>
      <c r="B625" s="36" t="str">
        <f t="shared" si="45"/>
        <v>_30315</v>
      </c>
      <c r="C625" s="36" t="s">
        <v>6453</v>
      </c>
      <c r="D625" s="36" t="s">
        <v>89</v>
      </c>
      <c r="E625" s="36" t="str">
        <f t="shared" si="46"/>
        <v>_CAMSU</v>
      </c>
      <c r="F625" s="36" t="s">
        <v>46</v>
      </c>
      <c r="G625" s="36" t="s">
        <v>893</v>
      </c>
      <c r="H625" s="36" t="str">
        <f t="shared" si="47"/>
        <v>_VCEI3</v>
      </c>
      <c r="I625" s="36" t="s">
        <v>894</v>
      </c>
      <c r="J625" s="36" t="s">
        <v>895</v>
      </c>
      <c r="K625" s="36" t="str">
        <f t="shared" si="48"/>
        <v>_BBEQI</v>
      </c>
      <c r="L625" s="36" t="s">
        <v>896</v>
      </c>
      <c r="M625" s="36" t="s">
        <v>897</v>
      </c>
      <c r="N625" s="36" t="str">
        <f t="shared" si="49"/>
        <v>_BBEQ5</v>
      </c>
      <c r="O625" s="36" t="s">
        <v>898</v>
      </c>
      <c r="P625" s="36" t="s">
        <v>899</v>
      </c>
      <c r="Q625" s="36" t="s">
        <v>900</v>
      </c>
    </row>
    <row r="626" spans="1:17">
      <c r="A626" s="36" t="s">
        <v>8192</v>
      </c>
      <c r="B626" s="36" t="str">
        <f t="shared" si="45"/>
        <v>_30317</v>
      </c>
      <c r="C626" s="36" t="s">
        <v>6454</v>
      </c>
      <c r="D626" s="36" t="s">
        <v>89</v>
      </c>
      <c r="E626" s="36" t="str">
        <f t="shared" si="46"/>
        <v>_CAMSU</v>
      </c>
      <c r="F626" s="36" t="s">
        <v>46</v>
      </c>
      <c r="G626" s="36" t="s">
        <v>893</v>
      </c>
      <c r="H626" s="36" t="str">
        <f t="shared" si="47"/>
        <v>_VCEI3</v>
      </c>
      <c r="I626" s="36" t="s">
        <v>894</v>
      </c>
      <c r="J626" s="36" t="s">
        <v>895</v>
      </c>
      <c r="K626" s="36" t="str">
        <f t="shared" si="48"/>
        <v>_BBEQI</v>
      </c>
      <c r="L626" s="36" t="s">
        <v>896</v>
      </c>
      <c r="M626" s="36" t="s">
        <v>897</v>
      </c>
      <c r="N626" s="36" t="str">
        <f t="shared" si="49"/>
        <v>_BBEQ5</v>
      </c>
      <c r="O626" s="36" t="s">
        <v>898</v>
      </c>
      <c r="P626" s="36" t="s">
        <v>899</v>
      </c>
      <c r="Q626" s="36" t="s">
        <v>900</v>
      </c>
    </row>
    <row r="627" spans="1:17">
      <c r="A627" s="36" t="s">
        <v>8193</v>
      </c>
      <c r="B627" s="36" t="str">
        <f t="shared" si="45"/>
        <v>_30318</v>
      </c>
      <c r="C627" s="36" t="s">
        <v>6455</v>
      </c>
      <c r="D627" s="36" t="s">
        <v>89</v>
      </c>
      <c r="E627" s="36" t="str">
        <f t="shared" si="46"/>
        <v>_CAMSU</v>
      </c>
      <c r="F627" s="36" t="s">
        <v>46</v>
      </c>
      <c r="G627" s="36" t="s">
        <v>893</v>
      </c>
      <c r="H627" s="36" t="str">
        <f t="shared" si="47"/>
        <v>_VCEI3</v>
      </c>
      <c r="I627" s="36" t="s">
        <v>894</v>
      </c>
      <c r="J627" s="36" t="s">
        <v>895</v>
      </c>
      <c r="K627" s="36" t="str">
        <f t="shared" si="48"/>
        <v>_BBEQI</v>
      </c>
      <c r="L627" s="36" t="s">
        <v>896</v>
      </c>
      <c r="M627" s="36" t="s">
        <v>897</v>
      </c>
      <c r="N627" s="36" t="str">
        <f t="shared" si="49"/>
        <v>_BBEQ5</v>
      </c>
      <c r="O627" s="36" t="s">
        <v>898</v>
      </c>
      <c r="P627" s="36" t="s">
        <v>899</v>
      </c>
      <c r="Q627" s="36" t="s">
        <v>900</v>
      </c>
    </row>
    <row r="628" spans="1:17">
      <c r="A628" s="36" t="s">
        <v>8194</v>
      </c>
      <c r="B628" s="36" t="str">
        <f t="shared" si="45"/>
        <v>_30322</v>
      </c>
      <c r="C628" s="36" t="s">
        <v>6456</v>
      </c>
      <c r="D628" s="36" t="s">
        <v>89</v>
      </c>
      <c r="E628" s="36" t="str">
        <f t="shared" si="46"/>
        <v>_CAMSU</v>
      </c>
      <c r="F628" s="36" t="s">
        <v>46</v>
      </c>
      <c r="G628" s="36" t="s">
        <v>893</v>
      </c>
      <c r="H628" s="36" t="str">
        <f t="shared" si="47"/>
        <v>_VCEI3</v>
      </c>
      <c r="I628" s="36" t="s">
        <v>894</v>
      </c>
      <c r="J628" s="36" t="s">
        <v>895</v>
      </c>
      <c r="K628" s="36" t="str">
        <f t="shared" si="48"/>
        <v>_BBEQI</v>
      </c>
      <c r="L628" s="36" t="s">
        <v>896</v>
      </c>
      <c r="M628" s="36" t="s">
        <v>897</v>
      </c>
      <c r="N628" s="36" t="str">
        <f t="shared" si="49"/>
        <v>_BBEQ5</v>
      </c>
      <c r="O628" s="36" t="s">
        <v>898</v>
      </c>
      <c r="P628" s="36" t="s">
        <v>899</v>
      </c>
      <c r="Q628" s="36" t="s">
        <v>900</v>
      </c>
    </row>
    <row r="629" spans="1:17">
      <c r="A629" s="36" t="s">
        <v>8195</v>
      </c>
      <c r="B629" s="36" t="str">
        <f t="shared" si="45"/>
        <v>_30323</v>
      </c>
      <c r="C629" s="36" t="s">
        <v>6457</v>
      </c>
      <c r="D629" s="36" t="s">
        <v>89</v>
      </c>
      <c r="E629" s="36" t="str">
        <f t="shared" si="46"/>
        <v>_CAMSU</v>
      </c>
      <c r="F629" s="36" t="s">
        <v>46</v>
      </c>
      <c r="G629" s="36" t="s">
        <v>893</v>
      </c>
      <c r="H629" s="36" t="str">
        <f t="shared" si="47"/>
        <v>_VCEI3</v>
      </c>
      <c r="I629" s="36" t="s">
        <v>894</v>
      </c>
      <c r="J629" s="36" t="s">
        <v>895</v>
      </c>
      <c r="K629" s="36" t="str">
        <f t="shared" si="48"/>
        <v>_BBEQI</v>
      </c>
      <c r="L629" s="36" t="s">
        <v>896</v>
      </c>
      <c r="M629" s="36" t="s">
        <v>897</v>
      </c>
      <c r="N629" s="36" t="str">
        <f t="shared" si="49"/>
        <v>_BBEQ5</v>
      </c>
      <c r="O629" s="36" t="s">
        <v>898</v>
      </c>
      <c r="P629" s="36" t="s">
        <v>899</v>
      </c>
      <c r="Q629" s="36" t="s">
        <v>900</v>
      </c>
    </row>
    <row r="630" spans="1:17">
      <c r="A630" s="36" t="s">
        <v>8196</v>
      </c>
      <c r="B630" s="36" t="str">
        <f t="shared" si="45"/>
        <v>_31649</v>
      </c>
      <c r="C630" s="36" t="s">
        <v>901</v>
      </c>
      <c r="D630" s="36" t="s">
        <v>89</v>
      </c>
      <c r="E630" s="36" t="str">
        <f t="shared" si="46"/>
        <v>_CAMSU</v>
      </c>
      <c r="F630" s="36" t="s">
        <v>46</v>
      </c>
      <c r="G630" s="36" t="s">
        <v>893</v>
      </c>
      <c r="H630" s="36" t="str">
        <f t="shared" si="47"/>
        <v>_VCEI3</v>
      </c>
      <c r="I630" s="36" t="s">
        <v>894</v>
      </c>
      <c r="J630" s="36" t="s">
        <v>895</v>
      </c>
      <c r="K630" s="36" t="str">
        <f t="shared" si="48"/>
        <v>_BBEQI</v>
      </c>
      <c r="L630" s="36" t="s">
        <v>896</v>
      </c>
      <c r="M630" s="36" t="s">
        <v>897</v>
      </c>
      <c r="N630" s="36" t="str">
        <f t="shared" si="49"/>
        <v>_BBEQ5</v>
      </c>
      <c r="O630" s="36" t="s">
        <v>898</v>
      </c>
      <c r="P630" s="36" t="s">
        <v>899</v>
      </c>
      <c r="Q630" s="36" t="s">
        <v>900</v>
      </c>
    </row>
    <row r="631" spans="1:17">
      <c r="A631" s="36" t="s">
        <v>8197</v>
      </c>
      <c r="B631" s="36" t="str">
        <f t="shared" si="45"/>
        <v>_31720</v>
      </c>
      <c r="C631" s="36" t="s">
        <v>902</v>
      </c>
      <c r="D631" s="36" t="s">
        <v>89</v>
      </c>
      <c r="E631" s="36" t="str">
        <f t="shared" si="46"/>
        <v>_CAMSU</v>
      </c>
      <c r="F631" s="36" t="s">
        <v>46</v>
      </c>
      <c r="G631" s="36" t="s">
        <v>893</v>
      </c>
      <c r="H631" s="36" t="str">
        <f t="shared" si="47"/>
        <v>_VCEI3</v>
      </c>
      <c r="I631" s="36" t="s">
        <v>894</v>
      </c>
      <c r="J631" s="36" t="s">
        <v>895</v>
      </c>
      <c r="K631" s="36" t="str">
        <f t="shared" si="48"/>
        <v>_BBEQI</v>
      </c>
      <c r="L631" s="36" t="s">
        <v>896</v>
      </c>
      <c r="M631" s="36" t="s">
        <v>897</v>
      </c>
      <c r="N631" s="36" t="str">
        <f t="shared" si="49"/>
        <v>_BBEQ5</v>
      </c>
      <c r="O631" s="36" t="s">
        <v>898</v>
      </c>
      <c r="P631" s="36" t="s">
        <v>899</v>
      </c>
      <c r="Q631" s="36" t="s">
        <v>900</v>
      </c>
    </row>
    <row r="632" spans="1:17">
      <c r="A632" s="36" t="s">
        <v>8198</v>
      </c>
      <c r="B632" s="36" t="str">
        <f t="shared" si="45"/>
        <v>_31721</v>
      </c>
      <c r="C632" s="36" t="s">
        <v>903</v>
      </c>
      <c r="D632" s="36" t="s">
        <v>89</v>
      </c>
      <c r="E632" s="36" t="str">
        <f t="shared" si="46"/>
        <v>_CAMSU</v>
      </c>
      <c r="F632" s="36" t="s">
        <v>46</v>
      </c>
      <c r="G632" s="36" t="s">
        <v>893</v>
      </c>
      <c r="H632" s="36" t="str">
        <f t="shared" si="47"/>
        <v>_VCEI3</v>
      </c>
      <c r="I632" s="36" t="s">
        <v>894</v>
      </c>
      <c r="J632" s="36" t="s">
        <v>895</v>
      </c>
      <c r="K632" s="36" t="str">
        <f t="shared" si="48"/>
        <v>_BBEQI</v>
      </c>
      <c r="L632" s="36" t="s">
        <v>896</v>
      </c>
      <c r="M632" s="36" t="s">
        <v>897</v>
      </c>
      <c r="N632" s="36" t="str">
        <f t="shared" si="49"/>
        <v>_BBEQ5</v>
      </c>
      <c r="O632" s="36" t="s">
        <v>898</v>
      </c>
      <c r="P632" s="36" t="s">
        <v>899</v>
      </c>
      <c r="Q632" s="36" t="s">
        <v>900</v>
      </c>
    </row>
    <row r="633" spans="1:17">
      <c r="A633" s="36" t="s">
        <v>8199</v>
      </c>
      <c r="B633" s="36" t="str">
        <f t="shared" si="45"/>
        <v>_31722</v>
      </c>
      <c r="C633" s="36" t="s">
        <v>904</v>
      </c>
      <c r="D633" s="36" t="s">
        <v>89</v>
      </c>
      <c r="E633" s="36" t="str">
        <f t="shared" si="46"/>
        <v>_CAMSU</v>
      </c>
      <c r="F633" s="36" t="s">
        <v>46</v>
      </c>
      <c r="G633" s="36" t="s">
        <v>893</v>
      </c>
      <c r="H633" s="36" t="str">
        <f t="shared" si="47"/>
        <v>_VCEI3</v>
      </c>
      <c r="I633" s="36" t="s">
        <v>894</v>
      </c>
      <c r="J633" s="36" t="s">
        <v>895</v>
      </c>
      <c r="K633" s="36" t="str">
        <f t="shared" si="48"/>
        <v>_BBEQI</v>
      </c>
      <c r="L633" s="36" t="s">
        <v>896</v>
      </c>
      <c r="M633" s="36" t="s">
        <v>897</v>
      </c>
      <c r="N633" s="36" t="str">
        <f t="shared" si="49"/>
        <v>_BBEQ5</v>
      </c>
      <c r="O633" s="36" t="s">
        <v>898</v>
      </c>
      <c r="P633" s="36" t="s">
        <v>899</v>
      </c>
      <c r="Q633" s="36" t="s">
        <v>900</v>
      </c>
    </row>
    <row r="634" spans="1:17">
      <c r="A634" s="36" t="s">
        <v>8200</v>
      </c>
      <c r="B634" s="36" t="str">
        <f t="shared" si="45"/>
        <v>_31723</v>
      </c>
      <c r="C634" s="36" t="s">
        <v>905</v>
      </c>
      <c r="D634" s="36" t="s">
        <v>89</v>
      </c>
      <c r="E634" s="36" t="str">
        <f t="shared" si="46"/>
        <v>_CAMSU</v>
      </c>
      <c r="F634" s="36" t="s">
        <v>46</v>
      </c>
      <c r="G634" s="36" t="s">
        <v>893</v>
      </c>
      <c r="H634" s="36" t="str">
        <f t="shared" si="47"/>
        <v>_VCEI3</v>
      </c>
      <c r="I634" s="36" t="s">
        <v>894</v>
      </c>
      <c r="J634" s="36" t="s">
        <v>895</v>
      </c>
      <c r="K634" s="36" t="str">
        <f t="shared" si="48"/>
        <v>_BBEQI</v>
      </c>
      <c r="L634" s="36" t="s">
        <v>896</v>
      </c>
      <c r="M634" s="36" t="s">
        <v>897</v>
      </c>
      <c r="N634" s="36" t="str">
        <f t="shared" si="49"/>
        <v>_BBEQ5</v>
      </c>
      <c r="O634" s="36" t="s">
        <v>898</v>
      </c>
      <c r="P634" s="36" t="s">
        <v>899</v>
      </c>
      <c r="Q634" s="36" t="s">
        <v>900</v>
      </c>
    </row>
    <row r="635" spans="1:17">
      <c r="A635" s="36" t="s">
        <v>8201</v>
      </c>
      <c r="B635" s="36" t="str">
        <f t="shared" si="45"/>
        <v>_31725</v>
      </c>
      <c r="C635" s="36" t="s">
        <v>906</v>
      </c>
      <c r="D635" s="36" t="s">
        <v>89</v>
      </c>
      <c r="E635" s="36" t="str">
        <f t="shared" si="46"/>
        <v>_CAMSU</v>
      </c>
      <c r="F635" s="36" t="s">
        <v>46</v>
      </c>
      <c r="G635" s="36" t="s">
        <v>893</v>
      </c>
      <c r="H635" s="36" t="str">
        <f t="shared" si="47"/>
        <v>_VCEI3</v>
      </c>
      <c r="I635" s="36" t="s">
        <v>894</v>
      </c>
      <c r="J635" s="36" t="s">
        <v>895</v>
      </c>
      <c r="K635" s="36" t="str">
        <f t="shared" si="48"/>
        <v>_BBEQI</v>
      </c>
      <c r="L635" s="36" t="s">
        <v>896</v>
      </c>
      <c r="M635" s="36" t="s">
        <v>897</v>
      </c>
      <c r="N635" s="36" t="str">
        <f t="shared" si="49"/>
        <v>_BBEQ5</v>
      </c>
      <c r="O635" s="36" t="s">
        <v>898</v>
      </c>
      <c r="P635" s="36" t="s">
        <v>899</v>
      </c>
      <c r="Q635" s="36" t="s">
        <v>900</v>
      </c>
    </row>
    <row r="636" spans="1:17">
      <c r="A636" s="36" t="s">
        <v>8202</v>
      </c>
      <c r="B636" s="36" t="str">
        <f t="shared" si="45"/>
        <v>_17921</v>
      </c>
      <c r="C636" s="36" t="s">
        <v>916</v>
      </c>
      <c r="D636" s="36" t="s">
        <v>89</v>
      </c>
      <c r="E636" s="36" t="str">
        <f t="shared" si="46"/>
        <v>_CAMSU</v>
      </c>
      <c r="F636" s="36" t="s">
        <v>46</v>
      </c>
      <c r="G636" s="36" t="s">
        <v>893</v>
      </c>
      <c r="H636" s="36" t="str">
        <f t="shared" si="47"/>
        <v>_VCEI3</v>
      </c>
      <c r="I636" s="36" t="s">
        <v>894</v>
      </c>
      <c r="J636" s="36" t="s">
        <v>910</v>
      </c>
      <c r="K636" s="36" t="str">
        <f t="shared" si="48"/>
        <v>_BIMUS</v>
      </c>
      <c r="L636" s="36" t="s">
        <v>911</v>
      </c>
      <c r="M636" s="36" t="s">
        <v>912</v>
      </c>
      <c r="N636" s="36" t="str">
        <f t="shared" si="49"/>
        <v>_BIMU5</v>
      </c>
      <c r="O636" s="36" t="s">
        <v>913</v>
      </c>
      <c r="P636" s="36" t="s">
        <v>914</v>
      </c>
      <c r="Q636" s="36" t="s">
        <v>915</v>
      </c>
    </row>
    <row r="637" spans="1:17">
      <c r="A637" s="36" t="s">
        <v>8203</v>
      </c>
      <c r="B637" s="36" t="str">
        <f t="shared" si="45"/>
        <v>_17922</v>
      </c>
      <c r="C637" s="36" t="s">
        <v>917</v>
      </c>
      <c r="D637" s="36" t="s">
        <v>89</v>
      </c>
      <c r="E637" s="36" t="str">
        <f t="shared" si="46"/>
        <v>_CAMSU</v>
      </c>
      <c r="F637" s="36" t="s">
        <v>46</v>
      </c>
      <c r="G637" s="36" t="s">
        <v>893</v>
      </c>
      <c r="H637" s="36" t="str">
        <f t="shared" si="47"/>
        <v>_VCEI3</v>
      </c>
      <c r="I637" s="36" t="s">
        <v>894</v>
      </c>
      <c r="J637" s="36" t="s">
        <v>910</v>
      </c>
      <c r="K637" s="36" t="str">
        <f t="shared" si="48"/>
        <v>_BIMUS</v>
      </c>
      <c r="L637" s="36" t="s">
        <v>911</v>
      </c>
      <c r="M637" s="36" t="s">
        <v>912</v>
      </c>
      <c r="N637" s="36" t="str">
        <f t="shared" si="49"/>
        <v>_BIMU5</v>
      </c>
      <c r="O637" s="36" t="s">
        <v>913</v>
      </c>
      <c r="P637" s="36" t="s">
        <v>914</v>
      </c>
      <c r="Q637" s="36" t="s">
        <v>915</v>
      </c>
    </row>
    <row r="638" spans="1:17">
      <c r="A638" s="36" t="s">
        <v>8204</v>
      </c>
      <c r="B638" s="36" t="str">
        <f t="shared" si="45"/>
        <v>_17923</v>
      </c>
      <c r="C638" s="36" t="s">
        <v>918</v>
      </c>
      <c r="D638" s="36" t="s">
        <v>89</v>
      </c>
      <c r="E638" s="36" t="str">
        <f t="shared" si="46"/>
        <v>_CAMSU</v>
      </c>
      <c r="F638" s="36" t="s">
        <v>46</v>
      </c>
      <c r="G638" s="36" t="s">
        <v>893</v>
      </c>
      <c r="H638" s="36" t="str">
        <f t="shared" si="47"/>
        <v>_VCEI3</v>
      </c>
      <c r="I638" s="36" t="s">
        <v>894</v>
      </c>
      <c r="J638" s="36" t="s">
        <v>910</v>
      </c>
      <c r="K638" s="36" t="str">
        <f t="shared" si="48"/>
        <v>_BIMUS</v>
      </c>
      <c r="L638" s="36" t="s">
        <v>911</v>
      </c>
      <c r="M638" s="36" t="s">
        <v>912</v>
      </c>
      <c r="N638" s="36" t="str">
        <f t="shared" si="49"/>
        <v>_BIMU5</v>
      </c>
      <c r="O638" s="36" t="s">
        <v>913</v>
      </c>
      <c r="P638" s="36" t="s">
        <v>914</v>
      </c>
      <c r="Q638" s="36" t="s">
        <v>915</v>
      </c>
    </row>
    <row r="639" spans="1:17">
      <c r="A639" s="36" t="s">
        <v>8205</v>
      </c>
      <c r="B639" s="36" t="str">
        <f t="shared" si="45"/>
        <v>_17925</v>
      </c>
      <c r="C639" s="36" t="s">
        <v>919</v>
      </c>
      <c r="D639" s="36" t="s">
        <v>89</v>
      </c>
      <c r="E639" s="36" t="str">
        <f t="shared" si="46"/>
        <v>_CAMSU</v>
      </c>
      <c r="F639" s="36" t="s">
        <v>46</v>
      </c>
      <c r="G639" s="36" t="s">
        <v>893</v>
      </c>
      <c r="H639" s="36" t="str">
        <f t="shared" si="47"/>
        <v>_VCEI3</v>
      </c>
      <c r="I639" s="36" t="s">
        <v>894</v>
      </c>
      <c r="J639" s="36" t="s">
        <v>910</v>
      </c>
      <c r="K639" s="36" t="str">
        <f t="shared" si="48"/>
        <v>_BIMUS</v>
      </c>
      <c r="L639" s="36" t="s">
        <v>911</v>
      </c>
      <c r="M639" s="36" t="s">
        <v>912</v>
      </c>
      <c r="N639" s="36" t="str">
        <f t="shared" si="49"/>
        <v>_BIMU5</v>
      </c>
      <c r="O639" s="36" t="s">
        <v>913</v>
      </c>
      <c r="P639" s="36" t="s">
        <v>914</v>
      </c>
      <c r="Q639" s="36" t="s">
        <v>915</v>
      </c>
    </row>
    <row r="640" spans="1:17">
      <c r="A640" s="36" t="s">
        <v>8206</v>
      </c>
      <c r="B640" s="36" t="str">
        <f t="shared" si="45"/>
        <v>_20380</v>
      </c>
      <c r="C640" s="36" t="s">
        <v>8207</v>
      </c>
      <c r="D640" s="36" t="s">
        <v>89</v>
      </c>
      <c r="E640" s="36" t="str">
        <f t="shared" si="46"/>
        <v>_CAMSU</v>
      </c>
      <c r="F640" s="36" t="s">
        <v>46</v>
      </c>
      <c r="G640" s="36" t="s">
        <v>893</v>
      </c>
      <c r="H640" s="36" t="str">
        <f t="shared" si="47"/>
        <v>_VCEI3</v>
      </c>
      <c r="I640" s="36" t="s">
        <v>894</v>
      </c>
      <c r="J640" s="36" t="s">
        <v>920</v>
      </c>
      <c r="K640" s="36" t="str">
        <f t="shared" si="48"/>
        <v>_BLOPP</v>
      </c>
      <c r="L640" s="36" t="s">
        <v>921</v>
      </c>
      <c r="M640" s="36" t="s">
        <v>922</v>
      </c>
      <c r="N640" s="36" t="str">
        <f t="shared" si="49"/>
        <v>_BLOP5</v>
      </c>
      <c r="O640" s="36" t="s">
        <v>923</v>
      </c>
      <c r="P640" s="36" t="s">
        <v>924</v>
      </c>
      <c r="Q640" s="36" t="s">
        <v>925</v>
      </c>
    </row>
    <row r="641" spans="1:17">
      <c r="A641" s="36" t="s">
        <v>8208</v>
      </c>
      <c r="B641" s="36" t="str">
        <f t="shared" si="45"/>
        <v>_26065</v>
      </c>
      <c r="C641" s="36" t="s">
        <v>926</v>
      </c>
      <c r="D641" s="36" t="s">
        <v>89</v>
      </c>
      <c r="E641" s="36" t="str">
        <f t="shared" si="46"/>
        <v>_CAMSU</v>
      </c>
      <c r="F641" s="36" t="s">
        <v>46</v>
      </c>
      <c r="G641" s="36" t="s">
        <v>893</v>
      </c>
      <c r="H641" s="36" t="str">
        <f t="shared" si="47"/>
        <v>_VCEI3</v>
      </c>
      <c r="I641" s="36" t="s">
        <v>894</v>
      </c>
      <c r="J641" s="36" t="s">
        <v>920</v>
      </c>
      <c r="K641" s="36" t="str">
        <f t="shared" si="48"/>
        <v>_BLOPP</v>
      </c>
      <c r="L641" s="36" t="s">
        <v>921</v>
      </c>
      <c r="M641" s="36" t="s">
        <v>922</v>
      </c>
      <c r="N641" s="36" t="str">
        <f t="shared" si="49"/>
        <v>_BLOP5</v>
      </c>
      <c r="O641" s="36" t="s">
        <v>923</v>
      </c>
      <c r="P641" s="36" t="s">
        <v>924</v>
      </c>
      <c r="Q641" s="36" t="s">
        <v>925</v>
      </c>
    </row>
    <row r="642" spans="1:17">
      <c r="A642" s="36" t="s">
        <v>8209</v>
      </c>
      <c r="B642" s="36" t="str">
        <f t="shared" si="45"/>
        <v>_26066</v>
      </c>
      <c r="C642" s="36" t="s">
        <v>927</v>
      </c>
      <c r="D642" s="36" t="s">
        <v>89</v>
      </c>
      <c r="E642" s="36" t="str">
        <f t="shared" si="46"/>
        <v>_CAMSU</v>
      </c>
      <c r="F642" s="36" t="s">
        <v>46</v>
      </c>
      <c r="G642" s="36" t="s">
        <v>893</v>
      </c>
      <c r="H642" s="36" t="str">
        <f t="shared" si="47"/>
        <v>_VCEI3</v>
      </c>
      <c r="I642" s="36" t="s">
        <v>894</v>
      </c>
      <c r="J642" s="36" t="s">
        <v>920</v>
      </c>
      <c r="K642" s="36" t="str">
        <f t="shared" si="48"/>
        <v>_BLOPP</v>
      </c>
      <c r="L642" s="36" t="s">
        <v>921</v>
      </c>
      <c r="M642" s="36" t="s">
        <v>922</v>
      </c>
      <c r="N642" s="36" t="str">
        <f t="shared" si="49"/>
        <v>_BLOP5</v>
      </c>
      <c r="O642" s="36" t="s">
        <v>923</v>
      </c>
      <c r="P642" s="36" t="s">
        <v>924</v>
      </c>
      <c r="Q642" s="36" t="s">
        <v>925</v>
      </c>
    </row>
    <row r="643" spans="1:17">
      <c r="A643" s="36" t="s">
        <v>8210</v>
      </c>
      <c r="B643" s="36" t="str">
        <f t="shared" si="45"/>
        <v>_26068</v>
      </c>
      <c r="C643" s="36" t="s">
        <v>928</v>
      </c>
      <c r="D643" s="36" t="s">
        <v>89</v>
      </c>
      <c r="E643" s="36" t="str">
        <f t="shared" si="46"/>
        <v>_CAMSU</v>
      </c>
      <c r="F643" s="36" t="s">
        <v>46</v>
      </c>
      <c r="G643" s="36" t="s">
        <v>893</v>
      </c>
      <c r="H643" s="36" t="str">
        <f t="shared" si="47"/>
        <v>_VCEI3</v>
      </c>
      <c r="I643" s="36" t="s">
        <v>894</v>
      </c>
      <c r="J643" s="36" t="s">
        <v>920</v>
      </c>
      <c r="K643" s="36" t="str">
        <f t="shared" si="48"/>
        <v>_BLOPP</v>
      </c>
      <c r="L643" s="36" t="s">
        <v>921</v>
      </c>
      <c r="M643" s="36" t="s">
        <v>922</v>
      </c>
      <c r="N643" s="36" t="str">
        <f t="shared" si="49"/>
        <v>_BLOP5</v>
      </c>
      <c r="O643" s="36" t="s">
        <v>923</v>
      </c>
      <c r="P643" s="36" t="s">
        <v>924</v>
      </c>
      <c r="Q643" s="36" t="s">
        <v>925</v>
      </c>
    </row>
    <row r="644" spans="1:17">
      <c r="A644" s="36" t="s">
        <v>8211</v>
      </c>
      <c r="B644" s="36" t="str">
        <f t="shared" ref="B644:B707" si="50">"_"&amp;A644</f>
        <v>_26072</v>
      </c>
      <c r="C644" s="36" t="s">
        <v>929</v>
      </c>
      <c r="D644" s="36" t="s">
        <v>89</v>
      </c>
      <c r="E644" s="36" t="str">
        <f t="shared" ref="E644:E707" si="51">"_"&amp;D644</f>
        <v>_CAMSU</v>
      </c>
      <c r="F644" s="36" t="s">
        <v>46</v>
      </c>
      <c r="G644" s="36" t="s">
        <v>893</v>
      </c>
      <c r="H644" s="36" t="str">
        <f t="shared" ref="H644:H707" si="52">"_"&amp;G644</f>
        <v>_VCEI3</v>
      </c>
      <c r="I644" s="36" t="s">
        <v>894</v>
      </c>
      <c r="J644" s="36" t="s">
        <v>920</v>
      </c>
      <c r="K644" s="36" t="str">
        <f t="shared" ref="K644:K707" si="53">"_"&amp;J644</f>
        <v>_BLOPP</v>
      </c>
      <c r="L644" s="36" t="s">
        <v>921</v>
      </c>
      <c r="M644" s="36" t="s">
        <v>922</v>
      </c>
      <c r="N644" s="36" t="str">
        <f t="shared" ref="N644:N707" si="54">"_"&amp;M644</f>
        <v>_BLOP5</v>
      </c>
      <c r="O644" s="36" t="s">
        <v>923</v>
      </c>
      <c r="P644" s="36" t="s">
        <v>924</v>
      </c>
      <c r="Q644" s="36" t="s">
        <v>925</v>
      </c>
    </row>
    <row r="645" spans="1:17">
      <c r="A645" s="36" t="s">
        <v>8212</v>
      </c>
      <c r="B645" s="36" t="str">
        <f t="shared" si="50"/>
        <v>_26073</v>
      </c>
      <c r="C645" s="36" t="s">
        <v>930</v>
      </c>
      <c r="D645" s="36" t="s">
        <v>89</v>
      </c>
      <c r="E645" s="36" t="str">
        <f t="shared" si="51"/>
        <v>_CAMSU</v>
      </c>
      <c r="F645" s="36" t="s">
        <v>46</v>
      </c>
      <c r="G645" s="36" t="s">
        <v>893</v>
      </c>
      <c r="H645" s="36" t="str">
        <f t="shared" si="52"/>
        <v>_VCEI3</v>
      </c>
      <c r="I645" s="36" t="s">
        <v>894</v>
      </c>
      <c r="J645" s="36" t="s">
        <v>920</v>
      </c>
      <c r="K645" s="36" t="str">
        <f t="shared" si="53"/>
        <v>_BLOPP</v>
      </c>
      <c r="L645" s="36" t="s">
        <v>921</v>
      </c>
      <c r="M645" s="36" t="s">
        <v>922</v>
      </c>
      <c r="N645" s="36" t="str">
        <f t="shared" si="54"/>
        <v>_BLOP5</v>
      </c>
      <c r="O645" s="36" t="s">
        <v>923</v>
      </c>
      <c r="P645" s="36" t="s">
        <v>924</v>
      </c>
      <c r="Q645" s="36" t="s">
        <v>925</v>
      </c>
    </row>
    <row r="646" spans="1:17">
      <c r="A646" s="36" t="s">
        <v>8213</v>
      </c>
      <c r="B646" s="36" t="str">
        <f t="shared" si="50"/>
        <v>_30750</v>
      </c>
      <c r="C646" s="36" t="s">
        <v>12380</v>
      </c>
      <c r="D646" s="36" t="s">
        <v>89</v>
      </c>
      <c r="E646" s="36" t="str">
        <f t="shared" si="51"/>
        <v>_CAMSU</v>
      </c>
      <c r="F646" s="36" t="s">
        <v>46</v>
      </c>
      <c r="G646" s="36" t="s">
        <v>893</v>
      </c>
      <c r="H646" s="36" t="str">
        <f t="shared" si="52"/>
        <v>_VCEI3</v>
      </c>
      <c r="I646" s="36" t="s">
        <v>894</v>
      </c>
      <c r="J646" s="36" t="s">
        <v>6570</v>
      </c>
      <c r="K646" s="36" t="str">
        <f t="shared" si="53"/>
        <v>_BVHDR</v>
      </c>
      <c r="L646" s="36" t="s">
        <v>12377</v>
      </c>
      <c r="M646" s="36" t="s">
        <v>6571</v>
      </c>
      <c r="N646" s="36" t="str">
        <f t="shared" si="54"/>
        <v>_BVHD5</v>
      </c>
      <c r="O646" s="36" t="s">
        <v>12378</v>
      </c>
      <c r="P646" s="36" t="s">
        <v>6572</v>
      </c>
      <c r="Q646" s="36" t="s">
        <v>12379</v>
      </c>
    </row>
    <row r="647" spans="1:17">
      <c r="A647" s="36" t="s">
        <v>8214</v>
      </c>
      <c r="B647" s="36" t="str">
        <f t="shared" si="50"/>
        <v>_30751</v>
      </c>
      <c r="C647" s="36" t="s">
        <v>12381</v>
      </c>
      <c r="D647" s="36" t="s">
        <v>89</v>
      </c>
      <c r="E647" s="36" t="str">
        <f t="shared" si="51"/>
        <v>_CAMSU</v>
      </c>
      <c r="F647" s="36" t="s">
        <v>46</v>
      </c>
      <c r="G647" s="36" t="s">
        <v>893</v>
      </c>
      <c r="H647" s="36" t="str">
        <f t="shared" si="52"/>
        <v>_VCEI3</v>
      </c>
      <c r="I647" s="36" t="s">
        <v>894</v>
      </c>
      <c r="J647" s="36" t="s">
        <v>6570</v>
      </c>
      <c r="K647" s="36" t="str">
        <f t="shared" si="53"/>
        <v>_BVHDR</v>
      </c>
      <c r="L647" s="36" t="s">
        <v>12377</v>
      </c>
      <c r="M647" s="36" t="s">
        <v>6571</v>
      </c>
      <c r="N647" s="36" t="str">
        <f t="shared" si="54"/>
        <v>_BVHD5</v>
      </c>
      <c r="O647" s="36" t="s">
        <v>12378</v>
      </c>
      <c r="P647" s="36" t="s">
        <v>6572</v>
      </c>
      <c r="Q647" s="36" t="s">
        <v>12379</v>
      </c>
    </row>
    <row r="648" spans="1:17">
      <c r="A648" s="36" t="s">
        <v>8215</v>
      </c>
      <c r="B648" s="36" t="str">
        <f t="shared" si="50"/>
        <v>_31715</v>
      </c>
      <c r="C648" s="36" t="s">
        <v>6462</v>
      </c>
      <c r="D648" s="36" t="s">
        <v>89</v>
      </c>
      <c r="E648" s="36" t="str">
        <f t="shared" si="51"/>
        <v>_CAMSU</v>
      </c>
      <c r="F648" s="36" t="s">
        <v>46</v>
      </c>
      <c r="G648" s="36" t="s">
        <v>893</v>
      </c>
      <c r="H648" s="36" t="str">
        <f t="shared" si="52"/>
        <v>_VCEI3</v>
      </c>
      <c r="I648" s="36" t="s">
        <v>894</v>
      </c>
      <c r="J648" s="36" t="s">
        <v>6458</v>
      </c>
      <c r="K648" s="36" t="str">
        <f t="shared" si="53"/>
        <v>_BXPPD</v>
      </c>
      <c r="L648" s="36" t="s">
        <v>907</v>
      </c>
      <c r="M648" s="36" t="s">
        <v>6459</v>
      </c>
      <c r="N648" s="36" t="str">
        <f t="shared" si="54"/>
        <v>_BXPP5</v>
      </c>
      <c r="O648" s="36" t="s">
        <v>6460</v>
      </c>
      <c r="P648" s="36" t="s">
        <v>6461</v>
      </c>
      <c r="Q648" s="36" t="s">
        <v>908</v>
      </c>
    </row>
    <row r="649" spans="1:17">
      <c r="A649" s="36" t="s">
        <v>8216</v>
      </c>
      <c r="B649" s="36" t="str">
        <f t="shared" si="50"/>
        <v>_31716</v>
      </c>
      <c r="C649" s="36" t="s">
        <v>6463</v>
      </c>
      <c r="D649" s="36" t="s">
        <v>89</v>
      </c>
      <c r="E649" s="36" t="str">
        <f t="shared" si="51"/>
        <v>_CAMSU</v>
      </c>
      <c r="F649" s="36" t="s">
        <v>46</v>
      </c>
      <c r="G649" s="36" t="s">
        <v>893</v>
      </c>
      <c r="H649" s="36" t="str">
        <f t="shared" si="52"/>
        <v>_VCEI3</v>
      </c>
      <c r="I649" s="36" t="s">
        <v>894</v>
      </c>
      <c r="J649" s="36" t="s">
        <v>6458</v>
      </c>
      <c r="K649" s="36" t="str">
        <f t="shared" si="53"/>
        <v>_BXPPD</v>
      </c>
      <c r="L649" s="36" t="s">
        <v>907</v>
      </c>
      <c r="M649" s="36" t="s">
        <v>6459</v>
      </c>
      <c r="N649" s="36" t="str">
        <f t="shared" si="54"/>
        <v>_BXPP5</v>
      </c>
      <c r="O649" s="36" t="s">
        <v>6460</v>
      </c>
      <c r="P649" s="36" t="s">
        <v>6461</v>
      </c>
      <c r="Q649" s="36" t="s">
        <v>908</v>
      </c>
    </row>
    <row r="650" spans="1:17">
      <c r="A650" s="36" t="s">
        <v>8217</v>
      </c>
      <c r="B650" s="36" t="str">
        <f t="shared" si="50"/>
        <v>_31724</v>
      </c>
      <c r="C650" s="36" t="s">
        <v>6464</v>
      </c>
      <c r="D650" s="36" t="s">
        <v>89</v>
      </c>
      <c r="E650" s="36" t="str">
        <f t="shared" si="51"/>
        <v>_CAMSU</v>
      </c>
      <c r="F650" s="36" t="s">
        <v>46</v>
      </c>
      <c r="G650" s="36" t="s">
        <v>893</v>
      </c>
      <c r="H650" s="36" t="str">
        <f t="shared" si="52"/>
        <v>_VCEI3</v>
      </c>
      <c r="I650" s="36" t="s">
        <v>894</v>
      </c>
      <c r="J650" s="36" t="s">
        <v>6458</v>
      </c>
      <c r="K650" s="36" t="str">
        <f t="shared" si="53"/>
        <v>_BXPPD</v>
      </c>
      <c r="L650" s="36" t="s">
        <v>907</v>
      </c>
      <c r="M650" s="36" t="s">
        <v>6459</v>
      </c>
      <c r="N650" s="36" t="str">
        <f t="shared" si="54"/>
        <v>_BXPP5</v>
      </c>
      <c r="O650" s="36" t="s">
        <v>6460</v>
      </c>
      <c r="P650" s="36" t="s">
        <v>6461</v>
      </c>
      <c r="Q650" s="36" t="s">
        <v>908</v>
      </c>
    </row>
    <row r="651" spans="1:17">
      <c r="A651" s="36" t="s">
        <v>8218</v>
      </c>
      <c r="B651" s="36" t="str">
        <f t="shared" si="50"/>
        <v>_10150</v>
      </c>
      <c r="C651" s="36" t="s">
        <v>992</v>
      </c>
      <c r="D651" s="36" t="s">
        <v>89</v>
      </c>
      <c r="E651" s="36" t="str">
        <f t="shared" si="51"/>
        <v>_CAMSU</v>
      </c>
      <c r="F651" s="36" t="s">
        <v>46</v>
      </c>
      <c r="G651" s="36" t="s">
        <v>893</v>
      </c>
      <c r="H651" s="36" t="str">
        <f t="shared" si="52"/>
        <v>_VCEI3</v>
      </c>
      <c r="I651" s="36" t="s">
        <v>894</v>
      </c>
      <c r="J651" s="36" t="s">
        <v>931</v>
      </c>
      <c r="K651" s="36" t="str">
        <f t="shared" si="53"/>
        <v>_UIAPA</v>
      </c>
      <c r="L651" s="36" t="s">
        <v>932</v>
      </c>
      <c r="M651" s="36" t="s">
        <v>933</v>
      </c>
      <c r="N651" s="36" t="str">
        <f t="shared" si="54"/>
        <v>_UIADM</v>
      </c>
      <c r="O651" s="36" t="s">
        <v>934</v>
      </c>
      <c r="P651" s="36" t="s">
        <v>935</v>
      </c>
      <c r="Q651" s="36" t="s">
        <v>936</v>
      </c>
    </row>
    <row r="652" spans="1:17">
      <c r="A652" s="36" t="s">
        <v>8219</v>
      </c>
      <c r="B652" s="36" t="str">
        <f t="shared" si="50"/>
        <v>_10151</v>
      </c>
      <c r="C652" s="36" t="s">
        <v>993</v>
      </c>
      <c r="D652" s="36" t="s">
        <v>89</v>
      </c>
      <c r="E652" s="36" t="str">
        <f t="shared" si="51"/>
        <v>_CAMSU</v>
      </c>
      <c r="F652" s="36" t="s">
        <v>46</v>
      </c>
      <c r="G652" s="36" t="s">
        <v>893</v>
      </c>
      <c r="H652" s="36" t="str">
        <f t="shared" si="52"/>
        <v>_VCEI3</v>
      </c>
      <c r="I652" s="36" t="s">
        <v>894</v>
      </c>
      <c r="J652" s="36" t="s">
        <v>931</v>
      </c>
      <c r="K652" s="36" t="str">
        <f t="shared" si="53"/>
        <v>_UIAPA</v>
      </c>
      <c r="L652" s="36" t="s">
        <v>932</v>
      </c>
      <c r="M652" s="36" t="s">
        <v>933</v>
      </c>
      <c r="N652" s="36" t="str">
        <f t="shared" si="54"/>
        <v>_UIADM</v>
      </c>
      <c r="O652" s="36" t="s">
        <v>934</v>
      </c>
      <c r="P652" s="36" t="s">
        <v>935</v>
      </c>
      <c r="Q652" s="36" t="s">
        <v>936</v>
      </c>
    </row>
    <row r="653" spans="1:17">
      <c r="A653" s="36" t="s">
        <v>8220</v>
      </c>
      <c r="B653" s="36" t="str">
        <f t="shared" si="50"/>
        <v>_10152</v>
      </c>
      <c r="C653" s="36" t="s">
        <v>943</v>
      </c>
      <c r="D653" s="36" t="s">
        <v>89</v>
      </c>
      <c r="E653" s="36" t="str">
        <f t="shared" si="51"/>
        <v>_CAMSU</v>
      </c>
      <c r="F653" s="36" t="s">
        <v>46</v>
      </c>
      <c r="G653" s="36" t="s">
        <v>893</v>
      </c>
      <c r="H653" s="36" t="str">
        <f t="shared" si="52"/>
        <v>_VCEI3</v>
      </c>
      <c r="I653" s="36" t="s">
        <v>894</v>
      </c>
      <c r="J653" s="36" t="s">
        <v>931</v>
      </c>
      <c r="K653" s="36" t="str">
        <f t="shared" si="53"/>
        <v>_UIAPA</v>
      </c>
      <c r="L653" s="36" t="s">
        <v>932</v>
      </c>
      <c r="M653" s="36" t="s">
        <v>933</v>
      </c>
      <c r="N653" s="36" t="str">
        <f t="shared" si="54"/>
        <v>_UIADM</v>
      </c>
      <c r="O653" s="36" t="s">
        <v>934</v>
      </c>
      <c r="P653" s="36" t="s">
        <v>935</v>
      </c>
      <c r="Q653" s="36" t="s">
        <v>936</v>
      </c>
    </row>
    <row r="654" spans="1:17">
      <c r="A654" s="36" t="s">
        <v>8221</v>
      </c>
      <c r="B654" s="36" t="str">
        <f t="shared" si="50"/>
        <v>_17853</v>
      </c>
      <c r="C654" s="36" t="s">
        <v>937</v>
      </c>
      <c r="D654" s="36" t="s">
        <v>89</v>
      </c>
      <c r="E654" s="36" t="str">
        <f t="shared" si="51"/>
        <v>_CAMSU</v>
      </c>
      <c r="F654" s="36" t="s">
        <v>46</v>
      </c>
      <c r="G654" s="36" t="s">
        <v>893</v>
      </c>
      <c r="H654" s="36" t="str">
        <f t="shared" si="52"/>
        <v>_VCEI3</v>
      </c>
      <c r="I654" s="36" t="s">
        <v>894</v>
      </c>
      <c r="J654" s="36" t="s">
        <v>931</v>
      </c>
      <c r="K654" s="36" t="str">
        <f t="shared" si="53"/>
        <v>_UIAPA</v>
      </c>
      <c r="L654" s="36" t="s">
        <v>932</v>
      </c>
      <c r="M654" s="36" t="s">
        <v>933</v>
      </c>
      <c r="N654" s="36" t="str">
        <f t="shared" si="54"/>
        <v>_UIADM</v>
      </c>
      <c r="O654" s="36" t="s">
        <v>934</v>
      </c>
      <c r="P654" s="36" t="s">
        <v>935</v>
      </c>
      <c r="Q654" s="36" t="s">
        <v>936</v>
      </c>
    </row>
    <row r="655" spans="1:17">
      <c r="A655" s="36" t="s">
        <v>8222</v>
      </c>
      <c r="B655" s="36" t="str">
        <f t="shared" si="50"/>
        <v>_17854</v>
      </c>
      <c r="C655" s="36" t="s">
        <v>938</v>
      </c>
      <c r="D655" s="36" t="s">
        <v>89</v>
      </c>
      <c r="E655" s="36" t="str">
        <f t="shared" si="51"/>
        <v>_CAMSU</v>
      </c>
      <c r="F655" s="36" t="s">
        <v>46</v>
      </c>
      <c r="G655" s="36" t="s">
        <v>893</v>
      </c>
      <c r="H655" s="36" t="str">
        <f t="shared" si="52"/>
        <v>_VCEI3</v>
      </c>
      <c r="I655" s="36" t="s">
        <v>894</v>
      </c>
      <c r="J655" s="36" t="s">
        <v>931</v>
      </c>
      <c r="K655" s="36" t="str">
        <f t="shared" si="53"/>
        <v>_UIAPA</v>
      </c>
      <c r="L655" s="36" t="s">
        <v>932</v>
      </c>
      <c r="M655" s="36" t="s">
        <v>933</v>
      </c>
      <c r="N655" s="36" t="str">
        <f t="shared" si="54"/>
        <v>_UIADM</v>
      </c>
      <c r="O655" s="36" t="s">
        <v>934</v>
      </c>
      <c r="P655" s="36" t="s">
        <v>935</v>
      </c>
      <c r="Q655" s="36" t="s">
        <v>936</v>
      </c>
    </row>
    <row r="656" spans="1:17">
      <c r="A656" s="36" t="s">
        <v>8223</v>
      </c>
      <c r="B656" s="36" t="str">
        <f t="shared" si="50"/>
        <v>_17855</v>
      </c>
      <c r="C656" s="36" t="s">
        <v>939</v>
      </c>
      <c r="D656" s="36" t="s">
        <v>89</v>
      </c>
      <c r="E656" s="36" t="str">
        <f t="shared" si="51"/>
        <v>_CAMSU</v>
      </c>
      <c r="F656" s="36" t="s">
        <v>46</v>
      </c>
      <c r="G656" s="36" t="s">
        <v>893</v>
      </c>
      <c r="H656" s="36" t="str">
        <f t="shared" si="52"/>
        <v>_VCEI3</v>
      </c>
      <c r="I656" s="36" t="s">
        <v>894</v>
      </c>
      <c r="J656" s="36" t="s">
        <v>931</v>
      </c>
      <c r="K656" s="36" t="str">
        <f t="shared" si="53"/>
        <v>_UIAPA</v>
      </c>
      <c r="L656" s="36" t="s">
        <v>932</v>
      </c>
      <c r="M656" s="36" t="s">
        <v>933</v>
      </c>
      <c r="N656" s="36" t="str">
        <f t="shared" si="54"/>
        <v>_UIADM</v>
      </c>
      <c r="O656" s="36" t="s">
        <v>934</v>
      </c>
      <c r="P656" s="36" t="s">
        <v>935</v>
      </c>
      <c r="Q656" s="36" t="s">
        <v>936</v>
      </c>
    </row>
    <row r="657" spans="1:17">
      <c r="A657" s="36" t="s">
        <v>8224</v>
      </c>
      <c r="B657" s="36" t="str">
        <f t="shared" si="50"/>
        <v>_31175</v>
      </c>
      <c r="C657" s="36" t="s">
        <v>940</v>
      </c>
      <c r="D657" s="36" t="s">
        <v>89</v>
      </c>
      <c r="E657" s="36" t="str">
        <f t="shared" si="51"/>
        <v>_CAMSU</v>
      </c>
      <c r="F657" s="36" t="s">
        <v>46</v>
      </c>
      <c r="G657" s="36" t="s">
        <v>893</v>
      </c>
      <c r="H657" s="36" t="str">
        <f t="shared" si="52"/>
        <v>_VCEI3</v>
      </c>
      <c r="I657" s="36" t="s">
        <v>894</v>
      </c>
      <c r="J657" s="36" t="s">
        <v>931</v>
      </c>
      <c r="K657" s="36" t="str">
        <f t="shared" si="53"/>
        <v>_UIAPA</v>
      </c>
      <c r="L657" s="36" t="s">
        <v>932</v>
      </c>
      <c r="M657" s="36" t="s">
        <v>933</v>
      </c>
      <c r="N657" s="36" t="str">
        <f t="shared" si="54"/>
        <v>_UIADM</v>
      </c>
      <c r="O657" s="36" t="s">
        <v>934</v>
      </c>
      <c r="P657" s="36" t="s">
        <v>935</v>
      </c>
      <c r="Q657" s="36" t="s">
        <v>936</v>
      </c>
    </row>
    <row r="658" spans="1:17">
      <c r="A658" s="36" t="s">
        <v>8225</v>
      </c>
      <c r="B658" s="36" t="str">
        <f t="shared" si="50"/>
        <v>_31176</v>
      </c>
      <c r="C658" s="36" t="s">
        <v>941</v>
      </c>
      <c r="D658" s="36" t="s">
        <v>89</v>
      </c>
      <c r="E658" s="36" t="str">
        <f t="shared" si="51"/>
        <v>_CAMSU</v>
      </c>
      <c r="F658" s="36" t="s">
        <v>46</v>
      </c>
      <c r="G658" s="36" t="s">
        <v>893</v>
      </c>
      <c r="H658" s="36" t="str">
        <f t="shared" si="52"/>
        <v>_VCEI3</v>
      </c>
      <c r="I658" s="36" t="s">
        <v>894</v>
      </c>
      <c r="J658" s="36" t="s">
        <v>931</v>
      </c>
      <c r="K658" s="36" t="str">
        <f t="shared" si="53"/>
        <v>_UIAPA</v>
      </c>
      <c r="L658" s="36" t="s">
        <v>932</v>
      </c>
      <c r="M658" s="36" t="s">
        <v>933</v>
      </c>
      <c r="N658" s="36" t="str">
        <f t="shared" si="54"/>
        <v>_UIADM</v>
      </c>
      <c r="O658" s="36" t="s">
        <v>934</v>
      </c>
      <c r="P658" s="36" t="s">
        <v>935</v>
      </c>
      <c r="Q658" s="36" t="s">
        <v>936</v>
      </c>
    </row>
    <row r="659" spans="1:17">
      <c r="A659" s="36" t="s">
        <v>8226</v>
      </c>
      <c r="B659" s="36" t="str">
        <f t="shared" si="50"/>
        <v>_31177</v>
      </c>
      <c r="C659" s="36" t="s">
        <v>942</v>
      </c>
      <c r="D659" s="36" t="s">
        <v>89</v>
      </c>
      <c r="E659" s="36" t="str">
        <f t="shared" si="51"/>
        <v>_CAMSU</v>
      </c>
      <c r="F659" s="36" t="s">
        <v>46</v>
      </c>
      <c r="G659" s="36" t="s">
        <v>893</v>
      </c>
      <c r="H659" s="36" t="str">
        <f t="shared" si="52"/>
        <v>_VCEI3</v>
      </c>
      <c r="I659" s="36" t="s">
        <v>894</v>
      </c>
      <c r="J659" s="36" t="s">
        <v>931</v>
      </c>
      <c r="K659" s="36" t="str">
        <f t="shared" si="53"/>
        <v>_UIAPA</v>
      </c>
      <c r="L659" s="36" t="s">
        <v>932</v>
      </c>
      <c r="M659" s="36" t="s">
        <v>933</v>
      </c>
      <c r="N659" s="36" t="str">
        <f t="shared" si="54"/>
        <v>_UIADM</v>
      </c>
      <c r="O659" s="36" t="s">
        <v>934</v>
      </c>
      <c r="P659" s="36" t="s">
        <v>935</v>
      </c>
      <c r="Q659" s="36" t="s">
        <v>936</v>
      </c>
    </row>
    <row r="660" spans="1:17">
      <c r="A660" s="36" t="s">
        <v>8227</v>
      </c>
      <c r="B660" s="36" t="str">
        <f t="shared" si="50"/>
        <v>_17857</v>
      </c>
      <c r="C660" s="36" t="s">
        <v>948</v>
      </c>
      <c r="D660" s="36" t="s">
        <v>89</v>
      </c>
      <c r="E660" s="36" t="str">
        <f t="shared" si="51"/>
        <v>_CAMSU</v>
      </c>
      <c r="F660" s="36" t="s">
        <v>46</v>
      </c>
      <c r="G660" s="36" t="s">
        <v>893</v>
      </c>
      <c r="H660" s="36" t="str">
        <f t="shared" si="52"/>
        <v>_VCEI3</v>
      </c>
      <c r="I660" s="36" t="s">
        <v>894</v>
      </c>
      <c r="J660" s="36" t="s">
        <v>931</v>
      </c>
      <c r="K660" s="36" t="str">
        <f t="shared" si="53"/>
        <v>_UIAPA</v>
      </c>
      <c r="L660" s="36" t="s">
        <v>932</v>
      </c>
      <c r="M660" s="36" t="s">
        <v>944</v>
      </c>
      <c r="N660" s="36" t="str">
        <f t="shared" si="54"/>
        <v>_UICCT</v>
      </c>
      <c r="O660" s="36" t="s">
        <v>945</v>
      </c>
      <c r="P660" s="36" t="s">
        <v>946</v>
      </c>
      <c r="Q660" s="36" t="s">
        <v>947</v>
      </c>
    </row>
    <row r="661" spans="1:17">
      <c r="A661" s="36" t="s">
        <v>8228</v>
      </c>
      <c r="B661" s="36" t="str">
        <f t="shared" si="50"/>
        <v>_17858</v>
      </c>
      <c r="C661" s="36" t="s">
        <v>949</v>
      </c>
      <c r="D661" s="36" t="s">
        <v>89</v>
      </c>
      <c r="E661" s="36" t="str">
        <f t="shared" si="51"/>
        <v>_CAMSU</v>
      </c>
      <c r="F661" s="36" t="s">
        <v>46</v>
      </c>
      <c r="G661" s="36" t="s">
        <v>893</v>
      </c>
      <c r="H661" s="36" t="str">
        <f t="shared" si="52"/>
        <v>_VCEI3</v>
      </c>
      <c r="I661" s="36" t="s">
        <v>894</v>
      </c>
      <c r="J661" s="36" t="s">
        <v>931</v>
      </c>
      <c r="K661" s="36" t="str">
        <f t="shared" si="53"/>
        <v>_UIAPA</v>
      </c>
      <c r="L661" s="36" t="s">
        <v>932</v>
      </c>
      <c r="M661" s="36" t="s">
        <v>944</v>
      </c>
      <c r="N661" s="36" t="str">
        <f t="shared" si="54"/>
        <v>_UICCT</v>
      </c>
      <c r="O661" s="36" t="s">
        <v>945</v>
      </c>
      <c r="P661" s="36" t="s">
        <v>946</v>
      </c>
      <c r="Q661" s="36" t="s">
        <v>947</v>
      </c>
    </row>
    <row r="662" spans="1:17">
      <c r="A662" s="36" t="s">
        <v>8229</v>
      </c>
      <c r="B662" s="36" t="str">
        <f t="shared" si="50"/>
        <v>_17859</v>
      </c>
      <c r="C662" s="36" t="s">
        <v>950</v>
      </c>
      <c r="D662" s="36" t="s">
        <v>89</v>
      </c>
      <c r="E662" s="36" t="str">
        <f t="shared" si="51"/>
        <v>_CAMSU</v>
      </c>
      <c r="F662" s="36" t="s">
        <v>46</v>
      </c>
      <c r="G662" s="36" t="s">
        <v>893</v>
      </c>
      <c r="H662" s="36" t="str">
        <f t="shared" si="52"/>
        <v>_VCEI3</v>
      </c>
      <c r="I662" s="36" t="s">
        <v>894</v>
      </c>
      <c r="J662" s="36" t="s">
        <v>931</v>
      </c>
      <c r="K662" s="36" t="str">
        <f t="shared" si="53"/>
        <v>_UIAPA</v>
      </c>
      <c r="L662" s="36" t="s">
        <v>932</v>
      </c>
      <c r="M662" s="36" t="s">
        <v>944</v>
      </c>
      <c r="N662" s="36" t="str">
        <f t="shared" si="54"/>
        <v>_UICCT</v>
      </c>
      <c r="O662" s="36" t="s">
        <v>945</v>
      </c>
      <c r="P662" s="36" t="s">
        <v>946</v>
      </c>
      <c r="Q662" s="36" t="s">
        <v>947</v>
      </c>
    </row>
    <row r="663" spans="1:17">
      <c r="A663" s="36" t="s">
        <v>8230</v>
      </c>
      <c r="B663" s="36" t="str">
        <f t="shared" si="50"/>
        <v>_17856</v>
      </c>
      <c r="C663" s="36" t="s">
        <v>954</v>
      </c>
      <c r="D663" s="36" t="s">
        <v>89</v>
      </c>
      <c r="E663" s="36" t="str">
        <f t="shared" si="51"/>
        <v>_CAMSU</v>
      </c>
      <c r="F663" s="36" t="s">
        <v>46</v>
      </c>
      <c r="G663" s="36" t="s">
        <v>893</v>
      </c>
      <c r="H663" s="36" t="str">
        <f t="shared" si="52"/>
        <v>_VCEI3</v>
      </c>
      <c r="I663" s="36" t="s">
        <v>894</v>
      </c>
      <c r="J663" s="36" t="s">
        <v>931</v>
      </c>
      <c r="K663" s="36" t="str">
        <f t="shared" si="53"/>
        <v>_UIAPA</v>
      </c>
      <c r="L663" s="36" t="s">
        <v>932</v>
      </c>
      <c r="M663" s="36" t="s">
        <v>951</v>
      </c>
      <c r="N663" s="36" t="str">
        <f t="shared" si="54"/>
        <v>_UIDES</v>
      </c>
      <c r="O663" s="36" t="s">
        <v>952</v>
      </c>
      <c r="P663" s="36" t="s">
        <v>953</v>
      </c>
      <c r="Q663" s="36" t="s">
        <v>952</v>
      </c>
    </row>
    <row r="664" spans="1:17">
      <c r="A664" s="36" t="s">
        <v>8231</v>
      </c>
      <c r="B664" s="36" t="str">
        <f t="shared" si="50"/>
        <v>_17860</v>
      </c>
      <c r="C664" s="36" t="s">
        <v>959</v>
      </c>
      <c r="D664" s="36" t="s">
        <v>89</v>
      </c>
      <c r="E664" s="36" t="str">
        <f t="shared" si="51"/>
        <v>_CAMSU</v>
      </c>
      <c r="F664" s="36" t="s">
        <v>46</v>
      </c>
      <c r="G664" s="36" t="s">
        <v>893</v>
      </c>
      <c r="H664" s="36" t="str">
        <f t="shared" si="52"/>
        <v>_VCEI3</v>
      </c>
      <c r="I664" s="36" t="s">
        <v>894</v>
      </c>
      <c r="J664" s="36" t="s">
        <v>931</v>
      </c>
      <c r="K664" s="36" t="str">
        <f t="shared" si="53"/>
        <v>_UIAPA</v>
      </c>
      <c r="L664" s="36" t="s">
        <v>932</v>
      </c>
      <c r="M664" s="36" t="s">
        <v>955</v>
      </c>
      <c r="N664" s="36" t="str">
        <f t="shared" si="54"/>
        <v>_UIEAR</v>
      </c>
      <c r="O664" s="36" t="s">
        <v>956</v>
      </c>
      <c r="P664" s="36" t="s">
        <v>957</v>
      </c>
      <c r="Q664" s="36" t="s">
        <v>958</v>
      </c>
    </row>
    <row r="665" spans="1:17">
      <c r="A665" s="36" t="s">
        <v>8232</v>
      </c>
      <c r="B665" s="36" t="str">
        <f t="shared" si="50"/>
        <v>_17862</v>
      </c>
      <c r="C665" s="36" t="s">
        <v>960</v>
      </c>
      <c r="D665" s="36" t="s">
        <v>89</v>
      </c>
      <c r="E665" s="36" t="str">
        <f t="shared" si="51"/>
        <v>_CAMSU</v>
      </c>
      <c r="F665" s="36" t="s">
        <v>46</v>
      </c>
      <c r="G665" s="36" t="s">
        <v>893</v>
      </c>
      <c r="H665" s="36" t="str">
        <f t="shared" si="52"/>
        <v>_VCEI3</v>
      </c>
      <c r="I665" s="36" t="s">
        <v>894</v>
      </c>
      <c r="J665" s="36" t="s">
        <v>931</v>
      </c>
      <c r="K665" s="36" t="str">
        <f t="shared" si="53"/>
        <v>_UIAPA</v>
      </c>
      <c r="L665" s="36" t="s">
        <v>932</v>
      </c>
      <c r="M665" s="36" t="s">
        <v>955</v>
      </c>
      <c r="N665" s="36" t="str">
        <f t="shared" si="54"/>
        <v>_UIEAR</v>
      </c>
      <c r="O665" s="36" t="s">
        <v>956</v>
      </c>
      <c r="P665" s="36" t="s">
        <v>957</v>
      </c>
      <c r="Q665" s="36" t="s">
        <v>958</v>
      </c>
    </row>
    <row r="666" spans="1:17">
      <c r="A666" s="36" t="s">
        <v>8233</v>
      </c>
      <c r="B666" s="36" t="str">
        <f t="shared" si="50"/>
        <v>_17863</v>
      </c>
      <c r="C666" s="36" t="s">
        <v>961</v>
      </c>
      <c r="D666" s="36" t="s">
        <v>89</v>
      </c>
      <c r="E666" s="36" t="str">
        <f t="shared" si="51"/>
        <v>_CAMSU</v>
      </c>
      <c r="F666" s="36" t="s">
        <v>46</v>
      </c>
      <c r="G666" s="36" t="s">
        <v>893</v>
      </c>
      <c r="H666" s="36" t="str">
        <f t="shared" si="52"/>
        <v>_VCEI3</v>
      </c>
      <c r="I666" s="36" t="s">
        <v>894</v>
      </c>
      <c r="J666" s="36" t="s">
        <v>931</v>
      </c>
      <c r="K666" s="36" t="str">
        <f t="shared" si="53"/>
        <v>_UIAPA</v>
      </c>
      <c r="L666" s="36" t="s">
        <v>932</v>
      </c>
      <c r="M666" s="36" t="s">
        <v>955</v>
      </c>
      <c r="N666" s="36" t="str">
        <f t="shared" si="54"/>
        <v>_UIEAR</v>
      </c>
      <c r="O666" s="36" t="s">
        <v>956</v>
      </c>
      <c r="P666" s="36" t="s">
        <v>957</v>
      </c>
      <c r="Q666" s="36" t="s">
        <v>958</v>
      </c>
    </row>
    <row r="667" spans="1:17">
      <c r="A667" s="36" t="s">
        <v>8234</v>
      </c>
      <c r="B667" s="36" t="str">
        <f t="shared" si="50"/>
        <v>_17864</v>
      </c>
      <c r="C667" s="36" t="s">
        <v>962</v>
      </c>
      <c r="D667" s="36" t="s">
        <v>89</v>
      </c>
      <c r="E667" s="36" t="str">
        <f t="shared" si="51"/>
        <v>_CAMSU</v>
      </c>
      <c r="F667" s="36" t="s">
        <v>46</v>
      </c>
      <c r="G667" s="36" t="s">
        <v>893</v>
      </c>
      <c r="H667" s="36" t="str">
        <f t="shared" si="52"/>
        <v>_VCEI3</v>
      </c>
      <c r="I667" s="36" t="s">
        <v>894</v>
      </c>
      <c r="J667" s="36" t="s">
        <v>931</v>
      </c>
      <c r="K667" s="36" t="str">
        <f t="shared" si="53"/>
        <v>_UIAPA</v>
      </c>
      <c r="L667" s="36" t="s">
        <v>932</v>
      </c>
      <c r="M667" s="36" t="s">
        <v>955</v>
      </c>
      <c r="N667" s="36" t="str">
        <f t="shared" si="54"/>
        <v>_UIEAR</v>
      </c>
      <c r="O667" s="36" t="s">
        <v>956</v>
      </c>
      <c r="P667" s="36" t="s">
        <v>957</v>
      </c>
      <c r="Q667" s="36" t="s">
        <v>958</v>
      </c>
    </row>
    <row r="668" spans="1:17">
      <c r="A668" s="36" t="s">
        <v>8235</v>
      </c>
      <c r="B668" s="36" t="str">
        <f t="shared" si="50"/>
        <v>_17866</v>
      </c>
      <c r="C668" s="36" t="s">
        <v>963</v>
      </c>
      <c r="D668" s="36" t="s">
        <v>89</v>
      </c>
      <c r="E668" s="36" t="str">
        <f t="shared" si="51"/>
        <v>_CAMSU</v>
      </c>
      <c r="F668" s="36" t="s">
        <v>46</v>
      </c>
      <c r="G668" s="36" t="s">
        <v>893</v>
      </c>
      <c r="H668" s="36" t="str">
        <f t="shared" si="52"/>
        <v>_VCEI3</v>
      </c>
      <c r="I668" s="36" t="s">
        <v>894</v>
      </c>
      <c r="J668" s="36" t="s">
        <v>931</v>
      </c>
      <c r="K668" s="36" t="str">
        <f t="shared" si="53"/>
        <v>_UIAPA</v>
      </c>
      <c r="L668" s="36" t="s">
        <v>932</v>
      </c>
      <c r="M668" s="36" t="s">
        <v>955</v>
      </c>
      <c r="N668" s="36" t="str">
        <f t="shared" si="54"/>
        <v>_UIEAR</v>
      </c>
      <c r="O668" s="36" t="s">
        <v>956</v>
      </c>
      <c r="P668" s="36" t="s">
        <v>957</v>
      </c>
      <c r="Q668" s="36" t="s">
        <v>958</v>
      </c>
    </row>
    <row r="669" spans="1:17">
      <c r="A669" s="36" t="s">
        <v>8236</v>
      </c>
      <c r="B669" s="36" t="str">
        <f t="shared" si="50"/>
        <v>_17868</v>
      </c>
      <c r="C669" s="36" t="s">
        <v>964</v>
      </c>
      <c r="D669" s="36" t="s">
        <v>89</v>
      </c>
      <c r="E669" s="36" t="str">
        <f t="shared" si="51"/>
        <v>_CAMSU</v>
      </c>
      <c r="F669" s="36" t="s">
        <v>46</v>
      </c>
      <c r="G669" s="36" t="s">
        <v>893</v>
      </c>
      <c r="H669" s="36" t="str">
        <f t="shared" si="52"/>
        <v>_VCEI3</v>
      </c>
      <c r="I669" s="36" t="s">
        <v>894</v>
      </c>
      <c r="J669" s="36" t="s">
        <v>931</v>
      </c>
      <c r="K669" s="36" t="str">
        <f t="shared" si="53"/>
        <v>_UIAPA</v>
      </c>
      <c r="L669" s="36" t="s">
        <v>932</v>
      </c>
      <c r="M669" s="36" t="s">
        <v>955</v>
      </c>
      <c r="N669" s="36" t="str">
        <f t="shared" si="54"/>
        <v>_UIEAR</v>
      </c>
      <c r="O669" s="36" t="s">
        <v>956</v>
      </c>
      <c r="P669" s="36" t="s">
        <v>957</v>
      </c>
      <c r="Q669" s="36" t="s">
        <v>958</v>
      </c>
    </row>
    <row r="670" spans="1:17">
      <c r="A670" s="36" t="s">
        <v>8237</v>
      </c>
      <c r="B670" s="36" t="str">
        <f t="shared" si="50"/>
        <v>_17873</v>
      </c>
      <c r="C670" s="36" t="s">
        <v>965</v>
      </c>
      <c r="D670" s="36" t="s">
        <v>89</v>
      </c>
      <c r="E670" s="36" t="str">
        <f t="shared" si="51"/>
        <v>_CAMSU</v>
      </c>
      <c r="F670" s="36" t="s">
        <v>46</v>
      </c>
      <c r="G670" s="36" t="s">
        <v>893</v>
      </c>
      <c r="H670" s="36" t="str">
        <f t="shared" si="52"/>
        <v>_VCEI3</v>
      </c>
      <c r="I670" s="36" t="s">
        <v>894</v>
      </c>
      <c r="J670" s="36" t="s">
        <v>931</v>
      </c>
      <c r="K670" s="36" t="str">
        <f t="shared" si="53"/>
        <v>_UIAPA</v>
      </c>
      <c r="L670" s="36" t="s">
        <v>932</v>
      </c>
      <c r="M670" s="36" t="s">
        <v>955</v>
      </c>
      <c r="N670" s="36" t="str">
        <f t="shared" si="54"/>
        <v>_UIEAR</v>
      </c>
      <c r="O670" s="36" t="s">
        <v>956</v>
      </c>
      <c r="P670" s="36" t="s">
        <v>957</v>
      </c>
      <c r="Q670" s="36" t="s">
        <v>958</v>
      </c>
    </row>
    <row r="671" spans="1:17">
      <c r="A671" s="36" t="s">
        <v>8238</v>
      </c>
      <c r="B671" s="36" t="str">
        <f t="shared" si="50"/>
        <v>_17909</v>
      </c>
      <c r="C671" s="36" t="s">
        <v>966</v>
      </c>
      <c r="D671" s="36" t="s">
        <v>89</v>
      </c>
      <c r="E671" s="36" t="str">
        <f t="shared" si="51"/>
        <v>_CAMSU</v>
      </c>
      <c r="F671" s="36" t="s">
        <v>46</v>
      </c>
      <c r="G671" s="36" t="s">
        <v>893</v>
      </c>
      <c r="H671" s="36" t="str">
        <f t="shared" si="52"/>
        <v>_VCEI3</v>
      </c>
      <c r="I671" s="36" t="s">
        <v>894</v>
      </c>
      <c r="J671" s="36" t="s">
        <v>931</v>
      </c>
      <c r="K671" s="36" t="str">
        <f t="shared" si="53"/>
        <v>_UIAPA</v>
      </c>
      <c r="L671" s="36" t="s">
        <v>932</v>
      </c>
      <c r="M671" s="36" t="s">
        <v>955</v>
      </c>
      <c r="N671" s="36" t="str">
        <f t="shared" si="54"/>
        <v>_UIEAR</v>
      </c>
      <c r="O671" s="36" t="s">
        <v>956</v>
      </c>
      <c r="P671" s="36" t="s">
        <v>957</v>
      </c>
      <c r="Q671" s="36" t="s">
        <v>958</v>
      </c>
    </row>
    <row r="672" spans="1:17">
      <c r="A672" s="36" t="s">
        <v>8239</v>
      </c>
      <c r="B672" s="36" t="str">
        <f t="shared" si="50"/>
        <v>_17912</v>
      </c>
      <c r="C672" s="36" t="s">
        <v>967</v>
      </c>
      <c r="D672" s="36" t="s">
        <v>89</v>
      </c>
      <c r="E672" s="36" t="str">
        <f t="shared" si="51"/>
        <v>_CAMSU</v>
      </c>
      <c r="F672" s="36" t="s">
        <v>46</v>
      </c>
      <c r="G672" s="36" t="s">
        <v>893</v>
      </c>
      <c r="H672" s="36" t="str">
        <f t="shared" si="52"/>
        <v>_VCEI3</v>
      </c>
      <c r="I672" s="36" t="s">
        <v>894</v>
      </c>
      <c r="J672" s="36" t="s">
        <v>931</v>
      </c>
      <c r="K672" s="36" t="str">
        <f t="shared" si="53"/>
        <v>_UIAPA</v>
      </c>
      <c r="L672" s="36" t="s">
        <v>932</v>
      </c>
      <c r="M672" s="36" t="s">
        <v>955</v>
      </c>
      <c r="N672" s="36" t="str">
        <f t="shared" si="54"/>
        <v>_UIEAR</v>
      </c>
      <c r="O672" s="36" t="s">
        <v>956</v>
      </c>
      <c r="P672" s="36" t="s">
        <v>957</v>
      </c>
      <c r="Q672" s="36" t="s">
        <v>958</v>
      </c>
    </row>
    <row r="673" spans="1:17">
      <c r="A673" s="36" t="s">
        <v>8240</v>
      </c>
      <c r="B673" s="36" t="str">
        <f t="shared" si="50"/>
        <v>_18000</v>
      </c>
      <c r="C673" s="36" t="s">
        <v>968</v>
      </c>
      <c r="D673" s="36" t="s">
        <v>89</v>
      </c>
      <c r="E673" s="36" t="str">
        <f t="shared" si="51"/>
        <v>_CAMSU</v>
      </c>
      <c r="F673" s="36" t="s">
        <v>46</v>
      </c>
      <c r="G673" s="36" t="s">
        <v>893</v>
      </c>
      <c r="H673" s="36" t="str">
        <f t="shared" si="52"/>
        <v>_VCEI3</v>
      </c>
      <c r="I673" s="36" t="s">
        <v>894</v>
      </c>
      <c r="J673" s="36" t="s">
        <v>931</v>
      </c>
      <c r="K673" s="36" t="str">
        <f t="shared" si="53"/>
        <v>_UIAPA</v>
      </c>
      <c r="L673" s="36" t="s">
        <v>932</v>
      </c>
      <c r="M673" s="36" t="s">
        <v>955</v>
      </c>
      <c r="N673" s="36" t="str">
        <f t="shared" si="54"/>
        <v>_UIEAR</v>
      </c>
      <c r="O673" s="36" t="s">
        <v>956</v>
      </c>
      <c r="P673" s="36" t="s">
        <v>957</v>
      </c>
      <c r="Q673" s="36" t="s">
        <v>958</v>
      </c>
    </row>
    <row r="674" spans="1:17">
      <c r="A674" s="36" t="s">
        <v>8241</v>
      </c>
      <c r="B674" s="36" t="str">
        <f t="shared" si="50"/>
        <v>_18003</v>
      </c>
      <c r="C674" s="36" t="s">
        <v>969</v>
      </c>
      <c r="D674" s="36" t="s">
        <v>89</v>
      </c>
      <c r="E674" s="36" t="str">
        <f t="shared" si="51"/>
        <v>_CAMSU</v>
      </c>
      <c r="F674" s="36" t="s">
        <v>46</v>
      </c>
      <c r="G674" s="36" t="s">
        <v>893</v>
      </c>
      <c r="H674" s="36" t="str">
        <f t="shared" si="52"/>
        <v>_VCEI3</v>
      </c>
      <c r="I674" s="36" t="s">
        <v>894</v>
      </c>
      <c r="J674" s="36" t="s">
        <v>931</v>
      </c>
      <c r="K674" s="36" t="str">
        <f t="shared" si="53"/>
        <v>_UIAPA</v>
      </c>
      <c r="L674" s="36" t="s">
        <v>932</v>
      </c>
      <c r="M674" s="36" t="s">
        <v>955</v>
      </c>
      <c r="N674" s="36" t="str">
        <f t="shared" si="54"/>
        <v>_UIEAR</v>
      </c>
      <c r="O674" s="36" t="s">
        <v>956</v>
      </c>
      <c r="P674" s="36" t="s">
        <v>957</v>
      </c>
      <c r="Q674" s="36" t="s">
        <v>958</v>
      </c>
    </row>
    <row r="675" spans="1:17">
      <c r="A675" s="36" t="s">
        <v>8242</v>
      </c>
      <c r="B675" s="36" t="str">
        <f t="shared" si="50"/>
        <v>_18005</v>
      </c>
      <c r="C675" s="36" t="s">
        <v>970</v>
      </c>
      <c r="D675" s="36" t="s">
        <v>89</v>
      </c>
      <c r="E675" s="36" t="str">
        <f t="shared" si="51"/>
        <v>_CAMSU</v>
      </c>
      <c r="F675" s="36" t="s">
        <v>46</v>
      </c>
      <c r="G675" s="36" t="s">
        <v>893</v>
      </c>
      <c r="H675" s="36" t="str">
        <f t="shared" si="52"/>
        <v>_VCEI3</v>
      </c>
      <c r="I675" s="36" t="s">
        <v>894</v>
      </c>
      <c r="J675" s="36" t="s">
        <v>931</v>
      </c>
      <c r="K675" s="36" t="str">
        <f t="shared" si="53"/>
        <v>_UIAPA</v>
      </c>
      <c r="L675" s="36" t="s">
        <v>932</v>
      </c>
      <c r="M675" s="36" t="s">
        <v>955</v>
      </c>
      <c r="N675" s="36" t="str">
        <f t="shared" si="54"/>
        <v>_UIEAR</v>
      </c>
      <c r="O675" s="36" t="s">
        <v>956</v>
      </c>
      <c r="P675" s="36" t="s">
        <v>957</v>
      </c>
      <c r="Q675" s="36" t="s">
        <v>958</v>
      </c>
    </row>
    <row r="676" spans="1:17">
      <c r="A676" s="36" t="s">
        <v>8243</v>
      </c>
      <c r="B676" s="36" t="str">
        <f t="shared" si="50"/>
        <v>_18021</v>
      </c>
      <c r="C676" s="36" t="s">
        <v>971</v>
      </c>
      <c r="D676" s="36" t="s">
        <v>89</v>
      </c>
      <c r="E676" s="36" t="str">
        <f t="shared" si="51"/>
        <v>_CAMSU</v>
      </c>
      <c r="F676" s="36" t="s">
        <v>46</v>
      </c>
      <c r="G676" s="36" t="s">
        <v>893</v>
      </c>
      <c r="H676" s="36" t="str">
        <f t="shared" si="52"/>
        <v>_VCEI3</v>
      </c>
      <c r="I676" s="36" t="s">
        <v>894</v>
      </c>
      <c r="J676" s="36" t="s">
        <v>931</v>
      </c>
      <c r="K676" s="36" t="str">
        <f t="shared" si="53"/>
        <v>_UIAPA</v>
      </c>
      <c r="L676" s="36" t="s">
        <v>932</v>
      </c>
      <c r="M676" s="36" t="s">
        <v>955</v>
      </c>
      <c r="N676" s="36" t="str">
        <f t="shared" si="54"/>
        <v>_UIEAR</v>
      </c>
      <c r="O676" s="36" t="s">
        <v>956</v>
      </c>
      <c r="P676" s="36" t="s">
        <v>957</v>
      </c>
      <c r="Q676" s="36" t="s">
        <v>958</v>
      </c>
    </row>
    <row r="677" spans="1:17">
      <c r="A677" s="36" t="s">
        <v>8244</v>
      </c>
      <c r="B677" s="36" t="str">
        <f t="shared" si="50"/>
        <v>_18024</v>
      </c>
      <c r="C677" s="36" t="s">
        <v>972</v>
      </c>
      <c r="D677" s="36" t="s">
        <v>89</v>
      </c>
      <c r="E677" s="36" t="str">
        <f t="shared" si="51"/>
        <v>_CAMSU</v>
      </c>
      <c r="F677" s="36" t="s">
        <v>46</v>
      </c>
      <c r="G677" s="36" t="s">
        <v>893</v>
      </c>
      <c r="H677" s="36" t="str">
        <f t="shared" si="52"/>
        <v>_VCEI3</v>
      </c>
      <c r="I677" s="36" t="s">
        <v>894</v>
      </c>
      <c r="J677" s="36" t="s">
        <v>931</v>
      </c>
      <c r="K677" s="36" t="str">
        <f t="shared" si="53"/>
        <v>_UIAPA</v>
      </c>
      <c r="L677" s="36" t="s">
        <v>932</v>
      </c>
      <c r="M677" s="36" t="s">
        <v>955</v>
      </c>
      <c r="N677" s="36" t="str">
        <f t="shared" si="54"/>
        <v>_UIEAR</v>
      </c>
      <c r="O677" s="36" t="s">
        <v>956</v>
      </c>
      <c r="P677" s="36" t="s">
        <v>957</v>
      </c>
      <c r="Q677" s="36" t="s">
        <v>958</v>
      </c>
    </row>
    <row r="678" spans="1:17">
      <c r="A678" s="36" t="s">
        <v>8245</v>
      </c>
      <c r="B678" s="36" t="str">
        <f t="shared" si="50"/>
        <v>_18030</v>
      </c>
      <c r="C678" s="36" t="s">
        <v>973</v>
      </c>
      <c r="D678" s="36" t="s">
        <v>89</v>
      </c>
      <c r="E678" s="36" t="str">
        <f t="shared" si="51"/>
        <v>_CAMSU</v>
      </c>
      <c r="F678" s="36" t="s">
        <v>46</v>
      </c>
      <c r="G678" s="36" t="s">
        <v>893</v>
      </c>
      <c r="H678" s="36" t="str">
        <f t="shared" si="52"/>
        <v>_VCEI3</v>
      </c>
      <c r="I678" s="36" t="s">
        <v>894</v>
      </c>
      <c r="J678" s="36" t="s">
        <v>931</v>
      </c>
      <c r="K678" s="36" t="str">
        <f t="shared" si="53"/>
        <v>_UIAPA</v>
      </c>
      <c r="L678" s="36" t="s">
        <v>932</v>
      </c>
      <c r="M678" s="36" t="s">
        <v>955</v>
      </c>
      <c r="N678" s="36" t="str">
        <f t="shared" si="54"/>
        <v>_UIEAR</v>
      </c>
      <c r="O678" s="36" t="s">
        <v>956</v>
      </c>
      <c r="P678" s="36" t="s">
        <v>957</v>
      </c>
      <c r="Q678" s="36" t="s">
        <v>958</v>
      </c>
    </row>
    <row r="679" spans="1:17">
      <c r="A679" s="36" t="s">
        <v>8246</v>
      </c>
      <c r="B679" s="36" t="str">
        <f t="shared" si="50"/>
        <v>_18031</v>
      </c>
      <c r="C679" s="36" t="s">
        <v>974</v>
      </c>
      <c r="D679" s="36" t="s">
        <v>89</v>
      </c>
      <c r="E679" s="36" t="str">
        <f t="shared" si="51"/>
        <v>_CAMSU</v>
      </c>
      <c r="F679" s="36" t="s">
        <v>46</v>
      </c>
      <c r="G679" s="36" t="s">
        <v>893</v>
      </c>
      <c r="H679" s="36" t="str">
        <f t="shared" si="52"/>
        <v>_VCEI3</v>
      </c>
      <c r="I679" s="36" t="s">
        <v>894</v>
      </c>
      <c r="J679" s="36" t="s">
        <v>931</v>
      </c>
      <c r="K679" s="36" t="str">
        <f t="shared" si="53"/>
        <v>_UIAPA</v>
      </c>
      <c r="L679" s="36" t="s">
        <v>932</v>
      </c>
      <c r="M679" s="36" t="s">
        <v>955</v>
      </c>
      <c r="N679" s="36" t="str">
        <f t="shared" si="54"/>
        <v>_UIEAR</v>
      </c>
      <c r="O679" s="36" t="s">
        <v>956</v>
      </c>
      <c r="P679" s="36" t="s">
        <v>957</v>
      </c>
      <c r="Q679" s="36" t="s">
        <v>958</v>
      </c>
    </row>
    <row r="680" spans="1:17">
      <c r="A680" s="36" t="s">
        <v>8247</v>
      </c>
      <c r="B680" s="36" t="str">
        <f t="shared" si="50"/>
        <v>_18050</v>
      </c>
      <c r="C680" s="36" t="s">
        <v>975</v>
      </c>
      <c r="D680" s="36" t="s">
        <v>89</v>
      </c>
      <c r="E680" s="36" t="str">
        <f t="shared" si="51"/>
        <v>_CAMSU</v>
      </c>
      <c r="F680" s="36" t="s">
        <v>46</v>
      </c>
      <c r="G680" s="36" t="s">
        <v>893</v>
      </c>
      <c r="H680" s="36" t="str">
        <f t="shared" si="52"/>
        <v>_VCEI3</v>
      </c>
      <c r="I680" s="36" t="s">
        <v>894</v>
      </c>
      <c r="J680" s="36" t="s">
        <v>931</v>
      </c>
      <c r="K680" s="36" t="str">
        <f t="shared" si="53"/>
        <v>_UIAPA</v>
      </c>
      <c r="L680" s="36" t="s">
        <v>932</v>
      </c>
      <c r="M680" s="36" t="s">
        <v>955</v>
      </c>
      <c r="N680" s="36" t="str">
        <f t="shared" si="54"/>
        <v>_UIEAR</v>
      </c>
      <c r="O680" s="36" t="s">
        <v>956</v>
      </c>
      <c r="P680" s="36" t="s">
        <v>957</v>
      </c>
      <c r="Q680" s="36" t="s">
        <v>958</v>
      </c>
    </row>
    <row r="681" spans="1:17">
      <c r="A681" s="36" t="s">
        <v>8248</v>
      </c>
      <c r="B681" s="36" t="str">
        <f t="shared" si="50"/>
        <v>_17826</v>
      </c>
      <c r="C681" s="36" t="s">
        <v>980</v>
      </c>
      <c r="D681" s="36" t="s">
        <v>89</v>
      </c>
      <c r="E681" s="36" t="str">
        <f t="shared" si="51"/>
        <v>_CAMSU</v>
      </c>
      <c r="F681" s="36" t="s">
        <v>46</v>
      </c>
      <c r="G681" s="36" t="s">
        <v>893</v>
      </c>
      <c r="H681" s="36" t="str">
        <f t="shared" si="52"/>
        <v>_VCEI3</v>
      </c>
      <c r="I681" s="36" t="s">
        <v>894</v>
      </c>
      <c r="J681" s="36" t="s">
        <v>931</v>
      </c>
      <c r="K681" s="36" t="str">
        <f t="shared" si="53"/>
        <v>_UIAPA</v>
      </c>
      <c r="L681" s="36" t="s">
        <v>932</v>
      </c>
      <c r="M681" s="36" t="s">
        <v>976</v>
      </c>
      <c r="N681" s="36" t="str">
        <f t="shared" si="54"/>
        <v>_UIEBC</v>
      </c>
      <c r="O681" s="36" t="s">
        <v>977</v>
      </c>
      <c r="P681" s="36" t="s">
        <v>978</v>
      </c>
      <c r="Q681" s="36" t="s">
        <v>979</v>
      </c>
    </row>
    <row r="682" spans="1:17">
      <c r="A682" s="36" t="s">
        <v>8249</v>
      </c>
      <c r="B682" s="36" t="str">
        <f t="shared" si="50"/>
        <v>_17913</v>
      </c>
      <c r="C682" s="36" t="s">
        <v>985</v>
      </c>
      <c r="D682" s="36" t="s">
        <v>89</v>
      </c>
      <c r="E682" s="36" t="str">
        <f t="shared" si="51"/>
        <v>_CAMSU</v>
      </c>
      <c r="F682" s="36" t="s">
        <v>46</v>
      </c>
      <c r="G682" s="36" t="s">
        <v>893</v>
      </c>
      <c r="H682" s="36" t="str">
        <f t="shared" si="52"/>
        <v>_VCEI3</v>
      </c>
      <c r="I682" s="36" t="s">
        <v>894</v>
      </c>
      <c r="J682" s="36" t="s">
        <v>931</v>
      </c>
      <c r="K682" s="36" t="str">
        <f t="shared" si="53"/>
        <v>_UIAPA</v>
      </c>
      <c r="L682" s="36" t="s">
        <v>932</v>
      </c>
      <c r="M682" s="36" t="s">
        <v>981</v>
      </c>
      <c r="N682" s="36" t="str">
        <f t="shared" si="54"/>
        <v>_UIGUI</v>
      </c>
      <c r="O682" s="36" t="s">
        <v>982</v>
      </c>
      <c r="P682" s="36" t="s">
        <v>983</v>
      </c>
      <c r="Q682" s="36" t="s">
        <v>984</v>
      </c>
    </row>
    <row r="683" spans="1:17">
      <c r="A683" s="36" t="s">
        <v>8250</v>
      </c>
      <c r="B683" s="36" t="str">
        <f t="shared" si="50"/>
        <v>_17914</v>
      </c>
      <c r="C683" s="36" t="s">
        <v>986</v>
      </c>
      <c r="D683" s="36" t="s">
        <v>89</v>
      </c>
      <c r="E683" s="36" t="str">
        <f t="shared" si="51"/>
        <v>_CAMSU</v>
      </c>
      <c r="F683" s="36" t="s">
        <v>46</v>
      </c>
      <c r="G683" s="36" t="s">
        <v>893</v>
      </c>
      <c r="H683" s="36" t="str">
        <f t="shared" si="52"/>
        <v>_VCEI3</v>
      </c>
      <c r="I683" s="36" t="s">
        <v>894</v>
      </c>
      <c r="J683" s="36" t="s">
        <v>931</v>
      </c>
      <c r="K683" s="36" t="str">
        <f t="shared" si="53"/>
        <v>_UIAPA</v>
      </c>
      <c r="L683" s="36" t="s">
        <v>932</v>
      </c>
      <c r="M683" s="36" t="s">
        <v>981</v>
      </c>
      <c r="N683" s="36" t="str">
        <f t="shared" si="54"/>
        <v>_UIGUI</v>
      </c>
      <c r="O683" s="36" t="s">
        <v>982</v>
      </c>
      <c r="P683" s="36" t="s">
        <v>983</v>
      </c>
      <c r="Q683" s="36" t="s">
        <v>984</v>
      </c>
    </row>
    <row r="684" spans="1:17">
      <c r="A684" s="36" t="s">
        <v>8251</v>
      </c>
      <c r="B684" s="36" t="str">
        <f t="shared" si="50"/>
        <v>_31178</v>
      </c>
      <c r="C684" s="36" t="s">
        <v>991</v>
      </c>
      <c r="D684" s="36" t="s">
        <v>89</v>
      </c>
      <c r="E684" s="36" t="str">
        <f t="shared" si="51"/>
        <v>_CAMSU</v>
      </c>
      <c r="F684" s="36" t="s">
        <v>46</v>
      </c>
      <c r="G684" s="36" t="s">
        <v>893</v>
      </c>
      <c r="H684" s="36" t="str">
        <f t="shared" si="52"/>
        <v>_VCEI3</v>
      </c>
      <c r="I684" s="36" t="s">
        <v>894</v>
      </c>
      <c r="J684" s="36" t="s">
        <v>931</v>
      </c>
      <c r="K684" s="36" t="str">
        <f t="shared" si="53"/>
        <v>_UIAPA</v>
      </c>
      <c r="L684" s="36" t="s">
        <v>932</v>
      </c>
      <c r="M684" s="36" t="s">
        <v>987</v>
      </c>
      <c r="N684" s="36" t="str">
        <f t="shared" si="54"/>
        <v>_UIPTE</v>
      </c>
      <c r="O684" s="36" t="s">
        <v>988</v>
      </c>
      <c r="P684" s="36" t="s">
        <v>989</v>
      </c>
      <c r="Q684" s="36" t="s">
        <v>990</v>
      </c>
    </row>
    <row r="685" spans="1:17">
      <c r="A685" s="36" t="s">
        <v>8252</v>
      </c>
      <c r="B685" s="36" t="str">
        <f t="shared" si="50"/>
        <v>_17919</v>
      </c>
      <c r="C685" s="36" t="s">
        <v>998</v>
      </c>
      <c r="D685" s="36" t="s">
        <v>89</v>
      </c>
      <c r="E685" s="36" t="str">
        <f t="shared" si="51"/>
        <v>_CAMSU</v>
      </c>
      <c r="F685" s="36" t="s">
        <v>46</v>
      </c>
      <c r="G685" s="36" t="s">
        <v>893</v>
      </c>
      <c r="H685" s="36" t="str">
        <f t="shared" si="52"/>
        <v>_VCEI3</v>
      </c>
      <c r="I685" s="36" t="s">
        <v>894</v>
      </c>
      <c r="J685" s="36" t="s">
        <v>931</v>
      </c>
      <c r="K685" s="36" t="str">
        <f t="shared" si="53"/>
        <v>_UIAPA</v>
      </c>
      <c r="L685" s="36" t="s">
        <v>932</v>
      </c>
      <c r="M685" s="36" t="s">
        <v>994</v>
      </c>
      <c r="N685" s="36" t="str">
        <f t="shared" si="54"/>
        <v>_UIUMS</v>
      </c>
      <c r="O685" s="36" t="s">
        <v>995</v>
      </c>
      <c r="P685" s="36" t="s">
        <v>996</v>
      </c>
      <c r="Q685" s="36" t="s">
        <v>997</v>
      </c>
    </row>
    <row r="686" spans="1:17">
      <c r="A686" s="36" t="s">
        <v>8253</v>
      </c>
      <c r="B686" s="36" t="str">
        <f t="shared" si="50"/>
        <v>_17920</v>
      </c>
      <c r="C686" s="36" t="s">
        <v>999</v>
      </c>
      <c r="D686" s="36" t="s">
        <v>89</v>
      </c>
      <c r="E686" s="36" t="str">
        <f t="shared" si="51"/>
        <v>_CAMSU</v>
      </c>
      <c r="F686" s="36" t="s">
        <v>46</v>
      </c>
      <c r="G686" s="36" t="s">
        <v>893</v>
      </c>
      <c r="H686" s="36" t="str">
        <f t="shared" si="52"/>
        <v>_VCEI3</v>
      </c>
      <c r="I686" s="36" t="s">
        <v>894</v>
      </c>
      <c r="J686" s="36" t="s">
        <v>931</v>
      </c>
      <c r="K686" s="36" t="str">
        <f t="shared" si="53"/>
        <v>_UIAPA</v>
      </c>
      <c r="L686" s="36" t="s">
        <v>932</v>
      </c>
      <c r="M686" s="36" t="s">
        <v>994</v>
      </c>
      <c r="N686" s="36" t="str">
        <f t="shared" si="54"/>
        <v>_UIUMS</v>
      </c>
      <c r="O686" s="36" t="s">
        <v>995</v>
      </c>
      <c r="P686" s="36" t="s">
        <v>996</v>
      </c>
      <c r="Q686" s="36" t="s">
        <v>997</v>
      </c>
    </row>
    <row r="687" spans="1:17">
      <c r="A687" s="36" t="s">
        <v>8254</v>
      </c>
      <c r="B687" s="36" t="str">
        <f t="shared" si="50"/>
        <v>_17915</v>
      </c>
      <c r="C687" s="36" t="s">
        <v>1004</v>
      </c>
      <c r="D687" s="36" t="s">
        <v>89</v>
      </c>
      <c r="E687" s="36" t="str">
        <f t="shared" si="51"/>
        <v>_CAMSU</v>
      </c>
      <c r="F687" s="36" t="s">
        <v>46</v>
      </c>
      <c r="G687" s="36" t="s">
        <v>893</v>
      </c>
      <c r="H687" s="36" t="str">
        <f t="shared" si="52"/>
        <v>_VCEI3</v>
      </c>
      <c r="I687" s="36" t="s">
        <v>894</v>
      </c>
      <c r="J687" s="36" t="s">
        <v>931</v>
      </c>
      <c r="K687" s="36" t="str">
        <f t="shared" si="53"/>
        <v>_UIAPA</v>
      </c>
      <c r="L687" s="36" t="s">
        <v>932</v>
      </c>
      <c r="M687" s="36" t="s">
        <v>1000</v>
      </c>
      <c r="N687" s="36" t="str">
        <f t="shared" si="54"/>
        <v>_UIUPB</v>
      </c>
      <c r="O687" s="36" t="s">
        <v>1001</v>
      </c>
      <c r="P687" s="36" t="s">
        <v>1002</v>
      </c>
      <c r="Q687" s="36" t="s">
        <v>1003</v>
      </c>
    </row>
    <row r="688" spans="1:17">
      <c r="A688" s="36" t="s">
        <v>8255</v>
      </c>
      <c r="B688" s="36" t="str">
        <f t="shared" si="50"/>
        <v>_17916</v>
      </c>
      <c r="C688" s="36" t="s">
        <v>1005</v>
      </c>
      <c r="D688" s="36" t="s">
        <v>89</v>
      </c>
      <c r="E688" s="36" t="str">
        <f t="shared" si="51"/>
        <v>_CAMSU</v>
      </c>
      <c r="F688" s="36" t="s">
        <v>46</v>
      </c>
      <c r="G688" s="36" t="s">
        <v>893</v>
      </c>
      <c r="H688" s="36" t="str">
        <f t="shared" si="52"/>
        <v>_VCEI3</v>
      </c>
      <c r="I688" s="36" t="s">
        <v>894</v>
      </c>
      <c r="J688" s="36" t="s">
        <v>931</v>
      </c>
      <c r="K688" s="36" t="str">
        <f t="shared" si="53"/>
        <v>_UIAPA</v>
      </c>
      <c r="L688" s="36" t="s">
        <v>932</v>
      </c>
      <c r="M688" s="36" t="s">
        <v>1000</v>
      </c>
      <c r="N688" s="36" t="str">
        <f t="shared" si="54"/>
        <v>_UIUPB</v>
      </c>
      <c r="O688" s="36" t="s">
        <v>1001</v>
      </c>
      <c r="P688" s="36" t="s">
        <v>1002</v>
      </c>
      <c r="Q688" s="36" t="s">
        <v>1003</v>
      </c>
    </row>
    <row r="689" spans="1:17">
      <c r="A689" s="36" t="s">
        <v>8256</v>
      </c>
      <c r="B689" s="36" t="str">
        <f t="shared" si="50"/>
        <v>_17917</v>
      </c>
      <c r="C689" s="36" t="s">
        <v>1006</v>
      </c>
      <c r="D689" s="36" t="s">
        <v>89</v>
      </c>
      <c r="E689" s="36" t="str">
        <f t="shared" si="51"/>
        <v>_CAMSU</v>
      </c>
      <c r="F689" s="36" t="s">
        <v>46</v>
      </c>
      <c r="G689" s="36" t="s">
        <v>893</v>
      </c>
      <c r="H689" s="36" t="str">
        <f t="shared" si="52"/>
        <v>_VCEI3</v>
      </c>
      <c r="I689" s="36" t="s">
        <v>894</v>
      </c>
      <c r="J689" s="36" t="s">
        <v>931</v>
      </c>
      <c r="K689" s="36" t="str">
        <f t="shared" si="53"/>
        <v>_UIAPA</v>
      </c>
      <c r="L689" s="36" t="s">
        <v>932</v>
      </c>
      <c r="M689" s="36" t="s">
        <v>1000</v>
      </c>
      <c r="N689" s="36" t="str">
        <f t="shared" si="54"/>
        <v>_UIUPB</v>
      </c>
      <c r="O689" s="36" t="s">
        <v>1001</v>
      </c>
      <c r="P689" s="36" t="s">
        <v>1002</v>
      </c>
      <c r="Q689" s="36" t="s">
        <v>1003</v>
      </c>
    </row>
    <row r="690" spans="1:17">
      <c r="A690" s="36" t="s">
        <v>8257</v>
      </c>
      <c r="B690" s="36" t="str">
        <f t="shared" si="50"/>
        <v>_17918</v>
      </c>
      <c r="C690" s="36" t="s">
        <v>1007</v>
      </c>
      <c r="D690" s="36" t="s">
        <v>89</v>
      </c>
      <c r="E690" s="36" t="str">
        <f t="shared" si="51"/>
        <v>_CAMSU</v>
      </c>
      <c r="F690" s="36" t="s">
        <v>46</v>
      </c>
      <c r="G690" s="36" t="s">
        <v>893</v>
      </c>
      <c r="H690" s="36" t="str">
        <f t="shared" si="52"/>
        <v>_VCEI3</v>
      </c>
      <c r="I690" s="36" t="s">
        <v>894</v>
      </c>
      <c r="J690" s="36" t="s">
        <v>931</v>
      </c>
      <c r="K690" s="36" t="str">
        <f t="shared" si="53"/>
        <v>_UIAPA</v>
      </c>
      <c r="L690" s="36" t="s">
        <v>932</v>
      </c>
      <c r="M690" s="36" t="s">
        <v>1000</v>
      </c>
      <c r="N690" s="36" t="str">
        <f t="shared" si="54"/>
        <v>_UIUPB</v>
      </c>
      <c r="O690" s="36" t="s">
        <v>1001</v>
      </c>
      <c r="P690" s="36" t="s">
        <v>1002</v>
      </c>
      <c r="Q690" s="36" t="s">
        <v>1003</v>
      </c>
    </row>
    <row r="691" spans="1:17">
      <c r="A691" s="36" t="s">
        <v>8258</v>
      </c>
      <c r="B691" s="36" t="str">
        <f t="shared" si="50"/>
        <v>_20797</v>
      </c>
      <c r="C691" s="36" t="s">
        <v>6476</v>
      </c>
      <c r="D691" s="36" t="s">
        <v>89</v>
      </c>
      <c r="E691" s="36" t="str">
        <f t="shared" si="51"/>
        <v>_CAMSU</v>
      </c>
      <c r="F691" s="36" t="s">
        <v>46</v>
      </c>
      <c r="G691" s="36" t="s">
        <v>893</v>
      </c>
      <c r="H691" s="36" t="str">
        <f t="shared" si="52"/>
        <v>_VCEI3</v>
      </c>
      <c r="I691" s="36" t="s">
        <v>894</v>
      </c>
      <c r="J691" s="36" t="s">
        <v>6466</v>
      </c>
      <c r="K691" s="36" t="str">
        <f t="shared" si="53"/>
        <v>_UQMSC</v>
      </c>
      <c r="L691" s="36" t="s">
        <v>7119</v>
      </c>
      <c r="M691" s="36" t="s">
        <v>7120</v>
      </c>
      <c r="N691" s="36" t="str">
        <f t="shared" si="54"/>
        <v>_UQMS5</v>
      </c>
      <c r="O691" s="36" t="s">
        <v>7121</v>
      </c>
      <c r="P691" s="36" t="s">
        <v>6478</v>
      </c>
      <c r="Q691" s="36" t="s">
        <v>7122</v>
      </c>
    </row>
    <row r="692" spans="1:17">
      <c r="A692" s="36" t="s">
        <v>8259</v>
      </c>
      <c r="B692" s="36" t="str">
        <f t="shared" si="50"/>
        <v>_20798</v>
      </c>
      <c r="C692" s="36" t="s">
        <v>6477</v>
      </c>
      <c r="D692" s="36" t="s">
        <v>89</v>
      </c>
      <c r="E692" s="36" t="str">
        <f t="shared" si="51"/>
        <v>_CAMSU</v>
      </c>
      <c r="F692" s="36" t="s">
        <v>46</v>
      </c>
      <c r="G692" s="36" t="s">
        <v>893</v>
      </c>
      <c r="H692" s="36" t="str">
        <f t="shared" si="52"/>
        <v>_VCEI3</v>
      </c>
      <c r="I692" s="36" t="s">
        <v>894</v>
      </c>
      <c r="J692" s="36" t="s">
        <v>6466</v>
      </c>
      <c r="K692" s="36" t="str">
        <f t="shared" si="53"/>
        <v>_UQMSC</v>
      </c>
      <c r="L692" s="36" t="s">
        <v>7119</v>
      </c>
      <c r="M692" s="36" t="s">
        <v>7120</v>
      </c>
      <c r="N692" s="36" t="str">
        <f t="shared" si="54"/>
        <v>_UQMS5</v>
      </c>
      <c r="O692" s="36" t="s">
        <v>7121</v>
      </c>
      <c r="P692" s="36" t="s">
        <v>6478</v>
      </c>
      <c r="Q692" s="36" t="s">
        <v>7122</v>
      </c>
    </row>
    <row r="693" spans="1:17">
      <c r="A693" s="36" t="s">
        <v>8260</v>
      </c>
      <c r="B693" s="36" t="str">
        <f t="shared" si="50"/>
        <v>_20801</v>
      </c>
      <c r="C693" s="36" t="s">
        <v>6479</v>
      </c>
      <c r="D693" s="36" t="s">
        <v>89</v>
      </c>
      <c r="E693" s="36" t="str">
        <f t="shared" si="51"/>
        <v>_CAMSU</v>
      </c>
      <c r="F693" s="36" t="s">
        <v>46</v>
      </c>
      <c r="G693" s="36" t="s">
        <v>893</v>
      </c>
      <c r="H693" s="36" t="str">
        <f t="shared" si="52"/>
        <v>_VCEI3</v>
      </c>
      <c r="I693" s="36" t="s">
        <v>894</v>
      </c>
      <c r="J693" s="36" t="s">
        <v>6466</v>
      </c>
      <c r="K693" s="36" t="str">
        <f t="shared" si="53"/>
        <v>_UQMSC</v>
      </c>
      <c r="L693" s="36" t="s">
        <v>7119</v>
      </c>
      <c r="M693" s="36" t="s">
        <v>7120</v>
      </c>
      <c r="N693" s="36" t="str">
        <f t="shared" si="54"/>
        <v>_UQMS5</v>
      </c>
      <c r="O693" s="36" t="s">
        <v>7121</v>
      </c>
      <c r="P693" s="36" t="s">
        <v>6478</v>
      </c>
      <c r="Q693" s="36" t="s">
        <v>7122</v>
      </c>
    </row>
    <row r="694" spans="1:17">
      <c r="A694" s="36" t="s">
        <v>8261</v>
      </c>
      <c r="B694" s="36" t="str">
        <f t="shared" si="50"/>
        <v>_20802</v>
      </c>
      <c r="C694" s="36" t="s">
        <v>6480</v>
      </c>
      <c r="D694" s="36" t="s">
        <v>89</v>
      </c>
      <c r="E694" s="36" t="str">
        <f t="shared" si="51"/>
        <v>_CAMSU</v>
      </c>
      <c r="F694" s="36" t="s">
        <v>46</v>
      </c>
      <c r="G694" s="36" t="s">
        <v>893</v>
      </c>
      <c r="H694" s="36" t="str">
        <f t="shared" si="52"/>
        <v>_VCEI3</v>
      </c>
      <c r="I694" s="36" t="s">
        <v>894</v>
      </c>
      <c r="J694" s="36" t="s">
        <v>6466</v>
      </c>
      <c r="K694" s="36" t="str">
        <f t="shared" si="53"/>
        <v>_UQMSC</v>
      </c>
      <c r="L694" s="36" t="s">
        <v>7119</v>
      </c>
      <c r="M694" s="36" t="s">
        <v>7120</v>
      </c>
      <c r="N694" s="36" t="str">
        <f t="shared" si="54"/>
        <v>_UQMS5</v>
      </c>
      <c r="O694" s="36" t="s">
        <v>7121</v>
      </c>
      <c r="P694" s="36" t="s">
        <v>6478</v>
      </c>
      <c r="Q694" s="36" t="s">
        <v>7122</v>
      </c>
    </row>
    <row r="695" spans="1:17">
      <c r="A695" s="36" t="s">
        <v>8262</v>
      </c>
      <c r="B695" s="36" t="str">
        <f t="shared" si="50"/>
        <v>_20804</v>
      </c>
      <c r="C695" s="36" t="s">
        <v>6481</v>
      </c>
      <c r="D695" s="36" t="s">
        <v>89</v>
      </c>
      <c r="E695" s="36" t="str">
        <f t="shared" si="51"/>
        <v>_CAMSU</v>
      </c>
      <c r="F695" s="36" t="s">
        <v>46</v>
      </c>
      <c r="G695" s="36" t="s">
        <v>893</v>
      </c>
      <c r="H695" s="36" t="str">
        <f t="shared" si="52"/>
        <v>_VCEI3</v>
      </c>
      <c r="I695" s="36" t="s">
        <v>894</v>
      </c>
      <c r="J695" s="36" t="s">
        <v>6466</v>
      </c>
      <c r="K695" s="36" t="str">
        <f t="shared" si="53"/>
        <v>_UQMSC</v>
      </c>
      <c r="L695" s="36" t="s">
        <v>7119</v>
      </c>
      <c r="M695" s="36" t="s">
        <v>7120</v>
      </c>
      <c r="N695" s="36" t="str">
        <f t="shared" si="54"/>
        <v>_UQMS5</v>
      </c>
      <c r="O695" s="36" t="s">
        <v>7121</v>
      </c>
      <c r="P695" s="36" t="s">
        <v>6478</v>
      </c>
      <c r="Q695" s="36" t="s">
        <v>7122</v>
      </c>
    </row>
    <row r="696" spans="1:17">
      <c r="A696" s="36" t="s">
        <v>8263</v>
      </c>
      <c r="B696" s="36" t="str">
        <f t="shared" si="50"/>
        <v>_20807</v>
      </c>
      <c r="C696" s="36" t="s">
        <v>6482</v>
      </c>
      <c r="D696" s="36" t="s">
        <v>89</v>
      </c>
      <c r="E696" s="36" t="str">
        <f t="shared" si="51"/>
        <v>_CAMSU</v>
      </c>
      <c r="F696" s="36" t="s">
        <v>46</v>
      </c>
      <c r="G696" s="36" t="s">
        <v>893</v>
      </c>
      <c r="H696" s="36" t="str">
        <f t="shared" si="52"/>
        <v>_VCEI3</v>
      </c>
      <c r="I696" s="36" t="s">
        <v>894</v>
      </c>
      <c r="J696" s="36" t="s">
        <v>6466</v>
      </c>
      <c r="K696" s="36" t="str">
        <f t="shared" si="53"/>
        <v>_UQMSC</v>
      </c>
      <c r="L696" s="36" t="s">
        <v>7119</v>
      </c>
      <c r="M696" s="36" t="s">
        <v>7120</v>
      </c>
      <c r="N696" s="36" t="str">
        <f t="shared" si="54"/>
        <v>_UQMS5</v>
      </c>
      <c r="O696" s="36" t="s">
        <v>7121</v>
      </c>
      <c r="P696" s="36" t="s">
        <v>6478</v>
      </c>
      <c r="Q696" s="36" t="s">
        <v>7122</v>
      </c>
    </row>
    <row r="697" spans="1:17">
      <c r="A697" s="36" t="s">
        <v>8264</v>
      </c>
      <c r="B697" s="36" t="str">
        <f t="shared" si="50"/>
        <v>_20809</v>
      </c>
      <c r="C697" s="36" t="s">
        <v>6484</v>
      </c>
      <c r="D697" s="36" t="s">
        <v>89</v>
      </c>
      <c r="E697" s="36" t="str">
        <f t="shared" si="51"/>
        <v>_CAMSU</v>
      </c>
      <c r="F697" s="36" t="s">
        <v>46</v>
      </c>
      <c r="G697" s="36" t="s">
        <v>893</v>
      </c>
      <c r="H697" s="36" t="str">
        <f t="shared" si="52"/>
        <v>_VCEI3</v>
      </c>
      <c r="I697" s="36" t="s">
        <v>894</v>
      </c>
      <c r="J697" s="36" t="s">
        <v>6466</v>
      </c>
      <c r="K697" s="36" t="str">
        <f t="shared" si="53"/>
        <v>_UQMSC</v>
      </c>
      <c r="L697" s="36" t="s">
        <v>7119</v>
      </c>
      <c r="M697" s="36" t="s">
        <v>7120</v>
      </c>
      <c r="N697" s="36" t="str">
        <f t="shared" si="54"/>
        <v>_UQMS5</v>
      </c>
      <c r="O697" s="36" t="s">
        <v>7121</v>
      </c>
      <c r="P697" s="36" t="s">
        <v>6478</v>
      </c>
      <c r="Q697" s="36" t="s">
        <v>7122</v>
      </c>
    </row>
    <row r="698" spans="1:17">
      <c r="A698" s="36" t="s">
        <v>8265</v>
      </c>
      <c r="B698" s="36" t="str">
        <f t="shared" si="50"/>
        <v>_20812</v>
      </c>
      <c r="C698" s="36" t="s">
        <v>6483</v>
      </c>
      <c r="D698" s="36" t="s">
        <v>89</v>
      </c>
      <c r="E698" s="36" t="str">
        <f t="shared" si="51"/>
        <v>_CAMSU</v>
      </c>
      <c r="F698" s="36" t="s">
        <v>46</v>
      </c>
      <c r="G698" s="36" t="s">
        <v>893</v>
      </c>
      <c r="H698" s="36" t="str">
        <f t="shared" si="52"/>
        <v>_VCEI3</v>
      </c>
      <c r="I698" s="36" t="s">
        <v>894</v>
      </c>
      <c r="J698" s="36" t="s">
        <v>6466</v>
      </c>
      <c r="K698" s="36" t="str">
        <f t="shared" si="53"/>
        <v>_UQMSC</v>
      </c>
      <c r="L698" s="36" t="s">
        <v>7119</v>
      </c>
      <c r="M698" s="36" t="s">
        <v>7120</v>
      </c>
      <c r="N698" s="36" t="str">
        <f t="shared" si="54"/>
        <v>_UQMS5</v>
      </c>
      <c r="O698" s="36" t="s">
        <v>7121</v>
      </c>
      <c r="P698" s="36" t="s">
        <v>6478</v>
      </c>
      <c r="Q698" s="36" t="s">
        <v>7122</v>
      </c>
    </row>
    <row r="699" spans="1:17">
      <c r="A699" s="36" t="s">
        <v>8266</v>
      </c>
      <c r="B699" s="36" t="str">
        <f t="shared" si="50"/>
        <v>_20813</v>
      </c>
      <c r="C699" s="36" t="s">
        <v>7123</v>
      </c>
      <c r="D699" s="36" t="s">
        <v>89</v>
      </c>
      <c r="E699" s="36" t="str">
        <f t="shared" si="51"/>
        <v>_CAMSU</v>
      </c>
      <c r="F699" s="36" t="s">
        <v>46</v>
      </c>
      <c r="G699" s="36" t="s">
        <v>893</v>
      </c>
      <c r="H699" s="36" t="str">
        <f t="shared" si="52"/>
        <v>_VCEI3</v>
      </c>
      <c r="I699" s="36" t="s">
        <v>894</v>
      </c>
      <c r="J699" s="36" t="s">
        <v>6466</v>
      </c>
      <c r="K699" s="36" t="str">
        <f t="shared" si="53"/>
        <v>_UQMSC</v>
      </c>
      <c r="L699" s="36" t="s">
        <v>7119</v>
      </c>
      <c r="M699" s="36" t="s">
        <v>7120</v>
      </c>
      <c r="N699" s="36" t="str">
        <f t="shared" si="54"/>
        <v>_UQMS5</v>
      </c>
      <c r="O699" s="36" t="s">
        <v>7121</v>
      </c>
      <c r="P699" s="36" t="s">
        <v>6478</v>
      </c>
      <c r="Q699" s="36" t="s">
        <v>7122</v>
      </c>
    </row>
    <row r="700" spans="1:17">
      <c r="A700" s="36" t="s">
        <v>8267</v>
      </c>
      <c r="B700" s="36" t="str">
        <f t="shared" si="50"/>
        <v>_20815</v>
      </c>
      <c r="C700" s="36" t="s">
        <v>6467</v>
      </c>
      <c r="D700" s="36" t="s">
        <v>89</v>
      </c>
      <c r="E700" s="36" t="str">
        <f t="shared" si="51"/>
        <v>_CAMSU</v>
      </c>
      <c r="F700" s="36" t="s">
        <v>46</v>
      </c>
      <c r="G700" s="36" t="s">
        <v>893</v>
      </c>
      <c r="H700" s="36" t="str">
        <f t="shared" si="52"/>
        <v>_VCEI3</v>
      </c>
      <c r="I700" s="36" t="s">
        <v>894</v>
      </c>
      <c r="J700" s="36" t="s">
        <v>6466</v>
      </c>
      <c r="K700" s="36" t="str">
        <f t="shared" si="53"/>
        <v>_UQMSC</v>
      </c>
      <c r="L700" s="36" t="s">
        <v>7119</v>
      </c>
      <c r="M700" s="36" t="s">
        <v>7120</v>
      </c>
      <c r="N700" s="36" t="str">
        <f t="shared" si="54"/>
        <v>_UQMS5</v>
      </c>
      <c r="O700" s="36" t="s">
        <v>7121</v>
      </c>
      <c r="P700" s="36" t="s">
        <v>6478</v>
      </c>
      <c r="Q700" s="36" t="s">
        <v>7122</v>
      </c>
    </row>
    <row r="701" spans="1:17">
      <c r="A701" s="36" t="s">
        <v>8268</v>
      </c>
      <c r="B701" s="36" t="str">
        <f t="shared" si="50"/>
        <v>_20819</v>
      </c>
      <c r="C701" s="36" t="s">
        <v>6468</v>
      </c>
      <c r="D701" s="36" t="s">
        <v>89</v>
      </c>
      <c r="E701" s="36" t="str">
        <f t="shared" si="51"/>
        <v>_CAMSU</v>
      </c>
      <c r="F701" s="36" t="s">
        <v>46</v>
      </c>
      <c r="G701" s="36" t="s">
        <v>893</v>
      </c>
      <c r="H701" s="36" t="str">
        <f t="shared" si="52"/>
        <v>_VCEI3</v>
      </c>
      <c r="I701" s="36" t="s">
        <v>894</v>
      </c>
      <c r="J701" s="36" t="s">
        <v>6466</v>
      </c>
      <c r="K701" s="36" t="str">
        <f t="shared" si="53"/>
        <v>_UQMSC</v>
      </c>
      <c r="L701" s="36" t="s">
        <v>7119</v>
      </c>
      <c r="M701" s="36" t="s">
        <v>7120</v>
      </c>
      <c r="N701" s="36" t="str">
        <f t="shared" si="54"/>
        <v>_UQMS5</v>
      </c>
      <c r="O701" s="36" t="s">
        <v>7121</v>
      </c>
      <c r="P701" s="36" t="s">
        <v>6478</v>
      </c>
      <c r="Q701" s="36" t="s">
        <v>7122</v>
      </c>
    </row>
    <row r="702" spans="1:17">
      <c r="A702" s="36" t="s">
        <v>8269</v>
      </c>
      <c r="B702" s="36" t="str">
        <f t="shared" si="50"/>
        <v>_20823</v>
      </c>
      <c r="C702" s="36" t="s">
        <v>6470</v>
      </c>
      <c r="D702" s="36" t="s">
        <v>89</v>
      </c>
      <c r="E702" s="36" t="str">
        <f t="shared" si="51"/>
        <v>_CAMSU</v>
      </c>
      <c r="F702" s="36" t="s">
        <v>46</v>
      </c>
      <c r="G702" s="36" t="s">
        <v>893</v>
      </c>
      <c r="H702" s="36" t="str">
        <f t="shared" si="52"/>
        <v>_VCEI3</v>
      </c>
      <c r="I702" s="36" t="s">
        <v>894</v>
      </c>
      <c r="J702" s="36" t="s">
        <v>6466</v>
      </c>
      <c r="K702" s="36" t="str">
        <f t="shared" si="53"/>
        <v>_UQMSC</v>
      </c>
      <c r="L702" s="36" t="s">
        <v>7119</v>
      </c>
      <c r="M702" s="36" t="s">
        <v>7120</v>
      </c>
      <c r="N702" s="36" t="str">
        <f t="shared" si="54"/>
        <v>_UQMS5</v>
      </c>
      <c r="O702" s="36" t="s">
        <v>7121</v>
      </c>
      <c r="P702" s="36" t="s">
        <v>6478</v>
      </c>
      <c r="Q702" s="36" t="s">
        <v>7122</v>
      </c>
    </row>
    <row r="703" spans="1:17">
      <c r="A703" s="36" t="s">
        <v>8270</v>
      </c>
      <c r="B703" s="36" t="str">
        <f t="shared" si="50"/>
        <v>_21395</v>
      </c>
      <c r="C703" s="36" t="s">
        <v>6471</v>
      </c>
      <c r="D703" s="36" t="s">
        <v>89</v>
      </c>
      <c r="E703" s="36" t="str">
        <f t="shared" si="51"/>
        <v>_CAMSU</v>
      </c>
      <c r="F703" s="36" t="s">
        <v>46</v>
      </c>
      <c r="G703" s="36" t="s">
        <v>893</v>
      </c>
      <c r="H703" s="36" t="str">
        <f t="shared" si="52"/>
        <v>_VCEI3</v>
      </c>
      <c r="I703" s="36" t="s">
        <v>894</v>
      </c>
      <c r="J703" s="36" t="s">
        <v>6466</v>
      </c>
      <c r="K703" s="36" t="str">
        <f t="shared" si="53"/>
        <v>_UQMSC</v>
      </c>
      <c r="L703" s="36" t="s">
        <v>7119</v>
      </c>
      <c r="M703" s="36" t="s">
        <v>7120</v>
      </c>
      <c r="N703" s="36" t="str">
        <f t="shared" si="54"/>
        <v>_UQMS5</v>
      </c>
      <c r="O703" s="36" t="s">
        <v>7121</v>
      </c>
      <c r="P703" s="36" t="s">
        <v>6478</v>
      </c>
      <c r="Q703" s="36" t="s">
        <v>7122</v>
      </c>
    </row>
    <row r="704" spans="1:17">
      <c r="A704" s="36" t="s">
        <v>8271</v>
      </c>
      <c r="B704" s="36" t="str">
        <f t="shared" si="50"/>
        <v>_21396</v>
      </c>
      <c r="C704" s="36" t="s">
        <v>6472</v>
      </c>
      <c r="D704" s="36" t="s">
        <v>89</v>
      </c>
      <c r="E704" s="36" t="str">
        <f t="shared" si="51"/>
        <v>_CAMSU</v>
      </c>
      <c r="F704" s="36" t="s">
        <v>46</v>
      </c>
      <c r="G704" s="36" t="s">
        <v>893</v>
      </c>
      <c r="H704" s="36" t="str">
        <f t="shared" si="52"/>
        <v>_VCEI3</v>
      </c>
      <c r="I704" s="36" t="s">
        <v>894</v>
      </c>
      <c r="J704" s="36" t="s">
        <v>6466</v>
      </c>
      <c r="K704" s="36" t="str">
        <f t="shared" si="53"/>
        <v>_UQMSC</v>
      </c>
      <c r="L704" s="36" t="s">
        <v>7119</v>
      </c>
      <c r="M704" s="36" t="s">
        <v>7120</v>
      </c>
      <c r="N704" s="36" t="str">
        <f t="shared" si="54"/>
        <v>_UQMS5</v>
      </c>
      <c r="O704" s="36" t="s">
        <v>7121</v>
      </c>
      <c r="P704" s="36" t="s">
        <v>6478</v>
      </c>
      <c r="Q704" s="36" t="s">
        <v>7122</v>
      </c>
    </row>
    <row r="705" spans="1:17">
      <c r="A705" s="36" t="s">
        <v>8272</v>
      </c>
      <c r="B705" s="36" t="str">
        <f t="shared" si="50"/>
        <v>_21397</v>
      </c>
      <c r="C705" s="36" t="s">
        <v>6473</v>
      </c>
      <c r="D705" s="36" t="s">
        <v>89</v>
      </c>
      <c r="E705" s="36" t="str">
        <f t="shared" si="51"/>
        <v>_CAMSU</v>
      </c>
      <c r="F705" s="36" t="s">
        <v>46</v>
      </c>
      <c r="G705" s="36" t="s">
        <v>893</v>
      </c>
      <c r="H705" s="36" t="str">
        <f t="shared" si="52"/>
        <v>_VCEI3</v>
      </c>
      <c r="I705" s="36" t="s">
        <v>894</v>
      </c>
      <c r="J705" s="36" t="s">
        <v>6466</v>
      </c>
      <c r="K705" s="36" t="str">
        <f t="shared" si="53"/>
        <v>_UQMSC</v>
      </c>
      <c r="L705" s="36" t="s">
        <v>7119</v>
      </c>
      <c r="M705" s="36" t="s">
        <v>7120</v>
      </c>
      <c r="N705" s="36" t="str">
        <f t="shared" si="54"/>
        <v>_UQMS5</v>
      </c>
      <c r="O705" s="36" t="s">
        <v>7121</v>
      </c>
      <c r="P705" s="36" t="s">
        <v>6478</v>
      </c>
      <c r="Q705" s="36" t="s">
        <v>7122</v>
      </c>
    </row>
    <row r="706" spans="1:17">
      <c r="A706" s="36" t="s">
        <v>8273</v>
      </c>
      <c r="B706" s="36" t="str">
        <f t="shared" si="50"/>
        <v>_21398</v>
      </c>
      <c r="C706" s="36" t="s">
        <v>6474</v>
      </c>
      <c r="D706" s="36" t="s">
        <v>89</v>
      </c>
      <c r="E706" s="36" t="str">
        <f t="shared" si="51"/>
        <v>_CAMSU</v>
      </c>
      <c r="F706" s="36" t="s">
        <v>46</v>
      </c>
      <c r="G706" s="36" t="s">
        <v>893</v>
      </c>
      <c r="H706" s="36" t="str">
        <f t="shared" si="52"/>
        <v>_VCEI3</v>
      </c>
      <c r="I706" s="36" t="s">
        <v>894</v>
      </c>
      <c r="J706" s="36" t="s">
        <v>6466</v>
      </c>
      <c r="K706" s="36" t="str">
        <f t="shared" si="53"/>
        <v>_UQMSC</v>
      </c>
      <c r="L706" s="36" t="s">
        <v>7119</v>
      </c>
      <c r="M706" s="36" t="s">
        <v>7120</v>
      </c>
      <c r="N706" s="36" t="str">
        <f t="shared" si="54"/>
        <v>_UQMS5</v>
      </c>
      <c r="O706" s="36" t="s">
        <v>7121</v>
      </c>
      <c r="P706" s="36" t="s">
        <v>6478</v>
      </c>
      <c r="Q706" s="36" t="s">
        <v>7122</v>
      </c>
    </row>
    <row r="707" spans="1:17">
      <c r="A707" s="36" t="s">
        <v>8274</v>
      </c>
      <c r="B707" s="36" t="str">
        <f t="shared" si="50"/>
        <v>_21399</v>
      </c>
      <c r="C707" s="36" t="s">
        <v>6475</v>
      </c>
      <c r="D707" s="36" t="s">
        <v>89</v>
      </c>
      <c r="E707" s="36" t="str">
        <f t="shared" si="51"/>
        <v>_CAMSU</v>
      </c>
      <c r="F707" s="36" t="s">
        <v>46</v>
      </c>
      <c r="G707" s="36" t="s">
        <v>893</v>
      </c>
      <c r="H707" s="36" t="str">
        <f t="shared" si="52"/>
        <v>_VCEI3</v>
      </c>
      <c r="I707" s="36" t="s">
        <v>894</v>
      </c>
      <c r="J707" s="36" t="s">
        <v>6466</v>
      </c>
      <c r="K707" s="36" t="str">
        <f t="shared" si="53"/>
        <v>_UQMSC</v>
      </c>
      <c r="L707" s="36" t="s">
        <v>7119</v>
      </c>
      <c r="M707" s="36" t="s">
        <v>7120</v>
      </c>
      <c r="N707" s="36" t="str">
        <f t="shared" si="54"/>
        <v>_UQMS5</v>
      </c>
      <c r="O707" s="36" t="s">
        <v>7121</v>
      </c>
      <c r="P707" s="36" t="s">
        <v>6478</v>
      </c>
      <c r="Q707" s="36" t="s">
        <v>7122</v>
      </c>
    </row>
    <row r="708" spans="1:17">
      <c r="A708" s="36" t="s">
        <v>8275</v>
      </c>
      <c r="B708" s="36" t="str">
        <f t="shared" ref="B708:B771" si="55">"_"&amp;A708</f>
        <v>_26067</v>
      </c>
      <c r="C708" s="36" t="s">
        <v>7348</v>
      </c>
      <c r="D708" s="36" t="s">
        <v>89</v>
      </c>
      <c r="E708" s="36" t="str">
        <f t="shared" ref="E708:E771" si="56">"_"&amp;D708</f>
        <v>_CAMSU</v>
      </c>
      <c r="F708" s="36" t="s">
        <v>46</v>
      </c>
      <c r="G708" s="36" t="s">
        <v>893</v>
      </c>
      <c r="H708" s="36" t="str">
        <f t="shared" ref="H708:H771" si="57">"_"&amp;G708</f>
        <v>_VCEI3</v>
      </c>
      <c r="I708" s="36" t="s">
        <v>894</v>
      </c>
      <c r="J708" s="36" t="s">
        <v>6466</v>
      </c>
      <c r="K708" s="36" t="str">
        <f t="shared" ref="K708:K771" si="58">"_"&amp;J708</f>
        <v>_UQMSC</v>
      </c>
      <c r="L708" s="36" t="s">
        <v>7119</v>
      </c>
      <c r="M708" s="36" t="s">
        <v>7120</v>
      </c>
      <c r="N708" s="36" t="str">
        <f t="shared" ref="N708:N771" si="59">"_"&amp;M708</f>
        <v>_UQMS5</v>
      </c>
      <c r="O708" s="36" t="s">
        <v>7121</v>
      </c>
      <c r="P708" s="36" t="s">
        <v>6478</v>
      </c>
      <c r="Q708" s="36" t="s">
        <v>7122</v>
      </c>
    </row>
    <row r="709" spans="1:17">
      <c r="A709" s="36" t="s">
        <v>8276</v>
      </c>
      <c r="B709" s="36" t="str">
        <f t="shared" si="55"/>
        <v>_31790</v>
      </c>
      <c r="C709" s="36" t="s">
        <v>6469</v>
      </c>
      <c r="D709" s="36" t="s">
        <v>89</v>
      </c>
      <c r="E709" s="36" t="str">
        <f t="shared" si="56"/>
        <v>_CAMSU</v>
      </c>
      <c r="F709" s="36" t="s">
        <v>46</v>
      </c>
      <c r="G709" s="36" t="s">
        <v>893</v>
      </c>
      <c r="H709" s="36" t="str">
        <f t="shared" si="57"/>
        <v>_VCEI3</v>
      </c>
      <c r="I709" s="36" t="s">
        <v>894</v>
      </c>
      <c r="J709" s="36" t="s">
        <v>6466</v>
      </c>
      <c r="K709" s="36" t="str">
        <f t="shared" si="58"/>
        <v>_UQMSC</v>
      </c>
      <c r="L709" s="36" t="s">
        <v>7119</v>
      </c>
      <c r="M709" s="36" t="s">
        <v>7120</v>
      </c>
      <c r="N709" s="36" t="str">
        <f t="shared" si="59"/>
        <v>_UQMS5</v>
      </c>
      <c r="O709" s="36" t="s">
        <v>7121</v>
      </c>
      <c r="P709" s="36" t="s">
        <v>6478</v>
      </c>
      <c r="Q709" s="36" t="s">
        <v>7122</v>
      </c>
    </row>
    <row r="710" spans="1:17">
      <c r="A710" s="36" t="s">
        <v>8277</v>
      </c>
      <c r="B710" s="36" t="str">
        <f t="shared" si="55"/>
        <v>_31835</v>
      </c>
      <c r="C710" s="36" t="s">
        <v>909</v>
      </c>
      <c r="D710" s="36" t="s">
        <v>89</v>
      </c>
      <c r="E710" s="36" t="str">
        <f t="shared" si="56"/>
        <v>_CAMSU</v>
      </c>
      <c r="F710" s="36" t="s">
        <v>46</v>
      </c>
      <c r="G710" s="36" t="s">
        <v>893</v>
      </c>
      <c r="H710" s="36" t="str">
        <f t="shared" si="57"/>
        <v>_VCEI3</v>
      </c>
      <c r="I710" s="36" t="s">
        <v>894</v>
      </c>
      <c r="J710" s="36" t="s">
        <v>6466</v>
      </c>
      <c r="K710" s="36" t="str">
        <f t="shared" si="58"/>
        <v>_UQMSC</v>
      </c>
      <c r="L710" s="36" t="s">
        <v>7119</v>
      </c>
      <c r="M710" s="36" t="s">
        <v>7120</v>
      </c>
      <c r="N710" s="36" t="str">
        <f t="shared" si="59"/>
        <v>_UQMS5</v>
      </c>
      <c r="O710" s="36" t="s">
        <v>7121</v>
      </c>
      <c r="P710" s="36" t="s">
        <v>6478</v>
      </c>
      <c r="Q710" s="36" t="s">
        <v>7122</v>
      </c>
    </row>
    <row r="711" spans="1:17">
      <c r="A711" s="36" t="s">
        <v>8278</v>
      </c>
      <c r="B711" s="36" t="str">
        <f t="shared" si="55"/>
        <v>_20737</v>
      </c>
      <c r="C711" s="36" t="s">
        <v>1017</v>
      </c>
      <c r="D711" s="36" t="s">
        <v>89</v>
      </c>
      <c r="E711" s="36" t="str">
        <f t="shared" si="56"/>
        <v>_CAMSU</v>
      </c>
      <c r="F711" s="36" t="s">
        <v>46</v>
      </c>
      <c r="G711" s="36" t="s">
        <v>893</v>
      </c>
      <c r="H711" s="36" t="str">
        <f t="shared" si="57"/>
        <v>_VCEI3</v>
      </c>
      <c r="I711" s="36" t="s">
        <v>894</v>
      </c>
      <c r="J711" s="36" t="s">
        <v>1011</v>
      </c>
      <c r="K711" s="36" t="str">
        <f t="shared" si="58"/>
        <v>_UXDSP</v>
      </c>
      <c r="L711" s="36" t="s">
        <v>1012</v>
      </c>
      <c r="M711" s="36" t="s">
        <v>1013</v>
      </c>
      <c r="N711" s="36" t="str">
        <f t="shared" si="59"/>
        <v>_UXDS5</v>
      </c>
      <c r="O711" s="36" t="s">
        <v>1014</v>
      </c>
      <c r="P711" s="36" t="s">
        <v>1015</v>
      </c>
      <c r="Q711" s="36" t="s">
        <v>1016</v>
      </c>
    </row>
    <row r="712" spans="1:17">
      <c r="A712" s="36" t="s">
        <v>8279</v>
      </c>
      <c r="B712" s="36" t="str">
        <f t="shared" si="55"/>
        <v>_20738</v>
      </c>
      <c r="C712" s="36" t="s">
        <v>1018</v>
      </c>
      <c r="D712" s="36" t="s">
        <v>89</v>
      </c>
      <c r="E712" s="36" t="str">
        <f t="shared" si="56"/>
        <v>_CAMSU</v>
      </c>
      <c r="F712" s="36" t="s">
        <v>46</v>
      </c>
      <c r="G712" s="36" t="s">
        <v>893</v>
      </c>
      <c r="H712" s="36" t="str">
        <f t="shared" si="57"/>
        <v>_VCEI3</v>
      </c>
      <c r="I712" s="36" t="s">
        <v>894</v>
      </c>
      <c r="J712" s="36" t="s">
        <v>1011</v>
      </c>
      <c r="K712" s="36" t="str">
        <f t="shared" si="58"/>
        <v>_UXDSP</v>
      </c>
      <c r="L712" s="36" t="s">
        <v>1012</v>
      </c>
      <c r="M712" s="36" t="s">
        <v>1013</v>
      </c>
      <c r="N712" s="36" t="str">
        <f t="shared" si="59"/>
        <v>_UXDS5</v>
      </c>
      <c r="O712" s="36" t="s">
        <v>1014</v>
      </c>
      <c r="P712" s="36" t="s">
        <v>1015</v>
      </c>
      <c r="Q712" s="36" t="s">
        <v>1016</v>
      </c>
    </row>
    <row r="713" spans="1:17">
      <c r="A713" s="36" t="s">
        <v>8280</v>
      </c>
      <c r="B713" s="36" t="str">
        <f t="shared" si="55"/>
        <v>_20739</v>
      </c>
      <c r="C713" s="36" t="s">
        <v>1019</v>
      </c>
      <c r="D713" s="36" t="s">
        <v>89</v>
      </c>
      <c r="E713" s="36" t="str">
        <f t="shared" si="56"/>
        <v>_CAMSU</v>
      </c>
      <c r="F713" s="36" t="s">
        <v>46</v>
      </c>
      <c r="G713" s="36" t="s">
        <v>893</v>
      </c>
      <c r="H713" s="36" t="str">
        <f t="shared" si="57"/>
        <v>_VCEI3</v>
      </c>
      <c r="I713" s="36" t="s">
        <v>894</v>
      </c>
      <c r="J713" s="36" t="s">
        <v>1011</v>
      </c>
      <c r="K713" s="36" t="str">
        <f t="shared" si="58"/>
        <v>_UXDSP</v>
      </c>
      <c r="L713" s="36" t="s">
        <v>1012</v>
      </c>
      <c r="M713" s="36" t="s">
        <v>1013</v>
      </c>
      <c r="N713" s="36" t="str">
        <f t="shared" si="59"/>
        <v>_UXDS5</v>
      </c>
      <c r="O713" s="36" t="s">
        <v>1014</v>
      </c>
      <c r="P713" s="36" t="s">
        <v>1015</v>
      </c>
      <c r="Q713" s="36" t="s">
        <v>1016</v>
      </c>
    </row>
    <row r="714" spans="1:17">
      <c r="A714" s="36" t="s">
        <v>8281</v>
      </c>
      <c r="B714" s="36" t="str">
        <f t="shared" si="55"/>
        <v>_20740</v>
      </c>
      <c r="C714" s="36" t="s">
        <v>1020</v>
      </c>
      <c r="D714" s="36" t="s">
        <v>89</v>
      </c>
      <c r="E714" s="36" t="str">
        <f t="shared" si="56"/>
        <v>_CAMSU</v>
      </c>
      <c r="F714" s="36" t="s">
        <v>46</v>
      </c>
      <c r="G714" s="36" t="s">
        <v>893</v>
      </c>
      <c r="H714" s="36" t="str">
        <f t="shared" si="57"/>
        <v>_VCEI3</v>
      </c>
      <c r="I714" s="36" t="s">
        <v>894</v>
      </c>
      <c r="J714" s="36" t="s">
        <v>1011</v>
      </c>
      <c r="K714" s="36" t="str">
        <f t="shared" si="58"/>
        <v>_UXDSP</v>
      </c>
      <c r="L714" s="36" t="s">
        <v>1012</v>
      </c>
      <c r="M714" s="36" t="s">
        <v>1013</v>
      </c>
      <c r="N714" s="36" t="str">
        <f t="shared" si="59"/>
        <v>_UXDS5</v>
      </c>
      <c r="O714" s="36" t="s">
        <v>1014</v>
      </c>
      <c r="P714" s="36" t="s">
        <v>1015</v>
      </c>
      <c r="Q714" s="36" t="s">
        <v>1016</v>
      </c>
    </row>
    <row r="715" spans="1:17">
      <c r="A715" s="36" t="s">
        <v>8282</v>
      </c>
      <c r="B715" s="36" t="str">
        <f t="shared" si="55"/>
        <v>_20742</v>
      </c>
      <c r="C715" s="36" t="s">
        <v>1021</v>
      </c>
      <c r="D715" s="36" t="s">
        <v>89</v>
      </c>
      <c r="E715" s="36" t="str">
        <f t="shared" si="56"/>
        <v>_CAMSU</v>
      </c>
      <c r="F715" s="36" t="s">
        <v>46</v>
      </c>
      <c r="G715" s="36" t="s">
        <v>893</v>
      </c>
      <c r="H715" s="36" t="str">
        <f t="shared" si="57"/>
        <v>_VCEI3</v>
      </c>
      <c r="I715" s="36" t="s">
        <v>894</v>
      </c>
      <c r="J715" s="36" t="s">
        <v>1011</v>
      </c>
      <c r="K715" s="36" t="str">
        <f t="shared" si="58"/>
        <v>_UXDSP</v>
      </c>
      <c r="L715" s="36" t="s">
        <v>1012</v>
      </c>
      <c r="M715" s="36" t="s">
        <v>1013</v>
      </c>
      <c r="N715" s="36" t="str">
        <f t="shared" si="59"/>
        <v>_UXDS5</v>
      </c>
      <c r="O715" s="36" t="s">
        <v>1014</v>
      </c>
      <c r="P715" s="36" t="s">
        <v>1015</v>
      </c>
      <c r="Q715" s="36" t="s">
        <v>1016</v>
      </c>
    </row>
    <row r="716" spans="1:17">
      <c r="A716" s="36" t="s">
        <v>8283</v>
      </c>
      <c r="B716" s="36" t="str">
        <f t="shared" si="55"/>
        <v>_20746</v>
      </c>
      <c r="C716" s="36" t="s">
        <v>1022</v>
      </c>
      <c r="D716" s="36" t="s">
        <v>89</v>
      </c>
      <c r="E716" s="36" t="str">
        <f t="shared" si="56"/>
        <v>_CAMSU</v>
      </c>
      <c r="F716" s="36" t="s">
        <v>46</v>
      </c>
      <c r="G716" s="36" t="s">
        <v>893</v>
      </c>
      <c r="H716" s="36" t="str">
        <f t="shared" si="57"/>
        <v>_VCEI3</v>
      </c>
      <c r="I716" s="36" t="s">
        <v>894</v>
      </c>
      <c r="J716" s="36" t="s">
        <v>1011</v>
      </c>
      <c r="K716" s="36" t="str">
        <f t="shared" si="58"/>
        <v>_UXDSP</v>
      </c>
      <c r="L716" s="36" t="s">
        <v>1012</v>
      </c>
      <c r="M716" s="36" t="s">
        <v>1013</v>
      </c>
      <c r="N716" s="36" t="str">
        <f t="shared" si="59"/>
        <v>_UXDS5</v>
      </c>
      <c r="O716" s="36" t="s">
        <v>1014</v>
      </c>
      <c r="P716" s="36" t="s">
        <v>1015</v>
      </c>
      <c r="Q716" s="36" t="s">
        <v>1016</v>
      </c>
    </row>
    <row r="717" spans="1:17">
      <c r="A717" s="36" t="s">
        <v>8284</v>
      </c>
      <c r="B717" s="36" t="str">
        <f t="shared" si="55"/>
        <v>_20751</v>
      </c>
      <c r="C717" s="36" t="s">
        <v>1023</v>
      </c>
      <c r="D717" s="36" t="s">
        <v>89</v>
      </c>
      <c r="E717" s="36" t="str">
        <f t="shared" si="56"/>
        <v>_CAMSU</v>
      </c>
      <c r="F717" s="36" t="s">
        <v>46</v>
      </c>
      <c r="G717" s="36" t="s">
        <v>893</v>
      </c>
      <c r="H717" s="36" t="str">
        <f t="shared" si="57"/>
        <v>_VCEI3</v>
      </c>
      <c r="I717" s="36" t="s">
        <v>894</v>
      </c>
      <c r="J717" s="36" t="s">
        <v>1011</v>
      </c>
      <c r="K717" s="36" t="str">
        <f t="shared" si="58"/>
        <v>_UXDSP</v>
      </c>
      <c r="L717" s="36" t="s">
        <v>1012</v>
      </c>
      <c r="M717" s="36" t="s">
        <v>1013</v>
      </c>
      <c r="N717" s="36" t="str">
        <f t="shared" si="59"/>
        <v>_UXDS5</v>
      </c>
      <c r="O717" s="36" t="s">
        <v>1014</v>
      </c>
      <c r="P717" s="36" t="s">
        <v>1015</v>
      </c>
      <c r="Q717" s="36" t="s">
        <v>1016</v>
      </c>
    </row>
    <row r="718" spans="1:17">
      <c r="A718" s="36" t="s">
        <v>8285</v>
      </c>
      <c r="B718" s="36" t="str">
        <f t="shared" si="55"/>
        <v>_31843</v>
      </c>
      <c r="C718" s="36" t="s">
        <v>6369</v>
      </c>
      <c r="D718" s="36" t="s">
        <v>89</v>
      </c>
      <c r="E718" s="36" t="str">
        <f t="shared" si="56"/>
        <v>_CAMSU</v>
      </c>
      <c r="F718" s="36" t="s">
        <v>46</v>
      </c>
      <c r="G718" s="36" t="s">
        <v>893</v>
      </c>
      <c r="H718" s="36" t="str">
        <f t="shared" si="57"/>
        <v>_VCEI3</v>
      </c>
      <c r="I718" s="36" t="s">
        <v>894</v>
      </c>
      <c r="J718" s="36" t="s">
        <v>1011</v>
      </c>
      <c r="K718" s="36" t="str">
        <f t="shared" si="58"/>
        <v>_UXDSP</v>
      </c>
      <c r="L718" s="36" t="s">
        <v>1012</v>
      </c>
      <c r="M718" s="36" t="s">
        <v>1013</v>
      </c>
      <c r="N718" s="36" t="str">
        <f t="shared" si="59"/>
        <v>_UXDS5</v>
      </c>
      <c r="O718" s="36" t="s">
        <v>1014</v>
      </c>
      <c r="P718" s="36" t="s">
        <v>1015</v>
      </c>
      <c r="Q718" s="36" t="s">
        <v>1016</v>
      </c>
    </row>
    <row r="719" spans="1:17">
      <c r="A719" s="36" t="s">
        <v>8286</v>
      </c>
      <c r="B719" s="36" t="str">
        <f t="shared" si="55"/>
        <v>_20752</v>
      </c>
      <c r="C719" s="36" t="s">
        <v>1028</v>
      </c>
      <c r="D719" s="36" t="s">
        <v>89</v>
      </c>
      <c r="E719" s="36" t="str">
        <f t="shared" si="56"/>
        <v>_CAMSU</v>
      </c>
      <c r="F719" s="36" t="s">
        <v>46</v>
      </c>
      <c r="G719" s="36" t="s">
        <v>893</v>
      </c>
      <c r="H719" s="36" t="str">
        <f t="shared" si="57"/>
        <v>_VCEI3</v>
      </c>
      <c r="I719" s="36" t="s">
        <v>894</v>
      </c>
      <c r="J719" s="36" t="s">
        <v>1011</v>
      </c>
      <c r="K719" s="36" t="str">
        <f t="shared" si="58"/>
        <v>_UXDSP</v>
      </c>
      <c r="L719" s="36" t="s">
        <v>1012</v>
      </c>
      <c r="M719" s="36" t="s">
        <v>1024</v>
      </c>
      <c r="N719" s="36" t="str">
        <f t="shared" si="59"/>
        <v>_UXPAX</v>
      </c>
      <c r="O719" s="36" t="s">
        <v>1025</v>
      </c>
      <c r="P719" s="36" t="s">
        <v>1026</v>
      </c>
      <c r="Q719" s="36" t="s">
        <v>1027</v>
      </c>
    </row>
    <row r="720" spans="1:17">
      <c r="A720" s="36" t="s">
        <v>8287</v>
      </c>
      <c r="B720" s="36" t="str">
        <f t="shared" si="55"/>
        <v>_20761</v>
      </c>
      <c r="C720" s="36" t="s">
        <v>1029</v>
      </c>
      <c r="D720" s="36" t="s">
        <v>89</v>
      </c>
      <c r="E720" s="36" t="str">
        <f t="shared" si="56"/>
        <v>_CAMSU</v>
      </c>
      <c r="F720" s="36" t="s">
        <v>46</v>
      </c>
      <c r="G720" s="36" t="s">
        <v>893</v>
      </c>
      <c r="H720" s="36" t="str">
        <f t="shared" si="57"/>
        <v>_VCEI3</v>
      </c>
      <c r="I720" s="36" t="s">
        <v>894</v>
      </c>
      <c r="J720" s="36" t="s">
        <v>1011</v>
      </c>
      <c r="K720" s="36" t="str">
        <f t="shared" si="58"/>
        <v>_UXDSP</v>
      </c>
      <c r="L720" s="36" t="s">
        <v>1012</v>
      </c>
      <c r="M720" s="36" t="s">
        <v>1024</v>
      </c>
      <c r="N720" s="36" t="str">
        <f t="shared" si="59"/>
        <v>_UXPAX</v>
      </c>
      <c r="O720" s="36" t="s">
        <v>1025</v>
      </c>
      <c r="P720" s="36" t="s">
        <v>1026</v>
      </c>
      <c r="Q720" s="36" t="s">
        <v>1027</v>
      </c>
    </row>
    <row r="721" spans="1:17">
      <c r="A721" s="36" t="s">
        <v>8288</v>
      </c>
      <c r="B721" s="36" t="str">
        <f t="shared" si="55"/>
        <v>_20764</v>
      </c>
      <c r="C721" s="36" t="s">
        <v>1030</v>
      </c>
      <c r="D721" s="36" t="s">
        <v>89</v>
      </c>
      <c r="E721" s="36" t="str">
        <f t="shared" si="56"/>
        <v>_CAMSU</v>
      </c>
      <c r="F721" s="36" t="s">
        <v>46</v>
      </c>
      <c r="G721" s="36" t="s">
        <v>893</v>
      </c>
      <c r="H721" s="36" t="str">
        <f t="shared" si="57"/>
        <v>_VCEI3</v>
      </c>
      <c r="I721" s="36" t="s">
        <v>894</v>
      </c>
      <c r="J721" s="36" t="s">
        <v>1011</v>
      </c>
      <c r="K721" s="36" t="str">
        <f t="shared" si="58"/>
        <v>_UXDSP</v>
      </c>
      <c r="L721" s="36" t="s">
        <v>1012</v>
      </c>
      <c r="M721" s="36" t="s">
        <v>1024</v>
      </c>
      <c r="N721" s="36" t="str">
        <f t="shared" si="59"/>
        <v>_UXPAX</v>
      </c>
      <c r="O721" s="36" t="s">
        <v>1025</v>
      </c>
      <c r="P721" s="36" t="s">
        <v>1026</v>
      </c>
      <c r="Q721" s="36" t="s">
        <v>1027</v>
      </c>
    </row>
    <row r="722" spans="1:17">
      <c r="A722" s="36" t="s">
        <v>8289</v>
      </c>
      <c r="B722" s="36" t="str">
        <f t="shared" si="55"/>
        <v>_31844</v>
      </c>
      <c r="C722" s="36" t="s">
        <v>6370</v>
      </c>
      <c r="D722" s="36" t="s">
        <v>89</v>
      </c>
      <c r="E722" s="36" t="str">
        <f t="shared" si="56"/>
        <v>_CAMSU</v>
      </c>
      <c r="F722" s="36" t="s">
        <v>46</v>
      </c>
      <c r="G722" s="36" t="s">
        <v>893</v>
      </c>
      <c r="H722" s="36" t="str">
        <f t="shared" si="57"/>
        <v>_VCEI3</v>
      </c>
      <c r="I722" s="36" t="s">
        <v>894</v>
      </c>
      <c r="J722" s="36" t="s">
        <v>1011</v>
      </c>
      <c r="K722" s="36" t="str">
        <f t="shared" si="58"/>
        <v>_UXDSP</v>
      </c>
      <c r="L722" s="36" t="s">
        <v>1012</v>
      </c>
      <c r="M722" s="36" t="s">
        <v>1024</v>
      </c>
      <c r="N722" s="36" t="str">
        <f t="shared" si="59"/>
        <v>_UXPAX</v>
      </c>
      <c r="O722" s="36" t="s">
        <v>1025</v>
      </c>
      <c r="P722" s="36" t="s">
        <v>1026</v>
      </c>
      <c r="Q722" s="36" t="s">
        <v>1027</v>
      </c>
    </row>
    <row r="723" spans="1:17">
      <c r="A723" s="36" t="s">
        <v>8290</v>
      </c>
      <c r="B723" s="36" t="str">
        <f t="shared" si="55"/>
        <v>_31845</v>
      </c>
      <c r="C723" s="36" t="s">
        <v>6359</v>
      </c>
      <c r="D723" s="36" t="s">
        <v>89</v>
      </c>
      <c r="E723" s="36" t="str">
        <f t="shared" si="56"/>
        <v>_CAMSU</v>
      </c>
      <c r="F723" s="36" t="s">
        <v>46</v>
      </c>
      <c r="G723" s="36" t="s">
        <v>893</v>
      </c>
      <c r="H723" s="36" t="str">
        <f t="shared" si="57"/>
        <v>_VCEI3</v>
      </c>
      <c r="I723" s="36" t="s">
        <v>894</v>
      </c>
      <c r="J723" s="36" t="s">
        <v>1011</v>
      </c>
      <c r="K723" s="36" t="str">
        <f t="shared" si="58"/>
        <v>_UXDSP</v>
      </c>
      <c r="L723" s="36" t="s">
        <v>1012</v>
      </c>
      <c r="M723" s="36" t="s">
        <v>1024</v>
      </c>
      <c r="N723" s="36" t="str">
        <f t="shared" si="59"/>
        <v>_UXPAX</v>
      </c>
      <c r="O723" s="36" t="s">
        <v>1025</v>
      </c>
      <c r="P723" s="36" t="s">
        <v>1026</v>
      </c>
      <c r="Q723" s="36" t="s">
        <v>1027</v>
      </c>
    </row>
    <row r="724" spans="1:17">
      <c r="A724" s="36" t="s">
        <v>8291</v>
      </c>
      <c r="B724" s="36" t="str">
        <f t="shared" si="55"/>
        <v>_31846</v>
      </c>
      <c r="C724" s="36" t="s">
        <v>6371</v>
      </c>
      <c r="D724" s="36" t="s">
        <v>89</v>
      </c>
      <c r="E724" s="36" t="str">
        <f t="shared" si="56"/>
        <v>_CAMSU</v>
      </c>
      <c r="F724" s="36" t="s">
        <v>46</v>
      </c>
      <c r="G724" s="36" t="s">
        <v>893</v>
      </c>
      <c r="H724" s="36" t="str">
        <f t="shared" si="57"/>
        <v>_VCEI3</v>
      </c>
      <c r="I724" s="36" t="s">
        <v>894</v>
      </c>
      <c r="J724" s="36" t="s">
        <v>1011</v>
      </c>
      <c r="K724" s="36" t="str">
        <f t="shared" si="58"/>
        <v>_UXDSP</v>
      </c>
      <c r="L724" s="36" t="s">
        <v>1012</v>
      </c>
      <c r="M724" s="36" t="s">
        <v>1024</v>
      </c>
      <c r="N724" s="36" t="str">
        <f t="shared" si="59"/>
        <v>_UXPAX</v>
      </c>
      <c r="O724" s="36" t="s">
        <v>1025</v>
      </c>
      <c r="P724" s="36" t="s">
        <v>1026</v>
      </c>
      <c r="Q724" s="36" t="s">
        <v>1027</v>
      </c>
    </row>
    <row r="725" spans="1:17">
      <c r="A725" s="36" t="s">
        <v>8292</v>
      </c>
      <c r="B725" s="36" t="str">
        <f t="shared" si="55"/>
        <v>_11388</v>
      </c>
      <c r="C725" s="36" t="s">
        <v>6465</v>
      </c>
      <c r="D725" s="36" t="s">
        <v>89</v>
      </c>
      <c r="E725" s="36" t="str">
        <f t="shared" si="56"/>
        <v>_CAMSU</v>
      </c>
      <c r="F725" s="36" t="s">
        <v>46</v>
      </c>
      <c r="G725" s="36" t="s">
        <v>893</v>
      </c>
      <c r="H725" s="36" t="str">
        <f t="shared" si="57"/>
        <v>_VCEI3</v>
      </c>
      <c r="I725" s="36" t="s">
        <v>894</v>
      </c>
      <c r="J725" s="36" t="s">
        <v>6485</v>
      </c>
      <c r="K725" s="36" t="str">
        <f t="shared" si="58"/>
        <v>_ZCEEE</v>
      </c>
      <c r="L725" s="36" t="s">
        <v>6486</v>
      </c>
      <c r="M725" s="36" t="s">
        <v>6487</v>
      </c>
      <c r="N725" s="36" t="str">
        <f t="shared" si="59"/>
        <v>_ZCEE5</v>
      </c>
      <c r="O725" s="36" t="s">
        <v>6488</v>
      </c>
      <c r="P725" s="36" t="s">
        <v>6489</v>
      </c>
      <c r="Q725" s="36" t="s">
        <v>6490</v>
      </c>
    </row>
    <row r="726" spans="1:17">
      <c r="A726" s="36" t="s">
        <v>8293</v>
      </c>
      <c r="B726" s="36" t="str">
        <f t="shared" si="55"/>
        <v>_11389</v>
      </c>
      <c r="C726" s="36" t="s">
        <v>7124</v>
      </c>
      <c r="D726" s="36" t="s">
        <v>89</v>
      </c>
      <c r="E726" s="36" t="str">
        <f t="shared" si="56"/>
        <v>_CAMSU</v>
      </c>
      <c r="F726" s="36" t="s">
        <v>46</v>
      </c>
      <c r="G726" s="36" t="s">
        <v>893</v>
      </c>
      <c r="H726" s="36" t="str">
        <f t="shared" si="57"/>
        <v>_VCEI3</v>
      </c>
      <c r="I726" s="36" t="s">
        <v>894</v>
      </c>
      <c r="J726" s="36" t="s">
        <v>6485</v>
      </c>
      <c r="K726" s="36" t="str">
        <f t="shared" si="58"/>
        <v>_ZCEEE</v>
      </c>
      <c r="L726" s="36" t="s">
        <v>6486</v>
      </c>
      <c r="M726" s="36" t="s">
        <v>6487</v>
      </c>
      <c r="N726" s="36" t="str">
        <f t="shared" si="59"/>
        <v>_ZCEE5</v>
      </c>
      <c r="O726" s="36" t="s">
        <v>6488</v>
      </c>
      <c r="P726" s="36" t="s">
        <v>6489</v>
      </c>
      <c r="Q726" s="36" t="s">
        <v>6490</v>
      </c>
    </row>
    <row r="727" spans="1:17">
      <c r="A727" s="36" t="s">
        <v>8294</v>
      </c>
      <c r="B727" s="36" t="str">
        <f t="shared" si="55"/>
        <v>_20381</v>
      </c>
      <c r="C727" s="36" t="s">
        <v>7125</v>
      </c>
      <c r="D727" s="36" t="s">
        <v>89</v>
      </c>
      <c r="E727" s="36" t="str">
        <f t="shared" si="56"/>
        <v>_CAMSU</v>
      </c>
      <c r="F727" s="36" t="s">
        <v>46</v>
      </c>
      <c r="G727" s="36" t="s">
        <v>893</v>
      </c>
      <c r="H727" s="36" t="str">
        <f t="shared" si="57"/>
        <v>_VCEI3</v>
      </c>
      <c r="I727" s="36" t="s">
        <v>894</v>
      </c>
      <c r="J727" s="36" t="s">
        <v>6485</v>
      </c>
      <c r="K727" s="36" t="str">
        <f t="shared" si="58"/>
        <v>_ZCEEE</v>
      </c>
      <c r="L727" s="36" t="s">
        <v>6486</v>
      </c>
      <c r="M727" s="36" t="s">
        <v>6487</v>
      </c>
      <c r="N727" s="36" t="str">
        <f t="shared" si="59"/>
        <v>_ZCEE5</v>
      </c>
      <c r="O727" s="36" t="s">
        <v>6488</v>
      </c>
      <c r="P727" s="36" t="s">
        <v>6489</v>
      </c>
      <c r="Q727" s="36" t="s">
        <v>6490</v>
      </c>
    </row>
    <row r="728" spans="1:17">
      <c r="A728" s="36" t="s">
        <v>8295</v>
      </c>
      <c r="B728" s="36" t="str">
        <f t="shared" si="55"/>
        <v>_20383</v>
      </c>
      <c r="C728" s="36" t="s">
        <v>7126</v>
      </c>
      <c r="D728" s="36" t="s">
        <v>89</v>
      </c>
      <c r="E728" s="36" t="str">
        <f t="shared" si="56"/>
        <v>_CAMSU</v>
      </c>
      <c r="F728" s="36" t="s">
        <v>46</v>
      </c>
      <c r="G728" s="36" t="s">
        <v>893</v>
      </c>
      <c r="H728" s="36" t="str">
        <f t="shared" si="57"/>
        <v>_VCEI3</v>
      </c>
      <c r="I728" s="36" t="s">
        <v>894</v>
      </c>
      <c r="J728" s="36" t="s">
        <v>6485</v>
      </c>
      <c r="K728" s="36" t="str">
        <f t="shared" si="58"/>
        <v>_ZCEEE</v>
      </c>
      <c r="L728" s="36" t="s">
        <v>6486</v>
      </c>
      <c r="M728" s="36" t="s">
        <v>6487</v>
      </c>
      <c r="N728" s="36" t="str">
        <f t="shared" si="59"/>
        <v>_ZCEE5</v>
      </c>
      <c r="O728" s="36" t="s">
        <v>6488</v>
      </c>
      <c r="P728" s="36" t="s">
        <v>6489</v>
      </c>
      <c r="Q728" s="36" t="s">
        <v>6490</v>
      </c>
    </row>
    <row r="729" spans="1:17">
      <c r="A729" s="36" t="s">
        <v>8296</v>
      </c>
      <c r="B729" s="36" t="str">
        <f t="shared" si="55"/>
        <v>_20384</v>
      </c>
      <c r="C729" s="36" t="s">
        <v>1009</v>
      </c>
      <c r="D729" s="36" t="s">
        <v>89</v>
      </c>
      <c r="E729" s="36" t="str">
        <f t="shared" si="56"/>
        <v>_CAMSU</v>
      </c>
      <c r="F729" s="36" t="s">
        <v>46</v>
      </c>
      <c r="G729" s="36" t="s">
        <v>893</v>
      </c>
      <c r="H729" s="36" t="str">
        <f t="shared" si="57"/>
        <v>_VCEI3</v>
      </c>
      <c r="I729" s="36" t="s">
        <v>894</v>
      </c>
      <c r="J729" s="36" t="s">
        <v>6485</v>
      </c>
      <c r="K729" s="36" t="str">
        <f t="shared" si="58"/>
        <v>_ZCEEE</v>
      </c>
      <c r="L729" s="36" t="s">
        <v>6486</v>
      </c>
      <c r="M729" s="36" t="s">
        <v>6487</v>
      </c>
      <c r="N729" s="36" t="str">
        <f t="shared" si="59"/>
        <v>_ZCEE5</v>
      </c>
      <c r="O729" s="36" t="s">
        <v>6488</v>
      </c>
      <c r="P729" s="36" t="s">
        <v>6489</v>
      </c>
      <c r="Q729" s="36" t="s">
        <v>6490</v>
      </c>
    </row>
    <row r="730" spans="1:17">
      <c r="A730" s="36" t="s">
        <v>8297</v>
      </c>
      <c r="B730" s="36" t="str">
        <f t="shared" si="55"/>
        <v>_20386</v>
      </c>
      <c r="C730" s="36" t="s">
        <v>7127</v>
      </c>
      <c r="D730" s="36" t="s">
        <v>89</v>
      </c>
      <c r="E730" s="36" t="str">
        <f t="shared" si="56"/>
        <v>_CAMSU</v>
      </c>
      <c r="F730" s="36" t="s">
        <v>46</v>
      </c>
      <c r="G730" s="36" t="s">
        <v>893</v>
      </c>
      <c r="H730" s="36" t="str">
        <f t="shared" si="57"/>
        <v>_VCEI3</v>
      </c>
      <c r="I730" s="36" t="s">
        <v>894</v>
      </c>
      <c r="J730" s="36" t="s">
        <v>6485</v>
      </c>
      <c r="K730" s="36" t="str">
        <f t="shared" si="58"/>
        <v>_ZCEEE</v>
      </c>
      <c r="L730" s="36" t="s">
        <v>6486</v>
      </c>
      <c r="M730" s="36" t="s">
        <v>6487</v>
      </c>
      <c r="N730" s="36" t="str">
        <f t="shared" si="59"/>
        <v>_ZCEE5</v>
      </c>
      <c r="O730" s="36" t="s">
        <v>6488</v>
      </c>
      <c r="P730" s="36" t="s">
        <v>6489</v>
      </c>
      <c r="Q730" s="36" t="s">
        <v>6490</v>
      </c>
    </row>
    <row r="731" spans="1:17">
      <c r="A731" s="36" t="s">
        <v>8298</v>
      </c>
      <c r="B731" s="36" t="str">
        <f t="shared" si="55"/>
        <v>_20387</v>
      </c>
      <c r="C731" s="36" t="s">
        <v>1010</v>
      </c>
      <c r="D731" s="36" t="s">
        <v>89</v>
      </c>
      <c r="E731" s="36" t="str">
        <f t="shared" si="56"/>
        <v>_CAMSU</v>
      </c>
      <c r="F731" s="36" t="s">
        <v>46</v>
      </c>
      <c r="G731" s="36" t="s">
        <v>893</v>
      </c>
      <c r="H731" s="36" t="str">
        <f t="shared" si="57"/>
        <v>_VCEI3</v>
      </c>
      <c r="I731" s="36" t="s">
        <v>894</v>
      </c>
      <c r="J731" s="36" t="s">
        <v>6485</v>
      </c>
      <c r="K731" s="36" t="str">
        <f t="shared" si="58"/>
        <v>_ZCEEE</v>
      </c>
      <c r="L731" s="36" t="s">
        <v>6486</v>
      </c>
      <c r="M731" s="36" t="s">
        <v>6487</v>
      </c>
      <c r="N731" s="36" t="str">
        <f t="shared" si="59"/>
        <v>_ZCEE5</v>
      </c>
      <c r="O731" s="36" t="s">
        <v>6488</v>
      </c>
      <c r="P731" s="36" t="s">
        <v>6489</v>
      </c>
      <c r="Q731" s="36" t="s">
        <v>6490</v>
      </c>
    </row>
    <row r="732" spans="1:17">
      <c r="A732" s="36" t="s">
        <v>8299</v>
      </c>
      <c r="B732" s="36" t="str">
        <f t="shared" si="55"/>
        <v>_20452</v>
      </c>
      <c r="C732" s="36" t="s">
        <v>6491</v>
      </c>
      <c r="D732" s="36" t="s">
        <v>89</v>
      </c>
      <c r="E732" s="36" t="str">
        <f t="shared" si="56"/>
        <v>_CAMSU</v>
      </c>
      <c r="F732" s="36" t="s">
        <v>46</v>
      </c>
      <c r="G732" s="36" t="s">
        <v>893</v>
      </c>
      <c r="H732" s="36" t="str">
        <f t="shared" si="57"/>
        <v>_VCEI3</v>
      </c>
      <c r="I732" s="36" t="s">
        <v>894</v>
      </c>
      <c r="J732" s="36" t="s">
        <v>6485</v>
      </c>
      <c r="K732" s="36" t="str">
        <f t="shared" si="58"/>
        <v>_ZCEEE</v>
      </c>
      <c r="L732" s="36" t="s">
        <v>6486</v>
      </c>
      <c r="M732" s="36" t="s">
        <v>6487</v>
      </c>
      <c r="N732" s="36" t="str">
        <f t="shared" si="59"/>
        <v>_ZCEE5</v>
      </c>
      <c r="O732" s="36" t="s">
        <v>6488</v>
      </c>
      <c r="P732" s="36" t="s">
        <v>6489</v>
      </c>
      <c r="Q732" s="36" t="s">
        <v>6490</v>
      </c>
    </row>
    <row r="733" spans="1:17">
      <c r="A733" s="36" t="s">
        <v>8300</v>
      </c>
      <c r="B733" s="36" t="str">
        <f t="shared" si="55"/>
        <v>_20455</v>
      </c>
      <c r="C733" s="36" t="s">
        <v>6492</v>
      </c>
      <c r="D733" s="36" t="s">
        <v>89</v>
      </c>
      <c r="E733" s="36" t="str">
        <f t="shared" si="56"/>
        <v>_CAMSU</v>
      </c>
      <c r="F733" s="36" t="s">
        <v>46</v>
      </c>
      <c r="G733" s="36" t="s">
        <v>893</v>
      </c>
      <c r="H733" s="36" t="str">
        <f t="shared" si="57"/>
        <v>_VCEI3</v>
      </c>
      <c r="I733" s="36" t="s">
        <v>894</v>
      </c>
      <c r="J733" s="36" t="s">
        <v>6485</v>
      </c>
      <c r="K733" s="36" t="str">
        <f t="shared" si="58"/>
        <v>_ZCEEE</v>
      </c>
      <c r="L733" s="36" t="s">
        <v>6486</v>
      </c>
      <c r="M733" s="36" t="s">
        <v>6487</v>
      </c>
      <c r="N733" s="36" t="str">
        <f t="shared" si="59"/>
        <v>_ZCEE5</v>
      </c>
      <c r="O733" s="36" t="s">
        <v>6488</v>
      </c>
      <c r="P733" s="36" t="s">
        <v>6489</v>
      </c>
      <c r="Q733" s="36" t="s">
        <v>6490</v>
      </c>
    </row>
    <row r="734" spans="1:17">
      <c r="A734" s="36" t="s">
        <v>8301</v>
      </c>
      <c r="B734" s="36" t="str">
        <f t="shared" si="55"/>
        <v>_30770</v>
      </c>
      <c r="C734" s="36" t="s">
        <v>7128</v>
      </c>
      <c r="D734" s="36" t="s">
        <v>89</v>
      </c>
      <c r="E734" s="36" t="str">
        <f t="shared" si="56"/>
        <v>_CAMSU</v>
      </c>
      <c r="F734" s="36" t="s">
        <v>46</v>
      </c>
      <c r="G734" s="36" t="s">
        <v>893</v>
      </c>
      <c r="H734" s="36" t="str">
        <f t="shared" si="57"/>
        <v>_VCEI3</v>
      </c>
      <c r="I734" s="36" t="s">
        <v>894</v>
      </c>
      <c r="J734" s="36" t="s">
        <v>6485</v>
      </c>
      <c r="K734" s="36" t="str">
        <f t="shared" si="58"/>
        <v>_ZCEEE</v>
      </c>
      <c r="L734" s="36" t="s">
        <v>6486</v>
      </c>
      <c r="M734" s="36" t="s">
        <v>6487</v>
      </c>
      <c r="N734" s="36" t="str">
        <f t="shared" si="59"/>
        <v>_ZCEE5</v>
      </c>
      <c r="O734" s="36" t="s">
        <v>6488</v>
      </c>
      <c r="P734" s="36" t="s">
        <v>6489</v>
      </c>
      <c r="Q734" s="36" t="s">
        <v>6490</v>
      </c>
    </row>
    <row r="735" spans="1:17">
      <c r="A735" s="36" t="s">
        <v>8302</v>
      </c>
      <c r="B735" s="36" t="str">
        <f t="shared" si="55"/>
        <v>_31110</v>
      </c>
      <c r="C735" s="36" t="s">
        <v>6493</v>
      </c>
      <c r="D735" s="36" t="s">
        <v>89</v>
      </c>
      <c r="E735" s="36" t="str">
        <f t="shared" si="56"/>
        <v>_CAMSU</v>
      </c>
      <c r="F735" s="36" t="s">
        <v>46</v>
      </c>
      <c r="G735" s="36" t="s">
        <v>893</v>
      </c>
      <c r="H735" s="36" t="str">
        <f t="shared" si="57"/>
        <v>_VCEI3</v>
      </c>
      <c r="I735" s="36" t="s">
        <v>894</v>
      </c>
      <c r="J735" s="36" t="s">
        <v>6485</v>
      </c>
      <c r="K735" s="36" t="str">
        <f t="shared" si="58"/>
        <v>_ZCEEE</v>
      </c>
      <c r="L735" s="36" t="s">
        <v>6486</v>
      </c>
      <c r="M735" s="36" t="s">
        <v>6487</v>
      </c>
      <c r="N735" s="36" t="str">
        <f t="shared" si="59"/>
        <v>_ZCEE5</v>
      </c>
      <c r="O735" s="36" t="s">
        <v>6488</v>
      </c>
      <c r="P735" s="36" t="s">
        <v>6489</v>
      </c>
      <c r="Q735" s="36" t="s">
        <v>6490</v>
      </c>
    </row>
    <row r="736" spans="1:17">
      <c r="A736" s="36" t="s">
        <v>8303</v>
      </c>
      <c r="B736" s="36" t="str">
        <f t="shared" si="55"/>
        <v>_31112</v>
      </c>
      <c r="C736" s="36" t="s">
        <v>6494</v>
      </c>
      <c r="D736" s="36" t="s">
        <v>89</v>
      </c>
      <c r="E736" s="36" t="str">
        <f t="shared" si="56"/>
        <v>_CAMSU</v>
      </c>
      <c r="F736" s="36" t="s">
        <v>46</v>
      </c>
      <c r="G736" s="36" t="s">
        <v>893</v>
      </c>
      <c r="H736" s="36" t="str">
        <f t="shared" si="57"/>
        <v>_VCEI3</v>
      </c>
      <c r="I736" s="36" t="s">
        <v>894</v>
      </c>
      <c r="J736" s="36" t="s">
        <v>6485</v>
      </c>
      <c r="K736" s="36" t="str">
        <f t="shared" si="58"/>
        <v>_ZCEEE</v>
      </c>
      <c r="L736" s="36" t="s">
        <v>6486</v>
      </c>
      <c r="M736" s="36" t="s">
        <v>6487</v>
      </c>
      <c r="N736" s="36" t="str">
        <f t="shared" si="59"/>
        <v>_ZCEE5</v>
      </c>
      <c r="O736" s="36" t="s">
        <v>6488</v>
      </c>
      <c r="P736" s="36" t="s">
        <v>6489</v>
      </c>
      <c r="Q736" s="36" t="s">
        <v>6490</v>
      </c>
    </row>
    <row r="737" spans="1:17">
      <c r="A737" s="36" t="s">
        <v>8304</v>
      </c>
      <c r="B737" s="36" t="str">
        <f t="shared" si="55"/>
        <v>_31113</v>
      </c>
      <c r="C737" s="36" t="s">
        <v>6495</v>
      </c>
      <c r="D737" s="36" t="s">
        <v>89</v>
      </c>
      <c r="E737" s="36" t="str">
        <f t="shared" si="56"/>
        <v>_CAMSU</v>
      </c>
      <c r="F737" s="36" t="s">
        <v>46</v>
      </c>
      <c r="G737" s="36" t="s">
        <v>893</v>
      </c>
      <c r="H737" s="36" t="str">
        <f t="shared" si="57"/>
        <v>_VCEI3</v>
      </c>
      <c r="I737" s="36" t="s">
        <v>894</v>
      </c>
      <c r="J737" s="36" t="s">
        <v>6485</v>
      </c>
      <c r="K737" s="36" t="str">
        <f t="shared" si="58"/>
        <v>_ZCEEE</v>
      </c>
      <c r="L737" s="36" t="s">
        <v>6486</v>
      </c>
      <c r="M737" s="36" t="s">
        <v>6487</v>
      </c>
      <c r="N737" s="36" t="str">
        <f t="shared" si="59"/>
        <v>_ZCEE5</v>
      </c>
      <c r="O737" s="36" t="s">
        <v>6488</v>
      </c>
      <c r="P737" s="36" t="s">
        <v>6489</v>
      </c>
      <c r="Q737" s="36" t="s">
        <v>6490</v>
      </c>
    </row>
    <row r="738" spans="1:17">
      <c r="A738" s="36" t="s">
        <v>8305</v>
      </c>
      <c r="B738" s="36" t="str">
        <f t="shared" si="55"/>
        <v>_31114</v>
      </c>
      <c r="C738" s="36" t="s">
        <v>7129</v>
      </c>
      <c r="D738" s="36" t="s">
        <v>89</v>
      </c>
      <c r="E738" s="36" t="str">
        <f t="shared" si="56"/>
        <v>_CAMSU</v>
      </c>
      <c r="F738" s="36" t="s">
        <v>46</v>
      </c>
      <c r="G738" s="36" t="s">
        <v>893</v>
      </c>
      <c r="H738" s="36" t="str">
        <f t="shared" si="57"/>
        <v>_VCEI3</v>
      </c>
      <c r="I738" s="36" t="s">
        <v>894</v>
      </c>
      <c r="J738" s="36" t="s">
        <v>6485</v>
      </c>
      <c r="K738" s="36" t="str">
        <f t="shared" si="58"/>
        <v>_ZCEEE</v>
      </c>
      <c r="L738" s="36" t="s">
        <v>6486</v>
      </c>
      <c r="M738" s="36" t="s">
        <v>6487</v>
      </c>
      <c r="N738" s="36" t="str">
        <f t="shared" si="59"/>
        <v>_ZCEE5</v>
      </c>
      <c r="O738" s="36" t="s">
        <v>6488</v>
      </c>
      <c r="P738" s="36" t="s">
        <v>6489</v>
      </c>
      <c r="Q738" s="36" t="s">
        <v>6490</v>
      </c>
    </row>
    <row r="739" spans="1:17">
      <c r="A739" s="36" t="s">
        <v>8306</v>
      </c>
      <c r="B739" s="36" t="str">
        <f t="shared" si="55"/>
        <v>_31115</v>
      </c>
      <c r="C739" s="36" t="s">
        <v>6496</v>
      </c>
      <c r="D739" s="36" t="s">
        <v>89</v>
      </c>
      <c r="E739" s="36" t="str">
        <f t="shared" si="56"/>
        <v>_CAMSU</v>
      </c>
      <c r="F739" s="36" t="s">
        <v>46</v>
      </c>
      <c r="G739" s="36" t="s">
        <v>893</v>
      </c>
      <c r="H739" s="36" t="str">
        <f t="shared" si="57"/>
        <v>_VCEI3</v>
      </c>
      <c r="I739" s="36" t="s">
        <v>894</v>
      </c>
      <c r="J739" s="36" t="s">
        <v>6485</v>
      </c>
      <c r="K739" s="36" t="str">
        <f t="shared" si="58"/>
        <v>_ZCEEE</v>
      </c>
      <c r="L739" s="36" t="s">
        <v>6486</v>
      </c>
      <c r="M739" s="36" t="s">
        <v>6487</v>
      </c>
      <c r="N739" s="36" t="str">
        <f t="shared" si="59"/>
        <v>_ZCEE5</v>
      </c>
      <c r="O739" s="36" t="s">
        <v>6488</v>
      </c>
      <c r="P739" s="36" t="s">
        <v>6489</v>
      </c>
      <c r="Q739" s="36" t="s">
        <v>6490</v>
      </c>
    </row>
    <row r="740" spans="1:17">
      <c r="A740" s="36" t="s">
        <v>8307</v>
      </c>
      <c r="B740" s="36" t="str">
        <f t="shared" si="55"/>
        <v>_31117</v>
      </c>
      <c r="C740" s="36" t="s">
        <v>7130</v>
      </c>
      <c r="D740" s="36" t="s">
        <v>89</v>
      </c>
      <c r="E740" s="36" t="str">
        <f t="shared" si="56"/>
        <v>_CAMSU</v>
      </c>
      <c r="F740" s="36" t="s">
        <v>46</v>
      </c>
      <c r="G740" s="36" t="s">
        <v>893</v>
      </c>
      <c r="H740" s="36" t="str">
        <f t="shared" si="57"/>
        <v>_VCEI3</v>
      </c>
      <c r="I740" s="36" t="s">
        <v>894</v>
      </c>
      <c r="J740" s="36" t="s">
        <v>6485</v>
      </c>
      <c r="K740" s="36" t="str">
        <f t="shared" si="58"/>
        <v>_ZCEEE</v>
      </c>
      <c r="L740" s="36" t="s">
        <v>6486</v>
      </c>
      <c r="M740" s="36" t="s">
        <v>6487</v>
      </c>
      <c r="N740" s="36" t="str">
        <f t="shared" si="59"/>
        <v>_ZCEE5</v>
      </c>
      <c r="O740" s="36" t="s">
        <v>6488</v>
      </c>
      <c r="P740" s="36" t="s">
        <v>6489</v>
      </c>
      <c r="Q740" s="36" t="s">
        <v>6490</v>
      </c>
    </row>
    <row r="741" spans="1:17">
      <c r="A741" s="36" t="s">
        <v>8308</v>
      </c>
      <c r="B741" s="36" t="str">
        <f t="shared" si="55"/>
        <v>_31118</v>
      </c>
      <c r="C741" s="36" t="s">
        <v>7131</v>
      </c>
      <c r="D741" s="36" t="s">
        <v>89</v>
      </c>
      <c r="E741" s="36" t="str">
        <f t="shared" si="56"/>
        <v>_CAMSU</v>
      </c>
      <c r="F741" s="36" t="s">
        <v>46</v>
      </c>
      <c r="G741" s="36" t="s">
        <v>893</v>
      </c>
      <c r="H741" s="36" t="str">
        <f t="shared" si="57"/>
        <v>_VCEI3</v>
      </c>
      <c r="I741" s="36" t="s">
        <v>894</v>
      </c>
      <c r="J741" s="36" t="s">
        <v>6485</v>
      </c>
      <c r="K741" s="36" t="str">
        <f t="shared" si="58"/>
        <v>_ZCEEE</v>
      </c>
      <c r="L741" s="36" t="s">
        <v>6486</v>
      </c>
      <c r="M741" s="36" t="s">
        <v>6487</v>
      </c>
      <c r="N741" s="36" t="str">
        <f t="shared" si="59"/>
        <v>_ZCEE5</v>
      </c>
      <c r="O741" s="36" t="s">
        <v>6488</v>
      </c>
      <c r="P741" s="36" t="s">
        <v>6489</v>
      </c>
      <c r="Q741" s="36" t="s">
        <v>6490</v>
      </c>
    </row>
    <row r="742" spans="1:17">
      <c r="A742" s="36" t="s">
        <v>8309</v>
      </c>
      <c r="B742" s="36" t="str">
        <f t="shared" si="55"/>
        <v>_31120</v>
      </c>
      <c r="C742" s="36" t="s">
        <v>6497</v>
      </c>
      <c r="D742" s="36" t="s">
        <v>89</v>
      </c>
      <c r="E742" s="36" t="str">
        <f t="shared" si="56"/>
        <v>_CAMSU</v>
      </c>
      <c r="F742" s="36" t="s">
        <v>46</v>
      </c>
      <c r="G742" s="36" t="s">
        <v>893</v>
      </c>
      <c r="H742" s="36" t="str">
        <f t="shared" si="57"/>
        <v>_VCEI3</v>
      </c>
      <c r="I742" s="36" t="s">
        <v>894</v>
      </c>
      <c r="J742" s="36" t="s">
        <v>6485</v>
      </c>
      <c r="K742" s="36" t="str">
        <f t="shared" si="58"/>
        <v>_ZCEEE</v>
      </c>
      <c r="L742" s="36" t="s">
        <v>6486</v>
      </c>
      <c r="M742" s="36" t="s">
        <v>6487</v>
      </c>
      <c r="N742" s="36" t="str">
        <f t="shared" si="59"/>
        <v>_ZCEE5</v>
      </c>
      <c r="O742" s="36" t="s">
        <v>6488</v>
      </c>
      <c r="P742" s="36" t="s">
        <v>6489</v>
      </c>
      <c r="Q742" s="36" t="s">
        <v>6490</v>
      </c>
    </row>
    <row r="743" spans="1:17">
      <c r="A743" s="36" t="s">
        <v>8310</v>
      </c>
      <c r="B743" s="36" t="str">
        <f t="shared" si="55"/>
        <v>_31121</v>
      </c>
      <c r="C743" s="36" t="s">
        <v>6498</v>
      </c>
      <c r="D743" s="36" t="s">
        <v>89</v>
      </c>
      <c r="E743" s="36" t="str">
        <f t="shared" si="56"/>
        <v>_CAMSU</v>
      </c>
      <c r="F743" s="36" t="s">
        <v>46</v>
      </c>
      <c r="G743" s="36" t="s">
        <v>893</v>
      </c>
      <c r="H743" s="36" t="str">
        <f t="shared" si="57"/>
        <v>_VCEI3</v>
      </c>
      <c r="I743" s="36" t="s">
        <v>894</v>
      </c>
      <c r="J743" s="36" t="s">
        <v>6485</v>
      </c>
      <c r="K743" s="36" t="str">
        <f t="shared" si="58"/>
        <v>_ZCEEE</v>
      </c>
      <c r="L743" s="36" t="s">
        <v>6486</v>
      </c>
      <c r="M743" s="36" t="s">
        <v>6487</v>
      </c>
      <c r="N743" s="36" t="str">
        <f t="shared" si="59"/>
        <v>_ZCEE5</v>
      </c>
      <c r="O743" s="36" t="s">
        <v>6488</v>
      </c>
      <c r="P743" s="36" t="s">
        <v>6489</v>
      </c>
      <c r="Q743" s="36" t="s">
        <v>6490</v>
      </c>
    </row>
    <row r="744" spans="1:17">
      <c r="A744" s="36" t="s">
        <v>8311</v>
      </c>
      <c r="B744" s="36" t="str">
        <f t="shared" si="55"/>
        <v>_31125</v>
      </c>
      <c r="C744" s="36" t="s">
        <v>6499</v>
      </c>
      <c r="D744" s="36" t="s">
        <v>89</v>
      </c>
      <c r="E744" s="36" t="str">
        <f t="shared" si="56"/>
        <v>_CAMSU</v>
      </c>
      <c r="F744" s="36" t="s">
        <v>46</v>
      </c>
      <c r="G744" s="36" t="s">
        <v>893</v>
      </c>
      <c r="H744" s="36" t="str">
        <f t="shared" si="57"/>
        <v>_VCEI3</v>
      </c>
      <c r="I744" s="36" t="s">
        <v>894</v>
      </c>
      <c r="J744" s="36" t="s">
        <v>6485</v>
      </c>
      <c r="K744" s="36" t="str">
        <f t="shared" si="58"/>
        <v>_ZCEEE</v>
      </c>
      <c r="L744" s="36" t="s">
        <v>6486</v>
      </c>
      <c r="M744" s="36" t="s">
        <v>6487</v>
      </c>
      <c r="N744" s="36" t="str">
        <f t="shared" si="59"/>
        <v>_ZCEE5</v>
      </c>
      <c r="O744" s="36" t="s">
        <v>6488</v>
      </c>
      <c r="P744" s="36" t="s">
        <v>6489</v>
      </c>
      <c r="Q744" s="36" t="s">
        <v>6490</v>
      </c>
    </row>
    <row r="745" spans="1:17">
      <c r="A745" s="36" t="s">
        <v>8312</v>
      </c>
      <c r="B745" s="36" t="str">
        <f t="shared" si="55"/>
        <v>_31126</v>
      </c>
      <c r="C745" s="36" t="s">
        <v>6500</v>
      </c>
      <c r="D745" s="36" t="s">
        <v>89</v>
      </c>
      <c r="E745" s="36" t="str">
        <f t="shared" si="56"/>
        <v>_CAMSU</v>
      </c>
      <c r="F745" s="36" t="s">
        <v>46</v>
      </c>
      <c r="G745" s="36" t="s">
        <v>893</v>
      </c>
      <c r="H745" s="36" t="str">
        <f t="shared" si="57"/>
        <v>_VCEI3</v>
      </c>
      <c r="I745" s="36" t="s">
        <v>894</v>
      </c>
      <c r="J745" s="36" t="s">
        <v>6485</v>
      </c>
      <c r="K745" s="36" t="str">
        <f t="shared" si="58"/>
        <v>_ZCEEE</v>
      </c>
      <c r="L745" s="36" t="s">
        <v>6486</v>
      </c>
      <c r="M745" s="36" t="s">
        <v>6487</v>
      </c>
      <c r="N745" s="36" t="str">
        <f t="shared" si="59"/>
        <v>_ZCEE5</v>
      </c>
      <c r="O745" s="36" t="s">
        <v>6488</v>
      </c>
      <c r="P745" s="36" t="s">
        <v>6489</v>
      </c>
      <c r="Q745" s="36" t="s">
        <v>6490</v>
      </c>
    </row>
    <row r="746" spans="1:17">
      <c r="A746" s="36" t="s">
        <v>8313</v>
      </c>
      <c r="B746" s="36" t="str">
        <f t="shared" si="55"/>
        <v>_10070</v>
      </c>
      <c r="C746" s="36" t="s">
        <v>7352</v>
      </c>
      <c r="D746" s="36" t="s">
        <v>89</v>
      </c>
      <c r="E746" s="36" t="str">
        <f t="shared" si="56"/>
        <v>_CAMSU</v>
      </c>
      <c r="F746" s="36" t="s">
        <v>46</v>
      </c>
      <c r="G746" s="36" t="s">
        <v>7349</v>
      </c>
      <c r="H746" s="36" t="str">
        <f t="shared" si="57"/>
        <v>_VCFIN</v>
      </c>
      <c r="I746" s="36" t="s">
        <v>214</v>
      </c>
      <c r="J746" s="36" t="s">
        <v>215</v>
      </c>
      <c r="K746" s="36" t="str">
        <f t="shared" si="58"/>
        <v>_ABCFI</v>
      </c>
      <c r="L746" s="36" t="s">
        <v>216</v>
      </c>
      <c r="M746" s="36" t="s">
        <v>7350</v>
      </c>
      <c r="N746" s="36" t="str">
        <f t="shared" si="59"/>
        <v>_ABCF5</v>
      </c>
      <c r="O746" s="36" t="s">
        <v>218</v>
      </c>
      <c r="P746" s="36" t="s">
        <v>217</v>
      </c>
      <c r="Q746" s="36" t="s">
        <v>7351</v>
      </c>
    </row>
    <row r="747" spans="1:17">
      <c r="A747" s="36" t="s">
        <v>8314</v>
      </c>
      <c r="B747" s="36" t="str">
        <f t="shared" si="55"/>
        <v>_31650</v>
      </c>
      <c r="C747" s="36" t="s">
        <v>219</v>
      </c>
      <c r="D747" s="36" t="s">
        <v>89</v>
      </c>
      <c r="E747" s="36" t="str">
        <f t="shared" si="56"/>
        <v>_CAMSU</v>
      </c>
      <c r="F747" s="36" t="s">
        <v>46</v>
      </c>
      <c r="G747" s="36" t="s">
        <v>7349</v>
      </c>
      <c r="H747" s="36" t="str">
        <f t="shared" si="57"/>
        <v>_VCFIN</v>
      </c>
      <c r="I747" s="36" t="s">
        <v>214</v>
      </c>
      <c r="J747" s="36" t="s">
        <v>215</v>
      </c>
      <c r="K747" s="36" t="str">
        <f t="shared" si="58"/>
        <v>_ABCFI</v>
      </c>
      <c r="L747" s="36" t="s">
        <v>216</v>
      </c>
      <c r="M747" s="36" t="s">
        <v>7350</v>
      </c>
      <c r="N747" s="36" t="str">
        <f t="shared" si="59"/>
        <v>_ABCF5</v>
      </c>
      <c r="O747" s="36" t="s">
        <v>218</v>
      </c>
      <c r="P747" s="36" t="s">
        <v>217</v>
      </c>
      <c r="Q747" s="36" t="s">
        <v>7351</v>
      </c>
    </row>
    <row r="748" spans="1:17">
      <c r="A748" s="36" t="s">
        <v>8315</v>
      </c>
      <c r="B748" s="36" t="str">
        <f t="shared" si="55"/>
        <v>_31651</v>
      </c>
      <c r="C748" s="36" t="s">
        <v>220</v>
      </c>
      <c r="D748" s="36" t="s">
        <v>89</v>
      </c>
      <c r="E748" s="36" t="str">
        <f t="shared" si="56"/>
        <v>_CAMSU</v>
      </c>
      <c r="F748" s="36" t="s">
        <v>46</v>
      </c>
      <c r="G748" s="36" t="s">
        <v>7349</v>
      </c>
      <c r="H748" s="36" t="str">
        <f t="shared" si="57"/>
        <v>_VCFIN</v>
      </c>
      <c r="I748" s="36" t="s">
        <v>214</v>
      </c>
      <c r="J748" s="36" t="s">
        <v>215</v>
      </c>
      <c r="K748" s="36" t="str">
        <f t="shared" si="58"/>
        <v>_ABCFI</v>
      </c>
      <c r="L748" s="36" t="s">
        <v>216</v>
      </c>
      <c r="M748" s="36" t="s">
        <v>7350</v>
      </c>
      <c r="N748" s="36" t="str">
        <f t="shared" si="59"/>
        <v>_ABCF5</v>
      </c>
      <c r="O748" s="36" t="s">
        <v>218</v>
      </c>
      <c r="P748" s="36" t="s">
        <v>217</v>
      </c>
      <c r="Q748" s="36" t="s">
        <v>7351</v>
      </c>
    </row>
    <row r="749" spans="1:17">
      <c r="A749" s="36" t="s">
        <v>8316</v>
      </c>
      <c r="B749" s="36" t="str">
        <f t="shared" si="55"/>
        <v>_10045</v>
      </c>
      <c r="C749" s="36" t="s">
        <v>223</v>
      </c>
      <c r="D749" s="36" t="s">
        <v>89</v>
      </c>
      <c r="E749" s="36" t="str">
        <f t="shared" si="56"/>
        <v>_CAMSU</v>
      </c>
      <c r="F749" s="36" t="s">
        <v>46</v>
      </c>
      <c r="G749" s="36" t="s">
        <v>7349</v>
      </c>
      <c r="H749" s="36" t="str">
        <f t="shared" si="57"/>
        <v>_VCFIN</v>
      </c>
      <c r="I749" s="36" t="s">
        <v>214</v>
      </c>
      <c r="J749" s="36" t="s">
        <v>213</v>
      </c>
      <c r="K749" s="36" t="str">
        <f t="shared" si="58"/>
        <v>_AVCFO</v>
      </c>
      <c r="L749" s="36" t="s">
        <v>6649</v>
      </c>
      <c r="M749" s="36" t="s">
        <v>221</v>
      </c>
      <c r="N749" s="36" t="str">
        <f t="shared" si="59"/>
        <v>_ACBUD</v>
      </c>
      <c r="O749" s="36" t="s">
        <v>222</v>
      </c>
      <c r="P749" s="36" t="s">
        <v>7353</v>
      </c>
      <c r="Q749" s="36" t="s">
        <v>7354</v>
      </c>
    </row>
    <row r="750" spans="1:17">
      <c r="A750" s="36" t="s">
        <v>8317</v>
      </c>
      <c r="B750" s="36" t="str">
        <f t="shared" si="55"/>
        <v>_10047</v>
      </c>
      <c r="C750" s="36" t="s">
        <v>224</v>
      </c>
      <c r="D750" s="36" t="s">
        <v>89</v>
      </c>
      <c r="E750" s="36" t="str">
        <f t="shared" si="56"/>
        <v>_CAMSU</v>
      </c>
      <c r="F750" s="36" t="s">
        <v>46</v>
      </c>
      <c r="G750" s="36" t="s">
        <v>7349</v>
      </c>
      <c r="H750" s="36" t="str">
        <f t="shared" si="57"/>
        <v>_VCFIN</v>
      </c>
      <c r="I750" s="36" t="s">
        <v>214</v>
      </c>
      <c r="J750" s="36" t="s">
        <v>213</v>
      </c>
      <c r="K750" s="36" t="str">
        <f t="shared" si="58"/>
        <v>_AVCFO</v>
      </c>
      <c r="L750" s="36" t="s">
        <v>6649</v>
      </c>
      <c r="M750" s="36" t="s">
        <v>221</v>
      </c>
      <c r="N750" s="36" t="str">
        <f t="shared" si="59"/>
        <v>_ACBUD</v>
      </c>
      <c r="O750" s="36" t="s">
        <v>222</v>
      </c>
      <c r="P750" s="36" t="s">
        <v>7353</v>
      </c>
      <c r="Q750" s="36" t="s">
        <v>7354</v>
      </c>
    </row>
    <row r="751" spans="1:17">
      <c r="A751" s="36" t="s">
        <v>8318</v>
      </c>
      <c r="B751" s="36" t="str">
        <f t="shared" si="55"/>
        <v>_10060</v>
      </c>
      <c r="C751" s="36" t="s">
        <v>225</v>
      </c>
      <c r="D751" s="36" t="s">
        <v>89</v>
      </c>
      <c r="E751" s="36" t="str">
        <f t="shared" si="56"/>
        <v>_CAMSU</v>
      </c>
      <c r="F751" s="36" t="s">
        <v>46</v>
      </c>
      <c r="G751" s="36" t="s">
        <v>7349</v>
      </c>
      <c r="H751" s="36" t="str">
        <f t="shared" si="57"/>
        <v>_VCFIN</v>
      </c>
      <c r="I751" s="36" t="s">
        <v>214</v>
      </c>
      <c r="J751" s="36" t="s">
        <v>213</v>
      </c>
      <c r="K751" s="36" t="str">
        <f t="shared" si="58"/>
        <v>_AVCFO</v>
      </c>
      <c r="L751" s="36" t="s">
        <v>6649</v>
      </c>
      <c r="M751" s="36" t="s">
        <v>221</v>
      </c>
      <c r="N751" s="36" t="str">
        <f t="shared" si="59"/>
        <v>_ACBUD</v>
      </c>
      <c r="O751" s="36" t="s">
        <v>222</v>
      </c>
      <c r="P751" s="36" t="s">
        <v>7353</v>
      </c>
      <c r="Q751" s="36" t="s">
        <v>7354</v>
      </c>
    </row>
    <row r="752" spans="1:17">
      <c r="A752" s="36" t="s">
        <v>8319</v>
      </c>
      <c r="B752" s="36" t="str">
        <f t="shared" si="55"/>
        <v>_10075</v>
      </c>
      <c r="C752" s="36" t="s">
        <v>228</v>
      </c>
      <c r="D752" s="36" t="s">
        <v>89</v>
      </c>
      <c r="E752" s="36" t="str">
        <f t="shared" si="56"/>
        <v>_CAMSU</v>
      </c>
      <c r="F752" s="36" t="s">
        <v>46</v>
      </c>
      <c r="G752" s="36" t="s">
        <v>7349</v>
      </c>
      <c r="H752" s="36" t="str">
        <f t="shared" si="57"/>
        <v>_VCFIN</v>
      </c>
      <c r="I752" s="36" t="s">
        <v>214</v>
      </c>
      <c r="J752" s="36" t="s">
        <v>213</v>
      </c>
      <c r="K752" s="36" t="str">
        <f t="shared" si="58"/>
        <v>_AVCFO</v>
      </c>
      <c r="L752" s="36" t="s">
        <v>6649</v>
      </c>
      <c r="M752" s="36" t="s">
        <v>226</v>
      </c>
      <c r="N752" s="36" t="str">
        <f t="shared" si="59"/>
        <v>_ADPAO</v>
      </c>
      <c r="O752" s="36" t="s">
        <v>227</v>
      </c>
      <c r="P752" s="36" t="s">
        <v>7355</v>
      </c>
      <c r="Q752" s="36" t="s">
        <v>7356</v>
      </c>
    </row>
    <row r="753" spans="1:17">
      <c r="A753" s="36" t="s">
        <v>8320</v>
      </c>
      <c r="B753" s="36" t="str">
        <f t="shared" si="55"/>
        <v>_19500</v>
      </c>
      <c r="C753" s="36" t="s">
        <v>229</v>
      </c>
      <c r="D753" s="36" t="s">
        <v>89</v>
      </c>
      <c r="E753" s="36" t="str">
        <f t="shared" si="56"/>
        <v>_CAMSU</v>
      </c>
      <c r="F753" s="36" t="s">
        <v>46</v>
      </c>
      <c r="G753" s="36" t="s">
        <v>7349</v>
      </c>
      <c r="H753" s="36" t="str">
        <f t="shared" si="57"/>
        <v>_VCFIN</v>
      </c>
      <c r="I753" s="36" t="s">
        <v>214</v>
      </c>
      <c r="J753" s="36" t="s">
        <v>213</v>
      </c>
      <c r="K753" s="36" t="str">
        <f t="shared" si="58"/>
        <v>_AVCFO</v>
      </c>
      <c r="L753" s="36" t="s">
        <v>6649</v>
      </c>
      <c r="M753" s="36" t="s">
        <v>226</v>
      </c>
      <c r="N753" s="36" t="str">
        <f t="shared" si="59"/>
        <v>_ADPAO</v>
      </c>
      <c r="O753" s="36" t="s">
        <v>227</v>
      </c>
      <c r="P753" s="36" t="s">
        <v>7355</v>
      </c>
      <c r="Q753" s="36" t="s">
        <v>7356</v>
      </c>
    </row>
    <row r="754" spans="1:17">
      <c r="A754" s="36" t="s">
        <v>8321</v>
      </c>
      <c r="B754" s="36" t="str">
        <f t="shared" si="55"/>
        <v>_19501</v>
      </c>
      <c r="C754" s="36" t="s">
        <v>230</v>
      </c>
      <c r="D754" s="36" t="s">
        <v>89</v>
      </c>
      <c r="E754" s="36" t="str">
        <f t="shared" si="56"/>
        <v>_CAMSU</v>
      </c>
      <c r="F754" s="36" t="s">
        <v>46</v>
      </c>
      <c r="G754" s="36" t="s">
        <v>7349</v>
      </c>
      <c r="H754" s="36" t="str">
        <f t="shared" si="57"/>
        <v>_VCFIN</v>
      </c>
      <c r="I754" s="36" t="s">
        <v>214</v>
      </c>
      <c r="J754" s="36" t="s">
        <v>213</v>
      </c>
      <c r="K754" s="36" t="str">
        <f t="shared" si="58"/>
        <v>_AVCFO</v>
      </c>
      <c r="L754" s="36" t="s">
        <v>6649</v>
      </c>
      <c r="M754" s="36" t="s">
        <v>226</v>
      </c>
      <c r="N754" s="36" t="str">
        <f t="shared" si="59"/>
        <v>_ADPAO</v>
      </c>
      <c r="O754" s="36" t="s">
        <v>227</v>
      </c>
      <c r="P754" s="36" t="s">
        <v>7355</v>
      </c>
      <c r="Q754" s="36" t="s">
        <v>7356</v>
      </c>
    </row>
    <row r="755" spans="1:17">
      <c r="A755" s="36" t="s">
        <v>8322</v>
      </c>
      <c r="B755" s="36" t="str">
        <f t="shared" si="55"/>
        <v>_10120</v>
      </c>
      <c r="C755" s="36" t="s">
        <v>233</v>
      </c>
      <c r="D755" s="36" t="s">
        <v>89</v>
      </c>
      <c r="E755" s="36" t="str">
        <f t="shared" si="56"/>
        <v>_CAMSU</v>
      </c>
      <c r="F755" s="36" t="s">
        <v>46</v>
      </c>
      <c r="G755" s="36" t="s">
        <v>7349</v>
      </c>
      <c r="H755" s="36" t="str">
        <f t="shared" si="57"/>
        <v>_VCFIN</v>
      </c>
      <c r="I755" s="36" t="s">
        <v>214</v>
      </c>
      <c r="J755" s="36" t="s">
        <v>213</v>
      </c>
      <c r="K755" s="36" t="str">
        <f t="shared" si="58"/>
        <v>_AVCFO</v>
      </c>
      <c r="L755" s="36" t="s">
        <v>6649</v>
      </c>
      <c r="M755" s="36" t="s">
        <v>231</v>
      </c>
      <c r="N755" s="36" t="str">
        <f t="shared" si="59"/>
        <v>_AGSPC</v>
      </c>
      <c r="O755" s="36" t="s">
        <v>12382</v>
      </c>
      <c r="P755" s="36" t="s">
        <v>232</v>
      </c>
      <c r="Q755" s="36" t="s">
        <v>12383</v>
      </c>
    </row>
    <row r="756" spans="1:17">
      <c r="A756" s="36" t="s">
        <v>8323</v>
      </c>
      <c r="B756" s="36" t="str">
        <f t="shared" si="55"/>
        <v>_10121</v>
      </c>
      <c r="C756" s="36" t="s">
        <v>234</v>
      </c>
      <c r="D756" s="36" t="s">
        <v>89</v>
      </c>
      <c r="E756" s="36" t="str">
        <f t="shared" si="56"/>
        <v>_CAMSU</v>
      </c>
      <c r="F756" s="36" t="s">
        <v>46</v>
      </c>
      <c r="G756" s="36" t="s">
        <v>7349</v>
      </c>
      <c r="H756" s="36" t="str">
        <f t="shared" si="57"/>
        <v>_VCFIN</v>
      </c>
      <c r="I756" s="36" t="s">
        <v>214</v>
      </c>
      <c r="J756" s="36" t="s">
        <v>213</v>
      </c>
      <c r="K756" s="36" t="str">
        <f t="shared" si="58"/>
        <v>_AVCFO</v>
      </c>
      <c r="L756" s="36" t="s">
        <v>6649</v>
      </c>
      <c r="M756" s="36" t="s">
        <v>231</v>
      </c>
      <c r="N756" s="36" t="str">
        <f t="shared" si="59"/>
        <v>_AGSPC</v>
      </c>
      <c r="O756" s="36" t="s">
        <v>12382</v>
      </c>
      <c r="P756" s="36" t="s">
        <v>232</v>
      </c>
      <c r="Q756" s="36" t="s">
        <v>12383</v>
      </c>
    </row>
    <row r="757" spans="1:17">
      <c r="A757" s="36" t="s">
        <v>12384</v>
      </c>
      <c r="B757" s="36" t="str">
        <f t="shared" si="55"/>
        <v>_10122</v>
      </c>
      <c r="C757" s="36" t="s">
        <v>12385</v>
      </c>
      <c r="D757" s="36" t="s">
        <v>89</v>
      </c>
      <c r="E757" s="36" t="str">
        <f t="shared" si="56"/>
        <v>_CAMSU</v>
      </c>
      <c r="F757" s="36" t="s">
        <v>46</v>
      </c>
      <c r="G757" s="36" t="s">
        <v>7349</v>
      </c>
      <c r="H757" s="36" t="str">
        <f t="shared" si="57"/>
        <v>_VCFIN</v>
      </c>
      <c r="I757" s="36" t="s">
        <v>214</v>
      </c>
      <c r="J757" s="36" t="s">
        <v>213</v>
      </c>
      <c r="K757" s="36" t="str">
        <f t="shared" si="58"/>
        <v>_AVCFO</v>
      </c>
      <c r="L757" s="36" t="s">
        <v>6649</v>
      </c>
      <c r="M757" s="36" t="s">
        <v>231</v>
      </c>
      <c r="N757" s="36" t="str">
        <f t="shared" si="59"/>
        <v>_AGSPC</v>
      </c>
      <c r="O757" s="36" t="s">
        <v>12382</v>
      </c>
      <c r="P757" s="36" t="s">
        <v>232</v>
      </c>
      <c r="Q757" s="36" t="s">
        <v>12383</v>
      </c>
    </row>
    <row r="758" spans="1:17">
      <c r="A758" s="36" t="s">
        <v>8339</v>
      </c>
      <c r="B758" s="36" t="str">
        <f t="shared" si="55"/>
        <v>_15176</v>
      </c>
      <c r="C758" s="36" t="s">
        <v>12386</v>
      </c>
      <c r="D758" s="36" t="s">
        <v>89</v>
      </c>
      <c r="E758" s="36" t="str">
        <f t="shared" si="56"/>
        <v>_CAMSU</v>
      </c>
      <c r="F758" s="36" t="s">
        <v>46</v>
      </c>
      <c r="G758" s="36" t="s">
        <v>7349</v>
      </c>
      <c r="H758" s="36" t="str">
        <f t="shared" si="57"/>
        <v>_VCFIN</v>
      </c>
      <c r="I758" s="36" t="s">
        <v>214</v>
      </c>
      <c r="J758" s="36" t="s">
        <v>213</v>
      </c>
      <c r="K758" s="36" t="str">
        <f t="shared" si="58"/>
        <v>_AVCFO</v>
      </c>
      <c r="L758" s="36" t="s">
        <v>6649</v>
      </c>
      <c r="M758" s="36" t="s">
        <v>231</v>
      </c>
      <c r="N758" s="36" t="str">
        <f t="shared" si="59"/>
        <v>_AGSPC</v>
      </c>
      <c r="O758" s="36" t="s">
        <v>12382</v>
      </c>
      <c r="P758" s="36" t="s">
        <v>232</v>
      </c>
      <c r="Q758" s="36" t="s">
        <v>12383</v>
      </c>
    </row>
    <row r="759" spans="1:17">
      <c r="A759" s="36" t="s">
        <v>8344</v>
      </c>
      <c r="B759" s="36" t="str">
        <f t="shared" si="55"/>
        <v>_15227</v>
      </c>
      <c r="C759" s="36" t="s">
        <v>12387</v>
      </c>
      <c r="D759" s="36" t="s">
        <v>89</v>
      </c>
      <c r="E759" s="36" t="str">
        <f t="shared" si="56"/>
        <v>_CAMSU</v>
      </c>
      <c r="F759" s="36" t="s">
        <v>46</v>
      </c>
      <c r="G759" s="36" t="s">
        <v>7349</v>
      </c>
      <c r="H759" s="36" t="str">
        <f t="shared" si="57"/>
        <v>_VCFIN</v>
      </c>
      <c r="I759" s="36" t="s">
        <v>214</v>
      </c>
      <c r="J759" s="36" t="s">
        <v>213</v>
      </c>
      <c r="K759" s="36" t="str">
        <f t="shared" si="58"/>
        <v>_AVCFO</v>
      </c>
      <c r="L759" s="36" t="s">
        <v>6649</v>
      </c>
      <c r="M759" s="36" t="s">
        <v>231</v>
      </c>
      <c r="N759" s="36" t="str">
        <f t="shared" si="59"/>
        <v>_AGSPC</v>
      </c>
      <c r="O759" s="36" t="s">
        <v>12382</v>
      </c>
      <c r="P759" s="36" t="s">
        <v>232</v>
      </c>
      <c r="Q759" s="36" t="s">
        <v>12383</v>
      </c>
    </row>
    <row r="760" spans="1:17">
      <c r="A760" s="36" t="s">
        <v>8324</v>
      </c>
      <c r="B760" s="36" t="str">
        <f t="shared" si="55"/>
        <v>_31656</v>
      </c>
      <c r="C760" s="36" t="s">
        <v>257</v>
      </c>
      <c r="D760" s="36" t="s">
        <v>89</v>
      </c>
      <c r="E760" s="36" t="str">
        <f t="shared" si="56"/>
        <v>_CAMSU</v>
      </c>
      <c r="F760" s="36" t="s">
        <v>46</v>
      </c>
      <c r="G760" s="36" t="s">
        <v>7349</v>
      </c>
      <c r="H760" s="36" t="str">
        <f t="shared" si="57"/>
        <v>_VCFIN</v>
      </c>
      <c r="I760" s="36" t="s">
        <v>214</v>
      </c>
      <c r="J760" s="36" t="s">
        <v>213</v>
      </c>
      <c r="K760" s="36" t="str">
        <f t="shared" si="58"/>
        <v>_AVCFO</v>
      </c>
      <c r="L760" s="36" t="s">
        <v>6649</v>
      </c>
      <c r="M760" s="36" t="s">
        <v>256</v>
      </c>
      <c r="N760" s="36" t="str">
        <f t="shared" si="59"/>
        <v>_BJSPM</v>
      </c>
      <c r="O760" s="36" t="s">
        <v>7357</v>
      </c>
      <c r="P760" s="36" t="s">
        <v>7358</v>
      </c>
      <c r="Q760" s="36" t="s">
        <v>7359</v>
      </c>
    </row>
    <row r="761" spans="1:17">
      <c r="A761" s="36" t="s">
        <v>8325</v>
      </c>
      <c r="B761" s="36" t="str">
        <f t="shared" si="55"/>
        <v>_31657</v>
      </c>
      <c r="C761" s="36" t="s">
        <v>258</v>
      </c>
      <c r="D761" s="36" t="s">
        <v>89</v>
      </c>
      <c r="E761" s="36" t="str">
        <f t="shared" si="56"/>
        <v>_CAMSU</v>
      </c>
      <c r="F761" s="36" t="s">
        <v>46</v>
      </c>
      <c r="G761" s="36" t="s">
        <v>7349</v>
      </c>
      <c r="H761" s="36" t="str">
        <f t="shared" si="57"/>
        <v>_VCFIN</v>
      </c>
      <c r="I761" s="36" t="s">
        <v>214</v>
      </c>
      <c r="J761" s="36" t="s">
        <v>213</v>
      </c>
      <c r="K761" s="36" t="str">
        <f t="shared" si="58"/>
        <v>_AVCFO</v>
      </c>
      <c r="L761" s="36" t="s">
        <v>6649</v>
      </c>
      <c r="M761" s="36" t="s">
        <v>256</v>
      </c>
      <c r="N761" s="36" t="str">
        <f t="shared" si="59"/>
        <v>_BJSPM</v>
      </c>
      <c r="O761" s="36" t="s">
        <v>7357</v>
      </c>
      <c r="P761" s="36" t="s">
        <v>7358</v>
      </c>
      <c r="Q761" s="36" t="s">
        <v>7359</v>
      </c>
    </row>
    <row r="762" spans="1:17">
      <c r="A762" s="36" t="s">
        <v>8326</v>
      </c>
      <c r="B762" s="36" t="str">
        <f t="shared" si="55"/>
        <v>_31658</v>
      </c>
      <c r="C762" s="36" t="s">
        <v>259</v>
      </c>
      <c r="D762" s="36" t="s">
        <v>89</v>
      </c>
      <c r="E762" s="36" t="str">
        <f t="shared" si="56"/>
        <v>_CAMSU</v>
      </c>
      <c r="F762" s="36" t="s">
        <v>46</v>
      </c>
      <c r="G762" s="36" t="s">
        <v>7349</v>
      </c>
      <c r="H762" s="36" t="str">
        <f t="shared" si="57"/>
        <v>_VCFIN</v>
      </c>
      <c r="I762" s="36" t="s">
        <v>214</v>
      </c>
      <c r="J762" s="36" t="s">
        <v>213</v>
      </c>
      <c r="K762" s="36" t="str">
        <f t="shared" si="58"/>
        <v>_AVCFO</v>
      </c>
      <c r="L762" s="36" t="s">
        <v>6649</v>
      </c>
      <c r="M762" s="36" t="s">
        <v>256</v>
      </c>
      <c r="N762" s="36" t="str">
        <f t="shared" si="59"/>
        <v>_BJSPM</v>
      </c>
      <c r="O762" s="36" t="s">
        <v>7357</v>
      </c>
      <c r="P762" s="36" t="s">
        <v>7358</v>
      </c>
      <c r="Q762" s="36" t="s">
        <v>7359</v>
      </c>
    </row>
    <row r="763" spans="1:17">
      <c r="A763" s="36" t="s">
        <v>8327</v>
      </c>
      <c r="B763" s="36" t="str">
        <f t="shared" si="55"/>
        <v>_31659</v>
      </c>
      <c r="C763" s="36" t="s">
        <v>260</v>
      </c>
      <c r="D763" s="36" t="s">
        <v>89</v>
      </c>
      <c r="E763" s="36" t="str">
        <f t="shared" si="56"/>
        <v>_CAMSU</v>
      </c>
      <c r="F763" s="36" t="s">
        <v>46</v>
      </c>
      <c r="G763" s="36" t="s">
        <v>7349</v>
      </c>
      <c r="H763" s="36" t="str">
        <f t="shared" si="57"/>
        <v>_VCFIN</v>
      </c>
      <c r="I763" s="36" t="s">
        <v>214</v>
      </c>
      <c r="J763" s="36" t="s">
        <v>213</v>
      </c>
      <c r="K763" s="36" t="str">
        <f t="shared" si="58"/>
        <v>_AVCFO</v>
      </c>
      <c r="L763" s="36" t="s">
        <v>6649</v>
      </c>
      <c r="M763" s="36" t="s">
        <v>256</v>
      </c>
      <c r="N763" s="36" t="str">
        <f t="shared" si="59"/>
        <v>_BJSPM</v>
      </c>
      <c r="O763" s="36" t="s">
        <v>7357</v>
      </c>
      <c r="P763" s="36" t="s">
        <v>7358</v>
      </c>
      <c r="Q763" s="36" t="s">
        <v>7359</v>
      </c>
    </row>
    <row r="764" spans="1:17">
      <c r="A764" s="36" t="s">
        <v>8352</v>
      </c>
      <c r="B764" s="36" t="str">
        <f t="shared" si="55"/>
        <v>_23135</v>
      </c>
      <c r="C764" s="36" t="s">
        <v>238</v>
      </c>
      <c r="D764" s="36" t="s">
        <v>89</v>
      </c>
      <c r="E764" s="36" t="str">
        <f t="shared" si="56"/>
        <v>_CAMSU</v>
      </c>
      <c r="F764" s="36" t="s">
        <v>46</v>
      </c>
      <c r="G764" s="36" t="s">
        <v>7349</v>
      </c>
      <c r="H764" s="36" t="str">
        <f t="shared" si="57"/>
        <v>_VCFIN</v>
      </c>
      <c r="I764" s="36" t="s">
        <v>214</v>
      </c>
      <c r="J764" s="36" t="s">
        <v>7442</v>
      </c>
      <c r="K764" s="36" t="str">
        <f t="shared" si="58"/>
        <v>_ICTRL</v>
      </c>
      <c r="L764" s="36" t="s">
        <v>235</v>
      </c>
      <c r="M764" s="36" t="s">
        <v>236</v>
      </c>
      <c r="N764" s="36" t="str">
        <f t="shared" si="59"/>
        <v>_FPCNT</v>
      </c>
      <c r="O764" s="36" t="s">
        <v>237</v>
      </c>
      <c r="P764" s="36" t="s">
        <v>7443</v>
      </c>
      <c r="Q764" s="36" t="s">
        <v>7444</v>
      </c>
    </row>
    <row r="765" spans="1:17">
      <c r="A765" s="36" t="s">
        <v>8353</v>
      </c>
      <c r="B765" s="36" t="str">
        <f t="shared" si="55"/>
        <v>_23210</v>
      </c>
      <c r="C765" s="36" t="s">
        <v>239</v>
      </c>
      <c r="D765" s="36" t="s">
        <v>89</v>
      </c>
      <c r="E765" s="36" t="str">
        <f t="shared" si="56"/>
        <v>_CAMSU</v>
      </c>
      <c r="F765" s="36" t="s">
        <v>46</v>
      </c>
      <c r="G765" s="36" t="s">
        <v>7349</v>
      </c>
      <c r="H765" s="36" t="str">
        <f t="shared" si="57"/>
        <v>_VCFIN</v>
      </c>
      <c r="I765" s="36" t="s">
        <v>214</v>
      </c>
      <c r="J765" s="36" t="s">
        <v>7442</v>
      </c>
      <c r="K765" s="36" t="str">
        <f t="shared" si="58"/>
        <v>_ICTRL</v>
      </c>
      <c r="L765" s="36" t="s">
        <v>235</v>
      </c>
      <c r="M765" s="36" t="s">
        <v>236</v>
      </c>
      <c r="N765" s="36" t="str">
        <f t="shared" si="59"/>
        <v>_FPCNT</v>
      </c>
      <c r="O765" s="36" t="s">
        <v>237</v>
      </c>
      <c r="P765" s="36" t="s">
        <v>7443</v>
      </c>
      <c r="Q765" s="36" t="s">
        <v>7444</v>
      </c>
    </row>
    <row r="766" spans="1:17">
      <c r="A766" s="36" t="s">
        <v>8354</v>
      </c>
      <c r="B766" s="36" t="str">
        <f t="shared" si="55"/>
        <v>_23180</v>
      </c>
      <c r="C766" s="36" t="s">
        <v>242</v>
      </c>
      <c r="D766" s="36" t="s">
        <v>89</v>
      </c>
      <c r="E766" s="36" t="str">
        <f t="shared" si="56"/>
        <v>_CAMSU</v>
      </c>
      <c r="F766" s="36" t="s">
        <v>46</v>
      </c>
      <c r="G766" s="36" t="s">
        <v>7349</v>
      </c>
      <c r="H766" s="36" t="str">
        <f t="shared" si="57"/>
        <v>_VCFIN</v>
      </c>
      <c r="I766" s="36" t="s">
        <v>214</v>
      </c>
      <c r="J766" s="36" t="s">
        <v>7442</v>
      </c>
      <c r="K766" s="36" t="str">
        <f t="shared" si="58"/>
        <v>_ICTRL</v>
      </c>
      <c r="L766" s="36" t="s">
        <v>235</v>
      </c>
      <c r="M766" s="36" t="s">
        <v>240</v>
      </c>
      <c r="N766" s="36" t="str">
        <f t="shared" si="59"/>
        <v>_FREXM</v>
      </c>
      <c r="O766" s="36" t="s">
        <v>241</v>
      </c>
      <c r="P766" s="36" t="s">
        <v>7445</v>
      </c>
      <c r="Q766" s="36" t="s">
        <v>7446</v>
      </c>
    </row>
    <row r="767" spans="1:17">
      <c r="A767" s="36" t="s">
        <v>8355</v>
      </c>
      <c r="B767" s="36" t="str">
        <f t="shared" si="55"/>
        <v>_23195</v>
      </c>
      <c r="C767" s="36" t="s">
        <v>245</v>
      </c>
      <c r="D767" s="36" t="s">
        <v>89</v>
      </c>
      <c r="E767" s="36" t="str">
        <f t="shared" si="56"/>
        <v>_CAMSU</v>
      </c>
      <c r="F767" s="36" t="s">
        <v>46</v>
      </c>
      <c r="G767" s="36" t="s">
        <v>7349</v>
      </c>
      <c r="H767" s="36" t="str">
        <f t="shared" si="57"/>
        <v>_VCFIN</v>
      </c>
      <c r="I767" s="36" t="s">
        <v>214</v>
      </c>
      <c r="J767" s="36" t="s">
        <v>7442</v>
      </c>
      <c r="K767" s="36" t="str">
        <f t="shared" si="58"/>
        <v>_ICTRL</v>
      </c>
      <c r="L767" s="36" t="s">
        <v>235</v>
      </c>
      <c r="M767" s="36" t="s">
        <v>243</v>
      </c>
      <c r="N767" s="36" t="str">
        <f t="shared" si="59"/>
        <v>_FSAGT</v>
      </c>
      <c r="O767" s="36" t="s">
        <v>244</v>
      </c>
      <c r="P767" s="36" t="s">
        <v>7447</v>
      </c>
      <c r="Q767" s="36" t="s">
        <v>7448</v>
      </c>
    </row>
    <row r="768" spans="1:17">
      <c r="A768" s="36" t="s">
        <v>8356</v>
      </c>
      <c r="B768" s="36" t="str">
        <f t="shared" si="55"/>
        <v>_23288</v>
      </c>
      <c r="C768" s="36" t="s">
        <v>246</v>
      </c>
      <c r="D768" s="36" t="s">
        <v>89</v>
      </c>
      <c r="E768" s="36" t="str">
        <f t="shared" si="56"/>
        <v>_CAMSU</v>
      </c>
      <c r="F768" s="36" t="s">
        <v>46</v>
      </c>
      <c r="G768" s="36" t="s">
        <v>7349</v>
      </c>
      <c r="H768" s="36" t="str">
        <f t="shared" si="57"/>
        <v>_VCFIN</v>
      </c>
      <c r="I768" s="36" t="s">
        <v>214</v>
      </c>
      <c r="J768" s="36" t="s">
        <v>7442</v>
      </c>
      <c r="K768" s="36" t="str">
        <f t="shared" si="58"/>
        <v>_ICTRL</v>
      </c>
      <c r="L768" s="36" t="s">
        <v>235</v>
      </c>
      <c r="M768" s="36" t="s">
        <v>243</v>
      </c>
      <c r="N768" s="36" t="str">
        <f t="shared" si="59"/>
        <v>_FSAGT</v>
      </c>
      <c r="O768" s="36" t="s">
        <v>244</v>
      </c>
      <c r="P768" s="36" t="s">
        <v>7447</v>
      </c>
      <c r="Q768" s="36" t="s">
        <v>7448</v>
      </c>
    </row>
    <row r="769" spans="1:17">
      <c r="A769" s="36" t="s">
        <v>8357</v>
      </c>
      <c r="B769" s="36" t="str">
        <f t="shared" si="55"/>
        <v>_23240</v>
      </c>
      <c r="C769" s="36" t="s">
        <v>249</v>
      </c>
      <c r="D769" s="36" t="s">
        <v>89</v>
      </c>
      <c r="E769" s="36" t="str">
        <f t="shared" si="56"/>
        <v>_CAMSU</v>
      </c>
      <c r="F769" s="36" t="s">
        <v>46</v>
      </c>
      <c r="G769" s="36" t="s">
        <v>7349</v>
      </c>
      <c r="H769" s="36" t="str">
        <f t="shared" si="57"/>
        <v>_VCFIN</v>
      </c>
      <c r="I769" s="36" t="s">
        <v>214</v>
      </c>
      <c r="J769" s="36" t="s">
        <v>7442</v>
      </c>
      <c r="K769" s="36" t="str">
        <f t="shared" si="58"/>
        <v>_ICTRL</v>
      </c>
      <c r="L769" s="36" t="s">
        <v>235</v>
      </c>
      <c r="M769" s="36" t="s">
        <v>247</v>
      </c>
      <c r="N769" s="36" t="str">
        <f t="shared" si="59"/>
        <v>_FSDSB</v>
      </c>
      <c r="O769" s="36" t="s">
        <v>248</v>
      </c>
      <c r="P769" s="36" t="s">
        <v>7449</v>
      </c>
      <c r="Q769" s="36" t="s">
        <v>7450</v>
      </c>
    </row>
    <row r="770" spans="1:17">
      <c r="A770" s="36" t="s">
        <v>8358</v>
      </c>
      <c r="B770" s="36" t="str">
        <f t="shared" si="55"/>
        <v>_23255</v>
      </c>
      <c r="C770" s="36" t="s">
        <v>252</v>
      </c>
      <c r="D770" s="36" t="s">
        <v>89</v>
      </c>
      <c r="E770" s="36" t="str">
        <f t="shared" si="56"/>
        <v>_CAMSU</v>
      </c>
      <c r="F770" s="36" t="s">
        <v>46</v>
      </c>
      <c r="G770" s="36" t="s">
        <v>7349</v>
      </c>
      <c r="H770" s="36" t="str">
        <f t="shared" si="57"/>
        <v>_VCFIN</v>
      </c>
      <c r="I770" s="36" t="s">
        <v>214</v>
      </c>
      <c r="J770" s="36" t="s">
        <v>7442</v>
      </c>
      <c r="K770" s="36" t="str">
        <f t="shared" si="58"/>
        <v>_ICTRL</v>
      </c>
      <c r="L770" s="36" t="s">
        <v>235</v>
      </c>
      <c r="M770" s="36" t="s">
        <v>250</v>
      </c>
      <c r="N770" s="36" t="str">
        <f t="shared" si="59"/>
        <v>_FSLOA</v>
      </c>
      <c r="O770" s="36" t="s">
        <v>251</v>
      </c>
      <c r="P770" s="36" t="s">
        <v>7451</v>
      </c>
      <c r="Q770" s="36" t="s">
        <v>7452</v>
      </c>
    </row>
    <row r="771" spans="1:17">
      <c r="A771" s="36" t="s">
        <v>8359</v>
      </c>
      <c r="B771" s="36" t="str">
        <f t="shared" si="55"/>
        <v>_23270</v>
      </c>
      <c r="C771" s="36" t="s">
        <v>255</v>
      </c>
      <c r="D771" s="36" t="s">
        <v>89</v>
      </c>
      <c r="E771" s="36" t="str">
        <f t="shared" si="56"/>
        <v>_CAMSU</v>
      </c>
      <c r="F771" s="36" t="s">
        <v>46</v>
      </c>
      <c r="G771" s="36" t="s">
        <v>7349</v>
      </c>
      <c r="H771" s="36" t="str">
        <f t="shared" si="57"/>
        <v>_VCFIN</v>
      </c>
      <c r="I771" s="36" t="s">
        <v>214</v>
      </c>
      <c r="J771" s="36" t="s">
        <v>7442</v>
      </c>
      <c r="K771" s="36" t="str">
        <f t="shared" si="58"/>
        <v>_ICTRL</v>
      </c>
      <c r="L771" s="36" t="s">
        <v>235</v>
      </c>
      <c r="M771" s="36" t="s">
        <v>253</v>
      </c>
      <c r="N771" s="36" t="str">
        <f t="shared" si="59"/>
        <v>_FSPAY</v>
      </c>
      <c r="O771" s="36" t="s">
        <v>254</v>
      </c>
      <c r="P771" s="36" t="s">
        <v>7453</v>
      </c>
      <c r="Q771" s="36" t="s">
        <v>7454</v>
      </c>
    </row>
    <row r="772" spans="1:17">
      <c r="A772" s="36" t="s">
        <v>8360</v>
      </c>
      <c r="B772" s="36" t="str">
        <f t="shared" ref="B772:B835" si="60">"_"&amp;A772</f>
        <v>_19346</v>
      </c>
      <c r="C772" s="36" t="s">
        <v>6657</v>
      </c>
      <c r="D772" s="36" t="s">
        <v>89</v>
      </c>
      <c r="E772" s="36" t="str">
        <f t="shared" ref="E772:E835" si="61">"_"&amp;D772</f>
        <v>_CAMSU</v>
      </c>
      <c r="F772" s="36" t="s">
        <v>46</v>
      </c>
      <c r="G772" s="36" t="s">
        <v>7349</v>
      </c>
      <c r="H772" s="36" t="str">
        <f t="shared" ref="H772:H835" si="62">"_"&amp;G772</f>
        <v>_VCFIN</v>
      </c>
      <c r="I772" s="36" t="s">
        <v>214</v>
      </c>
      <c r="J772" s="36" t="s">
        <v>6651</v>
      </c>
      <c r="K772" s="36" t="str">
        <f t="shared" ref="K772:K835" si="63">"_"&amp;J772</f>
        <v>_PBBPS</v>
      </c>
      <c r="L772" s="36" t="s">
        <v>6652</v>
      </c>
      <c r="M772" s="36" t="s">
        <v>6653</v>
      </c>
      <c r="N772" s="36" t="str">
        <f t="shared" ref="N772:N835" si="64">"_"&amp;M772</f>
        <v>_PBUPP</v>
      </c>
      <c r="O772" s="36" t="s">
        <v>6654</v>
      </c>
      <c r="P772" s="36" t="s">
        <v>6655</v>
      </c>
      <c r="Q772" s="36" t="s">
        <v>6656</v>
      </c>
    </row>
    <row r="773" spans="1:17">
      <c r="A773" s="36" t="s">
        <v>8361</v>
      </c>
      <c r="B773" s="36" t="str">
        <f t="shared" si="60"/>
        <v>_23160</v>
      </c>
      <c r="C773" s="36" t="s">
        <v>7368</v>
      </c>
      <c r="D773" s="36" t="s">
        <v>89</v>
      </c>
      <c r="E773" s="36" t="str">
        <f t="shared" si="61"/>
        <v>_CAMSU</v>
      </c>
      <c r="F773" s="36" t="s">
        <v>46</v>
      </c>
      <c r="G773" s="36" t="s">
        <v>7349</v>
      </c>
      <c r="H773" s="36" t="str">
        <f t="shared" si="62"/>
        <v>_VCFIN</v>
      </c>
      <c r="I773" s="36" t="s">
        <v>214</v>
      </c>
      <c r="J773" s="36" t="s">
        <v>6443</v>
      </c>
      <c r="K773" s="36" t="str">
        <f t="shared" si="63"/>
        <v>_RCBGC</v>
      </c>
      <c r="L773" s="36" t="s">
        <v>7365</v>
      </c>
      <c r="M773" s="36" t="s">
        <v>6444</v>
      </c>
      <c r="N773" s="36" t="str">
        <f t="shared" si="64"/>
        <v>_RCBG5</v>
      </c>
      <c r="O773" s="36" t="s">
        <v>7366</v>
      </c>
      <c r="P773" s="36" t="s">
        <v>6445</v>
      </c>
      <c r="Q773" s="36" t="s">
        <v>7367</v>
      </c>
    </row>
    <row r="774" spans="1:17">
      <c r="A774" s="36" t="s">
        <v>8362</v>
      </c>
      <c r="B774" s="36" t="str">
        <f t="shared" si="60"/>
        <v>_22741</v>
      </c>
      <c r="C774" s="36" t="s">
        <v>376</v>
      </c>
      <c r="D774" s="36" t="s">
        <v>89</v>
      </c>
      <c r="E774" s="36" t="str">
        <f t="shared" si="61"/>
        <v>_CAMSU</v>
      </c>
      <c r="F774" s="36" t="s">
        <v>46</v>
      </c>
      <c r="G774" s="36" t="s">
        <v>1031</v>
      </c>
      <c r="H774" s="36" t="str">
        <f t="shared" si="62"/>
        <v>_VCUGA</v>
      </c>
      <c r="I774" s="36" t="s">
        <v>1032</v>
      </c>
      <c r="J774" s="36" t="s">
        <v>372</v>
      </c>
      <c r="K774" s="36" t="str">
        <f t="shared" si="63"/>
        <v>_FOREC</v>
      </c>
      <c r="L774" s="36" t="s">
        <v>373</v>
      </c>
      <c r="M774" s="36" t="s">
        <v>374</v>
      </c>
      <c r="N774" s="36" t="str">
        <f t="shared" si="64"/>
        <v>_FORSA</v>
      </c>
      <c r="O774" s="36" t="s">
        <v>375</v>
      </c>
      <c r="P774" s="36" t="s">
        <v>7223</v>
      </c>
      <c r="Q774" s="36" t="s">
        <v>7224</v>
      </c>
    </row>
    <row r="775" spans="1:17">
      <c r="A775" s="36" t="s">
        <v>8363</v>
      </c>
      <c r="B775" s="36" t="str">
        <f t="shared" si="60"/>
        <v>_22743</v>
      </c>
      <c r="C775" s="36" t="s">
        <v>377</v>
      </c>
      <c r="D775" s="36" t="s">
        <v>89</v>
      </c>
      <c r="E775" s="36" t="str">
        <f t="shared" si="61"/>
        <v>_CAMSU</v>
      </c>
      <c r="F775" s="36" t="s">
        <v>46</v>
      </c>
      <c r="G775" s="36" t="s">
        <v>1031</v>
      </c>
      <c r="H775" s="36" t="str">
        <f t="shared" si="62"/>
        <v>_VCUGA</v>
      </c>
      <c r="I775" s="36" t="s">
        <v>1032</v>
      </c>
      <c r="J775" s="36" t="s">
        <v>372</v>
      </c>
      <c r="K775" s="36" t="str">
        <f t="shared" si="63"/>
        <v>_FOREC</v>
      </c>
      <c r="L775" s="36" t="s">
        <v>373</v>
      </c>
      <c r="M775" s="36" t="s">
        <v>374</v>
      </c>
      <c r="N775" s="36" t="str">
        <f t="shared" si="64"/>
        <v>_FORSA</v>
      </c>
      <c r="O775" s="36" t="s">
        <v>375</v>
      </c>
      <c r="P775" s="36" t="s">
        <v>7223</v>
      </c>
      <c r="Q775" s="36" t="s">
        <v>7224</v>
      </c>
    </row>
    <row r="776" spans="1:17">
      <c r="A776" s="36" t="s">
        <v>8364</v>
      </c>
      <c r="B776" s="36" t="str">
        <f t="shared" si="60"/>
        <v>_22745</v>
      </c>
      <c r="C776" s="36" t="s">
        <v>378</v>
      </c>
      <c r="D776" s="36" t="s">
        <v>89</v>
      </c>
      <c r="E776" s="36" t="str">
        <f t="shared" si="61"/>
        <v>_CAMSU</v>
      </c>
      <c r="F776" s="36" t="s">
        <v>46</v>
      </c>
      <c r="G776" s="36" t="s">
        <v>1031</v>
      </c>
      <c r="H776" s="36" t="str">
        <f t="shared" si="62"/>
        <v>_VCUGA</v>
      </c>
      <c r="I776" s="36" t="s">
        <v>1032</v>
      </c>
      <c r="J776" s="36" t="s">
        <v>372</v>
      </c>
      <c r="K776" s="36" t="str">
        <f t="shared" si="63"/>
        <v>_FOREC</v>
      </c>
      <c r="L776" s="36" t="s">
        <v>373</v>
      </c>
      <c r="M776" s="36" t="s">
        <v>374</v>
      </c>
      <c r="N776" s="36" t="str">
        <f t="shared" si="64"/>
        <v>_FORSA</v>
      </c>
      <c r="O776" s="36" t="s">
        <v>375</v>
      </c>
      <c r="P776" s="36" t="s">
        <v>7223</v>
      </c>
      <c r="Q776" s="36" t="s">
        <v>7224</v>
      </c>
    </row>
    <row r="777" spans="1:17">
      <c r="A777" s="36" t="s">
        <v>8365</v>
      </c>
      <c r="B777" s="36" t="str">
        <f t="shared" si="60"/>
        <v>_22746</v>
      </c>
      <c r="C777" s="36" t="s">
        <v>379</v>
      </c>
      <c r="D777" s="36" t="s">
        <v>89</v>
      </c>
      <c r="E777" s="36" t="str">
        <f t="shared" si="61"/>
        <v>_CAMSU</v>
      </c>
      <c r="F777" s="36" t="s">
        <v>46</v>
      </c>
      <c r="G777" s="36" t="s">
        <v>1031</v>
      </c>
      <c r="H777" s="36" t="str">
        <f t="shared" si="62"/>
        <v>_VCUGA</v>
      </c>
      <c r="I777" s="36" t="s">
        <v>1032</v>
      </c>
      <c r="J777" s="36" t="s">
        <v>372</v>
      </c>
      <c r="K777" s="36" t="str">
        <f t="shared" si="63"/>
        <v>_FOREC</v>
      </c>
      <c r="L777" s="36" t="s">
        <v>373</v>
      </c>
      <c r="M777" s="36" t="s">
        <v>374</v>
      </c>
      <c r="N777" s="36" t="str">
        <f t="shared" si="64"/>
        <v>_FORSA</v>
      </c>
      <c r="O777" s="36" t="s">
        <v>375</v>
      </c>
      <c r="P777" s="36" t="s">
        <v>7223</v>
      </c>
      <c r="Q777" s="36" t="s">
        <v>7224</v>
      </c>
    </row>
    <row r="778" spans="1:17">
      <c r="A778" s="36" t="s">
        <v>8366</v>
      </c>
      <c r="B778" s="36" t="str">
        <f t="shared" si="60"/>
        <v>_22748</v>
      </c>
      <c r="C778" s="36" t="s">
        <v>380</v>
      </c>
      <c r="D778" s="36" t="s">
        <v>89</v>
      </c>
      <c r="E778" s="36" t="str">
        <f t="shared" si="61"/>
        <v>_CAMSU</v>
      </c>
      <c r="F778" s="36" t="s">
        <v>46</v>
      </c>
      <c r="G778" s="36" t="s">
        <v>1031</v>
      </c>
      <c r="H778" s="36" t="str">
        <f t="shared" si="62"/>
        <v>_VCUGA</v>
      </c>
      <c r="I778" s="36" t="s">
        <v>1032</v>
      </c>
      <c r="J778" s="36" t="s">
        <v>372</v>
      </c>
      <c r="K778" s="36" t="str">
        <f t="shared" si="63"/>
        <v>_FOREC</v>
      </c>
      <c r="L778" s="36" t="s">
        <v>373</v>
      </c>
      <c r="M778" s="36" t="s">
        <v>374</v>
      </c>
      <c r="N778" s="36" t="str">
        <f t="shared" si="64"/>
        <v>_FORSA</v>
      </c>
      <c r="O778" s="36" t="s">
        <v>375</v>
      </c>
      <c r="P778" s="36" t="s">
        <v>7223</v>
      </c>
      <c r="Q778" s="36" t="s">
        <v>7224</v>
      </c>
    </row>
    <row r="779" spans="1:17">
      <c r="A779" s="36" t="s">
        <v>8367</v>
      </c>
      <c r="B779" s="36" t="str">
        <f t="shared" si="60"/>
        <v>_22751</v>
      </c>
      <c r="C779" s="36" t="s">
        <v>381</v>
      </c>
      <c r="D779" s="36" t="s">
        <v>89</v>
      </c>
      <c r="E779" s="36" t="str">
        <f t="shared" si="61"/>
        <v>_CAMSU</v>
      </c>
      <c r="F779" s="36" t="s">
        <v>46</v>
      </c>
      <c r="G779" s="36" t="s">
        <v>1031</v>
      </c>
      <c r="H779" s="36" t="str">
        <f t="shared" si="62"/>
        <v>_VCUGA</v>
      </c>
      <c r="I779" s="36" t="s">
        <v>1032</v>
      </c>
      <c r="J779" s="36" t="s">
        <v>372</v>
      </c>
      <c r="K779" s="36" t="str">
        <f t="shared" si="63"/>
        <v>_FOREC</v>
      </c>
      <c r="L779" s="36" t="s">
        <v>373</v>
      </c>
      <c r="M779" s="36" t="s">
        <v>374</v>
      </c>
      <c r="N779" s="36" t="str">
        <f t="shared" si="64"/>
        <v>_FORSA</v>
      </c>
      <c r="O779" s="36" t="s">
        <v>375</v>
      </c>
      <c r="P779" s="36" t="s">
        <v>7223</v>
      </c>
      <c r="Q779" s="36" t="s">
        <v>7224</v>
      </c>
    </row>
    <row r="780" spans="1:17">
      <c r="A780" s="36" t="s">
        <v>8368</v>
      </c>
      <c r="B780" s="36" t="str">
        <f t="shared" si="60"/>
        <v>_22753</v>
      </c>
      <c r="C780" s="36" t="s">
        <v>382</v>
      </c>
      <c r="D780" s="36" t="s">
        <v>89</v>
      </c>
      <c r="E780" s="36" t="str">
        <f t="shared" si="61"/>
        <v>_CAMSU</v>
      </c>
      <c r="F780" s="36" t="s">
        <v>46</v>
      </c>
      <c r="G780" s="36" t="s">
        <v>1031</v>
      </c>
      <c r="H780" s="36" t="str">
        <f t="shared" si="62"/>
        <v>_VCUGA</v>
      </c>
      <c r="I780" s="36" t="s">
        <v>1032</v>
      </c>
      <c r="J780" s="36" t="s">
        <v>372</v>
      </c>
      <c r="K780" s="36" t="str">
        <f t="shared" si="63"/>
        <v>_FOREC</v>
      </c>
      <c r="L780" s="36" t="s">
        <v>373</v>
      </c>
      <c r="M780" s="36" t="s">
        <v>374</v>
      </c>
      <c r="N780" s="36" t="str">
        <f t="shared" si="64"/>
        <v>_FORSA</v>
      </c>
      <c r="O780" s="36" t="s">
        <v>375</v>
      </c>
      <c r="P780" s="36" t="s">
        <v>7223</v>
      </c>
      <c r="Q780" s="36" t="s">
        <v>7224</v>
      </c>
    </row>
    <row r="781" spans="1:17">
      <c r="A781" s="36" t="s">
        <v>8369</v>
      </c>
      <c r="B781" s="36" t="str">
        <f t="shared" si="60"/>
        <v>_22754</v>
      </c>
      <c r="C781" s="36" t="s">
        <v>383</v>
      </c>
      <c r="D781" s="36" t="s">
        <v>89</v>
      </c>
      <c r="E781" s="36" t="str">
        <f t="shared" si="61"/>
        <v>_CAMSU</v>
      </c>
      <c r="F781" s="36" t="s">
        <v>46</v>
      </c>
      <c r="G781" s="36" t="s">
        <v>1031</v>
      </c>
      <c r="H781" s="36" t="str">
        <f t="shared" si="62"/>
        <v>_VCUGA</v>
      </c>
      <c r="I781" s="36" t="s">
        <v>1032</v>
      </c>
      <c r="J781" s="36" t="s">
        <v>372</v>
      </c>
      <c r="K781" s="36" t="str">
        <f t="shared" si="63"/>
        <v>_FOREC</v>
      </c>
      <c r="L781" s="36" t="s">
        <v>373</v>
      </c>
      <c r="M781" s="36" t="s">
        <v>374</v>
      </c>
      <c r="N781" s="36" t="str">
        <f t="shared" si="64"/>
        <v>_FORSA</v>
      </c>
      <c r="O781" s="36" t="s">
        <v>375</v>
      </c>
      <c r="P781" s="36" t="s">
        <v>7223</v>
      </c>
      <c r="Q781" s="36" t="s">
        <v>7224</v>
      </c>
    </row>
    <row r="782" spans="1:17">
      <c r="A782" s="36" t="s">
        <v>8370</v>
      </c>
      <c r="B782" s="36" t="str">
        <f t="shared" si="60"/>
        <v>_22945</v>
      </c>
      <c r="C782" s="36" t="s">
        <v>386</v>
      </c>
      <c r="D782" s="36" t="s">
        <v>89</v>
      </c>
      <c r="E782" s="36" t="str">
        <f t="shared" si="61"/>
        <v>_CAMSU</v>
      </c>
      <c r="F782" s="36" t="s">
        <v>46</v>
      </c>
      <c r="G782" s="36" t="s">
        <v>1031</v>
      </c>
      <c r="H782" s="36" t="str">
        <f t="shared" si="62"/>
        <v>_VCUGA</v>
      </c>
      <c r="I782" s="36" t="s">
        <v>1032</v>
      </c>
      <c r="J782" s="36" t="s">
        <v>372</v>
      </c>
      <c r="K782" s="36" t="str">
        <f t="shared" si="63"/>
        <v>_FOREC</v>
      </c>
      <c r="L782" s="36" t="s">
        <v>373</v>
      </c>
      <c r="M782" s="36" t="s">
        <v>384</v>
      </c>
      <c r="N782" s="36" t="str">
        <f t="shared" si="64"/>
        <v>_FORSF</v>
      </c>
      <c r="O782" s="36" t="s">
        <v>385</v>
      </c>
      <c r="P782" s="36" t="s">
        <v>7225</v>
      </c>
      <c r="Q782" s="36" t="s">
        <v>7226</v>
      </c>
    </row>
    <row r="783" spans="1:17">
      <c r="A783" s="36" t="s">
        <v>8371</v>
      </c>
      <c r="B783" s="36" t="str">
        <f t="shared" si="60"/>
        <v>_22946</v>
      </c>
      <c r="C783" s="36" t="s">
        <v>387</v>
      </c>
      <c r="D783" s="36" t="s">
        <v>89</v>
      </c>
      <c r="E783" s="36" t="str">
        <f t="shared" si="61"/>
        <v>_CAMSU</v>
      </c>
      <c r="F783" s="36" t="s">
        <v>46</v>
      </c>
      <c r="G783" s="36" t="s">
        <v>1031</v>
      </c>
      <c r="H783" s="36" t="str">
        <f t="shared" si="62"/>
        <v>_VCUGA</v>
      </c>
      <c r="I783" s="36" t="s">
        <v>1032</v>
      </c>
      <c r="J783" s="36" t="s">
        <v>372</v>
      </c>
      <c r="K783" s="36" t="str">
        <f t="shared" si="63"/>
        <v>_FOREC</v>
      </c>
      <c r="L783" s="36" t="s">
        <v>373</v>
      </c>
      <c r="M783" s="36" t="s">
        <v>384</v>
      </c>
      <c r="N783" s="36" t="str">
        <f t="shared" si="64"/>
        <v>_FORSF</v>
      </c>
      <c r="O783" s="36" t="s">
        <v>385</v>
      </c>
      <c r="P783" s="36" t="s">
        <v>7225</v>
      </c>
      <c r="Q783" s="36" t="s">
        <v>7226</v>
      </c>
    </row>
    <row r="784" spans="1:17">
      <c r="A784" s="36" t="s">
        <v>8372</v>
      </c>
      <c r="B784" s="36" t="str">
        <f t="shared" si="60"/>
        <v>_22947</v>
      </c>
      <c r="C784" s="36" t="s">
        <v>7227</v>
      </c>
      <c r="D784" s="36" t="s">
        <v>89</v>
      </c>
      <c r="E784" s="36" t="str">
        <f t="shared" si="61"/>
        <v>_CAMSU</v>
      </c>
      <c r="F784" s="36" t="s">
        <v>46</v>
      </c>
      <c r="G784" s="36" t="s">
        <v>1031</v>
      </c>
      <c r="H784" s="36" t="str">
        <f t="shared" si="62"/>
        <v>_VCUGA</v>
      </c>
      <c r="I784" s="36" t="s">
        <v>1032</v>
      </c>
      <c r="J784" s="36" t="s">
        <v>372</v>
      </c>
      <c r="K784" s="36" t="str">
        <f t="shared" si="63"/>
        <v>_FOREC</v>
      </c>
      <c r="L784" s="36" t="s">
        <v>373</v>
      </c>
      <c r="M784" s="36" t="s">
        <v>384</v>
      </c>
      <c r="N784" s="36" t="str">
        <f t="shared" si="64"/>
        <v>_FORSF</v>
      </c>
      <c r="O784" s="36" t="s">
        <v>385</v>
      </c>
      <c r="P784" s="36" t="s">
        <v>7225</v>
      </c>
      <c r="Q784" s="36" t="s">
        <v>7226</v>
      </c>
    </row>
    <row r="785" spans="1:17">
      <c r="A785" s="36" t="s">
        <v>8373</v>
      </c>
      <c r="B785" s="36" t="str">
        <f t="shared" si="60"/>
        <v>_22948</v>
      </c>
      <c r="C785" s="36" t="s">
        <v>388</v>
      </c>
      <c r="D785" s="36" t="s">
        <v>89</v>
      </c>
      <c r="E785" s="36" t="str">
        <f t="shared" si="61"/>
        <v>_CAMSU</v>
      </c>
      <c r="F785" s="36" t="s">
        <v>46</v>
      </c>
      <c r="G785" s="36" t="s">
        <v>1031</v>
      </c>
      <c r="H785" s="36" t="str">
        <f t="shared" si="62"/>
        <v>_VCUGA</v>
      </c>
      <c r="I785" s="36" t="s">
        <v>1032</v>
      </c>
      <c r="J785" s="36" t="s">
        <v>372</v>
      </c>
      <c r="K785" s="36" t="str">
        <f t="shared" si="63"/>
        <v>_FOREC</v>
      </c>
      <c r="L785" s="36" t="s">
        <v>373</v>
      </c>
      <c r="M785" s="36" t="s">
        <v>384</v>
      </c>
      <c r="N785" s="36" t="str">
        <f t="shared" si="64"/>
        <v>_FORSF</v>
      </c>
      <c r="O785" s="36" t="s">
        <v>385</v>
      </c>
      <c r="P785" s="36" t="s">
        <v>7225</v>
      </c>
      <c r="Q785" s="36" t="s">
        <v>7226</v>
      </c>
    </row>
    <row r="786" spans="1:17">
      <c r="A786" s="36" t="s">
        <v>8374</v>
      </c>
      <c r="B786" s="36" t="str">
        <f t="shared" si="60"/>
        <v>_22740</v>
      </c>
      <c r="C786" s="36" t="s">
        <v>391</v>
      </c>
      <c r="D786" s="36" t="s">
        <v>89</v>
      </c>
      <c r="E786" s="36" t="str">
        <f t="shared" si="61"/>
        <v>_CAMSU</v>
      </c>
      <c r="F786" s="36" t="s">
        <v>46</v>
      </c>
      <c r="G786" s="36" t="s">
        <v>1031</v>
      </c>
      <c r="H786" s="36" t="str">
        <f t="shared" si="62"/>
        <v>_VCUGA</v>
      </c>
      <c r="I786" s="36" t="s">
        <v>1032</v>
      </c>
      <c r="J786" s="36" t="s">
        <v>372</v>
      </c>
      <c r="K786" s="36" t="str">
        <f t="shared" si="63"/>
        <v>_FOREC</v>
      </c>
      <c r="L786" s="36" t="s">
        <v>373</v>
      </c>
      <c r="M786" s="36" t="s">
        <v>389</v>
      </c>
      <c r="N786" s="36" t="str">
        <f t="shared" si="64"/>
        <v>_FORSM</v>
      </c>
      <c r="O786" s="36" t="s">
        <v>390</v>
      </c>
      <c r="P786" s="36" t="s">
        <v>7228</v>
      </c>
      <c r="Q786" s="36" t="s">
        <v>7229</v>
      </c>
    </row>
    <row r="787" spans="1:17">
      <c r="A787" s="36" t="s">
        <v>8375</v>
      </c>
      <c r="B787" s="36" t="str">
        <f t="shared" si="60"/>
        <v>_22742</v>
      </c>
      <c r="C787" s="36" t="s">
        <v>392</v>
      </c>
      <c r="D787" s="36" t="s">
        <v>89</v>
      </c>
      <c r="E787" s="36" t="str">
        <f t="shared" si="61"/>
        <v>_CAMSU</v>
      </c>
      <c r="F787" s="36" t="s">
        <v>46</v>
      </c>
      <c r="G787" s="36" t="s">
        <v>1031</v>
      </c>
      <c r="H787" s="36" t="str">
        <f t="shared" si="62"/>
        <v>_VCUGA</v>
      </c>
      <c r="I787" s="36" t="s">
        <v>1032</v>
      </c>
      <c r="J787" s="36" t="s">
        <v>372</v>
      </c>
      <c r="K787" s="36" t="str">
        <f t="shared" si="63"/>
        <v>_FOREC</v>
      </c>
      <c r="L787" s="36" t="s">
        <v>373</v>
      </c>
      <c r="M787" s="36" t="s">
        <v>389</v>
      </c>
      <c r="N787" s="36" t="str">
        <f t="shared" si="64"/>
        <v>_FORSM</v>
      </c>
      <c r="O787" s="36" t="s">
        <v>390</v>
      </c>
      <c r="P787" s="36" t="s">
        <v>7228</v>
      </c>
      <c r="Q787" s="36" t="s">
        <v>7229</v>
      </c>
    </row>
    <row r="788" spans="1:17">
      <c r="A788" s="36" t="s">
        <v>8376</v>
      </c>
      <c r="B788" s="36" t="str">
        <f t="shared" si="60"/>
        <v>_22744</v>
      </c>
      <c r="C788" s="36" t="s">
        <v>393</v>
      </c>
      <c r="D788" s="36" t="s">
        <v>89</v>
      </c>
      <c r="E788" s="36" t="str">
        <f t="shared" si="61"/>
        <v>_CAMSU</v>
      </c>
      <c r="F788" s="36" t="s">
        <v>46</v>
      </c>
      <c r="G788" s="36" t="s">
        <v>1031</v>
      </c>
      <c r="H788" s="36" t="str">
        <f t="shared" si="62"/>
        <v>_VCUGA</v>
      </c>
      <c r="I788" s="36" t="s">
        <v>1032</v>
      </c>
      <c r="J788" s="36" t="s">
        <v>372</v>
      </c>
      <c r="K788" s="36" t="str">
        <f t="shared" si="63"/>
        <v>_FOREC</v>
      </c>
      <c r="L788" s="36" t="s">
        <v>373</v>
      </c>
      <c r="M788" s="36" t="s">
        <v>389</v>
      </c>
      <c r="N788" s="36" t="str">
        <f t="shared" si="64"/>
        <v>_FORSM</v>
      </c>
      <c r="O788" s="36" t="s">
        <v>390</v>
      </c>
      <c r="P788" s="36" t="s">
        <v>7228</v>
      </c>
      <c r="Q788" s="36" t="s">
        <v>7229</v>
      </c>
    </row>
    <row r="789" spans="1:17">
      <c r="A789" s="36" t="s">
        <v>8377</v>
      </c>
      <c r="B789" s="36" t="str">
        <f t="shared" si="60"/>
        <v>_22747</v>
      </c>
      <c r="C789" s="36" t="s">
        <v>394</v>
      </c>
      <c r="D789" s="36" t="s">
        <v>89</v>
      </c>
      <c r="E789" s="36" t="str">
        <f t="shared" si="61"/>
        <v>_CAMSU</v>
      </c>
      <c r="F789" s="36" t="s">
        <v>46</v>
      </c>
      <c r="G789" s="36" t="s">
        <v>1031</v>
      </c>
      <c r="H789" s="36" t="str">
        <f t="shared" si="62"/>
        <v>_VCUGA</v>
      </c>
      <c r="I789" s="36" t="s">
        <v>1032</v>
      </c>
      <c r="J789" s="36" t="s">
        <v>372</v>
      </c>
      <c r="K789" s="36" t="str">
        <f t="shared" si="63"/>
        <v>_FOREC</v>
      </c>
      <c r="L789" s="36" t="s">
        <v>373</v>
      </c>
      <c r="M789" s="36" t="s">
        <v>389</v>
      </c>
      <c r="N789" s="36" t="str">
        <f t="shared" si="64"/>
        <v>_FORSM</v>
      </c>
      <c r="O789" s="36" t="s">
        <v>390</v>
      </c>
      <c r="P789" s="36" t="s">
        <v>7228</v>
      </c>
      <c r="Q789" s="36" t="s">
        <v>7229</v>
      </c>
    </row>
    <row r="790" spans="1:17">
      <c r="A790" s="36" t="s">
        <v>8378</v>
      </c>
      <c r="B790" s="36" t="str">
        <f t="shared" si="60"/>
        <v>_22750</v>
      </c>
      <c r="C790" s="36" t="s">
        <v>395</v>
      </c>
      <c r="D790" s="36" t="s">
        <v>89</v>
      </c>
      <c r="E790" s="36" t="str">
        <f t="shared" si="61"/>
        <v>_CAMSU</v>
      </c>
      <c r="F790" s="36" t="s">
        <v>46</v>
      </c>
      <c r="G790" s="36" t="s">
        <v>1031</v>
      </c>
      <c r="H790" s="36" t="str">
        <f t="shared" si="62"/>
        <v>_VCUGA</v>
      </c>
      <c r="I790" s="36" t="s">
        <v>1032</v>
      </c>
      <c r="J790" s="36" t="s">
        <v>372</v>
      </c>
      <c r="K790" s="36" t="str">
        <f t="shared" si="63"/>
        <v>_FOREC</v>
      </c>
      <c r="L790" s="36" t="s">
        <v>373</v>
      </c>
      <c r="M790" s="36" t="s">
        <v>389</v>
      </c>
      <c r="N790" s="36" t="str">
        <f t="shared" si="64"/>
        <v>_FORSM</v>
      </c>
      <c r="O790" s="36" t="s">
        <v>390</v>
      </c>
      <c r="P790" s="36" t="s">
        <v>7228</v>
      </c>
      <c r="Q790" s="36" t="s">
        <v>7229</v>
      </c>
    </row>
    <row r="791" spans="1:17">
      <c r="A791" s="36" t="s">
        <v>8379</v>
      </c>
      <c r="B791" s="36" t="str">
        <f t="shared" si="60"/>
        <v>_22786</v>
      </c>
      <c r="C791" s="36" t="s">
        <v>396</v>
      </c>
      <c r="D791" s="36" t="s">
        <v>89</v>
      </c>
      <c r="E791" s="36" t="str">
        <f t="shared" si="61"/>
        <v>_CAMSU</v>
      </c>
      <c r="F791" s="36" t="s">
        <v>46</v>
      </c>
      <c r="G791" s="36" t="s">
        <v>1031</v>
      </c>
      <c r="H791" s="36" t="str">
        <f t="shared" si="62"/>
        <v>_VCUGA</v>
      </c>
      <c r="I791" s="36" t="s">
        <v>1032</v>
      </c>
      <c r="J791" s="36" t="s">
        <v>372</v>
      </c>
      <c r="K791" s="36" t="str">
        <f t="shared" si="63"/>
        <v>_FOREC</v>
      </c>
      <c r="L791" s="36" t="s">
        <v>373</v>
      </c>
      <c r="M791" s="36" t="s">
        <v>389</v>
      </c>
      <c r="N791" s="36" t="str">
        <f t="shared" si="64"/>
        <v>_FORSM</v>
      </c>
      <c r="O791" s="36" t="s">
        <v>390</v>
      </c>
      <c r="P791" s="36" t="s">
        <v>7228</v>
      </c>
      <c r="Q791" s="36" t="s">
        <v>7229</v>
      </c>
    </row>
    <row r="792" spans="1:17">
      <c r="A792" s="36" t="s">
        <v>8380</v>
      </c>
      <c r="B792" s="36" t="str">
        <f t="shared" si="60"/>
        <v>_22788</v>
      </c>
      <c r="C792" s="36" t="s">
        <v>397</v>
      </c>
      <c r="D792" s="36" t="s">
        <v>89</v>
      </c>
      <c r="E792" s="36" t="str">
        <f t="shared" si="61"/>
        <v>_CAMSU</v>
      </c>
      <c r="F792" s="36" t="s">
        <v>46</v>
      </c>
      <c r="G792" s="36" t="s">
        <v>1031</v>
      </c>
      <c r="H792" s="36" t="str">
        <f t="shared" si="62"/>
        <v>_VCUGA</v>
      </c>
      <c r="I792" s="36" t="s">
        <v>1032</v>
      </c>
      <c r="J792" s="36" t="s">
        <v>372</v>
      </c>
      <c r="K792" s="36" t="str">
        <f t="shared" si="63"/>
        <v>_FOREC</v>
      </c>
      <c r="L792" s="36" t="s">
        <v>373</v>
      </c>
      <c r="M792" s="36" t="s">
        <v>389</v>
      </c>
      <c r="N792" s="36" t="str">
        <f t="shared" si="64"/>
        <v>_FORSM</v>
      </c>
      <c r="O792" s="36" t="s">
        <v>390</v>
      </c>
      <c r="P792" s="36" t="s">
        <v>7228</v>
      </c>
      <c r="Q792" s="36" t="s">
        <v>7229</v>
      </c>
    </row>
    <row r="793" spans="1:17">
      <c r="A793" s="36" t="s">
        <v>8381</v>
      </c>
      <c r="B793" s="36" t="str">
        <f t="shared" si="60"/>
        <v>_22785</v>
      </c>
      <c r="C793" s="36" t="s">
        <v>400</v>
      </c>
      <c r="D793" s="36" t="s">
        <v>89</v>
      </c>
      <c r="E793" s="36" t="str">
        <f t="shared" si="61"/>
        <v>_CAMSU</v>
      </c>
      <c r="F793" s="36" t="s">
        <v>46</v>
      </c>
      <c r="G793" s="36" t="s">
        <v>1031</v>
      </c>
      <c r="H793" s="36" t="str">
        <f t="shared" si="62"/>
        <v>_VCUGA</v>
      </c>
      <c r="I793" s="36" t="s">
        <v>1032</v>
      </c>
      <c r="J793" s="36" t="s">
        <v>372</v>
      </c>
      <c r="K793" s="36" t="str">
        <f t="shared" si="63"/>
        <v>_FOREC</v>
      </c>
      <c r="L793" s="36" t="s">
        <v>373</v>
      </c>
      <c r="M793" s="36" t="s">
        <v>398</v>
      </c>
      <c r="N793" s="36" t="str">
        <f t="shared" si="64"/>
        <v>_FORSP</v>
      </c>
      <c r="O793" s="36" t="s">
        <v>399</v>
      </c>
      <c r="P793" s="36" t="s">
        <v>7230</v>
      </c>
      <c r="Q793" s="36" t="s">
        <v>7231</v>
      </c>
    </row>
    <row r="794" spans="1:17">
      <c r="A794" s="36" t="s">
        <v>8382</v>
      </c>
      <c r="B794" s="36" t="str">
        <f t="shared" si="60"/>
        <v>_22787</v>
      </c>
      <c r="C794" s="36" t="s">
        <v>7232</v>
      </c>
      <c r="D794" s="36" t="s">
        <v>89</v>
      </c>
      <c r="E794" s="36" t="str">
        <f t="shared" si="61"/>
        <v>_CAMSU</v>
      </c>
      <c r="F794" s="36" t="s">
        <v>46</v>
      </c>
      <c r="G794" s="36" t="s">
        <v>1031</v>
      </c>
      <c r="H794" s="36" t="str">
        <f t="shared" si="62"/>
        <v>_VCUGA</v>
      </c>
      <c r="I794" s="36" t="s">
        <v>1032</v>
      </c>
      <c r="J794" s="36" t="s">
        <v>372</v>
      </c>
      <c r="K794" s="36" t="str">
        <f t="shared" si="63"/>
        <v>_FOREC</v>
      </c>
      <c r="L794" s="36" t="s">
        <v>373</v>
      </c>
      <c r="M794" s="36" t="s">
        <v>398</v>
      </c>
      <c r="N794" s="36" t="str">
        <f t="shared" si="64"/>
        <v>_FORSP</v>
      </c>
      <c r="O794" s="36" t="s">
        <v>399</v>
      </c>
      <c r="P794" s="36" t="s">
        <v>7230</v>
      </c>
      <c r="Q794" s="36" t="s">
        <v>7231</v>
      </c>
    </row>
    <row r="795" spans="1:17">
      <c r="A795" s="36" t="s">
        <v>8383</v>
      </c>
      <c r="B795" s="36" t="str">
        <f t="shared" si="60"/>
        <v>_22791</v>
      </c>
      <c r="C795" s="36" t="s">
        <v>401</v>
      </c>
      <c r="D795" s="36" t="s">
        <v>89</v>
      </c>
      <c r="E795" s="36" t="str">
        <f t="shared" si="61"/>
        <v>_CAMSU</v>
      </c>
      <c r="F795" s="36" t="s">
        <v>46</v>
      </c>
      <c r="G795" s="36" t="s">
        <v>1031</v>
      </c>
      <c r="H795" s="36" t="str">
        <f t="shared" si="62"/>
        <v>_VCUGA</v>
      </c>
      <c r="I795" s="36" t="s">
        <v>1032</v>
      </c>
      <c r="J795" s="36" t="s">
        <v>372</v>
      </c>
      <c r="K795" s="36" t="str">
        <f t="shared" si="63"/>
        <v>_FOREC</v>
      </c>
      <c r="L795" s="36" t="s">
        <v>373</v>
      </c>
      <c r="M795" s="36" t="s">
        <v>398</v>
      </c>
      <c r="N795" s="36" t="str">
        <f t="shared" si="64"/>
        <v>_FORSP</v>
      </c>
      <c r="O795" s="36" t="s">
        <v>399</v>
      </c>
      <c r="P795" s="36" t="s">
        <v>7230</v>
      </c>
      <c r="Q795" s="36" t="s">
        <v>7231</v>
      </c>
    </row>
    <row r="796" spans="1:17">
      <c r="A796" s="36" t="s">
        <v>8384</v>
      </c>
      <c r="B796" s="36" t="str">
        <f t="shared" si="60"/>
        <v>_23044</v>
      </c>
      <c r="C796" s="36" t="s">
        <v>402</v>
      </c>
      <c r="D796" s="36" t="s">
        <v>89</v>
      </c>
      <c r="E796" s="36" t="str">
        <f t="shared" si="61"/>
        <v>_CAMSU</v>
      </c>
      <c r="F796" s="36" t="s">
        <v>46</v>
      </c>
      <c r="G796" s="36" t="s">
        <v>1031</v>
      </c>
      <c r="H796" s="36" t="str">
        <f t="shared" si="62"/>
        <v>_VCUGA</v>
      </c>
      <c r="I796" s="36" t="s">
        <v>1032</v>
      </c>
      <c r="J796" s="36" t="s">
        <v>372</v>
      </c>
      <c r="K796" s="36" t="str">
        <f t="shared" si="63"/>
        <v>_FOREC</v>
      </c>
      <c r="L796" s="36" t="s">
        <v>373</v>
      </c>
      <c r="M796" s="36" t="s">
        <v>398</v>
      </c>
      <c r="N796" s="36" t="str">
        <f t="shared" si="64"/>
        <v>_FORSP</v>
      </c>
      <c r="O796" s="36" t="s">
        <v>399</v>
      </c>
      <c r="P796" s="36" t="s">
        <v>7230</v>
      </c>
      <c r="Q796" s="36" t="s">
        <v>7231</v>
      </c>
    </row>
    <row r="797" spans="1:17">
      <c r="A797" s="36" t="s">
        <v>8385</v>
      </c>
      <c r="B797" s="36" t="str">
        <f t="shared" si="60"/>
        <v>_23051</v>
      </c>
      <c r="C797" s="36" t="s">
        <v>7233</v>
      </c>
      <c r="D797" s="36" t="s">
        <v>89</v>
      </c>
      <c r="E797" s="36" t="str">
        <f t="shared" si="61"/>
        <v>_CAMSU</v>
      </c>
      <c r="F797" s="36" t="s">
        <v>46</v>
      </c>
      <c r="G797" s="36" t="s">
        <v>1031</v>
      </c>
      <c r="H797" s="36" t="str">
        <f t="shared" si="62"/>
        <v>_VCUGA</v>
      </c>
      <c r="I797" s="36" t="s">
        <v>1032</v>
      </c>
      <c r="J797" s="36" t="s">
        <v>372</v>
      </c>
      <c r="K797" s="36" t="str">
        <f t="shared" si="63"/>
        <v>_FOREC</v>
      </c>
      <c r="L797" s="36" t="s">
        <v>373</v>
      </c>
      <c r="M797" s="36" t="s">
        <v>398</v>
      </c>
      <c r="N797" s="36" t="str">
        <f t="shared" si="64"/>
        <v>_FORSP</v>
      </c>
      <c r="O797" s="36" t="s">
        <v>399</v>
      </c>
      <c r="P797" s="36" t="s">
        <v>7230</v>
      </c>
      <c r="Q797" s="36" t="s">
        <v>7231</v>
      </c>
    </row>
    <row r="798" spans="1:17">
      <c r="A798" s="36" t="s">
        <v>8386</v>
      </c>
      <c r="B798" s="36" t="str">
        <f t="shared" si="60"/>
        <v>_23055</v>
      </c>
      <c r="C798" s="36" t="s">
        <v>403</v>
      </c>
      <c r="D798" s="36" t="s">
        <v>89</v>
      </c>
      <c r="E798" s="36" t="str">
        <f t="shared" si="61"/>
        <v>_CAMSU</v>
      </c>
      <c r="F798" s="36" t="s">
        <v>46</v>
      </c>
      <c r="G798" s="36" t="s">
        <v>1031</v>
      </c>
      <c r="H798" s="36" t="str">
        <f t="shared" si="62"/>
        <v>_VCUGA</v>
      </c>
      <c r="I798" s="36" t="s">
        <v>1032</v>
      </c>
      <c r="J798" s="36" t="s">
        <v>372</v>
      </c>
      <c r="K798" s="36" t="str">
        <f t="shared" si="63"/>
        <v>_FOREC</v>
      </c>
      <c r="L798" s="36" t="s">
        <v>373</v>
      </c>
      <c r="M798" s="36" t="s">
        <v>398</v>
      </c>
      <c r="N798" s="36" t="str">
        <f t="shared" si="64"/>
        <v>_FORSP</v>
      </c>
      <c r="O798" s="36" t="s">
        <v>399</v>
      </c>
      <c r="P798" s="36" t="s">
        <v>7230</v>
      </c>
      <c r="Q798" s="36" t="s">
        <v>7231</v>
      </c>
    </row>
    <row r="799" spans="1:17">
      <c r="A799" s="36" t="s">
        <v>8387</v>
      </c>
      <c r="B799" s="36" t="str">
        <f t="shared" si="60"/>
        <v>_23057</v>
      </c>
      <c r="C799" s="36" t="s">
        <v>404</v>
      </c>
      <c r="D799" s="36" t="s">
        <v>89</v>
      </c>
      <c r="E799" s="36" t="str">
        <f t="shared" si="61"/>
        <v>_CAMSU</v>
      </c>
      <c r="F799" s="36" t="s">
        <v>46</v>
      </c>
      <c r="G799" s="36" t="s">
        <v>1031</v>
      </c>
      <c r="H799" s="36" t="str">
        <f t="shared" si="62"/>
        <v>_VCUGA</v>
      </c>
      <c r="I799" s="36" t="s">
        <v>1032</v>
      </c>
      <c r="J799" s="36" t="s">
        <v>372</v>
      </c>
      <c r="K799" s="36" t="str">
        <f t="shared" si="63"/>
        <v>_FOREC</v>
      </c>
      <c r="L799" s="36" t="s">
        <v>373</v>
      </c>
      <c r="M799" s="36" t="s">
        <v>398</v>
      </c>
      <c r="N799" s="36" t="str">
        <f t="shared" si="64"/>
        <v>_FORSP</v>
      </c>
      <c r="O799" s="36" t="s">
        <v>399</v>
      </c>
      <c r="P799" s="36" t="s">
        <v>7230</v>
      </c>
      <c r="Q799" s="36" t="s">
        <v>7231</v>
      </c>
    </row>
    <row r="800" spans="1:17">
      <c r="A800" s="36" t="s">
        <v>8388</v>
      </c>
      <c r="B800" s="36" t="str">
        <f t="shared" si="60"/>
        <v>_23062</v>
      </c>
      <c r="C800" s="36" t="s">
        <v>405</v>
      </c>
      <c r="D800" s="36" t="s">
        <v>89</v>
      </c>
      <c r="E800" s="36" t="str">
        <f t="shared" si="61"/>
        <v>_CAMSU</v>
      </c>
      <c r="F800" s="36" t="s">
        <v>46</v>
      </c>
      <c r="G800" s="36" t="s">
        <v>1031</v>
      </c>
      <c r="H800" s="36" t="str">
        <f t="shared" si="62"/>
        <v>_VCUGA</v>
      </c>
      <c r="I800" s="36" t="s">
        <v>1032</v>
      </c>
      <c r="J800" s="36" t="s">
        <v>372</v>
      </c>
      <c r="K800" s="36" t="str">
        <f t="shared" si="63"/>
        <v>_FOREC</v>
      </c>
      <c r="L800" s="36" t="s">
        <v>373</v>
      </c>
      <c r="M800" s="36" t="s">
        <v>398</v>
      </c>
      <c r="N800" s="36" t="str">
        <f t="shared" si="64"/>
        <v>_FORSP</v>
      </c>
      <c r="O800" s="36" t="s">
        <v>399</v>
      </c>
      <c r="P800" s="36" t="s">
        <v>7230</v>
      </c>
      <c r="Q800" s="36" t="s">
        <v>7231</v>
      </c>
    </row>
    <row r="801" spans="1:17">
      <c r="A801" s="36" t="s">
        <v>8389</v>
      </c>
      <c r="B801" s="36" t="str">
        <f t="shared" si="60"/>
        <v>_23064</v>
      </c>
      <c r="C801" s="36" t="s">
        <v>406</v>
      </c>
      <c r="D801" s="36" t="s">
        <v>89</v>
      </c>
      <c r="E801" s="36" t="str">
        <f t="shared" si="61"/>
        <v>_CAMSU</v>
      </c>
      <c r="F801" s="36" t="s">
        <v>46</v>
      </c>
      <c r="G801" s="36" t="s">
        <v>1031</v>
      </c>
      <c r="H801" s="36" t="str">
        <f t="shared" si="62"/>
        <v>_VCUGA</v>
      </c>
      <c r="I801" s="36" t="s">
        <v>1032</v>
      </c>
      <c r="J801" s="36" t="s">
        <v>372</v>
      </c>
      <c r="K801" s="36" t="str">
        <f t="shared" si="63"/>
        <v>_FOREC</v>
      </c>
      <c r="L801" s="36" t="s">
        <v>373</v>
      </c>
      <c r="M801" s="36" t="s">
        <v>398</v>
      </c>
      <c r="N801" s="36" t="str">
        <f t="shared" si="64"/>
        <v>_FORSP</v>
      </c>
      <c r="O801" s="36" t="s">
        <v>399</v>
      </c>
      <c r="P801" s="36" t="s">
        <v>7230</v>
      </c>
      <c r="Q801" s="36" t="s">
        <v>7231</v>
      </c>
    </row>
    <row r="802" spans="1:17">
      <c r="A802" s="36" t="s">
        <v>8390</v>
      </c>
      <c r="B802" s="36" t="str">
        <f t="shared" si="60"/>
        <v>_23066</v>
      </c>
      <c r="C802" s="36" t="s">
        <v>407</v>
      </c>
      <c r="D802" s="36" t="s">
        <v>89</v>
      </c>
      <c r="E802" s="36" t="str">
        <f t="shared" si="61"/>
        <v>_CAMSU</v>
      </c>
      <c r="F802" s="36" t="s">
        <v>46</v>
      </c>
      <c r="G802" s="36" t="s">
        <v>1031</v>
      </c>
      <c r="H802" s="36" t="str">
        <f t="shared" si="62"/>
        <v>_VCUGA</v>
      </c>
      <c r="I802" s="36" t="s">
        <v>1032</v>
      </c>
      <c r="J802" s="36" t="s">
        <v>372</v>
      </c>
      <c r="K802" s="36" t="str">
        <f t="shared" si="63"/>
        <v>_FOREC</v>
      </c>
      <c r="L802" s="36" t="s">
        <v>373</v>
      </c>
      <c r="M802" s="36" t="s">
        <v>398</v>
      </c>
      <c r="N802" s="36" t="str">
        <f t="shared" si="64"/>
        <v>_FORSP</v>
      </c>
      <c r="O802" s="36" t="s">
        <v>399</v>
      </c>
      <c r="P802" s="36" t="s">
        <v>7230</v>
      </c>
      <c r="Q802" s="36" t="s">
        <v>7231</v>
      </c>
    </row>
    <row r="803" spans="1:17">
      <c r="A803" s="36" t="s">
        <v>8391</v>
      </c>
      <c r="B803" s="36" t="str">
        <f t="shared" si="60"/>
        <v>_23072</v>
      </c>
      <c r="C803" s="36" t="s">
        <v>408</v>
      </c>
      <c r="D803" s="36" t="s">
        <v>89</v>
      </c>
      <c r="E803" s="36" t="str">
        <f t="shared" si="61"/>
        <v>_CAMSU</v>
      </c>
      <c r="F803" s="36" t="s">
        <v>46</v>
      </c>
      <c r="G803" s="36" t="s">
        <v>1031</v>
      </c>
      <c r="H803" s="36" t="str">
        <f t="shared" si="62"/>
        <v>_VCUGA</v>
      </c>
      <c r="I803" s="36" t="s">
        <v>1032</v>
      </c>
      <c r="J803" s="36" t="s">
        <v>372</v>
      </c>
      <c r="K803" s="36" t="str">
        <f t="shared" si="63"/>
        <v>_FOREC</v>
      </c>
      <c r="L803" s="36" t="s">
        <v>373</v>
      </c>
      <c r="M803" s="36" t="s">
        <v>398</v>
      </c>
      <c r="N803" s="36" t="str">
        <f t="shared" si="64"/>
        <v>_FORSP</v>
      </c>
      <c r="O803" s="36" t="s">
        <v>399</v>
      </c>
      <c r="P803" s="36" t="s">
        <v>7230</v>
      </c>
      <c r="Q803" s="36" t="s">
        <v>7231</v>
      </c>
    </row>
    <row r="804" spans="1:17">
      <c r="A804" s="36" t="s">
        <v>8392</v>
      </c>
      <c r="B804" s="36" t="str">
        <f t="shared" si="60"/>
        <v>_23074</v>
      </c>
      <c r="C804" s="36" t="s">
        <v>409</v>
      </c>
      <c r="D804" s="36" t="s">
        <v>89</v>
      </c>
      <c r="E804" s="36" t="str">
        <f t="shared" si="61"/>
        <v>_CAMSU</v>
      </c>
      <c r="F804" s="36" t="s">
        <v>46</v>
      </c>
      <c r="G804" s="36" t="s">
        <v>1031</v>
      </c>
      <c r="H804" s="36" t="str">
        <f t="shared" si="62"/>
        <v>_VCUGA</v>
      </c>
      <c r="I804" s="36" t="s">
        <v>1032</v>
      </c>
      <c r="J804" s="36" t="s">
        <v>372</v>
      </c>
      <c r="K804" s="36" t="str">
        <f t="shared" si="63"/>
        <v>_FOREC</v>
      </c>
      <c r="L804" s="36" t="s">
        <v>373</v>
      </c>
      <c r="M804" s="36" t="s">
        <v>398</v>
      </c>
      <c r="N804" s="36" t="str">
        <f t="shared" si="64"/>
        <v>_FORSP</v>
      </c>
      <c r="O804" s="36" t="s">
        <v>399</v>
      </c>
      <c r="P804" s="36" t="s">
        <v>7230</v>
      </c>
      <c r="Q804" s="36" t="s">
        <v>7231</v>
      </c>
    </row>
    <row r="805" spans="1:17">
      <c r="A805" s="36" t="s">
        <v>8393</v>
      </c>
      <c r="B805" s="36" t="str">
        <f t="shared" si="60"/>
        <v>_23087</v>
      </c>
      <c r="C805" s="36" t="s">
        <v>410</v>
      </c>
      <c r="D805" s="36" t="s">
        <v>89</v>
      </c>
      <c r="E805" s="36" t="str">
        <f t="shared" si="61"/>
        <v>_CAMSU</v>
      </c>
      <c r="F805" s="36" t="s">
        <v>46</v>
      </c>
      <c r="G805" s="36" t="s">
        <v>1031</v>
      </c>
      <c r="H805" s="36" t="str">
        <f t="shared" si="62"/>
        <v>_VCUGA</v>
      </c>
      <c r="I805" s="36" t="s">
        <v>1032</v>
      </c>
      <c r="J805" s="36" t="s">
        <v>372</v>
      </c>
      <c r="K805" s="36" t="str">
        <f t="shared" si="63"/>
        <v>_FOREC</v>
      </c>
      <c r="L805" s="36" t="s">
        <v>373</v>
      </c>
      <c r="M805" s="36" t="s">
        <v>398</v>
      </c>
      <c r="N805" s="36" t="str">
        <f t="shared" si="64"/>
        <v>_FORSP</v>
      </c>
      <c r="O805" s="36" t="s">
        <v>399</v>
      </c>
      <c r="P805" s="36" t="s">
        <v>7230</v>
      </c>
      <c r="Q805" s="36" t="s">
        <v>7231</v>
      </c>
    </row>
    <row r="806" spans="1:17">
      <c r="A806" s="36" t="s">
        <v>8394</v>
      </c>
      <c r="B806" s="36" t="str">
        <f t="shared" si="60"/>
        <v>_22784</v>
      </c>
      <c r="C806" s="36" t="s">
        <v>413</v>
      </c>
      <c r="D806" s="36" t="s">
        <v>89</v>
      </c>
      <c r="E806" s="36" t="str">
        <f t="shared" si="61"/>
        <v>_CAMSU</v>
      </c>
      <c r="F806" s="36" t="s">
        <v>46</v>
      </c>
      <c r="G806" s="36" t="s">
        <v>1031</v>
      </c>
      <c r="H806" s="36" t="str">
        <f t="shared" si="62"/>
        <v>_VCUGA</v>
      </c>
      <c r="I806" s="36" t="s">
        <v>1032</v>
      </c>
      <c r="J806" s="36" t="s">
        <v>372</v>
      </c>
      <c r="K806" s="36" t="str">
        <f t="shared" si="63"/>
        <v>_FOREC</v>
      </c>
      <c r="L806" s="36" t="s">
        <v>373</v>
      </c>
      <c r="M806" s="36" t="s">
        <v>411</v>
      </c>
      <c r="N806" s="36" t="str">
        <f t="shared" si="64"/>
        <v>_FORSY</v>
      </c>
      <c r="O806" s="36" t="s">
        <v>412</v>
      </c>
      <c r="P806" s="36" t="s">
        <v>7234</v>
      </c>
      <c r="Q806" s="36" t="s">
        <v>7235</v>
      </c>
    </row>
    <row r="807" spans="1:17">
      <c r="A807" s="36" t="s">
        <v>8395</v>
      </c>
      <c r="B807" s="36" t="str">
        <f t="shared" si="60"/>
        <v>_22789</v>
      </c>
      <c r="C807" s="36" t="s">
        <v>414</v>
      </c>
      <c r="D807" s="36" t="s">
        <v>89</v>
      </c>
      <c r="E807" s="36" t="str">
        <f t="shared" si="61"/>
        <v>_CAMSU</v>
      </c>
      <c r="F807" s="36" t="s">
        <v>46</v>
      </c>
      <c r="G807" s="36" t="s">
        <v>1031</v>
      </c>
      <c r="H807" s="36" t="str">
        <f t="shared" si="62"/>
        <v>_VCUGA</v>
      </c>
      <c r="I807" s="36" t="s">
        <v>1032</v>
      </c>
      <c r="J807" s="36" t="s">
        <v>372</v>
      </c>
      <c r="K807" s="36" t="str">
        <f t="shared" si="63"/>
        <v>_FOREC</v>
      </c>
      <c r="L807" s="36" t="s">
        <v>373</v>
      </c>
      <c r="M807" s="36" t="s">
        <v>411</v>
      </c>
      <c r="N807" s="36" t="str">
        <f t="shared" si="64"/>
        <v>_FORSY</v>
      </c>
      <c r="O807" s="36" t="s">
        <v>412</v>
      </c>
      <c r="P807" s="36" t="s">
        <v>7234</v>
      </c>
      <c r="Q807" s="36" t="s">
        <v>7235</v>
      </c>
    </row>
    <row r="808" spans="1:17">
      <c r="A808" s="36" t="s">
        <v>8396</v>
      </c>
      <c r="B808" s="36" t="str">
        <f t="shared" si="60"/>
        <v>_22790</v>
      </c>
      <c r="C808" s="36" t="s">
        <v>415</v>
      </c>
      <c r="D808" s="36" t="s">
        <v>89</v>
      </c>
      <c r="E808" s="36" t="str">
        <f t="shared" si="61"/>
        <v>_CAMSU</v>
      </c>
      <c r="F808" s="36" t="s">
        <v>46</v>
      </c>
      <c r="G808" s="36" t="s">
        <v>1031</v>
      </c>
      <c r="H808" s="36" t="str">
        <f t="shared" si="62"/>
        <v>_VCUGA</v>
      </c>
      <c r="I808" s="36" t="s">
        <v>1032</v>
      </c>
      <c r="J808" s="36" t="s">
        <v>372</v>
      </c>
      <c r="K808" s="36" t="str">
        <f t="shared" si="63"/>
        <v>_FOREC</v>
      </c>
      <c r="L808" s="36" t="s">
        <v>373</v>
      </c>
      <c r="M808" s="36" t="s">
        <v>411</v>
      </c>
      <c r="N808" s="36" t="str">
        <f t="shared" si="64"/>
        <v>_FORSY</v>
      </c>
      <c r="O808" s="36" t="s">
        <v>412</v>
      </c>
      <c r="P808" s="36" t="s">
        <v>7234</v>
      </c>
      <c r="Q808" s="36" t="s">
        <v>7235</v>
      </c>
    </row>
    <row r="809" spans="1:17">
      <c r="A809" s="36" t="s">
        <v>8397</v>
      </c>
      <c r="B809" s="36" t="str">
        <f t="shared" si="60"/>
        <v>_23429</v>
      </c>
      <c r="C809" s="36" t="s">
        <v>476</v>
      </c>
      <c r="D809" s="36" t="s">
        <v>89</v>
      </c>
      <c r="E809" s="36" t="str">
        <f t="shared" si="61"/>
        <v>_CAMSU</v>
      </c>
      <c r="F809" s="36" t="s">
        <v>46</v>
      </c>
      <c r="G809" s="36" t="s">
        <v>1031</v>
      </c>
      <c r="H809" s="36" t="str">
        <f t="shared" si="62"/>
        <v>_VCUGA</v>
      </c>
      <c r="I809" s="36" t="s">
        <v>1032</v>
      </c>
      <c r="J809" s="36" t="s">
        <v>473</v>
      </c>
      <c r="K809" s="36" t="str">
        <f t="shared" si="63"/>
        <v>_FXSHP</v>
      </c>
      <c r="L809" s="36" t="s">
        <v>474</v>
      </c>
      <c r="M809" s="36" t="s">
        <v>475</v>
      </c>
      <c r="N809" s="36" t="str">
        <f t="shared" si="64"/>
        <v>_FXADM</v>
      </c>
      <c r="O809" s="36" t="s">
        <v>7092</v>
      </c>
      <c r="P809" s="36" t="s">
        <v>7236</v>
      </c>
      <c r="Q809" s="36" t="s">
        <v>7237</v>
      </c>
    </row>
    <row r="810" spans="1:17">
      <c r="A810" s="36" t="s">
        <v>8398</v>
      </c>
      <c r="B810" s="36" t="str">
        <f t="shared" si="60"/>
        <v>_23430</v>
      </c>
      <c r="C810" s="36" t="s">
        <v>478</v>
      </c>
      <c r="D810" s="36" t="s">
        <v>89</v>
      </c>
      <c r="E810" s="36" t="str">
        <f t="shared" si="61"/>
        <v>_CAMSU</v>
      </c>
      <c r="F810" s="36" t="s">
        <v>46</v>
      </c>
      <c r="G810" s="36" t="s">
        <v>1031</v>
      </c>
      <c r="H810" s="36" t="str">
        <f t="shared" si="62"/>
        <v>_VCUGA</v>
      </c>
      <c r="I810" s="36" t="s">
        <v>1032</v>
      </c>
      <c r="J810" s="36" t="s">
        <v>473</v>
      </c>
      <c r="K810" s="36" t="str">
        <f t="shared" si="63"/>
        <v>_FXSHP</v>
      </c>
      <c r="L810" s="36" t="s">
        <v>474</v>
      </c>
      <c r="M810" s="36" t="s">
        <v>477</v>
      </c>
      <c r="N810" s="36" t="str">
        <f t="shared" si="64"/>
        <v>_FXCLM</v>
      </c>
      <c r="O810" s="36" t="s">
        <v>7093</v>
      </c>
      <c r="P810" s="36" t="s">
        <v>7238</v>
      </c>
      <c r="Q810" s="36" t="s">
        <v>7239</v>
      </c>
    </row>
    <row r="811" spans="1:17">
      <c r="A811" s="36" t="s">
        <v>8399</v>
      </c>
      <c r="B811" s="36" t="str">
        <f t="shared" si="60"/>
        <v>_23431</v>
      </c>
      <c r="C811" s="36" t="s">
        <v>479</v>
      </c>
      <c r="D811" s="36" t="s">
        <v>89</v>
      </c>
      <c r="E811" s="36" t="str">
        <f t="shared" si="61"/>
        <v>_CAMSU</v>
      </c>
      <c r="F811" s="36" t="s">
        <v>46</v>
      </c>
      <c r="G811" s="36" t="s">
        <v>1031</v>
      </c>
      <c r="H811" s="36" t="str">
        <f t="shared" si="62"/>
        <v>_VCUGA</v>
      </c>
      <c r="I811" s="36" t="s">
        <v>1032</v>
      </c>
      <c r="J811" s="36" t="s">
        <v>473</v>
      </c>
      <c r="K811" s="36" t="str">
        <f t="shared" si="63"/>
        <v>_FXSHP</v>
      </c>
      <c r="L811" s="36" t="s">
        <v>474</v>
      </c>
      <c r="M811" s="36" t="s">
        <v>477</v>
      </c>
      <c r="N811" s="36" t="str">
        <f t="shared" si="64"/>
        <v>_FXCLM</v>
      </c>
      <c r="O811" s="36" t="s">
        <v>7093</v>
      </c>
      <c r="P811" s="36" t="s">
        <v>7238</v>
      </c>
      <c r="Q811" s="36" t="s">
        <v>7239</v>
      </c>
    </row>
    <row r="812" spans="1:17">
      <c r="A812" s="36" t="s">
        <v>8400</v>
      </c>
      <c r="B812" s="36" t="str">
        <f t="shared" si="60"/>
        <v>_23432</v>
      </c>
      <c r="C812" s="36" t="s">
        <v>480</v>
      </c>
      <c r="D812" s="36" t="s">
        <v>89</v>
      </c>
      <c r="E812" s="36" t="str">
        <f t="shared" si="61"/>
        <v>_CAMSU</v>
      </c>
      <c r="F812" s="36" t="s">
        <v>46</v>
      </c>
      <c r="G812" s="36" t="s">
        <v>1031</v>
      </c>
      <c r="H812" s="36" t="str">
        <f t="shared" si="62"/>
        <v>_VCUGA</v>
      </c>
      <c r="I812" s="36" t="s">
        <v>1032</v>
      </c>
      <c r="J812" s="36" t="s">
        <v>473</v>
      </c>
      <c r="K812" s="36" t="str">
        <f t="shared" si="63"/>
        <v>_FXSHP</v>
      </c>
      <c r="L812" s="36" t="s">
        <v>474</v>
      </c>
      <c r="M812" s="36" t="s">
        <v>477</v>
      </c>
      <c r="N812" s="36" t="str">
        <f t="shared" si="64"/>
        <v>_FXCLM</v>
      </c>
      <c r="O812" s="36" t="s">
        <v>7093</v>
      </c>
      <c r="P812" s="36" t="s">
        <v>7238</v>
      </c>
      <c r="Q812" s="36" t="s">
        <v>7239</v>
      </c>
    </row>
    <row r="813" spans="1:17">
      <c r="A813" s="36" t="s">
        <v>8401</v>
      </c>
      <c r="B813" s="36" t="str">
        <f t="shared" si="60"/>
        <v>_23433</v>
      </c>
      <c r="C813" s="36" t="s">
        <v>483</v>
      </c>
      <c r="D813" s="36" t="s">
        <v>89</v>
      </c>
      <c r="E813" s="36" t="str">
        <f t="shared" si="61"/>
        <v>_CAMSU</v>
      </c>
      <c r="F813" s="36" t="s">
        <v>46</v>
      </c>
      <c r="G813" s="36" t="s">
        <v>1031</v>
      </c>
      <c r="H813" s="36" t="str">
        <f t="shared" si="62"/>
        <v>_VCUGA</v>
      </c>
      <c r="I813" s="36" t="s">
        <v>1032</v>
      </c>
      <c r="J813" s="36" t="s">
        <v>473</v>
      </c>
      <c r="K813" s="36" t="str">
        <f t="shared" si="63"/>
        <v>_FXSHP</v>
      </c>
      <c r="L813" s="36" t="s">
        <v>474</v>
      </c>
      <c r="M813" s="36" t="s">
        <v>481</v>
      </c>
      <c r="N813" s="36" t="str">
        <f t="shared" si="64"/>
        <v>_FXRSV</v>
      </c>
      <c r="O813" s="36" t="s">
        <v>482</v>
      </c>
      <c r="P813" s="36" t="s">
        <v>7240</v>
      </c>
      <c r="Q813" s="36" t="s">
        <v>7241</v>
      </c>
    </row>
    <row r="814" spans="1:17">
      <c r="A814" s="36" t="s">
        <v>8402</v>
      </c>
      <c r="B814" s="36" t="str">
        <f t="shared" si="60"/>
        <v>_23435</v>
      </c>
      <c r="C814" s="36" t="s">
        <v>487</v>
      </c>
      <c r="D814" s="36" t="s">
        <v>89</v>
      </c>
      <c r="E814" s="36" t="str">
        <f t="shared" si="61"/>
        <v>_CAMSU</v>
      </c>
      <c r="F814" s="36" t="s">
        <v>46</v>
      </c>
      <c r="G814" s="36" t="s">
        <v>1031</v>
      </c>
      <c r="H814" s="36" t="str">
        <f t="shared" si="62"/>
        <v>_VCUGA</v>
      </c>
      <c r="I814" s="36" t="s">
        <v>1032</v>
      </c>
      <c r="J814" s="36" t="s">
        <v>484</v>
      </c>
      <c r="K814" s="36" t="str">
        <f t="shared" si="63"/>
        <v>_FYUHS</v>
      </c>
      <c r="L814" s="36" t="s">
        <v>485</v>
      </c>
      <c r="M814" s="36" t="s">
        <v>486</v>
      </c>
      <c r="N814" s="36" t="str">
        <f t="shared" si="64"/>
        <v>_FYADM</v>
      </c>
      <c r="O814" s="36" t="s">
        <v>7094</v>
      </c>
      <c r="P814" s="36" t="s">
        <v>7242</v>
      </c>
      <c r="Q814" s="36" t="s">
        <v>7243</v>
      </c>
    </row>
    <row r="815" spans="1:17">
      <c r="A815" s="36" t="s">
        <v>8403</v>
      </c>
      <c r="B815" s="36" t="str">
        <f t="shared" si="60"/>
        <v>_23436</v>
      </c>
      <c r="C815" s="36" t="s">
        <v>488</v>
      </c>
      <c r="D815" s="36" t="s">
        <v>89</v>
      </c>
      <c r="E815" s="36" t="str">
        <f t="shared" si="61"/>
        <v>_CAMSU</v>
      </c>
      <c r="F815" s="36" t="s">
        <v>46</v>
      </c>
      <c r="G815" s="36" t="s">
        <v>1031</v>
      </c>
      <c r="H815" s="36" t="str">
        <f t="shared" si="62"/>
        <v>_VCUGA</v>
      </c>
      <c r="I815" s="36" t="s">
        <v>1032</v>
      </c>
      <c r="J815" s="36" t="s">
        <v>484</v>
      </c>
      <c r="K815" s="36" t="str">
        <f t="shared" si="63"/>
        <v>_FYUHS</v>
      </c>
      <c r="L815" s="36" t="s">
        <v>485</v>
      </c>
      <c r="M815" s="36" t="s">
        <v>486</v>
      </c>
      <c r="N815" s="36" t="str">
        <f t="shared" si="64"/>
        <v>_FYADM</v>
      </c>
      <c r="O815" s="36" t="s">
        <v>7094</v>
      </c>
      <c r="P815" s="36" t="s">
        <v>7242</v>
      </c>
      <c r="Q815" s="36" t="s">
        <v>7243</v>
      </c>
    </row>
    <row r="816" spans="1:17">
      <c r="A816" s="36" t="s">
        <v>8404</v>
      </c>
      <c r="B816" s="36" t="str">
        <f t="shared" si="60"/>
        <v>_23437</v>
      </c>
      <c r="C816" s="36" t="s">
        <v>7095</v>
      </c>
      <c r="D816" s="36" t="s">
        <v>89</v>
      </c>
      <c r="E816" s="36" t="str">
        <f t="shared" si="61"/>
        <v>_CAMSU</v>
      </c>
      <c r="F816" s="36" t="s">
        <v>46</v>
      </c>
      <c r="G816" s="36" t="s">
        <v>1031</v>
      </c>
      <c r="H816" s="36" t="str">
        <f t="shared" si="62"/>
        <v>_VCUGA</v>
      </c>
      <c r="I816" s="36" t="s">
        <v>1032</v>
      </c>
      <c r="J816" s="36" t="s">
        <v>484</v>
      </c>
      <c r="K816" s="36" t="str">
        <f t="shared" si="63"/>
        <v>_FYUHS</v>
      </c>
      <c r="L816" s="36" t="s">
        <v>485</v>
      </c>
      <c r="M816" s="36" t="s">
        <v>486</v>
      </c>
      <c r="N816" s="36" t="str">
        <f t="shared" si="64"/>
        <v>_FYADM</v>
      </c>
      <c r="O816" s="36" t="s">
        <v>7094</v>
      </c>
      <c r="P816" s="36" t="s">
        <v>7242</v>
      </c>
      <c r="Q816" s="36" t="s">
        <v>7243</v>
      </c>
    </row>
    <row r="817" spans="1:17">
      <c r="A817" s="36" t="s">
        <v>8405</v>
      </c>
      <c r="B817" s="36" t="str">
        <f t="shared" si="60"/>
        <v>_23438</v>
      </c>
      <c r="C817" s="36" t="s">
        <v>489</v>
      </c>
      <c r="D817" s="36" t="s">
        <v>89</v>
      </c>
      <c r="E817" s="36" t="str">
        <f t="shared" si="61"/>
        <v>_CAMSU</v>
      </c>
      <c r="F817" s="36" t="s">
        <v>46</v>
      </c>
      <c r="G817" s="36" t="s">
        <v>1031</v>
      </c>
      <c r="H817" s="36" t="str">
        <f t="shared" si="62"/>
        <v>_VCUGA</v>
      </c>
      <c r="I817" s="36" t="s">
        <v>1032</v>
      </c>
      <c r="J817" s="36" t="s">
        <v>484</v>
      </c>
      <c r="K817" s="36" t="str">
        <f t="shared" si="63"/>
        <v>_FYUHS</v>
      </c>
      <c r="L817" s="36" t="s">
        <v>485</v>
      </c>
      <c r="M817" s="36" t="s">
        <v>486</v>
      </c>
      <c r="N817" s="36" t="str">
        <f t="shared" si="64"/>
        <v>_FYADM</v>
      </c>
      <c r="O817" s="36" t="s">
        <v>7094</v>
      </c>
      <c r="P817" s="36" t="s">
        <v>7242</v>
      </c>
      <c r="Q817" s="36" t="s">
        <v>7243</v>
      </c>
    </row>
    <row r="818" spans="1:17">
      <c r="A818" s="36" t="s">
        <v>8406</v>
      </c>
      <c r="B818" s="36" t="str">
        <f t="shared" si="60"/>
        <v>_23447</v>
      </c>
      <c r="C818" s="36" t="s">
        <v>7096</v>
      </c>
      <c r="D818" s="36" t="s">
        <v>89</v>
      </c>
      <c r="E818" s="36" t="str">
        <f t="shared" si="61"/>
        <v>_CAMSU</v>
      </c>
      <c r="F818" s="36" t="s">
        <v>46</v>
      </c>
      <c r="G818" s="36" t="s">
        <v>1031</v>
      </c>
      <c r="H818" s="36" t="str">
        <f t="shared" si="62"/>
        <v>_VCUGA</v>
      </c>
      <c r="I818" s="36" t="s">
        <v>1032</v>
      </c>
      <c r="J818" s="36" t="s">
        <v>484</v>
      </c>
      <c r="K818" s="36" t="str">
        <f t="shared" si="63"/>
        <v>_FYUHS</v>
      </c>
      <c r="L818" s="36" t="s">
        <v>485</v>
      </c>
      <c r="M818" s="36" t="s">
        <v>486</v>
      </c>
      <c r="N818" s="36" t="str">
        <f t="shared" si="64"/>
        <v>_FYADM</v>
      </c>
      <c r="O818" s="36" t="s">
        <v>7094</v>
      </c>
      <c r="P818" s="36" t="s">
        <v>7242</v>
      </c>
      <c r="Q818" s="36" t="s">
        <v>7243</v>
      </c>
    </row>
    <row r="819" spans="1:17">
      <c r="A819" s="36" t="s">
        <v>8407</v>
      </c>
      <c r="B819" s="36" t="str">
        <f t="shared" si="60"/>
        <v>_23490</v>
      </c>
      <c r="C819" s="36" t="s">
        <v>496</v>
      </c>
      <c r="D819" s="36" t="s">
        <v>89</v>
      </c>
      <c r="E819" s="36" t="str">
        <f t="shared" si="61"/>
        <v>_CAMSU</v>
      </c>
      <c r="F819" s="36" t="s">
        <v>46</v>
      </c>
      <c r="G819" s="36" t="s">
        <v>1031</v>
      </c>
      <c r="H819" s="36" t="str">
        <f t="shared" si="62"/>
        <v>_VCUGA</v>
      </c>
      <c r="I819" s="36" t="s">
        <v>1032</v>
      </c>
      <c r="J819" s="36" t="s">
        <v>484</v>
      </c>
      <c r="K819" s="36" t="str">
        <f t="shared" si="63"/>
        <v>_FYUHS</v>
      </c>
      <c r="L819" s="36" t="s">
        <v>485</v>
      </c>
      <c r="M819" s="36" t="s">
        <v>494</v>
      </c>
      <c r="N819" s="36" t="str">
        <f t="shared" si="64"/>
        <v>_FYCOU</v>
      </c>
      <c r="O819" s="36" t="s">
        <v>495</v>
      </c>
      <c r="P819" s="36" t="s">
        <v>7244</v>
      </c>
      <c r="Q819" s="36" t="s">
        <v>7245</v>
      </c>
    </row>
    <row r="820" spans="1:17">
      <c r="A820" s="36" t="s">
        <v>8408</v>
      </c>
      <c r="B820" s="36" t="str">
        <f t="shared" si="60"/>
        <v>_23491</v>
      </c>
      <c r="C820" s="36" t="s">
        <v>504</v>
      </c>
      <c r="D820" s="36" t="s">
        <v>89</v>
      </c>
      <c r="E820" s="36" t="str">
        <f t="shared" si="61"/>
        <v>_CAMSU</v>
      </c>
      <c r="F820" s="36" t="s">
        <v>46</v>
      </c>
      <c r="G820" s="36" t="s">
        <v>1031</v>
      </c>
      <c r="H820" s="36" t="str">
        <f t="shared" si="62"/>
        <v>_VCUGA</v>
      </c>
      <c r="I820" s="36" t="s">
        <v>1032</v>
      </c>
      <c r="J820" s="36" t="s">
        <v>484</v>
      </c>
      <c r="K820" s="36" t="str">
        <f t="shared" si="63"/>
        <v>_FYUHS</v>
      </c>
      <c r="L820" s="36" t="s">
        <v>485</v>
      </c>
      <c r="M820" s="36" t="s">
        <v>494</v>
      </c>
      <c r="N820" s="36" t="str">
        <f t="shared" si="64"/>
        <v>_FYCOU</v>
      </c>
      <c r="O820" s="36" t="s">
        <v>495</v>
      </c>
      <c r="P820" s="36" t="s">
        <v>7244</v>
      </c>
      <c r="Q820" s="36" t="s">
        <v>7245</v>
      </c>
    </row>
    <row r="821" spans="1:17">
      <c r="A821" s="36" t="s">
        <v>8409</v>
      </c>
      <c r="B821" s="36" t="str">
        <f t="shared" si="60"/>
        <v>_23493</v>
      </c>
      <c r="C821" s="36" t="s">
        <v>497</v>
      </c>
      <c r="D821" s="36" t="s">
        <v>89</v>
      </c>
      <c r="E821" s="36" t="str">
        <f t="shared" si="61"/>
        <v>_CAMSU</v>
      </c>
      <c r="F821" s="36" t="s">
        <v>46</v>
      </c>
      <c r="G821" s="36" t="s">
        <v>1031</v>
      </c>
      <c r="H821" s="36" t="str">
        <f t="shared" si="62"/>
        <v>_VCUGA</v>
      </c>
      <c r="I821" s="36" t="s">
        <v>1032</v>
      </c>
      <c r="J821" s="36" t="s">
        <v>484</v>
      </c>
      <c r="K821" s="36" t="str">
        <f t="shared" si="63"/>
        <v>_FYUHS</v>
      </c>
      <c r="L821" s="36" t="s">
        <v>485</v>
      </c>
      <c r="M821" s="36" t="s">
        <v>494</v>
      </c>
      <c r="N821" s="36" t="str">
        <f t="shared" si="64"/>
        <v>_FYCOU</v>
      </c>
      <c r="O821" s="36" t="s">
        <v>495</v>
      </c>
      <c r="P821" s="36" t="s">
        <v>7244</v>
      </c>
      <c r="Q821" s="36" t="s">
        <v>7245</v>
      </c>
    </row>
    <row r="822" spans="1:17">
      <c r="A822" s="36" t="s">
        <v>8410</v>
      </c>
      <c r="B822" s="36" t="str">
        <f t="shared" si="60"/>
        <v>_23494</v>
      </c>
      <c r="C822" s="36" t="s">
        <v>7097</v>
      </c>
      <c r="D822" s="36" t="s">
        <v>89</v>
      </c>
      <c r="E822" s="36" t="str">
        <f t="shared" si="61"/>
        <v>_CAMSU</v>
      </c>
      <c r="F822" s="36" t="s">
        <v>46</v>
      </c>
      <c r="G822" s="36" t="s">
        <v>1031</v>
      </c>
      <c r="H822" s="36" t="str">
        <f t="shared" si="62"/>
        <v>_VCUGA</v>
      </c>
      <c r="I822" s="36" t="s">
        <v>1032</v>
      </c>
      <c r="J822" s="36" t="s">
        <v>484</v>
      </c>
      <c r="K822" s="36" t="str">
        <f t="shared" si="63"/>
        <v>_FYUHS</v>
      </c>
      <c r="L822" s="36" t="s">
        <v>485</v>
      </c>
      <c r="M822" s="36" t="s">
        <v>494</v>
      </c>
      <c r="N822" s="36" t="str">
        <f t="shared" si="64"/>
        <v>_FYCOU</v>
      </c>
      <c r="O822" s="36" t="s">
        <v>495</v>
      </c>
      <c r="P822" s="36" t="s">
        <v>7244</v>
      </c>
      <c r="Q822" s="36" t="s">
        <v>7245</v>
      </c>
    </row>
    <row r="823" spans="1:17">
      <c r="A823" s="36" t="s">
        <v>8411</v>
      </c>
      <c r="B823" s="36" t="str">
        <f t="shared" si="60"/>
        <v>_23461</v>
      </c>
      <c r="C823" s="36" t="s">
        <v>499</v>
      </c>
      <c r="D823" s="36" t="s">
        <v>89</v>
      </c>
      <c r="E823" s="36" t="str">
        <f t="shared" si="61"/>
        <v>_CAMSU</v>
      </c>
      <c r="F823" s="36" t="s">
        <v>46</v>
      </c>
      <c r="G823" s="36" t="s">
        <v>1031</v>
      </c>
      <c r="H823" s="36" t="str">
        <f t="shared" si="62"/>
        <v>_VCUGA</v>
      </c>
      <c r="I823" s="36" t="s">
        <v>1032</v>
      </c>
      <c r="J823" s="36" t="s">
        <v>484</v>
      </c>
      <c r="K823" s="36" t="str">
        <f t="shared" si="63"/>
        <v>_FYUHS</v>
      </c>
      <c r="L823" s="36" t="s">
        <v>485</v>
      </c>
      <c r="M823" s="36" t="s">
        <v>498</v>
      </c>
      <c r="N823" s="36" t="str">
        <f t="shared" si="64"/>
        <v>_FYFXZ</v>
      </c>
      <c r="O823" s="36" t="s">
        <v>7098</v>
      </c>
      <c r="P823" s="36" t="s">
        <v>7246</v>
      </c>
      <c r="Q823" s="36" t="s">
        <v>7247</v>
      </c>
    </row>
    <row r="824" spans="1:17">
      <c r="A824" s="36" t="s">
        <v>8412</v>
      </c>
      <c r="B824" s="36" t="str">
        <f t="shared" si="60"/>
        <v>_23462</v>
      </c>
      <c r="C824" s="36" t="s">
        <v>7099</v>
      </c>
      <c r="D824" s="36" t="s">
        <v>89</v>
      </c>
      <c r="E824" s="36" t="str">
        <f t="shared" si="61"/>
        <v>_CAMSU</v>
      </c>
      <c r="F824" s="36" t="s">
        <v>46</v>
      </c>
      <c r="G824" s="36" t="s">
        <v>1031</v>
      </c>
      <c r="H824" s="36" t="str">
        <f t="shared" si="62"/>
        <v>_VCUGA</v>
      </c>
      <c r="I824" s="36" t="s">
        <v>1032</v>
      </c>
      <c r="J824" s="36" t="s">
        <v>484</v>
      </c>
      <c r="K824" s="36" t="str">
        <f t="shared" si="63"/>
        <v>_FYUHS</v>
      </c>
      <c r="L824" s="36" t="s">
        <v>485</v>
      </c>
      <c r="M824" s="36" t="s">
        <v>498</v>
      </c>
      <c r="N824" s="36" t="str">
        <f t="shared" si="64"/>
        <v>_FYFXZ</v>
      </c>
      <c r="O824" s="36" t="s">
        <v>7098</v>
      </c>
      <c r="P824" s="36" t="s">
        <v>7246</v>
      </c>
      <c r="Q824" s="36" t="s">
        <v>7247</v>
      </c>
    </row>
    <row r="825" spans="1:17">
      <c r="A825" s="36" t="s">
        <v>8413</v>
      </c>
      <c r="B825" s="36" t="str">
        <f t="shared" si="60"/>
        <v>_23463</v>
      </c>
      <c r="C825" s="36" t="s">
        <v>500</v>
      </c>
      <c r="D825" s="36" t="s">
        <v>89</v>
      </c>
      <c r="E825" s="36" t="str">
        <f t="shared" si="61"/>
        <v>_CAMSU</v>
      </c>
      <c r="F825" s="36" t="s">
        <v>46</v>
      </c>
      <c r="G825" s="36" t="s">
        <v>1031</v>
      </c>
      <c r="H825" s="36" t="str">
        <f t="shared" si="62"/>
        <v>_VCUGA</v>
      </c>
      <c r="I825" s="36" t="s">
        <v>1032</v>
      </c>
      <c r="J825" s="36" t="s">
        <v>484</v>
      </c>
      <c r="K825" s="36" t="str">
        <f t="shared" si="63"/>
        <v>_FYUHS</v>
      </c>
      <c r="L825" s="36" t="s">
        <v>485</v>
      </c>
      <c r="M825" s="36" t="s">
        <v>498</v>
      </c>
      <c r="N825" s="36" t="str">
        <f t="shared" si="64"/>
        <v>_FYFXZ</v>
      </c>
      <c r="O825" s="36" t="s">
        <v>7098</v>
      </c>
      <c r="P825" s="36" t="s">
        <v>7246</v>
      </c>
      <c r="Q825" s="36" t="s">
        <v>7247</v>
      </c>
    </row>
    <row r="826" spans="1:17">
      <c r="A826" s="36" t="s">
        <v>8414</v>
      </c>
      <c r="B826" s="36" t="str">
        <f t="shared" si="60"/>
        <v>_23464</v>
      </c>
      <c r="C826" s="36" t="s">
        <v>501</v>
      </c>
      <c r="D826" s="36" t="s">
        <v>89</v>
      </c>
      <c r="E826" s="36" t="str">
        <f t="shared" si="61"/>
        <v>_CAMSU</v>
      </c>
      <c r="F826" s="36" t="s">
        <v>46</v>
      </c>
      <c r="G826" s="36" t="s">
        <v>1031</v>
      </c>
      <c r="H826" s="36" t="str">
        <f t="shared" si="62"/>
        <v>_VCUGA</v>
      </c>
      <c r="I826" s="36" t="s">
        <v>1032</v>
      </c>
      <c r="J826" s="36" t="s">
        <v>484</v>
      </c>
      <c r="K826" s="36" t="str">
        <f t="shared" si="63"/>
        <v>_FYUHS</v>
      </c>
      <c r="L826" s="36" t="s">
        <v>485</v>
      </c>
      <c r="M826" s="36" t="s">
        <v>498</v>
      </c>
      <c r="N826" s="36" t="str">
        <f t="shared" si="64"/>
        <v>_FYFXZ</v>
      </c>
      <c r="O826" s="36" t="s">
        <v>7098</v>
      </c>
      <c r="P826" s="36" t="s">
        <v>7246</v>
      </c>
      <c r="Q826" s="36" t="s">
        <v>7247</v>
      </c>
    </row>
    <row r="827" spans="1:17">
      <c r="A827" s="36" t="s">
        <v>8415</v>
      </c>
      <c r="B827" s="36" t="str">
        <f t="shared" si="60"/>
        <v>_23465</v>
      </c>
      <c r="C827" s="36" t="s">
        <v>502</v>
      </c>
      <c r="D827" s="36" t="s">
        <v>89</v>
      </c>
      <c r="E827" s="36" t="str">
        <f t="shared" si="61"/>
        <v>_CAMSU</v>
      </c>
      <c r="F827" s="36" t="s">
        <v>46</v>
      </c>
      <c r="G827" s="36" t="s">
        <v>1031</v>
      </c>
      <c r="H827" s="36" t="str">
        <f t="shared" si="62"/>
        <v>_VCUGA</v>
      </c>
      <c r="I827" s="36" t="s">
        <v>1032</v>
      </c>
      <c r="J827" s="36" t="s">
        <v>484</v>
      </c>
      <c r="K827" s="36" t="str">
        <f t="shared" si="63"/>
        <v>_FYUHS</v>
      </c>
      <c r="L827" s="36" t="s">
        <v>485</v>
      </c>
      <c r="M827" s="36" t="s">
        <v>498</v>
      </c>
      <c r="N827" s="36" t="str">
        <f t="shared" si="64"/>
        <v>_FYFXZ</v>
      </c>
      <c r="O827" s="36" t="s">
        <v>7098</v>
      </c>
      <c r="P827" s="36" t="s">
        <v>7246</v>
      </c>
      <c r="Q827" s="36" t="s">
        <v>7247</v>
      </c>
    </row>
    <row r="828" spans="1:17">
      <c r="A828" s="36" t="s">
        <v>8416</v>
      </c>
      <c r="B828" s="36" t="str">
        <f t="shared" si="60"/>
        <v>_23466</v>
      </c>
      <c r="C828" s="36" t="s">
        <v>7248</v>
      </c>
      <c r="D828" s="36" t="s">
        <v>89</v>
      </c>
      <c r="E828" s="36" t="str">
        <f t="shared" si="61"/>
        <v>_CAMSU</v>
      </c>
      <c r="F828" s="36" t="s">
        <v>46</v>
      </c>
      <c r="G828" s="36" t="s">
        <v>1031</v>
      </c>
      <c r="H828" s="36" t="str">
        <f t="shared" si="62"/>
        <v>_VCUGA</v>
      </c>
      <c r="I828" s="36" t="s">
        <v>1032</v>
      </c>
      <c r="J828" s="36" t="s">
        <v>484</v>
      </c>
      <c r="K828" s="36" t="str">
        <f t="shared" si="63"/>
        <v>_FYUHS</v>
      </c>
      <c r="L828" s="36" t="s">
        <v>485</v>
      </c>
      <c r="M828" s="36" t="s">
        <v>498</v>
      </c>
      <c r="N828" s="36" t="str">
        <f t="shared" si="64"/>
        <v>_FYFXZ</v>
      </c>
      <c r="O828" s="36" t="s">
        <v>7098</v>
      </c>
      <c r="P828" s="36" t="s">
        <v>7246</v>
      </c>
      <c r="Q828" s="36" t="s">
        <v>7247</v>
      </c>
    </row>
    <row r="829" spans="1:17">
      <c r="A829" s="36" t="s">
        <v>8417</v>
      </c>
      <c r="B829" s="36" t="str">
        <f t="shared" si="60"/>
        <v>_23467</v>
      </c>
      <c r="C829" s="36" t="s">
        <v>502</v>
      </c>
      <c r="D829" s="36" t="s">
        <v>89</v>
      </c>
      <c r="E829" s="36" t="str">
        <f t="shared" si="61"/>
        <v>_CAMSU</v>
      </c>
      <c r="F829" s="36" t="s">
        <v>46</v>
      </c>
      <c r="G829" s="36" t="s">
        <v>1031</v>
      </c>
      <c r="H829" s="36" t="str">
        <f t="shared" si="62"/>
        <v>_VCUGA</v>
      </c>
      <c r="I829" s="36" t="s">
        <v>1032</v>
      </c>
      <c r="J829" s="36" t="s">
        <v>484</v>
      </c>
      <c r="K829" s="36" t="str">
        <f t="shared" si="63"/>
        <v>_FYUHS</v>
      </c>
      <c r="L829" s="36" t="s">
        <v>485</v>
      </c>
      <c r="M829" s="36" t="s">
        <v>498</v>
      </c>
      <c r="N829" s="36" t="str">
        <f t="shared" si="64"/>
        <v>_FYFXZ</v>
      </c>
      <c r="O829" s="36" t="s">
        <v>7098</v>
      </c>
      <c r="P829" s="36" t="s">
        <v>7246</v>
      </c>
      <c r="Q829" s="36" t="s">
        <v>7247</v>
      </c>
    </row>
    <row r="830" spans="1:17">
      <c r="A830" s="36" t="s">
        <v>8418</v>
      </c>
      <c r="B830" s="36" t="str">
        <f t="shared" si="60"/>
        <v>_23475</v>
      </c>
      <c r="C830" s="36" t="s">
        <v>490</v>
      </c>
      <c r="D830" s="36" t="s">
        <v>89</v>
      </c>
      <c r="E830" s="36" t="str">
        <f t="shared" si="61"/>
        <v>_CAMSU</v>
      </c>
      <c r="F830" s="36" t="s">
        <v>46</v>
      </c>
      <c r="G830" s="36" t="s">
        <v>1031</v>
      </c>
      <c r="H830" s="36" t="str">
        <f t="shared" si="62"/>
        <v>_VCUGA</v>
      </c>
      <c r="I830" s="36" t="s">
        <v>1032</v>
      </c>
      <c r="J830" s="36" t="s">
        <v>484</v>
      </c>
      <c r="K830" s="36" t="str">
        <f t="shared" si="63"/>
        <v>_FYUHS</v>
      </c>
      <c r="L830" s="36" t="s">
        <v>485</v>
      </c>
      <c r="M830" s="36" t="s">
        <v>503</v>
      </c>
      <c r="N830" s="36" t="str">
        <f t="shared" si="64"/>
        <v>_FYMED</v>
      </c>
      <c r="O830" s="36" t="s">
        <v>7100</v>
      </c>
      <c r="P830" s="36" t="s">
        <v>7249</v>
      </c>
      <c r="Q830" s="36" t="s">
        <v>7250</v>
      </c>
    </row>
    <row r="831" spans="1:17">
      <c r="A831" s="36" t="s">
        <v>8419</v>
      </c>
      <c r="B831" s="36" t="str">
        <f t="shared" si="60"/>
        <v>_23476</v>
      </c>
      <c r="C831" s="36" t="s">
        <v>491</v>
      </c>
      <c r="D831" s="36" t="s">
        <v>89</v>
      </c>
      <c r="E831" s="36" t="str">
        <f t="shared" si="61"/>
        <v>_CAMSU</v>
      </c>
      <c r="F831" s="36" t="s">
        <v>46</v>
      </c>
      <c r="G831" s="36" t="s">
        <v>1031</v>
      </c>
      <c r="H831" s="36" t="str">
        <f t="shared" si="62"/>
        <v>_VCUGA</v>
      </c>
      <c r="I831" s="36" t="s">
        <v>1032</v>
      </c>
      <c r="J831" s="36" t="s">
        <v>484</v>
      </c>
      <c r="K831" s="36" t="str">
        <f t="shared" si="63"/>
        <v>_FYUHS</v>
      </c>
      <c r="L831" s="36" t="s">
        <v>485</v>
      </c>
      <c r="M831" s="36" t="s">
        <v>503</v>
      </c>
      <c r="N831" s="36" t="str">
        <f t="shared" si="64"/>
        <v>_FYMED</v>
      </c>
      <c r="O831" s="36" t="s">
        <v>7100</v>
      </c>
      <c r="P831" s="36" t="s">
        <v>7249</v>
      </c>
      <c r="Q831" s="36" t="s">
        <v>7250</v>
      </c>
    </row>
    <row r="832" spans="1:17">
      <c r="A832" s="36" t="s">
        <v>8420</v>
      </c>
      <c r="B832" s="36" t="str">
        <f t="shared" si="60"/>
        <v>_23477</v>
      </c>
      <c r="C832" s="36" t="s">
        <v>492</v>
      </c>
      <c r="D832" s="36" t="s">
        <v>89</v>
      </c>
      <c r="E832" s="36" t="str">
        <f t="shared" si="61"/>
        <v>_CAMSU</v>
      </c>
      <c r="F832" s="36" t="s">
        <v>46</v>
      </c>
      <c r="G832" s="36" t="s">
        <v>1031</v>
      </c>
      <c r="H832" s="36" t="str">
        <f t="shared" si="62"/>
        <v>_VCUGA</v>
      </c>
      <c r="I832" s="36" t="s">
        <v>1032</v>
      </c>
      <c r="J832" s="36" t="s">
        <v>484</v>
      </c>
      <c r="K832" s="36" t="str">
        <f t="shared" si="63"/>
        <v>_FYUHS</v>
      </c>
      <c r="L832" s="36" t="s">
        <v>485</v>
      </c>
      <c r="M832" s="36" t="s">
        <v>503</v>
      </c>
      <c r="N832" s="36" t="str">
        <f t="shared" si="64"/>
        <v>_FYMED</v>
      </c>
      <c r="O832" s="36" t="s">
        <v>7100</v>
      </c>
      <c r="P832" s="36" t="s">
        <v>7249</v>
      </c>
      <c r="Q832" s="36" t="s">
        <v>7250</v>
      </c>
    </row>
    <row r="833" spans="1:17">
      <c r="A833" s="36" t="s">
        <v>8421</v>
      </c>
      <c r="B833" s="36" t="str">
        <f t="shared" si="60"/>
        <v>_23505</v>
      </c>
      <c r="C833" s="36" t="s">
        <v>7251</v>
      </c>
      <c r="D833" s="36" t="s">
        <v>89</v>
      </c>
      <c r="E833" s="36" t="str">
        <f t="shared" si="61"/>
        <v>_CAMSU</v>
      </c>
      <c r="F833" s="36" t="s">
        <v>46</v>
      </c>
      <c r="G833" s="36" t="s">
        <v>1031</v>
      </c>
      <c r="H833" s="36" t="str">
        <f t="shared" si="62"/>
        <v>_VCUGA</v>
      </c>
      <c r="I833" s="36" t="s">
        <v>1032</v>
      </c>
      <c r="J833" s="36" t="s">
        <v>484</v>
      </c>
      <c r="K833" s="36" t="str">
        <f t="shared" si="63"/>
        <v>_FYUHS</v>
      </c>
      <c r="L833" s="36" t="s">
        <v>485</v>
      </c>
      <c r="M833" s="36" t="s">
        <v>503</v>
      </c>
      <c r="N833" s="36" t="str">
        <f t="shared" si="64"/>
        <v>_FYMED</v>
      </c>
      <c r="O833" s="36" t="s">
        <v>7100</v>
      </c>
      <c r="P833" s="36" t="s">
        <v>7249</v>
      </c>
      <c r="Q833" s="36" t="s">
        <v>7250</v>
      </c>
    </row>
    <row r="834" spans="1:17">
      <c r="A834" s="36" t="s">
        <v>8422</v>
      </c>
      <c r="B834" s="36" t="str">
        <f t="shared" si="60"/>
        <v>_23506</v>
      </c>
      <c r="C834" s="36" t="s">
        <v>493</v>
      </c>
      <c r="D834" s="36" t="s">
        <v>89</v>
      </c>
      <c r="E834" s="36" t="str">
        <f t="shared" si="61"/>
        <v>_CAMSU</v>
      </c>
      <c r="F834" s="36" t="s">
        <v>46</v>
      </c>
      <c r="G834" s="36" t="s">
        <v>1031</v>
      </c>
      <c r="H834" s="36" t="str">
        <f t="shared" si="62"/>
        <v>_VCUGA</v>
      </c>
      <c r="I834" s="36" t="s">
        <v>1032</v>
      </c>
      <c r="J834" s="36" t="s">
        <v>484</v>
      </c>
      <c r="K834" s="36" t="str">
        <f t="shared" si="63"/>
        <v>_FYUHS</v>
      </c>
      <c r="L834" s="36" t="s">
        <v>485</v>
      </c>
      <c r="M834" s="36" t="s">
        <v>503</v>
      </c>
      <c r="N834" s="36" t="str">
        <f t="shared" si="64"/>
        <v>_FYMED</v>
      </c>
      <c r="O834" s="36" t="s">
        <v>7100</v>
      </c>
      <c r="P834" s="36" t="s">
        <v>7249</v>
      </c>
      <c r="Q834" s="36" t="s">
        <v>7250</v>
      </c>
    </row>
    <row r="835" spans="1:17">
      <c r="A835" s="36" t="s">
        <v>8423</v>
      </c>
      <c r="B835" s="36" t="str">
        <f t="shared" si="60"/>
        <v>_23507</v>
      </c>
      <c r="C835" s="36" t="s">
        <v>7252</v>
      </c>
      <c r="D835" s="36" t="s">
        <v>89</v>
      </c>
      <c r="E835" s="36" t="str">
        <f t="shared" si="61"/>
        <v>_CAMSU</v>
      </c>
      <c r="F835" s="36" t="s">
        <v>46</v>
      </c>
      <c r="G835" s="36" t="s">
        <v>1031</v>
      </c>
      <c r="H835" s="36" t="str">
        <f t="shared" si="62"/>
        <v>_VCUGA</v>
      </c>
      <c r="I835" s="36" t="s">
        <v>1032</v>
      </c>
      <c r="J835" s="36" t="s">
        <v>484</v>
      </c>
      <c r="K835" s="36" t="str">
        <f t="shared" si="63"/>
        <v>_FYUHS</v>
      </c>
      <c r="L835" s="36" t="s">
        <v>485</v>
      </c>
      <c r="M835" s="36" t="s">
        <v>503</v>
      </c>
      <c r="N835" s="36" t="str">
        <f t="shared" si="64"/>
        <v>_FYMED</v>
      </c>
      <c r="O835" s="36" t="s">
        <v>7100</v>
      </c>
      <c r="P835" s="36" t="s">
        <v>7249</v>
      </c>
      <c r="Q835" s="36" t="s">
        <v>7250</v>
      </c>
    </row>
    <row r="836" spans="1:17">
      <c r="A836" s="36" t="s">
        <v>8424</v>
      </c>
      <c r="B836" s="36" t="str">
        <f t="shared" ref="B836:B899" si="65">"_"&amp;A836</f>
        <v>_23508</v>
      </c>
      <c r="C836" s="36" t="s">
        <v>505</v>
      </c>
      <c r="D836" s="36" t="s">
        <v>89</v>
      </c>
      <c r="E836" s="36" t="str">
        <f t="shared" ref="E836:E899" si="66">"_"&amp;D836</f>
        <v>_CAMSU</v>
      </c>
      <c r="F836" s="36" t="s">
        <v>46</v>
      </c>
      <c r="G836" s="36" t="s">
        <v>1031</v>
      </c>
      <c r="H836" s="36" t="str">
        <f t="shared" ref="H836:H899" si="67">"_"&amp;G836</f>
        <v>_VCUGA</v>
      </c>
      <c r="I836" s="36" t="s">
        <v>1032</v>
      </c>
      <c r="J836" s="36" t="s">
        <v>484</v>
      </c>
      <c r="K836" s="36" t="str">
        <f t="shared" ref="K836:K899" si="68">"_"&amp;J836</f>
        <v>_FYUHS</v>
      </c>
      <c r="L836" s="36" t="s">
        <v>485</v>
      </c>
      <c r="M836" s="36" t="s">
        <v>503</v>
      </c>
      <c r="N836" s="36" t="str">
        <f t="shared" ref="N836:N899" si="69">"_"&amp;M836</f>
        <v>_FYMED</v>
      </c>
      <c r="O836" s="36" t="s">
        <v>7100</v>
      </c>
      <c r="P836" s="36" t="s">
        <v>7249</v>
      </c>
      <c r="Q836" s="36" t="s">
        <v>7250</v>
      </c>
    </row>
    <row r="837" spans="1:17">
      <c r="A837" s="36" t="s">
        <v>8425</v>
      </c>
      <c r="B837" s="36" t="str">
        <f t="shared" si="65"/>
        <v>_23442</v>
      </c>
      <c r="C837" s="36" t="s">
        <v>7255</v>
      </c>
      <c r="D837" s="36" t="s">
        <v>89</v>
      </c>
      <c r="E837" s="36" t="str">
        <f t="shared" si="66"/>
        <v>_CAMSU</v>
      </c>
      <c r="F837" s="36" t="s">
        <v>46</v>
      </c>
      <c r="G837" s="36" t="s">
        <v>1031</v>
      </c>
      <c r="H837" s="36" t="str">
        <f t="shared" si="67"/>
        <v>_VCUGA</v>
      </c>
      <c r="I837" s="36" t="s">
        <v>1032</v>
      </c>
      <c r="J837" s="36" t="s">
        <v>484</v>
      </c>
      <c r="K837" s="36" t="str">
        <f t="shared" si="68"/>
        <v>_FYUHS</v>
      </c>
      <c r="L837" s="36" t="s">
        <v>485</v>
      </c>
      <c r="M837" s="36" t="s">
        <v>506</v>
      </c>
      <c r="N837" s="36" t="str">
        <f t="shared" si="69"/>
        <v>_FYPRO</v>
      </c>
      <c r="O837" s="36" t="s">
        <v>6357</v>
      </c>
      <c r="P837" s="36" t="s">
        <v>7253</v>
      </c>
      <c r="Q837" s="36" t="s">
        <v>7254</v>
      </c>
    </row>
    <row r="838" spans="1:17">
      <c r="A838" s="36" t="s">
        <v>8426</v>
      </c>
      <c r="B838" s="36" t="str">
        <f t="shared" si="65"/>
        <v>_23526</v>
      </c>
      <c r="C838" s="36" t="s">
        <v>507</v>
      </c>
      <c r="D838" s="36" t="s">
        <v>89</v>
      </c>
      <c r="E838" s="36" t="str">
        <f t="shared" si="66"/>
        <v>_CAMSU</v>
      </c>
      <c r="F838" s="36" t="s">
        <v>46</v>
      </c>
      <c r="G838" s="36" t="s">
        <v>1031</v>
      </c>
      <c r="H838" s="36" t="str">
        <f t="shared" si="67"/>
        <v>_VCUGA</v>
      </c>
      <c r="I838" s="36" t="s">
        <v>1032</v>
      </c>
      <c r="J838" s="36" t="s">
        <v>484</v>
      </c>
      <c r="K838" s="36" t="str">
        <f t="shared" si="68"/>
        <v>_FYUHS</v>
      </c>
      <c r="L838" s="36" t="s">
        <v>485</v>
      </c>
      <c r="M838" s="36" t="s">
        <v>506</v>
      </c>
      <c r="N838" s="36" t="str">
        <f t="shared" si="69"/>
        <v>_FYPRO</v>
      </c>
      <c r="O838" s="36" t="s">
        <v>6357</v>
      </c>
      <c r="P838" s="36" t="s">
        <v>7253</v>
      </c>
      <c r="Q838" s="36" t="s">
        <v>7254</v>
      </c>
    </row>
    <row r="839" spans="1:17">
      <c r="A839" s="36" t="s">
        <v>8427</v>
      </c>
      <c r="B839" s="36" t="str">
        <f t="shared" si="65"/>
        <v>_23439</v>
      </c>
      <c r="C839" s="36" t="s">
        <v>510</v>
      </c>
      <c r="D839" s="36" t="s">
        <v>89</v>
      </c>
      <c r="E839" s="36" t="str">
        <f t="shared" si="66"/>
        <v>_CAMSU</v>
      </c>
      <c r="F839" s="36" t="s">
        <v>46</v>
      </c>
      <c r="G839" s="36" t="s">
        <v>1031</v>
      </c>
      <c r="H839" s="36" t="str">
        <f t="shared" si="67"/>
        <v>_VCUGA</v>
      </c>
      <c r="I839" s="36" t="s">
        <v>1032</v>
      </c>
      <c r="J839" s="36" t="s">
        <v>484</v>
      </c>
      <c r="K839" s="36" t="str">
        <f t="shared" si="68"/>
        <v>_FYUHS</v>
      </c>
      <c r="L839" s="36" t="s">
        <v>485</v>
      </c>
      <c r="M839" s="36" t="s">
        <v>508</v>
      </c>
      <c r="N839" s="36" t="str">
        <f t="shared" si="69"/>
        <v>_FYRSV</v>
      </c>
      <c r="O839" s="36" t="s">
        <v>509</v>
      </c>
      <c r="P839" s="36" t="s">
        <v>7256</v>
      </c>
      <c r="Q839" s="36" t="s">
        <v>7257</v>
      </c>
    </row>
    <row r="840" spans="1:17">
      <c r="A840" s="36" t="s">
        <v>8428</v>
      </c>
      <c r="B840" s="36" t="str">
        <f t="shared" si="65"/>
        <v>_23441</v>
      </c>
      <c r="C840" s="36" t="s">
        <v>511</v>
      </c>
      <c r="D840" s="36" t="s">
        <v>89</v>
      </c>
      <c r="E840" s="36" t="str">
        <f t="shared" si="66"/>
        <v>_CAMSU</v>
      </c>
      <c r="F840" s="36" t="s">
        <v>46</v>
      </c>
      <c r="G840" s="36" t="s">
        <v>1031</v>
      </c>
      <c r="H840" s="36" t="str">
        <f t="shared" si="67"/>
        <v>_VCUGA</v>
      </c>
      <c r="I840" s="36" t="s">
        <v>1032</v>
      </c>
      <c r="J840" s="36" t="s">
        <v>484</v>
      </c>
      <c r="K840" s="36" t="str">
        <f t="shared" si="68"/>
        <v>_FYUHS</v>
      </c>
      <c r="L840" s="36" t="s">
        <v>485</v>
      </c>
      <c r="M840" s="36" t="s">
        <v>508</v>
      </c>
      <c r="N840" s="36" t="str">
        <f t="shared" si="69"/>
        <v>_FYRSV</v>
      </c>
      <c r="O840" s="36" t="s">
        <v>509</v>
      </c>
      <c r="P840" s="36" t="s">
        <v>7256</v>
      </c>
      <c r="Q840" s="36" t="s">
        <v>7257</v>
      </c>
    </row>
    <row r="841" spans="1:17">
      <c r="A841" s="36" t="s">
        <v>8429</v>
      </c>
      <c r="B841" s="36" t="str">
        <f t="shared" si="65"/>
        <v>_23509</v>
      </c>
      <c r="C841" s="36" t="s">
        <v>513</v>
      </c>
      <c r="D841" s="36" t="s">
        <v>89</v>
      </c>
      <c r="E841" s="36" t="str">
        <f t="shared" si="66"/>
        <v>_CAMSU</v>
      </c>
      <c r="F841" s="36" t="s">
        <v>46</v>
      </c>
      <c r="G841" s="36" t="s">
        <v>1031</v>
      </c>
      <c r="H841" s="36" t="str">
        <f t="shared" si="67"/>
        <v>_VCUGA</v>
      </c>
      <c r="I841" s="36" t="s">
        <v>1032</v>
      </c>
      <c r="J841" s="36" t="s">
        <v>484</v>
      </c>
      <c r="K841" s="36" t="str">
        <f t="shared" si="68"/>
        <v>_FYUHS</v>
      </c>
      <c r="L841" s="36" t="s">
        <v>485</v>
      </c>
      <c r="M841" s="36" t="s">
        <v>512</v>
      </c>
      <c r="N841" s="36" t="str">
        <f t="shared" si="69"/>
        <v>_FYSPT</v>
      </c>
      <c r="O841" s="36" t="s">
        <v>7101</v>
      </c>
      <c r="P841" s="36" t="s">
        <v>7258</v>
      </c>
      <c r="Q841" s="36" t="s">
        <v>7259</v>
      </c>
    </row>
    <row r="842" spans="1:17">
      <c r="A842" s="36" t="s">
        <v>8430</v>
      </c>
      <c r="B842" s="36" t="str">
        <f t="shared" si="65"/>
        <v>_23444</v>
      </c>
      <c r="C842" s="36" t="s">
        <v>515</v>
      </c>
      <c r="D842" s="36" t="s">
        <v>89</v>
      </c>
      <c r="E842" s="36" t="str">
        <f t="shared" si="66"/>
        <v>_CAMSU</v>
      </c>
      <c r="F842" s="36" t="s">
        <v>46</v>
      </c>
      <c r="G842" s="36" t="s">
        <v>1031</v>
      </c>
      <c r="H842" s="36" t="str">
        <f t="shared" si="67"/>
        <v>_VCUGA</v>
      </c>
      <c r="I842" s="36" t="s">
        <v>1032</v>
      </c>
      <c r="J842" s="36" t="s">
        <v>484</v>
      </c>
      <c r="K842" s="36" t="str">
        <f t="shared" si="68"/>
        <v>_FYUHS</v>
      </c>
      <c r="L842" s="36" t="s">
        <v>485</v>
      </c>
      <c r="M842" s="36" t="s">
        <v>514</v>
      </c>
      <c r="N842" s="36" t="str">
        <f t="shared" si="69"/>
        <v>_FYSTU</v>
      </c>
      <c r="O842" s="36" t="s">
        <v>7102</v>
      </c>
      <c r="P842" s="36" t="s">
        <v>7260</v>
      </c>
      <c r="Q842" s="36" t="s">
        <v>7261</v>
      </c>
    </row>
    <row r="843" spans="1:17">
      <c r="A843" s="36" t="s">
        <v>8431</v>
      </c>
      <c r="B843" s="36" t="str">
        <f t="shared" si="65"/>
        <v>_23523</v>
      </c>
      <c r="C843" s="36" t="s">
        <v>516</v>
      </c>
      <c r="D843" s="36" t="s">
        <v>89</v>
      </c>
      <c r="E843" s="36" t="str">
        <f t="shared" si="66"/>
        <v>_CAMSU</v>
      </c>
      <c r="F843" s="36" t="s">
        <v>46</v>
      </c>
      <c r="G843" s="36" t="s">
        <v>1031</v>
      </c>
      <c r="H843" s="36" t="str">
        <f t="shared" si="67"/>
        <v>_VCUGA</v>
      </c>
      <c r="I843" s="36" t="s">
        <v>1032</v>
      </c>
      <c r="J843" s="36" t="s">
        <v>484</v>
      </c>
      <c r="K843" s="36" t="str">
        <f t="shared" si="68"/>
        <v>_FYUHS</v>
      </c>
      <c r="L843" s="36" t="s">
        <v>485</v>
      </c>
      <c r="M843" s="36" t="s">
        <v>514</v>
      </c>
      <c r="N843" s="36" t="str">
        <f t="shared" si="69"/>
        <v>_FYSTU</v>
      </c>
      <c r="O843" s="36" t="s">
        <v>7102</v>
      </c>
      <c r="P843" s="36" t="s">
        <v>7260</v>
      </c>
      <c r="Q843" s="36" t="s">
        <v>7261</v>
      </c>
    </row>
    <row r="844" spans="1:17">
      <c r="A844" s="36" t="s">
        <v>8432</v>
      </c>
      <c r="B844" s="36" t="str">
        <f t="shared" si="65"/>
        <v>_23524</v>
      </c>
      <c r="C844" s="36" t="s">
        <v>7103</v>
      </c>
      <c r="D844" s="36" t="s">
        <v>89</v>
      </c>
      <c r="E844" s="36" t="str">
        <f t="shared" si="66"/>
        <v>_CAMSU</v>
      </c>
      <c r="F844" s="36" t="s">
        <v>46</v>
      </c>
      <c r="G844" s="36" t="s">
        <v>1031</v>
      </c>
      <c r="H844" s="36" t="str">
        <f t="shared" si="67"/>
        <v>_VCUGA</v>
      </c>
      <c r="I844" s="36" t="s">
        <v>1032</v>
      </c>
      <c r="J844" s="36" t="s">
        <v>484</v>
      </c>
      <c r="K844" s="36" t="str">
        <f t="shared" si="68"/>
        <v>_FYUHS</v>
      </c>
      <c r="L844" s="36" t="s">
        <v>485</v>
      </c>
      <c r="M844" s="36" t="s">
        <v>514</v>
      </c>
      <c r="N844" s="36" t="str">
        <f t="shared" si="69"/>
        <v>_FYSTU</v>
      </c>
      <c r="O844" s="36" t="s">
        <v>7102</v>
      </c>
      <c r="P844" s="36" t="s">
        <v>7260</v>
      </c>
      <c r="Q844" s="36" t="s">
        <v>7261</v>
      </c>
    </row>
    <row r="845" spans="1:17">
      <c r="A845" s="36" t="s">
        <v>8433</v>
      </c>
      <c r="B845" s="36" t="str">
        <f t="shared" si="65"/>
        <v>_26408</v>
      </c>
      <c r="C845" s="36" t="s">
        <v>1122</v>
      </c>
      <c r="D845" s="36" t="s">
        <v>89</v>
      </c>
      <c r="E845" s="36" t="str">
        <f t="shared" si="66"/>
        <v>_CAMSU</v>
      </c>
      <c r="F845" s="36" t="s">
        <v>46</v>
      </c>
      <c r="G845" s="36" t="s">
        <v>1031</v>
      </c>
      <c r="H845" s="36" t="str">
        <f t="shared" si="67"/>
        <v>_VCUGA</v>
      </c>
      <c r="I845" s="36" t="s">
        <v>1032</v>
      </c>
      <c r="J845" s="36" t="s">
        <v>1116</v>
      </c>
      <c r="K845" s="36" t="str">
        <f t="shared" si="68"/>
        <v>_UBOSS</v>
      </c>
      <c r="L845" s="36" t="s">
        <v>1117</v>
      </c>
      <c r="M845" s="36" t="s">
        <v>1118</v>
      </c>
      <c r="N845" s="36" t="str">
        <f t="shared" si="69"/>
        <v>_UBOS5</v>
      </c>
      <c r="O845" s="36" t="s">
        <v>1119</v>
      </c>
      <c r="P845" s="36" t="s">
        <v>1120</v>
      </c>
      <c r="Q845" s="36" t="s">
        <v>1121</v>
      </c>
    </row>
    <row r="846" spans="1:17">
      <c r="A846" s="36" t="s">
        <v>8434</v>
      </c>
      <c r="B846" s="36" t="str">
        <f t="shared" si="65"/>
        <v>_31750</v>
      </c>
      <c r="C846" s="36" t="s">
        <v>1123</v>
      </c>
      <c r="D846" s="36" t="s">
        <v>89</v>
      </c>
      <c r="E846" s="36" t="str">
        <f t="shared" si="66"/>
        <v>_CAMSU</v>
      </c>
      <c r="F846" s="36" t="s">
        <v>46</v>
      </c>
      <c r="G846" s="36" t="s">
        <v>1031</v>
      </c>
      <c r="H846" s="36" t="str">
        <f t="shared" si="67"/>
        <v>_VCUGA</v>
      </c>
      <c r="I846" s="36" t="s">
        <v>1032</v>
      </c>
      <c r="J846" s="36" t="s">
        <v>1116</v>
      </c>
      <c r="K846" s="36" t="str">
        <f t="shared" si="68"/>
        <v>_UBOSS</v>
      </c>
      <c r="L846" s="36" t="s">
        <v>1117</v>
      </c>
      <c r="M846" s="36" t="s">
        <v>1118</v>
      </c>
      <c r="N846" s="36" t="str">
        <f t="shared" si="69"/>
        <v>_UBOS5</v>
      </c>
      <c r="O846" s="36" t="s">
        <v>1119</v>
      </c>
      <c r="P846" s="36" t="s">
        <v>1120</v>
      </c>
      <c r="Q846" s="36" t="s">
        <v>1121</v>
      </c>
    </row>
    <row r="847" spans="1:17">
      <c r="A847" s="36" t="s">
        <v>8435</v>
      </c>
      <c r="B847" s="36" t="str">
        <f t="shared" si="65"/>
        <v>_31751</v>
      </c>
      <c r="C847" s="36" t="s">
        <v>1124</v>
      </c>
      <c r="D847" s="36" t="s">
        <v>89</v>
      </c>
      <c r="E847" s="36" t="str">
        <f t="shared" si="66"/>
        <v>_CAMSU</v>
      </c>
      <c r="F847" s="36" t="s">
        <v>46</v>
      </c>
      <c r="G847" s="36" t="s">
        <v>1031</v>
      </c>
      <c r="H847" s="36" t="str">
        <f t="shared" si="67"/>
        <v>_VCUGA</v>
      </c>
      <c r="I847" s="36" t="s">
        <v>1032</v>
      </c>
      <c r="J847" s="36" t="s">
        <v>1116</v>
      </c>
      <c r="K847" s="36" t="str">
        <f t="shared" si="68"/>
        <v>_UBOSS</v>
      </c>
      <c r="L847" s="36" t="s">
        <v>1117</v>
      </c>
      <c r="M847" s="36" t="s">
        <v>1118</v>
      </c>
      <c r="N847" s="36" t="str">
        <f t="shared" si="69"/>
        <v>_UBOS5</v>
      </c>
      <c r="O847" s="36" t="s">
        <v>1119</v>
      </c>
      <c r="P847" s="36" t="s">
        <v>1120</v>
      </c>
      <c r="Q847" s="36" t="s">
        <v>1121</v>
      </c>
    </row>
    <row r="848" spans="1:17">
      <c r="A848" s="36" t="s">
        <v>8436</v>
      </c>
      <c r="B848" s="36" t="str">
        <f t="shared" si="65"/>
        <v>_31752</v>
      </c>
      <c r="C848" s="36" t="s">
        <v>1124</v>
      </c>
      <c r="D848" s="36" t="s">
        <v>89</v>
      </c>
      <c r="E848" s="36" t="str">
        <f t="shared" si="66"/>
        <v>_CAMSU</v>
      </c>
      <c r="F848" s="36" t="s">
        <v>46</v>
      </c>
      <c r="G848" s="36" t="s">
        <v>1031</v>
      </c>
      <c r="H848" s="36" t="str">
        <f t="shared" si="67"/>
        <v>_VCUGA</v>
      </c>
      <c r="I848" s="36" t="s">
        <v>1032</v>
      </c>
      <c r="J848" s="36" t="s">
        <v>1116</v>
      </c>
      <c r="K848" s="36" t="str">
        <f t="shared" si="68"/>
        <v>_UBOSS</v>
      </c>
      <c r="L848" s="36" t="s">
        <v>1117</v>
      </c>
      <c r="M848" s="36" t="s">
        <v>1118</v>
      </c>
      <c r="N848" s="36" t="str">
        <f t="shared" si="69"/>
        <v>_UBOS5</v>
      </c>
      <c r="O848" s="36" t="s">
        <v>1119</v>
      </c>
      <c r="P848" s="36" t="s">
        <v>1120</v>
      </c>
      <c r="Q848" s="36" t="s">
        <v>1121</v>
      </c>
    </row>
    <row r="849" spans="1:17">
      <c r="A849" s="36" t="s">
        <v>8437</v>
      </c>
      <c r="B849" s="36" t="str">
        <f t="shared" si="65"/>
        <v>_31753</v>
      </c>
      <c r="C849" s="36" t="s">
        <v>1125</v>
      </c>
      <c r="D849" s="36" t="s">
        <v>89</v>
      </c>
      <c r="E849" s="36" t="str">
        <f t="shared" si="66"/>
        <v>_CAMSU</v>
      </c>
      <c r="F849" s="36" t="s">
        <v>46</v>
      </c>
      <c r="G849" s="36" t="s">
        <v>1031</v>
      </c>
      <c r="H849" s="36" t="str">
        <f t="shared" si="67"/>
        <v>_VCUGA</v>
      </c>
      <c r="I849" s="36" t="s">
        <v>1032</v>
      </c>
      <c r="J849" s="36" t="s">
        <v>1116</v>
      </c>
      <c r="K849" s="36" t="str">
        <f t="shared" si="68"/>
        <v>_UBOSS</v>
      </c>
      <c r="L849" s="36" t="s">
        <v>1117</v>
      </c>
      <c r="M849" s="36" t="s">
        <v>1118</v>
      </c>
      <c r="N849" s="36" t="str">
        <f t="shared" si="69"/>
        <v>_UBOS5</v>
      </c>
      <c r="O849" s="36" t="s">
        <v>1119</v>
      </c>
      <c r="P849" s="36" t="s">
        <v>1120</v>
      </c>
      <c r="Q849" s="36" t="s">
        <v>1121</v>
      </c>
    </row>
    <row r="850" spans="1:17">
      <c r="A850" s="36" t="s">
        <v>8438</v>
      </c>
      <c r="B850" s="36" t="str">
        <f t="shared" si="65"/>
        <v>_31754</v>
      </c>
      <c r="C850" s="36" t="s">
        <v>1126</v>
      </c>
      <c r="D850" s="36" t="s">
        <v>89</v>
      </c>
      <c r="E850" s="36" t="str">
        <f t="shared" si="66"/>
        <v>_CAMSU</v>
      </c>
      <c r="F850" s="36" t="s">
        <v>46</v>
      </c>
      <c r="G850" s="36" t="s">
        <v>1031</v>
      </c>
      <c r="H850" s="36" t="str">
        <f t="shared" si="67"/>
        <v>_VCUGA</v>
      </c>
      <c r="I850" s="36" t="s">
        <v>1032</v>
      </c>
      <c r="J850" s="36" t="s">
        <v>1116</v>
      </c>
      <c r="K850" s="36" t="str">
        <f t="shared" si="68"/>
        <v>_UBOSS</v>
      </c>
      <c r="L850" s="36" t="s">
        <v>1117</v>
      </c>
      <c r="M850" s="36" t="s">
        <v>1118</v>
      </c>
      <c r="N850" s="36" t="str">
        <f t="shared" si="69"/>
        <v>_UBOS5</v>
      </c>
      <c r="O850" s="36" t="s">
        <v>1119</v>
      </c>
      <c r="P850" s="36" t="s">
        <v>1120</v>
      </c>
      <c r="Q850" s="36" t="s">
        <v>1121</v>
      </c>
    </row>
    <row r="851" spans="1:17">
      <c r="A851" s="36" t="s">
        <v>8439</v>
      </c>
      <c r="B851" s="36" t="str">
        <f t="shared" si="65"/>
        <v>_31755</v>
      </c>
      <c r="C851" s="36" t="s">
        <v>1127</v>
      </c>
      <c r="D851" s="36" t="s">
        <v>89</v>
      </c>
      <c r="E851" s="36" t="str">
        <f t="shared" si="66"/>
        <v>_CAMSU</v>
      </c>
      <c r="F851" s="36" t="s">
        <v>46</v>
      </c>
      <c r="G851" s="36" t="s">
        <v>1031</v>
      </c>
      <c r="H851" s="36" t="str">
        <f t="shared" si="67"/>
        <v>_VCUGA</v>
      </c>
      <c r="I851" s="36" t="s">
        <v>1032</v>
      </c>
      <c r="J851" s="36" t="s">
        <v>1116</v>
      </c>
      <c r="K851" s="36" t="str">
        <f t="shared" si="68"/>
        <v>_UBOSS</v>
      </c>
      <c r="L851" s="36" t="s">
        <v>1117</v>
      </c>
      <c r="M851" s="36" t="s">
        <v>1118</v>
      </c>
      <c r="N851" s="36" t="str">
        <f t="shared" si="69"/>
        <v>_UBOS5</v>
      </c>
      <c r="O851" s="36" t="s">
        <v>1119</v>
      </c>
      <c r="P851" s="36" t="s">
        <v>1120</v>
      </c>
      <c r="Q851" s="36" t="s">
        <v>1121</v>
      </c>
    </row>
    <row r="852" spans="1:17">
      <c r="A852" s="36" t="s">
        <v>8440</v>
      </c>
      <c r="B852" s="36" t="str">
        <f t="shared" si="65"/>
        <v>_31756</v>
      </c>
      <c r="C852" s="36" t="s">
        <v>1128</v>
      </c>
      <c r="D852" s="36" t="s">
        <v>89</v>
      </c>
      <c r="E852" s="36" t="str">
        <f t="shared" si="66"/>
        <v>_CAMSU</v>
      </c>
      <c r="F852" s="36" t="s">
        <v>46</v>
      </c>
      <c r="G852" s="36" t="s">
        <v>1031</v>
      </c>
      <c r="H852" s="36" t="str">
        <f t="shared" si="67"/>
        <v>_VCUGA</v>
      </c>
      <c r="I852" s="36" t="s">
        <v>1032</v>
      </c>
      <c r="J852" s="36" t="s">
        <v>1116</v>
      </c>
      <c r="K852" s="36" t="str">
        <f t="shared" si="68"/>
        <v>_UBOSS</v>
      </c>
      <c r="L852" s="36" t="s">
        <v>1117</v>
      </c>
      <c r="M852" s="36" t="s">
        <v>1118</v>
      </c>
      <c r="N852" s="36" t="str">
        <f t="shared" si="69"/>
        <v>_UBOS5</v>
      </c>
      <c r="O852" s="36" t="s">
        <v>1119</v>
      </c>
      <c r="P852" s="36" t="s">
        <v>1120</v>
      </c>
      <c r="Q852" s="36" t="s">
        <v>1121</v>
      </c>
    </row>
    <row r="853" spans="1:17">
      <c r="A853" s="36" t="s">
        <v>8441</v>
      </c>
      <c r="B853" s="36" t="str">
        <f t="shared" si="65"/>
        <v>_31757</v>
      </c>
      <c r="C853" s="36" t="s">
        <v>1129</v>
      </c>
      <c r="D853" s="36" t="s">
        <v>89</v>
      </c>
      <c r="E853" s="36" t="str">
        <f t="shared" si="66"/>
        <v>_CAMSU</v>
      </c>
      <c r="F853" s="36" t="s">
        <v>46</v>
      </c>
      <c r="G853" s="36" t="s">
        <v>1031</v>
      </c>
      <c r="H853" s="36" t="str">
        <f t="shared" si="67"/>
        <v>_VCUGA</v>
      </c>
      <c r="I853" s="36" t="s">
        <v>1032</v>
      </c>
      <c r="J853" s="36" t="s">
        <v>1116</v>
      </c>
      <c r="K853" s="36" t="str">
        <f t="shared" si="68"/>
        <v>_UBOSS</v>
      </c>
      <c r="L853" s="36" t="s">
        <v>1117</v>
      </c>
      <c r="M853" s="36" t="s">
        <v>1118</v>
      </c>
      <c r="N853" s="36" t="str">
        <f t="shared" si="69"/>
        <v>_UBOS5</v>
      </c>
      <c r="O853" s="36" t="s">
        <v>1119</v>
      </c>
      <c r="P853" s="36" t="s">
        <v>1120</v>
      </c>
      <c r="Q853" s="36" t="s">
        <v>1121</v>
      </c>
    </row>
    <row r="854" spans="1:17">
      <c r="A854" s="36" t="s">
        <v>8442</v>
      </c>
      <c r="B854" s="36" t="str">
        <f t="shared" si="65"/>
        <v>_31758</v>
      </c>
      <c r="C854" s="36" t="s">
        <v>1130</v>
      </c>
      <c r="D854" s="36" t="s">
        <v>89</v>
      </c>
      <c r="E854" s="36" t="str">
        <f t="shared" si="66"/>
        <v>_CAMSU</v>
      </c>
      <c r="F854" s="36" t="s">
        <v>46</v>
      </c>
      <c r="G854" s="36" t="s">
        <v>1031</v>
      </c>
      <c r="H854" s="36" t="str">
        <f t="shared" si="67"/>
        <v>_VCUGA</v>
      </c>
      <c r="I854" s="36" t="s">
        <v>1032</v>
      </c>
      <c r="J854" s="36" t="s">
        <v>1116</v>
      </c>
      <c r="K854" s="36" t="str">
        <f t="shared" si="68"/>
        <v>_UBOSS</v>
      </c>
      <c r="L854" s="36" t="s">
        <v>1117</v>
      </c>
      <c r="M854" s="36" t="s">
        <v>1118</v>
      </c>
      <c r="N854" s="36" t="str">
        <f t="shared" si="69"/>
        <v>_UBOS5</v>
      </c>
      <c r="O854" s="36" t="s">
        <v>1119</v>
      </c>
      <c r="P854" s="36" t="s">
        <v>1120</v>
      </c>
      <c r="Q854" s="36" t="s">
        <v>1121</v>
      </c>
    </row>
    <row r="855" spans="1:17">
      <c r="A855" s="36" t="s">
        <v>8443</v>
      </c>
      <c r="B855" s="36" t="str">
        <f t="shared" si="65"/>
        <v>_31759</v>
      </c>
      <c r="C855" s="36" t="s">
        <v>1131</v>
      </c>
      <c r="D855" s="36" t="s">
        <v>89</v>
      </c>
      <c r="E855" s="36" t="str">
        <f t="shared" si="66"/>
        <v>_CAMSU</v>
      </c>
      <c r="F855" s="36" t="s">
        <v>46</v>
      </c>
      <c r="G855" s="36" t="s">
        <v>1031</v>
      </c>
      <c r="H855" s="36" t="str">
        <f t="shared" si="67"/>
        <v>_VCUGA</v>
      </c>
      <c r="I855" s="36" t="s">
        <v>1032</v>
      </c>
      <c r="J855" s="36" t="s">
        <v>1116</v>
      </c>
      <c r="K855" s="36" t="str">
        <f t="shared" si="68"/>
        <v>_UBOSS</v>
      </c>
      <c r="L855" s="36" t="s">
        <v>1117</v>
      </c>
      <c r="M855" s="36" t="s">
        <v>1118</v>
      </c>
      <c r="N855" s="36" t="str">
        <f t="shared" si="69"/>
        <v>_UBOS5</v>
      </c>
      <c r="O855" s="36" t="s">
        <v>1119</v>
      </c>
      <c r="P855" s="36" t="s">
        <v>1120</v>
      </c>
      <c r="Q855" s="36" t="s">
        <v>1121</v>
      </c>
    </row>
    <row r="856" spans="1:17">
      <c r="A856" s="36" t="s">
        <v>8444</v>
      </c>
      <c r="B856" s="36" t="str">
        <f t="shared" si="65"/>
        <v>_19505</v>
      </c>
      <c r="C856" s="36" t="s">
        <v>6502</v>
      </c>
      <c r="D856" s="36" t="s">
        <v>89</v>
      </c>
      <c r="E856" s="36" t="str">
        <f t="shared" si="66"/>
        <v>_CAMSU</v>
      </c>
      <c r="F856" s="36" t="s">
        <v>46</v>
      </c>
      <c r="G856" s="36" t="s">
        <v>1031</v>
      </c>
      <c r="H856" s="36" t="str">
        <f t="shared" si="67"/>
        <v>_VCUGA</v>
      </c>
      <c r="I856" s="36" t="s">
        <v>1032</v>
      </c>
      <c r="J856" s="36" t="s">
        <v>1132</v>
      </c>
      <c r="K856" s="36" t="str">
        <f t="shared" si="68"/>
        <v>_UCIMO</v>
      </c>
      <c r="L856" s="36" t="s">
        <v>1133</v>
      </c>
      <c r="M856" s="36" t="s">
        <v>1134</v>
      </c>
      <c r="N856" s="36" t="str">
        <f t="shared" si="69"/>
        <v>_UCDIS</v>
      </c>
      <c r="O856" s="36" t="s">
        <v>1135</v>
      </c>
      <c r="P856" s="36" t="s">
        <v>1136</v>
      </c>
      <c r="Q856" s="36" t="s">
        <v>1137</v>
      </c>
    </row>
    <row r="857" spans="1:17">
      <c r="A857" s="36" t="s">
        <v>8445</v>
      </c>
      <c r="B857" s="36" t="str">
        <f t="shared" si="65"/>
        <v>_19511</v>
      </c>
      <c r="C857" s="36" t="s">
        <v>1147</v>
      </c>
      <c r="D857" s="36" t="s">
        <v>89</v>
      </c>
      <c r="E857" s="36" t="str">
        <f t="shared" si="66"/>
        <v>_CAMSU</v>
      </c>
      <c r="F857" s="36" t="s">
        <v>46</v>
      </c>
      <c r="G857" s="36" t="s">
        <v>1031</v>
      </c>
      <c r="H857" s="36" t="str">
        <f t="shared" si="67"/>
        <v>_VCUGA</v>
      </c>
      <c r="I857" s="36" t="s">
        <v>1032</v>
      </c>
      <c r="J857" s="36" t="s">
        <v>1132</v>
      </c>
      <c r="K857" s="36" t="str">
        <f t="shared" si="68"/>
        <v>_UCIMO</v>
      </c>
      <c r="L857" s="36" t="s">
        <v>1133</v>
      </c>
      <c r="M857" s="36" t="s">
        <v>1134</v>
      </c>
      <c r="N857" s="36" t="str">
        <f t="shared" si="69"/>
        <v>_UCDIS</v>
      </c>
      <c r="O857" s="36" t="s">
        <v>1135</v>
      </c>
      <c r="P857" s="36" t="s">
        <v>1136</v>
      </c>
      <c r="Q857" s="36" t="s">
        <v>1137</v>
      </c>
    </row>
    <row r="858" spans="1:17">
      <c r="A858" s="36" t="s">
        <v>8446</v>
      </c>
      <c r="B858" s="36" t="str">
        <f t="shared" si="65"/>
        <v>_19515</v>
      </c>
      <c r="C858" s="36" t="s">
        <v>1138</v>
      </c>
      <c r="D858" s="36" t="s">
        <v>89</v>
      </c>
      <c r="E858" s="36" t="str">
        <f t="shared" si="66"/>
        <v>_CAMSU</v>
      </c>
      <c r="F858" s="36" t="s">
        <v>46</v>
      </c>
      <c r="G858" s="36" t="s">
        <v>1031</v>
      </c>
      <c r="H858" s="36" t="str">
        <f t="shared" si="67"/>
        <v>_VCUGA</v>
      </c>
      <c r="I858" s="36" t="s">
        <v>1032</v>
      </c>
      <c r="J858" s="36" t="s">
        <v>1132</v>
      </c>
      <c r="K858" s="36" t="str">
        <f t="shared" si="68"/>
        <v>_UCIMO</v>
      </c>
      <c r="L858" s="36" t="s">
        <v>1133</v>
      </c>
      <c r="M858" s="36" t="s">
        <v>1134</v>
      </c>
      <c r="N858" s="36" t="str">
        <f t="shared" si="69"/>
        <v>_UCDIS</v>
      </c>
      <c r="O858" s="36" t="s">
        <v>1135</v>
      </c>
      <c r="P858" s="36" t="s">
        <v>1136</v>
      </c>
      <c r="Q858" s="36" t="s">
        <v>1137</v>
      </c>
    </row>
    <row r="859" spans="1:17">
      <c r="A859" s="36" t="s">
        <v>8447</v>
      </c>
      <c r="B859" s="36" t="str">
        <f t="shared" si="65"/>
        <v>_19516</v>
      </c>
      <c r="C859" s="36" t="s">
        <v>1139</v>
      </c>
      <c r="D859" s="36" t="s">
        <v>89</v>
      </c>
      <c r="E859" s="36" t="str">
        <f t="shared" si="66"/>
        <v>_CAMSU</v>
      </c>
      <c r="F859" s="36" t="s">
        <v>46</v>
      </c>
      <c r="G859" s="36" t="s">
        <v>1031</v>
      </c>
      <c r="H859" s="36" t="str">
        <f t="shared" si="67"/>
        <v>_VCUGA</v>
      </c>
      <c r="I859" s="36" t="s">
        <v>1032</v>
      </c>
      <c r="J859" s="36" t="s">
        <v>1132</v>
      </c>
      <c r="K859" s="36" t="str">
        <f t="shared" si="68"/>
        <v>_UCIMO</v>
      </c>
      <c r="L859" s="36" t="s">
        <v>1133</v>
      </c>
      <c r="M859" s="36" t="s">
        <v>1134</v>
      </c>
      <c r="N859" s="36" t="str">
        <f t="shared" si="69"/>
        <v>_UCDIS</v>
      </c>
      <c r="O859" s="36" t="s">
        <v>1135</v>
      </c>
      <c r="P859" s="36" t="s">
        <v>1136</v>
      </c>
      <c r="Q859" s="36" t="s">
        <v>1137</v>
      </c>
    </row>
    <row r="860" spans="1:17">
      <c r="A860" s="36" t="s">
        <v>8448</v>
      </c>
      <c r="B860" s="36" t="str">
        <f t="shared" si="65"/>
        <v>_19517</v>
      </c>
      <c r="C860" s="36" t="s">
        <v>1140</v>
      </c>
      <c r="D860" s="36" t="s">
        <v>89</v>
      </c>
      <c r="E860" s="36" t="str">
        <f t="shared" si="66"/>
        <v>_CAMSU</v>
      </c>
      <c r="F860" s="36" t="s">
        <v>46</v>
      </c>
      <c r="G860" s="36" t="s">
        <v>1031</v>
      </c>
      <c r="H860" s="36" t="str">
        <f t="shared" si="67"/>
        <v>_VCUGA</v>
      </c>
      <c r="I860" s="36" t="s">
        <v>1032</v>
      </c>
      <c r="J860" s="36" t="s">
        <v>1132</v>
      </c>
      <c r="K860" s="36" t="str">
        <f t="shared" si="68"/>
        <v>_UCIMO</v>
      </c>
      <c r="L860" s="36" t="s">
        <v>1133</v>
      </c>
      <c r="M860" s="36" t="s">
        <v>1134</v>
      </c>
      <c r="N860" s="36" t="str">
        <f t="shared" si="69"/>
        <v>_UCDIS</v>
      </c>
      <c r="O860" s="36" t="s">
        <v>1135</v>
      </c>
      <c r="P860" s="36" t="s">
        <v>1136</v>
      </c>
      <c r="Q860" s="36" t="s">
        <v>1137</v>
      </c>
    </row>
    <row r="861" spans="1:17">
      <c r="A861" s="36" t="s">
        <v>8449</v>
      </c>
      <c r="B861" s="36" t="str">
        <f t="shared" si="65"/>
        <v>_10170</v>
      </c>
      <c r="C861" s="36" t="s">
        <v>6687</v>
      </c>
      <c r="D861" s="36" t="s">
        <v>89</v>
      </c>
      <c r="E861" s="36" t="str">
        <f t="shared" si="66"/>
        <v>_CAMSU</v>
      </c>
      <c r="F861" s="36" t="s">
        <v>46</v>
      </c>
      <c r="G861" s="36" t="s">
        <v>1031</v>
      </c>
      <c r="H861" s="36" t="str">
        <f t="shared" si="67"/>
        <v>_VCUGA</v>
      </c>
      <c r="I861" s="36" t="s">
        <v>1032</v>
      </c>
      <c r="J861" s="36" t="s">
        <v>1132</v>
      </c>
      <c r="K861" s="36" t="str">
        <f t="shared" si="68"/>
        <v>_UCIMO</v>
      </c>
      <c r="L861" s="36" t="s">
        <v>1133</v>
      </c>
      <c r="M861" s="36" t="s">
        <v>6685</v>
      </c>
      <c r="N861" s="36" t="str">
        <f t="shared" si="69"/>
        <v>_UCFEE</v>
      </c>
      <c r="O861" s="36" t="s">
        <v>4177</v>
      </c>
      <c r="P861" s="36" t="s">
        <v>6686</v>
      </c>
      <c r="Q861" s="36" t="s">
        <v>4178</v>
      </c>
    </row>
    <row r="862" spans="1:17">
      <c r="A862" s="36" t="s">
        <v>8450</v>
      </c>
      <c r="B862" s="36" t="str">
        <f t="shared" si="65"/>
        <v>_19514</v>
      </c>
      <c r="C862" s="36" t="s">
        <v>7288</v>
      </c>
      <c r="D862" s="36" t="s">
        <v>89</v>
      </c>
      <c r="E862" s="36" t="str">
        <f t="shared" si="66"/>
        <v>_CAMSU</v>
      </c>
      <c r="F862" s="36" t="s">
        <v>46</v>
      </c>
      <c r="G862" s="36" t="s">
        <v>1031</v>
      </c>
      <c r="H862" s="36" t="str">
        <f t="shared" si="67"/>
        <v>_VCUGA</v>
      </c>
      <c r="I862" s="36" t="s">
        <v>1032</v>
      </c>
      <c r="J862" s="36" t="s">
        <v>1132</v>
      </c>
      <c r="K862" s="36" t="str">
        <f t="shared" si="68"/>
        <v>_UCIMO</v>
      </c>
      <c r="L862" s="36" t="s">
        <v>1133</v>
      </c>
      <c r="M862" s="36" t="s">
        <v>1141</v>
      </c>
      <c r="N862" s="36" t="str">
        <f t="shared" si="69"/>
        <v>_UCIMM</v>
      </c>
      <c r="O862" s="36" t="s">
        <v>1133</v>
      </c>
      <c r="P862" s="36" t="s">
        <v>7286</v>
      </c>
      <c r="Q862" s="36" t="s">
        <v>7287</v>
      </c>
    </row>
    <row r="863" spans="1:17">
      <c r="A863" s="36" t="s">
        <v>8451</v>
      </c>
      <c r="B863" s="36" t="str">
        <f t="shared" si="65"/>
        <v>_18946</v>
      </c>
      <c r="C863" s="36" t="s">
        <v>1144</v>
      </c>
      <c r="D863" s="36" t="s">
        <v>89</v>
      </c>
      <c r="E863" s="36" t="str">
        <f t="shared" si="66"/>
        <v>_CAMSU</v>
      </c>
      <c r="F863" s="36" t="s">
        <v>46</v>
      </c>
      <c r="G863" s="36" t="s">
        <v>1031</v>
      </c>
      <c r="H863" s="36" t="str">
        <f t="shared" si="67"/>
        <v>_VCUGA</v>
      </c>
      <c r="I863" s="36" t="s">
        <v>1032</v>
      </c>
      <c r="J863" s="36" t="s">
        <v>1132</v>
      </c>
      <c r="K863" s="36" t="str">
        <f t="shared" si="68"/>
        <v>_UCIMO</v>
      </c>
      <c r="L863" s="36" t="s">
        <v>1133</v>
      </c>
      <c r="M863" s="36" t="s">
        <v>1141</v>
      </c>
      <c r="N863" s="36" t="str">
        <f t="shared" si="69"/>
        <v>_UCIMM</v>
      </c>
      <c r="O863" s="36" t="s">
        <v>1133</v>
      </c>
      <c r="P863" s="36" t="s">
        <v>1142</v>
      </c>
      <c r="Q863" s="36" t="s">
        <v>1143</v>
      </c>
    </row>
    <row r="864" spans="1:17">
      <c r="A864" s="36" t="s">
        <v>8452</v>
      </c>
      <c r="B864" s="36" t="str">
        <f t="shared" si="65"/>
        <v>_19506</v>
      </c>
      <c r="C864" s="36" t="s">
        <v>6503</v>
      </c>
      <c r="D864" s="36" t="s">
        <v>89</v>
      </c>
      <c r="E864" s="36" t="str">
        <f t="shared" si="66"/>
        <v>_CAMSU</v>
      </c>
      <c r="F864" s="36" t="s">
        <v>46</v>
      </c>
      <c r="G864" s="36" t="s">
        <v>1031</v>
      </c>
      <c r="H864" s="36" t="str">
        <f t="shared" si="67"/>
        <v>_VCUGA</v>
      </c>
      <c r="I864" s="36" t="s">
        <v>1032</v>
      </c>
      <c r="J864" s="36" t="s">
        <v>1132</v>
      </c>
      <c r="K864" s="36" t="str">
        <f t="shared" si="68"/>
        <v>_UCIMO</v>
      </c>
      <c r="L864" s="36" t="s">
        <v>1133</v>
      </c>
      <c r="M864" s="36" t="s">
        <v>1141</v>
      </c>
      <c r="N864" s="36" t="str">
        <f t="shared" si="69"/>
        <v>_UCIMM</v>
      </c>
      <c r="O864" s="36" t="s">
        <v>1133</v>
      </c>
      <c r="P864" s="36" t="s">
        <v>1142</v>
      </c>
      <c r="Q864" s="36" t="s">
        <v>1143</v>
      </c>
    </row>
    <row r="865" spans="1:17">
      <c r="A865" s="36" t="s">
        <v>8453</v>
      </c>
      <c r="B865" s="36" t="str">
        <f t="shared" si="65"/>
        <v>_19508</v>
      </c>
      <c r="C865" s="36" t="s">
        <v>1145</v>
      </c>
      <c r="D865" s="36" t="s">
        <v>89</v>
      </c>
      <c r="E865" s="36" t="str">
        <f t="shared" si="66"/>
        <v>_CAMSU</v>
      </c>
      <c r="F865" s="36" t="s">
        <v>46</v>
      </c>
      <c r="G865" s="36" t="s">
        <v>1031</v>
      </c>
      <c r="H865" s="36" t="str">
        <f t="shared" si="67"/>
        <v>_VCUGA</v>
      </c>
      <c r="I865" s="36" t="s">
        <v>1032</v>
      </c>
      <c r="J865" s="36" t="s">
        <v>1132</v>
      </c>
      <c r="K865" s="36" t="str">
        <f t="shared" si="68"/>
        <v>_UCIMO</v>
      </c>
      <c r="L865" s="36" t="s">
        <v>1133</v>
      </c>
      <c r="M865" s="36" t="s">
        <v>1141</v>
      </c>
      <c r="N865" s="36" t="str">
        <f t="shared" si="69"/>
        <v>_UCIMM</v>
      </c>
      <c r="O865" s="36" t="s">
        <v>1133</v>
      </c>
      <c r="P865" s="36" t="s">
        <v>1142</v>
      </c>
      <c r="Q865" s="36" t="s">
        <v>1143</v>
      </c>
    </row>
    <row r="866" spans="1:17">
      <c r="A866" s="36" t="s">
        <v>8454</v>
      </c>
      <c r="B866" s="36" t="str">
        <f t="shared" si="65"/>
        <v>_19509</v>
      </c>
      <c r="C866" s="36" t="s">
        <v>6504</v>
      </c>
      <c r="D866" s="36" t="s">
        <v>89</v>
      </c>
      <c r="E866" s="36" t="str">
        <f t="shared" si="66"/>
        <v>_CAMSU</v>
      </c>
      <c r="F866" s="36" t="s">
        <v>46</v>
      </c>
      <c r="G866" s="36" t="s">
        <v>1031</v>
      </c>
      <c r="H866" s="36" t="str">
        <f t="shared" si="67"/>
        <v>_VCUGA</v>
      </c>
      <c r="I866" s="36" t="s">
        <v>1032</v>
      </c>
      <c r="J866" s="36" t="s">
        <v>1132</v>
      </c>
      <c r="K866" s="36" t="str">
        <f t="shared" si="68"/>
        <v>_UCIMO</v>
      </c>
      <c r="L866" s="36" t="s">
        <v>1133</v>
      </c>
      <c r="M866" s="36" t="s">
        <v>1141</v>
      </c>
      <c r="N866" s="36" t="str">
        <f t="shared" si="69"/>
        <v>_UCIMM</v>
      </c>
      <c r="O866" s="36" t="s">
        <v>1133</v>
      </c>
      <c r="P866" s="36" t="s">
        <v>1142</v>
      </c>
      <c r="Q866" s="36" t="s">
        <v>1143</v>
      </c>
    </row>
    <row r="867" spans="1:17">
      <c r="A867" s="36" t="s">
        <v>8455</v>
      </c>
      <c r="B867" s="36" t="str">
        <f t="shared" si="65"/>
        <v>_19510</v>
      </c>
      <c r="C867" s="36" t="s">
        <v>1146</v>
      </c>
      <c r="D867" s="36" t="s">
        <v>89</v>
      </c>
      <c r="E867" s="36" t="str">
        <f t="shared" si="66"/>
        <v>_CAMSU</v>
      </c>
      <c r="F867" s="36" t="s">
        <v>46</v>
      </c>
      <c r="G867" s="36" t="s">
        <v>1031</v>
      </c>
      <c r="H867" s="36" t="str">
        <f t="shared" si="67"/>
        <v>_VCUGA</v>
      </c>
      <c r="I867" s="36" t="s">
        <v>1032</v>
      </c>
      <c r="J867" s="36" t="s">
        <v>1132</v>
      </c>
      <c r="K867" s="36" t="str">
        <f t="shared" si="68"/>
        <v>_UCIMO</v>
      </c>
      <c r="L867" s="36" t="s">
        <v>1133</v>
      </c>
      <c r="M867" s="36" t="s">
        <v>1141</v>
      </c>
      <c r="N867" s="36" t="str">
        <f t="shared" si="69"/>
        <v>_UCIMM</v>
      </c>
      <c r="O867" s="36" t="s">
        <v>1133</v>
      </c>
      <c r="P867" s="36" t="s">
        <v>1142</v>
      </c>
      <c r="Q867" s="36" t="s">
        <v>1143</v>
      </c>
    </row>
    <row r="868" spans="1:17">
      <c r="A868" s="36" t="s">
        <v>8456</v>
      </c>
      <c r="B868" s="36" t="str">
        <f t="shared" si="65"/>
        <v>_19512</v>
      </c>
      <c r="C868" s="36" t="s">
        <v>1148</v>
      </c>
      <c r="D868" s="36" t="s">
        <v>89</v>
      </c>
      <c r="E868" s="36" t="str">
        <f t="shared" si="66"/>
        <v>_CAMSU</v>
      </c>
      <c r="F868" s="36" t="s">
        <v>46</v>
      </c>
      <c r="G868" s="36" t="s">
        <v>1031</v>
      </c>
      <c r="H868" s="36" t="str">
        <f t="shared" si="67"/>
        <v>_VCUGA</v>
      </c>
      <c r="I868" s="36" t="s">
        <v>1032</v>
      </c>
      <c r="J868" s="36" t="s">
        <v>1132</v>
      </c>
      <c r="K868" s="36" t="str">
        <f t="shared" si="68"/>
        <v>_UCIMO</v>
      </c>
      <c r="L868" s="36" t="s">
        <v>1133</v>
      </c>
      <c r="M868" s="36" t="s">
        <v>1141</v>
      </c>
      <c r="N868" s="36" t="str">
        <f t="shared" si="69"/>
        <v>_UCIMM</v>
      </c>
      <c r="O868" s="36" t="s">
        <v>1133</v>
      </c>
      <c r="P868" s="36" t="s">
        <v>1142</v>
      </c>
      <c r="Q868" s="36" t="s">
        <v>1143</v>
      </c>
    </row>
    <row r="869" spans="1:17">
      <c r="A869" s="36" t="s">
        <v>8457</v>
      </c>
      <c r="B869" s="36" t="str">
        <f t="shared" si="65"/>
        <v>_19513</v>
      </c>
      <c r="C869" s="36" t="s">
        <v>7262</v>
      </c>
      <c r="D869" s="36" t="s">
        <v>89</v>
      </c>
      <c r="E869" s="36" t="str">
        <f t="shared" si="66"/>
        <v>_CAMSU</v>
      </c>
      <c r="F869" s="36" t="s">
        <v>46</v>
      </c>
      <c r="G869" s="36" t="s">
        <v>1031</v>
      </c>
      <c r="H869" s="36" t="str">
        <f t="shared" si="67"/>
        <v>_VCUGA</v>
      </c>
      <c r="I869" s="36" t="s">
        <v>1032</v>
      </c>
      <c r="J869" s="36" t="s">
        <v>1132</v>
      </c>
      <c r="K869" s="36" t="str">
        <f t="shared" si="68"/>
        <v>_UCIMO</v>
      </c>
      <c r="L869" s="36" t="s">
        <v>1133</v>
      </c>
      <c r="M869" s="36" t="s">
        <v>1141</v>
      </c>
      <c r="N869" s="36" t="str">
        <f t="shared" si="69"/>
        <v>_UCIMM</v>
      </c>
      <c r="O869" s="36" t="s">
        <v>1133</v>
      </c>
      <c r="P869" s="36" t="s">
        <v>1142</v>
      </c>
      <c r="Q869" s="36" t="s">
        <v>1143</v>
      </c>
    </row>
    <row r="870" spans="1:17">
      <c r="A870" s="36" t="s">
        <v>8458</v>
      </c>
      <c r="B870" s="36" t="str">
        <f t="shared" si="65"/>
        <v>_21306</v>
      </c>
      <c r="C870" s="36" t="s">
        <v>1149</v>
      </c>
      <c r="D870" s="36" t="s">
        <v>89</v>
      </c>
      <c r="E870" s="36" t="str">
        <f t="shared" si="66"/>
        <v>_CAMSU</v>
      </c>
      <c r="F870" s="36" t="s">
        <v>46</v>
      </c>
      <c r="G870" s="36" t="s">
        <v>1031</v>
      </c>
      <c r="H870" s="36" t="str">
        <f t="shared" si="67"/>
        <v>_VCUGA</v>
      </c>
      <c r="I870" s="36" t="s">
        <v>1032</v>
      </c>
      <c r="J870" s="36" t="s">
        <v>1132</v>
      </c>
      <c r="K870" s="36" t="str">
        <f t="shared" si="68"/>
        <v>_UCIMO</v>
      </c>
      <c r="L870" s="36" t="s">
        <v>1133</v>
      </c>
      <c r="M870" s="36" t="s">
        <v>1141</v>
      </c>
      <c r="N870" s="36" t="str">
        <f t="shared" si="69"/>
        <v>_UCIMM</v>
      </c>
      <c r="O870" s="36" t="s">
        <v>1133</v>
      </c>
      <c r="P870" s="36" t="s">
        <v>1142</v>
      </c>
      <c r="Q870" s="36" t="s">
        <v>1143</v>
      </c>
    </row>
    <row r="871" spans="1:17">
      <c r="A871" s="36" t="s">
        <v>8459</v>
      </c>
      <c r="B871" s="36" t="str">
        <f t="shared" si="65"/>
        <v>_21307</v>
      </c>
      <c r="C871" s="36" t="s">
        <v>1150</v>
      </c>
      <c r="D871" s="36" t="s">
        <v>89</v>
      </c>
      <c r="E871" s="36" t="str">
        <f t="shared" si="66"/>
        <v>_CAMSU</v>
      </c>
      <c r="F871" s="36" t="s">
        <v>46</v>
      </c>
      <c r="G871" s="36" t="s">
        <v>1031</v>
      </c>
      <c r="H871" s="36" t="str">
        <f t="shared" si="67"/>
        <v>_VCUGA</v>
      </c>
      <c r="I871" s="36" t="s">
        <v>1032</v>
      </c>
      <c r="J871" s="36" t="s">
        <v>1132</v>
      </c>
      <c r="K871" s="36" t="str">
        <f t="shared" si="68"/>
        <v>_UCIMO</v>
      </c>
      <c r="L871" s="36" t="s">
        <v>1133</v>
      </c>
      <c r="M871" s="36" t="s">
        <v>1141</v>
      </c>
      <c r="N871" s="36" t="str">
        <f t="shared" si="69"/>
        <v>_UCIMM</v>
      </c>
      <c r="O871" s="36" t="s">
        <v>1133</v>
      </c>
      <c r="P871" s="36" t="s">
        <v>1142</v>
      </c>
      <c r="Q871" s="36" t="s">
        <v>1143</v>
      </c>
    </row>
    <row r="872" spans="1:17">
      <c r="A872" s="36" t="s">
        <v>8460</v>
      </c>
      <c r="B872" s="36" t="str">
        <f t="shared" si="65"/>
        <v>_21308</v>
      </c>
      <c r="C872" s="36" t="s">
        <v>8461</v>
      </c>
      <c r="D872" s="36" t="s">
        <v>89</v>
      </c>
      <c r="E872" s="36" t="str">
        <f t="shared" si="66"/>
        <v>_CAMSU</v>
      </c>
      <c r="F872" s="36" t="s">
        <v>46</v>
      </c>
      <c r="G872" s="36" t="s">
        <v>1031</v>
      </c>
      <c r="H872" s="36" t="str">
        <f t="shared" si="67"/>
        <v>_VCUGA</v>
      </c>
      <c r="I872" s="36" t="s">
        <v>1032</v>
      </c>
      <c r="J872" s="36" t="s">
        <v>1132</v>
      </c>
      <c r="K872" s="36" t="str">
        <f t="shared" si="68"/>
        <v>_UCIMO</v>
      </c>
      <c r="L872" s="36" t="s">
        <v>1133</v>
      </c>
      <c r="M872" s="36" t="s">
        <v>1141</v>
      </c>
      <c r="N872" s="36" t="str">
        <f t="shared" si="69"/>
        <v>_UCIMM</v>
      </c>
      <c r="O872" s="36" t="s">
        <v>1133</v>
      </c>
      <c r="P872" s="36" t="s">
        <v>1142</v>
      </c>
      <c r="Q872" s="36" t="s">
        <v>1143</v>
      </c>
    </row>
    <row r="873" spans="1:17">
      <c r="A873" s="36" t="s">
        <v>8462</v>
      </c>
      <c r="B873" s="36" t="str">
        <f t="shared" si="65"/>
        <v>_21325</v>
      </c>
      <c r="C873" s="36" t="s">
        <v>7455</v>
      </c>
      <c r="D873" s="36" t="s">
        <v>89</v>
      </c>
      <c r="E873" s="36" t="str">
        <f t="shared" si="66"/>
        <v>_CAMSU</v>
      </c>
      <c r="F873" s="36" t="s">
        <v>46</v>
      </c>
      <c r="G873" s="36" t="s">
        <v>1031</v>
      </c>
      <c r="H873" s="36" t="str">
        <f t="shared" si="67"/>
        <v>_VCUGA</v>
      </c>
      <c r="I873" s="36" t="s">
        <v>1032</v>
      </c>
      <c r="J873" s="36" t="s">
        <v>1132</v>
      </c>
      <c r="K873" s="36" t="str">
        <f t="shared" si="68"/>
        <v>_UCIMO</v>
      </c>
      <c r="L873" s="36" t="s">
        <v>1133</v>
      </c>
      <c r="M873" s="36" t="s">
        <v>1141</v>
      </c>
      <c r="N873" s="36" t="str">
        <f t="shared" si="69"/>
        <v>_UCIMM</v>
      </c>
      <c r="O873" s="36" t="s">
        <v>1133</v>
      </c>
      <c r="P873" s="36" t="s">
        <v>1142</v>
      </c>
      <c r="Q873" s="36" t="s">
        <v>1143</v>
      </c>
    </row>
    <row r="874" spans="1:17">
      <c r="A874" s="36" t="s">
        <v>8463</v>
      </c>
      <c r="B874" s="36" t="str">
        <f t="shared" si="65"/>
        <v>_21276</v>
      </c>
      <c r="C874" s="36" t="s">
        <v>7456</v>
      </c>
      <c r="D874" s="36" t="s">
        <v>89</v>
      </c>
      <c r="E874" s="36" t="str">
        <f t="shared" si="66"/>
        <v>_CAMSU</v>
      </c>
      <c r="F874" s="36" t="s">
        <v>46</v>
      </c>
      <c r="G874" s="36" t="s">
        <v>1031</v>
      </c>
      <c r="H874" s="36" t="str">
        <f t="shared" si="67"/>
        <v>_VCUGA</v>
      </c>
      <c r="I874" s="36" t="s">
        <v>1032</v>
      </c>
      <c r="J874" s="36" t="s">
        <v>1132</v>
      </c>
      <c r="K874" s="36" t="str">
        <f t="shared" si="68"/>
        <v>_UCIMO</v>
      </c>
      <c r="L874" s="36" t="s">
        <v>1133</v>
      </c>
      <c r="M874" s="36" t="s">
        <v>1141</v>
      </c>
      <c r="N874" s="36" t="str">
        <f t="shared" si="69"/>
        <v>_UCIMM</v>
      </c>
      <c r="O874" s="36" t="s">
        <v>1133</v>
      </c>
      <c r="P874" s="36" t="s">
        <v>7369</v>
      </c>
      <c r="Q874" s="36" t="s">
        <v>7370</v>
      </c>
    </row>
    <row r="875" spans="1:17">
      <c r="A875" s="36" t="s">
        <v>8464</v>
      </c>
      <c r="B875" s="36" t="str">
        <f t="shared" si="65"/>
        <v>_19530</v>
      </c>
      <c r="C875" s="36" t="s">
        <v>1157</v>
      </c>
      <c r="D875" s="36" t="s">
        <v>89</v>
      </c>
      <c r="E875" s="36" t="str">
        <f t="shared" si="66"/>
        <v>_CAMSU</v>
      </c>
      <c r="F875" s="36" t="s">
        <v>46</v>
      </c>
      <c r="G875" s="36" t="s">
        <v>1031</v>
      </c>
      <c r="H875" s="36" t="str">
        <f t="shared" si="67"/>
        <v>_VCUGA</v>
      </c>
      <c r="I875" s="36" t="s">
        <v>1032</v>
      </c>
      <c r="J875" s="36" t="s">
        <v>1151</v>
      </c>
      <c r="K875" s="36" t="str">
        <f t="shared" si="68"/>
        <v>_UDDVO</v>
      </c>
      <c r="L875" s="36" t="s">
        <v>1152</v>
      </c>
      <c r="M875" s="36" t="s">
        <v>1153</v>
      </c>
      <c r="N875" s="36" t="str">
        <f t="shared" si="69"/>
        <v>_UDDV5</v>
      </c>
      <c r="O875" s="36" t="s">
        <v>1154</v>
      </c>
      <c r="P875" s="36" t="s">
        <v>1155</v>
      </c>
      <c r="Q875" s="36" t="s">
        <v>1156</v>
      </c>
    </row>
    <row r="876" spans="1:17">
      <c r="A876" s="36" t="s">
        <v>8465</v>
      </c>
      <c r="B876" s="36" t="str">
        <f t="shared" si="65"/>
        <v>_19531</v>
      </c>
      <c r="C876" s="36" t="s">
        <v>1158</v>
      </c>
      <c r="D876" s="36" t="s">
        <v>89</v>
      </c>
      <c r="E876" s="36" t="str">
        <f t="shared" si="66"/>
        <v>_CAMSU</v>
      </c>
      <c r="F876" s="36" t="s">
        <v>46</v>
      </c>
      <c r="G876" s="36" t="s">
        <v>1031</v>
      </c>
      <c r="H876" s="36" t="str">
        <f t="shared" si="67"/>
        <v>_VCUGA</v>
      </c>
      <c r="I876" s="36" t="s">
        <v>1032</v>
      </c>
      <c r="J876" s="36" t="s">
        <v>1151</v>
      </c>
      <c r="K876" s="36" t="str">
        <f t="shared" si="68"/>
        <v>_UDDVO</v>
      </c>
      <c r="L876" s="36" t="s">
        <v>1152</v>
      </c>
      <c r="M876" s="36" t="s">
        <v>1153</v>
      </c>
      <c r="N876" s="36" t="str">
        <f t="shared" si="69"/>
        <v>_UDDV5</v>
      </c>
      <c r="O876" s="36" t="s">
        <v>1154</v>
      </c>
      <c r="P876" s="36" t="s">
        <v>1155</v>
      </c>
      <c r="Q876" s="36" t="s">
        <v>1156</v>
      </c>
    </row>
    <row r="877" spans="1:17">
      <c r="A877" s="36" t="s">
        <v>8466</v>
      </c>
      <c r="B877" s="36" t="str">
        <f t="shared" si="65"/>
        <v>_19532</v>
      </c>
      <c r="C877" s="36" t="s">
        <v>1159</v>
      </c>
      <c r="D877" s="36" t="s">
        <v>89</v>
      </c>
      <c r="E877" s="36" t="str">
        <f t="shared" si="66"/>
        <v>_CAMSU</v>
      </c>
      <c r="F877" s="36" t="s">
        <v>46</v>
      </c>
      <c r="G877" s="36" t="s">
        <v>1031</v>
      </c>
      <c r="H877" s="36" t="str">
        <f t="shared" si="67"/>
        <v>_VCUGA</v>
      </c>
      <c r="I877" s="36" t="s">
        <v>1032</v>
      </c>
      <c r="J877" s="36" t="s">
        <v>1151</v>
      </c>
      <c r="K877" s="36" t="str">
        <f t="shared" si="68"/>
        <v>_UDDVO</v>
      </c>
      <c r="L877" s="36" t="s">
        <v>1152</v>
      </c>
      <c r="M877" s="36" t="s">
        <v>1153</v>
      </c>
      <c r="N877" s="36" t="str">
        <f t="shared" si="69"/>
        <v>_UDDV5</v>
      </c>
      <c r="O877" s="36" t="s">
        <v>1154</v>
      </c>
      <c r="P877" s="36" t="s">
        <v>1155</v>
      </c>
      <c r="Q877" s="36" t="s">
        <v>1156</v>
      </c>
    </row>
    <row r="878" spans="1:17">
      <c r="A878" s="36" t="s">
        <v>8467</v>
      </c>
      <c r="B878" s="36" t="str">
        <f t="shared" si="65"/>
        <v>_17809</v>
      </c>
      <c r="C878" s="36" t="s">
        <v>1166</v>
      </c>
      <c r="D878" s="36" t="s">
        <v>89</v>
      </c>
      <c r="E878" s="36" t="str">
        <f t="shared" si="66"/>
        <v>_CAMSU</v>
      </c>
      <c r="F878" s="36" t="s">
        <v>46</v>
      </c>
      <c r="G878" s="36" t="s">
        <v>1031</v>
      </c>
      <c r="H878" s="36" t="str">
        <f t="shared" si="67"/>
        <v>_VCUGA</v>
      </c>
      <c r="I878" s="36" t="s">
        <v>1032</v>
      </c>
      <c r="J878" s="36" t="s">
        <v>1160</v>
      </c>
      <c r="K878" s="36" t="str">
        <f t="shared" si="68"/>
        <v>_UG1AE</v>
      </c>
      <c r="L878" s="36" t="s">
        <v>1161</v>
      </c>
      <c r="M878" s="36" t="s">
        <v>1162</v>
      </c>
      <c r="N878" s="36" t="str">
        <f t="shared" si="69"/>
        <v>_FFASO</v>
      </c>
      <c r="O878" s="36" t="s">
        <v>1163</v>
      </c>
      <c r="P878" s="36" t="s">
        <v>1164</v>
      </c>
      <c r="Q878" s="36" t="s">
        <v>1165</v>
      </c>
    </row>
    <row r="879" spans="1:17">
      <c r="A879" s="36" t="s">
        <v>8468</v>
      </c>
      <c r="B879" s="36" t="str">
        <f t="shared" si="65"/>
        <v>_17810</v>
      </c>
      <c r="C879" s="36" t="s">
        <v>8469</v>
      </c>
      <c r="D879" s="36" t="s">
        <v>89</v>
      </c>
      <c r="E879" s="36" t="str">
        <f t="shared" si="66"/>
        <v>_CAMSU</v>
      </c>
      <c r="F879" s="36" t="s">
        <v>46</v>
      </c>
      <c r="G879" s="36" t="s">
        <v>1031</v>
      </c>
      <c r="H879" s="36" t="str">
        <f t="shared" si="67"/>
        <v>_VCUGA</v>
      </c>
      <c r="I879" s="36" t="s">
        <v>1032</v>
      </c>
      <c r="J879" s="36" t="s">
        <v>1160</v>
      </c>
      <c r="K879" s="36" t="str">
        <f t="shared" si="68"/>
        <v>_UG1AE</v>
      </c>
      <c r="L879" s="36" t="s">
        <v>1161</v>
      </c>
      <c r="M879" s="36" t="s">
        <v>1162</v>
      </c>
      <c r="N879" s="36" t="str">
        <f t="shared" si="69"/>
        <v>_FFASO</v>
      </c>
      <c r="O879" s="36" t="s">
        <v>1163</v>
      </c>
      <c r="P879" s="36" t="s">
        <v>1164</v>
      </c>
      <c r="Q879" s="36" t="s">
        <v>1165</v>
      </c>
    </row>
    <row r="880" spans="1:17">
      <c r="A880" s="36" t="s">
        <v>8470</v>
      </c>
      <c r="B880" s="36" t="str">
        <f t="shared" si="65"/>
        <v>_17814</v>
      </c>
      <c r="C880" s="36" t="s">
        <v>1167</v>
      </c>
      <c r="D880" s="36" t="s">
        <v>89</v>
      </c>
      <c r="E880" s="36" t="str">
        <f t="shared" si="66"/>
        <v>_CAMSU</v>
      </c>
      <c r="F880" s="36" t="s">
        <v>46</v>
      </c>
      <c r="G880" s="36" t="s">
        <v>1031</v>
      </c>
      <c r="H880" s="36" t="str">
        <f t="shared" si="67"/>
        <v>_VCUGA</v>
      </c>
      <c r="I880" s="36" t="s">
        <v>1032</v>
      </c>
      <c r="J880" s="36" t="s">
        <v>1160</v>
      </c>
      <c r="K880" s="36" t="str">
        <f t="shared" si="68"/>
        <v>_UG1AE</v>
      </c>
      <c r="L880" s="36" t="s">
        <v>1161</v>
      </c>
      <c r="M880" s="36" t="s">
        <v>1162</v>
      </c>
      <c r="N880" s="36" t="str">
        <f t="shared" si="69"/>
        <v>_FFASO</v>
      </c>
      <c r="O880" s="36" t="s">
        <v>1163</v>
      </c>
      <c r="P880" s="36" t="s">
        <v>1164</v>
      </c>
      <c r="Q880" s="36" t="s">
        <v>1165</v>
      </c>
    </row>
    <row r="881" spans="1:17">
      <c r="A881" s="36" t="s">
        <v>8471</v>
      </c>
      <c r="B881" s="36" t="str">
        <f t="shared" si="65"/>
        <v>_17816</v>
      </c>
      <c r="C881" s="36" t="s">
        <v>1168</v>
      </c>
      <c r="D881" s="36" t="s">
        <v>89</v>
      </c>
      <c r="E881" s="36" t="str">
        <f t="shared" si="66"/>
        <v>_CAMSU</v>
      </c>
      <c r="F881" s="36" t="s">
        <v>46</v>
      </c>
      <c r="G881" s="36" t="s">
        <v>1031</v>
      </c>
      <c r="H881" s="36" t="str">
        <f t="shared" si="67"/>
        <v>_VCUGA</v>
      </c>
      <c r="I881" s="36" t="s">
        <v>1032</v>
      </c>
      <c r="J881" s="36" t="s">
        <v>1160</v>
      </c>
      <c r="K881" s="36" t="str">
        <f t="shared" si="68"/>
        <v>_UG1AE</v>
      </c>
      <c r="L881" s="36" t="s">
        <v>1161</v>
      </c>
      <c r="M881" s="36" t="s">
        <v>1162</v>
      </c>
      <c r="N881" s="36" t="str">
        <f t="shared" si="69"/>
        <v>_FFASO</v>
      </c>
      <c r="O881" s="36" t="s">
        <v>1163</v>
      </c>
      <c r="P881" s="36" t="s">
        <v>1164</v>
      </c>
      <c r="Q881" s="36" t="s">
        <v>1165</v>
      </c>
    </row>
    <row r="882" spans="1:17">
      <c r="A882" s="36" t="s">
        <v>8472</v>
      </c>
      <c r="B882" s="36" t="str">
        <f t="shared" si="65"/>
        <v>_30760</v>
      </c>
      <c r="C882" s="36" t="s">
        <v>1169</v>
      </c>
      <c r="D882" s="36" t="s">
        <v>89</v>
      </c>
      <c r="E882" s="36" t="str">
        <f t="shared" si="66"/>
        <v>_CAMSU</v>
      </c>
      <c r="F882" s="36" t="s">
        <v>46</v>
      </c>
      <c r="G882" s="36" t="s">
        <v>1031</v>
      </c>
      <c r="H882" s="36" t="str">
        <f t="shared" si="67"/>
        <v>_VCUGA</v>
      </c>
      <c r="I882" s="36" t="s">
        <v>1032</v>
      </c>
      <c r="J882" s="36" t="s">
        <v>1160</v>
      </c>
      <c r="K882" s="36" t="str">
        <f t="shared" si="68"/>
        <v>_UG1AE</v>
      </c>
      <c r="L882" s="36" t="s">
        <v>1161</v>
      </c>
      <c r="M882" s="36" t="s">
        <v>1162</v>
      </c>
      <c r="N882" s="36" t="str">
        <f t="shared" si="69"/>
        <v>_FFASO</v>
      </c>
      <c r="O882" s="36" t="s">
        <v>1163</v>
      </c>
      <c r="P882" s="36" t="s">
        <v>1164</v>
      </c>
      <c r="Q882" s="36" t="s">
        <v>1165</v>
      </c>
    </row>
    <row r="883" spans="1:17">
      <c r="A883" s="36" t="s">
        <v>8473</v>
      </c>
      <c r="B883" s="36" t="str">
        <f t="shared" si="65"/>
        <v>_30761</v>
      </c>
      <c r="C883" s="36" t="s">
        <v>1170</v>
      </c>
      <c r="D883" s="36" t="s">
        <v>89</v>
      </c>
      <c r="E883" s="36" t="str">
        <f t="shared" si="66"/>
        <v>_CAMSU</v>
      </c>
      <c r="F883" s="36" t="s">
        <v>46</v>
      </c>
      <c r="G883" s="36" t="s">
        <v>1031</v>
      </c>
      <c r="H883" s="36" t="str">
        <f t="shared" si="67"/>
        <v>_VCUGA</v>
      </c>
      <c r="I883" s="36" t="s">
        <v>1032</v>
      </c>
      <c r="J883" s="36" t="s">
        <v>1160</v>
      </c>
      <c r="K883" s="36" t="str">
        <f t="shared" si="68"/>
        <v>_UG1AE</v>
      </c>
      <c r="L883" s="36" t="s">
        <v>1161</v>
      </c>
      <c r="M883" s="36" t="s">
        <v>1162</v>
      </c>
      <c r="N883" s="36" t="str">
        <f t="shared" si="69"/>
        <v>_FFASO</v>
      </c>
      <c r="O883" s="36" t="s">
        <v>1163</v>
      </c>
      <c r="P883" s="36" t="s">
        <v>1164</v>
      </c>
      <c r="Q883" s="36" t="s">
        <v>1165</v>
      </c>
    </row>
    <row r="884" spans="1:17">
      <c r="A884" s="36" t="s">
        <v>8474</v>
      </c>
      <c r="B884" s="36" t="str">
        <f t="shared" si="65"/>
        <v>_30762</v>
      </c>
      <c r="C884" s="36" t="s">
        <v>1171</v>
      </c>
      <c r="D884" s="36" t="s">
        <v>89</v>
      </c>
      <c r="E884" s="36" t="str">
        <f t="shared" si="66"/>
        <v>_CAMSU</v>
      </c>
      <c r="F884" s="36" t="s">
        <v>46</v>
      </c>
      <c r="G884" s="36" t="s">
        <v>1031</v>
      </c>
      <c r="H884" s="36" t="str">
        <f t="shared" si="67"/>
        <v>_VCUGA</v>
      </c>
      <c r="I884" s="36" t="s">
        <v>1032</v>
      </c>
      <c r="J884" s="36" t="s">
        <v>1160</v>
      </c>
      <c r="K884" s="36" t="str">
        <f t="shared" si="68"/>
        <v>_UG1AE</v>
      </c>
      <c r="L884" s="36" t="s">
        <v>1161</v>
      </c>
      <c r="M884" s="36" t="s">
        <v>1162</v>
      </c>
      <c r="N884" s="36" t="str">
        <f t="shared" si="69"/>
        <v>_FFASO</v>
      </c>
      <c r="O884" s="36" t="s">
        <v>1163</v>
      </c>
      <c r="P884" s="36" t="s">
        <v>1164</v>
      </c>
      <c r="Q884" s="36" t="s">
        <v>1165</v>
      </c>
    </row>
    <row r="885" spans="1:17">
      <c r="A885" s="36" t="s">
        <v>8475</v>
      </c>
      <c r="B885" s="36" t="str">
        <f t="shared" si="65"/>
        <v>_30763</v>
      </c>
      <c r="C885" s="36" t="s">
        <v>6372</v>
      </c>
      <c r="D885" s="36" t="s">
        <v>89</v>
      </c>
      <c r="E885" s="36" t="str">
        <f t="shared" si="66"/>
        <v>_CAMSU</v>
      </c>
      <c r="F885" s="36" t="s">
        <v>46</v>
      </c>
      <c r="G885" s="36" t="s">
        <v>1031</v>
      </c>
      <c r="H885" s="36" t="str">
        <f t="shared" si="67"/>
        <v>_VCUGA</v>
      </c>
      <c r="I885" s="36" t="s">
        <v>1032</v>
      </c>
      <c r="J885" s="36" t="s">
        <v>1160</v>
      </c>
      <c r="K885" s="36" t="str">
        <f t="shared" si="68"/>
        <v>_UG1AE</v>
      </c>
      <c r="L885" s="36" t="s">
        <v>1161</v>
      </c>
      <c r="M885" s="36" t="s">
        <v>1162</v>
      </c>
      <c r="N885" s="36" t="str">
        <f t="shared" si="69"/>
        <v>_FFASO</v>
      </c>
      <c r="O885" s="36" t="s">
        <v>1163</v>
      </c>
      <c r="P885" s="36" t="s">
        <v>1164</v>
      </c>
      <c r="Q885" s="36" t="s">
        <v>1165</v>
      </c>
    </row>
    <row r="886" spans="1:17">
      <c r="A886" s="36" t="s">
        <v>8476</v>
      </c>
      <c r="B886" s="36" t="str">
        <f t="shared" si="65"/>
        <v>_17811</v>
      </c>
      <c r="C886" s="36" t="s">
        <v>1174</v>
      </c>
      <c r="D886" s="36" t="s">
        <v>89</v>
      </c>
      <c r="E886" s="36" t="str">
        <f t="shared" si="66"/>
        <v>_CAMSU</v>
      </c>
      <c r="F886" s="36" t="s">
        <v>46</v>
      </c>
      <c r="G886" s="36" t="s">
        <v>1031</v>
      </c>
      <c r="H886" s="36" t="str">
        <f t="shared" si="67"/>
        <v>_VCUGA</v>
      </c>
      <c r="I886" s="36" t="s">
        <v>1032</v>
      </c>
      <c r="J886" s="36" t="s">
        <v>1160</v>
      </c>
      <c r="K886" s="36" t="str">
        <f t="shared" si="68"/>
        <v>_UG1AE</v>
      </c>
      <c r="L886" s="36" t="s">
        <v>1161</v>
      </c>
      <c r="M886" s="36" t="s">
        <v>1162</v>
      </c>
      <c r="N886" s="36" t="str">
        <f t="shared" si="69"/>
        <v>_FFASO</v>
      </c>
      <c r="O886" s="36" t="s">
        <v>1163</v>
      </c>
      <c r="P886" s="36" t="s">
        <v>1172</v>
      </c>
      <c r="Q886" s="36" t="s">
        <v>1173</v>
      </c>
    </row>
    <row r="887" spans="1:17">
      <c r="A887" s="36" t="s">
        <v>8477</v>
      </c>
      <c r="B887" s="36" t="str">
        <f t="shared" si="65"/>
        <v>_17812</v>
      </c>
      <c r="C887" s="36" t="s">
        <v>1175</v>
      </c>
      <c r="D887" s="36" t="s">
        <v>89</v>
      </c>
      <c r="E887" s="36" t="str">
        <f t="shared" si="66"/>
        <v>_CAMSU</v>
      </c>
      <c r="F887" s="36" t="s">
        <v>46</v>
      </c>
      <c r="G887" s="36" t="s">
        <v>1031</v>
      </c>
      <c r="H887" s="36" t="str">
        <f t="shared" si="67"/>
        <v>_VCUGA</v>
      </c>
      <c r="I887" s="36" t="s">
        <v>1032</v>
      </c>
      <c r="J887" s="36" t="s">
        <v>1160</v>
      </c>
      <c r="K887" s="36" t="str">
        <f t="shared" si="68"/>
        <v>_UG1AE</v>
      </c>
      <c r="L887" s="36" t="s">
        <v>1161</v>
      </c>
      <c r="M887" s="36" t="s">
        <v>1162</v>
      </c>
      <c r="N887" s="36" t="str">
        <f t="shared" si="69"/>
        <v>_FFASO</v>
      </c>
      <c r="O887" s="36" t="s">
        <v>1163</v>
      </c>
      <c r="P887" s="36" t="s">
        <v>1172</v>
      </c>
      <c r="Q887" s="36" t="s">
        <v>1173</v>
      </c>
    </row>
    <row r="888" spans="1:17">
      <c r="A888" s="36" t="s">
        <v>8478</v>
      </c>
      <c r="B888" s="36" t="str">
        <f t="shared" si="65"/>
        <v>_17813</v>
      </c>
      <c r="C888" s="36" t="s">
        <v>1176</v>
      </c>
      <c r="D888" s="36" t="s">
        <v>89</v>
      </c>
      <c r="E888" s="36" t="str">
        <f t="shared" si="66"/>
        <v>_CAMSU</v>
      </c>
      <c r="F888" s="36" t="s">
        <v>46</v>
      </c>
      <c r="G888" s="36" t="s">
        <v>1031</v>
      </c>
      <c r="H888" s="36" t="str">
        <f t="shared" si="67"/>
        <v>_VCUGA</v>
      </c>
      <c r="I888" s="36" t="s">
        <v>1032</v>
      </c>
      <c r="J888" s="36" t="s">
        <v>1160</v>
      </c>
      <c r="K888" s="36" t="str">
        <f t="shared" si="68"/>
        <v>_UG1AE</v>
      </c>
      <c r="L888" s="36" t="s">
        <v>1161</v>
      </c>
      <c r="M888" s="36" t="s">
        <v>1162</v>
      </c>
      <c r="N888" s="36" t="str">
        <f t="shared" si="69"/>
        <v>_FFASO</v>
      </c>
      <c r="O888" s="36" t="s">
        <v>1163</v>
      </c>
      <c r="P888" s="36" t="s">
        <v>1172</v>
      </c>
      <c r="Q888" s="36" t="s">
        <v>1173</v>
      </c>
    </row>
    <row r="889" spans="1:17">
      <c r="A889" s="36" t="s">
        <v>8479</v>
      </c>
      <c r="B889" s="36" t="str">
        <f t="shared" si="65"/>
        <v>_17815</v>
      </c>
      <c r="C889" s="36" t="s">
        <v>1177</v>
      </c>
      <c r="D889" s="36" t="s">
        <v>89</v>
      </c>
      <c r="E889" s="36" t="str">
        <f t="shared" si="66"/>
        <v>_CAMSU</v>
      </c>
      <c r="F889" s="36" t="s">
        <v>46</v>
      </c>
      <c r="G889" s="36" t="s">
        <v>1031</v>
      </c>
      <c r="H889" s="36" t="str">
        <f t="shared" si="67"/>
        <v>_VCUGA</v>
      </c>
      <c r="I889" s="36" t="s">
        <v>1032</v>
      </c>
      <c r="J889" s="36" t="s">
        <v>1160</v>
      </c>
      <c r="K889" s="36" t="str">
        <f t="shared" si="68"/>
        <v>_UG1AE</v>
      </c>
      <c r="L889" s="36" t="s">
        <v>1161</v>
      </c>
      <c r="M889" s="36" t="s">
        <v>1162</v>
      </c>
      <c r="N889" s="36" t="str">
        <f t="shared" si="69"/>
        <v>_FFASO</v>
      </c>
      <c r="O889" s="36" t="s">
        <v>1163</v>
      </c>
      <c r="P889" s="36" t="s">
        <v>1172</v>
      </c>
      <c r="Q889" s="36" t="s">
        <v>1173</v>
      </c>
    </row>
    <row r="890" spans="1:17">
      <c r="A890" s="36" t="s">
        <v>8480</v>
      </c>
      <c r="B890" s="36" t="str">
        <f t="shared" si="65"/>
        <v>_30400</v>
      </c>
      <c r="C890" s="36" t="s">
        <v>1180</v>
      </c>
      <c r="D890" s="36" t="s">
        <v>89</v>
      </c>
      <c r="E890" s="36" t="str">
        <f t="shared" si="66"/>
        <v>_CAMSU</v>
      </c>
      <c r="F890" s="36" t="s">
        <v>46</v>
      </c>
      <c r="G890" s="36" t="s">
        <v>1031</v>
      </c>
      <c r="H890" s="36" t="str">
        <f t="shared" si="67"/>
        <v>_VCUGA</v>
      </c>
      <c r="I890" s="36" t="s">
        <v>1032</v>
      </c>
      <c r="J890" s="36" t="s">
        <v>1160</v>
      </c>
      <c r="K890" s="36" t="str">
        <f t="shared" si="68"/>
        <v>_UG1AE</v>
      </c>
      <c r="L890" s="36" t="s">
        <v>1161</v>
      </c>
      <c r="M890" s="36" t="s">
        <v>1162</v>
      </c>
      <c r="N890" s="36" t="str">
        <f t="shared" si="69"/>
        <v>_FFASO</v>
      </c>
      <c r="O890" s="36" t="s">
        <v>1163</v>
      </c>
      <c r="P890" s="36" t="s">
        <v>1178</v>
      </c>
      <c r="Q890" s="36" t="s">
        <v>1179</v>
      </c>
    </row>
    <row r="891" spans="1:17">
      <c r="A891" s="36" t="s">
        <v>8481</v>
      </c>
      <c r="B891" s="36" t="str">
        <f t="shared" si="65"/>
        <v>_30401</v>
      </c>
      <c r="C891" s="36" t="s">
        <v>1181</v>
      </c>
      <c r="D891" s="36" t="s">
        <v>89</v>
      </c>
      <c r="E891" s="36" t="str">
        <f t="shared" si="66"/>
        <v>_CAMSU</v>
      </c>
      <c r="F891" s="36" t="s">
        <v>46</v>
      </c>
      <c r="G891" s="36" t="s">
        <v>1031</v>
      </c>
      <c r="H891" s="36" t="str">
        <f t="shared" si="67"/>
        <v>_VCUGA</v>
      </c>
      <c r="I891" s="36" t="s">
        <v>1032</v>
      </c>
      <c r="J891" s="36" t="s">
        <v>1160</v>
      </c>
      <c r="K891" s="36" t="str">
        <f t="shared" si="68"/>
        <v>_UG1AE</v>
      </c>
      <c r="L891" s="36" t="s">
        <v>1161</v>
      </c>
      <c r="M891" s="36" t="s">
        <v>1162</v>
      </c>
      <c r="N891" s="36" t="str">
        <f t="shared" si="69"/>
        <v>_FFASO</v>
      </c>
      <c r="O891" s="36" t="s">
        <v>1163</v>
      </c>
      <c r="P891" s="36" t="s">
        <v>1178</v>
      </c>
      <c r="Q891" s="36" t="s">
        <v>1179</v>
      </c>
    </row>
    <row r="892" spans="1:17">
      <c r="A892" s="36" t="s">
        <v>8482</v>
      </c>
      <c r="B892" s="36" t="str">
        <f t="shared" si="65"/>
        <v>_30402</v>
      </c>
      <c r="C892" s="36" t="s">
        <v>1182</v>
      </c>
      <c r="D892" s="36" t="s">
        <v>89</v>
      </c>
      <c r="E892" s="36" t="str">
        <f t="shared" si="66"/>
        <v>_CAMSU</v>
      </c>
      <c r="F892" s="36" t="s">
        <v>46</v>
      </c>
      <c r="G892" s="36" t="s">
        <v>1031</v>
      </c>
      <c r="H892" s="36" t="str">
        <f t="shared" si="67"/>
        <v>_VCUGA</v>
      </c>
      <c r="I892" s="36" t="s">
        <v>1032</v>
      </c>
      <c r="J892" s="36" t="s">
        <v>1160</v>
      </c>
      <c r="K892" s="36" t="str">
        <f t="shared" si="68"/>
        <v>_UG1AE</v>
      </c>
      <c r="L892" s="36" t="s">
        <v>1161</v>
      </c>
      <c r="M892" s="36" t="s">
        <v>1162</v>
      </c>
      <c r="N892" s="36" t="str">
        <f t="shared" si="69"/>
        <v>_FFASO</v>
      </c>
      <c r="O892" s="36" t="s">
        <v>1163</v>
      </c>
      <c r="P892" s="36" t="s">
        <v>1178</v>
      </c>
      <c r="Q892" s="36" t="s">
        <v>1179</v>
      </c>
    </row>
    <row r="893" spans="1:17">
      <c r="A893" s="36" t="s">
        <v>8483</v>
      </c>
      <c r="B893" s="36" t="str">
        <f t="shared" si="65"/>
        <v>_30403</v>
      </c>
      <c r="C893" s="36" t="s">
        <v>1183</v>
      </c>
      <c r="D893" s="36" t="s">
        <v>89</v>
      </c>
      <c r="E893" s="36" t="str">
        <f t="shared" si="66"/>
        <v>_CAMSU</v>
      </c>
      <c r="F893" s="36" t="s">
        <v>46</v>
      </c>
      <c r="G893" s="36" t="s">
        <v>1031</v>
      </c>
      <c r="H893" s="36" t="str">
        <f t="shared" si="67"/>
        <v>_VCUGA</v>
      </c>
      <c r="I893" s="36" t="s">
        <v>1032</v>
      </c>
      <c r="J893" s="36" t="s">
        <v>1160</v>
      </c>
      <c r="K893" s="36" t="str">
        <f t="shared" si="68"/>
        <v>_UG1AE</v>
      </c>
      <c r="L893" s="36" t="s">
        <v>1161</v>
      </c>
      <c r="M893" s="36" t="s">
        <v>1162</v>
      </c>
      <c r="N893" s="36" t="str">
        <f t="shared" si="69"/>
        <v>_FFASO</v>
      </c>
      <c r="O893" s="36" t="s">
        <v>1163</v>
      </c>
      <c r="P893" s="36" t="s">
        <v>1178</v>
      </c>
      <c r="Q893" s="36" t="s">
        <v>1179</v>
      </c>
    </row>
    <row r="894" spans="1:17">
      <c r="A894" s="36" t="s">
        <v>8484</v>
      </c>
      <c r="B894" s="36" t="str">
        <f t="shared" si="65"/>
        <v>_30404</v>
      </c>
      <c r="C894" s="36" t="s">
        <v>1184</v>
      </c>
      <c r="D894" s="36" t="s">
        <v>89</v>
      </c>
      <c r="E894" s="36" t="str">
        <f t="shared" si="66"/>
        <v>_CAMSU</v>
      </c>
      <c r="F894" s="36" t="s">
        <v>46</v>
      </c>
      <c r="G894" s="36" t="s">
        <v>1031</v>
      </c>
      <c r="H894" s="36" t="str">
        <f t="shared" si="67"/>
        <v>_VCUGA</v>
      </c>
      <c r="I894" s="36" t="s">
        <v>1032</v>
      </c>
      <c r="J894" s="36" t="s">
        <v>1160</v>
      </c>
      <c r="K894" s="36" t="str">
        <f t="shared" si="68"/>
        <v>_UG1AE</v>
      </c>
      <c r="L894" s="36" t="s">
        <v>1161</v>
      </c>
      <c r="M894" s="36" t="s">
        <v>1162</v>
      </c>
      <c r="N894" s="36" t="str">
        <f t="shared" si="69"/>
        <v>_FFASO</v>
      </c>
      <c r="O894" s="36" t="s">
        <v>1163</v>
      </c>
      <c r="P894" s="36" t="s">
        <v>1178</v>
      </c>
      <c r="Q894" s="36" t="s">
        <v>1179</v>
      </c>
    </row>
    <row r="895" spans="1:17">
      <c r="A895" s="36" t="s">
        <v>8485</v>
      </c>
      <c r="B895" s="36" t="str">
        <f t="shared" si="65"/>
        <v>_30405</v>
      </c>
      <c r="C895" s="36" t="s">
        <v>1185</v>
      </c>
      <c r="D895" s="36" t="s">
        <v>89</v>
      </c>
      <c r="E895" s="36" t="str">
        <f t="shared" si="66"/>
        <v>_CAMSU</v>
      </c>
      <c r="F895" s="36" t="s">
        <v>46</v>
      </c>
      <c r="G895" s="36" t="s">
        <v>1031</v>
      </c>
      <c r="H895" s="36" t="str">
        <f t="shared" si="67"/>
        <v>_VCUGA</v>
      </c>
      <c r="I895" s="36" t="s">
        <v>1032</v>
      </c>
      <c r="J895" s="36" t="s">
        <v>1160</v>
      </c>
      <c r="K895" s="36" t="str">
        <f t="shared" si="68"/>
        <v>_UG1AE</v>
      </c>
      <c r="L895" s="36" t="s">
        <v>1161</v>
      </c>
      <c r="M895" s="36" t="s">
        <v>1162</v>
      </c>
      <c r="N895" s="36" t="str">
        <f t="shared" si="69"/>
        <v>_FFASO</v>
      </c>
      <c r="O895" s="36" t="s">
        <v>1163</v>
      </c>
      <c r="P895" s="36" t="s">
        <v>1178</v>
      </c>
      <c r="Q895" s="36" t="s">
        <v>1179</v>
      </c>
    </row>
    <row r="896" spans="1:17">
      <c r="A896" s="36" t="s">
        <v>8486</v>
      </c>
      <c r="B896" s="36" t="str">
        <f t="shared" si="65"/>
        <v>_30406</v>
      </c>
      <c r="C896" s="36" t="s">
        <v>1186</v>
      </c>
      <c r="D896" s="36" t="s">
        <v>89</v>
      </c>
      <c r="E896" s="36" t="str">
        <f t="shared" si="66"/>
        <v>_CAMSU</v>
      </c>
      <c r="F896" s="36" t="s">
        <v>46</v>
      </c>
      <c r="G896" s="36" t="s">
        <v>1031</v>
      </c>
      <c r="H896" s="36" t="str">
        <f t="shared" si="67"/>
        <v>_VCUGA</v>
      </c>
      <c r="I896" s="36" t="s">
        <v>1032</v>
      </c>
      <c r="J896" s="36" t="s">
        <v>1160</v>
      </c>
      <c r="K896" s="36" t="str">
        <f t="shared" si="68"/>
        <v>_UG1AE</v>
      </c>
      <c r="L896" s="36" t="s">
        <v>1161</v>
      </c>
      <c r="M896" s="36" t="s">
        <v>1162</v>
      </c>
      <c r="N896" s="36" t="str">
        <f t="shared" si="69"/>
        <v>_FFASO</v>
      </c>
      <c r="O896" s="36" t="s">
        <v>1163</v>
      </c>
      <c r="P896" s="36" t="s">
        <v>1178</v>
      </c>
      <c r="Q896" s="36" t="s">
        <v>1179</v>
      </c>
    </row>
    <row r="897" spans="1:17">
      <c r="A897" s="36" t="s">
        <v>8487</v>
      </c>
      <c r="B897" s="36" t="str">
        <f t="shared" si="65"/>
        <v>_30407</v>
      </c>
      <c r="C897" s="36" t="s">
        <v>1187</v>
      </c>
      <c r="D897" s="36" t="s">
        <v>89</v>
      </c>
      <c r="E897" s="36" t="str">
        <f t="shared" si="66"/>
        <v>_CAMSU</v>
      </c>
      <c r="F897" s="36" t="s">
        <v>46</v>
      </c>
      <c r="G897" s="36" t="s">
        <v>1031</v>
      </c>
      <c r="H897" s="36" t="str">
        <f t="shared" si="67"/>
        <v>_VCUGA</v>
      </c>
      <c r="I897" s="36" t="s">
        <v>1032</v>
      </c>
      <c r="J897" s="36" t="s">
        <v>1160</v>
      </c>
      <c r="K897" s="36" t="str">
        <f t="shared" si="68"/>
        <v>_UG1AE</v>
      </c>
      <c r="L897" s="36" t="s">
        <v>1161</v>
      </c>
      <c r="M897" s="36" t="s">
        <v>1162</v>
      </c>
      <c r="N897" s="36" t="str">
        <f t="shared" si="69"/>
        <v>_FFASO</v>
      </c>
      <c r="O897" s="36" t="s">
        <v>1163</v>
      </c>
      <c r="P897" s="36" t="s">
        <v>1178</v>
      </c>
      <c r="Q897" s="36" t="s">
        <v>1179</v>
      </c>
    </row>
    <row r="898" spans="1:17">
      <c r="A898" s="36" t="s">
        <v>8488</v>
      </c>
      <c r="B898" s="36" t="str">
        <f t="shared" si="65"/>
        <v>_30408</v>
      </c>
      <c r="C898" s="36" t="s">
        <v>1188</v>
      </c>
      <c r="D898" s="36" t="s">
        <v>89</v>
      </c>
      <c r="E898" s="36" t="str">
        <f t="shared" si="66"/>
        <v>_CAMSU</v>
      </c>
      <c r="F898" s="36" t="s">
        <v>46</v>
      </c>
      <c r="G898" s="36" t="s">
        <v>1031</v>
      </c>
      <c r="H898" s="36" t="str">
        <f t="shared" si="67"/>
        <v>_VCUGA</v>
      </c>
      <c r="I898" s="36" t="s">
        <v>1032</v>
      </c>
      <c r="J898" s="36" t="s">
        <v>1160</v>
      </c>
      <c r="K898" s="36" t="str">
        <f t="shared" si="68"/>
        <v>_UG1AE</v>
      </c>
      <c r="L898" s="36" t="s">
        <v>1161</v>
      </c>
      <c r="M898" s="36" t="s">
        <v>1162</v>
      </c>
      <c r="N898" s="36" t="str">
        <f t="shared" si="69"/>
        <v>_FFASO</v>
      </c>
      <c r="O898" s="36" t="s">
        <v>1163</v>
      </c>
      <c r="P898" s="36" t="s">
        <v>1178</v>
      </c>
      <c r="Q898" s="36" t="s">
        <v>1179</v>
      </c>
    </row>
    <row r="899" spans="1:17">
      <c r="A899" s="36" t="s">
        <v>8489</v>
      </c>
      <c r="B899" s="36" t="str">
        <f t="shared" si="65"/>
        <v>_30409</v>
      </c>
      <c r="C899" s="36" t="s">
        <v>1189</v>
      </c>
      <c r="D899" s="36" t="s">
        <v>89</v>
      </c>
      <c r="E899" s="36" t="str">
        <f t="shared" si="66"/>
        <v>_CAMSU</v>
      </c>
      <c r="F899" s="36" t="s">
        <v>46</v>
      </c>
      <c r="G899" s="36" t="s">
        <v>1031</v>
      </c>
      <c r="H899" s="36" t="str">
        <f t="shared" si="67"/>
        <v>_VCUGA</v>
      </c>
      <c r="I899" s="36" t="s">
        <v>1032</v>
      </c>
      <c r="J899" s="36" t="s">
        <v>1160</v>
      </c>
      <c r="K899" s="36" t="str">
        <f t="shared" si="68"/>
        <v>_UG1AE</v>
      </c>
      <c r="L899" s="36" t="s">
        <v>1161</v>
      </c>
      <c r="M899" s="36" t="s">
        <v>1162</v>
      </c>
      <c r="N899" s="36" t="str">
        <f t="shared" si="69"/>
        <v>_FFASO</v>
      </c>
      <c r="O899" s="36" t="s">
        <v>1163</v>
      </c>
      <c r="P899" s="36" t="s">
        <v>1178</v>
      </c>
      <c r="Q899" s="36" t="s">
        <v>1179</v>
      </c>
    </row>
    <row r="900" spans="1:17">
      <c r="A900" s="36" t="s">
        <v>8490</v>
      </c>
      <c r="B900" s="36" t="str">
        <f t="shared" ref="B900:B963" si="70">"_"&amp;A900</f>
        <v>_30410</v>
      </c>
      <c r="C900" s="36" t="s">
        <v>1190</v>
      </c>
      <c r="D900" s="36" t="s">
        <v>89</v>
      </c>
      <c r="E900" s="36" t="str">
        <f t="shared" ref="E900:E963" si="71">"_"&amp;D900</f>
        <v>_CAMSU</v>
      </c>
      <c r="F900" s="36" t="s">
        <v>46</v>
      </c>
      <c r="G900" s="36" t="s">
        <v>1031</v>
      </c>
      <c r="H900" s="36" t="str">
        <f t="shared" ref="H900:H963" si="72">"_"&amp;G900</f>
        <v>_VCUGA</v>
      </c>
      <c r="I900" s="36" t="s">
        <v>1032</v>
      </c>
      <c r="J900" s="36" t="s">
        <v>1160</v>
      </c>
      <c r="K900" s="36" t="str">
        <f t="shared" ref="K900:K963" si="73">"_"&amp;J900</f>
        <v>_UG1AE</v>
      </c>
      <c r="L900" s="36" t="s">
        <v>1161</v>
      </c>
      <c r="M900" s="36" t="s">
        <v>1162</v>
      </c>
      <c r="N900" s="36" t="str">
        <f t="shared" ref="N900:N963" si="74">"_"&amp;M900</f>
        <v>_FFASO</v>
      </c>
      <c r="O900" s="36" t="s">
        <v>1163</v>
      </c>
      <c r="P900" s="36" t="s">
        <v>1178</v>
      </c>
      <c r="Q900" s="36" t="s">
        <v>1179</v>
      </c>
    </row>
    <row r="901" spans="1:17">
      <c r="A901" s="36" t="s">
        <v>8491</v>
      </c>
      <c r="B901" s="36" t="str">
        <f t="shared" si="70"/>
        <v>_30411</v>
      </c>
      <c r="C901" s="36" t="s">
        <v>1191</v>
      </c>
      <c r="D901" s="36" t="s">
        <v>89</v>
      </c>
      <c r="E901" s="36" t="str">
        <f t="shared" si="71"/>
        <v>_CAMSU</v>
      </c>
      <c r="F901" s="36" t="s">
        <v>46</v>
      </c>
      <c r="G901" s="36" t="s">
        <v>1031</v>
      </c>
      <c r="H901" s="36" t="str">
        <f t="shared" si="72"/>
        <v>_VCUGA</v>
      </c>
      <c r="I901" s="36" t="s">
        <v>1032</v>
      </c>
      <c r="J901" s="36" t="s">
        <v>1160</v>
      </c>
      <c r="K901" s="36" t="str">
        <f t="shared" si="73"/>
        <v>_UG1AE</v>
      </c>
      <c r="L901" s="36" t="s">
        <v>1161</v>
      </c>
      <c r="M901" s="36" t="s">
        <v>1162</v>
      </c>
      <c r="N901" s="36" t="str">
        <f t="shared" si="74"/>
        <v>_FFASO</v>
      </c>
      <c r="O901" s="36" t="s">
        <v>1163</v>
      </c>
      <c r="P901" s="36" t="s">
        <v>1178</v>
      </c>
      <c r="Q901" s="36" t="s">
        <v>1179</v>
      </c>
    </row>
    <row r="902" spans="1:17">
      <c r="A902" s="36" t="s">
        <v>8492</v>
      </c>
      <c r="B902" s="36" t="str">
        <f t="shared" si="70"/>
        <v>_30412</v>
      </c>
      <c r="C902" s="36" t="s">
        <v>1192</v>
      </c>
      <c r="D902" s="36" t="s">
        <v>89</v>
      </c>
      <c r="E902" s="36" t="str">
        <f t="shared" si="71"/>
        <v>_CAMSU</v>
      </c>
      <c r="F902" s="36" t="s">
        <v>46</v>
      </c>
      <c r="G902" s="36" t="s">
        <v>1031</v>
      </c>
      <c r="H902" s="36" t="str">
        <f t="shared" si="72"/>
        <v>_VCUGA</v>
      </c>
      <c r="I902" s="36" t="s">
        <v>1032</v>
      </c>
      <c r="J902" s="36" t="s">
        <v>1160</v>
      </c>
      <c r="K902" s="36" t="str">
        <f t="shared" si="73"/>
        <v>_UG1AE</v>
      </c>
      <c r="L902" s="36" t="s">
        <v>1161</v>
      </c>
      <c r="M902" s="36" t="s">
        <v>1162</v>
      </c>
      <c r="N902" s="36" t="str">
        <f t="shared" si="74"/>
        <v>_FFASO</v>
      </c>
      <c r="O902" s="36" t="s">
        <v>1163</v>
      </c>
      <c r="P902" s="36" t="s">
        <v>1178</v>
      </c>
      <c r="Q902" s="36" t="s">
        <v>1179</v>
      </c>
    </row>
    <row r="903" spans="1:17">
      <c r="A903" s="36" t="s">
        <v>8493</v>
      </c>
      <c r="B903" s="36" t="str">
        <f t="shared" si="70"/>
        <v>_30413</v>
      </c>
      <c r="C903" s="36" t="s">
        <v>1193</v>
      </c>
      <c r="D903" s="36" t="s">
        <v>89</v>
      </c>
      <c r="E903" s="36" t="str">
        <f t="shared" si="71"/>
        <v>_CAMSU</v>
      </c>
      <c r="F903" s="36" t="s">
        <v>46</v>
      </c>
      <c r="G903" s="36" t="s">
        <v>1031</v>
      </c>
      <c r="H903" s="36" t="str">
        <f t="shared" si="72"/>
        <v>_VCUGA</v>
      </c>
      <c r="I903" s="36" t="s">
        <v>1032</v>
      </c>
      <c r="J903" s="36" t="s">
        <v>1160</v>
      </c>
      <c r="K903" s="36" t="str">
        <f t="shared" si="73"/>
        <v>_UG1AE</v>
      </c>
      <c r="L903" s="36" t="s">
        <v>1161</v>
      </c>
      <c r="M903" s="36" t="s">
        <v>1162</v>
      </c>
      <c r="N903" s="36" t="str">
        <f t="shared" si="74"/>
        <v>_FFASO</v>
      </c>
      <c r="O903" s="36" t="s">
        <v>1163</v>
      </c>
      <c r="P903" s="36" t="s">
        <v>1178</v>
      </c>
      <c r="Q903" s="36" t="s">
        <v>1179</v>
      </c>
    </row>
    <row r="904" spans="1:17">
      <c r="A904" s="36" t="s">
        <v>8494</v>
      </c>
      <c r="B904" s="36" t="str">
        <f t="shared" si="70"/>
        <v>_30414</v>
      </c>
      <c r="C904" s="36" t="s">
        <v>1194</v>
      </c>
      <c r="D904" s="36" t="s">
        <v>89</v>
      </c>
      <c r="E904" s="36" t="str">
        <f t="shared" si="71"/>
        <v>_CAMSU</v>
      </c>
      <c r="F904" s="36" t="s">
        <v>46</v>
      </c>
      <c r="G904" s="36" t="s">
        <v>1031</v>
      </c>
      <c r="H904" s="36" t="str">
        <f t="shared" si="72"/>
        <v>_VCUGA</v>
      </c>
      <c r="I904" s="36" t="s">
        <v>1032</v>
      </c>
      <c r="J904" s="36" t="s">
        <v>1160</v>
      </c>
      <c r="K904" s="36" t="str">
        <f t="shared" si="73"/>
        <v>_UG1AE</v>
      </c>
      <c r="L904" s="36" t="s">
        <v>1161</v>
      </c>
      <c r="M904" s="36" t="s">
        <v>1162</v>
      </c>
      <c r="N904" s="36" t="str">
        <f t="shared" si="74"/>
        <v>_FFASO</v>
      </c>
      <c r="O904" s="36" t="s">
        <v>1163</v>
      </c>
      <c r="P904" s="36" t="s">
        <v>1178</v>
      </c>
      <c r="Q904" s="36" t="s">
        <v>1179</v>
      </c>
    </row>
    <row r="905" spans="1:17">
      <c r="A905" s="36" t="s">
        <v>8495</v>
      </c>
      <c r="B905" s="36" t="str">
        <f t="shared" si="70"/>
        <v>_30415</v>
      </c>
      <c r="C905" s="36" t="s">
        <v>1195</v>
      </c>
      <c r="D905" s="36" t="s">
        <v>89</v>
      </c>
      <c r="E905" s="36" t="str">
        <f t="shared" si="71"/>
        <v>_CAMSU</v>
      </c>
      <c r="F905" s="36" t="s">
        <v>46</v>
      </c>
      <c r="G905" s="36" t="s">
        <v>1031</v>
      </c>
      <c r="H905" s="36" t="str">
        <f t="shared" si="72"/>
        <v>_VCUGA</v>
      </c>
      <c r="I905" s="36" t="s">
        <v>1032</v>
      </c>
      <c r="J905" s="36" t="s">
        <v>1160</v>
      </c>
      <c r="K905" s="36" t="str">
        <f t="shared" si="73"/>
        <v>_UG1AE</v>
      </c>
      <c r="L905" s="36" t="s">
        <v>1161</v>
      </c>
      <c r="M905" s="36" t="s">
        <v>1162</v>
      </c>
      <c r="N905" s="36" t="str">
        <f t="shared" si="74"/>
        <v>_FFASO</v>
      </c>
      <c r="O905" s="36" t="s">
        <v>1163</v>
      </c>
      <c r="P905" s="36" t="s">
        <v>1178</v>
      </c>
      <c r="Q905" s="36" t="s">
        <v>1179</v>
      </c>
    </row>
    <row r="906" spans="1:17">
      <c r="A906" s="36" t="s">
        <v>8496</v>
      </c>
      <c r="B906" s="36" t="str">
        <f t="shared" si="70"/>
        <v>_30416</v>
      </c>
      <c r="C906" s="36" t="s">
        <v>1196</v>
      </c>
      <c r="D906" s="36" t="s">
        <v>89</v>
      </c>
      <c r="E906" s="36" t="str">
        <f t="shared" si="71"/>
        <v>_CAMSU</v>
      </c>
      <c r="F906" s="36" t="s">
        <v>46</v>
      </c>
      <c r="G906" s="36" t="s">
        <v>1031</v>
      </c>
      <c r="H906" s="36" t="str">
        <f t="shared" si="72"/>
        <v>_VCUGA</v>
      </c>
      <c r="I906" s="36" t="s">
        <v>1032</v>
      </c>
      <c r="J906" s="36" t="s">
        <v>1160</v>
      </c>
      <c r="K906" s="36" t="str">
        <f t="shared" si="73"/>
        <v>_UG1AE</v>
      </c>
      <c r="L906" s="36" t="s">
        <v>1161</v>
      </c>
      <c r="M906" s="36" t="s">
        <v>1162</v>
      </c>
      <c r="N906" s="36" t="str">
        <f t="shared" si="74"/>
        <v>_FFASO</v>
      </c>
      <c r="O906" s="36" t="s">
        <v>1163</v>
      </c>
      <c r="P906" s="36" t="s">
        <v>1178</v>
      </c>
      <c r="Q906" s="36" t="s">
        <v>1179</v>
      </c>
    </row>
    <row r="907" spans="1:17">
      <c r="A907" s="36" t="s">
        <v>8497</v>
      </c>
      <c r="B907" s="36" t="str">
        <f t="shared" si="70"/>
        <v>_30417</v>
      </c>
      <c r="C907" s="36" t="s">
        <v>1197</v>
      </c>
      <c r="D907" s="36" t="s">
        <v>89</v>
      </c>
      <c r="E907" s="36" t="str">
        <f t="shared" si="71"/>
        <v>_CAMSU</v>
      </c>
      <c r="F907" s="36" t="s">
        <v>46</v>
      </c>
      <c r="G907" s="36" t="s">
        <v>1031</v>
      </c>
      <c r="H907" s="36" t="str">
        <f t="shared" si="72"/>
        <v>_VCUGA</v>
      </c>
      <c r="I907" s="36" t="s">
        <v>1032</v>
      </c>
      <c r="J907" s="36" t="s">
        <v>1160</v>
      </c>
      <c r="K907" s="36" t="str">
        <f t="shared" si="73"/>
        <v>_UG1AE</v>
      </c>
      <c r="L907" s="36" t="s">
        <v>1161</v>
      </c>
      <c r="M907" s="36" t="s">
        <v>1162</v>
      </c>
      <c r="N907" s="36" t="str">
        <f t="shared" si="74"/>
        <v>_FFASO</v>
      </c>
      <c r="O907" s="36" t="s">
        <v>1163</v>
      </c>
      <c r="P907" s="36" t="s">
        <v>1178</v>
      </c>
      <c r="Q907" s="36" t="s">
        <v>1179</v>
      </c>
    </row>
    <row r="908" spans="1:17">
      <c r="A908" s="36" t="s">
        <v>8498</v>
      </c>
      <c r="B908" s="36" t="str">
        <f t="shared" si="70"/>
        <v>_30418</v>
      </c>
      <c r="C908" s="36" t="s">
        <v>1198</v>
      </c>
      <c r="D908" s="36" t="s">
        <v>89</v>
      </c>
      <c r="E908" s="36" t="str">
        <f t="shared" si="71"/>
        <v>_CAMSU</v>
      </c>
      <c r="F908" s="36" t="s">
        <v>46</v>
      </c>
      <c r="G908" s="36" t="s">
        <v>1031</v>
      </c>
      <c r="H908" s="36" t="str">
        <f t="shared" si="72"/>
        <v>_VCUGA</v>
      </c>
      <c r="I908" s="36" t="s">
        <v>1032</v>
      </c>
      <c r="J908" s="36" t="s">
        <v>1160</v>
      </c>
      <c r="K908" s="36" t="str">
        <f t="shared" si="73"/>
        <v>_UG1AE</v>
      </c>
      <c r="L908" s="36" t="s">
        <v>1161</v>
      </c>
      <c r="M908" s="36" t="s">
        <v>1162</v>
      </c>
      <c r="N908" s="36" t="str">
        <f t="shared" si="74"/>
        <v>_FFASO</v>
      </c>
      <c r="O908" s="36" t="s">
        <v>1163</v>
      </c>
      <c r="P908" s="36" t="s">
        <v>1178</v>
      </c>
      <c r="Q908" s="36" t="s">
        <v>1179</v>
      </c>
    </row>
    <row r="909" spans="1:17">
      <c r="A909" s="36" t="s">
        <v>8499</v>
      </c>
      <c r="B909" s="36" t="str">
        <f t="shared" si="70"/>
        <v>_30419</v>
      </c>
      <c r="C909" s="36" t="s">
        <v>1199</v>
      </c>
      <c r="D909" s="36" t="s">
        <v>89</v>
      </c>
      <c r="E909" s="36" t="str">
        <f t="shared" si="71"/>
        <v>_CAMSU</v>
      </c>
      <c r="F909" s="36" t="s">
        <v>46</v>
      </c>
      <c r="G909" s="36" t="s">
        <v>1031</v>
      </c>
      <c r="H909" s="36" t="str">
        <f t="shared" si="72"/>
        <v>_VCUGA</v>
      </c>
      <c r="I909" s="36" t="s">
        <v>1032</v>
      </c>
      <c r="J909" s="36" t="s">
        <v>1160</v>
      </c>
      <c r="K909" s="36" t="str">
        <f t="shared" si="73"/>
        <v>_UG1AE</v>
      </c>
      <c r="L909" s="36" t="s">
        <v>1161</v>
      </c>
      <c r="M909" s="36" t="s">
        <v>1162</v>
      </c>
      <c r="N909" s="36" t="str">
        <f t="shared" si="74"/>
        <v>_FFASO</v>
      </c>
      <c r="O909" s="36" t="s">
        <v>1163</v>
      </c>
      <c r="P909" s="36" t="s">
        <v>1178</v>
      </c>
      <c r="Q909" s="36" t="s">
        <v>1179</v>
      </c>
    </row>
    <row r="910" spans="1:17">
      <c r="A910" s="36" t="s">
        <v>8500</v>
      </c>
      <c r="B910" s="36" t="str">
        <f t="shared" si="70"/>
        <v>_30420</v>
      </c>
      <c r="C910" s="36" t="s">
        <v>1200</v>
      </c>
      <c r="D910" s="36" t="s">
        <v>89</v>
      </c>
      <c r="E910" s="36" t="str">
        <f t="shared" si="71"/>
        <v>_CAMSU</v>
      </c>
      <c r="F910" s="36" t="s">
        <v>46</v>
      </c>
      <c r="G910" s="36" t="s">
        <v>1031</v>
      </c>
      <c r="H910" s="36" t="str">
        <f t="shared" si="72"/>
        <v>_VCUGA</v>
      </c>
      <c r="I910" s="36" t="s">
        <v>1032</v>
      </c>
      <c r="J910" s="36" t="s">
        <v>1160</v>
      </c>
      <c r="K910" s="36" t="str">
        <f t="shared" si="73"/>
        <v>_UG1AE</v>
      </c>
      <c r="L910" s="36" t="s">
        <v>1161</v>
      </c>
      <c r="M910" s="36" t="s">
        <v>1162</v>
      </c>
      <c r="N910" s="36" t="str">
        <f t="shared" si="74"/>
        <v>_FFASO</v>
      </c>
      <c r="O910" s="36" t="s">
        <v>1163</v>
      </c>
      <c r="P910" s="36" t="s">
        <v>1178</v>
      </c>
      <c r="Q910" s="36" t="s">
        <v>1179</v>
      </c>
    </row>
    <row r="911" spans="1:17">
      <c r="A911" s="36" t="s">
        <v>8501</v>
      </c>
      <c r="B911" s="36" t="str">
        <f t="shared" si="70"/>
        <v>_30421</v>
      </c>
      <c r="C911" s="36" t="s">
        <v>1201</v>
      </c>
      <c r="D911" s="36" t="s">
        <v>89</v>
      </c>
      <c r="E911" s="36" t="str">
        <f t="shared" si="71"/>
        <v>_CAMSU</v>
      </c>
      <c r="F911" s="36" t="s">
        <v>46</v>
      </c>
      <c r="G911" s="36" t="s">
        <v>1031</v>
      </c>
      <c r="H911" s="36" t="str">
        <f t="shared" si="72"/>
        <v>_VCUGA</v>
      </c>
      <c r="I911" s="36" t="s">
        <v>1032</v>
      </c>
      <c r="J911" s="36" t="s">
        <v>1160</v>
      </c>
      <c r="K911" s="36" t="str">
        <f t="shared" si="73"/>
        <v>_UG1AE</v>
      </c>
      <c r="L911" s="36" t="s">
        <v>1161</v>
      </c>
      <c r="M911" s="36" t="s">
        <v>1162</v>
      </c>
      <c r="N911" s="36" t="str">
        <f t="shared" si="74"/>
        <v>_FFASO</v>
      </c>
      <c r="O911" s="36" t="s">
        <v>1163</v>
      </c>
      <c r="P911" s="36" t="s">
        <v>1178</v>
      </c>
      <c r="Q911" s="36" t="s">
        <v>1179</v>
      </c>
    </row>
    <row r="912" spans="1:17">
      <c r="A912" s="36" t="s">
        <v>8502</v>
      </c>
      <c r="B912" s="36" t="str">
        <f t="shared" si="70"/>
        <v>_30422</v>
      </c>
      <c r="C912" s="36" t="s">
        <v>1202</v>
      </c>
      <c r="D912" s="36" t="s">
        <v>89</v>
      </c>
      <c r="E912" s="36" t="str">
        <f t="shared" si="71"/>
        <v>_CAMSU</v>
      </c>
      <c r="F912" s="36" t="s">
        <v>46</v>
      </c>
      <c r="G912" s="36" t="s">
        <v>1031</v>
      </c>
      <c r="H912" s="36" t="str">
        <f t="shared" si="72"/>
        <v>_VCUGA</v>
      </c>
      <c r="I912" s="36" t="s">
        <v>1032</v>
      </c>
      <c r="J912" s="36" t="s">
        <v>1160</v>
      </c>
      <c r="K912" s="36" t="str">
        <f t="shared" si="73"/>
        <v>_UG1AE</v>
      </c>
      <c r="L912" s="36" t="s">
        <v>1161</v>
      </c>
      <c r="M912" s="36" t="s">
        <v>1162</v>
      </c>
      <c r="N912" s="36" t="str">
        <f t="shared" si="74"/>
        <v>_FFASO</v>
      </c>
      <c r="O912" s="36" t="s">
        <v>1163</v>
      </c>
      <c r="P912" s="36" t="s">
        <v>1178</v>
      </c>
      <c r="Q912" s="36" t="s">
        <v>1179</v>
      </c>
    </row>
    <row r="913" spans="1:17">
      <c r="A913" s="36" t="s">
        <v>8503</v>
      </c>
      <c r="B913" s="36" t="str">
        <f t="shared" si="70"/>
        <v>_30423</v>
      </c>
      <c r="C913" s="36" t="s">
        <v>1203</v>
      </c>
      <c r="D913" s="36" t="s">
        <v>89</v>
      </c>
      <c r="E913" s="36" t="str">
        <f t="shared" si="71"/>
        <v>_CAMSU</v>
      </c>
      <c r="F913" s="36" t="s">
        <v>46</v>
      </c>
      <c r="G913" s="36" t="s">
        <v>1031</v>
      </c>
      <c r="H913" s="36" t="str">
        <f t="shared" si="72"/>
        <v>_VCUGA</v>
      </c>
      <c r="I913" s="36" t="s">
        <v>1032</v>
      </c>
      <c r="J913" s="36" t="s">
        <v>1160</v>
      </c>
      <c r="K913" s="36" t="str">
        <f t="shared" si="73"/>
        <v>_UG1AE</v>
      </c>
      <c r="L913" s="36" t="s">
        <v>1161</v>
      </c>
      <c r="M913" s="36" t="s">
        <v>1162</v>
      </c>
      <c r="N913" s="36" t="str">
        <f t="shared" si="74"/>
        <v>_FFASO</v>
      </c>
      <c r="O913" s="36" t="s">
        <v>1163</v>
      </c>
      <c r="P913" s="36" t="s">
        <v>1178</v>
      </c>
      <c r="Q913" s="36" t="s">
        <v>1179</v>
      </c>
    </row>
    <row r="914" spans="1:17">
      <c r="A914" s="36" t="s">
        <v>8504</v>
      </c>
      <c r="B914" s="36" t="str">
        <f t="shared" si="70"/>
        <v>_30424</v>
      </c>
      <c r="C914" s="36" t="s">
        <v>1204</v>
      </c>
      <c r="D914" s="36" t="s">
        <v>89</v>
      </c>
      <c r="E914" s="36" t="str">
        <f t="shared" si="71"/>
        <v>_CAMSU</v>
      </c>
      <c r="F914" s="36" t="s">
        <v>46</v>
      </c>
      <c r="G914" s="36" t="s">
        <v>1031</v>
      </c>
      <c r="H914" s="36" t="str">
        <f t="shared" si="72"/>
        <v>_VCUGA</v>
      </c>
      <c r="I914" s="36" t="s">
        <v>1032</v>
      </c>
      <c r="J914" s="36" t="s">
        <v>1160</v>
      </c>
      <c r="K914" s="36" t="str">
        <f t="shared" si="73"/>
        <v>_UG1AE</v>
      </c>
      <c r="L914" s="36" t="s">
        <v>1161</v>
      </c>
      <c r="M914" s="36" t="s">
        <v>1162</v>
      </c>
      <c r="N914" s="36" t="str">
        <f t="shared" si="74"/>
        <v>_FFASO</v>
      </c>
      <c r="O914" s="36" t="s">
        <v>1163</v>
      </c>
      <c r="P914" s="36" t="s">
        <v>1178</v>
      </c>
      <c r="Q914" s="36" t="s">
        <v>1179</v>
      </c>
    </row>
    <row r="915" spans="1:17">
      <c r="A915" s="36" t="s">
        <v>8505</v>
      </c>
      <c r="B915" s="36" t="str">
        <f t="shared" si="70"/>
        <v>_30425</v>
      </c>
      <c r="C915" s="36" t="s">
        <v>1205</v>
      </c>
      <c r="D915" s="36" t="s">
        <v>89</v>
      </c>
      <c r="E915" s="36" t="str">
        <f t="shared" si="71"/>
        <v>_CAMSU</v>
      </c>
      <c r="F915" s="36" t="s">
        <v>46</v>
      </c>
      <c r="G915" s="36" t="s">
        <v>1031</v>
      </c>
      <c r="H915" s="36" t="str">
        <f t="shared" si="72"/>
        <v>_VCUGA</v>
      </c>
      <c r="I915" s="36" t="s">
        <v>1032</v>
      </c>
      <c r="J915" s="36" t="s">
        <v>1160</v>
      </c>
      <c r="K915" s="36" t="str">
        <f t="shared" si="73"/>
        <v>_UG1AE</v>
      </c>
      <c r="L915" s="36" t="s">
        <v>1161</v>
      </c>
      <c r="M915" s="36" t="s">
        <v>1162</v>
      </c>
      <c r="N915" s="36" t="str">
        <f t="shared" si="74"/>
        <v>_FFASO</v>
      </c>
      <c r="O915" s="36" t="s">
        <v>1163</v>
      </c>
      <c r="P915" s="36" t="s">
        <v>1178</v>
      </c>
      <c r="Q915" s="36" t="s">
        <v>1179</v>
      </c>
    </row>
    <row r="916" spans="1:17">
      <c r="A916" s="36" t="s">
        <v>8506</v>
      </c>
      <c r="B916" s="36" t="str">
        <f t="shared" si="70"/>
        <v>_30426</v>
      </c>
      <c r="C916" s="36" t="s">
        <v>1206</v>
      </c>
      <c r="D916" s="36" t="s">
        <v>89</v>
      </c>
      <c r="E916" s="36" t="str">
        <f t="shared" si="71"/>
        <v>_CAMSU</v>
      </c>
      <c r="F916" s="36" t="s">
        <v>46</v>
      </c>
      <c r="G916" s="36" t="s">
        <v>1031</v>
      </c>
      <c r="H916" s="36" t="str">
        <f t="shared" si="72"/>
        <v>_VCUGA</v>
      </c>
      <c r="I916" s="36" t="s">
        <v>1032</v>
      </c>
      <c r="J916" s="36" t="s">
        <v>1160</v>
      </c>
      <c r="K916" s="36" t="str">
        <f t="shared" si="73"/>
        <v>_UG1AE</v>
      </c>
      <c r="L916" s="36" t="s">
        <v>1161</v>
      </c>
      <c r="M916" s="36" t="s">
        <v>1162</v>
      </c>
      <c r="N916" s="36" t="str">
        <f t="shared" si="74"/>
        <v>_FFASO</v>
      </c>
      <c r="O916" s="36" t="s">
        <v>1163</v>
      </c>
      <c r="P916" s="36" t="s">
        <v>1178</v>
      </c>
      <c r="Q916" s="36" t="s">
        <v>1179</v>
      </c>
    </row>
    <row r="917" spans="1:17">
      <c r="A917" s="36" t="s">
        <v>8507</v>
      </c>
      <c r="B917" s="36" t="str">
        <f t="shared" si="70"/>
        <v>_30427</v>
      </c>
      <c r="C917" s="36" t="s">
        <v>1207</v>
      </c>
      <c r="D917" s="36" t="s">
        <v>89</v>
      </c>
      <c r="E917" s="36" t="str">
        <f t="shared" si="71"/>
        <v>_CAMSU</v>
      </c>
      <c r="F917" s="36" t="s">
        <v>46</v>
      </c>
      <c r="G917" s="36" t="s">
        <v>1031</v>
      </c>
      <c r="H917" s="36" t="str">
        <f t="shared" si="72"/>
        <v>_VCUGA</v>
      </c>
      <c r="I917" s="36" t="s">
        <v>1032</v>
      </c>
      <c r="J917" s="36" t="s">
        <v>1160</v>
      </c>
      <c r="K917" s="36" t="str">
        <f t="shared" si="73"/>
        <v>_UG1AE</v>
      </c>
      <c r="L917" s="36" t="s">
        <v>1161</v>
      </c>
      <c r="M917" s="36" t="s">
        <v>1162</v>
      </c>
      <c r="N917" s="36" t="str">
        <f t="shared" si="74"/>
        <v>_FFASO</v>
      </c>
      <c r="O917" s="36" t="s">
        <v>1163</v>
      </c>
      <c r="P917" s="36" t="s">
        <v>1178</v>
      </c>
      <c r="Q917" s="36" t="s">
        <v>1179</v>
      </c>
    </row>
    <row r="918" spans="1:17">
      <c r="A918" s="36" t="s">
        <v>8508</v>
      </c>
      <c r="B918" s="36" t="str">
        <f t="shared" si="70"/>
        <v>_30428</v>
      </c>
      <c r="C918" s="36" t="s">
        <v>1208</v>
      </c>
      <c r="D918" s="36" t="s">
        <v>89</v>
      </c>
      <c r="E918" s="36" t="str">
        <f t="shared" si="71"/>
        <v>_CAMSU</v>
      </c>
      <c r="F918" s="36" t="s">
        <v>46</v>
      </c>
      <c r="G918" s="36" t="s">
        <v>1031</v>
      </c>
      <c r="H918" s="36" t="str">
        <f t="shared" si="72"/>
        <v>_VCUGA</v>
      </c>
      <c r="I918" s="36" t="s">
        <v>1032</v>
      </c>
      <c r="J918" s="36" t="s">
        <v>1160</v>
      </c>
      <c r="K918" s="36" t="str">
        <f t="shared" si="73"/>
        <v>_UG1AE</v>
      </c>
      <c r="L918" s="36" t="s">
        <v>1161</v>
      </c>
      <c r="M918" s="36" t="s">
        <v>1162</v>
      </c>
      <c r="N918" s="36" t="str">
        <f t="shared" si="74"/>
        <v>_FFASO</v>
      </c>
      <c r="O918" s="36" t="s">
        <v>1163</v>
      </c>
      <c r="P918" s="36" t="s">
        <v>1178</v>
      </c>
      <c r="Q918" s="36" t="s">
        <v>1179</v>
      </c>
    </row>
    <row r="919" spans="1:17">
      <c r="A919" s="36" t="s">
        <v>8509</v>
      </c>
      <c r="B919" s="36" t="str">
        <f t="shared" si="70"/>
        <v>_30429</v>
      </c>
      <c r="C919" s="36" t="s">
        <v>1209</v>
      </c>
      <c r="D919" s="36" t="s">
        <v>89</v>
      </c>
      <c r="E919" s="36" t="str">
        <f t="shared" si="71"/>
        <v>_CAMSU</v>
      </c>
      <c r="F919" s="36" t="s">
        <v>46</v>
      </c>
      <c r="G919" s="36" t="s">
        <v>1031</v>
      </c>
      <c r="H919" s="36" t="str">
        <f t="shared" si="72"/>
        <v>_VCUGA</v>
      </c>
      <c r="I919" s="36" t="s">
        <v>1032</v>
      </c>
      <c r="J919" s="36" t="s">
        <v>1160</v>
      </c>
      <c r="K919" s="36" t="str">
        <f t="shared" si="73"/>
        <v>_UG1AE</v>
      </c>
      <c r="L919" s="36" t="s">
        <v>1161</v>
      </c>
      <c r="M919" s="36" t="s">
        <v>1162</v>
      </c>
      <c r="N919" s="36" t="str">
        <f t="shared" si="74"/>
        <v>_FFASO</v>
      </c>
      <c r="O919" s="36" t="s">
        <v>1163</v>
      </c>
      <c r="P919" s="36" t="s">
        <v>1178</v>
      </c>
      <c r="Q919" s="36" t="s">
        <v>1179</v>
      </c>
    </row>
    <row r="920" spans="1:17">
      <c r="A920" s="36" t="s">
        <v>8510</v>
      </c>
      <c r="B920" s="36" t="str">
        <f t="shared" si="70"/>
        <v>_30430</v>
      </c>
      <c r="C920" s="36" t="s">
        <v>1210</v>
      </c>
      <c r="D920" s="36" t="s">
        <v>89</v>
      </c>
      <c r="E920" s="36" t="str">
        <f t="shared" si="71"/>
        <v>_CAMSU</v>
      </c>
      <c r="F920" s="36" t="s">
        <v>46</v>
      </c>
      <c r="G920" s="36" t="s">
        <v>1031</v>
      </c>
      <c r="H920" s="36" t="str">
        <f t="shared" si="72"/>
        <v>_VCUGA</v>
      </c>
      <c r="I920" s="36" t="s">
        <v>1032</v>
      </c>
      <c r="J920" s="36" t="s">
        <v>1160</v>
      </c>
      <c r="K920" s="36" t="str">
        <f t="shared" si="73"/>
        <v>_UG1AE</v>
      </c>
      <c r="L920" s="36" t="s">
        <v>1161</v>
      </c>
      <c r="M920" s="36" t="s">
        <v>1162</v>
      </c>
      <c r="N920" s="36" t="str">
        <f t="shared" si="74"/>
        <v>_FFASO</v>
      </c>
      <c r="O920" s="36" t="s">
        <v>1163</v>
      </c>
      <c r="P920" s="36" t="s">
        <v>1178</v>
      </c>
      <c r="Q920" s="36" t="s">
        <v>1179</v>
      </c>
    </row>
    <row r="921" spans="1:17">
      <c r="A921" s="36" t="s">
        <v>8511</v>
      </c>
      <c r="B921" s="36" t="str">
        <f t="shared" si="70"/>
        <v>_30431</v>
      </c>
      <c r="C921" s="36" t="s">
        <v>1211</v>
      </c>
      <c r="D921" s="36" t="s">
        <v>89</v>
      </c>
      <c r="E921" s="36" t="str">
        <f t="shared" si="71"/>
        <v>_CAMSU</v>
      </c>
      <c r="F921" s="36" t="s">
        <v>46</v>
      </c>
      <c r="G921" s="36" t="s">
        <v>1031</v>
      </c>
      <c r="H921" s="36" t="str">
        <f t="shared" si="72"/>
        <v>_VCUGA</v>
      </c>
      <c r="I921" s="36" t="s">
        <v>1032</v>
      </c>
      <c r="J921" s="36" t="s">
        <v>1160</v>
      </c>
      <c r="K921" s="36" t="str">
        <f t="shared" si="73"/>
        <v>_UG1AE</v>
      </c>
      <c r="L921" s="36" t="s">
        <v>1161</v>
      </c>
      <c r="M921" s="36" t="s">
        <v>1162</v>
      </c>
      <c r="N921" s="36" t="str">
        <f t="shared" si="74"/>
        <v>_FFASO</v>
      </c>
      <c r="O921" s="36" t="s">
        <v>1163</v>
      </c>
      <c r="P921" s="36" t="s">
        <v>1178</v>
      </c>
      <c r="Q921" s="36" t="s">
        <v>1179</v>
      </c>
    </row>
    <row r="922" spans="1:17">
      <c r="A922" s="36" t="s">
        <v>8512</v>
      </c>
      <c r="B922" s="36" t="str">
        <f t="shared" si="70"/>
        <v>_30432</v>
      </c>
      <c r="C922" s="36" t="s">
        <v>1212</v>
      </c>
      <c r="D922" s="36" t="s">
        <v>89</v>
      </c>
      <c r="E922" s="36" t="str">
        <f t="shared" si="71"/>
        <v>_CAMSU</v>
      </c>
      <c r="F922" s="36" t="s">
        <v>46</v>
      </c>
      <c r="G922" s="36" t="s">
        <v>1031</v>
      </c>
      <c r="H922" s="36" t="str">
        <f t="shared" si="72"/>
        <v>_VCUGA</v>
      </c>
      <c r="I922" s="36" t="s">
        <v>1032</v>
      </c>
      <c r="J922" s="36" t="s">
        <v>1160</v>
      </c>
      <c r="K922" s="36" t="str">
        <f t="shared" si="73"/>
        <v>_UG1AE</v>
      </c>
      <c r="L922" s="36" t="s">
        <v>1161</v>
      </c>
      <c r="M922" s="36" t="s">
        <v>1162</v>
      </c>
      <c r="N922" s="36" t="str">
        <f t="shared" si="74"/>
        <v>_FFASO</v>
      </c>
      <c r="O922" s="36" t="s">
        <v>1163</v>
      </c>
      <c r="P922" s="36" t="s">
        <v>1178</v>
      </c>
      <c r="Q922" s="36" t="s">
        <v>1179</v>
      </c>
    </row>
    <row r="923" spans="1:17">
      <c r="A923" s="36" t="s">
        <v>8513</v>
      </c>
      <c r="B923" s="36" t="str">
        <f t="shared" si="70"/>
        <v>_30433</v>
      </c>
      <c r="C923" s="36" t="s">
        <v>1213</v>
      </c>
      <c r="D923" s="36" t="s">
        <v>89</v>
      </c>
      <c r="E923" s="36" t="str">
        <f t="shared" si="71"/>
        <v>_CAMSU</v>
      </c>
      <c r="F923" s="36" t="s">
        <v>46</v>
      </c>
      <c r="G923" s="36" t="s">
        <v>1031</v>
      </c>
      <c r="H923" s="36" t="str">
        <f t="shared" si="72"/>
        <v>_VCUGA</v>
      </c>
      <c r="I923" s="36" t="s">
        <v>1032</v>
      </c>
      <c r="J923" s="36" t="s">
        <v>1160</v>
      </c>
      <c r="K923" s="36" t="str">
        <f t="shared" si="73"/>
        <v>_UG1AE</v>
      </c>
      <c r="L923" s="36" t="s">
        <v>1161</v>
      </c>
      <c r="M923" s="36" t="s">
        <v>1162</v>
      </c>
      <c r="N923" s="36" t="str">
        <f t="shared" si="74"/>
        <v>_FFASO</v>
      </c>
      <c r="O923" s="36" t="s">
        <v>1163</v>
      </c>
      <c r="P923" s="36" t="s">
        <v>1178</v>
      </c>
      <c r="Q923" s="36" t="s">
        <v>1179</v>
      </c>
    </row>
    <row r="924" spans="1:17">
      <c r="A924" s="36" t="s">
        <v>8514</v>
      </c>
      <c r="B924" s="36" t="str">
        <f t="shared" si="70"/>
        <v>_30434</v>
      </c>
      <c r="C924" s="36" t="s">
        <v>1214</v>
      </c>
      <c r="D924" s="36" t="s">
        <v>89</v>
      </c>
      <c r="E924" s="36" t="str">
        <f t="shared" si="71"/>
        <v>_CAMSU</v>
      </c>
      <c r="F924" s="36" t="s">
        <v>46</v>
      </c>
      <c r="G924" s="36" t="s">
        <v>1031</v>
      </c>
      <c r="H924" s="36" t="str">
        <f t="shared" si="72"/>
        <v>_VCUGA</v>
      </c>
      <c r="I924" s="36" t="s">
        <v>1032</v>
      </c>
      <c r="J924" s="36" t="s">
        <v>1160</v>
      </c>
      <c r="K924" s="36" t="str">
        <f t="shared" si="73"/>
        <v>_UG1AE</v>
      </c>
      <c r="L924" s="36" t="s">
        <v>1161</v>
      </c>
      <c r="M924" s="36" t="s">
        <v>1162</v>
      </c>
      <c r="N924" s="36" t="str">
        <f t="shared" si="74"/>
        <v>_FFASO</v>
      </c>
      <c r="O924" s="36" t="s">
        <v>1163</v>
      </c>
      <c r="P924" s="36" t="s">
        <v>1178</v>
      </c>
      <c r="Q924" s="36" t="s">
        <v>1179</v>
      </c>
    </row>
    <row r="925" spans="1:17">
      <c r="A925" s="36" t="s">
        <v>8515</v>
      </c>
      <c r="B925" s="36" t="str">
        <f t="shared" si="70"/>
        <v>_30435</v>
      </c>
      <c r="C925" s="36" t="s">
        <v>1215</v>
      </c>
      <c r="D925" s="36" t="s">
        <v>89</v>
      </c>
      <c r="E925" s="36" t="str">
        <f t="shared" si="71"/>
        <v>_CAMSU</v>
      </c>
      <c r="F925" s="36" t="s">
        <v>46</v>
      </c>
      <c r="G925" s="36" t="s">
        <v>1031</v>
      </c>
      <c r="H925" s="36" t="str">
        <f t="shared" si="72"/>
        <v>_VCUGA</v>
      </c>
      <c r="I925" s="36" t="s">
        <v>1032</v>
      </c>
      <c r="J925" s="36" t="s">
        <v>1160</v>
      </c>
      <c r="K925" s="36" t="str">
        <f t="shared" si="73"/>
        <v>_UG1AE</v>
      </c>
      <c r="L925" s="36" t="s">
        <v>1161</v>
      </c>
      <c r="M925" s="36" t="s">
        <v>1162</v>
      </c>
      <c r="N925" s="36" t="str">
        <f t="shared" si="74"/>
        <v>_FFASO</v>
      </c>
      <c r="O925" s="36" t="s">
        <v>1163</v>
      </c>
      <c r="P925" s="36" t="s">
        <v>1178</v>
      </c>
      <c r="Q925" s="36" t="s">
        <v>1179</v>
      </c>
    </row>
    <row r="926" spans="1:17">
      <c r="A926" s="36" t="s">
        <v>8516</v>
      </c>
      <c r="B926" s="36" t="str">
        <f t="shared" si="70"/>
        <v>_30436</v>
      </c>
      <c r="C926" s="36" t="s">
        <v>1216</v>
      </c>
      <c r="D926" s="36" t="s">
        <v>89</v>
      </c>
      <c r="E926" s="36" t="str">
        <f t="shared" si="71"/>
        <v>_CAMSU</v>
      </c>
      <c r="F926" s="36" t="s">
        <v>46</v>
      </c>
      <c r="G926" s="36" t="s">
        <v>1031</v>
      </c>
      <c r="H926" s="36" t="str">
        <f t="shared" si="72"/>
        <v>_VCUGA</v>
      </c>
      <c r="I926" s="36" t="s">
        <v>1032</v>
      </c>
      <c r="J926" s="36" t="s">
        <v>1160</v>
      </c>
      <c r="K926" s="36" t="str">
        <f t="shared" si="73"/>
        <v>_UG1AE</v>
      </c>
      <c r="L926" s="36" t="s">
        <v>1161</v>
      </c>
      <c r="M926" s="36" t="s">
        <v>1162</v>
      </c>
      <c r="N926" s="36" t="str">
        <f t="shared" si="74"/>
        <v>_FFASO</v>
      </c>
      <c r="O926" s="36" t="s">
        <v>1163</v>
      </c>
      <c r="P926" s="36" t="s">
        <v>1178</v>
      </c>
      <c r="Q926" s="36" t="s">
        <v>1179</v>
      </c>
    </row>
    <row r="927" spans="1:17">
      <c r="A927" s="36" t="s">
        <v>8517</v>
      </c>
      <c r="B927" s="36" t="str">
        <f t="shared" si="70"/>
        <v>_30437</v>
      </c>
      <c r="C927" s="36" t="s">
        <v>1217</v>
      </c>
      <c r="D927" s="36" t="s">
        <v>89</v>
      </c>
      <c r="E927" s="36" t="str">
        <f t="shared" si="71"/>
        <v>_CAMSU</v>
      </c>
      <c r="F927" s="36" t="s">
        <v>46</v>
      </c>
      <c r="G927" s="36" t="s">
        <v>1031</v>
      </c>
      <c r="H927" s="36" t="str">
        <f t="shared" si="72"/>
        <v>_VCUGA</v>
      </c>
      <c r="I927" s="36" t="s">
        <v>1032</v>
      </c>
      <c r="J927" s="36" t="s">
        <v>1160</v>
      </c>
      <c r="K927" s="36" t="str">
        <f t="shared" si="73"/>
        <v>_UG1AE</v>
      </c>
      <c r="L927" s="36" t="s">
        <v>1161</v>
      </c>
      <c r="M927" s="36" t="s">
        <v>1162</v>
      </c>
      <c r="N927" s="36" t="str">
        <f t="shared" si="74"/>
        <v>_FFASO</v>
      </c>
      <c r="O927" s="36" t="s">
        <v>1163</v>
      </c>
      <c r="P927" s="36" t="s">
        <v>1178</v>
      </c>
      <c r="Q927" s="36" t="s">
        <v>1179</v>
      </c>
    </row>
    <row r="928" spans="1:17">
      <c r="A928" s="36" t="s">
        <v>8518</v>
      </c>
      <c r="B928" s="36" t="str">
        <f t="shared" si="70"/>
        <v>_30438</v>
      </c>
      <c r="C928" s="36" t="s">
        <v>1218</v>
      </c>
      <c r="D928" s="36" t="s">
        <v>89</v>
      </c>
      <c r="E928" s="36" t="str">
        <f t="shared" si="71"/>
        <v>_CAMSU</v>
      </c>
      <c r="F928" s="36" t="s">
        <v>46</v>
      </c>
      <c r="G928" s="36" t="s">
        <v>1031</v>
      </c>
      <c r="H928" s="36" t="str">
        <f t="shared" si="72"/>
        <v>_VCUGA</v>
      </c>
      <c r="I928" s="36" t="s">
        <v>1032</v>
      </c>
      <c r="J928" s="36" t="s">
        <v>1160</v>
      </c>
      <c r="K928" s="36" t="str">
        <f t="shared" si="73"/>
        <v>_UG1AE</v>
      </c>
      <c r="L928" s="36" t="s">
        <v>1161</v>
      </c>
      <c r="M928" s="36" t="s">
        <v>1162</v>
      </c>
      <c r="N928" s="36" t="str">
        <f t="shared" si="74"/>
        <v>_FFASO</v>
      </c>
      <c r="O928" s="36" t="s">
        <v>1163</v>
      </c>
      <c r="P928" s="36" t="s">
        <v>1178</v>
      </c>
      <c r="Q928" s="36" t="s">
        <v>1179</v>
      </c>
    </row>
    <row r="929" spans="1:17">
      <c r="A929" s="36" t="s">
        <v>8519</v>
      </c>
      <c r="B929" s="36" t="str">
        <f t="shared" si="70"/>
        <v>_30439</v>
      </c>
      <c r="C929" s="36" t="s">
        <v>1219</v>
      </c>
      <c r="D929" s="36" t="s">
        <v>89</v>
      </c>
      <c r="E929" s="36" t="str">
        <f t="shared" si="71"/>
        <v>_CAMSU</v>
      </c>
      <c r="F929" s="36" t="s">
        <v>46</v>
      </c>
      <c r="G929" s="36" t="s">
        <v>1031</v>
      </c>
      <c r="H929" s="36" t="str">
        <f t="shared" si="72"/>
        <v>_VCUGA</v>
      </c>
      <c r="I929" s="36" t="s">
        <v>1032</v>
      </c>
      <c r="J929" s="36" t="s">
        <v>1160</v>
      </c>
      <c r="K929" s="36" t="str">
        <f t="shared" si="73"/>
        <v>_UG1AE</v>
      </c>
      <c r="L929" s="36" t="s">
        <v>1161</v>
      </c>
      <c r="M929" s="36" t="s">
        <v>1162</v>
      </c>
      <c r="N929" s="36" t="str">
        <f t="shared" si="74"/>
        <v>_FFASO</v>
      </c>
      <c r="O929" s="36" t="s">
        <v>1163</v>
      </c>
      <c r="P929" s="36" t="s">
        <v>1178</v>
      </c>
      <c r="Q929" s="36" t="s">
        <v>1179</v>
      </c>
    </row>
    <row r="930" spans="1:17">
      <c r="A930" s="36" t="s">
        <v>8520</v>
      </c>
      <c r="B930" s="36" t="str">
        <f t="shared" si="70"/>
        <v>_30440</v>
      </c>
      <c r="C930" s="36" t="s">
        <v>1220</v>
      </c>
      <c r="D930" s="36" t="s">
        <v>89</v>
      </c>
      <c r="E930" s="36" t="str">
        <f t="shared" si="71"/>
        <v>_CAMSU</v>
      </c>
      <c r="F930" s="36" t="s">
        <v>46</v>
      </c>
      <c r="G930" s="36" t="s">
        <v>1031</v>
      </c>
      <c r="H930" s="36" t="str">
        <f t="shared" si="72"/>
        <v>_VCUGA</v>
      </c>
      <c r="I930" s="36" t="s">
        <v>1032</v>
      </c>
      <c r="J930" s="36" t="s">
        <v>1160</v>
      </c>
      <c r="K930" s="36" t="str">
        <f t="shared" si="73"/>
        <v>_UG1AE</v>
      </c>
      <c r="L930" s="36" t="s">
        <v>1161</v>
      </c>
      <c r="M930" s="36" t="s">
        <v>1162</v>
      </c>
      <c r="N930" s="36" t="str">
        <f t="shared" si="74"/>
        <v>_FFASO</v>
      </c>
      <c r="O930" s="36" t="s">
        <v>1163</v>
      </c>
      <c r="P930" s="36" t="s">
        <v>1178</v>
      </c>
      <c r="Q930" s="36" t="s">
        <v>1179</v>
      </c>
    </row>
    <row r="931" spans="1:17">
      <c r="A931" s="36" t="s">
        <v>8521</v>
      </c>
      <c r="B931" s="36" t="str">
        <f t="shared" si="70"/>
        <v>_30441</v>
      </c>
      <c r="C931" s="36" t="s">
        <v>1221</v>
      </c>
      <c r="D931" s="36" t="s">
        <v>89</v>
      </c>
      <c r="E931" s="36" t="str">
        <f t="shared" si="71"/>
        <v>_CAMSU</v>
      </c>
      <c r="F931" s="36" t="s">
        <v>46</v>
      </c>
      <c r="G931" s="36" t="s">
        <v>1031</v>
      </c>
      <c r="H931" s="36" t="str">
        <f t="shared" si="72"/>
        <v>_VCUGA</v>
      </c>
      <c r="I931" s="36" t="s">
        <v>1032</v>
      </c>
      <c r="J931" s="36" t="s">
        <v>1160</v>
      </c>
      <c r="K931" s="36" t="str">
        <f t="shared" si="73"/>
        <v>_UG1AE</v>
      </c>
      <c r="L931" s="36" t="s">
        <v>1161</v>
      </c>
      <c r="M931" s="36" t="s">
        <v>1162</v>
      </c>
      <c r="N931" s="36" t="str">
        <f t="shared" si="74"/>
        <v>_FFASO</v>
      </c>
      <c r="O931" s="36" t="s">
        <v>1163</v>
      </c>
      <c r="P931" s="36" t="s">
        <v>1178</v>
      </c>
      <c r="Q931" s="36" t="s">
        <v>1179</v>
      </c>
    </row>
    <row r="932" spans="1:17">
      <c r="A932" s="36" t="s">
        <v>8522</v>
      </c>
      <c r="B932" s="36" t="str">
        <f t="shared" si="70"/>
        <v>_30442</v>
      </c>
      <c r="C932" s="36" t="s">
        <v>1222</v>
      </c>
      <c r="D932" s="36" t="s">
        <v>89</v>
      </c>
      <c r="E932" s="36" t="str">
        <f t="shared" si="71"/>
        <v>_CAMSU</v>
      </c>
      <c r="F932" s="36" t="s">
        <v>46</v>
      </c>
      <c r="G932" s="36" t="s">
        <v>1031</v>
      </c>
      <c r="H932" s="36" t="str">
        <f t="shared" si="72"/>
        <v>_VCUGA</v>
      </c>
      <c r="I932" s="36" t="s">
        <v>1032</v>
      </c>
      <c r="J932" s="36" t="s">
        <v>1160</v>
      </c>
      <c r="K932" s="36" t="str">
        <f t="shared" si="73"/>
        <v>_UG1AE</v>
      </c>
      <c r="L932" s="36" t="s">
        <v>1161</v>
      </c>
      <c r="M932" s="36" t="s">
        <v>1162</v>
      </c>
      <c r="N932" s="36" t="str">
        <f t="shared" si="74"/>
        <v>_FFASO</v>
      </c>
      <c r="O932" s="36" t="s">
        <v>1163</v>
      </c>
      <c r="P932" s="36" t="s">
        <v>1178</v>
      </c>
      <c r="Q932" s="36" t="s">
        <v>1179</v>
      </c>
    </row>
    <row r="933" spans="1:17">
      <c r="A933" s="36" t="s">
        <v>8523</v>
      </c>
      <c r="B933" s="36" t="str">
        <f t="shared" si="70"/>
        <v>_30443</v>
      </c>
      <c r="C933" s="36" t="s">
        <v>1223</v>
      </c>
      <c r="D933" s="36" t="s">
        <v>89</v>
      </c>
      <c r="E933" s="36" t="str">
        <f t="shared" si="71"/>
        <v>_CAMSU</v>
      </c>
      <c r="F933" s="36" t="s">
        <v>46</v>
      </c>
      <c r="G933" s="36" t="s">
        <v>1031</v>
      </c>
      <c r="H933" s="36" t="str">
        <f t="shared" si="72"/>
        <v>_VCUGA</v>
      </c>
      <c r="I933" s="36" t="s">
        <v>1032</v>
      </c>
      <c r="J933" s="36" t="s">
        <v>1160</v>
      </c>
      <c r="K933" s="36" t="str">
        <f t="shared" si="73"/>
        <v>_UG1AE</v>
      </c>
      <c r="L933" s="36" t="s">
        <v>1161</v>
      </c>
      <c r="M933" s="36" t="s">
        <v>1162</v>
      </c>
      <c r="N933" s="36" t="str">
        <f t="shared" si="74"/>
        <v>_FFASO</v>
      </c>
      <c r="O933" s="36" t="s">
        <v>1163</v>
      </c>
      <c r="P933" s="36" t="s">
        <v>1178</v>
      </c>
      <c r="Q933" s="36" t="s">
        <v>1179</v>
      </c>
    </row>
    <row r="934" spans="1:17">
      <c r="A934" s="36" t="s">
        <v>8524</v>
      </c>
      <c r="B934" s="36" t="str">
        <f t="shared" si="70"/>
        <v>_30444</v>
      </c>
      <c r="C934" s="36" t="s">
        <v>1224</v>
      </c>
      <c r="D934" s="36" t="s">
        <v>89</v>
      </c>
      <c r="E934" s="36" t="str">
        <f t="shared" si="71"/>
        <v>_CAMSU</v>
      </c>
      <c r="F934" s="36" t="s">
        <v>46</v>
      </c>
      <c r="G934" s="36" t="s">
        <v>1031</v>
      </c>
      <c r="H934" s="36" t="str">
        <f t="shared" si="72"/>
        <v>_VCUGA</v>
      </c>
      <c r="I934" s="36" t="s">
        <v>1032</v>
      </c>
      <c r="J934" s="36" t="s">
        <v>1160</v>
      </c>
      <c r="K934" s="36" t="str">
        <f t="shared" si="73"/>
        <v>_UG1AE</v>
      </c>
      <c r="L934" s="36" t="s">
        <v>1161</v>
      </c>
      <c r="M934" s="36" t="s">
        <v>1162</v>
      </c>
      <c r="N934" s="36" t="str">
        <f t="shared" si="74"/>
        <v>_FFASO</v>
      </c>
      <c r="O934" s="36" t="s">
        <v>1163</v>
      </c>
      <c r="P934" s="36" t="s">
        <v>1178</v>
      </c>
      <c r="Q934" s="36" t="s">
        <v>1179</v>
      </c>
    </row>
    <row r="935" spans="1:17">
      <c r="A935" s="36" t="s">
        <v>8525</v>
      </c>
      <c r="B935" s="36" t="str">
        <f t="shared" si="70"/>
        <v>_30445</v>
      </c>
      <c r="C935" s="36" t="s">
        <v>1225</v>
      </c>
      <c r="D935" s="36" t="s">
        <v>89</v>
      </c>
      <c r="E935" s="36" t="str">
        <f t="shared" si="71"/>
        <v>_CAMSU</v>
      </c>
      <c r="F935" s="36" t="s">
        <v>46</v>
      </c>
      <c r="G935" s="36" t="s">
        <v>1031</v>
      </c>
      <c r="H935" s="36" t="str">
        <f t="shared" si="72"/>
        <v>_VCUGA</v>
      </c>
      <c r="I935" s="36" t="s">
        <v>1032</v>
      </c>
      <c r="J935" s="36" t="s">
        <v>1160</v>
      </c>
      <c r="K935" s="36" t="str">
        <f t="shared" si="73"/>
        <v>_UG1AE</v>
      </c>
      <c r="L935" s="36" t="s">
        <v>1161</v>
      </c>
      <c r="M935" s="36" t="s">
        <v>1162</v>
      </c>
      <c r="N935" s="36" t="str">
        <f t="shared" si="74"/>
        <v>_FFASO</v>
      </c>
      <c r="O935" s="36" t="s">
        <v>1163</v>
      </c>
      <c r="P935" s="36" t="s">
        <v>1178</v>
      </c>
      <c r="Q935" s="36" t="s">
        <v>1179</v>
      </c>
    </row>
    <row r="936" spans="1:17">
      <c r="A936" s="36" t="s">
        <v>8526</v>
      </c>
      <c r="B936" s="36" t="str">
        <f t="shared" si="70"/>
        <v>_30446</v>
      </c>
      <c r="C936" s="36" t="s">
        <v>1226</v>
      </c>
      <c r="D936" s="36" t="s">
        <v>89</v>
      </c>
      <c r="E936" s="36" t="str">
        <f t="shared" si="71"/>
        <v>_CAMSU</v>
      </c>
      <c r="F936" s="36" t="s">
        <v>46</v>
      </c>
      <c r="G936" s="36" t="s">
        <v>1031</v>
      </c>
      <c r="H936" s="36" t="str">
        <f t="shared" si="72"/>
        <v>_VCUGA</v>
      </c>
      <c r="I936" s="36" t="s">
        <v>1032</v>
      </c>
      <c r="J936" s="36" t="s">
        <v>1160</v>
      </c>
      <c r="K936" s="36" t="str">
        <f t="shared" si="73"/>
        <v>_UG1AE</v>
      </c>
      <c r="L936" s="36" t="s">
        <v>1161</v>
      </c>
      <c r="M936" s="36" t="s">
        <v>1162</v>
      </c>
      <c r="N936" s="36" t="str">
        <f t="shared" si="74"/>
        <v>_FFASO</v>
      </c>
      <c r="O936" s="36" t="s">
        <v>1163</v>
      </c>
      <c r="P936" s="36" t="s">
        <v>1178</v>
      </c>
      <c r="Q936" s="36" t="s">
        <v>1179</v>
      </c>
    </row>
    <row r="937" spans="1:17">
      <c r="A937" s="36" t="s">
        <v>8527</v>
      </c>
      <c r="B937" s="36" t="str">
        <f t="shared" si="70"/>
        <v>_30447</v>
      </c>
      <c r="C937" s="36" t="s">
        <v>1227</v>
      </c>
      <c r="D937" s="36" t="s">
        <v>89</v>
      </c>
      <c r="E937" s="36" t="str">
        <f t="shared" si="71"/>
        <v>_CAMSU</v>
      </c>
      <c r="F937" s="36" t="s">
        <v>46</v>
      </c>
      <c r="G937" s="36" t="s">
        <v>1031</v>
      </c>
      <c r="H937" s="36" t="str">
        <f t="shared" si="72"/>
        <v>_VCUGA</v>
      </c>
      <c r="I937" s="36" t="s">
        <v>1032</v>
      </c>
      <c r="J937" s="36" t="s">
        <v>1160</v>
      </c>
      <c r="K937" s="36" t="str">
        <f t="shared" si="73"/>
        <v>_UG1AE</v>
      </c>
      <c r="L937" s="36" t="s">
        <v>1161</v>
      </c>
      <c r="M937" s="36" t="s">
        <v>1162</v>
      </c>
      <c r="N937" s="36" t="str">
        <f t="shared" si="74"/>
        <v>_FFASO</v>
      </c>
      <c r="O937" s="36" t="s">
        <v>1163</v>
      </c>
      <c r="P937" s="36" t="s">
        <v>1178</v>
      </c>
      <c r="Q937" s="36" t="s">
        <v>1179</v>
      </c>
    </row>
    <row r="938" spans="1:17">
      <c r="A938" s="36" t="s">
        <v>8528</v>
      </c>
      <c r="B938" s="36" t="str">
        <f t="shared" si="70"/>
        <v>_30448</v>
      </c>
      <c r="C938" s="36" t="s">
        <v>1228</v>
      </c>
      <c r="D938" s="36" t="s">
        <v>89</v>
      </c>
      <c r="E938" s="36" t="str">
        <f t="shared" si="71"/>
        <v>_CAMSU</v>
      </c>
      <c r="F938" s="36" t="s">
        <v>46</v>
      </c>
      <c r="G938" s="36" t="s">
        <v>1031</v>
      </c>
      <c r="H938" s="36" t="str">
        <f t="shared" si="72"/>
        <v>_VCUGA</v>
      </c>
      <c r="I938" s="36" t="s">
        <v>1032</v>
      </c>
      <c r="J938" s="36" t="s">
        <v>1160</v>
      </c>
      <c r="K938" s="36" t="str">
        <f t="shared" si="73"/>
        <v>_UG1AE</v>
      </c>
      <c r="L938" s="36" t="s">
        <v>1161</v>
      </c>
      <c r="M938" s="36" t="s">
        <v>1162</v>
      </c>
      <c r="N938" s="36" t="str">
        <f t="shared" si="74"/>
        <v>_FFASO</v>
      </c>
      <c r="O938" s="36" t="s">
        <v>1163</v>
      </c>
      <c r="P938" s="36" t="s">
        <v>1178</v>
      </c>
      <c r="Q938" s="36" t="s">
        <v>1179</v>
      </c>
    </row>
    <row r="939" spans="1:17">
      <c r="A939" s="36" t="s">
        <v>8529</v>
      </c>
      <c r="B939" s="36" t="str">
        <f t="shared" si="70"/>
        <v>_30449</v>
      </c>
      <c r="C939" s="36" t="s">
        <v>1229</v>
      </c>
      <c r="D939" s="36" t="s">
        <v>89</v>
      </c>
      <c r="E939" s="36" t="str">
        <f t="shared" si="71"/>
        <v>_CAMSU</v>
      </c>
      <c r="F939" s="36" t="s">
        <v>46</v>
      </c>
      <c r="G939" s="36" t="s">
        <v>1031</v>
      </c>
      <c r="H939" s="36" t="str">
        <f t="shared" si="72"/>
        <v>_VCUGA</v>
      </c>
      <c r="I939" s="36" t="s">
        <v>1032</v>
      </c>
      <c r="J939" s="36" t="s">
        <v>1160</v>
      </c>
      <c r="K939" s="36" t="str">
        <f t="shared" si="73"/>
        <v>_UG1AE</v>
      </c>
      <c r="L939" s="36" t="s">
        <v>1161</v>
      </c>
      <c r="M939" s="36" t="s">
        <v>1162</v>
      </c>
      <c r="N939" s="36" t="str">
        <f t="shared" si="74"/>
        <v>_FFASO</v>
      </c>
      <c r="O939" s="36" t="s">
        <v>1163</v>
      </c>
      <c r="P939" s="36" t="s">
        <v>1178</v>
      </c>
      <c r="Q939" s="36" t="s">
        <v>1179</v>
      </c>
    </row>
    <row r="940" spans="1:17">
      <c r="A940" s="36" t="s">
        <v>8530</v>
      </c>
      <c r="B940" s="36" t="str">
        <f t="shared" si="70"/>
        <v>_30450</v>
      </c>
      <c r="C940" s="36" t="s">
        <v>1230</v>
      </c>
      <c r="D940" s="36" t="s">
        <v>89</v>
      </c>
      <c r="E940" s="36" t="str">
        <f t="shared" si="71"/>
        <v>_CAMSU</v>
      </c>
      <c r="F940" s="36" t="s">
        <v>46</v>
      </c>
      <c r="G940" s="36" t="s">
        <v>1031</v>
      </c>
      <c r="H940" s="36" t="str">
        <f t="shared" si="72"/>
        <v>_VCUGA</v>
      </c>
      <c r="I940" s="36" t="s">
        <v>1032</v>
      </c>
      <c r="J940" s="36" t="s">
        <v>1160</v>
      </c>
      <c r="K940" s="36" t="str">
        <f t="shared" si="73"/>
        <v>_UG1AE</v>
      </c>
      <c r="L940" s="36" t="s">
        <v>1161</v>
      </c>
      <c r="M940" s="36" t="s">
        <v>1162</v>
      </c>
      <c r="N940" s="36" t="str">
        <f t="shared" si="74"/>
        <v>_FFASO</v>
      </c>
      <c r="O940" s="36" t="s">
        <v>1163</v>
      </c>
      <c r="P940" s="36" t="s">
        <v>1178</v>
      </c>
      <c r="Q940" s="36" t="s">
        <v>1179</v>
      </c>
    </row>
    <row r="941" spans="1:17">
      <c r="A941" s="36" t="s">
        <v>8531</v>
      </c>
      <c r="B941" s="36" t="str">
        <f t="shared" si="70"/>
        <v>_30451</v>
      </c>
      <c r="C941" s="36" t="s">
        <v>1231</v>
      </c>
      <c r="D941" s="36" t="s">
        <v>89</v>
      </c>
      <c r="E941" s="36" t="str">
        <f t="shared" si="71"/>
        <v>_CAMSU</v>
      </c>
      <c r="F941" s="36" t="s">
        <v>46</v>
      </c>
      <c r="G941" s="36" t="s">
        <v>1031</v>
      </c>
      <c r="H941" s="36" t="str">
        <f t="shared" si="72"/>
        <v>_VCUGA</v>
      </c>
      <c r="I941" s="36" t="s">
        <v>1032</v>
      </c>
      <c r="J941" s="36" t="s">
        <v>1160</v>
      </c>
      <c r="K941" s="36" t="str">
        <f t="shared" si="73"/>
        <v>_UG1AE</v>
      </c>
      <c r="L941" s="36" t="s">
        <v>1161</v>
      </c>
      <c r="M941" s="36" t="s">
        <v>1162</v>
      </c>
      <c r="N941" s="36" t="str">
        <f t="shared" si="74"/>
        <v>_FFASO</v>
      </c>
      <c r="O941" s="36" t="s">
        <v>1163</v>
      </c>
      <c r="P941" s="36" t="s">
        <v>1178</v>
      </c>
      <c r="Q941" s="36" t="s">
        <v>1179</v>
      </c>
    </row>
    <row r="942" spans="1:17">
      <c r="A942" s="36" t="s">
        <v>8532</v>
      </c>
      <c r="B942" s="36" t="str">
        <f t="shared" si="70"/>
        <v>_30452</v>
      </c>
      <c r="C942" s="36" t="s">
        <v>1232</v>
      </c>
      <c r="D942" s="36" t="s">
        <v>89</v>
      </c>
      <c r="E942" s="36" t="str">
        <f t="shared" si="71"/>
        <v>_CAMSU</v>
      </c>
      <c r="F942" s="36" t="s">
        <v>46</v>
      </c>
      <c r="G942" s="36" t="s">
        <v>1031</v>
      </c>
      <c r="H942" s="36" t="str">
        <f t="shared" si="72"/>
        <v>_VCUGA</v>
      </c>
      <c r="I942" s="36" t="s">
        <v>1032</v>
      </c>
      <c r="J942" s="36" t="s">
        <v>1160</v>
      </c>
      <c r="K942" s="36" t="str">
        <f t="shared" si="73"/>
        <v>_UG1AE</v>
      </c>
      <c r="L942" s="36" t="s">
        <v>1161</v>
      </c>
      <c r="M942" s="36" t="s">
        <v>1162</v>
      </c>
      <c r="N942" s="36" t="str">
        <f t="shared" si="74"/>
        <v>_FFASO</v>
      </c>
      <c r="O942" s="36" t="s">
        <v>1163</v>
      </c>
      <c r="P942" s="36" t="s">
        <v>1178</v>
      </c>
      <c r="Q942" s="36" t="s">
        <v>1179</v>
      </c>
    </row>
    <row r="943" spans="1:17">
      <c r="A943" s="36" t="s">
        <v>8533</v>
      </c>
      <c r="B943" s="36" t="str">
        <f t="shared" si="70"/>
        <v>_30453</v>
      </c>
      <c r="C943" s="36" t="s">
        <v>1233</v>
      </c>
      <c r="D943" s="36" t="s">
        <v>89</v>
      </c>
      <c r="E943" s="36" t="str">
        <f t="shared" si="71"/>
        <v>_CAMSU</v>
      </c>
      <c r="F943" s="36" t="s">
        <v>46</v>
      </c>
      <c r="G943" s="36" t="s">
        <v>1031</v>
      </c>
      <c r="H943" s="36" t="str">
        <f t="shared" si="72"/>
        <v>_VCUGA</v>
      </c>
      <c r="I943" s="36" t="s">
        <v>1032</v>
      </c>
      <c r="J943" s="36" t="s">
        <v>1160</v>
      </c>
      <c r="K943" s="36" t="str">
        <f t="shared" si="73"/>
        <v>_UG1AE</v>
      </c>
      <c r="L943" s="36" t="s">
        <v>1161</v>
      </c>
      <c r="M943" s="36" t="s">
        <v>1162</v>
      </c>
      <c r="N943" s="36" t="str">
        <f t="shared" si="74"/>
        <v>_FFASO</v>
      </c>
      <c r="O943" s="36" t="s">
        <v>1163</v>
      </c>
      <c r="P943" s="36" t="s">
        <v>1178</v>
      </c>
      <c r="Q943" s="36" t="s">
        <v>1179</v>
      </c>
    </row>
    <row r="944" spans="1:17">
      <c r="A944" s="36" t="s">
        <v>8534</v>
      </c>
      <c r="B944" s="36" t="str">
        <f t="shared" si="70"/>
        <v>_30454</v>
      </c>
      <c r="C944" s="36" t="s">
        <v>1234</v>
      </c>
      <c r="D944" s="36" t="s">
        <v>89</v>
      </c>
      <c r="E944" s="36" t="str">
        <f t="shared" si="71"/>
        <v>_CAMSU</v>
      </c>
      <c r="F944" s="36" t="s">
        <v>46</v>
      </c>
      <c r="G944" s="36" t="s">
        <v>1031</v>
      </c>
      <c r="H944" s="36" t="str">
        <f t="shared" si="72"/>
        <v>_VCUGA</v>
      </c>
      <c r="I944" s="36" t="s">
        <v>1032</v>
      </c>
      <c r="J944" s="36" t="s">
        <v>1160</v>
      </c>
      <c r="K944" s="36" t="str">
        <f t="shared" si="73"/>
        <v>_UG1AE</v>
      </c>
      <c r="L944" s="36" t="s">
        <v>1161</v>
      </c>
      <c r="M944" s="36" t="s">
        <v>1162</v>
      </c>
      <c r="N944" s="36" t="str">
        <f t="shared" si="74"/>
        <v>_FFASO</v>
      </c>
      <c r="O944" s="36" t="s">
        <v>1163</v>
      </c>
      <c r="P944" s="36" t="s">
        <v>1178</v>
      </c>
      <c r="Q944" s="36" t="s">
        <v>1179</v>
      </c>
    </row>
    <row r="945" spans="1:17">
      <c r="A945" s="36" t="s">
        <v>8535</v>
      </c>
      <c r="B945" s="36" t="str">
        <f t="shared" si="70"/>
        <v>_30455</v>
      </c>
      <c r="C945" s="36" t="s">
        <v>1235</v>
      </c>
      <c r="D945" s="36" t="s">
        <v>89</v>
      </c>
      <c r="E945" s="36" t="str">
        <f t="shared" si="71"/>
        <v>_CAMSU</v>
      </c>
      <c r="F945" s="36" t="s">
        <v>46</v>
      </c>
      <c r="G945" s="36" t="s">
        <v>1031</v>
      </c>
      <c r="H945" s="36" t="str">
        <f t="shared" si="72"/>
        <v>_VCUGA</v>
      </c>
      <c r="I945" s="36" t="s">
        <v>1032</v>
      </c>
      <c r="J945" s="36" t="s">
        <v>1160</v>
      </c>
      <c r="K945" s="36" t="str">
        <f t="shared" si="73"/>
        <v>_UG1AE</v>
      </c>
      <c r="L945" s="36" t="s">
        <v>1161</v>
      </c>
      <c r="M945" s="36" t="s">
        <v>1162</v>
      </c>
      <c r="N945" s="36" t="str">
        <f t="shared" si="74"/>
        <v>_FFASO</v>
      </c>
      <c r="O945" s="36" t="s">
        <v>1163</v>
      </c>
      <c r="P945" s="36" t="s">
        <v>1178</v>
      </c>
      <c r="Q945" s="36" t="s">
        <v>1179</v>
      </c>
    </row>
    <row r="946" spans="1:17">
      <c r="A946" s="36" t="s">
        <v>8536</v>
      </c>
      <c r="B946" s="36" t="str">
        <f t="shared" si="70"/>
        <v>_30456</v>
      </c>
      <c r="C946" s="36" t="s">
        <v>1236</v>
      </c>
      <c r="D946" s="36" t="s">
        <v>89</v>
      </c>
      <c r="E946" s="36" t="str">
        <f t="shared" si="71"/>
        <v>_CAMSU</v>
      </c>
      <c r="F946" s="36" t="s">
        <v>46</v>
      </c>
      <c r="G946" s="36" t="s">
        <v>1031</v>
      </c>
      <c r="H946" s="36" t="str">
        <f t="shared" si="72"/>
        <v>_VCUGA</v>
      </c>
      <c r="I946" s="36" t="s">
        <v>1032</v>
      </c>
      <c r="J946" s="36" t="s">
        <v>1160</v>
      </c>
      <c r="K946" s="36" t="str">
        <f t="shared" si="73"/>
        <v>_UG1AE</v>
      </c>
      <c r="L946" s="36" t="s">
        <v>1161</v>
      </c>
      <c r="M946" s="36" t="s">
        <v>1162</v>
      </c>
      <c r="N946" s="36" t="str">
        <f t="shared" si="74"/>
        <v>_FFASO</v>
      </c>
      <c r="O946" s="36" t="s">
        <v>1163</v>
      </c>
      <c r="P946" s="36" t="s">
        <v>1178</v>
      </c>
      <c r="Q946" s="36" t="s">
        <v>1179</v>
      </c>
    </row>
    <row r="947" spans="1:17">
      <c r="A947" s="36" t="s">
        <v>8537</v>
      </c>
      <c r="B947" s="36" t="str">
        <f t="shared" si="70"/>
        <v>_30457</v>
      </c>
      <c r="C947" s="36" t="s">
        <v>1237</v>
      </c>
      <c r="D947" s="36" t="s">
        <v>89</v>
      </c>
      <c r="E947" s="36" t="str">
        <f t="shared" si="71"/>
        <v>_CAMSU</v>
      </c>
      <c r="F947" s="36" t="s">
        <v>46</v>
      </c>
      <c r="G947" s="36" t="s">
        <v>1031</v>
      </c>
      <c r="H947" s="36" t="str">
        <f t="shared" si="72"/>
        <v>_VCUGA</v>
      </c>
      <c r="I947" s="36" t="s">
        <v>1032</v>
      </c>
      <c r="J947" s="36" t="s">
        <v>1160</v>
      </c>
      <c r="K947" s="36" t="str">
        <f t="shared" si="73"/>
        <v>_UG1AE</v>
      </c>
      <c r="L947" s="36" t="s">
        <v>1161</v>
      </c>
      <c r="M947" s="36" t="s">
        <v>1162</v>
      </c>
      <c r="N947" s="36" t="str">
        <f t="shared" si="74"/>
        <v>_FFASO</v>
      </c>
      <c r="O947" s="36" t="s">
        <v>1163</v>
      </c>
      <c r="P947" s="36" t="s">
        <v>1178</v>
      </c>
      <c r="Q947" s="36" t="s">
        <v>1179</v>
      </c>
    </row>
    <row r="948" spans="1:17">
      <c r="A948" s="36" t="s">
        <v>8538</v>
      </c>
      <c r="B948" s="36" t="str">
        <f t="shared" si="70"/>
        <v>_30458</v>
      </c>
      <c r="C948" s="36" t="s">
        <v>1238</v>
      </c>
      <c r="D948" s="36" t="s">
        <v>89</v>
      </c>
      <c r="E948" s="36" t="str">
        <f t="shared" si="71"/>
        <v>_CAMSU</v>
      </c>
      <c r="F948" s="36" t="s">
        <v>46</v>
      </c>
      <c r="G948" s="36" t="s">
        <v>1031</v>
      </c>
      <c r="H948" s="36" t="str">
        <f t="shared" si="72"/>
        <v>_VCUGA</v>
      </c>
      <c r="I948" s="36" t="s">
        <v>1032</v>
      </c>
      <c r="J948" s="36" t="s">
        <v>1160</v>
      </c>
      <c r="K948" s="36" t="str">
        <f t="shared" si="73"/>
        <v>_UG1AE</v>
      </c>
      <c r="L948" s="36" t="s">
        <v>1161</v>
      </c>
      <c r="M948" s="36" t="s">
        <v>1162</v>
      </c>
      <c r="N948" s="36" t="str">
        <f t="shared" si="74"/>
        <v>_FFASO</v>
      </c>
      <c r="O948" s="36" t="s">
        <v>1163</v>
      </c>
      <c r="P948" s="36" t="s">
        <v>1178</v>
      </c>
      <c r="Q948" s="36" t="s">
        <v>1179</v>
      </c>
    </row>
    <row r="949" spans="1:17">
      <c r="A949" s="36" t="s">
        <v>8539</v>
      </c>
      <c r="B949" s="36" t="str">
        <f t="shared" si="70"/>
        <v>_30459</v>
      </c>
      <c r="C949" s="36" t="s">
        <v>1239</v>
      </c>
      <c r="D949" s="36" t="s">
        <v>89</v>
      </c>
      <c r="E949" s="36" t="str">
        <f t="shared" si="71"/>
        <v>_CAMSU</v>
      </c>
      <c r="F949" s="36" t="s">
        <v>46</v>
      </c>
      <c r="G949" s="36" t="s">
        <v>1031</v>
      </c>
      <c r="H949" s="36" t="str">
        <f t="shared" si="72"/>
        <v>_VCUGA</v>
      </c>
      <c r="I949" s="36" t="s">
        <v>1032</v>
      </c>
      <c r="J949" s="36" t="s">
        <v>1160</v>
      </c>
      <c r="K949" s="36" t="str">
        <f t="shared" si="73"/>
        <v>_UG1AE</v>
      </c>
      <c r="L949" s="36" t="s">
        <v>1161</v>
      </c>
      <c r="M949" s="36" t="s">
        <v>1162</v>
      </c>
      <c r="N949" s="36" t="str">
        <f t="shared" si="74"/>
        <v>_FFASO</v>
      </c>
      <c r="O949" s="36" t="s">
        <v>1163</v>
      </c>
      <c r="P949" s="36" t="s">
        <v>1178</v>
      </c>
      <c r="Q949" s="36" t="s">
        <v>1179</v>
      </c>
    </row>
    <row r="950" spans="1:17">
      <c r="A950" s="36" t="s">
        <v>8540</v>
      </c>
      <c r="B950" s="36" t="str">
        <f t="shared" si="70"/>
        <v>_30460</v>
      </c>
      <c r="C950" s="36" t="s">
        <v>1240</v>
      </c>
      <c r="D950" s="36" t="s">
        <v>89</v>
      </c>
      <c r="E950" s="36" t="str">
        <f t="shared" si="71"/>
        <v>_CAMSU</v>
      </c>
      <c r="F950" s="36" t="s">
        <v>46</v>
      </c>
      <c r="G950" s="36" t="s">
        <v>1031</v>
      </c>
      <c r="H950" s="36" t="str">
        <f t="shared" si="72"/>
        <v>_VCUGA</v>
      </c>
      <c r="I950" s="36" t="s">
        <v>1032</v>
      </c>
      <c r="J950" s="36" t="s">
        <v>1160</v>
      </c>
      <c r="K950" s="36" t="str">
        <f t="shared" si="73"/>
        <v>_UG1AE</v>
      </c>
      <c r="L950" s="36" t="s">
        <v>1161</v>
      </c>
      <c r="M950" s="36" t="s">
        <v>1162</v>
      </c>
      <c r="N950" s="36" t="str">
        <f t="shared" si="74"/>
        <v>_FFASO</v>
      </c>
      <c r="O950" s="36" t="s">
        <v>1163</v>
      </c>
      <c r="P950" s="36" t="s">
        <v>1178</v>
      </c>
      <c r="Q950" s="36" t="s">
        <v>1179</v>
      </c>
    </row>
    <row r="951" spans="1:17">
      <c r="A951" s="36" t="s">
        <v>8541</v>
      </c>
      <c r="B951" s="36" t="str">
        <f t="shared" si="70"/>
        <v>_30461</v>
      </c>
      <c r="C951" s="36" t="s">
        <v>1241</v>
      </c>
      <c r="D951" s="36" t="s">
        <v>89</v>
      </c>
      <c r="E951" s="36" t="str">
        <f t="shared" si="71"/>
        <v>_CAMSU</v>
      </c>
      <c r="F951" s="36" t="s">
        <v>46</v>
      </c>
      <c r="G951" s="36" t="s">
        <v>1031</v>
      </c>
      <c r="H951" s="36" t="str">
        <f t="shared" si="72"/>
        <v>_VCUGA</v>
      </c>
      <c r="I951" s="36" t="s">
        <v>1032</v>
      </c>
      <c r="J951" s="36" t="s">
        <v>1160</v>
      </c>
      <c r="K951" s="36" t="str">
        <f t="shared" si="73"/>
        <v>_UG1AE</v>
      </c>
      <c r="L951" s="36" t="s">
        <v>1161</v>
      </c>
      <c r="M951" s="36" t="s">
        <v>1162</v>
      </c>
      <c r="N951" s="36" t="str">
        <f t="shared" si="74"/>
        <v>_FFASO</v>
      </c>
      <c r="O951" s="36" t="s">
        <v>1163</v>
      </c>
      <c r="P951" s="36" t="s">
        <v>1178</v>
      </c>
      <c r="Q951" s="36" t="s">
        <v>1179</v>
      </c>
    </row>
    <row r="952" spans="1:17">
      <c r="A952" s="36" t="s">
        <v>8542</v>
      </c>
      <c r="B952" s="36" t="str">
        <f t="shared" si="70"/>
        <v>_30462</v>
      </c>
      <c r="C952" s="36" t="s">
        <v>1242</v>
      </c>
      <c r="D952" s="36" t="s">
        <v>89</v>
      </c>
      <c r="E952" s="36" t="str">
        <f t="shared" si="71"/>
        <v>_CAMSU</v>
      </c>
      <c r="F952" s="36" t="s">
        <v>46</v>
      </c>
      <c r="G952" s="36" t="s">
        <v>1031</v>
      </c>
      <c r="H952" s="36" t="str">
        <f t="shared" si="72"/>
        <v>_VCUGA</v>
      </c>
      <c r="I952" s="36" t="s">
        <v>1032</v>
      </c>
      <c r="J952" s="36" t="s">
        <v>1160</v>
      </c>
      <c r="K952" s="36" t="str">
        <f t="shared" si="73"/>
        <v>_UG1AE</v>
      </c>
      <c r="L952" s="36" t="s">
        <v>1161</v>
      </c>
      <c r="M952" s="36" t="s">
        <v>1162</v>
      </c>
      <c r="N952" s="36" t="str">
        <f t="shared" si="74"/>
        <v>_FFASO</v>
      </c>
      <c r="O952" s="36" t="s">
        <v>1163</v>
      </c>
      <c r="P952" s="36" t="s">
        <v>1178</v>
      </c>
      <c r="Q952" s="36" t="s">
        <v>1179</v>
      </c>
    </row>
    <row r="953" spans="1:17">
      <c r="A953" s="36" t="s">
        <v>8543</v>
      </c>
      <c r="B953" s="36" t="str">
        <f t="shared" si="70"/>
        <v>_30463</v>
      </c>
      <c r="C953" s="36" t="s">
        <v>1243</v>
      </c>
      <c r="D953" s="36" t="s">
        <v>89</v>
      </c>
      <c r="E953" s="36" t="str">
        <f t="shared" si="71"/>
        <v>_CAMSU</v>
      </c>
      <c r="F953" s="36" t="s">
        <v>46</v>
      </c>
      <c r="G953" s="36" t="s">
        <v>1031</v>
      </c>
      <c r="H953" s="36" t="str">
        <f t="shared" si="72"/>
        <v>_VCUGA</v>
      </c>
      <c r="I953" s="36" t="s">
        <v>1032</v>
      </c>
      <c r="J953" s="36" t="s">
        <v>1160</v>
      </c>
      <c r="K953" s="36" t="str">
        <f t="shared" si="73"/>
        <v>_UG1AE</v>
      </c>
      <c r="L953" s="36" t="s">
        <v>1161</v>
      </c>
      <c r="M953" s="36" t="s">
        <v>1162</v>
      </c>
      <c r="N953" s="36" t="str">
        <f t="shared" si="74"/>
        <v>_FFASO</v>
      </c>
      <c r="O953" s="36" t="s">
        <v>1163</v>
      </c>
      <c r="P953" s="36" t="s">
        <v>1178</v>
      </c>
      <c r="Q953" s="36" t="s">
        <v>1179</v>
      </c>
    </row>
    <row r="954" spans="1:17">
      <c r="A954" s="36" t="s">
        <v>8544</v>
      </c>
      <c r="B954" s="36" t="str">
        <f t="shared" si="70"/>
        <v>_30464</v>
      </c>
      <c r="C954" s="36" t="s">
        <v>1244</v>
      </c>
      <c r="D954" s="36" t="s">
        <v>89</v>
      </c>
      <c r="E954" s="36" t="str">
        <f t="shared" si="71"/>
        <v>_CAMSU</v>
      </c>
      <c r="F954" s="36" t="s">
        <v>46</v>
      </c>
      <c r="G954" s="36" t="s">
        <v>1031</v>
      </c>
      <c r="H954" s="36" t="str">
        <f t="shared" si="72"/>
        <v>_VCUGA</v>
      </c>
      <c r="I954" s="36" t="s">
        <v>1032</v>
      </c>
      <c r="J954" s="36" t="s">
        <v>1160</v>
      </c>
      <c r="K954" s="36" t="str">
        <f t="shared" si="73"/>
        <v>_UG1AE</v>
      </c>
      <c r="L954" s="36" t="s">
        <v>1161</v>
      </c>
      <c r="M954" s="36" t="s">
        <v>1162</v>
      </c>
      <c r="N954" s="36" t="str">
        <f t="shared" si="74"/>
        <v>_FFASO</v>
      </c>
      <c r="O954" s="36" t="s">
        <v>1163</v>
      </c>
      <c r="P954" s="36" t="s">
        <v>1178</v>
      </c>
      <c r="Q954" s="36" t="s">
        <v>1179</v>
      </c>
    </row>
    <row r="955" spans="1:17">
      <c r="A955" s="36" t="s">
        <v>8545</v>
      </c>
      <c r="B955" s="36" t="str">
        <f t="shared" si="70"/>
        <v>_30465</v>
      </c>
      <c r="C955" s="36" t="s">
        <v>1245</v>
      </c>
      <c r="D955" s="36" t="s">
        <v>89</v>
      </c>
      <c r="E955" s="36" t="str">
        <f t="shared" si="71"/>
        <v>_CAMSU</v>
      </c>
      <c r="F955" s="36" t="s">
        <v>46</v>
      </c>
      <c r="G955" s="36" t="s">
        <v>1031</v>
      </c>
      <c r="H955" s="36" t="str">
        <f t="shared" si="72"/>
        <v>_VCUGA</v>
      </c>
      <c r="I955" s="36" t="s">
        <v>1032</v>
      </c>
      <c r="J955" s="36" t="s">
        <v>1160</v>
      </c>
      <c r="K955" s="36" t="str">
        <f t="shared" si="73"/>
        <v>_UG1AE</v>
      </c>
      <c r="L955" s="36" t="s">
        <v>1161</v>
      </c>
      <c r="M955" s="36" t="s">
        <v>1162</v>
      </c>
      <c r="N955" s="36" t="str">
        <f t="shared" si="74"/>
        <v>_FFASO</v>
      </c>
      <c r="O955" s="36" t="s">
        <v>1163</v>
      </c>
      <c r="P955" s="36" t="s">
        <v>1178</v>
      </c>
      <c r="Q955" s="36" t="s">
        <v>1179</v>
      </c>
    </row>
    <row r="956" spans="1:17">
      <c r="A956" s="36" t="s">
        <v>8546</v>
      </c>
      <c r="B956" s="36" t="str">
        <f t="shared" si="70"/>
        <v>_30466</v>
      </c>
      <c r="C956" s="36" t="s">
        <v>1246</v>
      </c>
      <c r="D956" s="36" t="s">
        <v>89</v>
      </c>
      <c r="E956" s="36" t="str">
        <f t="shared" si="71"/>
        <v>_CAMSU</v>
      </c>
      <c r="F956" s="36" t="s">
        <v>46</v>
      </c>
      <c r="G956" s="36" t="s">
        <v>1031</v>
      </c>
      <c r="H956" s="36" t="str">
        <f t="shared" si="72"/>
        <v>_VCUGA</v>
      </c>
      <c r="I956" s="36" t="s">
        <v>1032</v>
      </c>
      <c r="J956" s="36" t="s">
        <v>1160</v>
      </c>
      <c r="K956" s="36" t="str">
        <f t="shared" si="73"/>
        <v>_UG1AE</v>
      </c>
      <c r="L956" s="36" t="s">
        <v>1161</v>
      </c>
      <c r="M956" s="36" t="s">
        <v>1162</v>
      </c>
      <c r="N956" s="36" t="str">
        <f t="shared" si="74"/>
        <v>_FFASO</v>
      </c>
      <c r="O956" s="36" t="s">
        <v>1163</v>
      </c>
      <c r="P956" s="36" t="s">
        <v>1178</v>
      </c>
      <c r="Q956" s="36" t="s">
        <v>1179</v>
      </c>
    </row>
    <row r="957" spans="1:17">
      <c r="A957" s="36" t="s">
        <v>8547</v>
      </c>
      <c r="B957" s="36" t="str">
        <f t="shared" si="70"/>
        <v>_30467</v>
      </c>
      <c r="C957" s="36" t="s">
        <v>1247</v>
      </c>
      <c r="D957" s="36" t="s">
        <v>89</v>
      </c>
      <c r="E957" s="36" t="str">
        <f t="shared" si="71"/>
        <v>_CAMSU</v>
      </c>
      <c r="F957" s="36" t="s">
        <v>46</v>
      </c>
      <c r="G957" s="36" t="s">
        <v>1031</v>
      </c>
      <c r="H957" s="36" t="str">
        <f t="shared" si="72"/>
        <v>_VCUGA</v>
      </c>
      <c r="I957" s="36" t="s">
        <v>1032</v>
      </c>
      <c r="J957" s="36" t="s">
        <v>1160</v>
      </c>
      <c r="K957" s="36" t="str">
        <f t="shared" si="73"/>
        <v>_UG1AE</v>
      </c>
      <c r="L957" s="36" t="s">
        <v>1161</v>
      </c>
      <c r="M957" s="36" t="s">
        <v>1162</v>
      </c>
      <c r="N957" s="36" t="str">
        <f t="shared" si="74"/>
        <v>_FFASO</v>
      </c>
      <c r="O957" s="36" t="s">
        <v>1163</v>
      </c>
      <c r="P957" s="36" t="s">
        <v>1178</v>
      </c>
      <c r="Q957" s="36" t="s">
        <v>1179</v>
      </c>
    </row>
    <row r="958" spans="1:17">
      <c r="A958" s="36" t="s">
        <v>8548</v>
      </c>
      <c r="B958" s="36" t="str">
        <f t="shared" si="70"/>
        <v>_30468</v>
      </c>
      <c r="C958" s="36" t="s">
        <v>1248</v>
      </c>
      <c r="D958" s="36" t="s">
        <v>89</v>
      </c>
      <c r="E958" s="36" t="str">
        <f t="shared" si="71"/>
        <v>_CAMSU</v>
      </c>
      <c r="F958" s="36" t="s">
        <v>46</v>
      </c>
      <c r="G958" s="36" t="s">
        <v>1031</v>
      </c>
      <c r="H958" s="36" t="str">
        <f t="shared" si="72"/>
        <v>_VCUGA</v>
      </c>
      <c r="I958" s="36" t="s">
        <v>1032</v>
      </c>
      <c r="J958" s="36" t="s">
        <v>1160</v>
      </c>
      <c r="K958" s="36" t="str">
        <f t="shared" si="73"/>
        <v>_UG1AE</v>
      </c>
      <c r="L958" s="36" t="s">
        <v>1161</v>
      </c>
      <c r="M958" s="36" t="s">
        <v>1162</v>
      </c>
      <c r="N958" s="36" t="str">
        <f t="shared" si="74"/>
        <v>_FFASO</v>
      </c>
      <c r="O958" s="36" t="s">
        <v>1163</v>
      </c>
      <c r="P958" s="36" t="s">
        <v>1178</v>
      </c>
      <c r="Q958" s="36" t="s">
        <v>1179</v>
      </c>
    </row>
    <row r="959" spans="1:17">
      <c r="A959" s="36" t="s">
        <v>8549</v>
      </c>
      <c r="B959" s="36" t="str">
        <f t="shared" si="70"/>
        <v>_30469</v>
      </c>
      <c r="C959" s="36" t="s">
        <v>1249</v>
      </c>
      <c r="D959" s="36" t="s">
        <v>89</v>
      </c>
      <c r="E959" s="36" t="str">
        <f t="shared" si="71"/>
        <v>_CAMSU</v>
      </c>
      <c r="F959" s="36" t="s">
        <v>46</v>
      </c>
      <c r="G959" s="36" t="s">
        <v>1031</v>
      </c>
      <c r="H959" s="36" t="str">
        <f t="shared" si="72"/>
        <v>_VCUGA</v>
      </c>
      <c r="I959" s="36" t="s">
        <v>1032</v>
      </c>
      <c r="J959" s="36" t="s">
        <v>1160</v>
      </c>
      <c r="K959" s="36" t="str">
        <f t="shared" si="73"/>
        <v>_UG1AE</v>
      </c>
      <c r="L959" s="36" t="s">
        <v>1161</v>
      </c>
      <c r="M959" s="36" t="s">
        <v>1162</v>
      </c>
      <c r="N959" s="36" t="str">
        <f t="shared" si="74"/>
        <v>_FFASO</v>
      </c>
      <c r="O959" s="36" t="s">
        <v>1163</v>
      </c>
      <c r="P959" s="36" t="s">
        <v>1178</v>
      </c>
      <c r="Q959" s="36" t="s">
        <v>1179</v>
      </c>
    </row>
    <row r="960" spans="1:17">
      <c r="A960" s="36" t="s">
        <v>8550</v>
      </c>
      <c r="B960" s="36" t="str">
        <f t="shared" si="70"/>
        <v>_30470</v>
      </c>
      <c r="C960" s="36" t="s">
        <v>1250</v>
      </c>
      <c r="D960" s="36" t="s">
        <v>89</v>
      </c>
      <c r="E960" s="36" t="str">
        <f t="shared" si="71"/>
        <v>_CAMSU</v>
      </c>
      <c r="F960" s="36" t="s">
        <v>46</v>
      </c>
      <c r="G960" s="36" t="s">
        <v>1031</v>
      </c>
      <c r="H960" s="36" t="str">
        <f t="shared" si="72"/>
        <v>_VCUGA</v>
      </c>
      <c r="I960" s="36" t="s">
        <v>1032</v>
      </c>
      <c r="J960" s="36" t="s">
        <v>1160</v>
      </c>
      <c r="K960" s="36" t="str">
        <f t="shared" si="73"/>
        <v>_UG1AE</v>
      </c>
      <c r="L960" s="36" t="s">
        <v>1161</v>
      </c>
      <c r="M960" s="36" t="s">
        <v>1162</v>
      </c>
      <c r="N960" s="36" t="str">
        <f t="shared" si="74"/>
        <v>_FFASO</v>
      </c>
      <c r="O960" s="36" t="s">
        <v>1163</v>
      </c>
      <c r="P960" s="36" t="s">
        <v>1178</v>
      </c>
      <c r="Q960" s="36" t="s">
        <v>1179</v>
      </c>
    </row>
    <row r="961" spans="1:17">
      <c r="A961" s="36" t="s">
        <v>8551</v>
      </c>
      <c r="B961" s="36" t="str">
        <f t="shared" si="70"/>
        <v>_30471</v>
      </c>
      <c r="C961" s="36" t="s">
        <v>1251</v>
      </c>
      <c r="D961" s="36" t="s">
        <v>89</v>
      </c>
      <c r="E961" s="36" t="str">
        <f t="shared" si="71"/>
        <v>_CAMSU</v>
      </c>
      <c r="F961" s="36" t="s">
        <v>46</v>
      </c>
      <c r="G961" s="36" t="s">
        <v>1031</v>
      </c>
      <c r="H961" s="36" t="str">
        <f t="shared" si="72"/>
        <v>_VCUGA</v>
      </c>
      <c r="I961" s="36" t="s">
        <v>1032</v>
      </c>
      <c r="J961" s="36" t="s">
        <v>1160</v>
      </c>
      <c r="K961" s="36" t="str">
        <f t="shared" si="73"/>
        <v>_UG1AE</v>
      </c>
      <c r="L961" s="36" t="s">
        <v>1161</v>
      </c>
      <c r="M961" s="36" t="s">
        <v>1162</v>
      </c>
      <c r="N961" s="36" t="str">
        <f t="shared" si="74"/>
        <v>_FFASO</v>
      </c>
      <c r="O961" s="36" t="s">
        <v>1163</v>
      </c>
      <c r="P961" s="36" t="s">
        <v>1178</v>
      </c>
      <c r="Q961" s="36" t="s">
        <v>1179</v>
      </c>
    </row>
    <row r="962" spans="1:17">
      <c r="A962" s="36" t="s">
        <v>8552</v>
      </c>
      <c r="B962" s="36" t="str">
        <f t="shared" si="70"/>
        <v>_30472</v>
      </c>
      <c r="C962" s="36" t="s">
        <v>1252</v>
      </c>
      <c r="D962" s="36" t="s">
        <v>89</v>
      </c>
      <c r="E962" s="36" t="str">
        <f t="shared" si="71"/>
        <v>_CAMSU</v>
      </c>
      <c r="F962" s="36" t="s">
        <v>46</v>
      </c>
      <c r="G962" s="36" t="s">
        <v>1031</v>
      </c>
      <c r="H962" s="36" t="str">
        <f t="shared" si="72"/>
        <v>_VCUGA</v>
      </c>
      <c r="I962" s="36" t="s">
        <v>1032</v>
      </c>
      <c r="J962" s="36" t="s">
        <v>1160</v>
      </c>
      <c r="K962" s="36" t="str">
        <f t="shared" si="73"/>
        <v>_UG1AE</v>
      </c>
      <c r="L962" s="36" t="s">
        <v>1161</v>
      </c>
      <c r="M962" s="36" t="s">
        <v>1162</v>
      </c>
      <c r="N962" s="36" t="str">
        <f t="shared" si="74"/>
        <v>_FFASO</v>
      </c>
      <c r="O962" s="36" t="s">
        <v>1163</v>
      </c>
      <c r="P962" s="36" t="s">
        <v>1178</v>
      </c>
      <c r="Q962" s="36" t="s">
        <v>1179</v>
      </c>
    </row>
    <row r="963" spans="1:17">
      <c r="A963" s="36" t="s">
        <v>8553</v>
      </c>
      <c r="B963" s="36" t="str">
        <f t="shared" si="70"/>
        <v>_30473</v>
      </c>
      <c r="C963" s="36" t="s">
        <v>1253</v>
      </c>
      <c r="D963" s="36" t="s">
        <v>89</v>
      </c>
      <c r="E963" s="36" t="str">
        <f t="shared" si="71"/>
        <v>_CAMSU</v>
      </c>
      <c r="F963" s="36" t="s">
        <v>46</v>
      </c>
      <c r="G963" s="36" t="s">
        <v>1031</v>
      </c>
      <c r="H963" s="36" t="str">
        <f t="shared" si="72"/>
        <v>_VCUGA</v>
      </c>
      <c r="I963" s="36" t="s">
        <v>1032</v>
      </c>
      <c r="J963" s="36" t="s">
        <v>1160</v>
      </c>
      <c r="K963" s="36" t="str">
        <f t="shared" si="73"/>
        <v>_UG1AE</v>
      </c>
      <c r="L963" s="36" t="s">
        <v>1161</v>
      </c>
      <c r="M963" s="36" t="s">
        <v>1162</v>
      </c>
      <c r="N963" s="36" t="str">
        <f t="shared" si="74"/>
        <v>_FFASO</v>
      </c>
      <c r="O963" s="36" t="s">
        <v>1163</v>
      </c>
      <c r="P963" s="36" t="s">
        <v>1178</v>
      </c>
      <c r="Q963" s="36" t="s">
        <v>1179</v>
      </c>
    </row>
    <row r="964" spans="1:17">
      <c r="A964" s="36" t="s">
        <v>8554</v>
      </c>
      <c r="B964" s="36" t="str">
        <f t="shared" ref="B964:B1027" si="75">"_"&amp;A964</f>
        <v>_30474</v>
      </c>
      <c r="C964" s="36" t="s">
        <v>1254</v>
      </c>
      <c r="D964" s="36" t="s">
        <v>89</v>
      </c>
      <c r="E964" s="36" t="str">
        <f t="shared" ref="E964:E1027" si="76">"_"&amp;D964</f>
        <v>_CAMSU</v>
      </c>
      <c r="F964" s="36" t="s">
        <v>46</v>
      </c>
      <c r="G964" s="36" t="s">
        <v>1031</v>
      </c>
      <c r="H964" s="36" t="str">
        <f t="shared" ref="H964:H1027" si="77">"_"&amp;G964</f>
        <v>_VCUGA</v>
      </c>
      <c r="I964" s="36" t="s">
        <v>1032</v>
      </c>
      <c r="J964" s="36" t="s">
        <v>1160</v>
      </c>
      <c r="K964" s="36" t="str">
        <f t="shared" ref="K964:K1027" si="78">"_"&amp;J964</f>
        <v>_UG1AE</v>
      </c>
      <c r="L964" s="36" t="s">
        <v>1161</v>
      </c>
      <c r="M964" s="36" t="s">
        <v>1162</v>
      </c>
      <c r="N964" s="36" t="str">
        <f t="shared" ref="N964:N1027" si="79">"_"&amp;M964</f>
        <v>_FFASO</v>
      </c>
      <c r="O964" s="36" t="s">
        <v>1163</v>
      </c>
      <c r="P964" s="36" t="s">
        <v>1178</v>
      </c>
      <c r="Q964" s="36" t="s">
        <v>1179</v>
      </c>
    </row>
    <row r="965" spans="1:17">
      <c r="A965" s="36" t="s">
        <v>8555</v>
      </c>
      <c r="B965" s="36" t="str">
        <f t="shared" si="75"/>
        <v>_30475</v>
      </c>
      <c r="C965" s="36" t="s">
        <v>1255</v>
      </c>
      <c r="D965" s="36" t="s">
        <v>89</v>
      </c>
      <c r="E965" s="36" t="str">
        <f t="shared" si="76"/>
        <v>_CAMSU</v>
      </c>
      <c r="F965" s="36" t="s">
        <v>46</v>
      </c>
      <c r="G965" s="36" t="s">
        <v>1031</v>
      </c>
      <c r="H965" s="36" t="str">
        <f t="shared" si="77"/>
        <v>_VCUGA</v>
      </c>
      <c r="I965" s="36" t="s">
        <v>1032</v>
      </c>
      <c r="J965" s="36" t="s">
        <v>1160</v>
      </c>
      <c r="K965" s="36" t="str">
        <f t="shared" si="78"/>
        <v>_UG1AE</v>
      </c>
      <c r="L965" s="36" t="s">
        <v>1161</v>
      </c>
      <c r="M965" s="36" t="s">
        <v>1162</v>
      </c>
      <c r="N965" s="36" t="str">
        <f t="shared" si="79"/>
        <v>_FFASO</v>
      </c>
      <c r="O965" s="36" t="s">
        <v>1163</v>
      </c>
      <c r="P965" s="36" t="s">
        <v>1178</v>
      </c>
      <c r="Q965" s="36" t="s">
        <v>1179</v>
      </c>
    </row>
    <row r="966" spans="1:17">
      <c r="A966" s="36" t="s">
        <v>8556</v>
      </c>
      <c r="B966" s="36" t="str">
        <f t="shared" si="75"/>
        <v>_30476</v>
      </c>
      <c r="C966" s="36" t="s">
        <v>1256</v>
      </c>
      <c r="D966" s="36" t="s">
        <v>89</v>
      </c>
      <c r="E966" s="36" t="str">
        <f t="shared" si="76"/>
        <v>_CAMSU</v>
      </c>
      <c r="F966" s="36" t="s">
        <v>46</v>
      </c>
      <c r="G966" s="36" t="s">
        <v>1031</v>
      </c>
      <c r="H966" s="36" t="str">
        <f t="shared" si="77"/>
        <v>_VCUGA</v>
      </c>
      <c r="I966" s="36" t="s">
        <v>1032</v>
      </c>
      <c r="J966" s="36" t="s">
        <v>1160</v>
      </c>
      <c r="K966" s="36" t="str">
        <f t="shared" si="78"/>
        <v>_UG1AE</v>
      </c>
      <c r="L966" s="36" t="s">
        <v>1161</v>
      </c>
      <c r="M966" s="36" t="s">
        <v>1162</v>
      </c>
      <c r="N966" s="36" t="str">
        <f t="shared" si="79"/>
        <v>_FFASO</v>
      </c>
      <c r="O966" s="36" t="s">
        <v>1163</v>
      </c>
      <c r="P966" s="36" t="s">
        <v>1178</v>
      </c>
      <c r="Q966" s="36" t="s">
        <v>1179</v>
      </c>
    </row>
    <row r="967" spans="1:17">
      <c r="A967" s="36" t="s">
        <v>8557</v>
      </c>
      <c r="B967" s="36" t="str">
        <f t="shared" si="75"/>
        <v>_30477</v>
      </c>
      <c r="C967" s="36" t="s">
        <v>1257</v>
      </c>
      <c r="D967" s="36" t="s">
        <v>89</v>
      </c>
      <c r="E967" s="36" t="str">
        <f t="shared" si="76"/>
        <v>_CAMSU</v>
      </c>
      <c r="F967" s="36" t="s">
        <v>46</v>
      </c>
      <c r="G967" s="36" t="s">
        <v>1031</v>
      </c>
      <c r="H967" s="36" t="str">
        <f t="shared" si="77"/>
        <v>_VCUGA</v>
      </c>
      <c r="I967" s="36" t="s">
        <v>1032</v>
      </c>
      <c r="J967" s="36" t="s">
        <v>1160</v>
      </c>
      <c r="K967" s="36" t="str">
        <f t="shared" si="78"/>
        <v>_UG1AE</v>
      </c>
      <c r="L967" s="36" t="s">
        <v>1161</v>
      </c>
      <c r="M967" s="36" t="s">
        <v>1162</v>
      </c>
      <c r="N967" s="36" t="str">
        <f t="shared" si="79"/>
        <v>_FFASO</v>
      </c>
      <c r="O967" s="36" t="s">
        <v>1163</v>
      </c>
      <c r="P967" s="36" t="s">
        <v>1178</v>
      </c>
      <c r="Q967" s="36" t="s">
        <v>1179</v>
      </c>
    </row>
    <row r="968" spans="1:17">
      <c r="A968" s="36" t="s">
        <v>8558</v>
      </c>
      <c r="B968" s="36" t="str">
        <f t="shared" si="75"/>
        <v>_30478</v>
      </c>
      <c r="C968" s="36" t="s">
        <v>1258</v>
      </c>
      <c r="D968" s="36" t="s">
        <v>89</v>
      </c>
      <c r="E968" s="36" t="str">
        <f t="shared" si="76"/>
        <v>_CAMSU</v>
      </c>
      <c r="F968" s="36" t="s">
        <v>46</v>
      </c>
      <c r="G968" s="36" t="s">
        <v>1031</v>
      </c>
      <c r="H968" s="36" t="str">
        <f t="shared" si="77"/>
        <v>_VCUGA</v>
      </c>
      <c r="I968" s="36" t="s">
        <v>1032</v>
      </c>
      <c r="J968" s="36" t="s">
        <v>1160</v>
      </c>
      <c r="K968" s="36" t="str">
        <f t="shared" si="78"/>
        <v>_UG1AE</v>
      </c>
      <c r="L968" s="36" t="s">
        <v>1161</v>
      </c>
      <c r="M968" s="36" t="s">
        <v>1162</v>
      </c>
      <c r="N968" s="36" t="str">
        <f t="shared" si="79"/>
        <v>_FFASO</v>
      </c>
      <c r="O968" s="36" t="s">
        <v>1163</v>
      </c>
      <c r="P968" s="36" t="s">
        <v>1178</v>
      </c>
      <c r="Q968" s="36" t="s">
        <v>1179</v>
      </c>
    </row>
    <row r="969" spans="1:17">
      <c r="A969" s="36" t="s">
        <v>8559</v>
      </c>
      <c r="B969" s="36" t="str">
        <f t="shared" si="75"/>
        <v>_30479</v>
      </c>
      <c r="C969" s="36" t="s">
        <v>1259</v>
      </c>
      <c r="D969" s="36" t="s">
        <v>89</v>
      </c>
      <c r="E969" s="36" t="str">
        <f t="shared" si="76"/>
        <v>_CAMSU</v>
      </c>
      <c r="F969" s="36" t="s">
        <v>46</v>
      </c>
      <c r="G969" s="36" t="s">
        <v>1031</v>
      </c>
      <c r="H969" s="36" t="str">
        <f t="shared" si="77"/>
        <v>_VCUGA</v>
      </c>
      <c r="I969" s="36" t="s">
        <v>1032</v>
      </c>
      <c r="J969" s="36" t="s">
        <v>1160</v>
      </c>
      <c r="K969" s="36" t="str">
        <f t="shared" si="78"/>
        <v>_UG1AE</v>
      </c>
      <c r="L969" s="36" t="s">
        <v>1161</v>
      </c>
      <c r="M969" s="36" t="s">
        <v>1162</v>
      </c>
      <c r="N969" s="36" t="str">
        <f t="shared" si="79"/>
        <v>_FFASO</v>
      </c>
      <c r="O969" s="36" t="s">
        <v>1163</v>
      </c>
      <c r="P969" s="36" t="s">
        <v>1178</v>
      </c>
      <c r="Q969" s="36" t="s">
        <v>1179</v>
      </c>
    </row>
    <row r="970" spans="1:17">
      <c r="A970" s="36" t="s">
        <v>8560</v>
      </c>
      <c r="B970" s="36" t="str">
        <f t="shared" si="75"/>
        <v>_30480</v>
      </c>
      <c r="C970" s="36" t="s">
        <v>1260</v>
      </c>
      <c r="D970" s="36" t="s">
        <v>89</v>
      </c>
      <c r="E970" s="36" t="str">
        <f t="shared" si="76"/>
        <v>_CAMSU</v>
      </c>
      <c r="F970" s="36" t="s">
        <v>46</v>
      </c>
      <c r="G970" s="36" t="s">
        <v>1031</v>
      </c>
      <c r="H970" s="36" t="str">
        <f t="shared" si="77"/>
        <v>_VCUGA</v>
      </c>
      <c r="I970" s="36" t="s">
        <v>1032</v>
      </c>
      <c r="J970" s="36" t="s">
        <v>1160</v>
      </c>
      <c r="K970" s="36" t="str">
        <f t="shared" si="78"/>
        <v>_UG1AE</v>
      </c>
      <c r="L970" s="36" t="s">
        <v>1161</v>
      </c>
      <c r="M970" s="36" t="s">
        <v>1162</v>
      </c>
      <c r="N970" s="36" t="str">
        <f t="shared" si="79"/>
        <v>_FFASO</v>
      </c>
      <c r="O970" s="36" t="s">
        <v>1163</v>
      </c>
      <c r="P970" s="36" t="s">
        <v>1178</v>
      </c>
      <c r="Q970" s="36" t="s">
        <v>1179</v>
      </c>
    </row>
    <row r="971" spans="1:17">
      <c r="A971" s="36" t="s">
        <v>8561</v>
      </c>
      <c r="B971" s="36" t="str">
        <f t="shared" si="75"/>
        <v>_30481</v>
      </c>
      <c r="C971" s="36" t="s">
        <v>1261</v>
      </c>
      <c r="D971" s="36" t="s">
        <v>89</v>
      </c>
      <c r="E971" s="36" t="str">
        <f t="shared" si="76"/>
        <v>_CAMSU</v>
      </c>
      <c r="F971" s="36" t="s">
        <v>46</v>
      </c>
      <c r="G971" s="36" t="s">
        <v>1031</v>
      </c>
      <c r="H971" s="36" t="str">
        <f t="shared" si="77"/>
        <v>_VCUGA</v>
      </c>
      <c r="I971" s="36" t="s">
        <v>1032</v>
      </c>
      <c r="J971" s="36" t="s">
        <v>1160</v>
      </c>
      <c r="K971" s="36" t="str">
        <f t="shared" si="78"/>
        <v>_UG1AE</v>
      </c>
      <c r="L971" s="36" t="s">
        <v>1161</v>
      </c>
      <c r="M971" s="36" t="s">
        <v>1162</v>
      </c>
      <c r="N971" s="36" t="str">
        <f t="shared" si="79"/>
        <v>_FFASO</v>
      </c>
      <c r="O971" s="36" t="s">
        <v>1163</v>
      </c>
      <c r="P971" s="36" t="s">
        <v>1178</v>
      </c>
      <c r="Q971" s="36" t="s">
        <v>1179</v>
      </c>
    </row>
    <row r="972" spans="1:17">
      <c r="A972" s="36" t="s">
        <v>8562</v>
      </c>
      <c r="B972" s="36" t="str">
        <f t="shared" si="75"/>
        <v>_30482</v>
      </c>
      <c r="C972" s="36" t="s">
        <v>1262</v>
      </c>
      <c r="D972" s="36" t="s">
        <v>89</v>
      </c>
      <c r="E972" s="36" t="str">
        <f t="shared" si="76"/>
        <v>_CAMSU</v>
      </c>
      <c r="F972" s="36" t="s">
        <v>46</v>
      </c>
      <c r="G972" s="36" t="s">
        <v>1031</v>
      </c>
      <c r="H972" s="36" t="str">
        <f t="shared" si="77"/>
        <v>_VCUGA</v>
      </c>
      <c r="I972" s="36" t="s">
        <v>1032</v>
      </c>
      <c r="J972" s="36" t="s">
        <v>1160</v>
      </c>
      <c r="K972" s="36" t="str">
        <f t="shared" si="78"/>
        <v>_UG1AE</v>
      </c>
      <c r="L972" s="36" t="s">
        <v>1161</v>
      </c>
      <c r="M972" s="36" t="s">
        <v>1162</v>
      </c>
      <c r="N972" s="36" t="str">
        <f t="shared" si="79"/>
        <v>_FFASO</v>
      </c>
      <c r="O972" s="36" t="s">
        <v>1163</v>
      </c>
      <c r="P972" s="36" t="s">
        <v>1178</v>
      </c>
      <c r="Q972" s="36" t="s">
        <v>1179</v>
      </c>
    </row>
    <row r="973" spans="1:17">
      <c r="A973" s="36" t="s">
        <v>8563</v>
      </c>
      <c r="B973" s="36" t="str">
        <f t="shared" si="75"/>
        <v>_30483</v>
      </c>
      <c r="C973" s="36" t="s">
        <v>1263</v>
      </c>
      <c r="D973" s="36" t="s">
        <v>89</v>
      </c>
      <c r="E973" s="36" t="str">
        <f t="shared" si="76"/>
        <v>_CAMSU</v>
      </c>
      <c r="F973" s="36" t="s">
        <v>46</v>
      </c>
      <c r="G973" s="36" t="s">
        <v>1031</v>
      </c>
      <c r="H973" s="36" t="str">
        <f t="shared" si="77"/>
        <v>_VCUGA</v>
      </c>
      <c r="I973" s="36" t="s">
        <v>1032</v>
      </c>
      <c r="J973" s="36" t="s">
        <v>1160</v>
      </c>
      <c r="K973" s="36" t="str">
        <f t="shared" si="78"/>
        <v>_UG1AE</v>
      </c>
      <c r="L973" s="36" t="s">
        <v>1161</v>
      </c>
      <c r="M973" s="36" t="s">
        <v>1162</v>
      </c>
      <c r="N973" s="36" t="str">
        <f t="shared" si="79"/>
        <v>_FFASO</v>
      </c>
      <c r="O973" s="36" t="s">
        <v>1163</v>
      </c>
      <c r="P973" s="36" t="s">
        <v>1178</v>
      </c>
      <c r="Q973" s="36" t="s">
        <v>1179</v>
      </c>
    </row>
    <row r="974" spans="1:17">
      <c r="A974" s="36" t="s">
        <v>8564</v>
      </c>
      <c r="B974" s="36" t="str">
        <f t="shared" si="75"/>
        <v>_30484</v>
      </c>
      <c r="C974" s="36" t="s">
        <v>1264</v>
      </c>
      <c r="D974" s="36" t="s">
        <v>89</v>
      </c>
      <c r="E974" s="36" t="str">
        <f t="shared" si="76"/>
        <v>_CAMSU</v>
      </c>
      <c r="F974" s="36" t="s">
        <v>46</v>
      </c>
      <c r="G974" s="36" t="s">
        <v>1031</v>
      </c>
      <c r="H974" s="36" t="str">
        <f t="shared" si="77"/>
        <v>_VCUGA</v>
      </c>
      <c r="I974" s="36" t="s">
        <v>1032</v>
      </c>
      <c r="J974" s="36" t="s">
        <v>1160</v>
      </c>
      <c r="K974" s="36" t="str">
        <f t="shared" si="78"/>
        <v>_UG1AE</v>
      </c>
      <c r="L974" s="36" t="s">
        <v>1161</v>
      </c>
      <c r="M974" s="36" t="s">
        <v>1162</v>
      </c>
      <c r="N974" s="36" t="str">
        <f t="shared" si="79"/>
        <v>_FFASO</v>
      </c>
      <c r="O974" s="36" t="s">
        <v>1163</v>
      </c>
      <c r="P974" s="36" t="s">
        <v>1178</v>
      </c>
      <c r="Q974" s="36" t="s">
        <v>1179</v>
      </c>
    </row>
    <row r="975" spans="1:17">
      <c r="A975" s="36" t="s">
        <v>8565</v>
      </c>
      <c r="B975" s="36" t="str">
        <f t="shared" si="75"/>
        <v>_30485</v>
      </c>
      <c r="C975" s="36" t="s">
        <v>1265</v>
      </c>
      <c r="D975" s="36" t="s">
        <v>89</v>
      </c>
      <c r="E975" s="36" t="str">
        <f t="shared" si="76"/>
        <v>_CAMSU</v>
      </c>
      <c r="F975" s="36" t="s">
        <v>46</v>
      </c>
      <c r="G975" s="36" t="s">
        <v>1031</v>
      </c>
      <c r="H975" s="36" t="str">
        <f t="shared" si="77"/>
        <v>_VCUGA</v>
      </c>
      <c r="I975" s="36" t="s">
        <v>1032</v>
      </c>
      <c r="J975" s="36" t="s">
        <v>1160</v>
      </c>
      <c r="K975" s="36" t="str">
        <f t="shared" si="78"/>
        <v>_UG1AE</v>
      </c>
      <c r="L975" s="36" t="s">
        <v>1161</v>
      </c>
      <c r="M975" s="36" t="s">
        <v>1162</v>
      </c>
      <c r="N975" s="36" t="str">
        <f t="shared" si="79"/>
        <v>_FFASO</v>
      </c>
      <c r="O975" s="36" t="s">
        <v>1163</v>
      </c>
      <c r="P975" s="36" t="s">
        <v>1178</v>
      </c>
      <c r="Q975" s="36" t="s">
        <v>1179</v>
      </c>
    </row>
    <row r="976" spans="1:17">
      <c r="A976" s="36" t="s">
        <v>8566</v>
      </c>
      <c r="B976" s="36" t="str">
        <f t="shared" si="75"/>
        <v>_30486</v>
      </c>
      <c r="C976" s="36" t="s">
        <v>1266</v>
      </c>
      <c r="D976" s="36" t="s">
        <v>89</v>
      </c>
      <c r="E976" s="36" t="str">
        <f t="shared" si="76"/>
        <v>_CAMSU</v>
      </c>
      <c r="F976" s="36" t="s">
        <v>46</v>
      </c>
      <c r="G976" s="36" t="s">
        <v>1031</v>
      </c>
      <c r="H976" s="36" t="str">
        <f t="shared" si="77"/>
        <v>_VCUGA</v>
      </c>
      <c r="I976" s="36" t="s">
        <v>1032</v>
      </c>
      <c r="J976" s="36" t="s">
        <v>1160</v>
      </c>
      <c r="K976" s="36" t="str">
        <f t="shared" si="78"/>
        <v>_UG1AE</v>
      </c>
      <c r="L976" s="36" t="s">
        <v>1161</v>
      </c>
      <c r="M976" s="36" t="s">
        <v>1162</v>
      </c>
      <c r="N976" s="36" t="str">
        <f t="shared" si="79"/>
        <v>_FFASO</v>
      </c>
      <c r="O976" s="36" t="s">
        <v>1163</v>
      </c>
      <c r="P976" s="36" t="s">
        <v>1178</v>
      </c>
      <c r="Q976" s="36" t="s">
        <v>1179</v>
      </c>
    </row>
    <row r="977" spans="1:17">
      <c r="A977" s="36" t="s">
        <v>8567</v>
      </c>
      <c r="B977" s="36" t="str">
        <f t="shared" si="75"/>
        <v>_30487</v>
      </c>
      <c r="C977" s="36" t="s">
        <v>1267</v>
      </c>
      <c r="D977" s="36" t="s">
        <v>89</v>
      </c>
      <c r="E977" s="36" t="str">
        <f t="shared" si="76"/>
        <v>_CAMSU</v>
      </c>
      <c r="F977" s="36" t="s">
        <v>46</v>
      </c>
      <c r="G977" s="36" t="s">
        <v>1031</v>
      </c>
      <c r="H977" s="36" t="str">
        <f t="shared" si="77"/>
        <v>_VCUGA</v>
      </c>
      <c r="I977" s="36" t="s">
        <v>1032</v>
      </c>
      <c r="J977" s="36" t="s">
        <v>1160</v>
      </c>
      <c r="K977" s="36" t="str">
        <f t="shared" si="78"/>
        <v>_UG1AE</v>
      </c>
      <c r="L977" s="36" t="s">
        <v>1161</v>
      </c>
      <c r="M977" s="36" t="s">
        <v>1162</v>
      </c>
      <c r="N977" s="36" t="str">
        <f t="shared" si="79"/>
        <v>_FFASO</v>
      </c>
      <c r="O977" s="36" t="s">
        <v>1163</v>
      </c>
      <c r="P977" s="36" t="s">
        <v>1178</v>
      </c>
      <c r="Q977" s="36" t="s">
        <v>1179</v>
      </c>
    </row>
    <row r="978" spans="1:17">
      <c r="A978" s="36" t="s">
        <v>8568</v>
      </c>
      <c r="B978" s="36" t="str">
        <f t="shared" si="75"/>
        <v>_30488</v>
      </c>
      <c r="C978" s="36" t="s">
        <v>1268</v>
      </c>
      <c r="D978" s="36" t="s">
        <v>89</v>
      </c>
      <c r="E978" s="36" t="str">
        <f t="shared" si="76"/>
        <v>_CAMSU</v>
      </c>
      <c r="F978" s="36" t="s">
        <v>46</v>
      </c>
      <c r="G978" s="36" t="s">
        <v>1031</v>
      </c>
      <c r="H978" s="36" t="str">
        <f t="shared" si="77"/>
        <v>_VCUGA</v>
      </c>
      <c r="I978" s="36" t="s">
        <v>1032</v>
      </c>
      <c r="J978" s="36" t="s">
        <v>1160</v>
      </c>
      <c r="K978" s="36" t="str">
        <f t="shared" si="78"/>
        <v>_UG1AE</v>
      </c>
      <c r="L978" s="36" t="s">
        <v>1161</v>
      </c>
      <c r="M978" s="36" t="s">
        <v>1162</v>
      </c>
      <c r="N978" s="36" t="str">
        <f t="shared" si="79"/>
        <v>_FFASO</v>
      </c>
      <c r="O978" s="36" t="s">
        <v>1163</v>
      </c>
      <c r="P978" s="36" t="s">
        <v>1178</v>
      </c>
      <c r="Q978" s="36" t="s">
        <v>1179</v>
      </c>
    </row>
    <row r="979" spans="1:17">
      <c r="A979" s="36" t="s">
        <v>8569</v>
      </c>
      <c r="B979" s="36" t="str">
        <f t="shared" si="75"/>
        <v>_30489</v>
      </c>
      <c r="C979" s="36" t="s">
        <v>1269</v>
      </c>
      <c r="D979" s="36" t="s">
        <v>89</v>
      </c>
      <c r="E979" s="36" t="str">
        <f t="shared" si="76"/>
        <v>_CAMSU</v>
      </c>
      <c r="F979" s="36" t="s">
        <v>46</v>
      </c>
      <c r="G979" s="36" t="s">
        <v>1031</v>
      </c>
      <c r="H979" s="36" t="str">
        <f t="shared" si="77"/>
        <v>_VCUGA</v>
      </c>
      <c r="I979" s="36" t="s">
        <v>1032</v>
      </c>
      <c r="J979" s="36" t="s">
        <v>1160</v>
      </c>
      <c r="K979" s="36" t="str">
        <f t="shared" si="78"/>
        <v>_UG1AE</v>
      </c>
      <c r="L979" s="36" t="s">
        <v>1161</v>
      </c>
      <c r="M979" s="36" t="s">
        <v>1162</v>
      </c>
      <c r="N979" s="36" t="str">
        <f t="shared" si="79"/>
        <v>_FFASO</v>
      </c>
      <c r="O979" s="36" t="s">
        <v>1163</v>
      </c>
      <c r="P979" s="36" t="s">
        <v>1178</v>
      </c>
      <c r="Q979" s="36" t="s">
        <v>1179</v>
      </c>
    </row>
    <row r="980" spans="1:17">
      <c r="A980" s="36" t="s">
        <v>8570</v>
      </c>
      <c r="B980" s="36" t="str">
        <f t="shared" si="75"/>
        <v>_30490</v>
      </c>
      <c r="C980" s="36" t="s">
        <v>1270</v>
      </c>
      <c r="D980" s="36" t="s">
        <v>89</v>
      </c>
      <c r="E980" s="36" t="str">
        <f t="shared" si="76"/>
        <v>_CAMSU</v>
      </c>
      <c r="F980" s="36" t="s">
        <v>46</v>
      </c>
      <c r="G980" s="36" t="s">
        <v>1031</v>
      </c>
      <c r="H980" s="36" t="str">
        <f t="shared" si="77"/>
        <v>_VCUGA</v>
      </c>
      <c r="I980" s="36" t="s">
        <v>1032</v>
      </c>
      <c r="J980" s="36" t="s">
        <v>1160</v>
      </c>
      <c r="K980" s="36" t="str">
        <f t="shared" si="78"/>
        <v>_UG1AE</v>
      </c>
      <c r="L980" s="36" t="s">
        <v>1161</v>
      </c>
      <c r="M980" s="36" t="s">
        <v>1162</v>
      </c>
      <c r="N980" s="36" t="str">
        <f t="shared" si="79"/>
        <v>_FFASO</v>
      </c>
      <c r="O980" s="36" t="s">
        <v>1163</v>
      </c>
      <c r="P980" s="36" t="s">
        <v>1178</v>
      </c>
      <c r="Q980" s="36" t="s">
        <v>1179</v>
      </c>
    </row>
    <row r="981" spans="1:17">
      <c r="A981" s="36" t="s">
        <v>8571</v>
      </c>
      <c r="B981" s="36" t="str">
        <f t="shared" si="75"/>
        <v>_30491</v>
      </c>
      <c r="C981" s="36" t="s">
        <v>1271</v>
      </c>
      <c r="D981" s="36" t="s">
        <v>89</v>
      </c>
      <c r="E981" s="36" t="str">
        <f t="shared" si="76"/>
        <v>_CAMSU</v>
      </c>
      <c r="F981" s="36" t="s">
        <v>46</v>
      </c>
      <c r="G981" s="36" t="s">
        <v>1031</v>
      </c>
      <c r="H981" s="36" t="str">
        <f t="shared" si="77"/>
        <v>_VCUGA</v>
      </c>
      <c r="I981" s="36" t="s">
        <v>1032</v>
      </c>
      <c r="J981" s="36" t="s">
        <v>1160</v>
      </c>
      <c r="K981" s="36" t="str">
        <f t="shared" si="78"/>
        <v>_UG1AE</v>
      </c>
      <c r="L981" s="36" t="s">
        <v>1161</v>
      </c>
      <c r="M981" s="36" t="s">
        <v>1162</v>
      </c>
      <c r="N981" s="36" t="str">
        <f t="shared" si="79"/>
        <v>_FFASO</v>
      </c>
      <c r="O981" s="36" t="s">
        <v>1163</v>
      </c>
      <c r="P981" s="36" t="s">
        <v>1178</v>
      </c>
      <c r="Q981" s="36" t="s">
        <v>1179</v>
      </c>
    </row>
    <row r="982" spans="1:17">
      <c r="A982" s="36" t="s">
        <v>8572</v>
      </c>
      <c r="B982" s="36" t="str">
        <f t="shared" si="75"/>
        <v>_30492</v>
      </c>
      <c r="C982" s="36" t="s">
        <v>1272</v>
      </c>
      <c r="D982" s="36" t="s">
        <v>89</v>
      </c>
      <c r="E982" s="36" t="str">
        <f t="shared" si="76"/>
        <v>_CAMSU</v>
      </c>
      <c r="F982" s="36" t="s">
        <v>46</v>
      </c>
      <c r="G982" s="36" t="s">
        <v>1031</v>
      </c>
      <c r="H982" s="36" t="str">
        <f t="shared" si="77"/>
        <v>_VCUGA</v>
      </c>
      <c r="I982" s="36" t="s">
        <v>1032</v>
      </c>
      <c r="J982" s="36" t="s">
        <v>1160</v>
      </c>
      <c r="K982" s="36" t="str">
        <f t="shared" si="78"/>
        <v>_UG1AE</v>
      </c>
      <c r="L982" s="36" t="s">
        <v>1161</v>
      </c>
      <c r="M982" s="36" t="s">
        <v>1162</v>
      </c>
      <c r="N982" s="36" t="str">
        <f t="shared" si="79"/>
        <v>_FFASO</v>
      </c>
      <c r="O982" s="36" t="s">
        <v>1163</v>
      </c>
      <c r="P982" s="36" t="s">
        <v>1178</v>
      </c>
      <c r="Q982" s="36" t="s">
        <v>1179</v>
      </c>
    </row>
    <row r="983" spans="1:17">
      <c r="A983" s="36" t="s">
        <v>8573</v>
      </c>
      <c r="B983" s="36" t="str">
        <f t="shared" si="75"/>
        <v>_30493</v>
      </c>
      <c r="C983" s="36" t="s">
        <v>1273</v>
      </c>
      <c r="D983" s="36" t="s">
        <v>89</v>
      </c>
      <c r="E983" s="36" t="str">
        <f t="shared" si="76"/>
        <v>_CAMSU</v>
      </c>
      <c r="F983" s="36" t="s">
        <v>46</v>
      </c>
      <c r="G983" s="36" t="s">
        <v>1031</v>
      </c>
      <c r="H983" s="36" t="str">
        <f t="shared" si="77"/>
        <v>_VCUGA</v>
      </c>
      <c r="I983" s="36" t="s">
        <v>1032</v>
      </c>
      <c r="J983" s="36" t="s">
        <v>1160</v>
      </c>
      <c r="K983" s="36" t="str">
        <f t="shared" si="78"/>
        <v>_UG1AE</v>
      </c>
      <c r="L983" s="36" t="s">
        <v>1161</v>
      </c>
      <c r="M983" s="36" t="s">
        <v>1162</v>
      </c>
      <c r="N983" s="36" t="str">
        <f t="shared" si="79"/>
        <v>_FFASO</v>
      </c>
      <c r="O983" s="36" t="s">
        <v>1163</v>
      </c>
      <c r="P983" s="36" t="s">
        <v>1178</v>
      </c>
      <c r="Q983" s="36" t="s">
        <v>1179</v>
      </c>
    </row>
    <row r="984" spans="1:17">
      <c r="A984" s="36" t="s">
        <v>8574</v>
      </c>
      <c r="B984" s="36" t="str">
        <f t="shared" si="75"/>
        <v>_30494</v>
      </c>
      <c r="C984" s="36" t="s">
        <v>1274</v>
      </c>
      <c r="D984" s="36" t="s">
        <v>89</v>
      </c>
      <c r="E984" s="36" t="str">
        <f t="shared" si="76"/>
        <v>_CAMSU</v>
      </c>
      <c r="F984" s="36" t="s">
        <v>46</v>
      </c>
      <c r="G984" s="36" t="s">
        <v>1031</v>
      </c>
      <c r="H984" s="36" t="str">
        <f t="shared" si="77"/>
        <v>_VCUGA</v>
      </c>
      <c r="I984" s="36" t="s">
        <v>1032</v>
      </c>
      <c r="J984" s="36" t="s">
        <v>1160</v>
      </c>
      <c r="K984" s="36" t="str">
        <f t="shared" si="78"/>
        <v>_UG1AE</v>
      </c>
      <c r="L984" s="36" t="s">
        <v>1161</v>
      </c>
      <c r="M984" s="36" t="s">
        <v>1162</v>
      </c>
      <c r="N984" s="36" t="str">
        <f t="shared" si="79"/>
        <v>_FFASO</v>
      </c>
      <c r="O984" s="36" t="s">
        <v>1163</v>
      </c>
      <c r="P984" s="36" t="s">
        <v>1178</v>
      </c>
      <c r="Q984" s="36" t="s">
        <v>1179</v>
      </c>
    </row>
    <row r="985" spans="1:17">
      <c r="A985" s="36" t="s">
        <v>8575</v>
      </c>
      <c r="B985" s="36" t="str">
        <f t="shared" si="75"/>
        <v>_30495</v>
      </c>
      <c r="C985" s="36" t="s">
        <v>1275</v>
      </c>
      <c r="D985" s="36" t="s">
        <v>89</v>
      </c>
      <c r="E985" s="36" t="str">
        <f t="shared" si="76"/>
        <v>_CAMSU</v>
      </c>
      <c r="F985" s="36" t="s">
        <v>46</v>
      </c>
      <c r="G985" s="36" t="s">
        <v>1031</v>
      </c>
      <c r="H985" s="36" t="str">
        <f t="shared" si="77"/>
        <v>_VCUGA</v>
      </c>
      <c r="I985" s="36" t="s">
        <v>1032</v>
      </c>
      <c r="J985" s="36" t="s">
        <v>1160</v>
      </c>
      <c r="K985" s="36" t="str">
        <f t="shared" si="78"/>
        <v>_UG1AE</v>
      </c>
      <c r="L985" s="36" t="s">
        <v>1161</v>
      </c>
      <c r="M985" s="36" t="s">
        <v>1162</v>
      </c>
      <c r="N985" s="36" t="str">
        <f t="shared" si="79"/>
        <v>_FFASO</v>
      </c>
      <c r="O985" s="36" t="s">
        <v>1163</v>
      </c>
      <c r="P985" s="36" t="s">
        <v>1178</v>
      </c>
      <c r="Q985" s="36" t="s">
        <v>1179</v>
      </c>
    </row>
    <row r="986" spans="1:17">
      <c r="A986" s="36" t="s">
        <v>8576</v>
      </c>
      <c r="B986" s="36" t="str">
        <f t="shared" si="75"/>
        <v>_30496</v>
      </c>
      <c r="C986" s="36" t="s">
        <v>1276</v>
      </c>
      <c r="D986" s="36" t="s">
        <v>89</v>
      </c>
      <c r="E986" s="36" t="str">
        <f t="shared" si="76"/>
        <v>_CAMSU</v>
      </c>
      <c r="F986" s="36" t="s">
        <v>46</v>
      </c>
      <c r="G986" s="36" t="s">
        <v>1031</v>
      </c>
      <c r="H986" s="36" t="str">
        <f t="shared" si="77"/>
        <v>_VCUGA</v>
      </c>
      <c r="I986" s="36" t="s">
        <v>1032</v>
      </c>
      <c r="J986" s="36" t="s">
        <v>1160</v>
      </c>
      <c r="K986" s="36" t="str">
        <f t="shared" si="78"/>
        <v>_UG1AE</v>
      </c>
      <c r="L986" s="36" t="s">
        <v>1161</v>
      </c>
      <c r="M986" s="36" t="s">
        <v>1162</v>
      </c>
      <c r="N986" s="36" t="str">
        <f t="shared" si="79"/>
        <v>_FFASO</v>
      </c>
      <c r="O986" s="36" t="s">
        <v>1163</v>
      </c>
      <c r="P986" s="36" t="s">
        <v>1178</v>
      </c>
      <c r="Q986" s="36" t="s">
        <v>1179</v>
      </c>
    </row>
    <row r="987" spans="1:17">
      <c r="A987" s="36" t="s">
        <v>8577</v>
      </c>
      <c r="B987" s="36" t="str">
        <f t="shared" si="75"/>
        <v>_30497</v>
      </c>
      <c r="C987" s="36" t="s">
        <v>1277</v>
      </c>
      <c r="D987" s="36" t="s">
        <v>89</v>
      </c>
      <c r="E987" s="36" t="str">
        <f t="shared" si="76"/>
        <v>_CAMSU</v>
      </c>
      <c r="F987" s="36" t="s">
        <v>46</v>
      </c>
      <c r="G987" s="36" t="s">
        <v>1031</v>
      </c>
      <c r="H987" s="36" t="str">
        <f t="shared" si="77"/>
        <v>_VCUGA</v>
      </c>
      <c r="I987" s="36" t="s">
        <v>1032</v>
      </c>
      <c r="J987" s="36" t="s">
        <v>1160</v>
      </c>
      <c r="K987" s="36" t="str">
        <f t="shared" si="78"/>
        <v>_UG1AE</v>
      </c>
      <c r="L987" s="36" t="s">
        <v>1161</v>
      </c>
      <c r="M987" s="36" t="s">
        <v>1162</v>
      </c>
      <c r="N987" s="36" t="str">
        <f t="shared" si="79"/>
        <v>_FFASO</v>
      </c>
      <c r="O987" s="36" t="s">
        <v>1163</v>
      </c>
      <c r="P987" s="36" t="s">
        <v>1178</v>
      </c>
      <c r="Q987" s="36" t="s">
        <v>1179</v>
      </c>
    </row>
    <row r="988" spans="1:17">
      <c r="A988" s="36" t="s">
        <v>8578</v>
      </c>
      <c r="B988" s="36" t="str">
        <f t="shared" si="75"/>
        <v>_30498</v>
      </c>
      <c r="C988" s="36" t="s">
        <v>1278</v>
      </c>
      <c r="D988" s="36" t="s">
        <v>89</v>
      </c>
      <c r="E988" s="36" t="str">
        <f t="shared" si="76"/>
        <v>_CAMSU</v>
      </c>
      <c r="F988" s="36" t="s">
        <v>46</v>
      </c>
      <c r="G988" s="36" t="s">
        <v>1031</v>
      </c>
      <c r="H988" s="36" t="str">
        <f t="shared" si="77"/>
        <v>_VCUGA</v>
      </c>
      <c r="I988" s="36" t="s">
        <v>1032</v>
      </c>
      <c r="J988" s="36" t="s">
        <v>1160</v>
      </c>
      <c r="K988" s="36" t="str">
        <f t="shared" si="78"/>
        <v>_UG1AE</v>
      </c>
      <c r="L988" s="36" t="s">
        <v>1161</v>
      </c>
      <c r="M988" s="36" t="s">
        <v>1162</v>
      </c>
      <c r="N988" s="36" t="str">
        <f t="shared" si="79"/>
        <v>_FFASO</v>
      </c>
      <c r="O988" s="36" t="s">
        <v>1163</v>
      </c>
      <c r="P988" s="36" t="s">
        <v>1178</v>
      </c>
      <c r="Q988" s="36" t="s">
        <v>1179</v>
      </c>
    </row>
    <row r="989" spans="1:17">
      <c r="A989" s="36" t="s">
        <v>8579</v>
      </c>
      <c r="B989" s="36" t="str">
        <f t="shared" si="75"/>
        <v>_30499</v>
      </c>
      <c r="C989" s="36" t="s">
        <v>1279</v>
      </c>
      <c r="D989" s="36" t="s">
        <v>89</v>
      </c>
      <c r="E989" s="36" t="str">
        <f t="shared" si="76"/>
        <v>_CAMSU</v>
      </c>
      <c r="F989" s="36" t="s">
        <v>46</v>
      </c>
      <c r="G989" s="36" t="s">
        <v>1031</v>
      </c>
      <c r="H989" s="36" t="str">
        <f t="shared" si="77"/>
        <v>_VCUGA</v>
      </c>
      <c r="I989" s="36" t="s">
        <v>1032</v>
      </c>
      <c r="J989" s="36" t="s">
        <v>1160</v>
      </c>
      <c r="K989" s="36" t="str">
        <f t="shared" si="78"/>
        <v>_UG1AE</v>
      </c>
      <c r="L989" s="36" t="s">
        <v>1161</v>
      </c>
      <c r="M989" s="36" t="s">
        <v>1162</v>
      </c>
      <c r="N989" s="36" t="str">
        <f t="shared" si="79"/>
        <v>_FFASO</v>
      </c>
      <c r="O989" s="36" t="s">
        <v>1163</v>
      </c>
      <c r="P989" s="36" t="s">
        <v>1178</v>
      </c>
      <c r="Q989" s="36" t="s">
        <v>1179</v>
      </c>
    </row>
    <row r="990" spans="1:17">
      <c r="A990" s="36" t="s">
        <v>8580</v>
      </c>
      <c r="B990" s="36" t="str">
        <f t="shared" si="75"/>
        <v>_30500</v>
      </c>
      <c r="C990" s="36" t="s">
        <v>1280</v>
      </c>
      <c r="D990" s="36" t="s">
        <v>89</v>
      </c>
      <c r="E990" s="36" t="str">
        <f t="shared" si="76"/>
        <v>_CAMSU</v>
      </c>
      <c r="F990" s="36" t="s">
        <v>46</v>
      </c>
      <c r="G990" s="36" t="s">
        <v>1031</v>
      </c>
      <c r="H990" s="36" t="str">
        <f t="shared" si="77"/>
        <v>_VCUGA</v>
      </c>
      <c r="I990" s="36" t="s">
        <v>1032</v>
      </c>
      <c r="J990" s="36" t="s">
        <v>1160</v>
      </c>
      <c r="K990" s="36" t="str">
        <f t="shared" si="78"/>
        <v>_UG1AE</v>
      </c>
      <c r="L990" s="36" t="s">
        <v>1161</v>
      </c>
      <c r="M990" s="36" t="s">
        <v>1162</v>
      </c>
      <c r="N990" s="36" t="str">
        <f t="shared" si="79"/>
        <v>_FFASO</v>
      </c>
      <c r="O990" s="36" t="s">
        <v>1163</v>
      </c>
      <c r="P990" s="36" t="s">
        <v>1178</v>
      </c>
      <c r="Q990" s="36" t="s">
        <v>1179</v>
      </c>
    </row>
    <row r="991" spans="1:17">
      <c r="A991" s="36" t="s">
        <v>8581</v>
      </c>
      <c r="B991" s="36" t="str">
        <f t="shared" si="75"/>
        <v>_30501</v>
      </c>
      <c r="C991" s="36" t="s">
        <v>1281</v>
      </c>
      <c r="D991" s="36" t="s">
        <v>89</v>
      </c>
      <c r="E991" s="36" t="str">
        <f t="shared" si="76"/>
        <v>_CAMSU</v>
      </c>
      <c r="F991" s="36" t="s">
        <v>46</v>
      </c>
      <c r="G991" s="36" t="s">
        <v>1031</v>
      </c>
      <c r="H991" s="36" t="str">
        <f t="shared" si="77"/>
        <v>_VCUGA</v>
      </c>
      <c r="I991" s="36" t="s">
        <v>1032</v>
      </c>
      <c r="J991" s="36" t="s">
        <v>1160</v>
      </c>
      <c r="K991" s="36" t="str">
        <f t="shared" si="78"/>
        <v>_UG1AE</v>
      </c>
      <c r="L991" s="36" t="s">
        <v>1161</v>
      </c>
      <c r="M991" s="36" t="s">
        <v>1162</v>
      </c>
      <c r="N991" s="36" t="str">
        <f t="shared" si="79"/>
        <v>_FFASO</v>
      </c>
      <c r="O991" s="36" t="s">
        <v>1163</v>
      </c>
      <c r="P991" s="36" t="s">
        <v>1178</v>
      </c>
      <c r="Q991" s="36" t="s">
        <v>1179</v>
      </c>
    </row>
    <row r="992" spans="1:17">
      <c r="A992" s="36" t="s">
        <v>8582</v>
      </c>
      <c r="B992" s="36" t="str">
        <f t="shared" si="75"/>
        <v>_30502</v>
      </c>
      <c r="C992" s="36" t="s">
        <v>1282</v>
      </c>
      <c r="D992" s="36" t="s">
        <v>89</v>
      </c>
      <c r="E992" s="36" t="str">
        <f t="shared" si="76"/>
        <v>_CAMSU</v>
      </c>
      <c r="F992" s="36" t="s">
        <v>46</v>
      </c>
      <c r="G992" s="36" t="s">
        <v>1031</v>
      </c>
      <c r="H992" s="36" t="str">
        <f t="shared" si="77"/>
        <v>_VCUGA</v>
      </c>
      <c r="I992" s="36" t="s">
        <v>1032</v>
      </c>
      <c r="J992" s="36" t="s">
        <v>1160</v>
      </c>
      <c r="K992" s="36" t="str">
        <f t="shared" si="78"/>
        <v>_UG1AE</v>
      </c>
      <c r="L992" s="36" t="s">
        <v>1161</v>
      </c>
      <c r="M992" s="36" t="s">
        <v>1162</v>
      </c>
      <c r="N992" s="36" t="str">
        <f t="shared" si="79"/>
        <v>_FFASO</v>
      </c>
      <c r="O992" s="36" t="s">
        <v>1163</v>
      </c>
      <c r="P992" s="36" t="s">
        <v>1178</v>
      </c>
      <c r="Q992" s="36" t="s">
        <v>1179</v>
      </c>
    </row>
    <row r="993" spans="1:17">
      <c r="A993" s="36" t="s">
        <v>8583</v>
      </c>
      <c r="B993" s="36" t="str">
        <f t="shared" si="75"/>
        <v>_30503</v>
      </c>
      <c r="C993" s="36" t="s">
        <v>1283</v>
      </c>
      <c r="D993" s="36" t="s">
        <v>89</v>
      </c>
      <c r="E993" s="36" t="str">
        <f t="shared" si="76"/>
        <v>_CAMSU</v>
      </c>
      <c r="F993" s="36" t="s">
        <v>46</v>
      </c>
      <c r="G993" s="36" t="s">
        <v>1031</v>
      </c>
      <c r="H993" s="36" t="str">
        <f t="shared" si="77"/>
        <v>_VCUGA</v>
      </c>
      <c r="I993" s="36" t="s">
        <v>1032</v>
      </c>
      <c r="J993" s="36" t="s">
        <v>1160</v>
      </c>
      <c r="K993" s="36" t="str">
        <f t="shared" si="78"/>
        <v>_UG1AE</v>
      </c>
      <c r="L993" s="36" t="s">
        <v>1161</v>
      </c>
      <c r="M993" s="36" t="s">
        <v>1162</v>
      </c>
      <c r="N993" s="36" t="str">
        <f t="shared" si="79"/>
        <v>_FFASO</v>
      </c>
      <c r="O993" s="36" t="s">
        <v>1163</v>
      </c>
      <c r="P993" s="36" t="s">
        <v>1178</v>
      </c>
      <c r="Q993" s="36" t="s">
        <v>1179</v>
      </c>
    </row>
    <row r="994" spans="1:17">
      <c r="A994" s="36" t="s">
        <v>8584</v>
      </c>
      <c r="B994" s="36" t="str">
        <f t="shared" si="75"/>
        <v>_30504</v>
      </c>
      <c r="C994" s="36" t="s">
        <v>1284</v>
      </c>
      <c r="D994" s="36" t="s">
        <v>89</v>
      </c>
      <c r="E994" s="36" t="str">
        <f t="shared" si="76"/>
        <v>_CAMSU</v>
      </c>
      <c r="F994" s="36" t="s">
        <v>46</v>
      </c>
      <c r="G994" s="36" t="s">
        <v>1031</v>
      </c>
      <c r="H994" s="36" t="str">
        <f t="shared" si="77"/>
        <v>_VCUGA</v>
      </c>
      <c r="I994" s="36" t="s">
        <v>1032</v>
      </c>
      <c r="J994" s="36" t="s">
        <v>1160</v>
      </c>
      <c r="K994" s="36" t="str">
        <f t="shared" si="78"/>
        <v>_UG1AE</v>
      </c>
      <c r="L994" s="36" t="s">
        <v>1161</v>
      </c>
      <c r="M994" s="36" t="s">
        <v>1162</v>
      </c>
      <c r="N994" s="36" t="str">
        <f t="shared" si="79"/>
        <v>_FFASO</v>
      </c>
      <c r="O994" s="36" t="s">
        <v>1163</v>
      </c>
      <c r="P994" s="36" t="s">
        <v>1178</v>
      </c>
      <c r="Q994" s="36" t="s">
        <v>1179</v>
      </c>
    </row>
    <row r="995" spans="1:17">
      <c r="A995" s="36" t="s">
        <v>8585</v>
      </c>
      <c r="B995" s="36" t="str">
        <f t="shared" si="75"/>
        <v>_30505</v>
      </c>
      <c r="C995" s="36" t="s">
        <v>1285</v>
      </c>
      <c r="D995" s="36" t="s">
        <v>89</v>
      </c>
      <c r="E995" s="36" t="str">
        <f t="shared" si="76"/>
        <v>_CAMSU</v>
      </c>
      <c r="F995" s="36" t="s">
        <v>46</v>
      </c>
      <c r="G995" s="36" t="s">
        <v>1031</v>
      </c>
      <c r="H995" s="36" t="str">
        <f t="shared" si="77"/>
        <v>_VCUGA</v>
      </c>
      <c r="I995" s="36" t="s">
        <v>1032</v>
      </c>
      <c r="J995" s="36" t="s">
        <v>1160</v>
      </c>
      <c r="K995" s="36" t="str">
        <f t="shared" si="78"/>
        <v>_UG1AE</v>
      </c>
      <c r="L995" s="36" t="s">
        <v>1161</v>
      </c>
      <c r="M995" s="36" t="s">
        <v>1162</v>
      </c>
      <c r="N995" s="36" t="str">
        <f t="shared" si="79"/>
        <v>_FFASO</v>
      </c>
      <c r="O995" s="36" t="s">
        <v>1163</v>
      </c>
      <c r="P995" s="36" t="s">
        <v>1178</v>
      </c>
      <c r="Q995" s="36" t="s">
        <v>1179</v>
      </c>
    </row>
    <row r="996" spans="1:17">
      <c r="A996" s="36" t="s">
        <v>8586</v>
      </c>
      <c r="B996" s="36" t="str">
        <f t="shared" si="75"/>
        <v>_30506</v>
      </c>
      <c r="C996" s="36" t="s">
        <v>1286</v>
      </c>
      <c r="D996" s="36" t="s">
        <v>89</v>
      </c>
      <c r="E996" s="36" t="str">
        <f t="shared" si="76"/>
        <v>_CAMSU</v>
      </c>
      <c r="F996" s="36" t="s">
        <v>46</v>
      </c>
      <c r="G996" s="36" t="s">
        <v>1031</v>
      </c>
      <c r="H996" s="36" t="str">
        <f t="shared" si="77"/>
        <v>_VCUGA</v>
      </c>
      <c r="I996" s="36" t="s">
        <v>1032</v>
      </c>
      <c r="J996" s="36" t="s">
        <v>1160</v>
      </c>
      <c r="K996" s="36" t="str">
        <f t="shared" si="78"/>
        <v>_UG1AE</v>
      </c>
      <c r="L996" s="36" t="s">
        <v>1161</v>
      </c>
      <c r="M996" s="36" t="s">
        <v>1162</v>
      </c>
      <c r="N996" s="36" t="str">
        <f t="shared" si="79"/>
        <v>_FFASO</v>
      </c>
      <c r="O996" s="36" t="s">
        <v>1163</v>
      </c>
      <c r="P996" s="36" t="s">
        <v>1178</v>
      </c>
      <c r="Q996" s="36" t="s">
        <v>1179</v>
      </c>
    </row>
    <row r="997" spans="1:17">
      <c r="A997" s="36" t="s">
        <v>8587</v>
      </c>
      <c r="B997" s="36" t="str">
        <f t="shared" si="75"/>
        <v>_30507</v>
      </c>
      <c r="C997" s="36" t="s">
        <v>1287</v>
      </c>
      <c r="D997" s="36" t="s">
        <v>89</v>
      </c>
      <c r="E997" s="36" t="str">
        <f t="shared" si="76"/>
        <v>_CAMSU</v>
      </c>
      <c r="F997" s="36" t="s">
        <v>46</v>
      </c>
      <c r="G997" s="36" t="s">
        <v>1031</v>
      </c>
      <c r="H997" s="36" t="str">
        <f t="shared" si="77"/>
        <v>_VCUGA</v>
      </c>
      <c r="I997" s="36" t="s">
        <v>1032</v>
      </c>
      <c r="J997" s="36" t="s">
        <v>1160</v>
      </c>
      <c r="K997" s="36" t="str">
        <f t="shared" si="78"/>
        <v>_UG1AE</v>
      </c>
      <c r="L997" s="36" t="s">
        <v>1161</v>
      </c>
      <c r="M997" s="36" t="s">
        <v>1162</v>
      </c>
      <c r="N997" s="36" t="str">
        <f t="shared" si="79"/>
        <v>_FFASO</v>
      </c>
      <c r="O997" s="36" t="s">
        <v>1163</v>
      </c>
      <c r="P997" s="36" t="s">
        <v>1178</v>
      </c>
      <c r="Q997" s="36" t="s">
        <v>1179</v>
      </c>
    </row>
    <row r="998" spans="1:17">
      <c r="A998" s="36" t="s">
        <v>8588</v>
      </c>
      <c r="B998" s="36" t="str">
        <f t="shared" si="75"/>
        <v>_30508</v>
      </c>
      <c r="C998" s="36" t="s">
        <v>1288</v>
      </c>
      <c r="D998" s="36" t="s">
        <v>89</v>
      </c>
      <c r="E998" s="36" t="str">
        <f t="shared" si="76"/>
        <v>_CAMSU</v>
      </c>
      <c r="F998" s="36" t="s">
        <v>46</v>
      </c>
      <c r="G998" s="36" t="s">
        <v>1031</v>
      </c>
      <c r="H998" s="36" t="str">
        <f t="shared" si="77"/>
        <v>_VCUGA</v>
      </c>
      <c r="I998" s="36" t="s">
        <v>1032</v>
      </c>
      <c r="J998" s="36" t="s">
        <v>1160</v>
      </c>
      <c r="K998" s="36" t="str">
        <f t="shared" si="78"/>
        <v>_UG1AE</v>
      </c>
      <c r="L998" s="36" t="s">
        <v>1161</v>
      </c>
      <c r="M998" s="36" t="s">
        <v>1162</v>
      </c>
      <c r="N998" s="36" t="str">
        <f t="shared" si="79"/>
        <v>_FFASO</v>
      </c>
      <c r="O998" s="36" t="s">
        <v>1163</v>
      </c>
      <c r="P998" s="36" t="s">
        <v>1178</v>
      </c>
      <c r="Q998" s="36" t="s">
        <v>1179</v>
      </c>
    </row>
    <row r="999" spans="1:17">
      <c r="A999" s="36" t="s">
        <v>8589</v>
      </c>
      <c r="B999" s="36" t="str">
        <f t="shared" si="75"/>
        <v>_30509</v>
      </c>
      <c r="C999" s="36" t="s">
        <v>1289</v>
      </c>
      <c r="D999" s="36" t="s">
        <v>89</v>
      </c>
      <c r="E999" s="36" t="str">
        <f t="shared" si="76"/>
        <v>_CAMSU</v>
      </c>
      <c r="F999" s="36" t="s">
        <v>46</v>
      </c>
      <c r="G999" s="36" t="s">
        <v>1031</v>
      </c>
      <c r="H999" s="36" t="str">
        <f t="shared" si="77"/>
        <v>_VCUGA</v>
      </c>
      <c r="I999" s="36" t="s">
        <v>1032</v>
      </c>
      <c r="J999" s="36" t="s">
        <v>1160</v>
      </c>
      <c r="K999" s="36" t="str">
        <f t="shared" si="78"/>
        <v>_UG1AE</v>
      </c>
      <c r="L999" s="36" t="s">
        <v>1161</v>
      </c>
      <c r="M999" s="36" t="s">
        <v>1162</v>
      </c>
      <c r="N999" s="36" t="str">
        <f t="shared" si="79"/>
        <v>_FFASO</v>
      </c>
      <c r="O999" s="36" t="s">
        <v>1163</v>
      </c>
      <c r="P999" s="36" t="s">
        <v>1178</v>
      </c>
      <c r="Q999" s="36" t="s">
        <v>1179</v>
      </c>
    </row>
    <row r="1000" spans="1:17">
      <c r="A1000" s="36" t="s">
        <v>8590</v>
      </c>
      <c r="B1000" s="36" t="str">
        <f t="shared" si="75"/>
        <v>_30510</v>
      </c>
      <c r="C1000" s="36" t="s">
        <v>1290</v>
      </c>
      <c r="D1000" s="36" t="s">
        <v>89</v>
      </c>
      <c r="E1000" s="36" t="str">
        <f t="shared" si="76"/>
        <v>_CAMSU</v>
      </c>
      <c r="F1000" s="36" t="s">
        <v>46</v>
      </c>
      <c r="G1000" s="36" t="s">
        <v>1031</v>
      </c>
      <c r="H1000" s="36" t="str">
        <f t="shared" si="77"/>
        <v>_VCUGA</v>
      </c>
      <c r="I1000" s="36" t="s">
        <v>1032</v>
      </c>
      <c r="J1000" s="36" t="s">
        <v>1160</v>
      </c>
      <c r="K1000" s="36" t="str">
        <f t="shared" si="78"/>
        <v>_UG1AE</v>
      </c>
      <c r="L1000" s="36" t="s">
        <v>1161</v>
      </c>
      <c r="M1000" s="36" t="s">
        <v>1162</v>
      </c>
      <c r="N1000" s="36" t="str">
        <f t="shared" si="79"/>
        <v>_FFASO</v>
      </c>
      <c r="O1000" s="36" t="s">
        <v>1163</v>
      </c>
      <c r="P1000" s="36" t="s">
        <v>1178</v>
      </c>
      <c r="Q1000" s="36" t="s">
        <v>1179</v>
      </c>
    </row>
    <row r="1001" spans="1:17">
      <c r="A1001" s="36" t="s">
        <v>8591</v>
      </c>
      <c r="B1001" s="36" t="str">
        <f t="shared" si="75"/>
        <v>_30511</v>
      </c>
      <c r="C1001" s="36" t="s">
        <v>1291</v>
      </c>
      <c r="D1001" s="36" t="s">
        <v>89</v>
      </c>
      <c r="E1001" s="36" t="str">
        <f t="shared" si="76"/>
        <v>_CAMSU</v>
      </c>
      <c r="F1001" s="36" t="s">
        <v>46</v>
      </c>
      <c r="G1001" s="36" t="s">
        <v>1031</v>
      </c>
      <c r="H1001" s="36" t="str">
        <f t="shared" si="77"/>
        <v>_VCUGA</v>
      </c>
      <c r="I1001" s="36" t="s">
        <v>1032</v>
      </c>
      <c r="J1001" s="36" t="s">
        <v>1160</v>
      </c>
      <c r="K1001" s="36" t="str">
        <f t="shared" si="78"/>
        <v>_UG1AE</v>
      </c>
      <c r="L1001" s="36" t="s">
        <v>1161</v>
      </c>
      <c r="M1001" s="36" t="s">
        <v>1162</v>
      </c>
      <c r="N1001" s="36" t="str">
        <f t="shared" si="79"/>
        <v>_FFASO</v>
      </c>
      <c r="O1001" s="36" t="s">
        <v>1163</v>
      </c>
      <c r="P1001" s="36" t="s">
        <v>1178</v>
      </c>
      <c r="Q1001" s="36" t="s">
        <v>1179</v>
      </c>
    </row>
    <row r="1002" spans="1:17">
      <c r="A1002" s="36" t="s">
        <v>8592</v>
      </c>
      <c r="B1002" s="36" t="str">
        <f t="shared" si="75"/>
        <v>_30512</v>
      </c>
      <c r="C1002" s="36" t="s">
        <v>1292</v>
      </c>
      <c r="D1002" s="36" t="s">
        <v>89</v>
      </c>
      <c r="E1002" s="36" t="str">
        <f t="shared" si="76"/>
        <v>_CAMSU</v>
      </c>
      <c r="F1002" s="36" t="s">
        <v>46</v>
      </c>
      <c r="G1002" s="36" t="s">
        <v>1031</v>
      </c>
      <c r="H1002" s="36" t="str">
        <f t="shared" si="77"/>
        <v>_VCUGA</v>
      </c>
      <c r="I1002" s="36" t="s">
        <v>1032</v>
      </c>
      <c r="J1002" s="36" t="s">
        <v>1160</v>
      </c>
      <c r="K1002" s="36" t="str">
        <f t="shared" si="78"/>
        <v>_UG1AE</v>
      </c>
      <c r="L1002" s="36" t="s">
        <v>1161</v>
      </c>
      <c r="M1002" s="36" t="s">
        <v>1162</v>
      </c>
      <c r="N1002" s="36" t="str">
        <f t="shared" si="79"/>
        <v>_FFASO</v>
      </c>
      <c r="O1002" s="36" t="s">
        <v>1163</v>
      </c>
      <c r="P1002" s="36" t="s">
        <v>1178</v>
      </c>
      <c r="Q1002" s="36" t="s">
        <v>1179</v>
      </c>
    </row>
    <row r="1003" spans="1:17">
      <c r="A1003" s="36" t="s">
        <v>8593</v>
      </c>
      <c r="B1003" s="36" t="str">
        <f t="shared" si="75"/>
        <v>_30513</v>
      </c>
      <c r="C1003" s="36" t="s">
        <v>1293</v>
      </c>
      <c r="D1003" s="36" t="s">
        <v>89</v>
      </c>
      <c r="E1003" s="36" t="str">
        <f t="shared" si="76"/>
        <v>_CAMSU</v>
      </c>
      <c r="F1003" s="36" t="s">
        <v>46</v>
      </c>
      <c r="G1003" s="36" t="s">
        <v>1031</v>
      </c>
      <c r="H1003" s="36" t="str">
        <f t="shared" si="77"/>
        <v>_VCUGA</v>
      </c>
      <c r="I1003" s="36" t="s">
        <v>1032</v>
      </c>
      <c r="J1003" s="36" t="s">
        <v>1160</v>
      </c>
      <c r="K1003" s="36" t="str">
        <f t="shared" si="78"/>
        <v>_UG1AE</v>
      </c>
      <c r="L1003" s="36" t="s">
        <v>1161</v>
      </c>
      <c r="M1003" s="36" t="s">
        <v>1162</v>
      </c>
      <c r="N1003" s="36" t="str">
        <f t="shared" si="79"/>
        <v>_FFASO</v>
      </c>
      <c r="O1003" s="36" t="s">
        <v>1163</v>
      </c>
      <c r="P1003" s="36" t="s">
        <v>1178</v>
      </c>
      <c r="Q1003" s="36" t="s">
        <v>1179</v>
      </c>
    </row>
    <row r="1004" spans="1:17">
      <c r="A1004" s="36" t="s">
        <v>8594</v>
      </c>
      <c r="B1004" s="36" t="str">
        <f t="shared" si="75"/>
        <v>_30514</v>
      </c>
      <c r="C1004" s="36" t="s">
        <v>1294</v>
      </c>
      <c r="D1004" s="36" t="s">
        <v>89</v>
      </c>
      <c r="E1004" s="36" t="str">
        <f t="shared" si="76"/>
        <v>_CAMSU</v>
      </c>
      <c r="F1004" s="36" t="s">
        <v>46</v>
      </c>
      <c r="G1004" s="36" t="s">
        <v>1031</v>
      </c>
      <c r="H1004" s="36" t="str">
        <f t="shared" si="77"/>
        <v>_VCUGA</v>
      </c>
      <c r="I1004" s="36" t="s">
        <v>1032</v>
      </c>
      <c r="J1004" s="36" t="s">
        <v>1160</v>
      </c>
      <c r="K1004" s="36" t="str">
        <f t="shared" si="78"/>
        <v>_UG1AE</v>
      </c>
      <c r="L1004" s="36" t="s">
        <v>1161</v>
      </c>
      <c r="M1004" s="36" t="s">
        <v>1162</v>
      </c>
      <c r="N1004" s="36" t="str">
        <f t="shared" si="79"/>
        <v>_FFASO</v>
      </c>
      <c r="O1004" s="36" t="s">
        <v>1163</v>
      </c>
      <c r="P1004" s="36" t="s">
        <v>1178</v>
      </c>
      <c r="Q1004" s="36" t="s">
        <v>1179</v>
      </c>
    </row>
    <row r="1005" spans="1:17">
      <c r="A1005" s="36" t="s">
        <v>8595</v>
      </c>
      <c r="B1005" s="36" t="str">
        <f t="shared" si="75"/>
        <v>_30515</v>
      </c>
      <c r="C1005" s="36" t="s">
        <v>1295</v>
      </c>
      <c r="D1005" s="36" t="s">
        <v>89</v>
      </c>
      <c r="E1005" s="36" t="str">
        <f t="shared" si="76"/>
        <v>_CAMSU</v>
      </c>
      <c r="F1005" s="36" t="s">
        <v>46</v>
      </c>
      <c r="G1005" s="36" t="s">
        <v>1031</v>
      </c>
      <c r="H1005" s="36" t="str">
        <f t="shared" si="77"/>
        <v>_VCUGA</v>
      </c>
      <c r="I1005" s="36" t="s">
        <v>1032</v>
      </c>
      <c r="J1005" s="36" t="s">
        <v>1160</v>
      </c>
      <c r="K1005" s="36" t="str">
        <f t="shared" si="78"/>
        <v>_UG1AE</v>
      </c>
      <c r="L1005" s="36" t="s">
        <v>1161</v>
      </c>
      <c r="M1005" s="36" t="s">
        <v>1162</v>
      </c>
      <c r="N1005" s="36" t="str">
        <f t="shared" si="79"/>
        <v>_FFASO</v>
      </c>
      <c r="O1005" s="36" t="s">
        <v>1163</v>
      </c>
      <c r="P1005" s="36" t="s">
        <v>1178</v>
      </c>
      <c r="Q1005" s="36" t="s">
        <v>1179</v>
      </c>
    </row>
    <row r="1006" spans="1:17">
      <c r="A1006" s="36" t="s">
        <v>8596</v>
      </c>
      <c r="B1006" s="36" t="str">
        <f t="shared" si="75"/>
        <v>_30516</v>
      </c>
      <c r="C1006" s="36" t="s">
        <v>1296</v>
      </c>
      <c r="D1006" s="36" t="s">
        <v>89</v>
      </c>
      <c r="E1006" s="36" t="str">
        <f t="shared" si="76"/>
        <v>_CAMSU</v>
      </c>
      <c r="F1006" s="36" t="s">
        <v>46</v>
      </c>
      <c r="G1006" s="36" t="s">
        <v>1031</v>
      </c>
      <c r="H1006" s="36" t="str">
        <f t="shared" si="77"/>
        <v>_VCUGA</v>
      </c>
      <c r="I1006" s="36" t="s">
        <v>1032</v>
      </c>
      <c r="J1006" s="36" t="s">
        <v>1160</v>
      </c>
      <c r="K1006" s="36" t="str">
        <f t="shared" si="78"/>
        <v>_UG1AE</v>
      </c>
      <c r="L1006" s="36" t="s">
        <v>1161</v>
      </c>
      <c r="M1006" s="36" t="s">
        <v>1162</v>
      </c>
      <c r="N1006" s="36" t="str">
        <f t="shared" si="79"/>
        <v>_FFASO</v>
      </c>
      <c r="O1006" s="36" t="s">
        <v>1163</v>
      </c>
      <c r="P1006" s="36" t="s">
        <v>1178</v>
      </c>
      <c r="Q1006" s="36" t="s">
        <v>1179</v>
      </c>
    </row>
    <row r="1007" spans="1:17">
      <c r="A1007" s="36" t="s">
        <v>8597</v>
      </c>
      <c r="B1007" s="36" t="str">
        <f t="shared" si="75"/>
        <v>_30517</v>
      </c>
      <c r="C1007" s="36" t="s">
        <v>1297</v>
      </c>
      <c r="D1007" s="36" t="s">
        <v>89</v>
      </c>
      <c r="E1007" s="36" t="str">
        <f t="shared" si="76"/>
        <v>_CAMSU</v>
      </c>
      <c r="F1007" s="36" t="s">
        <v>46</v>
      </c>
      <c r="G1007" s="36" t="s">
        <v>1031</v>
      </c>
      <c r="H1007" s="36" t="str">
        <f t="shared" si="77"/>
        <v>_VCUGA</v>
      </c>
      <c r="I1007" s="36" t="s">
        <v>1032</v>
      </c>
      <c r="J1007" s="36" t="s">
        <v>1160</v>
      </c>
      <c r="K1007" s="36" t="str">
        <f t="shared" si="78"/>
        <v>_UG1AE</v>
      </c>
      <c r="L1007" s="36" t="s">
        <v>1161</v>
      </c>
      <c r="M1007" s="36" t="s">
        <v>1162</v>
      </c>
      <c r="N1007" s="36" t="str">
        <f t="shared" si="79"/>
        <v>_FFASO</v>
      </c>
      <c r="O1007" s="36" t="s">
        <v>1163</v>
      </c>
      <c r="P1007" s="36" t="s">
        <v>1178</v>
      </c>
      <c r="Q1007" s="36" t="s">
        <v>1179</v>
      </c>
    </row>
    <row r="1008" spans="1:17">
      <c r="A1008" s="36" t="s">
        <v>8598</v>
      </c>
      <c r="B1008" s="36" t="str">
        <f t="shared" si="75"/>
        <v>_30518</v>
      </c>
      <c r="C1008" s="36" t="s">
        <v>1298</v>
      </c>
      <c r="D1008" s="36" t="s">
        <v>89</v>
      </c>
      <c r="E1008" s="36" t="str">
        <f t="shared" si="76"/>
        <v>_CAMSU</v>
      </c>
      <c r="F1008" s="36" t="s">
        <v>46</v>
      </c>
      <c r="G1008" s="36" t="s">
        <v>1031</v>
      </c>
      <c r="H1008" s="36" t="str">
        <f t="shared" si="77"/>
        <v>_VCUGA</v>
      </c>
      <c r="I1008" s="36" t="s">
        <v>1032</v>
      </c>
      <c r="J1008" s="36" t="s">
        <v>1160</v>
      </c>
      <c r="K1008" s="36" t="str">
        <f t="shared" si="78"/>
        <v>_UG1AE</v>
      </c>
      <c r="L1008" s="36" t="s">
        <v>1161</v>
      </c>
      <c r="M1008" s="36" t="s">
        <v>1162</v>
      </c>
      <c r="N1008" s="36" t="str">
        <f t="shared" si="79"/>
        <v>_FFASO</v>
      </c>
      <c r="O1008" s="36" t="s">
        <v>1163</v>
      </c>
      <c r="P1008" s="36" t="s">
        <v>1178</v>
      </c>
      <c r="Q1008" s="36" t="s">
        <v>1179</v>
      </c>
    </row>
    <row r="1009" spans="1:17">
      <c r="A1009" s="36" t="s">
        <v>8599</v>
      </c>
      <c r="B1009" s="36" t="str">
        <f t="shared" si="75"/>
        <v>_30519</v>
      </c>
      <c r="C1009" s="36" t="s">
        <v>1299</v>
      </c>
      <c r="D1009" s="36" t="s">
        <v>89</v>
      </c>
      <c r="E1009" s="36" t="str">
        <f t="shared" si="76"/>
        <v>_CAMSU</v>
      </c>
      <c r="F1009" s="36" t="s">
        <v>46</v>
      </c>
      <c r="G1009" s="36" t="s">
        <v>1031</v>
      </c>
      <c r="H1009" s="36" t="str">
        <f t="shared" si="77"/>
        <v>_VCUGA</v>
      </c>
      <c r="I1009" s="36" t="s">
        <v>1032</v>
      </c>
      <c r="J1009" s="36" t="s">
        <v>1160</v>
      </c>
      <c r="K1009" s="36" t="str">
        <f t="shared" si="78"/>
        <v>_UG1AE</v>
      </c>
      <c r="L1009" s="36" t="s">
        <v>1161</v>
      </c>
      <c r="M1009" s="36" t="s">
        <v>1162</v>
      </c>
      <c r="N1009" s="36" t="str">
        <f t="shared" si="79"/>
        <v>_FFASO</v>
      </c>
      <c r="O1009" s="36" t="s">
        <v>1163</v>
      </c>
      <c r="P1009" s="36" t="s">
        <v>1178</v>
      </c>
      <c r="Q1009" s="36" t="s">
        <v>1179</v>
      </c>
    </row>
    <row r="1010" spans="1:17">
      <c r="A1010" s="36" t="s">
        <v>8600</v>
      </c>
      <c r="B1010" s="36" t="str">
        <f t="shared" si="75"/>
        <v>_30520</v>
      </c>
      <c r="C1010" s="36" t="s">
        <v>1300</v>
      </c>
      <c r="D1010" s="36" t="s">
        <v>89</v>
      </c>
      <c r="E1010" s="36" t="str">
        <f t="shared" si="76"/>
        <v>_CAMSU</v>
      </c>
      <c r="F1010" s="36" t="s">
        <v>46</v>
      </c>
      <c r="G1010" s="36" t="s">
        <v>1031</v>
      </c>
      <c r="H1010" s="36" t="str">
        <f t="shared" si="77"/>
        <v>_VCUGA</v>
      </c>
      <c r="I1010" s="36" t="s">
        <v>1032</v>
      </c>
      <c r="J1010" s="36" t="s">
        <v>1160</v>
      </c>
      <c r="K1010" s="36" t="str">
        <f t="shared" si="78"/>
        <v>_UG1AE</v>
      </c>
      <c r="L1010" s="36" t="s">
        <v>1161</v>
      </c>
      <c r="M1010" s="36" t="s">
        <v>1162</v>
      </c>
      <c r="N1010" s="36" t="str">
        <f t="shared" si="79"/>
        <v>_FFASO</v>
      </c>
      <c r="O1010" s="36" t="s">
        <v>1163</v>
      </c>
      <c r="P1010" s="36" t="s">
        <v>1178</v>
      </c>
      <c r="Q1010" s="36" t="s">
        <v>1179</v>
      </c>
    </row>
    <row r="1011" spans="1:17">
      <c r="A1011" s="36" t="s">
        <v>8601</v>
      </c>
      <c r="B1011" s="36" t="str">
        <f t="shared" si="75"/>
        <v>_30521</v>
      </c>
      <c r="C1011" s="36" t="s">
        <v>1301</v>
      </c>
      <c r="D1011" s="36" t="s">
        <v>89</v>
      </c>
      <c r="E1011" s="36" t="str">
        <f t="shared" si="76"/>
        <v>_CAMSU</v>
      </c>
      <c r="F1011" s="36" t="s">
        <v>46</v>
      </c>
      <c r="G1011" s="36" t="s">
        <v>1031</v>
      </c>
      <c r="H1011" s="36" t="str">
        <f t="shared" si="77"/>
        <v>_VCUGA</v>
      </c>
      <c r="I1011" s="36" t="s">
        <v>1032</v>
      </c>
      <c r="J1011" s="36" t="s">
        <v>1160</v>
      </c>
      <c r="K1011" s="36" t="str">
        <f t="shared" si="78"/>
        <v>_UG1AE</v>
      </c>
      <c r="L1011" s="36" t="s">
        <v>1161</v>
      </c>
      <c r="M1011" s="36" t="s">
        <v>1162</v>
      </c>
      <c r="N1011" s="36" t="str">
        <f t="shared" si="79"/>
        <v>_FFASO</v>
      </c>
      <c r="O1011" s="36" t="s">
        <v>1163</v>
      </c>
      <c r="P1011" s="36" t="s">
        <v>1178</v>
      </c>
      <c r="Q1011" s="36" t="s">
        <v>1179</v>
      </c>
    </row>
    <row r="1012" spans="1:17">
      <c r="A1012" s="36" t="s">
        <v>8602</v>
      </c>
      <c r="B1012" s="36" t="str">
        <f t="shared" si="75"/>
        <v>_30522</v>
      </c>
      <c r="C1012" s="36" t="s">
        <v>1302</v>
      </c>
      <c r="D1012" s="36" t="s">
        <v>89</v>
      </c>
      <c r="E1012" s="36" t="str">
        <f t="shared" si="76"/>
        <v>_CAMSU</v>
      </c>
      <c r="F1012" s="36" t="s">
        <v>46</v>
      </c>
      <c r="G1012" s="36" t="s">
        <v>1031</v>
      </c>
      <c r="H1012" s="36" t="str">
        <f t="shared" si="77"/>
        <v>_VCUGA</v>
      </c>
      <c r="I1012" s="36" t="s">
        <v>1032</v>
      </c>
      <c r="J1012" s="36" t="s">
        <v>1160</v>
      </c>
      <c r="K1012" s="36" t="str">
        <f t="shared" si="78"/>
        <v>_UG1AE</v>
      </c>
      <c r="L1012" s="36" t="s">
        <v>1161</v>
      </c>
      <c r="M1012" s="36" t="s">
        <v>1162</v>
      </c>
      <c r="N1012" s="36" t="str">
        <f t="shared" si="79"/>
        <v>_FFASO</v>
      </c>
      <c r="O1012" s="36" t="s">
        <v>1163</v>
      </c>
      <c r="P1012" s="36" t="s">
        <v>1178</v>
      </c>
      <c r="Q1012" s="36" t="s">
        <v>1179</v>
      </c>
    </row>
    <row r="1013" spans="1:17">
      <c r="A1013" s="36" t="s">
        <v>8603</v>
      </c>
      <c r="B1013" s="36" t="str">
        <f t="shared" si="75"/>
        <v>_30523</v>
      </c>
      <c r="C1013" s="36" t="s">
        <v>1303</v>
      </c>
      <c r="D1013" s="36" t="s">
        <v>89</v>
      </c>
      <c r="E1013" s="36" t="str">
        <f t="shared" si="76"/>
        <v>_CAMSU</v>
      </c>
      <c r="F1013" s="36" t="s">
        <v>46</v>
      </c>
      <c r="G1013" s="36" t="s">
        <v>1031</v>
      </c>
      <c r="H1013" s="36" t="str">
        <f t="shared" si="77"/>
        <v>_VCUGA</v>
      </c>
      <c r="I1013" s="36" t="s">
        <v>1032</v>
      </c>
      <c r="J1013" s="36" t="s">
        <v>1160</v>
      </c>
      <c r="K1013" s="36" t="str">
        <f t="shared" si="78"/>
        <v>_UG1AE</v>
      </c>
      <c r="L1013" s="36" t="s">
        <v>1161</v>
      </c>
      <c r="M1013" s="36" t="s">
        <v>1162</v>
      </c>
      <c r="N1013" s="36" t="str">
        <f t="shared" si="79"/>
        <v>_FFASO</v>
      </c>
      <c r="O1013" s="36" t="s">
        <v>1163</v>
      </c>
      <c r="P1013" s="36" t="s">
        <v>1178</v>
      </c>
      <c r="Q1013" s="36" t="s">
        <v>1179</v>
      </c>
    </row>
    <row r="1014" spans="1:17">
      <c r="A1014" s="36" t="s">
        <v>8604</v>
      </c>
      <c r="B1014" s="36" t="str">
        <f t="shared" si="75"/>
        <v>_30524</v>
      </c>
      <c r="C1014" s="36" t="s">
        <v>1304</v>
      </c>
      <c r="D1014" s="36" t="s">
        <v>89</v>
      </c>
      <c r="E1014" s="36" t="str">
        <f t="shared" si="76"/>
        <v>_CAMSU</v>
      </c>
      <c r="F1014" s="36" t="s">
        <v>46</v>
      </c>
      <c r="G1014" s="36" t="s">
        <v>1031</v>
      </c>
      <c r="H1014" s="36" t="str">
        <f t="shared" si="77"/>
        <v>_VCUGA</v>
      </c>
      <c r="I1014" s="36" t="s">
        <v>1032</v>
      </c>
      <c r="J1014" s="36" t="s">
        <v>1160</v>
      </c>
      <c r="K1014" s="36" t="str">
        <f t="shared" si="78"/>
        <v>_UG1AE</v>
      </c>
      <c r="L1014" s="36" t="s">
        <v>1161</v>
      </c>
      <c r="M1014" s="36" t="s">
        <v>1162</v>
      </c>
      <c r="N1014" s="36" t="str">
        <f t="shared" si="79"/>
        <v>_FFASO</v>
      </c>
      <c r="O1014" s="36" t="s">
        <v>1163</v>
      </c>
      <c r="P1014" s="36" t="s">
        <v>1178</v>
      </c>
      <c r="Q1014" s="36" t="s">
        <v>1179</v>
      </c>
    </row>
    <row r="1015" spans="1:17">
      <c r="A1015" s="36" t="s">
        <v>8605</v>
      </c>
      <c r="B1015" s="36" t="str">
        <f t="shared" si="75"/>
        <v>_30525</v>
      </c>
      <c r="C1015" s="36" t="s">
        <v>1305</v>
      </c>
      <c r="D1015" s="36" t="s">
        <v>89</v>
      </c>
      <c r="E1015" s="36" t="str">
        <f t="shared" si="76"/>
        <v>_CAMSU</v>
      </c>
      <c r="F1015" s="36" t="s">
        <v>46</v>
      </c>
      <c r="G1015" s="36" t="s">
        <v>1031</v>
      </c>
      <c r="H1015" s="36" t="str">
        <f t="shared" si="77"/>
        <v>_VCUGA</v>
      </c>
      <c r="I1015" s="36" t="s">
        <v>1032</v>
      </c>
      <c r="J1015" s="36" t="s">
        <v>1160</v>
      </c>
      <c r="K1015" s="36" t="str">
        <f t="shared" si="78"/>
        <v>_UG1AE</v>
      </c>
      <c r="L1015" s="36" t="s">
        <v>1161</v>
      </c>
      <c r="M1015" s="36" t="s">
        <v>1162</v>
      </c>
      <c r="N1015" s="36" t="str">
        <f t="shared" si="79"/>
        <v>_FFASO</v>
      </c>
      <c r="O1015" s="36" t="s">
        <v>1163</v>
      </c>
      <c r="P1015" s="36" t="s">
        <v>1178</v>
      </c>
      <c r="Q1015" s="36" t="s">
        <v>1179</v>
      </c>
    </row>
    <row r="1016" spans="1:17">
      <c r="A1016" s="36" t="s">
        <v>8606</v>
      </c>
      <c r="B1016" s="36" t="str">
        <f t="shared" si="75"/>
        <v>_30526</v>
      </c>
      <c r="C1016" s="36" t="s">
        <v>1306</v>
      </c>
      <c r="D1016" s="36" t="s">
        <v>89</v>
      </c>
      <c r="E1016" s="36" t="str">
        <f t="shared" si="76"/>
        <v>_CAMSU</v>
      </c>
      <c r="F1016" s="36" t="s">
        <v>46</v>
      </c>
      <c r="G1016" s="36" t="s">
        <v>1031</v>
      </c>
      <c r="H1016" s="36" t="str">
        <f t="shared" si="77"/>
        <v>_VCUGA</v>
      </c>
      <c r="I1016" s="36" t="s">
        <v>1032</v>
      </c>
      <c r="J1016" s="36" t="s">
        <v>1160</v>
      </c>
      <c r="K1016" s="36" t="str">
        <f t="shared" si="78"/>
        <v>_UG1AE</v>
      </c>
      <c r="L1016" s="36" t="s">
        <v>1161</v>
      </c>
      <c r="M1016" s="36" t="s">
        <v>1162</v>
      </c>
      <c r="N1016" s="36" t="str">
        <f t="shared" si="79"/>
        <v>_FFASO</v>
      </c>
      <c r="O1016" s="36" t="s">
        <v>1163</v>
      </c>
      <c r="P1016" s="36" t="s">
        <v>1178</v>
      </c>
      <c r="Q1016" s="36" t="s">
        <v>1179</v>
      </c>
    </row>
    <row r="1017" spans="1:17">
      <c r="A1017" s="36" t="s">
        <v>8607</v>
      </c>
      <c r="B1017" s="36" t="str">
        <f t="shared" si="75"/>
        <v>_30527</v>
      </c>
      <c r="C1017" s="36" t="s">
        <v>1307</v>
      </c>
      <c r="D1017" s="36" t="s">
        <v>89</v>
      </c>
      <c r="E1017" s="36" t="str">
        <f t="shared" si="76"/>
        <v>_CAMSU</v>
      </c>
      <c r="F1017" s="36" t="s">
        <v>46</v>
      </c>
      <c r="G1017" s="36" t="s">
        <v>1031</v>
      </c>
      <c r="H1017" s="36" t="str">
        <f t="shared" si="77"/>
        <v>_VCUGA</v>
      </c>
      <c r="I1017" s="36" t="s">
        <v>1032</v>
      </c>
      <c r="J1017" s="36" t="s">
        <v>1160</v>
      </c>
      <c r="K1017" s="36" t="str">
        <f t="shared" si="78"/>
        <v>_UG1AE</v>
      </c>
      <c r="L1017" s="36" t="s">
        <v>1161</v>
      </c>
      <c r="M1017" s="36" t="s">
        <v>1162</v>
      </c>
      <c r="N1017" s="36" t="str">
        <f t="shared" si="79"/>
        <v>_FFASO</v>
      </c>
      <c r="O1017" s="36" t="s">
        <v>1163</v>
      </c>
      <c r="P1017" s="36" t="s">
        <v>1178</v>
      </c>
      <c r="Q1017" s="36" t="s">
        <v>1179</v>
      </c>
    </row>
    <row r="1018" spans="1:17">
      <c r="A1018" s="36" t="s">
        <v>8608</v>
      </c>
      <c r="B1018" s="36" t="str">
        <f t="shared" si="75"/>
        <v>_30528</v>
      </c>
      <c r="C1018" s="36" t="s">
        <v>1308</v>
      </c>
      <c r="D1018" s="36" t="s">
        <v>89</v>
      </c>
      <c r="E1018" s="36" t="str">
        <f t="shared" si="76"/>
        <v>_CAMSU</v>
      </c>
      <c r="F1018" s="36" t="s">
        <v>46</v>
      </c>
      <c r="G1018" s="36" t="s">
        <v>1031</v>
      </c>
      <c r="H1018" s="36" t="str">
        <f t="shared" si="77"/>
        <v>_VCUGA</v>
      </c>
      <c r="I1018" s="36" t="s">
        <v>1032</v>
      </c>
      <c r="J1018" s="36" t="s">
        <v>1160</v>
      </c>
      <c r="K1018" s="36" t="str">
        <f t="shared" si="78"/>
        <v>_UG1AE</v>
      </c>
      <c r="L1018" s="36" t="s">
        <v>1161</v>
      </c>
      <c r="M1018" s="36" t="s">
        <v>1162</v>
      </c>
      <c r="N1018" s="36" t="str">
        <f t="shared" si="79"/>
        <v>_FFASO</v>
      </c>
      <c r="O1018" s="36" t="s">
        <v>1163</v>
      </c>
      <c r="P1018" s="36" t="s">
        <v>1178</v>
      </c>
      <c r="Q1018" s="36" t="s">
        <v>1179</v>
      </c>
    </row>
    <row r="1019" spans="1:17">
      <c r="A1019" s="36" t="s">
        <v>8609</v>
      </c>
      <c r="B1019" s="36" t="str">
        <f t="shared" si="75"/>
        <v>_30529</v>
      </c>
      <c r="C1019" s="36" t="s">
        <v>1309</v>
      </c>
      <c r="D1019" s="36" t="s">
        <v>89</v>
      </c>
      <c r="E1019" s="36" t="str">
        <f t="shared" si="76"/>
        <v>_CAMSU</v>
      </c>
      <c r="F1019" s="36" t="s">
        <v>46</v>
      </c>
      <c r="G1019" s="36" t="s">
        <v>1031</v>
      </c>
      <c r="H1019" s="36" t="str">
        <f t="shared" si="77"/>
        <v>_VCUGA</v>
      </c>
      <c r="I1019" s="36" t="s">
        <v>1032</v>
      </c>
      <c r="J1019" s="36" t="s">
        <v>1160</v>
      </c>
      <c r="K1019" s="36" t="str">
        <f t="shared" si="78"/>
        <v>_UG1AE</v>
      </c>
      <c r="L1019" s="36" t="s">
        <v>1161</v>
      </c>
      <c r="M1019" s="36" t="s">
        <v>1162</v>
      </c>
      <c r="N1019" s="36" t="str">
        <f t="shared" si="79"/>
        <v>_FFASO</v>
      </c>
      <c r="O1019" s="36" t="s">
        <v>1163</v>
      </c>
      <c r="P1019" s="36" t="s">
        <v>1178</v>
      </c>
      <c r="Q1019" s="36" t="s">
        <v>1179</v>
      </c>
    </row>
    <row r="1020" spans="1:17">
      <c r="A1020" s="36" t="s">
        <v>8610</v>
      </c>
      <c r="B1020" s="36" t="str">
        <f t="shared" si="75"/>
        <v>_30530</v>
      </c>
      <c r="C1020" s="36" t="s">
        <v>1310</v>
      </c>
      <c r="D1020" s="36" t="s">
        <v>89</v>
      </c>
      <c r="E1020" s="36" t="str">
        <f t="shared" si="76"/>
        <v>_CAMSU</v>
      </c>
      <c r="F1020" s="36" t="s">
        <v>46</v>
      </c>
      <c r="G1020" s="36" t="s">
        <v>1031</v>
      </c>
      <c r="H1020" s="36" t="str">
        <f t="shared" si="77"/>
        <v>_VCUGA</v>
      </c>
      <c r="I1020" s="36" t="s">
        <v>1032</v>
      </c>
      <c r="J1020" s="36" t="s">
        <v>1160</v>
      </c>
      <c r="K1020" s="36" t="str">
        <f t="shared" si="78"/>
        <v>_UG1AE</v>
      </c>
      <c r="L1020" s="36" t="s">
        <v>1161</v>
      </c>
      <c r="M1020" s="36" t="s">
        <v>1162</v>
      </c>
      <c r="N1020" s="36" t="str">
        <f t="shared" si="79"/>
        <v>_FFASO</v>
      </c>
      <c r="O1020" s="36" t="s">
        <v>1163</v>
      </c>
      <c r="P1020" s="36" t="s">
        <v>1178</v>
      </c>
      <c r="Q1020" s="36" t="s">
        <v>1179</v>
      </c>
    </row>
    <row r="1021" spans="1:17">
      <c r="A1021" s="36" t="s">
        <v>8611</v>
      </c>
      <c r="B1021" s="36" t="str">
        <f t="shared" si="75"/>
        <v>_30531</v>
      </c>
      <c r="C1021" s="36" t="s">
        <v>1311</v>
      </c>
      <c r="D1021" s="36" t="s">
        <v>89</v>
      </c>
      <c r="E1021" s="36" t="str">
        <f t="shared" si="76"/>
        <v>_CAMSU</v>
      </c>
      <c r="F1021" s="36" t="s">
        <v>46</v>
      </c>
      <c r="G1021" s="36" t="s">
        <v>1031</v>
      </c>
      <c r="H1021" s="36" t="str">
        <f t="shared" si="77"/>
        <v>_VCUGA</v>
      </c>
      <c r="I1021" s="36" t="s">
        <v>1032</v>
      </c>
      <c r="J1021" s="36" t="s">
        <v>1160</v>
      </c>
      <c r="K1021" s="36" t="str">
        <f t="shared" si="78"/>
        <v>_UG1AE</v>
      </c>
      <c r="L1021" s="36" t="s">
        <v>1161</v>
      </c>
      <c r="M1021" s="36" t="s">
        <v>1162</v>
      </c>
      <c r="N1021" s="36" t="str">
        <f t="shared" si="79"/>
        <v>_FFASO</v>
      </c>
      <c r="O1021" s="36" t="s">
        <v>1163</v>
      </c>
      <c r="P1021" s="36" t="s">
        <v>1178</v>
      </c>
      <c r="Q1021" s="36" t="s">
        <v>1179</v>
      </c>
    </row>
    <row r="1022" spans="1:17">
      <c r="A1022" s="36" t="s">
        <v>8612</v>
      </c>
      <c r="B1022" s="36" t="str">
        <f t="shared" si="75"/>
        <v>_30532</v>
      </c>
      <c r="C1022" s="36" t="s">
        <v>1312</v>
      </c>
      <c r="D1022" s="36" t="s">
        <v>89</v>
      </c>
      <c r="E1022" s="36" t="str">
        <f t="shared" si="76"/>
        <v>_CAMSU</v>
      </c>
      <c r="F1022" s="36" t="s">
        <v>46</v>
      </c>
      <c r="G1022" s="36" t="s">
        <v>1031</v>
      </c>
      <c r="H1022" s="36" t="str">
        <f t="shared" si="77"/>
        <v>_VCUGA</v>
      </c>
      <c r="I1022" s="36" t="s">
        <v>1032</v>
      </c>
      <c r="J1022" s="36" t="s">
        <v>1160</v>
      </c>
      <c r="K1022" s="36" t="str">
        <f t="shared" si="78"/>
        <v>_UG1AE</v>
      </c>
      <c r="L1022" s="36" t="s">
        <v>1161</v>
      </c>
      <c r="M1022" s="36" t="s">
        <v>1162</v>
      </c>
      <c r="N1022" s="36" t="str">
        <f t="shared" si="79"/>
        <v>_FFASO</v>
      </c>
      <c r="O1022" s="36" t="s">
        <v>1163</v>
      </c>
      <c r="P1022" s="36" t="s">
        <v>1178</v>
      </c>
      <c r="Q1022" s="36" t="s">
        <v>1179</v>
      </c>
    </row>
    <row r="1023" spans="1:17">
      <c r="A1023" s="36" t="s">
        <v>8613</v>
      </c>
      <c r="B1023" s="36" t="str">
        <f t="shared" si="75"/>
        <v>_30533</v>
      </c>
      <c r="C1023" s="36" t="s">
        <v>1313</v>
      </c>
      <c r="D1023" s="36" t="s">
        <v>89</v>
      </c>
      <c r="E1023" s="36" t="str">
        <f t="shared" si="76"/>
        <v>_CAMSU</v>
      </c>
      <c r="F1023" s="36" t="s">
        <v>46</v>
      </c>
      <c r="G1023" s="36" t="s">
        <v>1031</v>
      </c>
      <c r="H1023" s="36" t="str">
        <f t="shared" si="77"/>
        <v>_VCUGA</v>
      </c>
      <c r="I1023" s="36" t="s">
        <v>1032</v>
      </c>
      <c r="J1023" s="36" t="s">
        <v>1160</v>
      </c>
      <c r="K1023" s="36" t="str">
        <f t="shared" si="78"/>
        <v>_UG1AE</v>
      </c>
      <c r="L1023" s="36" t="s">
        <v>1161</v>
      </c>
      <c r="M1023" s="36" t="s">
        <v>1162</v>
      </c>
      <c r="N1023" s="36" t="str">
        <f t="shared" si="79"/>
        <v>_FFASO</v>
      </c>
      <c r="O1023" s="36" t="s">
        <v>1163</v>
      </c>
      <c r="P1023" s="36" t="s">
        <v>1178</v>
      </c>
      <c r="Q1023" s="36" t="s">
        <v>1179</v>
      </c>
    </row>
    <row r="1024" spans="1:17">
      <c r="A1024" s="36" t="s">
        <v>8614</v>
      </c>
      <c r="B1024" s="36" t="str">
        <f t="shared" si="75"/>
        <v>_30534</v>
      </c>
      <c r="C1024" s="36" t="s">
        <v>1314</v>
      </c>
      <c r="D1024" s="36" t="s">
        <v>89</v>
      </c>
      <c r="E1024" s="36" t="str">
        <f t="shared" si="76"/>
        <v>_CAMSU</v>
      </c>
      <c r="F1024" s="36" t="s">
        <v>46</v>
      </c>
      <c r="G1024" s="36" t="s">
        <v>1031</v>
      </c>
      <c r="H1024" s="36" t="str">
        <f t="shared" si="77"/>
        <v>_VCUGA</v>
      </c>
      <c r="I1024" s="36" t="s">
        <v>1032</v>
      </c>
      <c r="J1024" s="36" t="s">
        <v>1160</v>
      </c>
      <c r="K1024" s="36" t="str">
        <f t="shared" si="78"/>
        <v>_UG1AE</v>
      </c>
      <c r="L1024" s="36" t="s">
        <v>1161</v>
      </c>
      <c r="M1024" s="36" t="s">
        <v>1162</v>
      </c>
      <c r="N1024" s="36" t="str">
        <f t="shared" si="79"/>
        <v>_FFASO</v>
      </c>
      <c r="O1024" s="36" t="s">
        <v>1163</v>
      </c>
      <c r="P1024" s="36" t="s">
        <v>1178</v>
      </c>
      <c r="Q1024" s="36" t="s">
        <v>1179</v>
      </c>
    </row>
    <row r="1025" spans="1:17">
      <c r="A1025" s="36" t="s">
        <v>8615</v>
      </c>
      <c r="B1025" s="36" t="str">
        <f t="shared" si="75"/>
        <v>_30535</v>
      </c>
      <c r="C1025" s="36" t="s">
        <v>1315</v>
      </c>
      <c r="D1025" s="36" t="s">
        <v>89</v>
      </c>
      <c r="E1025" s="36" t="str">
        <f t="shared" si="76"/>
        <v>_CAMSU</v>
      </c>
      <c r="F1025" s="36" t="s">
        <v>46</v>
      </c>
      <c r="G1025" s="36" t="s">
        <v>1031</v>
      </c>
      <c r="H1025" s="36" t="str">
        <f t="shared" si="77"/>
        <v>_VCUGA</v>
      </c>
      <c r="I1025" s="36" t="s">
        <v>1032</v>
      </c>
      <c r="J1025" s="36" t="s">
        <v>1160</v>
      </c>
      <c r="K1025" s="36" t="str">
        <f t="shared" si="78"/>
        <v>_UG1AE</v>
      </c>
      <c r="L1025" s="36" t="s">
        <v>1161</v>
      </c>
      <c r="M1025" s="36" t="s">
        <v>1162</v>
      </c>
      <c r="N1025" s="36" t="str">
        <f t="shared" si="79"/>
        <v>_FFASO</v>
      </c>
      <c r="O1025" s="36" t="s">
        <v>1163</v>
      </c>
      <c r="P1025" s="36" t="s">
        <v>1178</v>
      </c>
      <c r="Q1025" s="36" t="s">
        <v>1179</v>
      </c>
    </row>
    <row r="1026" spans="1:17">
      <c r="A1026" s="36" t="s">
        <v>8616</v>
      </c>
      <c r="B1026" s="36" t="str">
        <f t="shared" si="75"/>
        <v>_30536</v>
      </c>
      <c r="C1026" s="36" t="s">
        <v>1316</v>
      </c>
      <c r="D1026" s="36" t="s">
        <v>89</v>
      </c>
      <c r="E1026" s="36" t="str">
        <f t="shared" si="76"/>
        <v>_CAMSU</v>
      </c>
      <c r="F1026" s="36" t="s">
        <v>46</v>
      </c>
      <c r="G1026" s="36" t="s">
        <v>1031</v>
      </c>
      <c r="H1026" s="36" t="str">
        <f t="shared" si="77"/>
        <v>_VCUGA</v>
      </c>
      <c r="I1026" s="36" t="s">
        <v>1032</v>
      </c>
      <c r="J1026" s="36" t="s">
        <v>1160</v>
      </c>
      <c r="K1026" s="36" t="str">
        <f t="shared" si="78"/>
        <v>_UG1AE</v>
      </c>
      <c r="L1026" s="36" t="s">
        <v>1161</v>
      </c>
      <c r="M1026" s="36" t="s">
        <v>1162</v>
      </c>
      <c r="N1026" s="36" t="str">
        <f t="shared" si="79"/>
        <v>_FFASO</v>
      </c>
      <c r="O1026" s="36" t="s">
        <v>1163</v>
      </c>
      <c r="P1026" s="36" t="s">
        <v>1178</v>
      </c>
      <c r="Q1026" s="36" t="s">
        <v>1179</v>
      </c>
    </row>
    <row r="1027" spans="1:17">
      <c r="A1027" s="36" t="s">
        <v>8617</v>
      </c>
      <c r="B1027" s="36" t="str">
        <f t="shared" si="75"/>
        <v>_30537</v>
      </c>
      <c r="C1027" s="36" t="s">
        <v>1317</v>
      </c>
      <c r="D1027" s="36" t="s">
        <v>89</v>
      </c>
      <c r="E1027" s="36" t="str">
        <f t="shared" si="76"/>
        <v>_CAMSU</v>
      </c>
      <c r="F1027" s="36" t="s">
        <v>46</v>
      </c>
      <c r="G1027" s="36" t="s">
        <v>1031</v>
      </c>
      <c r="H1027" s="36" t="str">
        <f t="shared" si="77"/>
        <v>_VCUGA</v>
      </c>
      <c r="I1027" s="36" t="s">
        <v>1032</v>
      </c>
      <c r="J1027" s="36" t="s">
        <v>1160</v>
      </c>
      <c r="K1027" s="36" t="str">
        <f t="shared" si="78"/>
        <v>_UG1AE</v>
      </c>
      <c r="L1027" s="36" t="s">
        <v>1161</v>
      </c>
      <c r="M1027" s="36" t="s">
        <v>1162</v>
      </c>
      <c r="N1027" s="36" t="str">
        <f t="shared" si="79"/>
        <v>_FFASO</v>
      </c>
      <c r="O1027" s="36" t="s">
        <v>1163</v>
      </c>
      <c r="P1027" s="36" t="s">
        <v>1178</v>
      </c>
      <c r="Q1027" s="36" t="s">
        <v>1179</v>
      </c>
    </row>
    <row r="1028" spans="1:17">
      <c r="A1028" s="36" t="s">
        <v>8618</v>
      </c>
      <c r="B1028" s="36" t="str">
        <f t="shared" ref="B1028:B1091" si="80">"_"&amp;A1028</f>
        <v>_30538</v>
      </c>
      <c r="C1028" s="36" t="s">
        <v>1318</v>
      </c>
      <c r="D1028" s="36" t="s">
        <v>89</v>
      </c>
      <c r="E1028" s="36" t="str">
        <f t="shared" ref="E1028:E1091" si="81">"_"&amp;D1028</f>
        <v>_CAMSU</v>
      </c>
      <c r="F1028" s="36" t="s">
        <v>46</v>
      </c>
      <c r="G1028" s="36" t="s">
        <v>1031</v>
      </c>
      <c r="H1028" s="36" t="str">
        <f t="shared" ref="H1028:H1091" si="82">"_"&amp;G1028</f>
        <v>_VCUGA</v>
      </c>
      <c r="I1028" s="36" t="s">
        <v>1032</v>
      </c>
      <c r="J1028" s="36" t="s">
        <v>1160</v>
      </c>
      <c r="K1028" s="36" t="str">
        <f t="shared" ref="K1028:K1091" si="83">"_"&amp;J1028</f>
        <v>_UG1AE</v>
      </c>
      <c r="L1028" s="36" t="s">
        <v>1161</v>
      </c>
      <c r="M1028" s="36" t="s">
        <v>1162</v>
      </c>
      <c r="N1028" s="36" t="str">
        <f t="shared" ref="N1028:N1091" si="84">"_"&amp;M1028</f>
        <v>_FFASO</v>
      </c>
      <c r="O1028" s="36" t="s">
        <v>1163</v>
      </c>
      <c r="P1028" s="36" t="s">
        <v>1178</v>
      </c>
      <c r="Q1028" s="36" t="s">
        <v>1179</v>
      </c>
    </row>
    <row r="1029" spans="1:17">
      <c r="A1029" s="36" t="s">
        <v>8619</v>
      </c>
      <c r="B1029" s="36" t="str">
        <f t="shared" si="80"/>
        <v>_30539</v>
      </c>
      <c r="C1029" s="36" t="s">
        <v>1319</v>
      </c>
      <c r="D1029" s="36" t="s">
        <v>89</v>
      </c>
      <c r="E1029" s="36" t="str">
        <f t="shared" si="81"/>
        <v>_CAMSU</v>
      </c>
      <c r="F1029" s="36" t="s">
        <v>46</v>
      </c>
      <c r="G1029" s="36" t="s">
        <v>1031</v>
      </c>
      <c r="H1029" s="36" t="str">
        <f t="shared" si="82"/>
        <v>_VCUGA</v>
      </c>
      <c r="I1029" s="36" t="s">
        <v>1032</v>
      </c>
      <c r="J1029" s="36" t="s">
        <v>1160</v>
      </c>
      <c r="K1029" s="36" t="str">
        <f t="shared" si="83"/>
        <v>_UG1AE</v>
      </c>
      <c r="L1029" s="36" t="s">
        <v>1161</v>
      </c>
      <c r="M1029" s="36" t="s">
        <v>1162</v>
      </c>
      <c r="N1029" s="36" t="str">
        <f t="shared" si="84"/>
        <v>_FFASO</v>
      </c>
      <c r="O1029" s="36" t="s">
        <v>1163</v>
      </c>
      <c r="P1029" s="36" t="s">
        <v>1178</v>
      </c>
      <c r="Q1029" s="36" t="s">
        <v>1179</v>
      </c>
    </row>
    <row r="1030" spans="1:17">
      <c r="A1030" s="36" t="s">
        <v>8620</v>
      </c>
      <c r="B1030" s="36" t="str">
        <f t="shared" si="80"/>
        <v>_30540</v>
      </c>
      <c r="C1030" s="36" t="s">
        <v>1320</v>
      </c>
      <c r="D1030" s="36" t="s">
        <v>89</v>
      </c>
      <c r="E1030" s="36" t="str">
        <f t="shared" si="81"/>
        <v>_CAMSU</v>
      </c>
      <c r="F1030" s="36" t="s">
        <v>46</v>
      </c>
      <c r="G1030" s="36" t="s">
        <v>1031</v>
      </c>
      <c r="H1030" s="36" t="str">
        <f t="shared" si="82"/>
        <v>_VCUGA</v>
      </c>
      <c r="I1030" s="36" t="s">
        <v>1032</v>
      </c>
      <c r="J1030" s="36" t="s">
        <v>1160</v>
      </c>
      <c r="K1030" s="36" t="str">
        <f t="shared" si="83"/>
        <v>_UG1AE</v>
      </c>
      <c r="L1030" s="36" t="s">
        <v>1161</v>
      </c>
      <c r="M1030" s="36" t="s">
        <v>1162</v>
      </c>
      <c r="N1030" s="36" t="str">
        <f t="shared" si="84"/>
        <v>_FFASO</v>
      </c>
      <c r="O1030" s="36" t="s">
        <v>1163</v>
      </c>
      <c r="P1030" s="36" t="s">
        <v>1178</v>
      </c>
      <c r="Q1030" s="36" t="s">
        <v>1179</v>
      </c>
    </row>
    <row r="1031" spans="1:17">
      <c r="A1031" s="36" t="s">
        <v>8621</v>
      </c>
      <c r="B1031" s="36" t="str">
        <f t="shared" si="80"/>
        <v>_30541</v>
      </c>
      <c r="C1031" s="36" t="s">
        <v>1321</v>
      </c>
      <c r="D1031" s="36" t="s">
        <v>89</v>
      </c>
      <c r="E1031" s="36" t="str">
        <f t="shared" si="81"/>
        <v>_CAMSU</v>
      </c>
      <c r="F1031" s="36" t="s">
        <v>46</v>
      </c>
      <c r="G1031" s="36" t="s">
        <v>1031</v>
      </c>
      <c r="H1031" s="36" t="str">
        <f t="shared" si="82"/>
        <v>_VCUGA</v>
      </c>
      <c r="I1031" s="36" t="s">
        <v>1032</v>
      </c>
      <c r="J1031" s="36" t="s">
        <v>1160</v>
      </c>
      <c r="K1031" s="36" t="str">
        <f t="shared" si="83"/>
        <v>_UG1AE</v>
      </c>
      <c r="L1031" s="36" t="s">
        <v>1161</v>
      </c>
      <c r="M1031" s="36" t="s">
        <v>1162</v>
      </c>
      <c r="N1031" s="36" t="str">
        <f t="shared" si="84"/>
        <v>_FFASO</v>
      </c>
      <c r="O1031" s="36" t="s">
        <v>1163</v>
      </c>
      <c r="P1031" s="36" t="s">
        <v>1178</v>
      </c>
      <c r="Q1031" s="36" t="s">
        <v>1179</v>
      </c>
    </row>
    <row r="1032" spans="1:17">
      <c r="A1032" s="36" t="s">
        <v>8622</v>
      </c>
      <c r="B1032" s="36" t="str">
        <f t="shared" si="80"/>
        <v>_30542</v>
      </c>
      <c r="C1032" s="36" t="s">
        <v>1322</v>
      </c>
      <c r="D1032" s="36" t="s">
        <v>89</v>
      </c>
      <c r="E1032" s="36" t="str">
        <f t="shared" si="81"/>
        <v>_CAMSU</v>
      </c>
      <c r="F1032" s="36" t="s">
        <v>46</v>
      </c>
      <c r="G1032" s="36" t="s">
        <v>1031</v>
      </c>
      <c r="H1032" s="36" t="str">
        <f t="shared" si="82"/>
        <v>_VCUGA</v>
      </c>
      <c r="I1032" s="36" t="s">
        <v>1032</v>
      </c>
      <c r="J1032" s="36" t="s">
        <v>1160</v>
      </c>
      <c r="K1032" s="36" t="str">
        <f t="shared" si="83"/>
        <v>_UG1AE</v>
      </c>
      <c r="L1032" s="36" t="s">
        <v>1161</v>
      </c>
      <c r="M1032" s="36" t="s">
        <v>1162</v>
      </c>
      <c r="N1032" s="36" t="str">
        <f t="shared" si="84"/>
        <v>_FFASO</v>
      </c>
      <c r="O1032" s="36" t="s">
        <v>1163</v>
      </c>
      <c r="P1032" s="36" t="s">
        <v>1178</v>
      </c>
      <c r="Q1032" s="36" t="s">
        <v>1179</v>
      </c>
    </row>
    <row r="1033" spans="1:17">
      <c r="A1033" s="36" t="s">
        <v>8623</v>
      </c>
      <c r="B1033" s="36" t="str">
        <f t="shared" si="80"/>
        <v>_30543</v>
      </c>
      <c r="C1033" s="36" t="s">
        <v>1323</v>
      </c>
      <c r="D1033" s="36" t="s">
        <v>89</v>
      </c>
      <c r="E1033" s="36" t="str">
        <f t="shared" si="81"/>
        <v>_CAMSU</v>
      </c>
      <c r="F1033" s="36" t="s">
        <v>46</v>
      </c>
      <c r="G1033" s="36" t="s">
        <v>1031</v>
      </c>
      <c r="H1033" s="36" t="str">
        <f t="shared" si="82"/>
        <v>_VCUGA</v>
      </c>
      <c r="I1033" s="36" t="s">
        <v>1032</v>
      </c>
      <c r="J1033" s="36" t="s">
        <v>1160</v>
      </c>
      <c r="K1033" s="36" t="str">
        <f t="shared" si="83"/>
        <v>_UG1AE</v>
      </c>
      <c r="L1033" s="36" t="s">
        <v>1161</v>
      </c>
      <c r="M1033" s="36" t="s">
        <v>1162</v>
      </c>
      <c r="N1033" s="36" t="str">
        <f t="shared" si="84"/>
        <v>_FFASO</v>
      </c>
      <c r="O1033" s="36" t="s">
        <v>1163</v>
      </c>
      <c r="P1033" s="36" t="s">
        <v>1178</v>
      </c>
      <c r="Q1033" s="36" t="s">
        <v>1179</v>
      </c>
    </row>
    <row r="1034" spans="1:17">
      <c r="A1034" s="36" t="s">
        <v>8624</v>
      </c>
      <c r="B1034" s="36" t="str">
        <f t="shared" si="80"/>
        <v>_30544</v>
      </c>
      <c r="C1034" s="36" t="s">
        <v>1324</v>
      </c>
      <c r="D1034" s="36" t="s">
        <v>89</v>
      </c>
      <c r="E1034" s="36" t="str">
        <f t="shared" si="81"/>
        <v>_CAMSU</v>
      </c>
      <c r="F1034" s="36" t="s">
        <v>46</v>
      </c>
      <c r="G1034" s="36" t="s">
        <v>1031</v>
      </c>
      <c r="H1034" s="36" t="str">
        <f t="shared" si="82"/>
        <v>_VCUGA</v>
      </c>
      <c r="I1034" s="36" t="s">
        <v>1032</v>
      </c>
      <c r="J1034" s="36" t="s">
        <v>1160</v>
      </c>
      <c r="K1034" s="36" t="str">
        <f t="shared" si="83"/>
        <v>_UG1AE</v>
      </c>
      <c r="L1034" s="36" t="s">
        <v>1161</v>
      </c>
      <c r="M1034" s="36" t="s">
        <v>1162</v>
      </c>
      <c r="N1034" s="36" t="str">
        <f t="shared" si="84"/>
        <v>_FFASO</v>
      </c>
      <c r="O1034" s="36" t="s">
        <v>1163</v>
      </c>
      <c r="P1034" s="36" t="s">
        <v>1178</v>
      </c>
      <c r="Q1034" s="36" t="s">
        <v>1179</v>
      </c>
    </row>
    <row r="1035" spans="1:17">
      <c r="A1035" s="36" t="s">
        <v>8625</v>
      </c>
      <c r="B1035" s="36" t="str">
        <f t="shared" si="80"/>
        <v>_30545</v>
      </c>
      <c r="C1035" s="36" t="s">
        <v>1325</v>
      </c>
      <c r="D1035" s="36" t="s">
        <v>89</v>
      </c>
      <c r="E1035" s="36" t="str">
        <f t="shared" si="81"/>
        <v>_CAMSU</v>
      </c>
      <c r="F1035" s="36" t="s">
        <v>46</v>
      </c>
      <c r="G1035" s="36" t="s">
        <v>1031</v>
      </c>
      <c r="H1035" s="36" t="str">
        <f t="shared" si="82"/>
        <v>_VCUGA</v>
      </c>
      <c r="I1035" s="36" t="s">
        <v>1032</v>
      </c>
      <c r="J1035" s="36" t="s">
        <v>1160</v>
      </c>
      <c r="K1035" s="36" t="str">
        <f t="shared" si="83"/>
        <v>_UG1AE</v>
      </c>
      <c r="L1035" s="36" t="s">
        <v>1161</v>
      </c>
      <c r="M1035" s="36" t="s">
        <v>1162</v>
      </c>
      <c r="N1035" s="36" t="str">
        <f t="shared" si="84"/>
        <v>_FFASO</v>
      </c>
      <c r="O1035" s="36" t="s">
        <v>1163</v>
      </c>
      <c r="P1035" s="36" t="s">
        <v>1178</v>
      </c>
      <c r="Q1035" s="36" t="s">
        <v>1179</v>
      </c>
    </row>
    <row r="1036" spans="1:17">
      <c r="A1036" s="36" t="s">
        <v>8626</v>
      </c>
      <c r="B1036" s="36" t="str">
        <f t="shared" si="80"/>
        <v>_30546</v>
      </c>
      <c r="C1036" s="36" t="s">
        <v>1326</v>
      </c>
      <c r="D1036" s="36" t="s">
        <v>89</v>
      </c>
      <c r="E1036" s="36" t="str">
        <f t="shared" si="81"/>
        <v>_CAMSU</v>
      </c>
      <c r="F1036" s="36" t="s">
        <v>46</v>
      </c>
      <c r="G1036" s="36" t="s">
        <v>1031</v>
      </c>
      <c r="H1036" s="36" t="str">
        <f t="shared" si="82"/>
        <v>_VCUGA</v>
      </c>
      <c r="I1036" s="36" t="s">
        <v>1032</v>
      </c>
      <c r="J1036" s="36" t="s">
        <v>1160</v>
      </c>
      <c r="K1036" s="36" t="str">
        <f t="shared" si="83"/>
        <v>_UG1AE</v>
      </c>
      <c r="L1036" s="36" t="s">
        <v>1161</v>
      </c>
      <c r="M1036" s="36" t="s">
        <v>1162</v>
      </c>
      <c r="N1036" s="36" t="str">
        <f t="shared" si="84"/>
        <v>_FFASO</v>
      </c>
      <c r="O1036" s="36" t="s">
        <v>1163</v>
      </c>
      <c r="P1036" s="36" t="s">
        <v>1178</v>
      </c>
      <c r="Q1036" s="36" t="s">
        <v>1179</v>
      </c>
    </row>
    <row r="1037" spans="1:17">
      <c r="A1037" s="36" t="s">
        <v>8627</v>
      </c>
      <c r="B1037" s="36" t="str">
        <f t="shared" si="80"/>
        <v>_30547</v>
      </c>
      <c r="C1037" s="36" t="s">
        <v>1327</v>
      </c>
      <c r="D1037" s="36" t="s">
        <v>89</v>
      </c>
      <c r="E1037" s="36" t="str">
        <f t="shared" si="81"/>
        <v>_CAMSU</v>
      </c>
      <c r="F1037" s="36" t="s">
        <v>46</v>
      </c>
      <c r="G1037" s="36" t="s">
        <v>1031</v>
      </c>
      <c r="H1037" s="36" t="str">
        <f t="shared" si="82"/>
        <v>_VCUGA</v>
      </c>
      <c r="I1037" s="36" t="s">
        <v>1032</v>
      </c>
      <c r="J1037" s="36" t="s">
        <v>1160</v>
      </c>
      <c r="K1037" s="36" t="str">
        <f t="shared" si="83"/>
        <v>_UG1AE</v>
      </c>
      <c r="L1037" s="36" t="s">
        <v>1161</v>
      </c>
      <c r="M1037" s="36" t="s">
        <v>1162</v>
      </c>
      <c r="N1037" s="36" t="str">
        <f t="shared" si="84"/>
        <v>_FFASO</v>
      </c>
      <c r="O1037" s="36" t="s">
        <v>1163</v>
      </c>
      <c r="P1037" s="36" t="s">
        <v>1178</v>
      </c>
      <c r="Q1037" s="36" t="s">
        <v>1179</v>
      </c>
    </row>
    <row r="1038" spans="1:17">
      <c r="A1038" s="36" t="s">
        <v>8628</v>
      </c>
      <c r="B1038" s="36" t="str">
        <f t="shared" si="80"/>
        <v>_30548</v>
      </c>
      <c r="C1038" s="36" t="s">
        <v>1328</v>
      </c>
      <c r="D1038" s="36" t="s">
        <v>89</v>
      </c>
      <c r="E1038" s="36" t="str">
        <f t="shared" si="81"/>
        <v>_CAMSU</v>
      </c>
      <c r="F1038" s="36" t="s">
        <v>46</v>
      </c>
      <c r="G1038" s="36" t="s">
        <v>1031</v>
      </c>
      <c r="H1038" s="36" t="str">
        <f t="shared" si="82"/>
        <v>_VCUGA</v>
      </c>
      <c r="I1038" s="36" t="s">
        <v>1032</v>
      </c>
      <c r="J1038" s="36" t="s">
        <v>1160</v>
      </c>
      <c r="K1038" s="36" t="str">
        <f t="shared" si="83"/>
        <v>_UG1AE</v>
      </c>
      <c r="L1038" s="36" t="s">
        <v>1161</v>
      </c>
      <c r="M1038" s="36" t="s">
        <v>1162</v>
      </c>
      <c r="N1038" s="36" t="str">
        <f t="shared" si="84"/>
        <v>_FFASO</v>
      </c>
      <c r="O1038" s="36" t="s">
        <v>1163</v>
      </c>
      <c r="P1038" s="36" t="s">
        <v>1178</v>
      </c>
      <c r="Q1038" s="36" t="s">
        <v>1179</v>
      </c>
    </row>
    <row r="1039" spans="1:17">
      <c r="A1039" s="36" t="s">
        <v>8629</v>
      </c>
      <c r="B1039" s="36" t="str">
        <f t="shared" si="80"/>
        <v>_30549</v>
      </c>
      <c r="C1039" s="36" t="s">
        <v>1329</v>
      </c>
      <c r="D1039" s="36" t="s">
        <v>89</v>
      </c>
      <c r="E1039" s="36" t="str">
        <f t="shared" si="81"/>
        <v>_CAMSU</v>
      </c>
      <c r="F1039" s="36" t="s">
        <v>46</v>
      </c>
      <c r="G1039" s="36" t="s">
        <v>1031</v>
      </c>
      <c r="H1039" s="36" t="str">
        <f t="shared" si="82"/>
        <v>_VCUGA</v>
      </c>
      <c r="I1039" s="36" t="s">
        <v>1032</v>
      </c>
      <c r="J1039" s="36" t="s">
        <v>1160</v>
      </c>
      <c r="K1039" s="36" t="str">
        <f t="shared" si="83"/>
        <v>_UG1AE</v>
      </c>
      <c r="L1039" s="36" t="s">
        <v>1161</v>
      </c>
      <c r="M1039" s="36" t="s">
        <v>1162</v>
      </c>
      <c r="N1039" s="36" t="str">
        <f t="shared" si="84"/>
        <v>_FFASO</v>
      </c>
      <c r="O1039" s="36" t="s">
        <v>1163</v>
      </c>
      <c r="P1039" s="36" t="s">
        <v>1178</v>
      </c>
      <c r="Q1039" s="36" t="s">
        <v>1179</v>
      </c>
    </row>
    <row r="1040" spans="1:17">
      <c r="A1040" s="36" t="s">
        <v>8630</v>
      </c>
      <c r="B1040" s="36" t="str">
        <f t="shared" si="80"/>
        <v>_30550</v>
      </c>
      <c r="C1040" s="36" t="s">
        <v>1330</v>
      </c>
      <c r="D1040" s="36" t="s">
        <v>89</v>
      </c>
      <c r="E1040" s="36" t="str">
        <f t="shared" si="81"/>
        <v>_CAMSU</v>
      </c>
      <c r="F1040" s="36" t="s">
        <v>46</v>
      </c>
      <c r="G1040" s="36" t="s">
        <v>1031</v>
      </c>
      <c r="H1040" s="36" t="str">
        <f t="shared" si="82"/>
        <v>_VCUGA</v>
      </c>
      <c r="I1040" s="36" t="s">
        <v>1032</v>
      </c>
      <c r="J1040" s="36" t="s">
        <v>1160</v>
      </c>
      <c r="K1040" s="36" t="str">
        <f t="shared" si="83"/>
        <v>_UG1AE</v>
      </c>
      <c r="L1040" s="36" t="s">
        <v>1161</v>
      </c>
      <c r="M1040" s="36" t="s">
        <v>1162</v>
      </c>
      <c r="N1040" s="36" t="str">
        <f t="shared" si="84"/>
        <v>_FFASO</v>
      </c>
      <c r="O1040" s="36" t="s">
        <v>1163</v>
      </c>
      <c r="P1040" s="36" t="s">
        <v>1178</v>
      </c>
      <c r="Q1040" s="36" t="s">
        <v>1179</v>
      </c>
    </row>
    <row r="1041" spans="1:17">
      <c r="A1041" s="36" t="s">
        <v>8631</v>
      </c>
      <c r="B1041" s="36" t="str">
        <f t="shared" si="80"/>
        <v>_30551</v>
      </c>
      <c r="C1041" s="36" t="s">
        <v>1331</v>
      </c>
      <c r="D1041" s="36" t="s">
        <v>89</v>
      </c>
      <c r="E1041" s="36" t="str">
        <f t="shared" si="81"/>
        <v>_CAMSU</v>
      </c>
      <c r="F1041" s="36" t="s">
        <v>46</v>
      </c>
      <c r="G1041" s="36" t="s">
        <v>1031</v>
      </c>
      <c r="H1041" s="36" t="str">
        <f t="shared" si="82"/>
        <v>_VCUGA</v>
      </c>
      <c r="I1041" s="36" t="s">
        <v>1032</v>
      </c>
      <c r="J1041" s="36" t="s">
        <v>1160</v>
      </c>
      <c r="K1041" s="36" t="str">
        <f t="shared" si="83"/>
        <v>_UG1AE</v>
      </c>
      <c r="L1041" s="36" t="s">
        <v>1161</v>
      </c>
      <c r="M1041" s="36" t="s">
        <v>1162</v>
      </c>
      <c r="N1041" s="36" t="str">
        <f t="shared" si="84"/>
        <v>_FFASO</v>
      </c>
      <c r="O1041" s="36" t="s">
        <v>1163</v>
      </c>
      <c r="P1041" s="36" t="s">
        <v>1178</v>
      </c>
      <c r="Q1041" s="36" t="s">
        <v>1179</v>
      </c>
    </row>
    <row r="1042" spans="1:17">
      <c r="A1042" s="36" t="s">
        <v>8632</v>
      </c>
      <c r="B1042" s="36" t="str">
        <f t="shared" si="80"/>
        <v>_30552</v>
      </c>
      <c r="C1042" s="36" t="s">
        <v>1332</v>
      </c>
      <c r="D1042" s="36" t="s">
        <v>89</v>
      </c>
      <c r="E1042" s="36" t="str">
        <f t="shared" si="81"/>
        <v>_CAMSU</v>
      </c>
      <c r="F1042" s="36" t="s">
        <v>46</v>
      </c>
      <c r="G1042" s="36" t="s">
        <v>1031</v>
      </c>
      <c r="H1042" s="36" t="str">
        <f t="shared" si="82"/>
        <v>_VCUGA</v>
      </c>
      <c r="I1042" s="36" t="s">
        <v>1032</v>
      </c>
      <c r="J1042" s="36" t="s">
        <v>1160</v>
      </c>
      <c r="K1042" s="36" t="str">
        <f t="shared" si="83"/>
        <v>_UG1AE</v>
      </c>
      <c r="L1042" s="36" t="s">
        <v>1161</v>
      </c>
      <c r="M1042" s="36" t="s">
        <v>1162</v>
      </c>
      <c r="N1042" s="36" t="str">
        <f t="shared" si="84"/>
        <v>_FFASO</v>
      </c>
      <c r="O1042" s="36" t="s">
        <v>1163</v>
      </c>
      <c r="P1042" s="36" t="s">
        <v>1178</v>
      </c>
      <c r="Q1042" s="36" t="s">
        <v>1179</v>
      </c>
    </row>
    <row r="1043" spans="1:17">
      <c r="A1043" s="36" t="s">
        <v>8633</v>
      </c>
      <c r="B1043" s="36" t="str">
        <f t="shared" si="80"/>
        <v>_30553</v>
      </c>
      <c r="C1043" s="36" t="s">
        <v>1333</v>
      </c>
      <c r="D1043" s="36" t="s">
        <v>89</v>
      </c>
      <c r="E1043" s="36" t="str">
        <f t="shared" si="81"/>
        <v>_CAMSU</v>
      </c>
      <c r="F1043" s="36" t="s">
        <v>46</v>
      </c>
      <c r="G1043" s="36" t="s">
        <v>1031</v>
      </c>
      <c r="H1043" s="36" t="str">
        <f t="shared" si="82"/>
        <v>_VCUGA</v>
      </c>
      <c r="I1043" s="36" t="s">
        <v>1032</v>
      </c>
      <c r="J1043" s="36" t="s">
        <v>1160</v>
      </c>
      <c r="K1043" s="36" t="str">
        <f t="shared" si="83"/>
        <v>_UG1AE</v>
      </c>
      <c r="L1043" s="36" t="s">
        <v>1161</v>
      </c>
      <c r="M1043" s="36" t="s">
        <v>1162</v>
      </c>
      <c r="N1043" s="36" t="str">
        <f t="shared" si="84"/>
        <v>_FFASO</v>
      </c>
      <c r="O1043" s="36" t="s">
        <v>1163</v>
      </c>
      <c r="P1043" s="36" t="s">
        <v>1178</v>
      </c>
      <c r="Q1043" s="36" t="s">
        <v>1179</v>
      </c>
    </row>
    <row r="1044" spans="1:17">
      <c r="A1044" s="36" t="s">
        <v>8634</v>
      </c>
      <c r="B1044" s="36" t="str">
        <f t="shared" si="80"/>
        <v>_30554</v>
      </c>
      <c r="C1044" s="36" t="s">
        <v>1334</v>
      </c>
      <c r="D1044" s="36" t="s">
        <v>89</v>
      </c>
      <c r="E1044" s="36" t="str">
        <f t="shared" si="81"/>
        <v>_CAMSU</v>
      </c>
      <c r="F1044" s="36" t="s">
        <v>46</v>
      </c>
      <c r="G1044" s="36" t="s">
        <v>1031</v>
      </c>
      <c r="H1044" s="36" t="str">
        <f t="shared" si="82"/>
        <v>_VCUGA</v>
      </c>
      <c r="I1044" s="36" t="s">
        <v>1032</v>
      </c>
      <c r="J1044" s="36" t="s">
        <v>1160</v>
      </c>
      <c r="K1044" s="36" t="str">
        <f t="shared" si="83"/>
        <v>_UG1AE</v>
      </c>
      <c r="L1044" s="36" t="s">
        <v>1161</v>
      </c>
      <c r="M1044" s="36" t="s">
        <v>1162</v>
      </c>
      <c r="N1044" s="36" t="str">
        <f t="shared" si="84"/>
        <v>_FFASO</v>
      </c>
      <c r="O1044" s="36" t="s">
        <v>1163</v>
      </c>
      <c r="P1044" s="36" t="s">
        <v>1178</v>
      </c>
      <c r="Q1044" s="36" t="s">
        <v>1179</v>
      </c>
    </row>
    <row r="1045" spans="1:17">
      <c r="A1045" s="36" t="s">
        <v>8635</v>
      </c>
      <c r="B1045" s="36" t="str">
        <f t="shared" si="80"/>
        <v>_30555</v>
      </c>
      <c r="C1045" s="36" t="s">
        <v>1335</v>
      </c>
      <c r="D1045" s="36" t="s">
        <v>89</v>
      </c>
      <c r="E1045" s="36" t="str">
        <f t="shared" si="81"/>
        <v>_CAMSU</v>
      </c>
      <c r="F1045" s="36" t="s">
        <v>46</v>
      </c>
      <c r="G1045" s="36" t="s">
        <v>1031</v>
      </c>
      <c r="H1045" s="36" t="str">
        <f t="shared" si="82"/>
        <v>_VCUGA</v>
      </c>
      <c r="I1045" s="36" t="s">
        <v>1032</v>
      </c>
      <c r="J1045" s="36" t="s">
        <v>1160</v>
      </c>
      <c r="K1045" s="36" t="str">
        <f t="shared" si="83"/>
        <v>_UG1AE</v>
      </c>
      <c r="L1045" s="36" t="s">
        <v>1161</v>
      </c>
      <c r="M1045" s="36" t="s">
        <v>1162</v>
      </c>
      <c r="N1045" s="36" t="str">
        <f t="shared" si="84"/>
        <v>_FFASO</v>
      </c>
      <c r="O1045" s="36" t="s">
        <v>1163</v>
      </c>
      <c r="P1045" s="36" t="s">
        <v>1178</v>
      </c>
      <c r="Q1045" s="36" t="s">
        <v>1179</v>
      </c>
    </row>
    <row r="1046" spans="1:17">
      <c r="A1046" s="36" t="s">
        <v>8636</v>
      </c>
      <c r="B1046" s="36" t="str">
        <f t="shared" si="80"/>
        <v>_30556</v>
      </c>
      <c r="C1046" s="36" t="s">
        <v>1336</v>
      </c>
      <c r="D1046" s="36" t="s">
        <v>89</v>
      </c>
      <c r="E1046" s="36" t="str">
        <f t="shared" si="81"/>
        <v>_CAMSU</v>
      </c>
      <c r="F1046" s="36" t="s">
        <v>46</v>
      </c>
      <c r="G1046" s="36" t="s">
        <v>1031</v>
      </c>
      <c r="H1046" s="36" t="str">
        <f t="shared" si="82"/>
        <v>_VCUGA</v>
      </c>
      <c r="I1046" s="36" t="s">
        <v>1032</v>
      </c>
      <c r="J1046" s="36" t="s">
        <v>1160</v>
      </c>
      <c r="K1046" s="36" t="str">
        <f t="shared" si="83"/>
        <v>_UG1AE</v>
      </c>
      <c r="L1046" s="36" t="s">
        <v>1161</v>
      </c>
      <c r="M1046" s="36" t="s">
        <v>1162</v>
      </c>
      <c r="N1046" s="36" t="str">
        <f t="shared" si="84"/>
        <v>_FFASO</v>
      </c>
      <c r="O1046" s="36" t="s">
        <v>1163</v>
      </c>
      <c r="P1046" s="36" t="s">
        <v>1178</v>
      </c>
      <c r="Q1046" s="36" t="s">
        <v>1179</v>
      </c>
    </row>
    <row r="1047" spans="1:17">
      <c r="A1047" s="36" t="s">
        <v>8637</v>
      </c>
      <c r="B1047" s="36" t="str">
        <f t="shared" si="80"/>
        <v>_30557</v>
      </c>
      <c r="C1047" s="36" t="s">
        <v>1337</v>
      </c>
      <c r="D1047" s="36" t="s">
        <v>89</v>
      </c>
      <c r="E1047" s="36" t="str">
        <f t="shared" si="81"/>
        <v>_CAMSU</v>
      </c>
      <c r="F1047" s="36" t="s">
        <v>46</v>
      </c>
      <c r="G1047" s="36" t="s">
        <v>1031</v>
      </c>
      <c r="H1047" s="36" t="str">
        <f t="shared" si="82"/>
        <v>_VCUGA</v>
      </c>
      <c r="I1047" s="36" t="s">
        <v>1032</v>
      </c>
      <c r="J1047" s="36" t="s">
        <v>1160</v>
      </c>
      <c r="K1047" s="36" t="str">
        <f t="shared" si="83"/>
        <v>_UG1AE</v>
      </c>
      <c r="L1047" s="36" t="s">
        <v>1161</v>
      </c>
      <c r="M1047" s="36" t="s">
        <v>1162</v>
      </c>
      <c r="N1047" s="36" t="str">
        <f t="shared" si="84"/>
        <v>_FFASO</v>
      </c>
      <c r="O1047" s="36" t="s">
        <v>1163</v>
      </c>
      <c r="P1047" s="36" t="s">
        <v>1178</v>
      </c>
      <c r="Q1047" s="36" t="s">
        <v>1179</v>
      </c>
    </row>
    <row r="1048" spans="1:17">
      <c r="A1048" s="36" t="s">
        <v>8638</v>
      </c>
      <c r="B1048" s="36" t="str">
        <f t="shared" si="80"/>
        <v>_30558</v>
      </c>
      <c r="C1048" s="36" t="s">
        <v>1338</v>
      </c>
      <c r="D1048" s="36" t="s">
        <v>89</v>
      </c>
      <c r="E1048" s="36" t="str">
        <f t="shared" si="81"/>
        <v>_CAMSU</v>
      </c>
      <c r="F1048" s="36" t="s">
        <v>46</v>
      </c>
      <c r="G1048" s="36" t="s">
        <v>1031</v>
      </c>
      <c r="H1048" s="36" t="str">
        <f t="shared" si="82"/>
        <v>_VCUGA</v>
      </c>
      <c r="I1048" s="36" t="s">
        <v>1032</v>
      </c>
      <c r="J1048" s="36" t="s">
        <v>1160</v>
      </c>
      <c r="K1048" s="36" t="str">
        <f t="shared" si="83"/>
        <v>_UG1AE</v>
      </c>
      <c r="L1048" s="36" t="s">
        <v>1161</v>
      </c>
      <c r="M1048" s="36" t="s">
        <v>1162</v>
      </c>
      <c r="N1048" s="36" t="str">
        <f t="shared" si="84"/>
        <v>_FFASO</v>
      </c>
      <c r="O1048" s="36" t="s">
        <v>1163</v>
      </c>
      <c r="P1048" s="36" t="s">
        <v>1178</v>
      </c>
      <c r="Q1048" s="36" t="s">
        <v>1179</v>
      </c>
    </row>
    <row r="1049" spans="1:17">
      <c r="A1049" s="36" t="s">
        <v>8639</v>
      </c>
      <c r="B1049" s="36" t="str">
        <f t="shared" si="80"/>
        <v>_30559</v>
      </c>
      <c r="C1049" s="36" t="s">
        <v>1339</v>
      </c>
      <c r="D1049" s="36" t="s">
        <v>89</v>
      </c>
      <c r="E1049" s="36" t="str">
        <f t="shared" si="81"/>
        <v>_CAMSU</v>
      </c>
      <c r="F1049" s="36" t="s">
        <v>46</v>
      </c>
      <c r="G1049" s="36" t="s">
        <v>1031</v>
      </c>
      <c r="H1049" s="36" t="str">
        <f t="shared" si="82"/>
        <v>_VCUGA</v>
      </c>
      <c r="I1049" s="36" t="s">
        <v>1032</v>
      </c>
      <c r="J1049" s="36" t="s">
        <v>1160</v>
      </c>
      <c r="K1049" s="36" t="str">
        <f t="shared" si="83"/>
        <v>_UG1AE</v>
      </c>
      <c r="L1049" s="36" t="s">
        <v>1161</v>
      </c>
      <c r="M1049" s="36" t="s">
        <v>1162</v>
      </c>
      <c r="N1049" s="36" t="str">
        <f t="shared" si="84"/>
        <v>_FFASO</v>
      </c>
      <c r="O1049" s="36" t="s">
        <v>1163</v>
      </c>
      <c r="P1049" s="36" t="s">
        <v>1178</v>
      </c>
      <c r="Q1049" s="36" t="s">
        <v>1179</v>
      </c>
    </row>
    <row r="1050" spans="1:17">
      <c r="A1050" s="36" t="s">
        <v>8640</v>
      </c>
      <c r="B1050" s="36" t="str">
        <f t="shared" si="80"/>
        <v>_30560</v>
      </c>
      <c r="C1050" s="36" t="s">
        <v>1340</v>
      </c>
      <c r="D1050" s="36" t="s">
        <v>89</v>
      </c>
      <c r="E1050" s="36" t="str">
        <f t="shared" si="81"/>
        <v>_CAMSU</v>
      </c>
      <c r="F1050" s="36" t="s">
        <v>46</v>
      </c>
      <c r="G1050" s="36" t="s">
        <v>1031</v>
      </c>
      <c r="H1050" s="36" t="str">
        <f t="shared" si="82"/>
        <v>_VCUGA</v>
      </c>
      <c r="I1050" s="36" t="s">
        <v>1032</v>
      </c>
      <c r="J1050" s="36" t="s">
        <v>1160</v>
      </c>
      <c r="K1050" s="36" t="str">
        <f t="shared" si="83"/>
        <v>_UG1AE</v>
      </c>
      <c r="L1050" s="36" t="s">
        <v>1161</v>
      </c>
      <c r="M1050" s="36" t="s">
        <v>1162</v>
      </c>
      <c r="N1050" s="36" t="str">
        <f t="shared" si="84"/>
        <v>_FFASO</v>
      </c>
      <c r="O1050" s="36" t="s">
        <v>1163</v>
      </c>
      <c r="P1050" s="36" t="s">
        <v>1178</v>
      </c>
      <c r="Q1050" s="36" t="s">
        <v>1179</v>
      </c>
    </row>
    <row r="1051" spans="1:17">
      <c r="A1051" s="36" t="s">
        <v>8641</v>
      </c>
      <c r="B1051" s="36" t="str">
        <f t="shared" si="80"/>
        <v>_30561</v>
      </c>
      <c r="C1051" s="36" t="s">
        <v>1341</v>
      </c>
      <c r="D1051" s="36" t="s">
        <v>89</v>
      </c>
      <c r="E1051" s="36" t="str">
        <f t="shared" si="81"/>
        <v>_CAMSU</v>
      </c>
      <c r="F1051" s="36" t="s">
        <v>46</v>
      </c>
      <c r="G1051" s="36" t="s">
        <v>1031</v>
      </c>
      <c r="H1051" s="36" t="str">
        <f t="shared" si="82"/>
        <v>_VCUGA</v>
      </c>
      <c r="I1051" s="36" t="s">
        <v>1032</v>
      </c>
      <c r="J1051" s="36" t="s">
        <v>1160</v>
      </c>
      <c r="K1051" s="36" t="str">
        <f t="shared" si="83"/>
        <v>_UG1AE</v>
      </c>
      <c r="L1051" s="36" t="s">
        <v>1161</v>
      </c>
      <c r="M1051" s="36" t="s">
        <v>1162</v>
      </c>
      <c r="N1051" s="36" t="str">
        <f t="shared" si="84"/>
        <v>_FFASO</v>
      </c>
      <c r="O1051" s="36" t="s">
        <v>1163</v>
      </c>
      <c r="P1051" s="36" t="s">
        <v>1178</v>
      </c>
      <c r="Q1051" s="36" t="s">
        <v>1179</v>
      </c>
    </row>
    <row r="1052" spans="1:17">
      <c r="A1052" s="36" t="s">
        <v>8642</v>
      </c>
      <c r="B1052" s="36" t="str">
        <f t="shared" si="80"/>
        <v>_30562</v>
      </c>
      <c r="C1052" s="36" t="s">
        <v>1342</v>
      </c>
      <c r="D1052" s="36" t="s">
        <v>89</v>
      </c>
      <c r="E1052" s="36" t="str">
        <f t="shared" si="81"/>
        <v>_CAMSU</v>
      </c>
      <c r="F1052" s="36" t="s">
        <v>46</v>
      </c>
      <c r="G1052" s="36" t="s">
        <v>1031</v>
      </c>
      <c r="H1052" s="36" t="str">
        <f t="shared" si="82"/>
        <v>_VCUGA</v>
      </c>
      <c r="I1052" s="36" t="s">
        <v>1032</v>
      </c>
      <c r="J1052" s="36" t="s">
        <v>1160</v>
      </c>
      <c r="K1052" s="36" t="str">
        <f t="shared" si="83"/>
        <v>_UG1AE</v>
      </c>
      <c r="L1052" s="36" t="s">
        <v>1161</v>
      </c>
      <c r="M1052" s="36" t="s">
        <v>1162</v>
      </c>
      <c r="N1052" s="36" t="str">
        <f t="shared" si="84"/>
        <v>_FFASO</v>
      </c>
      <c r="O1052" s="36" t="s">
        <v>1163</v>
      </c>
      <c r="P1052" s="36" t="s">
        <v>1178</v>
      </c>
      <c r="Q1052" s="36" t="s">
        <v>1179</v>
      </c>
    </row>
    <row r="1053" spans="1:17">
      <c r="A1053" s="36" t="s">
        <v>8643</v>
      </c>
      <c r="B1053" s="36" t="str">
        <f t="shared" si="80"/>
        <v>_30563</v>
      </c>
      <c r="C1053" s="36" t="s">
        <v>1343</v>
      </c>
      <c r="D1053" s="36" t="s">
        <v>89</v>
      </c>
      <c r="E1053" s="36" t="str">
        <f t="shared" si="81"/>
        <v>_CAMSU</v>
      </c>
      <c r="F1053" s="36" t="s">
        <v>46</v>
      </c>
      <c r="G1053" s="36" t="s">
        <v>1031</v>
      </c>
      <c r="H1053" s="36" t="str">
        <f t="shared" si="82"/>
        <v>_VCUGA</v>
      </c>
      <c r="I1053" s="36" t="s">
        <v>1032</v>
      </c>
      <c r="J1053" s="36" t="s">
        <v>1160</v>
      </c>
      <c r="K1053" s="36" t="str">
        <f t="shared" si="83"/>
        <v>_UG1AE</v>
      </c>
      <c r="L1053" s="36" t="s">
        <v>1161</v>
      </c>
      <c r="M1053" s="36" t="s">
        <v>1162</v>
      </c>
      <c r="N1053" s="36" t="str">
        <f t="shared" si="84"/>
        <v>_FFASO</v>
      </c>
      <c r="O1053" s="36" t="s">
        <v>1163</v>
      </c>
      <c r="P1053" s="36" t="s">
        <v>1178</v>
      </c>
      <c r="Q1053" s="36" t="s">
        <v>1179</v>
      </c>
    </row>
    <row r="1054" spans="1:17">
      <c r="A1054" s="36" t="s">
        <v>8644</v>
      </c>
      <c r="B1054" s="36" t="str">
        <f t="shared" si="80"/>
        <v>_30564</v>
      </c>
      <c r="C1054" s="36" t="s">
        <v>1344</v>
      </c>
      <c r="D1054" s="36" t="s">
        <v>89</v>
      </c>
      <c r="E1054" s="36" t="str">
        <f t="shared" si="81"/>
        <v>_CAMSU</v>
      </c>
      <c r="F1054" s="36" t="s">
        <v>46</v>
      </c>
      <c r="G1054" s="36" t="s">
        <v>1031</v>
      </c>
      <c r="H1054" s="36" t="str">
        <f t="shared" si="82"/>
        <v>_VCUGA</v>
      </c>
      <c r="I1054" s="36" t="s">
        <v>1032</v>
      </c>
      <c r="J1054" s="36" t="s">
        <v>1160</v>
      </c>
      <c r="K1054" s="36" t="str">
        <f t="shared" si="83"/>
        <v>_UG1AE</v>
      </c>
      <c r="L1054" s="36" t="s">
        <v>1161</v>
      </c>
      <c r="M1054" s="36" t="s">
        <v>1162</v>
      </c>
      <c r="N1054" s="36" t="str">
        <f t="shared" si="84"/>
        <v>_FFASO</v>
      </c>
      <c r="O1054" s="36" t="s">
        <v>1163</v>
      </c>
      <c r="P1054" s="36" t="s">
        <v>1178</v>
      </c>
      <c r="Q1054" s="36" t="s">
        <v>1179</v>
      </c>
    </row>
    <row r="1055" spans="1:17">
      <c r="A1055" s="36" t="s">
        <v>8645</v>
      </c>
      <c r="B1055" s="36" t="str">
        <f t="shared" si="80"/>
        <v>_30565</v>
      </c>
      <c r="C1055" s="36" t="s">
        <v>1345</v>
      </c>
      <c r="D1055" s="36" t="s">
        <v>89</v>
      </c>
      <c r="E1055" s="36" t="str">
        <f t="shared" si="81"/>
        <v>_CAMSU</v>
      </c>
      <c r="F1055" s="36" t="s">
        <v>46</v>
      </c>
      <c r="G1055" s="36" t="s">
        <v>1031</v>
      </c>
      <c r="H1055" s="36" t="str">
        <f t="shared" si="82"/>
        <v>_VCUGA</v>
      </c>
      <c r="I1055" s="36" t="s">
        <v>1032</v>
      </c>
      <c r="J1055" s="36" t="s">
        <v>1160</v>
      </c>
      <c r="K1055" s="36" t="str">
        <f t="shared" si="83"/>
        <v>_UG1AE</v>
      </c>
      <c r="L1055" s="36" t="s">
        <v>1161</v>
      </c>
      <c r="M1055" s="36" t="s">
        <v>1162</v>
      </c>
      <c r="N1055" s="36" t="str">
        <f t="shared" si="84"/>
        <v>_FFASO</v>
      </c>
      <c r="O1055" s="36" t="s">
        <v>1163</v>
      </c>
      <c r="P1055" s="36" t="s">
        <v>1178</v>
      </c>
      <c r="Q1055" s="36" t="s">
        <v>1179</v>
      </c>
    </row>
    <row r="1056" spans="1:17">
      <c r="A1056" s="36" t="s">
        <v>8646</v>
      </c>
      <c r="B1056" s="36" t="str">
        <f t="shared" si="80"/>
        <v>_30566</v>
      </c>
      <c r="C1056" s="36" t="s">
        <v>1346</v>
      </c>
      <c r="D1056" s="36" t="s">
        <v>89</v>
      </c>
      <c r="E1056" s="36" t="str">
        <f t="shared" si="81"/>
        <v>_CAMSU</v>
      </c>
      <c r="F1056" s="36" t="s">
        <v>46</v>
      </c>
      <c r="G1056" s="36" t="s">
        <v>1031</v>
      </c>
      <c r="H1056" s="36" t="str">
        <f t="shared" si="82"/>
        <v>_VCUGA</v>
      </c>
      <c r="I1056" s="36" t="s">
        <v>1032</v>
      </c>
      <c r="J1056" s="36" t="s">
        <v>1160</v>
      </c>
      <c r="K1056" s="36" t="str">
        <f t="shared" si="83"/>
        <v>_UG1AE</v>
      </c>
      <c r="L1056" s="36" t="s">
        <v>1161</v>
      </c>
      <c r="M1056" s="36" t="s">
        <v>1162</v>
      </c>
      <c r="N1056" s="36" t="str">
        <f t="shared" si="84"/>
        <v>_FFASO</v>
      </c>
      <c r="O1056" s="36" t="s">
        <v>1163</v>
      </c>
      <c r="P1056" s="36" t="s">
        <v>1178</v>
      </c>
      <c r="Q1056" s="36" t="s">
        <v>1179</v>
      </c>
    </row>
    <row r="1057" spans="1:17">
      <c r="A1057" s="36" t="s">
        <v>8647</v>
      </c>
      <c r="B1057" s="36" t="str">
        <f t="shared" si="80"/>
        <v>_30567</v>
      </c>
      <c r="C1057" s="36" t="s">
        <v>1347</v>
      </c>
      <c r="D1057" s="36" t="s">
        <v>89</v>
      </c>
      <c r="E1057" s="36" t="str">
        <f t="shared" si="81"/>
        <v>_CAMSU</v>
      </c>
      <c r="F1057" s="36" t="s">
        <v>46</v>
      </c>
      <c r="G1057" s="36" t="s">
        <v>1031</v>
      </c>
      <c r="H1057" s="36" t="str">
        <f t="shared" si="82"/>
        <v>_VCUGA</v>
      </c>
      <c r="I1057" s="36" t="s">
        <v>1032</v>
      </c>
      <c r="J1057" s="36" t="s">
        <v>1160</v>
      </c>
      <c r="K1057" s="36" t="str">
        <f t="shared" si="83"/>
        <v>_UG1AE</v>
      </c>
      <c r="L1057" s="36" t="s">
        <v>1161</v>
      </c>
      <c r="M1057" s="36" t="s">
        <v>1162</v>
      </c>
      <c r="N1057" s="36" t="str">
        <f t="shared" si="84"/>
        <v>_FFASO</v>
      </c>
      <c r="O1057" s="36" t="s">
        <v>1163</v>
      </c>
      <c r="P1057" s="36" t="s">
        <v>1178</v>
      </c>
      <c r="Q1057" s="36" t="s">
        <v>1179</v>
      </c>
    </row>
    <row r="1058" spans="1:17">
      <c r="A1058" s="36" t="s">
        <v>8648</v>
      </c>
      <c r="B1058" s="36" t="str">
        <f t="shared" si="80"/>
        <v>_30568</v>
      </c>
      <c r="C1058" s="36" t="s">
        <v>1348</v>
      </c>
      <c r="D1058" s="36" t="s">
        <v>89</v>
      </c>
      <c r="E1058" s="36" t="str">
        <f t="shared" si="81"/>
        <v>_CAMSU</v>
      </c>
      <c r="F1058" s="36" t="s">
        <v>46</v>
      </c>
      <c r="G1058" s="36" t="s">
        <v>1031</v>
      </c>
      <c r="H1058" s="36" t="str">
        <f t="shared" si="82"/>
        <v>_VCUGA</v>
      </c>
      <c r="I1058" s="36" t="s">
        <v>1032</v>
      </c>
      <c r="J1058" s="36" t="s">
        <v>1160</v>
      </c>
      <c r="K1058" s="36" t="str">
        <f t="shared" si="83"/>
        <v>_UG1AE</v>
      </c>
      <c r="L1058" s="36" t="s">
        <v>1161</v>
      </c>
      <c r="M1058" s="36" t="s">
        <v>1162</v>
      </c>
      <c r="N1058" s="36" t="str">
        <f t="shared" si="84"/>
        <v>_FFASO</v>
      </c>
      <c r="O1058" s="36" t="s">
        <v>1163</v>
      </c>
      <c r="P1058" s="36" t="s">
        <v>1178</v>
      </c>
      <c r="Q1058" s="36" t="s">
        <v>1179</v>
      </c>
    </row>
    <row r="1059" spans="1:17">
      <c r="A1059" s="36" t="s">
        <v>8649</v>
      </c>
      <c r="B1059" s="36" t="str">
        <f t="shared" si="80"/>
        <v>_30569</v>
      </c>
      <c r="C1059" s="36" t="s">
        <v>1349</v>
      </c>
      <c r="D1059" s="36" t="s">
        <v>89</v>
      </c>
      <c r="E1059" s="36" t="str">
        <f t="shared" si="81"/>
        <v>_CAMSU</v>
      </c>
      <c r="F1059" s="36" t="s">
        <v>46</v>
      </c>
      <c r="G1059" s="36" t="s">
        <v>1031</v>
      </c>
      <c r="H1059" s="36" t="str">
        <f t="shared" si="82"/>
        <v>_VCUGA</v>
      </c>
      <c r="I1059" s="36" t="s">
        <v>1032</v>
      </c>
      <c r="J1059" s="36" t="s">
        <v>1160</v>
      </c>
      <c r="K1059" s="36" t="str">
        <f t="shared" si="83"/>
        <v>_UG1AE</v>
      </c>
      <c r="L1059" s="36" t="s">
        <v>1161</v>
      </c>
      <c r="M1059" s="36" t="s">
        <v>1162</v>
      </c>
      <c r="N1059" s="36" t="str">
        <f t="shared" si="84"/>
        <v>_FFASO</v>
      </c>
      <c r="O1059" s="36" t="s">
        <v>1163</v>
      </c>
      <c r="P1059" s="36" t="s">
        <v>1178</v>
      </c>
      <c r="Q1059" s="36" t="s">
        <v>1179</v>
      </c>
    </row>
    <row r="1060" spans="1:17">
      <c r="A1060" s="36" t="s">
        <v>8650</v>
      </c>
      <c r="B1060" s="36" t="str">
        <f t="shared" si="80"/>
        <v>_30570</v>
      </c>
      <c r="C1060" s="36" t="s">
        <v>1350</v>
      </c>
      <c r="D1060" s="36" t="s">
        <v>89</v>
      </c>
      <c r="E1060" s="36" t="str">
        <f t="shared" si="81"/>
        <v>_CAMSU</v>
      </c>
      <c r="F1060" s="36" t="s">
        <v>46</v>
      </c>
      <c r="G1060" s="36" t="s">
        <v>1031</v>
      </c>
      <c r="H1060" s="36" t="str">
        <f t="shared" si="82"/>
        <v>_VCUGA</v>
      </c>
      <c r="I1060" s="36" t="s">
        <v>1032</v>
      </c>
      <c r="J1060" s="36" t="s">
        <v>1160</v>
      </c>
      <c r="K1060" s="36" t="str">
        <f t="shared" si="83"/>
        <v>_UG1AE</v>
      </c>
      <c r="L1060" s="36" t="s">
        <v>1161</v>
      </c>
      <c r="M1060" s="36" t="s">
        <v>1162</v>
      </c>
      <c r="N1060" s="36" t="str">
        <f t="shared" si="84"/>
        <v>_FFASO</v>
      </c>
      <c r="O1060" s="36" t="s">
        <v>1163</v>
      </c>
      <c r="P1060" s="36" t="s">
        <v>1178</v>
      </c>
      <c r="Q1060" s="36" t="s">
        <v>1179</v>
      </c>
    </row>
    <row r="1061" spans="1:17">
      <c r="A1061" s="36" t="s">
        <v>8651</v>
      </c>
      <c r="B1061" s="36" t="str">
        <f t="shared" si="80"/>
        <v>_30571</v>
      </c>
      <c r="C1061" s="36" t="s">
        <v>1351</v>
      </c>
      <c r="D1061" s="36" t="s">
        <v>89</v>
      </c>
      <c r="E1061" s="36" t="str">
        <f t="shared" si="81"/>
        <v>_CAMSU</v>
      </c>
      <c r="F1061" s="36" t="s">
        <v>46</v>
      </c>
      <c r="G1061" s="36" t="s">
        <v>1031</v>
      </c>
      <c r="H1061" s="36" t="str">
        <f t="shared" si="82"/>
        <v>_VCUGA</v>
      </c>
      <c r="I1061" s="36" t="s">
        <v>1032</v>
      </c>
      <c r="J1061" s="36" t="s">
        <v>1160</v>
      </c>
      <c r="K1061" s="36" t="str">
        <f t="shared" si="83"/>
        <v>_UG1AE</v>
      </c>
      <c r="L1061" s="36" t="s">
        <v>1161</v>
      </c>
      <c r="M1061" s="36" t="s">
        <v>1162</v>
      </c>
      <c r="N1061" s="36" t="str">
        <f t="shared" si="84"/>
        <v>_FFASO</v>
      </c>
      <c r="O1061" s="36" t="s">
        <v>1163</v>
      </c>
      <c r="P1061" s="36" t="s">
        <v>1178</v>
      </c>
      <c r="Q1061" s="36" t="s">
        <v>1179</v>
      </c>
    </row>
    <row r="1062" spans="1:17">
      <c r="A1062" s="36" t="s">
        <v>8652</v>
      </c>
      <c r="B1062" s="36" t="str">
        <f t="shared" si="80"/>
        <v>_30572</v>
      </c>
      <c r="C1062" s="36" t="s">
        <v>1352</v>
      </c>
      <c r="D1062" s="36" t="s">
        <v>89</v>
      </c>
      <c r="E1062" s="36" t="str">
        <f t="shared" si="81"/>
        <v>_CAMSU</v>
      </c>
      <c r="F1062" s="36" t="s">
        <v>46</v>
      </c>
      <c r="G1062" s="36" t="s">
        <v>1031</v>
      </c>
      <c r="H1062" s="36" t="str">
        <f t="shared" si="82"/>
        <v>_VCUGA</v>
      </c>
      <c r="I1062" s="36" t="s">
        <v>1032</v>
      </c>
      <c r="J1062" s="36" t="s">
        <v>1160</v>
      </c>
      <c r="K1062" s="36" t="str">
        <f t="shared" si="83"/>
        <v>_UG1AE</v>
      </c>
      <c r="L1062" s="36" t="s">
        <v>1161</v>
      </c>
      <c r="M1062" s="36" t="s">
        <v>1162</v>
      </c>
      <c r="N1062" s="36" t="str">
        <f t="shared" si="84"/>
        <v>_FFASO</v>
      </c>
      <c r="O1062" s="36" t="s">
        <v>1163</v>
      </c>
      <c r="P1062" s="36" t="s">
        <v>1178</v>
      </c>
      <c r="Q1062" s="36" t="s">
        <v>1179</v>
      </c>
    </row>
    <row r="1063" spans="1:17">
      <c r="A1063" s="36" t="s">
        <v>8653</v>
      </c>
      <c r="B1063" s="36" t="str">
        <f t="shared" si="80"/>
        <v>_30573</v>
      </c>
      <c r="C1063" s="36" t="s">
        <v>1353</v>
      </c>
      <c r="D1063" s="36" t="s">
        <v>89</v>
      </c>
      <c r="E1063" s="36" t="str">
        <f t="shared" si="81"/>
        <v>_CAMSU</v>
      </c>
      <c r="F1063" s="36" t="s">
        <v>46</v>
      </c>
      <c r="G1063" s="36" t="s">
        <v>1031</v>
      </c>
      <c r="H1063" s="36" t="str">
        <f t="shared" si="82"/>
        <v>_VCUGA</v>
      </c>
      <c r="I1063" s="36" t="s">
        <v>1032</v>
      </c>
      <c r="J1063" s="36" t="s">
        <v>1160</v>
      </c>
      <c r="K1063" s="36" t="str">
        <f t="shared" si="83"/>
        <v>_UG1AE</v>
      </c>
      <c r="L1063" s="36" t="s">
        <v>1161</v>
      </c>
      <c r="M1063" s="36" t="s">
        <v>1162</v>
      </c>
      <c r="N1063" s="36" t="str">
        <f t="shared" si="84"/>
        <v>_FFASO</v>
      </c>
      <c r="O1063" s="36" t="s">
        <v>1163</v>
      </c>
      <c r="P1063" s="36" t="s">
        <v>1178</v>
      </c>
      <c r="Q1063" s="36" t="s">
        <v>1179</v>
      </c>
    </row>
    <row r="1064" spans="1:17">
      <c r="A1064" s="36" t="s">
        <v>8654</v>
      </c>
      <c r="B1064" s="36" t="str">
        <f t="shared" si="80"/>
        <v>_30574</v>
      </c>
      <c r="C1064" s="36" t="s">
        <v>1354</v>
      </c>
      <c r="D1064" s="36" t="s">
        <v>89</v>
      </c>
      <c r="E1064" s="36" t="str">
        <f t="shared" si="81"/>
        <v>_CAMSU</v>
      </c>
      <c r="F1064" s="36" t="s">
        <v>46</v>
      </c>
      <c r="G1064" s="36" t="s">
        <v>1031</v>
      </c>
      <c r="H1064" s="36" t="str">
        <f t="shared" si="82"/>
        <v>_VCUGA</v>
      </c>
      <c r="I1064" s="36" t="s">
        <v>1032</v>
      </c>
      <c r="J1064" s="36" t="s">
        <v>1160</v>
      </c>
      <c r="K1064" s="36" t="str">
        <f t="shared" si="83"/>
        <v>_UG1AE</v>
      </c>
      <c r="L1064" s="36" t="s">
        <v>1161</v>
      </c>
      <c r="M1064" s="36" t="s">
        <v>1162</v>
      </c>
      <c r="N1064" s="36" t="str">
        <f t="shared" si="84"/>
        <v>_FFASO</v>
      </c>
      <c r="O1064" s="36" t="s">
        <v>1163</v>
      </c>
      <c r="P1064" s="36" t="s">
        <v>1178</v>
      </c>
      <c r="Q1064" s="36" t="s">
        <v>1179</v>
      </c>
    </row>
    <row r="1065" spans="1:17">
      <c r="A1065" s="36" t="s">
        <v>8655</v>
      </c>
      <c r="B1065" s="36" t="str">
        <f t="shared" si="80"/>
        <v>_30575</v>
      </c>
      <c r="C1065" s="36" t="s">
        <v>1355</v>
      </c>
      <c r="D1065" s="36" t="s">
        <v>89</v>
      </c>
      <c r="E1065" s="36" t="str">
        <f t="shared" si="81"/>
        <v>_CAMSU</v>
      </c>
      <c r="F1065" s="36" t="s">
        <v>46</v>
      </c>
      <c r="G1065" s="36" t="s">
        <v>1031</v>
      </c>
      <c r="H1065" s="36" t="str">
        <f t="shared" si="82"/>
        <v>_VCUGA</v>
      </c>
      <c r="I1065" s="36" t="s">
        <v>1032</v>
      </c>
      <c r="J1065" s="36" t="s">
        <v>1160</v>
      </c>
      <c r="K1065" s="36" t="str">
        <f t="shared" si="83"/>
        <v>_UG1AE</v>
      </c>
      <c r="L1065" s="36" t="s">
        <v>1161</v>
      </c>
      <c r="M1065" s="36" t="s">
        <v>1162</v>
      </c>
      <c r="N1065" s="36" t="str">
        <f t="shared" si="84"/>
        <v>_FFASO</v>
      </c>
      <c r="O1065" s="36" t="s">
        <v>1163</v>
      </c>
      <c r="P1065" s="36" t="s">
        <v>1178</v>
      </c>
      <c r="Q1065" s="36" t="s">
        <v>1179</v>
      </c>
    </row>
    <row r="1066" spans="1:17">
      <c r="A1066" s="36" t="s">
        <v>8656</v>
      </c>
      <c r="B1066" s="36" t="str">
        <f t="shared" si="80"/>
        <v>_30576</v>
      </c>
      <c r="C1066" s="36" t="s">
        <v>1356</v>
      </c>
      <c r="D1066" s="36" t="s">
        <v>89</v>
      </c>
      <c r="E1066" s="36" t="str">
        <f t="shared" si="81"/>
        <v>_CAMSU</v>
      </c>
      <c r="F1066" s="36" t="s">
        <v>46</v>
      </c>
      <c r="G1066" s="36" t="s">
        <v>1031</v>
      </c>
      <c r="H1066" s="36" t="str">
        <f t="shared" si="82"/>
        <v>_VCUGA</v>
      </c>
      <c r="I1066" s="36" t="s">
        <v>1032</v>
      </c>
      <c r="J1066" s="36" t="s">
        <v>1160</v>
      </c>
      <c r="K1066" s="36" t="str">
        <f t="shared" si="83"/>
        <v>_UG1AE</v>
      </c>
      <c r="L1066" s="36" t="s">
        <v>1161</v>
      </c>
      <c r="M1066" s="36" t="s">
        <v>1162</v>
      </c>
      <c r="N1066" s="36" t="str">
        <f t="shared" si="84"/>
        <v>_FFASO</v>
      </c>
      <c r="O1066" s="36" t="s">
        <v>1163</v>
      </c>
      <c r="P1066" s="36" t="s">
        <v>1178</v>
      </c>
      <c r="Q1066" s="36" t="s">
        <v>1179</v>
      </c>
    </row>
    <row r="1067" spans="1:17">
      <c r="A1067" s="36" t="s">
        <v>8657</v>
      </c>
      <c r="B1067" s="36" t="str">
        <f t="shared" si="80"/>
        <v>_30577</v>
      </c>
      <c r="C1067" s="36" t="s">
        <v>1357</v>
      </c>
      <c r="D1067" s="36" t="s">
        <v>89</v>
      </c>
      <c r="E1067" s="36" t="str">
        <f t="shared" si="81"/>
        <v>_CAMSU</v>
      </c>
      <c r="F1067" s="36" t="s">
        <v>46</v>
      </c>
      <c r="G1067" s="36" t="s">
        <v>1031</v>
      </c>
      <c r="H1067" s="36" t="str">
        <f t="shared" si="82"/>
        <v>_VCUGA</v>
      </c>
      <c r="I1067" s="36" t="s">
        <v>1032</v>
      </c>
      <c r="J1067" s="36" t="s">
        <v>1160</v>
      </c>
      <c r="K1067" s="36" t="str">
        <f t="shared" si="83"/>
        <v>_UG1AE</v>
      </c>
      <c r="L1067" s="36" t="s">
        <v>1161</v>
      </c>
      <c r="M1067" s="36" t="s">
        <v>1162</v>
      </c>
      <c r="N1067" s="36" t="str">
        <f t="shared" si="84"/>
        <v>_FFASO</v>
      </c>
      <c r="O1067" s="36" t="s">
        <v>1163</v>
      </c>
      <c r="P1067" s="36" t="s">
        <v>1178</v>
      </c>
      <c r="Q1067" s="36" t="s">
        <v>1179</v>
      </c>
    </row>
    <row r="1068" spans="1:17">
      <c r="A1068" s="36" t="s">
        <v>8658</v>
      </c>
      <c r="B1068" s="36" t="str">
        <f t="shared" si="80"/>
        <v>_30578</v>
      </c>
      <c r="C1068" s="36" t="s">
        <v>1358</v>
      </c>
      <c r="D1068" s="36" t="s">
        <v>89</v>
      </c>
      <c r="E1068" s="36" t="str">
        <f t="shared" si="81"/>
        <v>_CAMSU</v>
      </c>
      <c r="F1068" s="36" t="s">
        <v>46</v>
      </c>
      <c r="G1068" s="36" t="s">
        <v>1031</v>
      </c>
      <c r="H1068" s="36" t="str">
        <f t="shared" si="82"/>
        <v>_VCUGA</v>
      </c>
      <c r="I1068" s="36" t="s">
        <v>1032</v>
      </c>
      <c r="J1068" s="36" t="s">
        <v>1160</v>
      </c>
      <c r="K1068" s="36" t="str">
        <f t="shared" si="83"/>
        <v>_UG1AE</v>
      </c>
      <c r="L1068" s="36" t="s">
        <v>1161</v>
      </c>
      <c r="M1068" s="36" t="s">
        <v>1162</v>
      </c>
      <c r="N1068" s="36" t="str">
        <f t="shared" si="84"/>
        <v>_FFASO</v>
      </c>
      <c r="O1068" s="36" t="s">
        <v>1163</v>
      </c>
      <c r="P1068" s="36" t="s">
        <v>1178</v>
      </c>
      <c r="Q1068" s="36" t="s">
        <v>1179</v>
      </c>
    </row>
    <row r="1069" spans="1:17">
      <c r="A1069" s="36" t="s">
        <v>8659</v>
      </c>
      <c r="B1069" s="36" t="str">
        <f t="shared" si="80"/>
        <v>_30579</v>
      </c>
      <c r="C1069" s="36" t="s">
        <v>1359</v>
      </c>
      <c r="D1069" s="36" t="s">
        <v>89</v>
      </c>
      <c r="E1069" s="36" t="str">
        <f t="shared" si="81"/>
        <v>_CAMSU</v>
      </c>
      <c r="F1069" s="36" t="s">
        <v>46</v>
      </c>
      <c r="G1069" s="36" t="s">
        <v>1031</v>
      </c>
      <c r="H1069" s="36" t="str">
        <f t="shared" si="82"/>
        <v>_VCUGA</v>
      </c>
      <c r="I1069" s="36" t="s">
        <v>1032</v>
      </c>
      <c r="J1069" s="36" t="s">
        <v>1160</v>
      </c>
      <c r="K1069" s="36" t="str">
        <f t="shared" si="83"/>
        <v>_UG1AE</v>
      </c>
      <c r="L1069" s="36" t="s">
        <v>1161</v>
      </c>
      <c r="M1069" s="36" t="s">
        <v>1162</v>
      </c>
      <c r="N1069" s="36" t="str">
        <f t="shared" si="84"/>
        <v>_FFASO</v>
      </c>
      <c r="O1069" s="36" t="s">
        <v>1163</v>
      </c>
      <c r="P1069" s="36" t="s">
        <v>1178</v>
      </c>
      <c r="Q1069" s="36" t="s">
        <v>1179</v>
      </c>
    </row>
    <row r="1070" spans="1:17">
      <c r="A1070" s="36" t="s">
        <v>8660</v>
      </c>
      <c r="B1070" s="36" t="str">
        <f t="shared" si="80"/>
        <v>_30580</v>
      </c>
      <c r="C1070" s="36" t="s">
        <v>1360</v>
      </c>
      <c r="D1070" s="36" t="s">
        <v>89</v>
      </c>
      <c r="E1070" s="36" t="str">
        <f t="shared" si="81"/>
        <v>_CAMSU</v>
      </c>
      <c r="F1070" s="36" t="s">
        <v>46</v>
      </c>
      <c r="G1070" s="36" t="s">
        <v>1031</v>
      </c>
      <c r="H1070" s="36" t="str">
        <f t="shared" si="82"/>
        <v>_VCUGA</v>
      </c>
      <c r="I1070" s="36" t="s">
        <v>1032</v>
      </c>
      <c r="J1070" s="36" t="s">
        <v>1160</v>
      </c>
      <c r="K1070" s="36" t="str">
        <f t="shared" si="83"/>
        <v>_UG1AE</v>
      </c>
      <c r="L1070" s="36" t="s">
        <v>1161</v>
      </c>
      <c r="M1070" s="36" t="s">
        <v>1162</v>
      </c>
      <c r="N1070" s="36" t="str">
        <f t="shared" si="84"/>
        <v>_FFASO</v>
      </c>
      <c r="O1070" s="36" t="s">
        <v>1163</v>
      </c>
      <c r="P1070" s="36" t="s">
        <v>1178</v>
      </c>
      <c r="Q1070" s="36" t="s">
        <v>1179</v>
      </c>
    </row>
    <row r="1071" spans="1:17">
      <c r="A1071" s="36" t="s">
        <v>8661</v>
      </c>
      <c r="B1071" s="36" t="str">
        <f t="shared" si="80"/>
        <v>_30581</v>
      </c>
      <c r="C1071" s="36" t="s">
        <v>1361</v>
      </c>
      <c r="D1071" s="36" t="s">
        <v>89</v>
      </c>
      <c r="E1071" s="36" t="str">
        <f t="shared" si="81"/>
        <v>_CAMSU</v>
      </c>
      <c r="F1071" s="36" t="s">
        <v>46</v>
      </c>
      <c r="G1071" s="36" t="s">
        <v>1031</v>
      </c>
      <c r="H1071" s="36" t="str">
        <f t="shared" si="82"/>
        <v>_VCUGA</v>
      </c>
      <c r="I1071" s="36" t="s">
        <v>1032</v>
      </c>
      <c r="J1071" s="36" t="s">
        <v>1160</v>
      </c>
      <c r="K1071" s="36" t="str">
        <f t="shared" si="83"/>
        <v>_UG1AE</v>
      </c>
      <c r="L1071" s="36" t="s">
        <v>1161</v>
      </c>
      <c r="M1071" s="36" t="s">
        <v>1162</v>
      </c>
      <c r="N1071" s="36" t="str">
        <f t="shared" si="84"/>
        <v>_FFASO</v>
      </c>
      <c r="O1071" s="36" t="s">
        <v>1163</v>
      </c>
      <c r="P1071" s="36" t="s">
        <v>1178</v>
      </c>
      <c r="Q1071" s="36" t="s">
        <v>1179</v>
      </c>
    </row>
    <row r="1072" spans="1:17">
      <c r="A1072" s="36" t="s">
        <v>8662</v>
      </c>
      <c r="B1072" s="36" t="str">
        <f t="shared" si="80"/>
        <v>_30582</v>
      </c>
      <c r="C1072" s="36" t="s">
        <v>1362</v>
      </c>
      <c r="D1072" s="36" t="s">
        <v>89</v>
      </c>
      <c r="E1072" s="36" t="str">
        <f t="shared" si="81"/>
        <v>_CAMSU</v>
      </c>
      <c r="F1072" s="36" t="s">
        <v>46</v>
      </c>
      <c r="G1072" s="36" t="s">
        <v>1031</v>
      </c>
      <c r="H1072" s="36" t="str">
        <f t="shared" si="82"/>
        <v>_VCUGA</v>
      </c>
      <c r="I1072" s="36" t="s">
        <v>1032</v>
      </c>
      <c r="J1072" s="36" t="s">
        <v>1160</v>
      </c>
      <c r="K1072" s="36" t="str">
        <f t="shared" si="83"/>
        <v>_UG1AE</v>
      </c>
      <c r="L1072" s="36" t="s">
        <v>1161</v>
      </c>
      <c r="M1072" s="36" t="s">
        <v>1162</v>
      </c>
      <c r="N1072" s="36" t="str">
        <f t="shared" si="84"/>
        <v>_FFASO</v>
      </c>
      <c r="O1072" s="36" t="s">
        <v>1163</v>
      </c>
      <c r="P1072" s="36" t="s">
        <v>1178</v>
      </c>
      <c r="Q1072" s="36" t="s">
        <v>1179</v>
      </c>
    </row>
    <row r="1073" spans="1:17">
      <c r="A1073" s="36" t="s">
        <v>8663</v>
      </c>
      <c r="B1073" s="36" t="str">
        <f t="shared" si="80"/>
        <v>_30583</v>
      </c>
      <c r="C1073" s="36" t="s">
        <v>1363</v>
      </c>
      <c r="D1073" s="36" t="s">
        <v>89</v>
      </c>
      <c r="E1073" s="36" t="str">
        <f t="shared" si="81"/>
        <v>_CAMSU</v>
      </c>
      <c r="F1073" s="36" t="s">
        <v>46</v>
      </c>
      <c r="G1073" s="36" t="s">
        <v>1031</v>
      </c>
      <c r="H1073" s="36" t="str">
        <f t="shared" si="82"/>
        <v>_VCUGA</v>
      </c>
      <c r="I1073" s="36" t="s">
        <v>1032</v>
      </c>
      <c r="J1073" s="36" t="s">
        <v>1160</v>
      </c>
      <c r="K1073" s="36" t="str">
        <f t="shared" si="83"/>
        <v>_UG1AE</v>
      </c>
      <c r="L1073" s="36" t="s">
        <v>1161</v>
      </c>
      <c r="M1073" s="36" t="s">
        <v>1162</v>
      </c>
      <c r="N1073" s="36" t="str">
        <f t="shared" si="84"/>
        <v>_FFASO</v>
      </c>
      <c r="O1073" s="36" t="s">
        <v>1163</v>
      </c>
      <c r="P1073" s="36" t="s">
        <v>1178</v>
      </c>
      <c r="Q1073" s="36" t="s">
        <v>1179</v>
      </c>
    </row>
    <row r="1074" spans="1:17">
      <c r="A1074" s="36" t="s">
        <v>8664</v>
      </c>
      <c r="B1074" s="36" t="str">
        <f t="shared" si="80"/>
        <v>_30584</v>
      </c>
      <c r="C1074" s="36" t="s">
        <v>1364</v>
      </c>
      <c r="D1074" s="36" t="s">
        <v>89</v>
      </c>
      <c r="E1074" s="36" t="str">
        <f t="shared" si="81"/>
        <v>_CAMSU</v>
      </c>
      <c r="F1074" s="36" t="s">
        <v>46</v>
      </c>
      <c r="G1074" s="36" t="s">
        <v>1031</v>
      </c>
      <c r="H1074" s="36" t="str">
        <f t="shared" si="82"/>
        <v>_VCUGA</v>
      </c>
      <c r="I1074" s="36" t="s">
        <v>1032</v>
      </c>
      <c r="J1074" s="36" t="s">
        <v>1160</v>
      </c>
      <c r="K1074" s="36" t="str">
        <f t="shared" si="83"/>
        <v>_UG1AE</v>
      </c>
      <c r="L1074" s="36" t="s">
        <v>1161</v>
      </c>
      <c r="M1074" s="36" t="s">
        <v>1162</v>
      </c>
      <c r="N1074" s="36" t="str">
        <f t="shared" si="84"/>
        <v>_FFASO</v>
      </c>
      <c r="O1074" s="36" t="s">
        <v>1163</v>
      </c>
      <c r="P1074" s="36" t="s">
        <v>1178</v>
      </c>
      <c r="Q1074" s="36" t="s">
        <v>1179</v>
      </c>
    </row>
    <row r="1075" spans="1:17">
      <c r="A1075" s="36" t="s">
        <v>8665</v>
      </c>
      <c r="B1075" s="36" t="str">
        <f t="shared" si="80"/>
        <v>_30585</v>
      </c>
      <c r="C1075" s="36" t="s">
        <v>1365</v>
      </c>
      <c r="D1075" s="36" t="s">
        <v>89</v>
      </c>
      <c r="E1075" s="36" t="str">
        <f t="shared" si="81"/>
        <v>_CAMSU</v>
      </c>
      <c r="F1075" s="36" t="s">
        <v>46</v>
      </c>
      <c r="G1075" s="36" t="s">
        <v>1031</v>
      </c>
      <c r="H1075" s="36" t="str">
        <f t="shared" si="82"/>
        <v>_VCUGA</v>
      </c>
      <c r="I1075" s="36" t="s">
        <v>1032</v>
      </c>
      <c r="J1075" s="36" t="s">
        <v>1160</v>
      </c>
      <c r="K1075" s="36" t="str">
        <f t="shared" si="83"/>
        <v>_UG1AE</v>
      </c>
      <c r="L1075" s="36" t="s">
        <v>1161</v>
      </c>
      <c r="M1075" s="36" t="s">
        <v>1162</v>
      </c>
      <c r="N1075" s="36" t="str">
        <f t="shared" si="84"/>
        <v>_FFASO</v>
      </c>
      <c r="O1075" s="36" t="s">
        <v>1163</v>
      </c>
      <c r="P1075" s="36" t="s">
        <v>1178</v>
      </c>
      <c r="Q1075" s="36" t="s">
        <v>1179</v>
      </c>
    </row>
    <row r="1076" spans="1:17">
      <c r="A1076" s="36" t="s">
        <v>8666</v>
      </c>
      <c r="B1076" s="36" t="str">
        <f t="shared" si="80"/>
        <v>_30586</v>
      </c>
      <c r="C1076" s="36" t="s">
        <v>1366</v>
      </c>
      <c r="D1076" s="36" t="s">
        <v>89</v>
      </c>
      <c r="E1076" s="36" t="str">
        <f t="shared" si="81"/>
        <v>_CAMSU</v>
      </c>
      <c r="F1076" s="36" t="s">
        <v>46</v>
      </c>
      <c r="G1076" s="36" t="s">
        <v>1031</v>
      </c>
      <c r="H1076" s="36" t="str">
        <f t="shared" si="82"/>
        <v>_VCUGA</v>
      </c>
      <c r="I1076" s="36" t="s">
        <v>1032</v>
      </c>
      <c r="J1076" s="36" t="s">
        <v>1160</v>
      </c>
      <c r="K1076" s="36" t="str">
        <f t="shared" si="83"/>
        <v>_UG1AE</v>
      </c>
      <c r="L1076" s="36" t="s">
        <v>1161</v>
      </c>
      <c r="M1076" s="36" t="s">
        <v>1162</v>
      </c>
      <c r="N1076" s="36" t="str">
        <f t="shared" si="84"/>
        <v>_FFASO</v>
      </c>
      <c r="O1076" s="36" t="s">
        <v>1163</v>
      </c>
      <c r="P1076" s="36" t="s">
        <v>1178</v>
      </c>
      <c r="Q1076" s="36" t="s">
        <v>1179</v>
      </c>
    </row>
    <row r="1077" spans="1:17">
      <c r="A1077" s="36" t="s">
        <v>8667</v>
      </c>
      <c r="B1077" s="36" t="str">
        <f t="shared" si="80"/>
        <v>_30587</v>
      </c>
      <c r="C1077" s="36" t="s">
        <v>1367</v>
      </c>
      <c r="D1077" s="36" t="s">
        <v>89</v>
      </c>
      <c r="E1077" s="36" t="str">
        <f t="shared" si="81"/>
        <v>_CAMSU</v>
      </c>
      <c r="F1077" s="36" t="s">
        <v>46</v>
      </c>
      <c r="G1077" s="36" t="s">
        <v>1031</v>
      </c>
      <c r="H1077" s="36" t="str">
        <f t="shared" si="82"/>
        <v>_VCUGA</v>
      </c>
      <c r="I1077" s="36" t="s">
        <v>1032</v>
      </c>
      <c r="J1077" s="36" t="s">
        <v>1160</v>
      </c>
      <c r="K1077" s="36" t="str">
        <f t="shared" si="83"/>
        <v>_UG1AE</v>
      </c>
      <c r="L1077" s="36" t="s">
        <v>1161</v>
      </c>
      <c r="M1077" s="36" t="s">
        <v>1162</v>
      </c>
      <c r="N1077" s="36" t="str">
        <f t="shared" si="84"/>
        <v>_FFASO</v>
      </c>
      <c r="O1077" s="36" t="s">
        <v>1163</v>
      </c>
      <c r="P1077" s="36" t="s">
        <v>1178</v>
      </c>
      <c r="Q1077" s="36" t="s">
        <v>1179</v>
      </c>
    </row>
    <row r="1078" spans="1:17">
      <c r="A1078" s="36" t="s">
        <v>8668</v>
      </c>
      <c r="B1078" s="36" t="str">
        <f t="shared" si="80"/>
        <v>_30588</v>
      </c>
      <c r="C1078" s="36" t="s">
        <v>1368</v>
      </c>
      <c r="D1078" s="36" t="s">
        <v>89</v>
      </c>
      <c r="E1078" s="36" t="str">
        <f t="shared" si="81"/>
        <v>_CAMSU</v>
      </c>
      <c r="F1078" s="36" t="s">
        <v>46</v>
      </c>
      <c r="G1078" s="36" t="s">
        <v>1031</v>
      </c>
      <c r="H1078" s="36" t="str">
        <f t="shared" si="82"/>
        <v>_VCUGA</v>
      </c>
      <c r="I1078" s="36" t="s">
        <v>1032</v>
      </c>
      <c r="J1078" s="36" t="s">
        <v>1160</v>
      </c>
      <c r="K1078" s="36" t="str">
        <f t="shared" si="83"/>
        <v>_UG1AE</v>
      </c>
      <c r="L1078" s="36" t="s">
        <v>1161</v>
      </c>
      <c r="M1078" s="36" t="s">
        <v>1162</v>
      </c>
      <c r="N1078" s="36" t="str">
        <f t="shared" si="84"/>
        <v>_FFASO</v>
      </c>
      <c r="O1078" s="36" t="s">
        <v>1163</v>
      </c>
      <c r="P1078" s="36" t="s">
        <v>1178</v>
      </c>
      <c r="Q1078" s="36" t="s">
        <v>1179</v>
      </c>
    </row>
    <row r="1079" spans="1:17">
      <c r="A1079" s="36" t="s">
        <v>8669</v>
      </c>
      <c r="B1079" s="36" t="str">
        <f t="shared" si="80"/>
        <v>_30589</v>
      </c>
      <c r="C1079" s="36" t="s">
        <v>1369</v>
      </c>
      <c r="D1079" s="36" t="s">
        <v>89</v>
      </c>
      <c r="E1079" s="36" t="str">
        <f t="shared" si="81"/>
        <v>_CAMSU</v>
      </c>
      <c r="F1079" s="36" t="s">
        <v>46</v>
      </c>
      <c r="G1079" s="36" t="s">
        <v>1031</v>
      </c>
      <c r="H1079" s="36" t="str">
        <f t="shared" si="82"/>
        <v>_VCUGA</v>
      </c>
      <c r="I1079" s="36" t="s">
        <v>1032</v>
      </c>
      <c r="J1079" s="36" t="s">
        <v>1160</v>
      </c>
      <c r="K1079" s="36" t="str">
        <f t="shared" si="83"/>
        <v>_UG1AE</v>
      </c>
      <c r="L1079" s="36" t="s">
        <v>1161</v>
      </c>
      <c r="M1079" s="36" t="s">
        <v>1162</v>
      </c>
      <c r="N1079" s="36" t="str">
        <f t="shared" si="84"/>
        <v>_FFASO</v>
      </c>
      <c r="O1079" s="36" t="s">
        <v>1163</v>
      </c>
      <c r="P1079" s="36" t="s">
        <v>1178</v>
      </c>
      <c r="Q1079" s="36" t="s">
        <v>1179</v>
      </c>
    </row>
    <row r="1080" spans="1:17">
      <c r="A1080" s="36" t="s">
        <v>8670</v>
      </c>
      <c r="B1080" s="36" t="str">
        <f t="shared" si="80"/>
        <v>_30590</v>
      </c>
      <c r="C1080" s="36" t="s">
        <v>1370</v>
      </c>
      <c r="D1080" s="36" t="s">
        <v>89</v>
      </c>
      <c r="E1080" s="36" t="str">
        <f t="shared" si="81"/>
        <v>_CAMSU</v>
      </c>
      <c r="F1080" s="36" t="s">
        <v>46</v>
      </c>
      <c r="G1080" s="36" t="s">
        <v>1031</v>
      </c>
      <c r="H1080" s="36" t="str">
        <f t="shared" si="82"/>
        <v>_VCUGA</v>
      </c>
      <c r="I1080" s="36" t="s">
        <v>1032</v>
      </c>
      <c r="J1080" s="36" t="s">
        <v>1160</v>
      </c>
      <c r="K1080" s="36" t="str">
        <f t="shared" si="83"/>
        <v>_UG1AE</v>
      </c>
      <c r="L1080" s="36" t="s">
        <v>1161</v>
      </c>
      <c r="M1080" s="36" t="s">
        <v>1162</v>
      </c>
      <c r="N1080" s="36" t="str">
        <f t="shared" si="84"/>
        <v>_FFASO</v>
      </c>
      <c r="O1080" s="36" t="s">
        <v>1163</v>
      </c>
      <c r="P1080" s="36" t="s">
        <v>1178</v>
      </c>
      <c r="Q1080" s="36" t="s">
        <v>1179</v>
      </c>
    </row>
    <row r="1081" spans="1:17">
      <c r="A1081" s="36" t="s">
        <v>8671</v>
      </c>
      <c r="B1081" s="36" t="str">
        <f t="shared" si="80"/>
        <v>_30591</v>
      </c>
      <c r="C1081" s="36" t="s">
        <v>1371</v>
      </c>
      <c r="D1081" s="36" t="s">
        <v>89</v>
      </c>
      <c r="E1081" s="36" t="str">
        <f t="shared" si="81"/>
        <v>_CAMSU</v>
      </c>
      <c r="F1081" s="36" t="s">
        <v>46</v>
      </c>
      <c r="G1081" s="36" t="s">
        <v>1031</v>
      </c>
      <c r="H1081" s="36" t="str">
        <f t="shared" si="82"/>
        <v>_VCUGA</v>
      </c>
      <c r="I1081" s="36" t="s">
        <v>1032</v>
      </c>
      <c r="J1081" s="36" t="s">
        <v>1160</v>
      </c>
      <c r="K1081" s="36" t="str">
        <f t="shared" si="83"/>
        <v>_UG1AE</v>
      </c>
      <c r="L1081" s="36" t="s">
        <v>1161</v>
      </c>
      <c r="M1081" s="36" t="s">
        <v>1162</v>
      </c>
      <c r="N1081" s="36" t="str">
        <f t="shared" si="84"/>
        <v>_FFASO</v>
      </c>
      <c r="O1081" s="36" t="s">
        <v>1163</v>
      </c>
      <c r="P1081" s="36" t="s">
        <v>1178</v>
      </c>
      <c r="Q1081" s="36" t="s">
        <v>1179</v>
      </c>
    </row>
    <row r="1082" spans="1:17">
      <c r="A1082" s="36" t="s">
        <v>8672</v>
      </c>
      <c r="B1082" s="36" t="str">
        <f t="shared" si="80"/>
        <v>_30592</v>
      </c>
      <c r="C1082" s="36" t="s">
        <v>1372</v>
      </c>
      <c r="D1082" s="36" t="s">
        <v>89</v>
      </c>
      <c r="E1082" s="36" t="str">
        <f t="shared" si="81"/>
        <v>_CAMSU</v>
      </c>
      <c r="F1082" s="36" t="s">
        <v>46</v>
      </c>
      <c r="G1082" s="36" t="s">
        <v>1031</v>
      </c>
      <c r="H1082" s="36" t="str">
        <f t="shared" si="82"/>
        <v>_VCUGA</v>
      </c>
      <c r="I1082" s="36" t="s">
        <v>1032</v>
      </c>
      <c r="J1082" s="36" t="s">
        <v>1160</v>
      </c>
      <c r="K1082" s="36" t="str">
        <f t="shared" si="83"/>
        <v>_UG1AE</v>
      </c>
      <c r="L1082" s="36" t="s">
        <v>1161</v>
      </c>
      <c r="M1082" s="36" t="s">
        <v>1162</v>
      </c>
      <c r="N1082" s="36" t="str">
        <f t="shared" si="84"/>
        <v>_FFASO</v>
      </c>
      <c r="O1082" s="36" t="s">
        <v>1163</v>
      </c>
      <c r="P1082" s="36" t="s">
        <v>1178</v>
      </c>
      <c r="Q1082" s="36" t="s">
        <v>1179</v>
      </c>
    </row>
    <row r="1083" spans="1:17">
      <c r="A1083" s="36" t="s">
        <v>8673</v>
      </c>
      <c r="B1083" s="36" t="str">
        <f t="shared" si="80"/>
        <v>_30593</v>
      </c>
      <c r="C1083" s="36" t="s">
        <v>1373</v>
      </c>
      <c r="D1083" s="36" t="s">
        <v>89</v>
      </c>
      <c r="E1083" s="36" t="str">
        <f t="shared" si="81"/>
        <v>_CAMSU</v>
      </c>
      <c r="F1083" s="36" t="s">
        <v>46</v>
      </c>
      <c r="G1083" s="36" t="s">
        <v>1031</v>
      </c>
      <c r="H1083" s="36" t="str">
        <f t="shared" si="82"/>
        <v>_VCUGA</v>
      </c>
      <c r="I1083" s="36" t="s">
        <v>1032</v>
      </c>
      <c r="J1083" s="36" t="s">
        <v>1160</v>
      </c>
      <c r="K1083" s="36" t="str">
        <f t="shared" si="83"/>
        <v>_UG1AE</v>
      </c>
      <c r="L1083" s="36" t="s">
        <v>1161</v>
      </c>
      <c r="M1083" s="36" t="s">
        <v>1162</v>
      </c>
      <c r="N1083" s="36" t="str">
        <f t="shared" si="84"/>
        <v>_FFASO</v>
      </c>
      <c r="O1083" s="36" t="s">
        <v>1163</v>
      </c>
      <c r="P1083" s="36" t="s">
        <v>1178</v>
      </c>
      <c r="Q1083" s="36" t="s">
        <v>1179</v>
      </c>
    </row>
    <row r="1084" spans="1:17">
      <c r="A1084" s="36" t="s">
        <v>8674</v>
      </c>
      <c r="B1084" s="36" t="str">
        <f t="shared" si="80"/>
        <v>_30594</v>
      </c>
      <c r="C1084" s="36" t="s">
        <v>1374</v>
      </c>
      <c r="D1084" s="36" t="s">
        <v>89</v>
      </c>
      <c r="E1084" s="36" t="str">
        <f t="shared" si="81"/>
        <v>_CAMSU</v>
      </c>
      <c r="F1084" s="36" t="s">
        <v>46</v>
      </c>
      <c r="G1084" s="36" t="s">
        <v>1031</v>
      </c>
      <c r="H1084" s="36" t="str">
        <f t="shared" si="82"/>
        <v>_VCUGA</v>
      </c>
      <c r="I1084" s="36" t="s">
        <v>1032</v>
      </c>
      <c r="J1084" s="36" t="s">
        <v>1160</v>
      </c>
      <c r="K1084" s="36" t="str">
        <f t="shared" si="83"/>
        <v>_UG1AE</v>
      </c>
      <c r="L1084" s="36" t="s">
        <v>1161</v>
      </c>
      <c r="M1084" s="36" t="s">
        <v>1162</v>
      </c>
      <c r="N1084" s="36" t="str">
        <f t="shared" si="84"/>
        <v>_FFASO</v>
      </c>
      <c r="O1084" s="36" t="s">
        <v>1163</v>
      </c>
      <c r="P1084" s="36" t="s">
        <v>1178</v>
      </c>
      <c r="Q1084" s="36" t="s">
        <v>1179</v>
      </c>
    </row>
    <row r="1085" spans="1:17">
      <c r="A1085" s="36" t="s">
        <v>8675</v>
      </c>
      <c r="B1085" s="36" t="str">
        <f t="shared" si="80"/>
        <v>_30595</v>
      </c>
      <c r="C1085" s="36" t="s">
        <v>1375</v>
      </c>
      <c r="D1085" s="36" t="s">
        <v>89</v>
      </c>
      <c r="E1085" s="36" t="str">
        <f t="shared" si="81"/>
        <v>_CAMSU</v>
      </c>
      <c r="F1085" s="36" t="s">
        <v>46</v>
      </c>
      <c r="G1085" s="36" t="s">
        <v>1031</v>
      </c>
      <c r="H1085" s="36" t="str">
        <f t="shared" si="82"/>
        <v>_VCUGA</v>
      </c>
      <c r="I1085" s="36" t="s">
        <v>1032</v>
      </c>
      <c r="J1085" s="36" t="s">
        <v>1160</v>
      </c>
      <c r="K1085" s="36" t="str">
        <f t="shared" si="83"/>
        <v>_UG1AE</v>
      </c>
      <c r="L1085" s="36" t="s">
        <v>1161</v>
      </c>
      <c r="M1085" s="36" t="s">
        <v>1162</v>
      </c>
      <c r="N1085" s="36" t="str">
        <f t="shared" si="84"/>
        <v>_FFASO</v>
      </c>
      <c r="O1085" s="36" t="s">
        <v>1163</v>
      </c>
      <c r="P1085" s="36" t="s">
        <v>1178</v>
      </c>
      <c r="Q1085" s="36" t="s">
        <v>1179</v>
      </c>
    </row>
    <row r="1086" spans="1:17">
      <c r="A1086" s="36" t="s">
        <v>8676</v>
      </c>
      <c r="B1086" s="36" t="str">
        <f t="shared" si="80"/>
        <v>_30596</v>
      </c>
      <c r="C1086" s="36" t="s">
        <v>1376</v>
      </c>
      <c r="D1086" s="36" t="s">
        <v>89</v>
      </c>
      <c r="E1086" s="36" t="str">
        <f t="shared" si="81"/>
        <v>_CAMSU</v>
      </c>
      <c r="F1086" s="36" t="s">
        <v>46</v>
      </c>
      <c r="G1086" s="36" t="s">
        <v>1031</v>
      </c>
      <c r="H1086" s="36" t="str">
        <f t="shared" si="82"/>
        <v>_VCUGA</v>
      </c>
      <c r="I1086" s="36" t="s">
        <v>1032</v>
      </c>
      <c r="J1086" s="36" t="s">
        <v>1160</v>
      </c>
      <c r="K1086" s="36" t="str">
        <f t="shared" si="83"/>
        <v>_UG1AE</v>
      </c>
      <c r="L1086" s="36" t="s">
        <v>1161</v>
      </c>
      <c r="M1086" s="36" t="s">
        <v>1162</v>
      </c>
      <c r="N1086" s="36" t="str">
        <f t="shared" si="84"/>
        <v>_FFASO</v>
      </c>
      <c r="O1086" s="36" t="s">
        <v>1163</v>
      </c>
      <c r="P1086" s="36" t="s">
        <v>1178</v>
      </c>
      <c r="Q1086" s="36" t="s">
        <v>1179</v>
      </c>
    </row>
    <row r="1087" spans="1:17">
      <c r="A1087" s="36" t="s">
        <v>8677</v>
      </c>
      <c r="B1087" s="36" t="str">
        <f t="shared" si="80"/>
        <v>_30597</v>
      </c>
      <c r="C1087" s="36" t="s">
        <v>1377</v>
      </c>
      <c r="D1087" s="36" t="s">
        <v>89</v>
      </c>
      <c r="E1087" s="36" t="str">
        <f t="shared" si="81"/>
        <v>_CAMSU</v>
      </c>
      <c r="F1087" s="36" t="s">
        <v>46</v>
      </c>
      <c r="G1087" s="36" t="s">
        <v>1031</v>
      </c>
      <c r="H1087" s="36" t="str">
        <f t="shared" si="82"/>
        <v>_VCUGA</v>
      </c>
      <c r="I1087" s="36" t="s">
        <v>1032</v>
      </c>
      <c r="J1087" s="36" t="s">
        <v>1160</v>
      </c>
      <c r="K1087" s="36" t="str">
        <f t="shared" si="83"/>
        <v>_UG1AE</v>
      </c>
      <c r="L1087" s="36" t="s">
        <v>1161</v>
      </c>
      <c r="M1087" s="36" t="s">
        <v>1162</v>
      </c>
      <c r="N1087" s="36" t="str">
        <f t="shared" si="84"/>
        <v>_FFASO</v>
      </c>
      <c r="O1087" s="36" t="s">
        <v>1163</v>
      </c>
      <c r="P1087" s="36" t="s">
        <v>1178</v>
      </c>
      <c r="Q1087" s="36" t="s">
        <v>1179</v>
      </c>
    </row>
    <row r="1088" spans="1:17">
      <c r="A1088" s="36" t="s">
        <v>8678</v>
      </c>
      <c r="B1088" s="36" t="str">
        <f t="shared" si="80"/>
        <v>_30598</v>
      </c>
      <c r="C1088" s="36" t="s">
        <v>1378</v>
      </c>
      <c r="D1088" s="36" t="s">
        <v>89</v>
      </c>
      <c r="E1088" s="36" t="str">
        <f t="shared" si="81"/>
        <v>_CAMSU</v>
      </c>
      <c r="F1088" s="36" t="s">
        <v>46</v>
      </c>
      <c r="G1088" s="36" t="s">
        <v>1031</v>
      </c>
      <c r="H1088" s="36" t="str">
        <f t="shared" si="82"/>
        <v>_VCUGA</v>
      </c>
      <c r="I1088" s="36" t="s">
        <v>1032</v>
      </c>
      <c r="J1088" s="36" t="s">
        <v>1160</v>
      </c>
      <c r="K1088" s="36" t="str">
        <f t="shared" si="83"/>
        <v>_UG1AE</v>
      </c>
      <c r="L1088" s="36" t="s">
        <v>1161</v>
      </c>
      <c r="M1088" s="36" t="s">
        <v>1162</v>
      </c>
      <c r="N1088" s="36" t="str">
        <f t="shared" si="84"/>
        <v>_FFASO</v>
      </c>
      <c r="O1088" s="36" t="s">
        <v>1163</v>
      </c>
      <c r="P1088" s="36" t="s">
        <v>1178</v>
      </c>
      <c r="Q1088" s="36" t="s">
        <v>1179</v>
      </c>
    </row>
    <row r="1089" spans="1:17">
      <c r="A1089" s="36" t="s">
        <v>8679</v>
      </c>
      <c r="B1089" s="36" t="str">
        <f t="shared" si="80"/>
        <v>_30599</v>
      </c>
      <c r="C1089" s="36" t="s">
        <v>1379</v>
      </c>
      <c r="D1089" s="36" t="s">
        <v>89</v>
      </c>
      <c r="E1089" s="36" t="str">
        <f t="shared" si="81"/>
        <v>_CAMSU</v>
      </c>
      <c r="F1089" s="36" t="s">
        <v>46</v>
      </c>
      <c r="G1089" s="36" t="s">
        <v>1031</v>
      </c>
      <c r="H1089" s="36" t="str">
        <f t="shared" si="82"/>
        <v>_VCUGA</v>
      </c>
      <c r="I1089" s="36" t="s">
        <v>1032</v>
      </c>
      <c r="J1089" s="36" t="s">
        <v>1160</v>
      </c>
      <c r="K1089" s="36" t="str">
        <f t="shared" si="83"/>
        <v>_UG1AE</v>
      </c>
      <c r="L1089" s="36" t="s">
        <v>1161</v>
      </c>
      <c r="M1089" s="36" t="s">
        <v>1162</v>
      </c>
      <c r="N1089" s="36" t="str">
        <f t="shared" si="84"/>
        <v>_FFASO</v>
      </c>
      <c r="O1089" s="36" t="s">
        <v>1163</v>
      </c>
      <c r="P1089" s="36" t="s">
        <v>1178</v>
      </c>
      <c r="Q1089" s="36" t="s">
        <v>1179</v>
      </c>
    </row>
    <row r="1090" spans="1:17">
      <c r="A1090" s="36" t="s">
        <v>8680</v>
      </c>
      <c r="B1090" s="36" t="str">
        <f t="shared" si="80"/>
        <v>_30600</v>
      </c>
      <c r="C1090" s="36" t="s">
        <v>1380</v>
      </c>
      <c r="D1090" s="36" t="s">
        <v>89</v>
      </c>
      <c r="E1090" s="36" t="str">
        <f t="shared" si="81"/>
        <v>_CAMSU</v>
      </c>
      <c r="F1090" s="36" t="s">
        <v>46</v>
      </c>
      <c r="G1090" s="36" t="s">
        <v>1031</v>
      </c>
      <c r="H1090" s="36" t="str">
        <f t="shared" si="82"/>
        <v>_VCUGA</v>
      </c>
      <c r="I1090" s="36" t="s">
        <v>1032</v>
      </c>
      <c r="J1090" s="36" t="s">
        <v>1160</v>
      </c>
      <c r="K1090" s="36" t="str">
        <f t="shared" si="83"/>
        <v>_UG1AE</v>
      </c>
      <c r="L1090" s="36" t="s">
        <v>1161</v>
      </c>
      <c r="M1090" s="36" t="s">
        <v>1162</v>
      </c>
      <c r="N1090" s="36" t="str">
        <f t="shared" si="84"/>
        <v>_FFASO</v>
      </c>
      <c r="O1090" s="36" t="s">
        <v>1163</v>
      </c>
      <c r="P1090" s="36" t="s">
        <v>1178</v>
      </c>
      <c r="Q1090" s="36" t="s">
        <v>1179</v>
      </c>
    </row>
    <row r="1091" spans="1:17">
      <c r="A1091" s="36" t="s">
        <v>8681</v>
      </c>
      <c r="B1091" s="36" t="str">
        <f t="shared" si="80"/>
        <v>_30601</v>
      </c>
      <c r="C1091" s="36" t="s">
        <v>1381</v>
      </c>
      <c r="D1091" s="36" t="s">
        <v>89</v>
      </c>
      <c r="E1091" s="36" t="str">
        <f t="shared" si="81"/>
        <v>_CAMSU</v>
      </c>
      <c r="F1091" s="36" t="s">
        <v>46</v>
      </c>
      <c r="G1091" s="36" t="s">
        <v>1031</v>
      </c>
      <c r="H1091" s="36" t="str">
        <f t="shared" si="82"/>
        <v>_VCUGA</v>
      </c>
      <c r="I1091" s="36" t="s">
        <v>1032</v>
      </c>
      <c r="J1091" s="36" t="s">
        <v>1160</v>
      </c>
      <c r="K1091" s="36" t="str">
        <f t="shared" si="83"/>
        <v>_UG1AE</v>
      </c>
      <c r="L1091" s="36" t="s">
        <v>1161</v>
      </c>
      <c r="M1091" s="36" t="s">
        <v>1162</v>
      </c>
      <c r="N1091" s="36" t="str">
        <f t="shared" si="84"/>
        <v>_FFASO</v>
      </c>
      <c r="O1091" s="36" t="s">
        <v>1163</v>
      </c>
      <c r="P1091" s="36" t="s">
        <v>1178</v>
      </c>
      <c r="Q1091" s="36" t="s">
        <v>1179</v>
      </c>
    </row>
    <row r="1092" spans="1:17">
      <c r="A1092" s="36" t="s">
        <v>8682</v>
      </c>
      <c r="B1092" s="36" t="str">
        <f t="shared" ref="B1092:B1155" si="85">"_"&amp;A1092</f>
        <v>_30602</v>
      </c>
      <c r="C1092" s="36" t="s">
        <v>1382</v>
      </c>
      <c r="D1092" s="36" t="s">
        <v>89</v>
      </c>
      <c r="E1092" s="36" t="str">
        <f t="shared" ref="E1092:E1155" si="86">"_"&amp;D1092</f>
        <v>_CAMSU</v>
      </c>
      <c r="F1092" s="36" t="s">
        <v>46</v>
      </c>
      <c r="G1092" s="36" t="s">
        <v>1031</v>
      </c>
      <c r="H1092" s="36" t="str">
        <f t="shared" ref="H1092:H1155" si="87">"_"&amp;G1092</f>
        <v>_VCUGA</v>
      </c>
      <c r="I1092" s="36" t="s">
        <v>1032</v>
      </c>
      <c r="J1092" s="36" t="s">
        <v>1160</v>
      </c>
      <c r="K1092" s="36" t="str">
        <f t="shared" ref="K1092:K1155" si="88">"_"&amp;J1092</f>
        <v>_UG1AE</v>
      </c>
      <c r="L1092" s="36" t="s">
        <v>1161</v>
      </c>
      <c r="M1092" s="36" t="s">
        <v>1162</v>
      </c>
      <c r="N1092" s="36" t="str">
        <f t="shared" ref="N1092:N1155" si="89">"_"&amp;M1092</f>
        <v>_FFASO</v>
      </c>
      <c r="O1092" s="36" t="s">
        <v>1163</v>
      </c>
      <c r="P1092" s="36" t="s">
        <v>1178</v>
      </c>
      <c r="Q1092" s="36" t="s">
        <v>1179</v>
      </c>
    </row>
    <row r="1093" spans="1:17">
      <c r="A1093" s="36" t="s">
        <v>8683</v>
      </c>
      <c r="B1093" s="36" t="str">
        <f t="shared" si="85"/>
        <v>_30603</v>
      </c>
      <c r="C1093" s="36" t="s">
        <v>1383</v>
      </c>
      <c r="D1093" s="36" t="s">
        <v>89</v>
      </c>
      <c r="E1093" s="36" t="str">
        <f t="shared" si="86"/>
        <v>_CAMSU</v>
      </c>
      <c r="F1093" s="36" t="s">
        <v>46</v>
      </c>
      <c r="G1093" s="36" t="s">
        <v>1031</v>
      </c>
      <c r="H1093" s="36" t="str">
        <f t="shared" si="87"/>
        <v>_VCUGA</v>
      </c>
      <c r="I1093" s="36" t="s">
        <v>1032</v>
      </c>
      <c r="J1093" s="36" t="s">
        <v>1160</v>
      </c>
      <c r="K1093" s="36" t="str">
        <f t="shared" si="88"/>
        <v>_UG1AE</v>
      </c>
      <c r="L1093" s="36" t="s">
        <v>1161</v>
      </c>
      <c r="M1093" s="36" t="s">
        <v>1162</v>
      </c>
      <c r="N1093" s="36" t="str">
        <f t="shared" si="89"/>
        <v>_FFASO</v>
      </c>
      <c r="O1093" s="36" t="s">
        <v>1163</v>
      </c>
      <c r="P1093" s="36" t="s">
        <v>1178</v>
      </c>
      <c r="Q1093" s="36" t="s">
        <v>1179</v>
      </c>
    </row>
    <row r="1094" spans="1:17">
      <c r="A1094" s="36" t="s">
        <v>8684</v>
      </c>
      <c r="B1094" s="36" t="str">
        <f t="shared" si="85"/>
        <v>_30604</v>
      </c>
      <c r="C1094" s="36" t="s">
        <v>1384</v>
      </c>
      <c r="D1094" s="36" t="s">
        <v>89</v>
      </c>
      <c r="E1094" s="36" t="str">
        <f t="shared" si="86"/>
        <v>_CAMSU</v>
      </c>
      <c r="F1094" s="36" t="s">
        <v>46</v>
      </c>
      <c r="G1094" s="36" t="s">
        <v>1031</v>
      </c>
      <c r="H1094" s="36" t="str">
        <f t="shared" si="87"/>
        <v>_VCUGA</v>
      </c>
      <c r="I1094" s="36" t="s">
        <v>1032</v>
      </c>
      <c r="J1094" s="36" t="s">
        <v>1160</v>
      </c>
      <c r="K1094" s="36" t="str">
        <f t="shared" si="88"/>
        <v>_UG1AE</v>
      </c>
      <c r="L1094" s="36" t="s">
        <v>1161</v>
      </c>
      <c r="M1094" s="36" t="s">
        <v>1162</v>
      </c>
      <c r="N1094" s="36" t="str">
        <f t="shared" si="89"/>
        <v>_FFASO</v>
      </c>
      <c r="O1094" s="36" t="s">
        <v>1163</v>
      </c>
      <c r="P1094" s="36" t="s">
        <v>1178</v>
      </c>
      <c r="Q1094" s="36" t="s">
        <v>1179</v>
      </c>
    </row>
    <row r="1095" spans="1:17">
      <c r="A1095" s="36" t="s">
        <v>8685</v>
      </c>
      <c r="B1095" s="36" t="str">
        <f t="shared" si="85"/>
        <v>_30605</v>
      </c>
      <c r="C1095" s="36" t="s">
        <v>1385</v>
      </c>
      <c r="D1095" s="36" t="s">
        <v>89</v>
      </c>
      <c r="E1095" s="36" t="str">
        <f t="shared" si="86"/>
        <v>_CAMSU</v>
      </c>
      <c r="F1095" s="36" t="s">
        <v>46</v>
      </c>
      <c r="G1095" s="36" t="s">
        <v>1031</v>
      </c>
      <c r="H1095" s="36" t="str">
        <f t="shared" si="87"/>
        <v>_VCUGA</v>
      </c>
      <c r="I1095" s="36" t="s">
        <v>1032</v>
      </c>
      <c r="J1095" s="36" t="s">
        <v>1160</v>
      </c>
      <c r="K1095" s="36" t="str">
        <f t="shared" si="88"/>
        <v>_UG1AE</v>
      </c>
      <c r="L1095" s="36" t="s">
        <v>1161</v>
      </c>
      <c r="M1095" s="36" t="s">
        <v>1162</v>
      </c>
      <c r="N1095" s="36" t="str">
        <f t="shared" si="89"/>
        <v>_FFASO</v>
      </c>
      <c r="O1095" s="36" t="s">
        <v>1163</v>
      </c>
      <c r="P1095" s="36" t="s">
        <v>1178</v>
      </c>
      <c r="Q1095" s="36" t="s">
        <v>1179</v>
      </c>
    </row>
    <row r="1096" spans="1:17">
      <c r="A1096" s="36" t="s">
        <v>8686</v>
      </c>
      <c r="B1096" s="36" t="str">
        <f t="shared" si="85"/>
        <v>_30606</v>
      </c>
      <c r="C1096" s="36" t="s">
        <v>1386</v>
      </c>
      <c r="D1096" s="36" t="s">
        <v>89</v>
      </c>
      <c r="E1096" s="36" t="str">
        <f t="shared" si="86"/>
        <v>_CAMSU</v>
      </c>
      <c r="F1096" s="36" t="s">
        <v>46</v>
      </c>
      <c r="G1096" s="36" t="s">
        <v>1031</v>
      </c>
      <c r="H1096" s="36" t="str">
        <f t="shared" si="87"/>
        <v>_VCUGA</v>
      </c>
      <c r="I1096" s="36" t="s">
        <v>1032</v>
      </c>
      <c r="J1096" s="36" t="s">
        <v>1160</v>
      </c>
      <c r="K1096" s="36" t="str">
        <f t="shared" si="88"/>
        <v>_UG1AE</v>
      </c>
      <c r="L1096" s="36" t="s">
        <v>1161</v>
      </c>
      <c r="M1096" s="36" t="s">
        <v>1162</v>
      </c>
      <c r="N1096" s="36" t="str">
        <f t="shared" si="89"/>
        <v>_FFASO</v>
      </c>
      <c r="O1096" s="36" t="s">
        <v>1163</v>
      </c>
      <c r="P1096" s="36" t="s">
        <v>1178</v>
      </c>
      <c r="Q1096" s="36" t="s">
        <v>1179</v>
      </c>
    </row>
    <row r="1097" spans="1:17">
      <c r="A1097" s="36" t="s">
        <v>8687</v>
      </c>
      <c r="B1097" s="36" t="str">
        <f t="shared" si="85"/>
        <v>_30607</v>
      </c>
      <c r="C1097" s="36" t="s">
        <v>1387</v>
      </c>
      <c r="D1097" s="36" t="s">
        <v>89</v>
      </c>
      <c r="E1097" s="36" t="str">
        <f t="shared" si="86"/>
        <v>_CAMSU</v>
      </c>
      <c r="F1097" s="36" t="s">
        <v>46</v>
      </c>
      <c r="G1097" s="36" t="s">
        <v>1031</v>
      </c>
      <c r="H1097" s="36" t="str">
        <f t="shared" si="87"/>
        <v>_VCUGA</v>
      </c>
      <c r="I1097" s="36" t="s">
        <v>1032</v>
      </c>
      <c r="J1097" s="36" t="s">
        <v>1160</v>
      </c>
      <c r="K1097" s="36" t="str">
        <f t="shared" si="88"/>
        <v>_UG1AE</v>
      </c>
      <c r="L1097" s="36" t="s">
        <v>1161</v>
      </c>
      <c r="M1097" s="36" t="s">
        <v>1162</v>
      </c>
      <c r="N1097" s="36" t="str">
        <f t="shared" si="89"/>
        <v>_FFASO</v>
      </c>
      <c r="O1097" s="36" t="s">
        <v>1163</v>
      </c>
      <c r="P1097" s="36" t="s">
        <v>1178</v>
      </c>
      <c r="Q1097" s="36" t="s">
        <v>1179</v>
      </c>
    </row>
    <row r="1098" spans="1:17">
      <c r="A1098" s="36" t="s">
        <v>8688</v>
      </c>
      <c r="B1098" s="36" t="str">
        <f t="shared" si="85"/>
        <v>_30608</v>
      </c>
      <c r="C1098" s="36" t="s">
        <v>1388</v>
      </c>
      <c r="D1098" s="36" t="s">
        <v>89</v>
      </c>
      <c r="E1098" s="36" t="str">
        <f t="shared" si="86"/>
        <v>_CAMSU</v>
      </c>
      <c r="F1098" s="36" t="s">
        <v>46</v>
      </c>
      <c r="G1098" s="36" t="s">
        <v>1031</v>
      </c>
      <c r="H1098" s="36" t="str">
        <f t="shared" si="87"/>
        <v>_VCUGA</v>
      </c>
      <c r="I1098" s="36" t="s">
        <v>1032</v>
      </c>
      <c r="J1098" s="36" t="s">
        <v>1160</v>
      </c>
      <c r="K1098" s="36" t="str">
        <f t="shared" si="88"/>
        <v>_UG1AE</v>
      </c>
      <c r="L1098" s="36" t="s">
        <v>1161</v>
      </c>
      <c r="M1098" s="36" t="s">
        <v>1162</v>
      </c>
      <c r="N1098" s="36" t="str">
        <f t="shared" si="89"/>
        <v>_FFASO</v>
      </c>
      <c r="O1098" s="36" t="s">
        <v>1163</v>
      </c>
      <c r="P1098" s="36" t="s">
        <v>1178</v>
      </c>
      <c r="Q1098" s="36" t="s">
        <v>1179</v>
      </c>
    </row>
    <row r="1099" spans="1:17">
      <c r="A1099" s="36" t="s">
        <v>8689</v>
      </c>
      <c r="B1099" s="36" t="str">
        <f t="shared" si="85"/>
        <v>_30609</v>
      </c>
      <c r="C1099" s="36" t="s">
        <v>1389</v>
      </c>
      <c r="D1099" s="36" t="s">
        <v>89</v>
      </c>
      <c r="E1099" s="36" t="str">
        <f t="shared" si="86"/>
        <v>_CAMSU</v>
      </c>
      <c r="F1099" s="36" t="s">
        <v>46</v>
      </c>
      <c r="G1099" s="36" t="s">
        <v>1031</v>
      </c>
      <c r="H1099" s="36" t="str">
        <f t="shared" si="87"/>
        <v>_VCUGA</v>
      </c>
      <c r="I1099" s="36" t="s">
        <v>1032</v>
      </c>
      <c r="J1099" s="36" t="s">
        <v>1160</v>
      </c>
      <c r="K1099" s="36" t="str">
        <f t="shared" si="88"/>
        <v>_UG1AE</v>
      </c>
      <c r="L1099" s="36" t="s">
        <v>1161</v>
      </c>
      <c r="M1099" s="36" t="s">
        <v>1162</v>
      </c>
      <c r="N1099" s="36" t="str">
        <f t="shared" si="89"/>
        <v>_FFASO</v>
      </c>
      <c r="O1099" s="36" t="s">
        <v>1163</v>
      </c>
      <c r="P1099" s="36" t="s">
        <v>1178</v>
      </c>
      <c r="Q1099" s="36" t="s">
        <v>1179</v>
      </c>
    </row>
    <row r="1100" spans="1:17">
      <c r="A1100" s="36" t="s">
        <v>8690</v>
      </c>
      <c r="B1100" s="36" t="str">
        <f t="shared" si="85"/>
        <v>_30610</v>
      </c>
      <c r="C1100" s="36" t="s">
        <v>1390</v>
      </c>
      <c r="D1100" s="36" t="s">
        <v>89</v>
      </c>
      <c r="E1100" s="36" t="str">
        <f t="shared" si="86"/>
        <v>_CAMSU</v>
      </c>
      <c r="F1100" s="36" t="s">
        <v>46</v>
      </c>
      <c r="G1100" s="36" t="s">
        <v>1031</v>
      </c>
      <c r="H1100" s="36" t="str">
        <f t="shared" si="87"/>
        <v>_VCUGA</v>
      </c>
      <c r="I1100" s="36" t="s">
        <v>1032</v>
      </c>
      <c r="J1100" s="36" t="s">
        <v>1160</v>
      </c>
      <c r="K1100" s="36" t="str">
        <f t="shared" si="88"/>
        <v>_UG1AE</v>
      </c>
      <c r="L1100" s="36" t="s">
        <v>1161</v>
      </c>
      <c r="M1100" s="36" t="s">
        <v>1162</v>
      </c>
      <c r="N1100" s="36" t="str">
        <f t="shared" si="89"/>
        <v>_FFASO</v>
      </c>
      <c r="O1100" s="36" t="s">
        <v>1163</v>
      </c>
      <c r="P1100" s="36" t="s">
        <v>1178</v>
      </c>
      <c r="Q1100" s="36" t="s">
        <v>1179</v>
      </c>
    </row>
    <row r="1101" spans="1:17">
      <c r="A1101" s="36" t="s">
        <v>8691</v>
      </c>
      <c r="B1101" s="36" t="str">
        <f t="shared" si="85"/>
        <v>_30611</v>
      </c>
      <c r="C1101" s="36" t="s">
        <v>1391</v>
      </c>
      <c r="D1101" s="36" t="s">
        <v>89</v>
      </c>
      <c r="E1101" s="36" t="str">
        <f t="shared" si="86"/>
        <v>_CAMSU</v>
      </c>
      <c r="F1101" s="36" t="s">
        <v>46</v>
      </c>
      <c r="G1101" s="36" t="s">
        <v>1031</v>
      </c>
      <c r="H1101" s="36" t="str">
        <f t="shared" si="87"/>
        <v>_VCUGA</v>
      </c>
      <c r="I1101" s="36" t="s">
        <v>1032</v>
      </c>
      <c r="J1101" s="36" t="s">
        <v>1160</v>
      </c>
      <c r="K1101" s="36" t="str">
        <f t="shared" si="88"/>
        <v>_UG1AE</v>
      </c>
      <c r="L1101" s="36" t="s">
        <v>1161</v>
      </c>
      <c r="M1101" s="36" t="s">
        <v>1162</v>
      </c>
      <c r="N1101" s="36" t="str">
        <f t="shared" si="89"/>
        <v>_FFASO</v>
      </c>
      <c r="O1101" s="36" t="s">
        <v>1163</v>
      </c>
      <c r="P1101" s="36" t="s">
        <v>1178</v>
      </c>
      <c r="Q1101" s="36" t="s">
        <v>1179</v>
      </c>
    </row>
    <row r="1102" spans="1:17">
      <c r="A1102" s="36" t="s">
        <v>8692</v>
      </c>
      <c r="B1102" s="36" t="str">
        <f t="shared" si="85"/>
        <v>_30612</v>
      </c>
      <c r="C1102" s="36" t="s">
        <v>1392</v>
      </c>
      <c r="D1102" s="36" t="s">
        <v>89</v>
      </c>
      <c r="E1102" s="36" t="str">
        <f t="shared" si="86"/>
        <v>_CAMSU</v>
      </c>
      <c r="F1102" s="36" t="s">
        <v>46</v>
      </c>
      <c r="G1102" s="36" t="s">
        <v>1031</v>
      </c>
      <c r="H1102" s="36" t="str">
        <f t="shared" si="87"/>
        <v>_VCUGA</v>
      </c>
      <c r="I1102" s="36" t="s">
        <v>1032</v>
      </c>
      <c r="J1102" s="36" t="s">
        <v>1160</v>
      </c>
      <c r="K1102" s="36" t="str">
        <f t="shared" si="88"/>
        <v>_UG1AE</v>
      </c>
      <c r="L1102" s="36" t="s">
        <v>1161</v>
      </c>
      <c r="M1102" s="36" t="s">
        <v>1162</v>
      </c>
      <c r="N1102" s="36" t="str">
        <f t="shared" si="89"/>
        <v>_FFASO</v>
      </c>
      <c r="O1102" s="36" t="s">
        <v>1163</v>
      </c>
      <c r="P1102" s="36" t="s">
        <v>1178</v>
      </c>
      <c r="Q1102" s="36" t="s">
        <v>1179</v>
      </c>
    </row>
    <row r="1103" spans="1:17">
      <c r="A1103" s="36" t="s">
        <v>8693</v>
      </c>
      <c r="B1103" s="36" t="str">
        <f t="shared" si="85"/>
        <v>_30613</v>
      </c>
      <c r="C1103" s="36" t="s">
        <v>1393</v>
      </c>
      <c r="D1103" s="36" t="s">
        <v>89</v>
      </c>
      <c r="E1103" s="36" t="str">
        <f t="shared" si="86"/>
        <v>_CAMSU</v>
      </c>
      <c r="F1103" s="36" t="s">
        <v>46</v>
      </c>
      <c r="G1103" s="36" t="s">
        <v>1031</v>
      </c>
      <c r="H1103" s="36" t="str">
        <f t="shared" si="87"/>
        <v>_VCUGA</v>
      </c>
      <c r="I1103" s="36" t="s">
        <v>1032</v>
      </c>
      <c r="J1103" s="36" t="s">
        <v>1160</v>
      </c>
      <c r="K1103" s="36" t="str">
        <f t="shared" si="88"/>
        <v>_UG1AE</v>
      </c>
      <c r="L1103" s="36" t="s">
        <v>1161</v>
      </c>
      <c r="M1103" s="36" t="s">
        <v>1162</v>
      </c>
      <c r="N1103" s="36" t="str">
        <f t="shared" si="89"/>
        <v>_FFASO</v>
      </c>
      <c r="O1103" s="36" t="s">
        <v>1163</v>
      </c>
      <c r="P1103" s="36" t="s">
        <v>1178</v>
      </c>
      <c r="Q1103" s="36" t="s">
        <v>1179</v>
      </c>
    </row>
    <row r="1104" spans="1:17">
      <c r="A1104" s="36" t="s">
        <v>8694</v>
      </c>
      <c r="B1104" s="36" t="str">
        <f t="shared" si="85"/>
        <v>_30614</v>
      </c>
      <c r="C1104" s="36" t="s">
        <v>1394</v>
      </c>
      <c r="D1104" s="36" t="s">
        <v>89</v>
      </c>
      <c r="E1104" s="36" t="str">
        <f t="shared" si="86"/>
        <v>_CAMSU</v>
      </c>
      <c r="F1104" s="36" t="s">
        <v>46</v>
      </c>
      <c r="G1104" s="36" t="s">
        <v>1031</v>
      </c>
      <c r="H1104" s="36" t="str">
        <f t="shared" si="87"/>
        <v>_VCUGA</v>
      </c>
      <c r="I1104" s="36" t="s">
        <v>1032</v>
      </c>
      <c r="J1104" s="36" t="s">
        <v>1160</v>
      </c>
      <c r="K1104" s="36" t="str">
        <f t="shared" si="88"/>
        <v>_UG1AE</v>
      </c>
      <c r="L1104" s="36" t="s">
        <v>1161</v>
      </c>
      <c r="M1104" s="36" t="s">
        <v>1162</v>
      </c>
      <c r="N1104" s="36" t="str">
        <f t="shared" si="89"/>
        <v>_FFASO</v>
      </c>
      <c r="O1104" s="36" t="s">
        <v>1163</v>
      </c>
      <c r="P1104" s="36" t="s">
        <v>1178</v>
      </c>
      <c r="Q1104" s="36" t="s">
        <v>1179</v>
      </c>
    </row>
    <row r="1105" spans="1:17">
      <c r="A1105" s="36" t="s">
        <v>8695</v>
      </c>
      <c r="B1105" s="36" t="str">
        <f t="shared" si="85"/>
        <v>_30615</v>
      </c>
      <c r="C1105" s="36" t="s">
        <v>1395</v>
      </c>
      <c r="D1105" s="36" t="s">
        <v>89</v>
      </c>
      <c r="E1105" s="36" t="str">
        <f t="shared" si="86"/>
        <v>_CAMSU</v>
      </c>
      <c r="F1105" s="36" t="s">
        <v>46</v>
      </c>
      <c r="G1105" s="36" t="s">
        <v>1031</v>
      </c>
      <c r="H1105" s="36" t="str">
        <f t="shared" si="87"/>
        <v>_VCUGA</v>
      </c>
      <c r="I1105" s="36" t="s">
        <v>1032</v>
      </c>
      <c r="J1105" s="36" t="s">
        <v>1160</v>
      </c>
      <c r="K1105" s="36" t="str">
        <f t="shared" si="88"/>
        <v>_UG1AE</v>
      </c>
      <c r="L1105" s="36" t="s">
        <v>1161</v>
      </c>
      <c r="M1105" s="36" t="s">
        <v>1162</v>
      </c>
      <c r="N1105" s="36" t="str">
        <f t="shared" si="89"/>
        <v>_FFASO</v>
      </c>
      <c r="O1105" s="36" t="s">
        <v>1163</v>
      </c>
      <c r="P1105" s="36" t="s">
        <v>1178</v>
      </c>
      <c r="Q1105" s="36" t="s">
        <v>1179</v>
      </c>
    </row>
    <row r="1106" spans="1:17">
      <c r="A1106" s="36" t="s">
        <v>8696</v>
      </c>
      <c r="B1106" s="36" t="str">
        <f t="shared" si="85"/>
        <v>_30616</v>
      </c>
      <c r="C1106" s="36" t="s">
        <v>1396</v>
      </c>
      <c r="D1106" s="36" t="s">
        <v>89</v>
      </c>
      <c r="E1106" s="36" t="str">
        <f t="shared" si="86"/>
        <v>_CAMSU</v>
      </c>
      <c r="F1106" s="36" t="s">
        <v>46</v>
      </c>
      <c r="G1106" s="36" t="s">
        <v>1031</v>
      </c>
      <c r="H1106" s="36" t="str">
        <f t="shared" si="87"/>
        <v>_VCUGA</v>
      </c>
      <c r="I1106" s="36" t="s">
        <v>1032</v>
      </c>
      <c r="J1106" s="36" t="s">
        <v>1160</v>
      </c>
      <c r="K1106" s="36" t="str">
        <f t="shared" si="88"/>
        <v>_UG1AE</v>
      </c>
      <c r="L1106" s="36" t="s">
        <v>1161</v>
      </c>
      <c r="M1106" s="36" t="s">
        <v>1162</v>
      </c>
      <c r="N1106" s="36" t="str">
        <f t="shared" si="89"/>
        <v>_FFASO</v>
      </c>
      <c r="O1106" s="36" t="s">
        <v>1163</v>
      </c>
      <c r="P1106" s="36" t="s">
        <v>1178</v>
      </c>
      <c r="Q1106" s="36" t="s">
        <v>1179</v>
      </c>
    </row>
    <row r="1107" spans="1:17">
      <c r="A1107" s="36" t="s">
        <v>8697</v>
      </c>
      <c r="B1107" s="36" t="str">
        <f t="shared" si="85"/>
        <v>_30617</v>
      </c>
      <c r="C1107" s="36" t="s">
        <v>1397</v>
      </c>
      <c r="D1107" s="36" t="s">
        <v>89</v>
      </c>
      <c r="E1107" s="36" t="str">
        <f t="shared" si="86"/>
        <v>_CAMSU</v>
      </c>
      <c r="F1107" s="36" t="s">
        <v>46</v>
      </c>
      <c r="G1107" s="36" t="s">
        <v>1031</v>
      </c>
      <c r="H1107" s="36" t="str">
        <f t="shared" si="87"/>
        <v>_VCUGA</v>
      </c>
      <c r="I1107" s="36" t="s">
        <v>1032</v>
      </c>
      <c r="J1107" s="36" t="s">
        <v>1160</v>
      </c>
      <c r="K1107" s="36" t="str">
        <f t="shared" si="88"/>
        <v>_UG1AE</v>
      </c>
      <c r="L1107" s="36" t="s">
        <v>1161</v>
      </c>
      <c r="M1107" s="36" t="s">
        <v>1162</v>
      </c>
      <c r="N1107" s="36" t="str">
        <f t="shared" si="89"/>
        <v>_FFASO</v>
      </c>
      <c r="O1107" s="36" t="s">
        <v>1163</v>
      </c>
      <c r="P1107" s="36" t="s">
        <v>1178</v>
      </c>
      <c r="Q1107" s="36" t="s">
        <v>1179</v>
      </c>
    </row>
    <row r="1108" spans="1:17">
      <c r="A1108" s="36" t="s">
        <v>8698</v>
      </c>
      <c r="B1108" s="36" t="str">
        <f t="shared" si="85"/>
        <v>_30618</v>
      </c>
      <c r="C1108" s="36" t="s">
        <v>1398</v>
      </c>
      <c r="D1108" s="36" t="s">
        <v>89</v>
      </c>
      <c r="E1108" s="36" t="str">
        <f t="shared" si="86"/>
        <v>_CAMSU</v>
      </c>
      <c r="F1108" s="36" t="s">
        <v>46</v>
      </c>
      <c r="G1108" s="36" t="s">
        <v>1031</v>
      </c>
      <c r="H1108" s="36" t="str">
        <f t="shared" si="87"/>
        <v>_VCUGA</v>
      </c>
      <c r="I1108" s="36" t="s">
        <v>1032</v>
      </c>
      <c r="J1108" s="36" t="s">
        <v>1160</v>
      </c>
      <c r="K1108" s="36" t="str">
        <f t="shared" si="88"/>
        <v>_UG1AE</v>
      </c>
      <c r="L1108" s="36" t="s">
        <v>1161</v>
      </c>
      <c r="M1108" s="36" t="s">
        <v>1162</v>
      </c>
      <c r="N1108" s="36" t="str">
        <f t="shared" si="89"/>
        <v>_FFASO</v>
      </c>
      <c r="O1108" s="36" t="s">
        <v>1163</v>
      </c>
      <c r="P1108" s="36" t="s">
        <v>1178</v>
      </c>
      <c r="Q1108" s="36" t="s">
        <v>1179</v>
      </c>
    </row>
    <row r="1109" spans="1:17">
      <c r="A1109" s="36" t="s">
        <v>8699</v>
      </c>
      <c r="B1109" s="36" t="str">
        <f t="shared" si="85"/>
        <v>_30619</v>
      </c>
      <c r="C1109" s="36" t="s">
        <v>1399</v>
      </c>
      <c r="D1109" s="36" t="s">
        <v>89</v>
      </c>
      <c r="E1109" s="36" t="str">
        <f t="shared" si="86"/>
        <v>_CAMSU</v>
      </c>
      <c r="F1109" s="36" t="s">
        <v>46</v>
      </c>
      <c r="G1109" s="36" t="s">
        <v>1031</v>
      </c>
      <c r="H1109" s="36" t="str">
        <f t="shared" si="87"/>
        <v>_VCUGA</v>
      </c>
      <c r="I1109" s="36" t="s">
        <v>1032</v>
      </c>
      <c r="J1109" s="36" t="s">
        <v>1160</v>
      </c>
      <c r="K1109" s="36" t="str">
        <f t="shared" si="88"/>
        <v>_UG1AE</v>
      </c>
      <c r="L1109" s="36" t="s">
        <v>1161</v>
      </c>
      <c r="M1109" s="36" t="s">
        <v>1162</v>
      </c>
      <c r="N1109" s="36" t="str">
        <f t="shared" si="89"/>
        <v>_FFASO</v>
      </c>
      <c r="O1109" s="36" t="s">
        <v>1163</v>
      </c>
      <c r="P1109" s="36" t="s">
        <v>1178</v>
      </c>
      <c r="Q1109" s="36" t="s">
        <v>1179</v>
      </c>
    </row>
    <row r="1110" spans="1:17">
      <c r="A1110" s="36" t="s">
        <v>8700</v>
      </c>
      <c r="B1110" s="36" t="str">
        <f t="shared" si="85"/>
        <v>_30620</v>
      </c>
      <c r="C1110" s="36" t="s">
        <v>1400</v>
      </c>
      <c r="D1110" s="36" t="s">
        <v>89</v>
      </c>
      <c r="E1110" s="36" t="str">
        <f t="shared" si="86"/>
        <v>_CAMSU</v>
      </c>
      <c r="F1110" s="36" t="s">
        <v>46</v>
      </c>
      <c r="G1110" s="36" t="s">
        <v>1031</v>
      </c>
      <c r="H1110" s="36" t="str">
        <f t="shared" si="87"/>
        <v>_VCUGA</v>
      </c>
      <c r="I1110" s="36" t="s">
        <v>1032</v>
      </c>
      <c r="J1110" s="36" t="s">
        <v>1160</v>
      </c>
      <c r="K1110" s="36" t="str">
        <f t="shared" si="88"/>
        <v>_UG1AE</v>
      </c>
      <c r="L1110" s="36" t="s">
        <v>1161</v>
      </c>
      <c r="M1110" s="36" t="s">
        <v>1162</v>
      </c>
      <c r="N1110" s="36" t="str">
        <f t="shared" si="89"/>
        <v>_FFASO</v>
      </c>
      <c r="O1110" s="36" t="s">
        <v>1163</v>
      </c>
      <c r="P1110" s="36" t="s">
        <v>1178</v>
      </c>
      <c r="Q1110" s="36" t="s">
        <v>1179</v>
      </c>
    </row>
    <row r="1111" spans="1:17">
      <c r="A1111" s="36" t="s">
        <v>8701</v>
      </c>
      <c r="B1111" s="36" t="str">
        <f t="shared" si="85"/>
        <v>_30621</v>
      </c>
      <c r="C1111" s="36" t="s">
        <v>1401</v>
      </c>
      <c r="D1111" s="36" t="s">
        <v>89</v>
      </c>
      <c r="E1111" s="36" t="str">
        <f t="shared" si="86"/>
        <v>_CAMSU</v>
      </c>
      <c r="F1111" s="36" t="s">
        <v>46</v>
      </c>
      <c r="G1111" s="36" t="s">
        <v>1031</v>
      </c>
      <c r="H1111" s="36" t="str">
        <f t="shared" si="87"/>
        <v>_VCUGA</v>
      </c>
      <c r="I1111" s="36" t="s">
        <v>1032</v>
      </c>
      <c r="J1111" s="36" t="s">
        <v>1160</v>
      </c>
      <c r="K1111" s="36" t="str">
        <f t="shared" si="88"/>
        <v>_UG1AE</v>
      </c>
      <c r="L1111" s="36" t="s">
        <v>1161</v>
      </c>
      <c r="M1111" s="36" t="s">
        <v>1162</v>
      </c>
      <c r="N1111" s="36" t="str">
        <f t="shared" si="89"/>
        <v>_FFASO</v>
      </c>
      <c r="O1111" s="36" t="s">
        <v>1163</v>
      </c>
      <c r="P1111" s="36" t="s">
        <v>1178</v>
      </c>
      <c r="Q1111" s="36" t="s">
        <v>1179</v>
      </c>
    </row>
    <row r="1112" spans="1:17">
      <c r="A1112" s="36" t="s">
        <v>8702</v>
      </c>
      <c r="B1112" s="36" t="str">
        <f t="shared" si="85"/>
        <v>_30622</v>
      </c>
      <c r="C1112" s="36" t="s">
        <v>1402</v>
      </c>
      <c r="D1112" s="36" t="s">
        <v>89</v>
      </c>
      <c r="E1112" s="36" t="str">
        <f t="shared" si="86"/>
        <v>_CAMSU</v>
      </c>
      <c r="F1112" s="36" t="s">
        <v>46</v>
      </c>
      <c r="G1112" s="36" t="s">
        <v>1031</v>
      </c>
      <c r="H1112" s="36" t="str">
        <f t="shared" si="87"/>
        <v>_VCUGA</v>
      </c>
      <c r="I1112" s="36" t="s">
        <v>1032</v>
      </c>
      <c r="J1112" s="36" t="s">
        <v>1160</v>
      </c>
      <c r="K1112" s="36" t="str">
        <f t="shared" si="88"/>
        <v>_UG1AE</v>
      </c>
      <c r="L1112" s="36" t="s">
        <v>1161</v>
      </c>
      <c r="M1112" s="36" t="s">
        <v>1162</v>
      </c>
      <c r="N1112" s="36" t="str">
        <f t="shared" si="89"/>
        <v>_FFASO</v>
      </c>
      <c r="O1112" s="36" t="s">
        <v>1163</v>
      </c>
      <c r="P1112" s="36" t="s">
        <v>1178</v>
      </c>
      <c r="Q1112" s="36" t="s">
        <v>1179</v>
      </c>
    </row>
    <row r="1113" spans="1:17">
      <c r="A1113" s="36" t="s">
        <v>8703</v>
      </c>
      <c r="B1113" s="36" t="str">
        <f t="shared" si="85"/>
        <v>_30623</v>
      </c>
      <c r="C1113" s="36" t="s">
        <v>1403</v>
      </c>
      <c r="D1113" s="36" t="s">
        <v>89</v>
      </c>
      <c r="E1113" s="36" t="str">
        <f t="shared" si="86"/>
        <v>_CAMSU</v>
      </c>
      <c r="F1113" s="36" t="s">
        <v>46</v>
      </c>
      <c r="G1113" s="36" t="s">
        <v>1031</v>
      </c>
      <c r="H1113" s="36" t="str">
        <f t="shared" si="87"/>
        <v>_VCUGA</v>
      </c>
      <c r="I1113" s="36" t="s">
        <v>1032</v>
      </c>
      <c r="J1113" s="36" t="s">
        <v>1160</v>
      </c>
      <c r="K1113" s="36" t="str">
        <f t="shared" si="88"/>
        <v>_UG1AE</v>
      </c>
      <c r="L1113" s="36" t="s">
        <v>1161</v>
      </c>
      <c r="M1113" s="36" t="s">
        <v>1162</v>
      </c>
      <c r="N1113" s="36" t="str">
        <f t="shared" si="89"/>
        <v>_FFASO</v>
      </c>
      <c r="O1113" s="36" t="s">
        <v>1163</v>
      </c>
      <c r="P1113" s="36" t="s">
        <v>1178</v>
      </c>
      <c r="Q1113" s="36" t="s">
        <v>1179</v>
      </c>
    </row>
    <row r="1114" spans="1:17">
      <c r="A1114" s="36" t="s">
        <v>8704</v>
      </c>
      <c r="B1114" s="36" t="str">
        <f t="shared" si="85"/>
        <v>_30624</v>
      </c>
      <c r="C1114" s="36" t="s">
        <v>1404</v>
      </c>
      <c r="D1114" s="36" t="s">
        <v>89</v>
      </c>
      <c r="E1114" s="36" t="str">
        <f t="shared" si="86"/>
        <v>_CAMSU</v>
      </c>
      <c r="F1114" s="36" t="s">
        <v>46</v>
      </c>
      <c r="G1114" s="36" t="s">
        <v>1031</v>
      </c>
      <c r="H1114" s="36" t="str">
        <f t="shared" si="87"/>
        <v>_VCUGA</v>
      </c>
      <c r="I1114" s="36" t="s">
        <v>1032</v>
      </c>
      <c r="J1114" s="36" t="s">
        <v>1160</v>
      </c>
      <c r="K1114" s="36" t="str">
        <f t="shared" si="88"/>
        <v>_UG1AE</v>
      </c>
      <c r="L1114" s="36" t="s">
        <v>1161</v>
      </c>
      <c r="M1114" s="36" t="s">
        <v>1162</v>
      </c>
      <c r="N1114" s="36" t="str">
        <f t="shared" si="89"/>
        <v>_FFASO</v>
      </c>
      <c r="O1114" s="36" t="s">
        <v>1163</v>
      </c>
      <c r="P1114" s="36" t="s">
        <v>1178</v>
      </c>
      <c r="Q1114" s="36" t="s">
        <v>1179</v>
      </c>
    </row>
    <row r="1115" spans="1:17">
      <c r="A1115" s="36" t="s">
        <v>8705</v>
      </c>
      <c r="B1115" s="36" t="str">
        <f t="shared" si="85"/>
        <v>_30625</v>
      </c>
      <c r="C1115" s="36" t="s">
        <v>1405</v>
      </c>
      <c r="D1115" s="36" t="s">
        <v>89</v>
      </c>
      <c r="E1115" s="36" t="str">
        <f t="shared" si="86"/>
        <v>_CAMSU</v>
      </c>
      <c r="F1115" s="36" t="s">
        <v>46</v>
      </c>
      <c r="G1115" s="36" t="s">
        <v>1031</v>
      </c>
      <c r="H1115" s="36" t="str">
        <f t="shared" si="87"/>
        <v>_VCUGA</v>
      </c>
      <c r="I1115" s="36" t="s">
        <v>1032</v>
      </c>
      <c r="J1115" s="36" t="s">
        <v>1160</v>
      </c>
      <c r="K1115" s="36" t="str">
        <f t="shared" si="88"/>
        <v>_UG1AE</v>
      </c>
      <c r="L1115" s="36" t="s">
        <v>1161</v>
      </c>
      <c r="M1115" s="36" t="s">
        <v>1162</v>
      </c>
      <c r="N1115" s="36" t="str">
        <f t="shared" si="89"/>
        <v>_FFASO</v>
      </c>
      <c r="O1115" s="36" t="s">
        <v>1163</v>
      </c>
      <c r="P1115" s="36" t="s">
        <v>1178</v>
      </c>
      <c r="Q1115" s="36" t="s">
        <v>1179</v>
      </c>
    </row>
    <row r="1116" spans="1:17">
      <c r="A1116" s="36" t="s">
        <v>8706</v>
      </c>
      <c r="B1116" s="36" t="str">
        <f t="shared" si="85"/>
        <v>_30626</v>
      </c>
      <c r="C1116" s="36" t="s">
        <v>1406</v>
      </c>
      <c r="D1116" s="36" t="s">
        <v>89</v>
      </c>
      <c r="E1116" s="36" t="str">
        <f t="shared" si="86"/>
        <v>_CAMSU</v>
      </c>
      <c r="F1116" s="36" t="s">
        <v>46</v>
      </c>
      <c r="G1116" s="36" t="s">
        <v>1031</v>
      </c>
      <c r="H1116" s="36" t="str">
        <f t="shared" si="87"/>
        <v>_VCUGA</v>
      </c>
      <c r="I1116" s="36" t="s">
        <v>1032</v>
      </c>
      <c r="J1116" s="36" t="s">
        <v>1160</v>
      </c>
      <c r="K1116" s="36" t="str">
        <f t="shared" si="88"/>
        <v>_UG1AE</v>
      </c>
      <c r="L1116" s="36" t="s">
        <v>1161</v>
      </c>
      <c r="M1116" s="36" t="s">
        <v>1162</v>
      </c>
      <c r="N1116" s="36" t="str">
        <f t="shared" si="89"/>
        <v>_FFASO</v>
      </c>
      <c r="O1116" s="36" t="s">
        <v>1163</v>
      </c>
      <c r="P1116" s="36" t="s">
        <v>1178</v>
      </c>
      <c r="Q1116" s="36" t="s">
        <v>1179</v>
      </c>
    </row>
    <row r="1117" spans="1:17">
      <c r="A1117" s="36" t="s">
        <v>8707</v>
      </c>
      <c r="B1117" s="36" t="str">
        <f t="shared" si="85"/>
        <v>_30627</v>
      </c>
      <c r="C1117" s="36" t="s">
        <v>1407</v>
      </c>
      <c r="D1117" s="36" t="s">
        <v>89</v>
      </c>
      <c r="E1117" s="36" t="str">
        <f t="shared" si="86"/>
        <v>_CAMSU</v>
      </c>
      <c r="F1117" s="36" t="s">
        <v>46</v>
      </c>
      <c r="G1117" s="36" t="s">
        <v>1031</v>
      </c>
      <c r="H1117" s="36" t="str">
        <f t="shared" si="87"/>
        <v>_VCUGA</v>
      </c>
      <c r="I1117" s="36" t="s">
        <v>1032</v>
      </c>
      <c r="J1117" s="36" t="s">
        <v>1160</v>
      </c>
      <c r="K1117" s="36" t="str">
        <f t="shared" si="88"/>
        <v>_UG1AE</v>
      </c>
      <c r="L1117" s="36" t="s">
        <v>1161</v>
      </c>
      <c r="M1117" s="36" t="s">
        <v>1162</v>
      </c>
      <c r="N1117" s="36" t="str">
        <f t="shared" si="89"/>
        <v>_FFASO</v>
      </c>
      <c r="O1117" s="36" t="s">
        <v>1163</v>
      </c>
      <c r="P1117" s="36" t="s">
        <v>1178</v>
      </c>
      <c r="Q1117" s="36" t="s">
        <v>1179</v>
      </c>
    </row>
    <row r="1118" spans="1:17">
      <c r="A1118" s="36" t="s">
        <v>8708</v>
      </c>
      <c r="B1118" s="36" t="str">
        <f t="shared" si="85"/>
        <v>_30628</v>
      </c>
      <c r="C1118" s="36" t="s">
        <v>1408</v>
      </c>
      <c r="D1118" s="36" t="s">
        <v>89</v>
      </c>
      <c r="E1118" s="36" t="str">
        <f t="shared" si="86"/>
        <v>_CAMSU</v>
      </c>
      <c r="F1118" s="36" t="s">
        <v>46</v>
      </c>
      <c r="G1118" s="36" t="s">
        <v>1031</v>
      </c>
      <c r="H1118" s="36" t="str">
        <f t="shared" si="87"/>
        <v>_VCUGA</v>
      </c>
      <c r="I1118" s="36" t="s">
        <v>1032</v>
      </c>
      <c r="J1118" s="36" t="s">
        <v>1160</v>
      </c>
      <c r="K1118" s="36" t="str">
        <f t="shared" si="88"/>
        <v>_UG1AE</v>
      </c>
      <c r="L1118" s="36" t="s">
        <v>1161</v>
      </c>
      <c r="M1118" s="36" t="s">
        <v>1162</v>
      </c>
      <c r="N1118" s="36" t="str">
        <f t="shared" si="89"/>
        <v>_FFASO</v>
      </c>
      <c r="O1118" s="36" t="s">
        <v>1163</v>
      </c>
      <c r="P1118" s="36" t="s">
        <v>1178</v>
      </c>
      <c r="Q1118" s="36" t="s">
        <v>1179</v>
      </c>
    </row>
    <row r="1119" spans="1:17">
      <c r="A1119" s="36" t="s">
        <v>8709</v>
      </c>
      <c r="B1119" s="36" t="str">
        <f t="shared" si="85"/>
        <v>_30629</v>
      </c>
      <c r="C1119" s="36" t="s">
        <v>1409</v>
      </c>
      <c r="D1119" s="36" t="s">
        <v>89</v>
      </c>
      <c r="E1119" s="36" t="str">
        <f t="shared" si="86"/>
        <v>_CAMSU</v>
      </c>
      <c r="F1119" s="36" t="s">
        <v>46</v>
      </c>
      <c r="G1119" s="36" t="s">
        <v>1031</v>
      </c>
      <c r="H1119" s="36" t="str">
        <f t="shared" si="87"/>
        <v>_VCUGA</v>
      </c>
      <c r="I1119" s="36" t="s">
        <v>1032</v>
      </c>
      <c r="J1119" s="36" t="s">
        <v>1160</v>
      </c>
      <c r="K1119" s="36" t="str">
        <f t="shared" si="88"/>
        <v>_UG1AE</v>
      </c>
      <c r="L1119" s="36" t="s">
        <v>1161</v>
      </c>
      <c r="M1119" s="36" t="s">
        <v>1162</v>
      </c>
      <c r="N1119" s="36" t="str">
        <f t="shared" si="89"/>
        <v>_FFASO</v>
      </c>
      <c r="O1119" s="36" t="s">
        <v>1163</v>
      </c>
      <c r="P1119" s="36" t="s">
        <v>1178</v>
      </c>
      <c r="Q1119" s="36" t="s">
        <v>1179</v>
      </c>
    </row>
    <row r="1120" spans="1:17">
      <c r="A1120" s="36" t="s">
        <v>8710</v>
      </c>
      <c r="B1120" s="36" t="str">
        <f t="shared" si="85"/>
        <v>_30630</v>
      </c>
      <c r="C1120" s="36" t="s">
        <v>1410</v>
      </c>
      <c r="D1120" s="36" t="s">
        <v>89</v>
      </c>
      <c r="E1120" s="36" t="str">
        <f t="shared" si="86"/>
        <v>_CAMSU</v>
      </c>
      <c r="F1120" s="36" t="s">
        <v>46</v>
      </c>
      <c r="G1120" s="36" t="s">
        <v>1031</v>
      </c>
      <c r="H1120" s="36" t="str">
        <f t="shared" si="87"/>
        <v>_VCUGA</v>
      </c>
      <c r="I1120" s="36" t="s">
        <v>1032</v>
      </c>
      <c r="J1120" s="36" t="s">
        <v>1160</v>
      </c>
      <c r="K1120" s="36" t="str">
        <f t="shared" si="88"/>
        <v>_UG1AE</v>
      </c>
      <c r="L1120" s="36" t="s">
        <v>1161</v>
      </c>
      <c r="M1120" s="36" t="s">
        <v>1162</v>
      </c>
      <c r="N1120" s="36" t="str">
        <f t="shared" si="89"/>
        <v>_FFASO</v>
      </c>
      <c r="O1120" s="36" t="s">
        <v>1163</v>
      </c>
      <c r="P1120" s="36" t="s">
        <v>1178</v>
      </c>
      <c r="Q1120" s="36" t="s">
        <v>1179</v>
      </c>
    </row>
    <row r="1121" spans="1:17">
      <c r="A1121" s="36" t="s">
        <v>8711</v>
      </c>
      <c r="B1121" s="36" t="str">
        <f t="shared" si="85"/>
        <v>_30631</v>
      </c>
      <c r="C1121" s="36" t="s">
        <v>1411</v>
      </c>
      <c r="D1121" s="36" t="s">
        <v>89</v>
      </c>
      <c r="E1121" s="36" t="str">
        <f t="shared" si="86"/>
        <v>_CAMSU</v>
      </c>
      <c r="F1121" s="36" t="s">
        <v>46</v>
      </c>
      <c r="G1121" s="36" t="s">
        <v>1031</v>
      </c>
      <c r="H1121" s="36" t="str">
        <f t="shared" si="87"/>
        <v>_VCUGA</v>
      </c>
      <c r="I1121" s="36" t="s">
        <v>1032</v>
      </c>
      <c r="J1121" s="36" t="s">
        <v>1160</v>
      </c>
      <c r="K1121" s="36" t="str">
        <f t="shared" si="88"/>
        <v>_UG1AE</v>
      </c>
      <c r="L1121" s="36" t="s">
        <v>1161</v>
      </c>
      <c r="M1121" s="36" t="s">
        <v>1162</v>
      </c>
      <c r="N1121" s="36" t="str">
        <f t="shared" si="89"/>
        <v>_FFASO</v>
      </c>
      <c r="O1121" s="36" t="s">
        <v>1163</v>
      </c>
      <c r="P1121" s="36" t="s">
        <v>1178</v>
      </c>
      <c r="Q1121" s="36" t="s">
        <v>1179</v>
      </c>
    </row>
    <row r="1122" spans="1:17">
      <c r="A1122" s="36" t="s">
        <v>8712</v>
      </c>
      <c r="B1122" s="36" t="str">
        <f t="shared" si="85"/>
        <v>_30632</v>
      </c>
      <c r="C1122" s="36" t="s">
        <v>1412</v>
      </c>
      <c r="D1122" s="36" t="s">
        <v>89</v>
      </c>
      <c r="E1122" s="36" t="str">
        <f t="shared" si="86"/>
        <v>_CAMSU</v>
      </c>
      <c r="F1122" s="36" t="s">
        <v>46</v>
      </c>
      <c r="G1122" s="36" t="s">
        <v>1031</v>
      </c>
      <c r="H1122" s="36" t="str">
        <f t="shared" si="87"/>
        <v>_VCUGA</v>
      </c>
      <c r="I1122" s="36" t="s">
        <v>1032</v>
      </c>
      <c r="J1122" s="36" t="s">
        <v>1160</v>
      </c>
      <c r="K1122" s="36" t="str">
        <f t="shared" si="88"/>
        <v>_UG1AE</v>
      </c>
      <c r="L1122" s="36" t="s">
        <v>1161</v>
      </c>
      <c r="M1122" s="36" t="s">
        <v>1162</v>
      </c>
      <c r="N1122" s="36" t="str">
        <f t="shared" si="89"/>
        <v>_FFASO</v>
      </c>
      <c r="O1122" s="36" t="s">
        <v>1163</v>
      </c>
      <c r="P1122" s="36" t="s">
        <v>1178</v>
      </c>
      <c r="Q1122" s="36" t="s">
        <v>1179</v>
      </c>
    </row>
    <row r="1123" spans="1:17">
      <c r="A1123" s="36" t="s">
        <v>8713</v>
      </c>
      <c r="B1123" s="36" t="str">
        <f t="shared" si="85"/>
        <v>_30633</v>
      </c>
      <c r="C1123" s="36" t="s">
        <v>1413</v>
      </c>
      <c r="D1123" s="36" t="s">
        <v>89</v>
      </c>
      <c r="E1123" s="36" t="str">
        <f t="shared" si="86"/>
        <v>_CAMSU</v>
      </c>
      <c r="F1123" s="36" t="s">
        <v>46</v>
      </c>
      <c r="G1123" s="36" t="s">
        <v>1031</v>
      </c>
      <c r="H1123" s="36" t="str">
        <f t="shared" si="87"/>
        <v>_VCUGA</v>
      </c>
      <c r="I1123" s="36" t="s">
        <v>1032</v>
      </c>
      <c r="J1123" s="36" t="s">
        <v>1160</v>
      </c>
      <c r="K1123" s="36" t="str">
        <f t="shared" si="88"/>
        <v>_UG1AE</v>
      </c>
      <c r="L1123" s="36" t="s">
        <v>1161</v>
      </c>
      <c r="M1123" s="36" t="s">
        <v>1162</v>
      </c>
      <c r="N1123" s="36" t="str">
        <f t="shared" si="89"/>
        <v>_FFASO</v>
      </c>
      <c r="O1123" s="36" t="s">
        <v>1163</v>
      </c>
      <c r="P1123" s="36" t="s">
        <v>1178</v>
      </c>
      <c r="Q1123" s="36" t="s">
        <v>1179</v>
      </c>
    </row>
    <row r="1124" spans="1:17">
      <c r="A1124" s="36" t="s">
        <v>8714</v>
      </c>
      <c r="B1124" s="36" t="str">
        <f t="shared" si="85"/>
        <v>_30634</v>
      </c>
      <c r="C1124" s="36" t="s">
        <v>1414</v>
      </c>
      <c r="D1124" s="36" t="s">
        <v>89</v>
      </c>
      <c r="E1124" s="36" t="str">
        <f t="shared" si="86"/>
        <v>_CAMSU</v>
      </c>
      <c r="F1124" s="36" t="s">
        <v>46</v>
      </c>
      <c r="G1124" s="36" t="s">
        <v>1031</v>
      </c>
      <c r="H1124" s="36" t="str">
        <f t="shared" si="87"/>
        <v>_VCUGA</v>
      </c>
      <c r="I1124" s="36" t="s">
        <v>1032</v>
      </c>
      <c r="J1124" s="36" t="s">
        <v>1160</v>
      </c>
      <c r="K1124" s="36" t="str">
        <f t="shared" si="88"/>
        <v>_UG1AE</v>
      </c>
      <c r="L1124" s="36" t="s">
        <v>1161</v>
      </c>
      <c r="M1124" s="36" t="s">
        <v>1162</v>
      </c>
      <c r="N1124" s="36" t="str">
        <f t="shared" si="89"/>
        <v>_FFASO</v>
      </c>
      <c r="O1124" s="36" t="s">
        <v>1163</v>
      </c>
      <c r="P1124" s="36" t="s">
        <v>1178</v>
      </c>
      <c r="Q1124" s="36" t="s">
        <v>1179</v>
      </c>
    </row>
    <row r="1125" spans="1:17">
      <c r="A1125" s="36" t="s">
        <v>8715</v>
      </c>
      <c r="B1125" s="36" t="str">
        <f t="shared" si="85"/>
        <v>_30635</v>
      </c>
      <c r="C1125" s="36" t="s">
        <v>1415</v>
      </c>
      <c r="D1125" s="36" t="s">
        <v>89</v>
      </c>
      <c r="E1125" s="36" t="str">
        <f t="shared" si="86"/>
        <v>_CAMSU</v>
      </c>
      <c r="F1125" s="36" t="s">
        <v>46</v>
      </c>
      <c r="G1125" s="36" t="s">
        <v>1031</v>
      </c>
      <c r="H1125" s="36" t="str">
        <f t="shared" si="87"/>
        <v>_VCUGA</v>
      </c>
      <c r="I1125" s="36" t="s">
        <v>1032</v>
      </c>
      <c r="J1125" s="36" t="s">
        <v>1160</v>
      </c>
      <c r="K1125" s="36" t="str">
        <f t="shared" si="88"/>
        <v>_UG1AE</v>
      </c>
      <c r="L1125" s="36" t="s">
        <v>1161</v>
      </c>
      <c r="M1125" s="36" t="s">
        <v>1162</v>
      </c>
      <c r="N1125" s="36" t="str">
        <f t="shared" si="89"/>
        <v>_FFASO</v>
      </c>
      <c r="O1125" s="36" t="s">
        <v>1163</v>
      </c>
      <c r="P1125" s="36" t="s">
        <v>1178</v>
      </c>
      <c r="Q1125" s="36" t="s">
        <v>1179</v>
      </c>
    </row>
    <row r="1126" spans="1:17">
      <c r="A1126" s="36" t="s">
        <v>8716</v>
      </c>
      <c r="B1126" s="36" t="str">
        <f t="shared" si="85"/>
        <v>_30636</v>
      </c>
      <c r="C1126" s="36" t="s">
        <v>1416</v>
      </c>
      <c r="D1126" s="36" t="s">
        <v>89</v>
      </c>
      <c r="E1126" s="36" t="str">
        <f t="shared" si="86"/>
        <v>_CAMSU</v>
      </c>
      <c r="F1126" s="36" t="s">
        <v>46</v>
      </c>
      <c r="G1126" s="36" t="s">
        <v>1031</v>
      </c>
      <c r="H1126" s="36" t="str">
        <f t="shared" si="87"/>
        <v>_VCUGA</v>
      </c>
      <c r="I1126" s="36" t="s">
        <v>1032</v>
      </c>
      <c r="J1126" s="36" t="s">
        <v>1160</v>
      </c>
      <c r="K1126" s="36" t="str">
        <f t="shared" si="88"/>
        <v>_UG1AE</v>
      </c>
      <c r="L1126" s="36" t="s">
        <v>1161</v>
      </c>
      <c r="M1126" s="36" t="s">
        <v>1162</v>
      </c>
      <c r="N1126" s="36" t="str">
        <f t="shared" si="89"/>
        <v>_FFASO</v>
      </c>
      <c r="O1126" s="36" t="s">
        <v>1163</v>
      </c>
      <c r="P1126" s="36" t="s">
        <v>1178</v>
      </c>
      <c r="Q1126" s="36" t="s">
        <v>1179</v>
      </c>
    </row>
    <row r="1127" spans="1:17">
      <c r="A1127" s="36" t="s">
        <v>8717</v>
      </c>
      <c r="B1127" s="36" t="str">
        <f t="shared" si="85"/>
        <v>_30637</v>
      </c>
      <c r="C1127" s="36" t="s">
        <v>1417</v>
      </c>
      <c r="D1127" s="36" t="s">
        <v>89</v>
      </c>
      <c r="E1127" s="36" t="str">
        <f t="shared" si="86"/>
        <v>_CAMSU</v>
      </c>
      <c r="F1127" s="36" t="s">
        <v>46</v>
      </c>
      <c r="G1127" s="36" t="s">
        <v>1031</v>
      </c>
      <c r="H1127" s="36" t="str">
        <f t="shared" si="87"/>
        <v>_VCUGA</v>
      </c>
      <c r="I1127" s="36" t="s">
        <v>1032</v>
      </c>
      <c r="J1127" s="36" t="s">
        <v>1160</v>
      </c>
      <c r="K1127" s="36" t="str">
        <f t="shared" si="88"/>
        <v>_UG1AE</v>
      </c>
      <c r="L1127" s="36" t="s">
        <v>1161</v>
      </c>
      <c r="M1127" s="36" t="s">
        <v>1162</v>
      </c>
      <c r="N1127" s="36" t="str">
        <f t="shared" si="89"/>
        <v>_FFASO</v>
      </c>
      <c r="O1127" s="36" t="s">
        <v>1163</v>
      </c>
      <c r="P1127" s="36" t="s">
        <v>1178</v>
      </c>
      <c r="Q1127" s="36" t="s">
        <v>1179</v>
      </c>
    </row>
    <row r="1128" spans="1:17">
      <c r="A1128" s="36" t="s">
        <v>8718</v>
      </c>
      <c r="B1128" s="36" t="str">
        <f t="shared" si="85"/>
        <v>_30638</v>
      </c>
      <c r="C1128" s="36" t="s">
        <v>1418</v>
      </c>
      <c r="D1128" s="36" t="s">
        <v>89</v>
      </c>
      <c r="E1128" s="36" t="str">
        <f t="shared" si="86"/>
        <v>_CAMSU</v>
      </c>
      <c r="F1128" s="36" t="s">
        <v>46</v>
      </c>
      <c r="G1128" s="36" t="s">
        <v>1031</v>
      </c>
      <c r="H1128" s="36" t="str">
        <f t="shared" si="87"/>
        <v>_VCUGA</v>
      </c>
      <c r="I1128" s="36" t="s">
        <v>1032</v>
      </c>
      <c r="J1128" s="36" t="s">
        <v>1160</v>
      </c>
      <c r="K1128" s="36" t="str">
        <f t="shared" si="88"/>
        <v>_UG1AE</v>
      </c>
      <c r="L1128" s="36" t="s">
        <v>1161</v>
      </c>
      <c r="M1128" s="36" t="s">
        <v>1162</v>
      </c>
      <c r="N1128" s="36" t="str">
        <f t="shared" si="89"/>
        <v>_FFASO</v>
      </c>
      <c r="O1128" s="36" t="s">
        <v>1163</v>
      </c>
      <c r="P1128" s="36" t="s">
        <v>1178</v>
      </c>
      <c r="Q1128" s="36" t="s">
        <v>1179</v>
      </c>
    </row>
    <row r="1129" spans="1:17">
      <c r="A1129" s="36" t="s">
        <v>8719</v>
      </c>
      <c r="B1129" s="36" t="str">
        <f t="shared" si="85"/>
        <v>_30639</v>
      </c>
      <c r="C1129" s="36" t="s">
        <v>1419</v>
      </c>
      <c r="D1129" s="36" t="s">
        <v>89</v>
      </c>
      <c r="E1129" s="36" t="str">
        <f t="shared" si="86"/>
        <v>_CAMSU</v>
      </c>
      <c r="F1129" s="36" t="s">
        <v>46</v>
      </c>
      <c r="G1129" s="36" t="s">
        <v>1031</v>
      </c>
      <c r="H1129" s="36" t="str">
        <f t="shared" si="87"/>
        <v>_VCUGA</v>
      </c>
      <c r="I1129" s="36" t="s">
        <v>1032</v>
      </c>
      <c r="J1129" s="36" t="s">
        <v>1160</v>
      </c>
      <c r="K1129" s="36" t="str">
        <f t="shared" si="88"/>
        <v>_UG1AE</v>
      </c>
      <c r="L1129" s="36" t="s">
        <v>1161</v>
      </c>
      <c r="M1129" s="36" t="s">
        <v>1162</v>
      </c>
      <c r="N1129" s="36" t="str">
        <f t="shared" si="89"/>
        <v>_FFASO</v>
      </c>
      <c r="O1129" s="36" t="s">
        <v>1163</v>
      </c>
      <c r="P1129" s="36" t="s">
        <v>1178</v>
      </c>
      <c r="Q1129" s="36" t="s">
        <v>1179</v>
      </c>
    </row>
    <row r="1130" spans="1:17">
      <c r="A1130" s="36" t="s">
        <v>8720</v>
      </c>
      <c r="B1130" s="36" t="str">
        <f t="shared" si="85"/>
        <v>_30640</v>
      </c>
      <c r="C1130" s="36" t="s">
        <v>1420</v>
      </c>
      <c r="D1130" s="36" t="s">
        <v>89</v>
      </c>
      <c r="E1130" s="36" t="str">
        <f t="shared" si="86"/>
        <v>_CAMSU</v>
      </c>
      <c r="F1130" s="36" t="s">
        <v>46</v>
      </c>
      <c r="G1130" s="36" t="s">
        <v>1031</v>
      </c>
      <c r="H1130" s="36" t="str">
        <f t="shared" si="87"/>
        <v>_VCUGA</v>
      </c>
      <c r="I1130" s="36" t="s">
        <v>1032</v>
      </c>
      <c r="J1130" s="36" t="s">
        <v>1160</v>
      </c>
      <c r="K1130" s="36" t="str">
        <f t="shared" si="88"/>
        <v>_UG1AE</v>
      </c>
      <c r="L1130" s="36" t="s">
        <v>1161</v>
      </c>
      <c r="M1130" s="36" t="s">
        <v>1162</v>
      </c>
      <c r="N1130" s="36" t="str">
        <f t="shared" si="89"/>
        <v>_FFASO</v>
      </c>
      <c r="O1130" s="36" t="s">
        <v>1163</v>
      </c>
      <c r="P1130" s="36" t="s">
        <v>1178</v>
      </c>
      <c r="Q1130" s="36" t="s">
        <v>1179</v>
      </c>
    </row>
    <row r="1131" spans="1:17">
      <c r="A1131" s="36" t="s">
        <v>8721</v>
      </c>
      <c r="B1131" s="36" t="str">
        <f t="shared" si="85"/>
        <v>_30641</v>
      </c>
      <c r="C1131" s="36" t="s">
        <v>1421</v>
      </c>
      <c r="D1131" s="36" t="s">
        <v>89</v>
      </c>
      <c r="E1131" s="36" t="str">
        <f t="shared" si="86"/>
        <v>_CAMSU</v>
      </c>
      <c r="F1131" s="36" t="s">
        <v>46</v>
      </c>
      <c r="G1131" s="36" t="s">
        <v>1031</v>
      </c>
      <c r="H1131" s="36" t="str">
        <f t="shared" si="87"/>
        <v>_VCUGA</v>
      </c>
      <c r="I1131" s="36" t="s">
        <v>1032</v>
      </c>
      <c r="J1131" s="36" t="s">
        <v>1160</v>
      </c>
      <c r="K1131" s="36" t="str">
        <f t="shared" si="88"/>
        <v>_UG1AE</v>
      </c>
      <c r="L1131" s="36" t="s">
        <v>1161</v>
      </c>
      <c r="M1131" s="36" t="s">
        <v>1162</v>
      </c>
      <c r="N1131" s="36" t="str">
        <f t="shared" si="89"/>
        <v>_FFASO</v>
      </c>
      <c r="O1131" s="36" t="s">
        <v>1163</v>
      </c>
      <c r="P1131" s="36" t="s">
        <v>1178</v>
      </c>
      <c r="Q1131" s="36" t="s">
        <v>1179</v>
      </c>
    </row>
    <row r="1132" spans="1:17">
      <c r="A1132" s="36" t="s">
        <v>8722</v>
      </c>
      <c r="B1132" s="36" t="str">
        <f t="shared" si="85"/>
        <v>_30642</v>
      </c>
      <c r="C1132" s="36" t="s">
        <v>1422</v>
      </c>
      <c r="D1132" s="36" t="s">
        <v>89</v>
      </c>
      <c r="E1132" s="36" t="str">
        <f t="shared" si="86"/>
        <v>_CAMSU</v>
      </c>
      <c r="F1132" s="36" t="s">
        <v>46</v>
      </c>
      <c r="G1132" s="36" t="s">
        <v>1031</v>
      </c>
      <c r="H1132" s="36" t="str">
        <f t="shared" si="87"/>
        <v>_VCUGA</v>
      </c>
      <c r="I1132" s="36" t="s">
        <v>1032</v>
      </c>
      <c r="J1132" s="36" t="s">
        <v>1160</v>
      </c>
      <c r="K1132" s="36" t="str">
        <f t="shared" si="88"/>
        <v>_UG1AE</v>
      </c>
      <c r="L1132" s="36" t="s">
        <v>1161</v>
      </c>
      <c r="M1132" s="36" t="s">
        <v>1162</v>
      </c>
      <c r="N1132" s="36" t="str">
        <f t="shared" si="89"/>
        <v>_FFASO</v>
      </c>
      <c r="O1132" s="36" t="s">
        <v>1163</v>
      </c>
      <c r="P1132" s="36" t="s">
        <v>1178</v>
      </c>
      <c r="Q1132" s="36" t="s">
        <v>1179</v>
      </c>
    </row>
    <row r="1133" spans="1:17">
      <c r="A1133" s="36" t="s">
        <v>8723</v>
      </c>
      <c r="B1133" s="36" t="str">
        <f t="shared" si="85"/>
        <v>_30643</v>
      </c>
      <c r="C1133" s="36" t="s">
        <v>1423</v>
      </c>
      <c r="D1133" s="36" t="s">
        <v>89</v>
      </c>
      <c r="E1133" s="36" t="str">
        <f t="shared" si="86"/>
        <v>_CAMSU</v>
      </c>
      <c r="F1133" s="36" t="s">
        <v>46</v>
      </c>
      <c r="G1133" s="36" t="s">
        <v>1031</v>
      </c>
      <c r="H1133" s="36" t="str">
        <f t="shared" si="87"/>
        <v>_VCUGA</v>
      </c>
      <c r="I1133" s="36" t="s">
        <v>1032</v>
      </c>
      <c r="J1133" s="36" t="s">
        <v>1160</v>
      </c>
      <c r="K1133" s="36" t="str">
        <f t="shared" si="88"/>
        <v>_UG1AE</v>
      </c>
      <c r="L1133" s="36" t="s">
        <v>1161</v>
      </c>
      <c r="M1133" s="36" t="s">
        <v>1162</v>
      </c>
      <c r="N1133" s="36" t="str">
        <f t="shared" si="89"/>
        <v>_FFASO</v>
      </c>
      <c r="O1133" s="36" t="s">
        <v>1163</v>
      </c>
      <c r="P1133" s="36" t="s">
        <v>1178</v>
      </c>
      <c r="Q1133" s="36" t="s">
        <v>1179</v>
      </c>
    </row>
    <row r="1134" spans="1:17">
      <c r="A1134" s="36" t="s">
        <v>8724</v>
      </c>
      <c r="B1134" s="36" t="str">
        <f t="shared" si="85"/>
        <v>_30644</v>
      </c>
      <c r="C1134" s="36" t="s">
        <v>1424</v>
      </c>
      <c r="D1134" s="36" t="s">
        <v>89</v>
      </c>
      <c r="E1134" s="36" t="str">
        <f t="shared" si="86"/>
        <v>_CAMSU</v>
      </c>
      <c r="F1134" s="36" t="s">
        <v>46</v>
      </c>
      <c r="G1134" s="36" t="s">
        <v>1031</v>
      </c>
      <c r="H1134" s="36" t="str">
        <f t="shared" si="87"/>
        <v>_VCUGA</v>
      </c>
      <c r="I1134" s="36" t="s">
        <v>1032</v>
      </c>
      <c r="J1134" s="36" t="s">
        <v>1160</v>
      </c>
      <c r="K1134" s="36" t="str">
        <f t="shared" si="88"/>
        <v>_UG1AE</v>
      </c>
      <c r="L1134" s="36" t="s">
        <v>1161</v>
      </c>
      <c r="M1134" s="36" t="s">
        <v>1162</v>
      </c>
      <c r="N1134" s="36" t="str">
        <f t="shared" si="89"/>
        <v>_FFASO</v>
      </c>
      <c r="O1134" s="36" t="s">
        <v>1163</v>
      </c>
      <c r="P1134" s="36" t="s">
        <v>1178</v>
      </c>
      <c r="Q1134" s="36" t="s">
        <v>1179</v>
      </c>
    </row>
    <row r="1135" spans="1:17">
      <c r="A1135" s="36" t="s">
        <v>8725</v>
      </c>
      <c r="B1135" s="36" t="str">
        <f t="shared" si="85"/>
        <v>_30645</v>
      </c>
      <c r="C1135" s="36" t="s">
        <v>1425</v>
      </c>
      <c r="D1135" s="36" t="s">
        <v>89</v>
      </c>
      <c r="E1135" s="36" t="str">
        <f t="shared" si="86"/>
        <v>_CAMSU</v>
      </c>
      <c r="F1135" s="36" t="s">
        <v>46</v>
      </c>
      <c r="G1135" s="36" t="s">
        <v>1031</v>
      </c>
      <c r="H1135" s="36" t="str">
        <f t="shared" si="87"/>
        <v>_VCUGA</v>
      </c>
      <c r="I1135" s="36" t="s">
        <v>1032</v>
      </c>
      <c r="J1135" s="36" t="s">
        <v>1160</v>
      </c>
      <c r="K1135" s="36" t="str">
        <f t="shared" si="88"/>
        <v>_UG1AE</v>
      </c>
      <c r="L1135" s="36" t="s">
        <v>1161</v>
      </c>
      <c r="M1135" s="36" t="s">
        <v>1162</v>
      </c>
      <c r="N1135" s="36" t="str">
        <f t="shared" si="89"/>
        <v>_FFASO</v>
      </c>
      <c r="O1135" s="36" t="s">
        <v>1163</v>
      </c>
      <c r="P1135" s="36" t="s">
        <v>1178</v>
      </c>
      <c r="Q1135" s="36" t="s">
        <v>1179</v>
      </c>
    </row>
    <row r="1136" spans="1:17">
      <c r="A1136" s="36" t="s">
        <v>8726</v>
      </c>
      <c r="B1136" s="36" t="str">
        <f t="shared" si="85"/>
        <v>_30646</v>
      </c>
      <c r="C1136" s="36" t="s">
        <v>1426</v>
      </c>
      <c r="D1136" s="36" t="s">
        <v>89</v>
      </c>
      <c r="E1136" s="36" t="str">
        <f t="shared" si="86"/>
        <v>_CAMSU</v>
      </c>
      <c r="F1136" s="36" t="s">
        <v>46</v>
      </c>
      <c r="G1136" s="36" t="s">
        <v>1031</v>
      </c>
      <c r="H1136" s="36" t="str">
        <f t="shared" si="87"/>
        <v>_VCUGA</v>
      </c>
      <c r="I1136" s="36" t="s">
        <v>1032</v>
      </c>
      <c r="J1136" s="36" t="s">
        <v>1160</v>
      </c>
      <c r="K1136" s="36" t="str">
        <f t="shared" si="88"/>
        <v>_UG1AE</v>
      </c>
      <c r="L1136" s="36" t="s">
        <v>1161</v>
      </c>
      <c r="M1136" s="36" t="s">
        <v>1162</v>
      </c>
      <c r="N1136" s="36" t="str">
        <f t="shared" si="89"/>
        <v>_FFASO</v>
      </c>
      <c r="O1136" s="36" t="s">
        <v>1163</v>
      </c>
      <c r="P1136" s="36" t="s">
        <v>1178</v>
      </c>
      <c r="Q1136" s="36" t="s">
        <v>1179</v>
      </c>
    </row>
    <row r="1137" spans="1:17">
      <c r="A1137" s="36" t="s">
        <v>8727</v>
      </c>
      <c r="B1137" s="36" t="str">
        <f t="shared" si="85"/>
        <v>_30647</v>
      </c>
      <c r="C1137" s="36" t="s">
        <v>1427</v>
      </c>
      <c r="D1137" s="36" t="s">
        <v>89</v>
      </c>
      <c r="E1137" s="36" t="str">
        <f t="shared" si="86"/>
        <v>_CAMSU</v>
      </c>
      <c r="F1137" s="36" t="s">
        <v>46</v>
      </c>
      <c r="G1137" s="36" t="s">
        <v>1031</v>
      </c>
      <c r="H1137" s="36" t="str">
        <f t="shared" si="87"/>
        <v>_VCUGA</v>
      </c>
      <c r="I1137" s="36" t="s">
        <v>1032</v>
      </c>
      <c r="J1137" s="36" t="s">
        <v>1160</v>
      </c>
      <c r="K1137" s="36" t="str">
        <f t="shared" si="88"/>
        <v>_UG1AE</v>
      </c>
      <c r="L1137" s="36" t="s">
        <v>1161</v>
      </c>
      <c r="M1137" s="36" t="s">
        <v>1162</v>
      </c>
      <c r="N1137" s="36" t="str">
        <f t="shared" si="89"/>
        <v>_FFASO</v>
      </c>
      <c r="O1137" s="36" t="s">
        <v>1163</v>
      </c>
      <c r="P1137" s="36" t="s">
        <v>1178</v>
      </c>
      <c r="Q1137" s="36" t="s">
        <v>1179</v>
      </c>
    </row>
    <row r="1138" spans="1:17">
      <c r="A1138" s="36" t="s">
        <v>8728</v>
      </c>
      <c r="B1138" s="36" t="str">
        <f t="shared" si="85"/>
        <v>_30648</v>
      </c>
      <c r="C1138" s="36" t="s">
        <v>1428</v>
      </c>
      <c r="D1138" s="36" t="s">
        <v>89</v>
      </c>
      <c r="E1138" s="36" t="str">
        <f t="shared" si="86"/>
        <v>_CAMSU</v>
      </c>
      <c r="F1138" s="36" t="s">
        <v>46</v>
      </c>
      <c r="G1138" s="36" t="s">
        <v>1031</v>
      </c>
      <c r="H1138" s="36" t="str">
        <f t="shared" si="87"/>
        <v>_VCUGA</v>
      </c>
      <c r="I1138" s="36" t="s">
        <v>1032</v>
      </c>
      <c r="J1138" s="36" t="s">
        <v>1160</v>
      </c>
      <c r="K1138" s="36" t="str">
        <f t="shared" si="88"/>
        <v>_UG1AE</v>
      </c>
      <c r="L1138" s="36" t="s">
        <v>1161</v>
      </c>
      <c r="M1138" s="36" t="s">
        <v>1162</v>
      </c>
      <c r="N1138" s="36" t="str">
        <f t="shared" si="89"/>
        <v>_FFASO</v>
      </c>
      <c r="O1138" s="36" t="s">
        <v>1163</v>
      </c>
      <c r="P1138" s="36" t="s">
        <v>1178</v>
      </c>
      <c r="Q1138" s="36" t="s">
        <v>1179</v>
      </c>
    </row>
    <row r="1139" spans="1:17">
      <c r="A1139" s="36" t="s">
        <v>8729</v>
      </c>
      <c r="B1139" s="36" t="str">
        <f t="shared" si="85"/>
        <v>_30649</v>
      </c>
      <c r="C1139" s="36" t="s">
        <v>1429</v>
      </c>
      <c r="D1139" s="36" t="s">
        <v>89</v>
      </c>
      <c r="E1139" s="36" t="str">
        <f t="shared" si="86"/>
        <v>_CAMSU</v>
      </c>
      <c r="F1139" s="36" t="s">
        <v>46</v>
      </c>
      <c r="G1139" s="36" t="s">
        <v>1031</v>
      </c>
      <c r="H1139" s="36" t="str">
        <f t="shared" si="87"/>
        <v>_VCUGA</v>
      </c>
      <c r="I1139" s="36" t="s">
        <v>1032</v>
      </c>
      <c r="J1139" s="36" t="s">
        <v>1160</v>
      </c>
      <c r="K1139" s="36" t="str">
        <f t="shared" si="88"/>
        <v>_UG1AE</v>
      </c>
      <c r="L1139" s="36" t="s">
        <v>1161</v>
      </c>
      <c r="M1139" s="36" t="s">
        <v>1162</v>
      </c>
      <c r="N1139" s="36" t="str">
        <f t="shared" si="89"/>
        <v>_FFASO</v>
      </c>
      <c r="O1139" s="36" t="s">
        <v>1163</v>
      </c>
      <c r="P1139" s="36" t="s">
        <v>1178</v>
      </c>
      <c r="Q1139" s="36" t="s">
        <v>1179</v>
      </c>
    </row>
    <row r="1140" spans="1:17">
      <c r="A1140" s="36" t="s">
        <v>8730</v>
      </c>
      <c r="B1140" s="36" t="str">
        <f t="shared" si="85"/>
        <v>_30650</v>
      </c>
      <c r="C1140" s="36" t="s">
        <v>1430</v>
      </c>
      <c r="D1140" s="36" t="s">
        <v>89</v>
      </c>
      <c r="E1140" s="36" t="str">
        <f t="shared" si="86"/>
        <v>_CAMSU</v>
      </c>
      <c r="F1140" s="36" t="s">
        <v>46</v>
      </c>
      <c r="G1140" s="36" t="s">
        <v>1031</v>
      </c>
      <c r="H1140" s="36" t="str">
        <f t="shared" si="87"/>
        <v>_VCUGA</v>
      </c>
      <c r="I1140" s="36" t="s">
        <v>1032</v>
      </c>
      <c r="J1140" s="36" t="s">
        <v>1160</v>
      </c>
      <c r="K1140" s="36" t="str">
        <f t="shared" si="88"/>
        <v>_UG1AE</v>
      </c>
      <c r="L1140" s="36" t="s">
        <v>1161</v>
      </c>
      <c r="M1140" s="36" t="s">
        <v>1162</v>
      </c>
      <c r="N1140" s="36" t="str">
        <f t="shared" si="89"/>
        <v>_FFASO</v>
      </c>
      <c r="O1140" s="36" t="s">
        <v>1163</v>
      </c>
      <c r="P1140" s="36" t="s">
        <v>1178</v>
      </c>
      <c r="Q1140" s="36" t="s">
        <v>1179</v>
      </c>
    </row>
    <row r="1141" spans="1:17">
      <c r="A1141" s="36" t="s">
        <v>8731</v>
      </c>
      <c r="B1141" s="36" t="str">
        <f t="shared" si="85"/>
        <v>_30651</v>
      </c>
      <c r="C1141" s="36" t="s">
        <v>1431</v>
      </c>
      <c r="D1141" s="36" t="s">
        <v>89</v>
      </c>
      <c r="E1141" s="36" t="str">
        <f t="shared" si="86"/>
        <v>_CAMSU</v>
      </c>
      <c r="F1141" s="36" t="s">
        <v>46</v>
      </c>
      <c r="G1141" s="36" t="s">
        <v>1031</v>
      </c>
      <c r="H1141" s="36" t="str">
        <f t="shared" si="87"/>
        <v>_VCUGA</v>
      </c>
      <c r="I1141" s="36" t="s">
        <v>1032</v>
      </c>
      <c r="J1141" s="36" t="s">
        <v>1160</v>
      </c>
      <c r="K1141" s="36" t="str">
        <f t="shared" si="88"/>
        <v>_UG1AE</v>
      </c>
      <c r="L1141" s="36" t="s">
        <v>1161</v>
      </c>
      <c r="M1141" s="36" t="s">
        <v>1162</v>
      </c>
      <c r="N1141" s="36" t="str">
        <f t="shared" si="89"/>
        <v>_FFASO</v>
      </c>
      <c r="O1141" s="36" t="s">
        <v>1163</v>
      </c>
      <c r="P1141" s="36" t="s">
        <v>1178</v>
      </c>
      <c r="Q1141" s="36" t="s">
        <v>1179</v>
      </c>
    </row>
    <row r="1142" spans="1:17">
      <c r="A1142" s="36" t="s">
        <v>8732</v>
      </c>
      <c r="B1142" s="36" t="str">
        <f t="shared" si="85"/>
        <v>_30652</v>
      </c>
      <c r="C1142" s="36" t="s">
        <v>1432</v>
      </c>
      <c r="D1142" s="36" t="s">
        <v>89</v>
      </c>
      <c r="E1142" s="36" t="str">
        <f t="shared" si="86"/>
        <v>_CAMSU</v>
      </c>
      <c r="F1142" s="36" t="s">
        <v>46</v>
      </c>
      <c r="G1142" s="36" t="s">
        <v>1031</v>
      </c>
      <c r="H1142" s="36" t="str">
        <f t="shared" si="87"/>
        <v>_VCUGA</v>
      </c>
      <c r="I1142" s="36" t="s">
        <v>1032</v>
      </c>
      <c r="J1142" s="36" t="s">
        <v>1160</v>
      </c>
      <c r="K1142" s="36" t="str">
        <f t="shared" si="88"/>
        <v>_UG1AE</v>
      </c>
      <c r="L1142" s="36" t="s">
        <v>1161</v>
      </c>
      <c r="M1142" s="36" t="s">
        <v>1162</v>
      </c>
      <c r="N1142" s="36" t="str">
        <f t="shared" si="89"/>
        <v>_FFASO</v>
      </c>
      <c r="O1142" s="36" t="s">
        <v>1163</v>
      </c>
      <c r="P1142" s="36" t="s">
        <v>1178</v>
      </c>
      <c r="Q1142" s="36" t="s">
        <v>1179</v>
      </c>
    </row>
    <row r="1143" spans="1:17">
      <c r="A1143" s="36" t="s">
        <v>8733</v>
      </c>
      <c r="B1143" s="36" t="str">
        <f t="shared" si="85"/>
        <v>_30653</v>
      </c>
      <c r="C1143" s="36" t="s">
        <v>1433</v>
      </c>
      <c r="D1143" s="36" t="s">
        <v>89</v>
      </c>
      <c r="E1143" s="36" t="str">
        <f t="shared" si="86"/>
        <v>_CAMSU</v>
      </c>
      <c r="F1143" s="36" t="s">
        <v>46</v>
      </c>
      <c r="G1143" s="36" t="s">
        <v>1031</v>
      </c>
      <c r="H1143" s="36" t="str">
        <f t="shared" si="87"/>
        <v>_VCUGA</v>
      </c>
      <c r="I1143" s="36" t="s">
        <v>1032</v>
      </c>
      <c r="J1143" s="36" t="s">
        <v>1160</v>
      </c>
      <c r="K1143" s="36" t="str">
        <f t="shared" si="88"/>
        <v>_UG1AE</v>
      </c>
      <c r="L1143" s="36" t="s">
        <v>1161</v>
      </c>
      <c r="M1143" s="36" t="s">
        <v>1162</v>
      </c>
      <c r="N1143" s="36" t="str">
        <f t="shared" si="89"/>
        <v>_FFASO</v>
      </c>
      <c r="O1143" s="36" t="s">
        <v>1163</v>
      </c>
      <c r="P1143" s="36" t="s">
        <v>1178</v>
      </c>
      <c r="Q1143" s="36" t="s">
        <v>1179</v>
      </c>
    </row>
    <row r="1144" spans="1:17">
      <c r="A1144" s="36" t="s">
        <v>8734</v>
      </c>
      <c r="B1144" s="36" t="str">
        <f t="shared" si="85"/>
        <v>_30654</v>
      </c>
      <c r="C1144" s="36" t="s">
        <v>1434</v>
      </c>
      <c r="D1144" s="36" t="s">
        <v>89</v>
      </c>
      <c r="E1144" s="36" t="str">
        <f t="shared" si="86"/>
        <v>_CAMSU</v>
      </c>
      <c r="F1144" s="36" t="s">
        <v>46</v>
      </c>
      <c r="G1144" s="36" t="s">
        <v>1031</v>
      </c>
      <c r="H1144" s="36" t="str">
        <f t="shared" si="87"/>
        <v>_VCUGA</v>
      </c>
      <c r="I1144" s="36" t="s">
        <v>1032</v>
      </c>
      <c r="J1144" s="36" t="s">
        <v>1160</v>
      </c>
      <c r="K1144" s="36" t="str">
        <f t="shared" si="88"/>
        <v>_UG1AE</v>
      </c>
      <c r="L1144" s="36" t="s">
        <v>1161</v>
      </c>
      <c r="M1144" s="36" t="s">
        <v>1162</v>
      </c>
      <c r="N1144" s="36" t="str">
        <f t="shared" si="89"/>
        <v>_FFASO</v>
      </c>
      <c r="O1144" s="36" t="s">
        <v>1163</v>
      </c>
      <c r="P1144" s="36" t="s">
        <v>1178</v>
      </c>
      <c r="Q1144" s="36" t="s">
        <v>1179</v>
      </c>
    </row>
    <row r="1145" spans="1:17">
      <c r="A1145" s="36" t="s">
        <v>8735</v>
      </c>
      <c r="B1145" s="36" t="str">
        <f t="shared" si="85"/>
        <v>_30655</v>
      </c>
      <c r="C1145" s="36" t="s">
        <v>1435</v>
      </c>
      <c r="D1145" s="36" t="s">
        <v>89</v>
      </c>
      <c r="E1145" s="36" t="str">
        <f t="shared" si="86"/>
        <v>_CAMSU</v>
      </c>
      <c r="F1145" s="36" t="s">
        <v>46</v>
      </c>
      <c r="G1145" s="36" t="s">
        <v>1031</v>
      </c>
      <c r="H1145" s="36" t="str">
        <f t="shared" si="87"/>
        <v>_VCUGA</v>
      </c>
      <c r="I1145" s="36" t="s">
        <v>1032</v>
      </c>
      <c r="J1145" s="36" t="s">
        <v>1160</v>
      </c>
      <c r="K1145" s="36" t="str">
        <f t="shared" si="88"/>
        <v>_UG1AE</v>
      </c>
      <c r="L1145" s="36" t="s">
        <v>1161</v>
      </c>
      <c r="M1145" s="36" t="s">
        <v>1162</v>
      </c>
      <c r="N1145" s="36" t="str">
        <f t="shared" si="89"/>
        <v>_FFASO</v>
      </c>
      <c r="O1145" s="36" t="s">
        <v>1163</v>
      </c>
      <c r="P1145" s="36" t="s">
        <v>1178</v>
      </c>
      <c r="Q1145" s="36" t="s">
        <v>1179</v>
      </c>
    </row>
    <row r="1146" spans="1:17">
      <c r="A1146" s="36" t="s">
        <v>8736</v>
      </c>
      <c r="B1146" s="36" t="str">
        <f t="shared" si="85"/>
        <v>_30656</v>
      </c>
      <c r="C1146" s="36" t="s">
        <v>1436</v>
      </c>
      <c r="D1146" s="36" t="s">
        <v>89</v>
      </c>
      <c r="E1146" s="36" t="str">
        <f t="shared" si="86"/>
        <v>_CAMSU</v>
      </c>
      <c r="F1146" s="36" t="s">
        <v>46</v>
      </c>
      <c r="G1146" s="36" t="s">
        <v>1031</v>
      </c>
      <c r="H1146" s="36" t="str">
        <f t="shared" si="87"/>
        <v>_VCUGA</v>
      </c>
      <c r="I1146" s="36" t="s">
        <v>1032</v>
      </c>
      <c r="J1146" s="36" t="s">
        <v>1160</v>
      </c>
      <c r="K1146" s="36" t="str">
        <f t="shared" si="88"/>
        <v>_UG1AE</v>
      </c>
      <c r="L1146" s="36" t="s">
        <v>1161</v>
      </c>
      <c r="M1146" s="36" t="s">
        <v>1162</v>
      </c>
      <c r="N1146" s="36" t="str">
        <f t="shared" si="89"/>
        <v>_FFASO</v>
      </c>
      <c r="O1146" s="36" t="s">
        <v>1163</v>
      </c>
      <c r="P1146" s="36" t="s">
        <v>1178</v>
      </c>
      <c r="Q1146" s="36" t="s">
        <v>1179</v>
      </c>
    </row>
    <row r="1147" spans="1:17">
      <c r="A1147" s="36" t="s">
        <v>8737</v>
      </c>
      <c r="B1147" s="36" t="str">
        <f t="shared" si="85"/>
        <v>_30657</v>
      </c>
      <c r="C1147" s="36" t="s">
        <v>1437</v>
      </c>
      <c r="D1147" s="36" t="s">
        <v>89</v>
      </c>
      <c r="E1147" s="36" t="str">
        <f t="shared" si="86"/>
        <v>_CAMSU</v>
      </c>
      <c r="F1147" s="36" t="s">
        <v>46</v>
      </c>
      <c r="G1147" s="36" t="s">
        <v>1031</v>
      </c>
      <c r="H1147" s="36" t="str">
        <f t="shared" si="87"/>
        <v>_VCUGA</v>
      </c>
      <c r="I1147" s="36" t="s">
        <v>1032</v>
      </c>
      <c r="J1147" s="36" t="s">
        <v>1160</v>
      </c>
      <c r="K1147" s="36" t="str">
        <f t="shared" si="88"/>
        <v>_UG1AE</v>
      </c>
      <c r="L1147" s="36" t="s">
        <v>1161</v>
      </c>
      <c r="M1147" s="36" t="s">
        <v>1162</v>
      </c>
      <c r="N1147" s="36" t="str">
        <f t="shared" si="89"/>
        <v>_FFASO</v>
      </c>
      <c r="O1147" s="36" t="s">
        <v>1163</v>
      </c>
      <c r="P1147" s="36" t="s">
        <v>1178</v>
      </c>
      <c r="Q1147" s="36" t="s">
        <v>1179</v>
      </c>
    </row>
    <row r="1148" spans="1:17">
      <c r="A1148" s="36" t="s">
        <v>8738</v>
      </c>
      <c r="B1148" s="36" t="str">
        <f t="shared" si="85"/>
        <v>_30658</v>
      </c>
      <c r="C1148" s="36" t="s">
        <v>1438</v>
      </c>
      <c r="D1148" s="36" t="s">
        <v>89</v>
      </c>
      <c r="E1148" s="36" t="str">
        <f t="shared" si="86"/>
        <v>_CAMSU</v>
      </c>
      <c r="F1148" s="36" t="s">
        <v>46</v>
      </c>
      <c r="G1148" s="36" t="s">
        <v>1031</v>
      </c>
      <c r="H1148" s="36" t="str">
        <f t="shared" si="87"/>
        <v>_VCUGA</v>
      </c>
      <c r="I1148" s="36" t="s">
        <v>1032</v>
      </c>
      <c r="J1148" s="36" t="s">
        <v>1160</v>
      </c>
      <c r="K1148" s="36" t="str">
        <f t="shared" si="88"/>
        <v>_UG1AE</v>
      </c>
      <c r="L1148" s="36" t="s">
        <v>1161</v>
      </c>
      <c r="M1148" s="36" t="s">
        <v>1162</v>
      </c>
      <c r="N1148" s="36" t="str">
        <f t="shared" si="89"/>
        <v>_FFASO</v>
      </c>
      <c r="O1148" s="36" t="s">
        <v>1163</v>
      </c>
      <c r="P1148" s="36" t="s">
        <v>1178</v>
      </c>
      <c r="Q1148" s="36" t="s">
        <v>1179</v>
      </c>
    </row>
    <row r="1149" spans="1:17">
      <c r="A1149" s="36" t="s">
        <v>8739</v>
      </c>
      <c r="B1149" s="36" t="str">
        <f t="shared" si="85"/>
        <v>_30659</v>
      </c>
      <c r="C1149" s="36" t="s">
        <v>1439</v>
      </c>
      <c r="D1149" s="36" t="s">
        <v>89</v>
      </c>
      <c r="E1149" s="36" t="str">
        <f t="shared" si="86"/>
        <v>_CAMSU</v>
      </c>
      <c r="F1149" s="36" t="s">
        <v>46</v>
      </c>
      <c r="G1149" s="36" t="s">
        <v>1031</v>
      </c>
      <c r="H1149" s="36" t="str">
        <f t="shared" si="87"/>
        <v>_VCUGA</v>
      </c>
      <c r="I1149" s="36" t="s">
        <v>1032</v>
      </c>
      <c r="J1149" s="36" t="s">
        <v>1160</v>
      </c>
      <c r="K1149" s="36" t="str">
        <f t="shared" si="88"/>
        <v>_UG1AE</v>
      </c>
      <c r="L1149" s="36" t="s">
        <v>1161</v>
      </c>
      <c r="M1149" s="36" t="s">
        <v>1162</v>
      </c>
      <c r="N1149" s="36" t="str">
        <f t="shared" si="89"/>
        <v>_FFASO</v>
      </c>
      <c r="O1149" s="36" t="s">
        <v>1163</v>
      </c>
      <c r="P1149" s="36" t="s">
        <v>1178</v>
      </c>
      <c r="Q1149" s="36" t="s">
        <v>1179</v>
      </c>
    </row>
    <row r="1150" spans="1:17">
      <c r="A1150" s="36" t="s">
        <v>8740</v>
      </c>
      <c r="B1150" s="36" t="str">
        <f t="shared" si="85"/>
        <v>_30660</v>
      </c>
      <c r="C1150" s="36" t="s">
        <v>1440</v>
      </c>
      <c r="D1150" s="36" t="s">
        <v>89</v>
      </c>
      <c r="E1150" s="36" t="str">
        <f t="shared" si="86"/>
        <v>_CAMSU</v>
      </c>
      <c r="F1150" s="36" t="s">
        <v>46</v>
      </c>
      <c r="G1150" s="36" t="s">
        <v>1031</v>
      </c>
      <c r="H1150" s="36" t="str">
        <f t="shared" si="87"/>
        <v>_VCUGA</v>
      </c>
      <c r="I1150" s="36" t="s">
        <v>1032</v>
      </c>
      <c r="J1150" s="36" t="s">
        <v>1160</v>
      </c>
      <c r="K1150" s="36" t="str">
        <f t="shared" si="88"/>
        <v>_UG1AE</v>
      </c>
      <c r="L1150" s="36" t="s">
        <v>1161</v>
      </c>
      <c r="M1150" s="36" t="s">
        <v>1162</v>
      </c>
      <c r="N1150" s="36" t="str">
        <f t="shared" si="89"/>
        <v>_FFASO</v>
      </c>
      <c r="O1150" s="36" t="s">
        <v>1163</v>
      </c>
      <c r="P1150" s="36" t="s">
        <v>1178</v>
      </c>
      <c r="Q1150" s="36" t="s">
        <v>1179</v>
      </c>
    </row>
    <row r="1151" spans="1:17">
      <c r="A1151" s="36" t="s">
        <v>8741</v>
      </c>
      <c r="B1151" s="36" t="str">
        <f t="shared" si="85"/>
        <v>_30661</v>
      </c>
      <c r="C1151" s="36" t="s">
        <v>1441</v>
      </c>
      <c r="D1151" s="36" t="s">
        <v>89</v>
      </c>
      <c r="E1151" s="36" t="str">
        <f t="shared" si="86"/>
        <v>_CAMSU</v>
      </c>
      <c r="F1151" s="36" t="s">
        <v>46</v>
      </c>
      <c r="G1151" s="36" t="s">
        <v>1031</v>
      </c>
      <c r="H1151" s="36" t="str">
        <f t="shared" si="87"/>
        <v>_VCUGA</v>
      </c>
      <c r="I1151" s="36" t="s">
        <v>1032</v>
      </c>
      <c r="J1151" s="36" t="s">
        <v>1160</v>
      </c>
      <c r="K1151" s="36" t="str">
        <f t="shared" si="88"/>
        <v>_UG1AE</v>
      </c>
      <c r="L1151" s="36" t="s">
        <v>1161</v>
      </c>
      <c r="M1151" s="36" t="s">
        <v>1162</v>
      </c>
      <c r="N1151" s="36" t="str">
        <f t="shared" si="89"/>
        <v>_FFASO</v>
      </c>
      <c r="O1151" s="36" t="s">
        <v>1163</v>
      </c>
      <c r="P1151" s="36" t="s">
        <v>1178</v>
      </c>
      <c r="Q1151" s="36" t="s">
        <v>1179</v>
      </c>
    </row>
    <row r="1152" spans="1:17">
      <c r="A1152" s="36" t="s">
        <v>8742</v>
      </c>
      <c r="B1152" s="36" t="str">
        <f t="shared" si="85"/>
        <v>_30662</v>
      </c>
      <c r="C1152" s="36" t="s">
        <v>1442</v>
      </c>
      <c r="D1152" s="36" t="s">
        <v>89</v>
      </c>
      <c r="E1152" s="36" t="str">
        <f t="shared" si="86"/>
        <v>_CAMSU</v>
      </c>
      <c r="F1152" s="36" t="s">
        <v>46</v>
      </c>
      <c r="G1152" s="36" t="s">
        <v>1031</v>
      </c>
      <c r="H1152" s="36" t="str">
        <f t="shared" si="87"/>
        <v>_VCUGA</v>
      </c>
      <c r="I1152" s="36" t="s">
        <v>1032</v>
      </c>
      <c r="J1152" s="36" t="s">
        <v>1160</v>
      </c>
      <c r="K1152" s="36" t="str">
        <f t="shared" si="88"/>
        <v>_UG1AE</v>
      </c>
      <c r="L1152" s="36" t="s">
        <v>1161</v>
      </c>
      <c r="M1152" s="36" t="s">
        <v>1162</v>
      </c>
      <c r="N1152" s="36" t="str">
        <f t="shared" si="89"/>
        <v>_FFASO</v>
      </c>
      <c r="O1152" s="36" t="s">
        <v>1163</v>
      </c>
      <c r="P1152" s="36" t="s">
        <v>1178</v>
      </c>
      <c r="Q1152" s="36" t="s">
        <v>1179</v>
      </c>
    </row>
    <row r="1153" spans="1:17">
      <c r="A1153" s="36" t="s">
        <v>8743</v>
      </c>
      <c r="B1153" s="36" t="str">
        <f t="shared" si="85"/>
        <v>_30663</v>
      </c>
      <c r="C1153" s="36" t="s">
        <v>1443</v>
      </c>
      <c r="D1153" s="36" t="s">
        <v>89</v>
      </c>
      <c r="E1153" s="36" t="str">
        <f t="shared" si="86"/>
        <v>_CAMSU</v>
      </c>
      <c r="F1153" s="36" t="s">
        <v>46</v>
      </c>
      <c r="G1153" s="36" t="s">
        <v>1031</v>
      </c>
      <c r="H1153" s="36" t="str">
        <f t="shared" si="87"/>
        <v>_VCUGA</v>
      </c>
      <c r="I1153" s="36" t="s">
        <v>1032</v>
      </c>
      <c r="J1153" s="36" t="s">
        <v>1160</v>
      </c>
      <c r="K1153" s="36" t="str">
        <f t="shared" si="88"/>
        <v>_UG1AE</v>
      </c>
      <c r="L1153" s="36" t="s">
        <v>1161</v>
      </c>
      <c r="M1153" s="36" t="s">
        <v>1162</v>
      </c>
      <c r="N1153" s="36" t="str">
        <f t="shared" si="89"/>
        <v>_FFASO</v>
      </c>
      <c r="O1153" s="36" t="s">
        <v>1163</v>
      </c>
      <c r="P1153" s="36" t="s">
        <v>1178</v>
      </c>
      <c r="Q1153" s="36" t="s">
        <v>1179</v>
      </c>
    </row>
    <row r="1154" spans="1:17">
      <c r="A1154" s="36" t="s">
        <v>8744</v>
      </c>
      <c r="B1154" s="36" t="str">
        <f t="shared" si="85"/>
        <v>_30664</v>
      </c>
      <c r="C1154" s="36" t="s">
        <v>1444</v>
      </c>
      <c r="D1154" s="36" t="s">
        <v>89</v>
      </c>
      <c r="E1154" s="36" t="str">
        <f t="shared" si="86"/>
        <v>_CAMSU</v>
      </c>
      <c r="F1154" s="36" t="s">
        <v>46</v>
      </c>
      <c r="G1154" s="36" t="s">
        <v>1031</v>
      </c>
      <c r="H1154" s="36" t="str">
        <f t="shared" si="87"/>
        <v>_VCUGA</v>
      </c>
      <c r="I1154" s="36" t="s">
        <v>1032</v>
      </c>
      <c r="J1154" s="36" t="s">
        <v>1160</v>
      </c>
      <c r="K1154" s="36" t="str">
        <f t="shared" si="88"/>
        <v>_UG1AE</v>
      </c>
      <c r="L1154" s="36" t="s">
        <v>1161</v>
      </c>
      <c r="M1154" s="36" t="s">
        <v>1162</v>
      </c>
      <c r="N1154" s="36" t="str">
        <f t="shared" si="89"/>
        <v>_FFASO</v>
      </c>
      <c r="O1154" s="36" t="s">
        <v>1163</v>
      </c>
      <c r="P1154" s="36" t="s">
        <v>1178</v>
      </c>
      <c r="Q1154" s="36" t="s">
        <v>1179</v>
      </c>
    </row>
    <row r="1155" spans="1:17">
      <c r="A1155" s="36" t="s">
        <v>8745</v>
      </c>
      <c r="B1155" s="36" t="str">
        <f t="shared" si="85"/>
        <v>_30665</v>
      </c>
      <c r="C1155" s="36" t="s">
        <v>1445</v>
      </c>
      <c r="D1155" s="36" t="s">
        <v>89</v>
      </c>
      <c r="E1155" s="36" t="str">
        <f t="shared" si="86"/>
        <v>_CAMSU</v>
      </c>
      <c r="F1155" s="36" t="s">
        <v>46</v>
      </c>
      <c r="G1155" s="36" t="s">
        <v>1031</v>
      </c>
      <c r="H1155" s="36" t="str">
        <f t="shared" si="87"/>
        <v>_VCUGA</v>
      </c>
      <c r="I1155" s="36" t="s">
        <v>1032</v>
      </c>
      <c r="J1155" s="36" t="s">
        <v>1160</v>
      </c>
      <c r="K1155" s="36" t="str">
        <f t="shared" si="88"/>
        <v>_UG1AE</v>
      </c>
      <c r="L1155" s="36" t="s">
        <v>1161</v>
      </c>
      <c r="M1155" s="36" t="s">
        <v>1162</v>
      </c>
      <c r="N1155" s="36" t="str">
        <f t="shared" si="89"/>
        <v>_FFASO</v>
      </c>
      <c r="O1155" s="36" t="s">
        <v>1163</v>
      </c>
      <c r="P1155" s="36" t="s">
        <v>1178</v>
      </c>
      <c r="Q1155" s="36" t="s">
        <v>1179</v>
      </c>
    </row>
    <row r="1156" spans="1:17">
      <c r="A1156" s="36" t="s">
        <v>8746</v>
      </c>
      <c r="B1156" s="36" t="str">
        <f t="shared" ref="B1156:B1219" si="90">"_"&amp;A1156</f>
        <v>_30666</v>
      </c>
      <c r="C1156" s="36" t="s">
        <v>8747</v>
      </c>
      <c r="D1156" s="36" t="s">
        <v>89</v>
      </c>
      <c r="E1156" s="36" t="str">
        <f t="shared" ref="E1156:E1219" si="91">"_"&amp;D1156</f>
        <v>_CAMSU</v>
      </c>
      <c r="F1156" s="36" t="s">
        <v>46</v>
      </c>
      <c r="G1156" s="36" t="s">
        <v>1031</v>
      </c>
      <c r="H1156" s="36" t="str">
        <f t="shared" ref="H1156:H1219" si="92">"_"&amp;G1156</f>
        <v>_VCUGA</v>
      </c>
      <c r="I1156" s="36" t="s">
        <v>1032</v>
      </c>
      <c r="J1156" s="36" t="s">
        <v>1160</v>
      </c>
      <c r="K1156" s="36" t="str">
        <f t="shared" ref="K1156:K1219" si="93">"_"&amp;J1156</f>
        <v>_UG1AE</v>
      </c>
      <c r="L1156" s="36" t="s">
        <v>1161</v>
      </c>
      <c r="M1156" s="36" t="s">
        <v>1162</v>
      </c>
      <c r="N1156" s="36" t="str">
        <f t="shared" ref="N1156:N1219" si="94">"_"&amp;M1156</f>
        <v>_FFASO</v>
      </c>
      <c r="O1156" s="36" t="s">
        <v>1163</v>
      </c>
      <c r="P1156" s="36" t="s">
        <v>1178</v>
      </c>
      <c r="Q1156" s="36" t="s">
        <v>1179</v>
      </c>
    </row>
    <row r="1157" spans="1:17">
      <c r="A1157" s="36" t="s">
        <v>8748</v>
      </c>
      <c r="B1157" s="36" t="str">
        <f t="shared" si="90"/>
        <v>_30667</v>
      </c>
      <c r="C1157" s="36" t="s">
        <v>8749</v>
      </c>
      <c r="D1157" s="36" t="s">
        <v>89</v>
      </c>
      <c r="E1157" s="36" t="str">
        <f t="shared" si="91"/>
        <v>_CAMSU</v>
      </c>
      <c r="F1157" s="36" t="s">
        <v>46</v>
      </c>
      <c r="G1157" s="36" t="s">
        <v>1031</v>
      </c>
      <c r="H1157" s="36" t="str">
        <f t="shared" si="92"/>
        <v>_VCUGA</v>
      </c>
      <c r="I1157" s="36" t="s">
        <v>1032</v>
      </c>
      <c r="J1157" s="36" t="s">
        <v>1160</v>
      </c>
      <c r="K1157" s="36" t="str">
        <f t="shared" si="93"/>
        <v>_UG1AE</v>
      </c>
      <c r="L1157" s="36" t="s">
        <v>1161</v>
      </c>
      <c r="M1157" s="36" t="s">
        <v>1162</v>
      </c>
      <c r="N1157" s="36" t="str">
        <f t="shared" si="94"/>
        <v>_FFASO</v>
      </c>
      <c r="O1157" s="36" t="s">
        <v>1163</v>
      </c>
      <c r="P1157" s="36" t="s">
        <v>1178</v>
      </c>
      <c r="Q1157" s="36" t="s">
        <v>1179</v>
      </c>
    </row>
    <row r="1158" spans="1:17">
      <c r="A1158" s="36" t="s">
        <v>8750</v>
      </c>
      <c r="B1158" s="36" t="str">
        <f t="shared" si="90"/>
        <v>_30668</v>
      </c>
      <c r="C1158" s="36" t="s">
        <v>8751</v>
      </c>
      <c r="D1158" s="36" t="s">
        <v>89</v>
      </c>
      <c r="E1158" s="36" t="str">
        <f t="shared" si="91"/>
        <v>_CAMSU</v>
      </c>
      <c r="F1158" s="36" t="s">
        <v>46</v>
      </c>
      <c r="G1158" s="36" t="s">
        <v>1031</v>
      </c>
      <c r="H1158" s="36" t="str">
        <f t="shared" si="92"/>
        <v>_VCUGA</v>
      </c>
      <c r="I1158" s="36" t="s">
        <v>1032</v>
      </c>
      <c r="J1158" s="36" t="s">
        <v>1160</v>
      </c>
      <c r="K1158" s="36" t="str">
        <f t="shared" si="93"/>
        <v>_UG1AE</v>
      </c>
      <c r="L1158" s="36" t="s">
        <v>1161</v>
      </c>
      <c r="M1158" s="36" t="s">
        <v>1162</v>
      </c>
      <c r="N1158" s="36" t="str">
        <f t="shared" si="94"/>
        <v>_FFASO</v>
      </c>
      <c r="O1158" s="36" t="s">
        <v>1163</v>
      </c>
      <c r="P1158" s="36" t="s">
        <v>1178</v>
      </c>
      <c r="Q1158" s="36" t="s">
        <v>1179</v>
      </c>
    </row>
    <row r="1159" spans="1:17">
      <c r="A1159" s="36" t="s">
        <v>8752</v>
      </c>
      <c r="B1159" s="36" t="str">
        <f t="shared" si="90"/>
        <v>_30669</v>
      </c>
      <c r="C1159" s="36" t="s">
        <v>8753</v>
      </c>
      <c r="D1159" s="36" t="s">
        <v>89</v>
      </c>
      <c r="E1159" s="36" t="str">
        <f t="shared" si="91"/>
        <v>_CAMSU</v>
      </c>
      <c r="F1159" s="36" t="s">
        <v>46</v>
      </c>
      <c r="G1159" s="36" t="s">
        <v>1031</v>
      </c>
      <c r="H1159" s="36" t="str">
        <f t="shared" si="92"/>
        <v>_VCUGA</v>
      </c>
      <c r="I1159" s="36" t="s">
        <v>1032</v>
      </c>
      <c r="J1159" s="36" t="s">
        <v>1160</v>
      </c>
      <c r="K1159" s="36" t="str">
        <f t="shared" si="93"/>
        <v>_UG1AE</v>
      </c>
      <c r="L1159" s="36" t="s">
        <v>1161</v>
      </c>
      <c r="M1159" s="36" t="s">
        <v>1162</v>
      </c>
      <c r="N1159" s="36" t="str">
        <f t="shared" si="94"/>
        <v>_FFASO</v>
      </c>
      <c r="O1159" s="36" t="s">
        <v>1163</v>
      </c>
      <c r="P1159" s="36" t="s">
        <v>1178</v>
      </c>
      <c r="Q1159" s="36" t="s">
        <v>1179</v>
      </c>
    </row>
    <row r="1160" spans="1:17">
      <c r="A1160" s="36" t="s">
        <v>8754</v>
      </c>
      <c r="B1160" s="36" t="str">
        <f t="shared" si="90"/>
        <v>_30670</v>
      </c>
      <c r="C1160" s="36" t="s">
        <v>8755</v>
      </c>
      <c r="D1160" s="36" t="s">
        <v>89</v>
      </c>
      <c r="E1160" s="36" t="str">
        <f t="shared" si="91"/>
        <v>_CAMSU</v>
      </c>
      <c r="F1160" s="36" t="s">
        <v>46</v>
      </c>
      <c r="G1160" s="36" t="s">
        <v>1031</v>
      </c>
      <c r="H1160" s="36" t="str">
        <f t="shared" si="92"/>
        <v>_VCUGA</v>
      </c>
      <c r="I1160" s="36" t="s">
        <v>1032</v>
      </c>
      <c r="J1160" s="36" t="s">
        <v>1160</v>
      </c>
      <c r="K1160" s="36" t="str">
        <f t="shared" si="93"/>
        <v>_UG1AE</v>
      </c>
      <c r="L1160" s="36" t="s">
        <v>1161</v>
      </c>
      <c r="M1160" s="36" t="s">
        <v>1162</v>
      </c>
      <c r="N1160" s="36" t="str">
        <f t="shared" si="94"/>
        <v>_FFASO</v>
      </c>
      <c r="O1160" s="36" t="s">
        <v>1163</v>
      </c>
      <c r="P1160" s="36" t="s">
        <v>1178</v>
      </c>
      <c r="Q1160" s="36" t="s">
        <v>1179</v>
      </c>
    </row>
    <row r="1161" spans="1:17">
      <c r="A1161" s="36" t="s">
        <v>8756</v>
      </c>
      <c r="B1161" s="36" t="str">
        <f t="shared" si="90"/>
        <v>_30671</v>
      </c>
      <c r="C1161" s="36" t="s">
        <v>8757</v>
      </c>
      <c r="D1161" s="36" t="s">
        <v>89</v>
      </c>
      <c r="E1161" s="36" t="str">
        <f t="shared" si="91"/>
        <v>_CAMSU</v>
      </c>
      <c r="F1161" s="36" t="s">
        <v>46</v>
      </c>
      <c r="G1161" s="36" t="s">
        <v>1031</v>
      </c>
      <c r="H1161" s="36" t="str">
        <f t="shared" si="92"/>
        <v>_VCUGA</v>
      </c>
      <c r="I1161" s="36" t="s">
        <v>1032</v>
      </c>
      <c r="J1161" s="36" t="s">
        <v>1160</v>
      </c>
      <c r="K1161" s="36" t="str">
        <f t="shared" si="93"/>
        <v>_UG1AE</v>
      </c>
      <c r="L1161" s="36" t="s">
        <v>1161</v>
      </c>
      <c r="M1161" s="36" t="s">
        <v>1162</v>
      </c>
      <c r="N1161" s="36" t="str">
        <f t="shared" si="94"/>
        <v>_FFASO</v>
      </c>
      <c r="O1161" s="36" t="s">
        <v>1163</v>
      </c>
      <c r="P1161" s="36" t="s">
        <v>1178</v>
      </c>
      <c r="Q1161" s="36" t="s">
        <v>1179</v>
      </c>
    </row>
    <row r="1162" spans="1:17">
      <c r="A1162" s="36" t="s">
        <v>8758</v>
      </c>
      <c r="B1162" s="36" t="str">
        <f t="shared" si="90"/>
        <v>_30672</v>
      </c>
      <c r="C1162" s="36" t="s">
        <v>8759</v>
      </c>
      <c r="D1162" s="36" t="s">
        <v>89</v>
      </c>
      <c r="E1162" s="36" t="str">
        <f t="shared" si="91"/>
        <v>_CAMSU</v>
      </c>
      <c r="F1162" s="36" t="s">
        <v>46</v>
      </c>
      <c r="G1162" s="36" t="s">
        <v>1031</v>
      </c>
      <c r="H1162" s="36" t="str">
        <f t="shared" si="92"/>
        <v>_VCUGA</v>
      </c>
      <c r="I1162" s="36" t="s">
        <v>1032</v>
      </c>
      <c r="J1162" s="36" t="s">
        <v>1160</v>
      </c>
      <c r="K1162" s="36" t="str">
        <f t="shared" si="93"/>
        <v>_UG1AE</v>
      </c>
      <c r="L1162" s="36" t="s">
        <v>1161</v>
      </c>
      <c r="M1162" s="36" t="s">
        <v>1162</v>
      </c>
      <c r="N1162" s="36" t="str">
        <f t="shared" si="94"/>
        <v>_FFASO</v>
      </c>
      <c r="O1162" s="36" t="s">
        <v>1163</v>
      </c>
      <c r="P1162" s="36" t="s">
        <v>1178</v>
      </c>
      <c r="Q1162" s="36" t="s">
        <v>1179</v>
      </c>
    </row>
    <row r="1163" spans="1:17">
      <c r="A1163" s="36" t="s">
        <v>8760</v>
      </c>
      <c r="B1163" s="36" t="str">
        <f t="shared" si="90"/>
        <v>_30673</v>
      </c>
      <c r="C1163" s="36" t="s">
        <v>8761</v>
      </c>
      <c r="D1163" s="36" t="s">
        <v>89</v>
      </c>
      <c r="E1163" s="36" t="str">
        <f t="shared" si="91"/>
        <v>_CAMSU</v>
      </c>
      <c r="F1163" s="36" t="s">
        <v>46</v>
      </c>
      <c r="G1163" s="36" t="s">
        <v>1031</v>
      </c>
      <c r="H1163" s="36" t="str">
        <f t="shared" si="92"/>
        <v>_VCUGA</v>
      </c>
      <c r="I1163" s="36" t="s">
        <v>1032</v>
      </c>
      <c r="J1163" s="36" t="s">
        <v>1160</v>
      </c>
      <c r="K1163" s="36" t="str">
        <f t="shared" si="93"/>
        <v>_UG1AE</v>
      </c>
      <c r="L1163" s="36" t="s">
        <v>1161</v>
      </c>
      <c r="M1163" s="36" t="s">
        <v>1162</v>
      </c>
      <c r="N1163" s="36" t="str">
        <f t="shared" si="94"/>
        <v>_FFASO</v>
      </c>
      <c r="O1163" s="36" t="s">
        <v>1163</v>
      </c>
      <c r="P1163" s="36" t="s">
        <v>1178</v>
      </c>
      <c r="Q1163" s="36" t="s">
        <v>1179</v>
      </c>
    </row>
    <row r="1164" spans="1:17">
      <c r="A1164" s="36" t="s">
        <v>8762</v>
      </c>
      <c r="B1164" s="36" t="str">
        <f t="shared" si="90"/>
        <v>_30674</v>
      </c>
      <c r="C1164" s="36" t="s">
        <v>8763</v>
      </c>
      <c r="D1164" s="36" t="s">
        <v>89</v>
      </c>
      <c r="E1164" s="36" t="str">
        <f t="shared" si="91"/>
        <v>_CAMSU</v>
      </c>
      <c r="F1164" s="36" t="s">
        <v>46</v>
      </c>
      <c r="G1164" s="36" t="s">
        <v>1031</v>
      </c>
      <c r="H1164" s="36" t="str">
        <f t="shared" si="92"/>
        <v>_VCUGA</v>
      </c>
      <c r="I1164" s="36" t="s">
        <v>1032</v>
      </c>
      <c r="J1164" s="36" t="s">
        <v>1160</v>
      </c>
      <c r="K1164" s="36" t="str">
        <f t="shared" si="93"/>
        <v>_UG1AE</v>
      </c>
      <c r="L1164" s="36" t="s">
        <v>1161</v>
      </c>
      <c r="M1164" s="36" t="s">
        <v>1162</v>
      </c>
      <c r="N1164" s="36" t="str">
        <f t="shared" si="94"/>
        <v>_FFASO</v>
      </c>
      <c r="O1164" s="36" t="s">
        <v>1163</v>
      </c>
      <c r="P1164" s="36" t="s">
        <v>1178</v>
      </c>
      <c r="Q1164" s="36" t="s">
        <v>1179</v>
      </c>
    </row>
    <row r="1165" spans="1:17">
      <c r="A1165" s="36" t="s">
        <v>8764</v>
      </c>
      <c r="B1165" s="36" t="str">
        <f t="shared" si="90"/>
        <v>_30675</v>
      </c>
      <c r="C1165" s="36" t="s">
        <v>8765</v>
      </c>
      <c r="D1165" s="36" t="s">
        <v>89</v>
      </c>
      <c r="E1165" s="36" t="str">
        <f t="shared" si="91"/>
        <v>_CAMSU</v>
      </c>
      <c r="F1165" s="36" t="s">
        <v>46</v>
      </c>
      <c r="G1165" s="36" t="s">
        <v>1031</v>
      </c>
      <c r="H1165" s="36" t="str">
        <f t="shared" si="92"/>
        <v>_VCUGA</v>
      </c>
      <c r="I1165" s="36" t="s">
        <v>1032</v>
      </c>
      <c r="J1165" s="36" t="s">
        <v>1160</v>
      </c>
      <c r="K1165" s="36" t="str">
        <f t="shared" si="93"/>
        <v>_UG1AE</v>
      </c>
      <c r="L1165" s="36" t="s">
        <v>1161</v>
      </c>
      <c r="M1165" s="36" t="s">
        <v>1162</v>
      </c>
      <c r="N1165" s="36" t="str">
        <f t="shared" si="94"/>
        <v>_FFASO</v>
      </c>
      <c r="O1165" s="36" t="s">
        <v>1163</v>
      </c>
      <c r="P1165" s="36" t="s">
        <v>1178</v>
      </c>
      <c r="Q1165" s="36" t="s">
        <v>1179</v>
      </c>
    </row>
    <row r="1166" spans="1:17">
      <c r="A1166" s="36" t="s">
        <v>8766</v>
      </c>
      <c r="B1166" s="36" t="str">
        <f t="shared" si="90"/>
        <v>_30676</v>
      </c>
      <c r="C1166" s="36" t="s">
        <v>8767</v>
      </c>
      <c r="D1166" s="36" t="s">
        <v>89</v>
      </c>
      <c r="E1166" s="36" t="str">
        <f t="shared" si="91"/>
        <v>_CAMSU</v>
      </c>
      <c r="F1166" s="36" t="s">
        <v>46</v>
      </c>
      <c r="G1166" s="36" t="s">
        <v>1031</v>
      </c>
      <c r="H1166" s="36" t="str">
        <f t="shared" si="92"/>
        <v>_VCUGA</v>
      </c>
      <c r="I1166" s="36" t="s">
        <v>1032</v>
      </c>
      <c r="J1166" s="36" t="s">
        <v>1160</v>
      </c>
      <c r="K1166" s="36" t="str">
        <f t="shared" si="93"/>
        <v>_UG1AE</v>
      </c>
      <c r="L1166" s="36" t="s">
        <v>1161</v>
      </c>
      <c r="M1166" s="36" t="s">
        <v>1162</v>
      </c>
      <c r="N1166" s="36" t="str">
        <f t="shared" si="94"/>
        <v>_FFASO</v>
      </c>
      <c r="O1166" s="36" t="s">
        <v>1163</v>
      </c>
      <c r="P1166" s="36" t="s">
        <v>1178</v>
      </c>
      <c r="Q1166" s="36" t="s">
        <v>1179</v>
      </c>
    </row>
    <row r="1167" spans="1:17">
      <c r="A1167" s="36" t="s">
        <v>8768</v>
      </c>
      <c r="B1167" s="36" t="str">
        <f t="shared" si="90"/>
        <v>_30677</v>
      </c>
      <c r="C1167" s="36" t="s">
        <v>8769</v>
      </c>
      <c r="D1167" s="36" t="s">
        <v>89</v>
      </c>
      <c r="E1167" s="36" t="str">
        <f t="shared" si="91"/>
        <v>_CAMSU</v>
      </c>
      <c r="F1167" s="36" t="s">
        <v>46</v>
      </c>
      <c r="G1167" s="36" t="s">
        <v>1031</v>
      </c>
      <c r="H1167" s="36" t="str">
        <f t="shared" si="92"/>
        <v>_VCUGA</v>
      </c>
      <c r="I1167" s="36" t="s">
        <v>1032</v>
      </c>
      <c r="J1167" s="36" t="s">
        <v>1160</v>
      </c>
      <c r="K1167" s="36" t="str">
        <f t="shared" si="93"/>
        <v>_UG1AE</v>
      </c>
      <c r="L1167" s="36" t="s">
        <v>1161</v>
      </c>
      <c r="M1167" s="36" t="s">
        <v>1162</v>
      </c>
      <c r="N1167" s="36" t="str">
        <f t="shared" si="94"/>
        <v>_FFASO</v>
      </c>
      <c r="O1167" s="36" t="s">
        <v>1163</v>
      </c>
      <c r="P1167" s="36" t="s">
        <v>1178</v>
      </c>
      <c r="Q1167" s="36" t="s">
        <v>1179</v>
      </c>
    </row>
    <row r="1168" spans="1:17">
      <c r="A1168" s="36" t="s">
        <v>8770</v>
      </c>
      <c r="B1168" s="36" t="str">
        <f t="shared" si="90"/>
        <v>_30678</v>
      </c>
      <c r="C1168" s="36" t="s">
        <v>8771</v>
      </c>
      <c r="D1168" s="36" t="s">
        <v>89</v>
      </c>
      <c r="E1168" s="36" t="str">
        <f t="shared" si="91"/>
        <v>_CAMSU</v>
      </c>
      <c r="F1168" s="36" t="s">
        <v>46</v>
      </c>
      <c r="G1168" s="36" t="s">
        <v>1031</v>
      </c>
      <c r="H1168" s="36" t="str">
        <f t="shared" si="92"/>
        <v>_VCUGA</v>
      </c>
      <c r="I1168" s="36" t="s">
        <v>1032</v>
      </c>
      <c r="J1168" s="36" t="s">
        <v>1160</v>
      </c>
      <c r="K1168" s="36" t="str">
        <f t="shared" si="93"/>
        <v>_UG1AE</v>
      </c>
      <c r="L1168" s="36" t="s">
        <v>1161</v>
      </c>
      <c r="M1168" s="36" t="s">
        <v>1162</v>
      </c>
      <c r="N1168" s="36" t="str">
        <f t="shared" si="94"/>
        <v>_FFASO</v>
      </c>
      <c r="O1168" s="36" t="s">
        <v>1163</v>
      </c>
      <c r="P1168" s="36" t="s">
        <v>1178</v>
      </c>
      <c r="Q1168" s="36" t="s">
        <v>1179</v>
      </c>
    </row>
    <row r="1169" spans="1:17">
      <c r="A1169" s="36" t="s">
        <v>8772</v>
      </c>
      <c r="B1169" s="36" t="str">
        <f t="shared" si="90"/>
        <v>_30679</v>
      </c>
      <c r="C1169" s="36" t="s">
        <v>8773</v>
      </c>
      <c r="D1169" s="36" t="s">
        <v>89</v>
      </c>
      <c r="E1169" s="36" t="str">
        <f t="shared" si="91"/>
        <v>_CAMSU</v>
      </c>
      <c r="F1169" s="36" t="s">
        <v>46</v>
      </c>
      <c r="G1169" s="36" t="s">
        <v>1031</v>
      </c>
      <c r="H1169" s="36" t="str">
        <f t="shared" si="92"/>
        <v>_VCUGA</v>
      </c>
      <c r="I1169" s="36" t="s">
        <v>1032</v>
      </c>
      <c r="J1169" s="36" t="s">
        <v>1160</v>
      </c>
      <c r="K1169" s="36" t="str">
        <f t="shared" si="93"/>
        <v>_UG1AE</v>
      </c>
      <c r="L1169" s="36" t="s">
        <v>1161</v>
      </c>
      <c r="M1169" s="36" t="s">
        <v>1162</v>
      </c>
      <c r="N1169" s="36" t="str">
        <f t="shared" si="94"/>
        <v>_FFASO</v>
      </c>
      <c r="O1169" s="36" t="s">
        <v>1163</v>
      </c>
      <c r="P1169" s="36" t="s">
        <v>1178</v>
      </c>
      <c r="Q1169" s="36" t="s">
        <v>1179</v>
      </c>
    </row>
    <row r="1170" spans="1:17">
      <c r="A1170" s="36" t="s">
        <v>8774</v>
      </c>
      <c r="B1170" s="36" t="str">
        <f t="shared" si="90"/>
        <v>_30680</v>
      </c>
      <c r="C1170" s="36" t="s">
        <v>8775</v>
      </c>
      <c r="D1170" s="36" t="s">
        <v>89</v>
      </c>
      <c r="E1170" s="36" t="str">
        <f t="shared" si="91"/>
        <v>_CAMSU</v>
      </c>
      <c r="F1170" s="36" t="s">
        <v>46</v>
      </c>
      <c r="G1170" s="36" t="s">
        <v>1031</v>
      </c>
      <c r="H1170" s="36" t="str">
        <f t="shared" si="92"/>
        <v>_VCUGA</v>
      </c>
      <c r="I1170" s="36" t="s">
        <v>1032</v>
      </c>
      <c r="J1170" s="36" t="s">
        <v>1160</v>
      </c>
      <c r="K1170" s="36" t="str">
        <f t="shared" si="93"/>
        <v>_UG1AE</v>
      </c>
      <c r="L1170" s="36" t="s">
        <v>1161</v>
      </c>
      <c r="M1170" s="36" t="s">
        <v>1162</v>
      </c>
      <c r="N1170" s="36" t="str">
        <f t="shared" si="94"/>
        <v>_FFASO</v>
      </c>
      <c r="O1170" s="36" t="s">
        <v>1163</v>
      </c>
      <c r="P1170" s="36" t="s">
        <v>1178</v>
      </c>
      <c r="Q1170" s="36" t="s">
        <v>1179</v>
      </c>
    </row>
    <row r="1171" spans="1:17">
      <c r="A1171" s="36" t="s">
        <v>8776</v>
      </c>
      <c r="B1171" s="36" t="str">
        <f t="shared" si="90"/>
        <v>_30681</v>
      </c>
      <c r="C1171" s="36" t="s">
        <v>8777</v>
      </c>
      <c r="D1171" s="36" t="s">
        <v>89</v>
      </c>
      <c r="E1171" s="36" t="str">
        <f t="shared" si="91"/>
        <v>_CAMSU</v>
      </c>
      <c r="F1171" s="36" t="s">
        <v>46</v>
      </c>
      <c r="G1171" s="36" t="s">
        <v>1031</v>
      </c>
      <c r="H1171" s="36" t="str">
        <f t="shared" si="92"/>
        <v>_VCUGA</v>
      </c>
      <c r="I1171" s="36" t="s">
        <v>1032</v>
      </c>
      <c r="J1171" s="36" t="s">
        <v>1160</v>
      </c>
      <c r="K1171" s="36" t="str">
        <f t="shared" si="93"/>
        <v>_UG1AE</v>
      </c>
      <c r="L1171" s="36" t="s">
        <v>1161</v>
      </c>
      <c r="M1171" s="36" t="s">
        <v>1162</v>
      </c>
      <c r="N1171" s="36" t="str">
        <f t="shared" si="94"/>
        <v>_FFASO</v>
      </c>
      <c r="O1171" s="36" t="s">
        <v>1163</v>
      </c>
      <c r="P1171" s="36" t="s">
        <v>1178</v>
      </c>
      <c r="Q1171" s="36" t="s">
        <v>1179</v>
      </c>
    </row>
    <row r="1172" spans="1:17">
      <c r="A1172" s="36" t="s">
        <v>8778</v>
      </c>
      <c r="B1172" s="36" t="str">
        <f t="shared" si="90"/>
        <v>_30682</v>
      </c>
      <c r="C1172" s="36" t="s">
        <v>8779</v>
      </c>
      <c r="D1172" s="36" t="s">
        <v>89</v>
      </c>
      <c r="E1172" s="36" t="str">
        <f t="shared" si="91"/>
        <v>_CAMSU</v>
      </c>
      <c r="F1172" s="36" t="s">
        <v>46</v>
      </c>
      <c r="G1172" s="36" t="s">
        <v>1031</v>
      </c>
      <c r="H1172" s="36" t="str">
        <f t="shared" si="92"/>
        <v>_VCUGA</v>
      </c>
      <c r="I1172" s="36" t="s">
        <v>1032</v>
      </c>
      <c r="J1172" s="36" t="s">
        <v>1160</v>
      </c>
      <c r="K1172" s="36" t="str">
        <f t="shared" si="93"/>
        <v>_UG1AE</v>
      </c>
      <c r="L1172" s="36" t="s">
        <v>1161</v>
      </c>
      <c r="M1172" s="36" t="s">
        <v>1162</v>
      </c>
      <c r="N1172" s="36" t="str">
        <f t="shared" si="94"/>
        <v>_FFASO</v>
      </c>
      <c r="O1172" s="36" t="s">
        <v>1163</v>
      </c>
      <c r="P1172" s="36" t="s">
        <v>1178</v>
      </c>
      <c r="Q1172" s="36" t="s">
        <v>1179</v>
      </c>
    </row>
    <row r="1173" spans="1:17">
      <c r="A1173" s="36" t="s">
        <v>8780</v>
      </c>
      <c r="B1173" s="36" t="str">
        <f t="shared" si="90"/>
        <v>_30683</v>
      </c>
      <c r="C1173" s="36" t="s">
        <v>8781</v>
      </c>
      <c r="D1173" s="36" t="s">
        <v>89</v>
      </c>
      <c r="E1173" s="36" t="str">
        <f t="shared" si="91"/>
        <v>_CAMSU</v>
      </c>
      <c r="F1173" s="36" t="s">
        <v>46</v>
      </c>
      <c r="G1173" s="36" t="s">
        <v>1031</v>
      </c>
      <c r="H1173" s="36" t="str">
        <f t="shared" si="92"/>
        <v>_VCUGA</v>
      </c>
      <c r="I1173" s="36" t="s">
        <v>1032</v>
      </c>
      <c r="J1173" s="36" t="s">
        <v>1160</v>
      </c>
      <c r="K1173" s="36" t="str">
        <f t="shared" si="93"/>
        <v>_UG1AE</v>
      </c>
      <c r="L1173" s="36" t="s">
        <v>1161</v>
      </c>
      <c r="M1173" s="36" t="s">
        <v>1162</v>
      </c>
      <c r="N1173" s="36" t="str">
        <f t="shared" si="94"/>
        <v>_FFASO</v>
      </c>
      <c r="O1173" s="36" t="s">
        <v>1163</v>
      </c>
      <c r="P1173" s="36" t="s">
        <v>1178</v>
      </c>
      <c r="Q1173" s="36" t="s">
        <v>1179</v>
      </c>
    </row>
    <row r="1174" spans="1:17">
      <c r="A1174" s="36" t="s">
        <v>8782</v>
      </c>
      <c r="B1174" s="36" t="str">
        <f t="shared" si="90"/>
        <v>_30684</v>
      </c>
      <c r="C1174" s="36" t="s">
        <v>8783</v>
      </c>
      <c r="D1174" s="36" t="s">
        <v>89</v>
      </c>
      <c r="E1174" s="36" t="str">
        <f t="shared" si="91"/>
        <v>_CAMSU</v>
      </c>
      <c r="F1174" s="36" t="s">
        <v>46</v>
      </c>
      <c r="G1174" s="36" t="s">
        <v>1031</v>
      </c>
      <c r="H1174" s="36" t="str">
        <f t="shared" si="92"/>
        <v>_VCUGA</v>
      </c>
      <c r="I1174" s="36" t="s">
        <v>1032</v>
      </c>
      <c r="J1174" s="36" t="s">
        <v>1160</v>
      </c>
      <c r="K1174" s="36" t="str">
        <f t="shared" si="93"/>
        <v>_UG1AE</v>
      </c>
      <c r="L1174" s="36" t="s">
        <v>1161</v>
      </c>
      <c r="M1174" s="36" t="s">
        <v>1162</v>
      </c>
      <c r="N1174" s="36" t="str">
        <f t="shared" si="94"/>
        <v>_FFASO</v>
      </c>
      <c r="O1174" s="36" t="s">
        <v>1163</v>
      </c>
      <c r="P1174" s="36" t="s">
        <v>1178</v>
      </c>
      <c r="Q1174" s="36" t="s">
        <v>1179</v>
      </c>
    </row>
    <row r="1175" spans="1:17">
      <c r="A1175" s="36" t="s">
        <v>8784</v>
      </c>
      <c r="B1175" s="36" t="str">
        <f t="shared" si="90"/>
        <v>_30685</v>
      </c>
      <c r="C1175" s="36" t="s">
        <v>8785</v>
      </c>
      <c r="D1175" s="36" t="s">
        <v>89</v>
      </c>
      <c r="E1175" s="36" t="str">
        <f t="shared" si="91"/>
        <v>_CAMSU</v>
      </c>
      <c r="F1175" s="36" t="s">
        <v>46</v>
      </c>
      <c r="G1175" s="36" t="s">
        <v>1031</v>
      </c>
      <c r="H1175" s="36" t="str">
        <f t="shared" si="92"/>
        <v>_VCUGA</v>
      </c>
      <c r="I1175" s="36" t="s">
        <v>1032</v>
      </c>
      <c r="J1175" s="36" t="s">
        <v>1160</v>
      </c>
      <c r="K1175" s="36" t="str">
        <f t="shared" si="93"/>
        <v>_UG1AE</v>
      </c>
      <c r="L1175" s="36" t="s">
        <v>1161</v>
      </c>
      <c r="M1175" s="36" t="s">
        <v>1162</v>
      </c>
      <c r="N1175" s="36" t="str">
        <f t="shared" si="94"/>
        <v>_FFASO</v>
      </c>
      <c r="O1175" s="36" t="s">
        <v>1163</v>
      </c>
      <c r="P1175" s="36" t="s">
        <v>1178</v>
      </c>
      <c r="Q1175" s="36" t="s">
        <v>1179</v>
      </c>
    </row>
    <row r="1176" spans="1:17">
      <c r="A1176" s="36" t="s">
        <v>8786</v>
      </c>
      <c r="B1176" s="36" t="str">
        <f t="shared" si="90"/>
        <v>_30686</v>
      </c>
      <c r="C1176" s="36" t="s">
        <v>8787</v>
      </c>
      <c r="D1176" s="36" t="s">
        <v>89</v>
      </c>
      <c r="E1176" s="36" t="str">
        <f t="shared" si="91"/>
        <v>_CAMSU</v>
      </c>
      <c r="F1176" s="36" t="s">
        <v>46</v>
      </c>
      <c r="G1176" s="36" t="s">
        <v>1031</v>
      </c>
      <c r="H1176" s="36" t="str">
        <f t="shared" si="92"/>
        <v>_VCUGA</v>
      </c>
      <c r="I1176" s="36" t="s">
        <v>1032</v>
      </c>
      <c r="J1176" s="36" t="s">
        <v>1160</v>
      </c>
      <c r="K1176" s="36" t="str">
        <f t="shared" si="93"/>
        <v>_UG1AE</v>
      </c>
      <c r="L1176" s="36" t="s">
        <v>1161</v>
      </c>
      <c r="M1176" s="36" t="s">
        <v>1162</v>
      </c>
      <c r="N1176" s="36" t="str">
        <f t="shared" si="94"/>
        <v>_FFASO</v>
      </c>
      <c r="O1176" s="36" t="s">
        <v>1163</v>
      </c>
      <c r="P1176" s="36" t="s">
        <v>1178</v>
      </c>
      <c r="Q1176" s="36" t="s">
        <v>1179</v>
      </c>
    </row>
    <row r="1177" spans="1:17">
      <c r="A1177" s="36" t="s">
        <v>8788</v>
      </c>
      <c r="B1177" s="36" t="str">
        <f t="shared" si="90"/>
        <v>_30687</v>
      </c>
      <c r="C1177" s="36" t="s">
        <v>8789</v>
      </c>
      <c r="D1177" s="36" t="s">
        <v>89</v>
      </c>
      <c r="E1177" s="36" t="str">
        <f t="shared" si="91"/>
        <v>_CAMSU</v>
      </c>
      <c r="F1177" s="36" t="s">
        <v>46</v>
      </c>
      <c r="G1177" s="36" t="s">
        <v>1031</v>
      </c>
      <c r="H1177" s="36" t="str">
        <f t="shared" si="92"/>
        <v>_VCUGA</v>
      </c>
      <c r="I1177" s="36" t="s">
        <v>1032</v>
      </c>
      <c r="J1177" s="36" t="s">
        <v>1160</v>
      </c>
      <c r="K1177" s="36" t="str">
        <f t="shared" si="93"/>
        <v>_UG1AE</v>
      </c>
      <c r="L1177" s="36" t="s">
        <v>1161</v>
      </c>
      <c r="M1177" s="36" t="s">
        <v>1162</v>
      </c>
      <c r="N1177" s="36" t="str">
        <f t="shared" si="94"/>
        <v>_FFASO</v>
      </c>
      <c r="O1177" s="36" t="s">
        <v>1163</v>
      </c>
      <c r="P1177" s="36" t="s">
        <v>1178</v>
      </c>
      <c r="Q1177" s="36" t="s">
        <v>1179</v>
      </c>
    </row>
    <row r="1178" spans="1:17">
      <c r="A1178" s="36" t="s">
        <v>8790</v>
      </c>
      <c r="B1178" s="36" t="str">
        <f t="shared" si="90"/>
        <v>_30688</v>
      </c>
      <c r="C1178" s="36" t="s">
        <v>8791</v>
      </c>
      <c r="D1178" s="36" t="s">
        <v>89</v>
      </c>
      <c r="E1178" s="36" t="str">
        <f t="shared" si="91"/>
        <v>_CAMSU</v>
      </c>
      <c r="F1178" s="36" t="s">
        <v>46</v>
      </c>
      <c r="G1178" s="36" t="s">
        <v>1031</v>
      </c>
      <c r="H1178" s="36" t="str">
        <f t="shared" si="92"/>
        <v>_VCUGA</v>
      </c>
      <c r="I1178" s="36" t="s">
        <v>1032</v>
      </c>
      <c r="J1178" s="36" t="s">
        <v>1160</v>
      </c>
      <c r="K1178" s="36" t="str">
        <f t="shared" si="93"/>
        <v>_UG1AE</v>
      </c>
      <c r="L1178" s="36" t="s">
        <v>1161</v>
      </c>
      <c r="M1178" s="36" t="s">
        <v>1162</v>
      </c>
      <c r="N1178" s="36" t="str">
        <f t="shared" si="94"/>
        <v>_FFASO</v>
      </c>
      <c r="O1178" s="36" t="s">
        <v>1163</v>
      </c>
      <c r="P1178" s="36" t="s">
        <v>1178</v>
      </c>
      <c r="Q1178" s="36" t="s">
        <v>1179</v>
      </c>
    </row>
    <row r="1179" spans="1:17">
      <c r="A1179" s="36" t="s">
        <v>8792</v>
      </c>
      <c r="B1179" s="36" t="str">
        <f t="shared" si="90"/>
        <v>_30689</v>
      </c>
      <c r="C1179" s="36" t="s">
        <v>8793</v>
      </c>
      <c r="D1179" s="36" t="s">
        <v>89</v>
      </c>
      <c r="E1179" s="36" t="str">
        <f t="shared" si="91"/>
        <v>_CAMSU</v>
      </c>
      <c r="F1179" s="36" t="s">
        <v>46</v>
      </c>
      <c r="G1179" s="36" t="s">
        <v>1031</v>
      </c>
      <c r="H1179" s="36" t="str">
        <f t="shared" si="92"/>
        <v>_VCUGA</v>
      </c>
      <c r="I1179" s="36" t="s">
        <v>1032</v>
      </c>
      <c r="J1179" s="36" t="s">
        <v>1160</v>
      </c>
      <c r="K1179" s="36" t="str">
        <f t="shared" si="93"/>
        <v>_UG1AE</v>
      </c>
      <c r="L1179" s="36" t="s">
        <v>1161</v>
      </c>
      <c r="M1179" s="36" t="s">
        <v>1162</v>
      </c>
      <c r="N1179" s="36" t="str">
        <f t="shared" si="94"/>
        <v>_FFASO</v>
      </c>
      <c r="O1179" s="36" t="s">
        <v>1163</v>
      </c>
      <c r="P1179" s="36" t="s">
        <v>1178</v>
      </c>
      <c r="Q1179" s="36" t="s">
        <v>1179</v>
      </c>
    </row>
    <row r="1180" spans="1:17">
      <c r="A1180" s="36" t="s">
        <v>8794</v>
      </c>
      <c r="B1180" s="36" t="str">
        <f t="shared" si="90"/>
        <v>_30690</v>
      </c>
      <c r="C1180" s="36" t="s">
        <v>8795</v>
      </c>
      <c r="D1180" s="36" t="s">
        <v>89</v>
      </c>
      <c r="E1180" s="36" t="str">
        <f t="shared" si="91"/>
        <v>_CAMSU</v>
      </c>
      <c r="F1180" s="36" t="s">
        <v>46</v>
      </c>
      <c r="G1180" s="36" t="s">
        <v>1031</v>
      </c>
      <c r="H1180" s="36" t="str">
        <f t="shared" si="92"/>
        <v>_VCUGA</v>
      </c>
      <c r="I1180" s="36" t="s">
        <v>1032</v>
      </c>
      <c r="J1180" s="36" t="s">
        <v>1160</v>
      </c>
      <c r="K1180" s="36" t="str">
        <f t="shared" si="93"/>
        <v>_UG1AE</v>
      </c>
      <c r="L1180" s="36" t="s">
        <v>1161</v>
      </c>
      <c r="M1180" s="36" t="s">
        <v>1162</v>
      </c>
      <c r="N1180" s="36" t="str">
        <f t="shared" si="94"/>
        <v>_FFASO</v>
      </c>
      <c r="O1180" s="36" t="s">
        <v>1163</v>
      </c>
      <c r="P1180" s="36" t="s">
        <v>1178</v>
      </c>
      <c r="Q1180" s="36" t="s">
        <v>1179</v>
      </c>
    </row>
    <row r="1181" spans="1:17">
      <c r="A1181" s="36" t="s">
        <v>8796</v>
      </c>
      <c r="B1181" s="36" t="str">
        <f t="shared" si="90"/>
        <v>_30691</v>
      </c>
      <c r="C1181" s="36" t="s">
        <v>8797</v>
      </c>
      <c r="D1181" s="36" t="s">
        <v>89</v>
      </c>
      <c r="E1181" s="36" t="str">
        <f t="shared" si="91"/>
        <v>_CAMSU</v>
      </c>
      <c r="F1181" s="36" t="s">
        <v>46</v>
      </c>
      <c r="G1181" s="36" t="s">
        <v>1031</v>
      </c>
      <c r="H1181" s="36" t="str">
        <f t="shared" si="92"/>
        <v>_VCUGA</v>
      </c>
      <c r="I1181" s="36" t="s">
        <v>1032</v>
      </c>
      <c r="J1181" s="36" t="s">
        <v>1160</v>
      </c>
      <c r="K1181" s="36" t="str">
        <f t="shared" si="93"/>
        <v>_UG1AE</v>
      </c>
      <c r="L1181" s="36" t="s">
        <v>1161</v>
      </c>
      <c r="M1181" s="36" t="s">
        <v>1162</v>
      </c>
      <c r="N1181" s="36" t="str">
        <f t="shared" si="94"/>
        <v>_FFASO</v>
      </c>
      <c r="O1181" s="36" t="s">
        <v>1163</v>
      </c>
      <c r="P1181" s="36" t="s">
        <v>1178</v>
      </c>
      <c r="Q1181" s="36" t="s">
        <v>1179</v>
      </c>
    </row>
    <row r="1182" spans="1:17">
      <c r="A1182" s="36" t="s">
        <v>8798</v>
      </c>
      <c r="B1182" s="36" t="str">
        <f t="shared" si="90"/>
        <v>_30692</v>
      </c>
      <c r="C1182" s="36" t="s">
        <v>8799</v>
      </c>
      <c r="D1182" s="36" t="s">
        <v>89</v>
      </c>
      <c r="E1182" s="36" t="str">
        <f t="shared" si="91"/>
        <v>_CAMSU</v>
      </c>
      <c r="F1182" s="36" t="s">
        <v>46</v>
      </c>
      <c r="G1182" s="36" t="s">
        <v>1031</v>
      </c>
      <c r="H1182" s="36" t="str">
        <f t="shared" si="92"/>
        <v>_VCUGA</v>
      </c>
      <c r="I1182" s="36" t="s">
        <v>1032</v>
      </c>
      <c r="J1182" s="36" t="s">
        <v>1160</v>
      </c>
      <c r="K1182" s="36" t="str">
        <f t="shared" si="93"/>
        <v>_UG1AE</v>
      </c>
      <c r="L1182" s="36" t="s">
        <v>1161</v>
      </c>
      <c r="M1182" s="36" t="s">
        <v>1162</v>
      </c>
      <c r="N1182" s="36" t="str">
        <f t="shared" si="94"/>
        <v>_FFASO</v>
      </c>
      <c r="O1182" s="36" t="s">
        <v>1163</v>
      </c>
      <c r="P1182" s="36" t="s">
        <v>1178</v>
      </c>
      <c r="Q1182" s="36" t="s">
        <v>1179</v>
      </c>
    </row>
    <row r="1183" spans="1:17">
      <c r="A1183" s="36" t="s">
        <v>8800</v>
      </c>
      <c r="B1183" s="36" t="str">
        <f t="shared" si="90"/>
        <v>_30693</v>
      </c>
      <c r="C1183" s="36" t="s">
        <v>8801</v>
      </c>
      <c r="D1183" s="36" t="s">
        <v>89</v>
      </c>
      <c r="E1183" s="36" t="str">
        <f t="shared" si="91"/>
        <v>_CAMSU</v>
      </c>
      <c r="F1183" s="36" t="s">
        <v>46</v>
      </c>
      <c r="G1183" s="36" t="s">
        <v>1031</v>
      </c>
      <c r="H1183" s="36" t="str">
        <f t="shared" si="92"/>
        <v>_VCUGA</v>
      </c>
      <c r="I1183" s="36" t="s">
        <v>1032</v>
      </c>
      <c r="J1183" s="36" t="s">
        <v>1160</v>
      </c>
      <c r="K1183" s="36" t="str">
        <f t="shared" si="93"/>
        <v>_UG1AE</v>
      </c>
      <c r="L1183" s="36" t="s">
        <v>1161</v>
      </c>
      <c r="M1183" s="36" t="s">
        <v>1162</v>
      </c>
      <c r="N1183" s="36" t="str">
        <f t="shared" si="94"/>
        <v>_FFASO</v>
      </c>
      <c r="O1183" s="36" t="s">
        <v>1163</v>
      </c>
      <c r="P1183" s="36" t="s">
        <v>1178</v>
      </c>
      <c r="Q1183" s="36" t="s">
        <v>1179</v>
      </c>
    </row>
    <row r="1184" spans="1:17">
      <c r="A1184" s="36" t="s">
        <v>8802</v>
      </c>
      <c r="B1184" s="36" t="str">
        <f t="shared" si="90"/>
        <v>_30694</v>
      </c>
      <c r="C1184" s="36" t="s">
        <v>8803</v>
      </c>
      <c r="D1184" s="36" t="s">
        <v>89</v>
      </c>
      <c r="E1184" s="36" t="str">
        <f t="shared" si="91"/>
        <v>_CAMSU</v>
      </c>
      <c r="F1184" s="36" t="s">
        <v>46</v>
      </c>
      <c r="G1184" s="36" t="s">
        <v>1031</v>
      </c>
      <c r="H1184" s="36" t="str">
        <f t="shared" si="92"/>
        <v>_VCUGA</v>
      </c>
      <c r="I1184" s="36" t="s">
        <v>1032</v>
      </c>
      <c r="J1184" s="36" t="s">
        <v>1160</v>
      </c>
      <c r="K1184" s="36" t="str">
        <f t="shared" si="93"/>
        <v>_UG1AE</v>
      </c>
      <c r="L1184" s="36" t="s">
        <v>1161</v>
      </c>
      <c r="M1184" s="36" t="s">
        <v>1162</v>
      </c>
      <c r="N1184" s="36" t="str">
        <f t="shared" si="94"/>
        <v>_FFASO</v>
      </c>
      <c r="O1184" s="36" t="s">
        <v>1163</v>
      </c>
      <c r="P1184" s="36" t="s">
        <v>1178</v>
      </c>
      <c r="Q1184" s="36" t="s">
        <v>1179</v>
      </c>
    </row>
    <row r="1185" spans="1:17">
      <c r="A1185" s="36" t="s">
        <v>8804</v>
      </c>
      <c r="B1185" s="36" t="str">
        <f t="shared" si="90"/>
        <v>_30695</v>
      </c>
      <c r="C1185" s="36" t="s">
        <v>8805</v>
      </c>
      <c r="D1185" s="36" t="s">
        <v>89</v>
      </c>
      <c r="E1185" s="36" t="str">
        <f t="shared" si="91"/>
        <v>_CAMSU</v>
      </c>
      <c r="F1185" s="36" t="s">
        <v>46</v>
      </c>
      <c r="G1185" s="36" t="s">
        <v>1031</v>
      </c>
      <c r="H1185" s="36" t="str">
        <f t="shared" si="92"/>
        <v>_VCUGA</v>
      </c>
      <c r="I1185" s="36" t="s">
        <v>1032</v>
      </c>
      <c r="J1185" s="36" t="s">
        <v>1160</v>
      </c>
      <c r="K1185" s="36" t="str">
        <f t="shared" si="93"/>
        <v>_UG1AE</v>
      </c>
      <c r="L1185" s="36" t="s">
        <v>1161</v>
      </c>
      <c r="M1185" s="36" t="s">
        <v>1162</v>
      </c>
      <c r="N1185" s="36" t="str">
        <f t="shared" si="94"/>
        <v>_FFASO</v>
      </c>
      <c r="O1185" s="36" t="s">
        <v>1163</v>
      </c>
      <c r="P1185" s="36" t="s">
        <v>1178</v>
      </c>
      <c r="Q1185" s="36" t="s">
        <v>1179</v>
      </c>
    </row>
    <row r="1186" spans="1:17">
      <c r="A1186" s="36" t="s">
        <v>8806</v>
      </c>
      <c r="B1186" s="36" t="str">
        <f t="shared" si="90"/>
        <v>_30696</v>
      </c>
      <c r="C1186" s="36" t="s">
        <v>8807</v>
      </c>
      <c r="D1186" s="36" t="s">
        <v>89</v>
      </c>
      <c r="E1186" s="36" t="str">
        <f t="shared" si="91"/>
        <v>_CAMSU</v>
      </c>
      <c r="F1186" s="36" t="s">
        <v>46</v>
      </c>
      <c r="G1186" s="36" t="s">
        <v>1031</v>
      </c>
      <c r="H1186" s="36" t="str">
        <f t="shared" si="92"/>
        <v>_VCUGA</v>
      </c>
      <c r="I1186" s="36" t="s">
        <v>1032</v>
      </c>
      <c r="J1186" s="36" t="s">
        <v>1160</v>
      </c>
      <c r="K1186" s="36" t="str">
        <f t="shared" si="93"/>
        <v>_UG1AE</v>
      </c>
      <c r="L1186" s="36" t="s">
        <v>1161</v>
      </c>
      <c r="M1186" s="36" t="s">
        <v>1162</v>
      </c>
      <c r="N1186" s="36" t="str">
        <f t="shared" si="94"/>
        <v>_FFASO</v>
      </c>
      <c r="O1186" s="36" t="s">
        <v>1163</v>
      </c>
      <c r="P1186" s="36" t="s">
        <v>1178</v>
      </c>
      <c r="Q1186" s="36" t="s">
        <v>1179</v>
      </c>
    </row>
    <row r="1187" spans="1:17">
      <c r="A1187" s="36" t="s">
        <v>8808</v>
      </c>
      <c r="B1187" s="36" t="str">
        <f t="shared" si="90"/>
        <v>_30697</v>
      </c>
      <c r="C1187" s="36" t="s">
        <v>8809</v>
      </c>
      <c r="D1187" s="36" t="s">
        <v>89</v>
      </c>
      <c r="E1187" s="36" t="str">
        <f t="shared" si="91"/>
        <v>_CAMSU</v>
      </c>
      <c r="F1187" s="36" t="s">
        <v>46</v>
      </c>
      <c r="G1187" s="36" t="s">
        <v>1031</v>
      </c>
      <c r="H1187" s="36" t="str">
        <f t="shared" si="92"/>
        <v>_VCUGA</v>
      </c>
      <c r="I1187" s="36" t="s">
        <v>1032</v>
      </c>
      <c r="J1187" s="36" t="s">
        <v>1160</v>
      </c>
      <c r="K1187" s="36" t="str">
        <f t="shared" si="93"/>
        <v>_UG1AE</v>
      </c>
      <c r="L1187" s="36" t="s">
        <v>1161</v>
      </c>
      <c r="M1187" s="36" t="s">
        <v>1162</v>
      </c>
      <c r="N1187" s="36" t="str">
        <f t="shared" si="94"/>
        <v>_FFASO</v>
      </c>
      <c r="O1187" s="36" t="s">
        <v>1163</v>
      </c>
      <c r="P1187" s="36" t="s">
        <v>1178</v>
      </c>
      <c r="Q1187" s="36" t="s">
        <v>1179</v>
      </c>
    </row>
    <row r="1188" spans="1:17">
      <c r="A1188" s="36" t="s">
        <v>8810</v>
      </c>
      <c r="B1188" s="36" t="str">
        <f t="shared" si="90"/>
        <v>_30698</v>
      </c>
      <c r="C1188" s="36" t="s">
        <v>8811</v>
      </c>
      <c r="D1188" s="36" t="s">
        <v>89</v>
      </c>
      <c r="E1188" s="36" t="str">
        <f t="shared" si="91"/>
        <v>_CAMSU</v>
      </c>
      <c r="F1188" s="36" t="s">
        <v>46</v>
      </c>
      <c r="G1188" s="36" t="s">
        <v>1031</v>
      </c>
      <c r="H1188" s="36" t="str">
        <f t="shared" si="92"/>
        <v>_VCUGA</v>
      </c>
      <c r="I1188" s="36" t="s">
        <v>1032</v>
      </c>
      <c r="J1188" s="36" t="s">
        <v>1160</v>
      </c>
      <c r="K1188" s="36" t="str">
        <f t="shared" si="93"/>
        <v>_UG1AE</v>
      </c>
      <c r="L1188" s="36" t="s">
        <v>1161</v>
      </c>
      <c r="M1188" s="36" t="s">
        <v>1162</v>
      </c>
      <c r="N1188" s="36" t="str">
        <f t="shared" si="94"/>
        <v>_FFASO</v>
      </c>
      <c r="O1188" s="36" t="s">
        <v>1163</v>
      </c>
      <c r="P1188" s="36" t="s">
        <v>1178</v>
      </c>
      <c r="Q1188" s="36" t="s">
        <v>1179</v>
      </c>
    </row>
    <row r="1189" spans="1:17">
      <c r="A1189" s="36" t="s">
        <v>8812</v>
      </c>
      <c r="B1189" s="36" t="str">
        <f t="shared" si="90"/>
        <v>_30699</v>
      </c>
      <c r="C1189" s="36" t="s">
        <v>8813</v>
      </c>
      <c r="D1189" s="36" t="s">
        <v>89</v>
      </c>
      <c r="E1189" s="36" t="str">
        <f t="shared" si="91"/>
        <v>_CAMSU</v>
      </c>
      <c r="F1189" s="36" t="s">
        <v>46</v>
      </c>
      <c r="G1189" s="36" t="s">
        <v>1031</v>
      </c>
      <c r="H1189" s="36" t="str">
        <f t="shared" si="92"/>
        <v>_VCUGA</v>
      </c>
      <c r="I1189" s="36" t="s">
        <v>1032</v>
      </c>
      <c r="J1189" s="36" t="s">
        <v>1160</v>
      </c>
      <c r="K1189" s="36" t="str">
        <f t="shared" si="93"/>
        <v>_UG1AE</v>
      </c>
      <c r="L1189" s="36" t="s">
        <v>1161</v>
      </c>
      <c r="M1189" s="36" t="s">
        <v>1162</v>
      </c>
      <c r="N1189" s="36" t="str">
        <f t="shared" si="94"/>
        <v>_FFASO</v>
      </c>
      <c r="O1189" s="36" t="s">
        <v>1163</v>
      </c>
      <c r="P1189" s="36" t="s">
        <v>1178</v>
      </c>
      <c r="Q1189" s="36" t="s">
        <v>1179</v>
      </c>
    </row>
    <row r="1190" spans="1:17">
      <c r="A1190" s="36" t="s">
        <v>8814</v>
      </c>
      <c r="B1190" s="36" t="str">
        <f t="shared" si="90"/>
        <v>_30800</v>
      </c>
      <c r="C1190" s="36" t="s">
        <v>8815</v>
      </c>
      <c r="D1190" s="36" t="s">
        <v>89</v>
      </c>
      <c r="E1190" s="36" t="str">
        <f t="shared" si="91"/>
        <v>_CAMSU</v>
      </c>
      <c r="F1190" s="36" t="s">
        <v>46</v>
      </c>
      <c r="G1190" s="36" t="s">
        <v>1031</v>
      </c>
      <c r="H1190" s="36" t="str">
        <f t="shared" si="92"/>
        <v>_VCUGA</v>
      </c>
      <c r="I1190" s="36" t="s">
        <v>1032</v>
      </c>
      <c r="J1190" s="36" t="s">
        <v>1160</v>
      </c>
      <c r="K1190" s="36" t="str">
        <f t="shared" si="93"/>
        <v>_UG1AE</v>
      </c>
      <c r="L1190" s="36" t="s">
        <v>1161</v>
      </c>
      <c r="M1190" s="36" t="s">
        <v>1162</v>
      </c>
      <c r="N1190" s="36" t="str">
        <f t="shared" si="94"/>
        <v>_FFASO</v>
      </c>
      <c r="O1190" s="36" t="s">
        <v>1163</v>
      </c>
      <c r="P1190" s="36" t="s">
        <v>1178</v>
      </c>
      <c r="Q1190" s="36" t="s">
        <v>1179</v>
      </c>
    </row>
    <row r="1191" spans="1:17">
      <c r="A1191" s="36" t="s">
        <v>8816</v>
      </c>
      <c r="B1191" s="36" t="str">
        <f t="shared" si="90"/>
        <v>_30801</v>
      </c>
      <c r="C1191" s="36" t="s">
        <v>8817</v>
      </c>
      <c r="D1191" s="36" t="s">
        <v>89</v>
      </c>
      <c r="E1191" s="36" t="str">
        <f t="shared" si="91"/>
        <v>_CAMSU</v>
      </c>
      <c r="F1191" s="36" t="s">
        <v>46</v>
      </c>
      <c r="G1191" s="36" t="s">
        <v>1031</v>
      </c>
      <c r="H1191" s="36" t="str">
        <f t="shared" si="92"/>
        <v>_VCUGA</v>
      </c>
      <c r="I1191" s="36" t="s">
        <v>1032</v>
      </c>
      <c r="J1191" s="36" t="s">
        <v>1160</v>
      </c>
      <c r="K1191" s="36" t="str">
        <f t="shared" si="93"/>
        <v>_UG1AE</v>
      </c>
      <c r="L1191" s="36" t="s">
        <v>1161</v>
      </c>
      <c r="M1191" s="36" t="s">
        <v>1162</v>
      </c>
      <c r="N1191" s="36" t="str">
        <f t="shared" si="94"/>
        <v>_FFASO</v>
      </c>
      <c r="O1191" s="36" t="s">
        <v>1163</v>
      </c>
      <c r="P1191" s="36" t="s">
        <v>1178</v>
      </c>
      <c r="Q1191" s="36" t="s">
        <v>1179</v>
      </c>
    </row>
    <row r="1192" spans="1:17">
      <c r="A1192" s="36" t="s">
        <v>8818</v>
      </c>
      <c r="B1192" s="36" t="str">
        <f t="shared" si="90"/>
        <v>_30802</v>
      </c>
      <c r="C1192" s="36" t="s">
        <v>8819</v>
      </c>
      <c r="D1192" s="36" t="s">
        <v>89</v>
      </c>
      <c r="E1192" s="36" t="str">
        <f t="shared" si="91"/>
        <v>_CAMSU</v>
      </c>
      <c r="F1192" s="36" t="s">
        <v>46</v>
      </c>
      <c r="G1192" s="36" t="s">
        <v>1031</v>
      </c>
      <c r="H1192" s="36" t="str">
        <f t="shared" si="92"/>
        <v>_VCUGA</v>
      </c>
      <c r="I1192" s="36" t="s">
        <v>1032</v>
      </c>
      <c r="J1192" s="36" t="s">
        <v>1160</v>
      </c>
      <c r="K1192" s="36" t="str">
        <f t="shared" si="93"/>
        <v>_UG1AE</v>
      </c>
      <c r="L1192" s="36" t="s">
        <v>1161</v>
      </c>
      <c r="M1192" s="36" t="s">
        <v>1162</v>
      </c>
      <c r="N1192" s="36" t="str">
        <f t="shared" si="94"/>
        <v>_FFASO</v>
      </c>
      <c r="O1192" s="36" t="s">
        <v>1163</v>
      </c>
      <c r="P1192" s="36" t="s">
        <v>1178</v>
      </c>
      <c r="Q1192" s="36" t="s">
        <v>1179</v>
      </c>
    </row>
    <row r="1193" spans="1:17">
      <c r="A1193" s="36" t="s">
        <v>8820</v>
      </c>
      <c r="B1193" s="36" t="str">
        <f t="shared" si="90"/>
        <v>_30803</v>
      </c>
      <c r="C1193" s="36" t="s">
        <v>8821</v>
      </c>
      <c r="D1193" s="36" t="s">
        <v>89</v>
      </c>
      <c r="E1193" s="36" t="str">
        <f t="shared" si="91"/>
        <v>_CAMSU</v>
      </c>
      <c r="F1193" s="36" t="s">
        <v>46</v>
      </c>
      <c r="G1193" s="36" t="s">
        <v>1031</v>
      </c>
      <c r="H1193" s="36" t="str">
        <f t="shared" si="92"/>
        <v>_VCUGA</v>
      </c>
      <c r="I1193" s="36" t="s">
        <v>1032</v>
      </c>
      <c r="J1193" s="36" t="s">
        <v>1160</v>
      </c>
      <c r="K1193" s="36" t="str">
        <f t="shared" si="93"/>
        <v>_UG1AE</v>
      </c>
      <c r="L1193" s="36" t="s">
        <v>1161</v>
      </c>
      <c r="M1193" s="36" t="s">
        <v>1162</v>
      </c>
      <c r="N1193" s="36" t="str">
        <f t="shared" si="94"/>
        <v>_FFASO</v>
      </c>
      <c r="O1193" s="36" t="s">
        <v>1163</v>
      </c>
      <c r="P1193" s="36" t="s">
        <v>1178</v>
      </c>
      <c r="Q1193" s="36" t="s">
        <v>1179</v>
      </c>
    </row>
    <row r="1194" spans="1:17">
      <c r="A1194" s="36" t="s">
        <v>8822</v>
      </c>
      <c r="B1194" s="36" t="str">
        <f t="shared" si="90"/>
        <v>_30804</v>
      </c>
      <c r="C1194" s="36" t="s">
        <v>8823</v>
      </c>
      <c r="D1194" s="36" t="s">
        <v>89</v>
      </c>
      <c r="E1194" s="36" t="str">
        <f t="shared" si="91"/>
        <v>_CAMSU</v>
      </c>
      <c r="F1194" s="36" t="s">
        <v>46</v>
      </c>
      <c r="G1194" s="36" t="s">
        <v>1031</v>
      </c>
      <c r="H1194" s="36" t="str">
        <f t="shared" si="92"/>
        <v>_VCUGA</v>
      </c>
      <c r="I1194" s="36" t="s">
        <v>1032</v>
      </c>
      <c r="J1194" s="36" t="s">
        <v>1160</v>
      </c>
      <c r="K1194" s="36" t="str">
        <f t="shared" si="93"/>
        <v>_UG1AE</v>
      </c>
      <c r="L1194" s="36" t="s">
        <v>1161</v>
      </c>
      <c r="M1194" s="36" t="s">
        <v>1162</v>
      </c>
      <c r="N1194" s="36" t="str">
        <f t="shared" si="94"/>
        <v>_FFASO</v>
      </c>
      <c r="O1194" s="36" t="s">
        <v>1163</v>
      </c>
      <c r="P1194" s="36" t="s">
        <v>1178</v>
      </c>
      <c r="Q1194" s="36" t="s">
        <v>1179</v>
      </c>
    </row>
    <row r="1195" spans="1:17">
      <c r="A1195" s="36" t="s">
        <v>8824</v>
      </c>
      <c r="B1195" s="36" t="str">
        <f t="shared" si="90"/>
        <v>_30805</v>
      </c>
      <c r="C1195" s="36" t="s">
        <v>8825</v>
      </c>
      <c r="D1195" s="36" t="s">
        <v>89</v>
      </c>
      <c r="E1195" s="36" t="str">
        <f t="shared" si="91"/>
        <v>_CAMSU</v>
      </c>
      <c r="F1195" s="36" t="s">
        <v>46</v>
      </c>
      <c r="G1195" s="36" t="s">
        <v>1031</v>
      </c>
      <c r="H1195" s="36" t="str">
        <f t="shared" si="92"/>
        <v>_VCUGA</v>
      </c>
      <c r="I1195" s="36" t="s">
        <v>1032</v>
      </c>
      <c r="J1195" s="36" t="s">
        <v>1160</v>
      </c>
      <c r="K1195" s="36" t="str">
        <f t="shared" si="93"/>
        <v>_UG1AE</v>
      </c>
      <c r="L1195" s="36" t="s">
        <v>1161</v>
      </c>
      <c r="M1195" s="36" t="s">
        <v>1162</v>
      </c>
      <c r="N1195" s="36" t="str">
        <f t="shared" si="94"/>
        <v>_FFASO</v>
      </c>
      <c r="O1195" s="36" t="s">
        <v>1163</v>
      </c>
      <c r="P1195" s="36" t="s">
        <v>1178</v>
      </c>
      <c r="Q1195" s="36" t="s">
        <v>1179</v>
      </c>
    </row>
    <row r="1196" spans="1:17">
      <c r="A1196" s="36" t="s">
        <v>8826</v>
      </c>
      <c r="B1196" s="36" t="str">
        <f t="shared" si="90"/>
        <v>_30806</v>
      </c>
      <c r="C1196" s="36" t="s">
        <v>8827</v>
      </c>
      <c r="D1196" s="36" t="s">
        <v>89</v>
      </c>
      <c r="E1196" s="36" t="str">
        <f t="shared" si="91"/>
        <v>_CAMSU</v>
      </c>
      <c r="F1196" s="36" t="s">
        <v>46</v>
      </c>
      <c r="G1196" s="36" t="s">
        <v>1031</v>
      </c>
      <c r="H1196" s="36" t="str">
        <f t="shared" si="92"/>
        <v>_VCUGA</v>
      </c>
      <c r="I1196" s="36" t="s">
        <v>1032</v>
      </c>
      <c r="J1196" s="36" t="s">
        <v>1160</v>
      </c>
      <c r="K1196" s="36" t="str">
        <f t="shared" si="93"/>
        <v>_UG1AE</v>
      </c>
      <c r="L1196" s="36" t="s">
        <v>1161</v>
      </c>
      <c r="M1196" s="36" t="s">
        <v>1162</v>
      </c>
      <c r="N1196" s="36" t="str">
        <f t="shared" si="94"/>
        <v>_FFASO</v>
      </c>
      <c r="O1196" s="36" t="s">
        <v>1163</v>
      </c>
      <c r="P1196" s="36" t="s">
        <v>1178</v>
      </c>
      <c r="Q1196" s="36" t="s">
        <v>1179</v>
      </c>
    </row>
    <row r="1197" spans="1:17">
      <c r="A1197" s="36" t="s">
        <v>8828</v>
      </c>
      <c r="B1197" s="36" t="str">
        <f t="shared" si="90"/>
        <v>_30807</v>
      </c>
      <c r="C1197" s="36" t="s">
        <v>8829</v>
      </c>
      <c r="D1197" s="36" t="s">
        <v>89</v>
      </c>
      <c r="E1197" s="36" t="str">
        <f t="shared" si="91"/>
        <v>_CAMSU</v>
      </c>
      <c r="F1197" s="36" t="s">
        <v>46</v>
      </c>
      <c r="G1197" s="36" t="s">
        <v>1031</v>
      </c>
      <c r="H1197" s="36" t="str">
        <f t="shared" si="92"/>
        <v>_VCUGA</v>
      </c>
      <c r="I1197" s="36" t="s">
        <v>1032</v>
      </c>
      <c r="J1197" s="36" t="s">
        <v>1160</v>
      </c>
      <c r="K1197" s="36" t="str">
        <f t="shared" si="93"/>
        <v>_UG1AE</v>
      </c>
      <c r="L1197" s="36" t="s">
        <v>1161</v>
      </c>
      <c r="M1197" s="36" t="s">
        <v>1162</v>
      </c>
      <c r="N1197" s="36" t="str">
        <f t="shared" si="94"/>
        <v>_FFASO</v>
      </c>
      <c r="O1197" s="36" t="s">
        <v>1163</v>
      </c>
      <c r="P1197" s="36" t="s">
        <v>1178</v>
      </c>
      <c r="Q1197" s="36" t="s">
        <v>1179</v>
      </c>
    </row>
    <row r="1198" spans="1:17">
      <c r="A1198" s="36" t="s">
        <v>8830</v>
      </c>
      <c r="B1198" s="36" t="str">
        <f t="shared" si="90"/>
        <v>_30808</v>
      </c>
      <c r="C1198" s="36" t="s">
        <v>8831</v>
      </c>
      <c r="D1198" s="36" t="s">
        <v>89</v>
      </c>
      <c r="E1198" s="36" t="str">
        <f t="shared" si="91"/>
        <v>_CAMSU</v>
      </c>
      <c r="F1198" s="36" t="s">
        <v>46</v>
      </c>
      <c r="G1198" s="36" t="s">
        <v>1031</v>
      </c>
      <c r="H1198" s="36" t="str">
        <f t="shared" si="92"/>
        <v>_VCUGA</v>
      </c>
      <c r="I1198" s="36" t="s">
        <v>1032</v>
      </c>
      <c r="J1198" s="36" t="s">
        <v>1160</v>
      </c>
      <c r="K1198" s="36" t="str">
        <f t="shared" si="93"/>
        <v>_UG1AE</v>
      </c>
      <c r="L1198" s="36" t="s">
        <v>1161</v>
      </c>
      <c r="M1198" s="36" t="s">
        <v>1162</v>
      </c>
      <c r="N1198" s="36" t="str">
        <f t="shared" si="94"/>
        <v>_FFASO</v>
      </c>
      <c r="O1198" s="36" t="s">
        <v>1163</v>
      </c>
      <c r="P1198" s="36" t="s">
        <v>1178</v>
      </c>
      <c r="Q1198" s="36" t="s">
        <v>1179</v>
      </c>
    </row>
    <row r="1199" spans="1:17">
      <c r="A1199" s="36" t="s">
        <v>8832</v>
      </c>
      <c r="B1199" s="36" t="str">
        <f t="shared" si="90"/>
        <v>_30809</v>
      </c>
      <c r="C1199" s="36" t="s">
        <v>8833</v>
      </c>
      <c r="D1199" s="36" t="s">
        <v>89</v>
      </c>
      <c r="E1199" s="36" t="str">
        <f t="shared" si="91"/>
        <v>_CAMSU</v>
      </c>
      <c r="F1199" s="36" t="s">
        <v>46</v>
      </c>
      <c r="G1199" s="36" t="s">
        <v>1031</v>
      </c>
      <c r="H1199" s="36" t="str">
        <f t="shared" si="92"/>
        <v>_VCUGA</v>
      </c>
      <c r="I1199" s="36" t="s">
        <v>1032</v>
      </c>
      <c r="J1199" s="36" t="s">
        <v>1160</v>
      </c>
      <c r="K1199" s="36" t="str">
        <f t="shared" si="93"/>
        <v>_UG1AE</v>
      </c>
      <c r="L1199" s="36" t="s">
        <v>1161</v>
      </c>
      <c r="M1199" s="36" t="s">
        <v>1162</v>
      </c>
      <c r="N1199" s="36" t="str">
        <f t="shared" si="94"/>
        <v>_FFASO</v>
      </c>
      <c r="O1199" s="36" t="s">
        <v>1163</v>
      </c>
      <c r="P1199" s="36" t="s">
        <v>1178</v>
      </c>
      <c r="Q1199" s="36" t="s">
        <v>1179</v>
      </c>
    </row>
    <row r="1200" spans="1:17">
      <c r="A1200" s="36" t="s">
        <v>8834</v>
      </c>
      <c r="B1200" s="36" t="str">
        <f t="shared" si="90"/>
        <v>_30810</v>
      </c>
      <c r="C1200" s="36" t="s">
        <v>8835</v>
      </c>
      <c r="D1200" s="36" t="s">
        <v>89</v>
      </c>
      <c r="E1200" s="36" t="str">
        <f t="shared" si="91"/>
        <v>_CAMSU</v>
      </c>
      <c r="F1200" s="36" t="s">
        <v>46</v>
      </c>
      <c r="G1200" s="36" t="s">
        <v>1031</v>
      </c>
      <c r="H1200" s="36" t="str">
        <f t="shared" si="92"/>
        <v>_VCUGA</v>
      </c>
      <c r="I1200" s="36" t="s">
        <v>1032</v>
      </c>
      <c r="J1200" s="36" t="s">
        <v>1160</v>
      </c>
      <c r="K1200" s="36" t="str">
        <f t="shared" si="93"/>
        <v>_UG1AE</v>
      </c>
      <c r="L1200" s="36" t="s">
        <v>1161</v>
      </c>
      <c r="M1200" s="36" t="s">
        <v>1162</v>
      </c>
      <c r="N1200" s="36" t="str">
        <f t="shared" si="94"/>
        <v>_FFASO</v>
      </c>
      <c r="O1200" s="36" t="s">
        <v>1163</v>
      </c>
      <c r="P1200" s="36" t="s">
        <v>1178</v>
      </c>
      <c r="Q1200" s="36" t="s">
        <v>1179</v>
      </c>
    </row>
    <row r="1201" spans="1:17">
      <c r="A1201" s="36" t="s">
        <v>8836</v>
      </c>
      <c r="B1201" s="36" t="str">
        <f t="shared" si="90"/>
        <v>_30811</v>
      </c>
      <c r="C1201" s="36" t="s">
        <v>8837</v>
      </c>
      <c r="D1201" s="36" t="s">
        <v>89</v>
      </c>
      <c r="E1201" s="36" t="str">
        <f t="shared" si="91"/>
        <v>_CAMSU</v>
      </c>
      <c r="F1201" s="36" t="s">
        <v>46</v>
      </c>
      <c r="G1201" s="36" t="s">
        <v>1031</v>
      </c>
      <c r="H1201" s="36" t="str">
        <f t="shared" si="92"/>
        <v>_VCUGA</v>
      </c>
      <c r="I1201" s="36" t="s">
        <v>1032</v>
      </c>
      <c r="J1201" s="36" t="s">
        <v>1160</v>
      </c>
      <c r="K1201" s="36" t="str">
        <f t="shared" si="93"/>
        <v>_UG1AE</v>
      </c>
      <c r="L1201" s="36" t="s">
        <v>1161</v>
      </c>
      <c r="M1201" s="36" t="s">
        <v>1162</v>
      </c>
      <c r="N1201" s="36" t="str">
        <f t="shared" si="94"/>
        <v>_FFASO</v>
      </c>
      <c r="O1201" s="36" t="s">
        <v>1163</v>
      </c>
      <c r="P1201" s="36" t="s">
        <v>1178</v>
      </c>
      <c r="Q1201" s="36" t="s">
        <v>1179</v>
      </c>
    </row>
    <row r="1202" spans="1:17">
      <c r="A1202" s="36" t="s">
        <v>8838</v>
      </c>
      <c r="B1202" s="36" t="str">
        <f t="shared" si="90"/>
        <v>_30812</v>
      </c>
      <c r="C1202" s="36" t="s">
        <v>8839</v>
      </c>
      <c r="D1202" s="36" t="s">
        <v>89</v>
      </c>
      <c r="E1202" s="36" t="str">
        <f t="shared" si="91"/>
        <v>_CAMSU</v>
      </c>
      <c r="F1202" s="36" t="s">
        <v>46</v>
      </c>
      <c r="G1202" s="36" t="s">
        <v>1031</v>
      </c>
      <c r="H1202" s="36" t="str">
        <f t="shared" si="92"/>
        <v>_VCUGA</v>
      </c>
      <c r="I1202" s="36" t="s">
        <v>1032</v>
      </c>
      <c r="J1202" s="36" t="s">
        <v>1160</v>
      </c>
      <c r="K1202" s="36" t="str">
        <f t="shared" si="93"/>
        <v>_UG1AE</v>
      </c>
      <c r="L1202" s="36" t="s">
        <v>1161</v>
      </c>
      <c r="M1202" s="36" t="s">
        <v>1162</v>
      </c>
      <c r="N1202" s="36" t="str">
        <f t="shared" si="94"/>
        <v>_FFASO</v>
      </c>
      <c r="O1202" s="36" t="s">
        <v>1163</v>
      </c>
      <c r="P1202" s="36" t="s">
        <v>1178</v>
      </c>
      <c r="Q1202" s="36" t="s">
        <v>1179</v>
      </c>
    </row>
    <row r="1203" spans="1:17">
      <c r="A1203" s="36" t="s">
        <v>8840</v>
      </c>
      <c r="B1203" s="36" t="str">
        <f t="shared" si="90"/>
        <v>_30813</v>
      </c>
      <c r="C1203" s="36" t="s">
        <v>8841</v>
      </c>
      <c r="D1203" s="36" t="s">
        <v>89</v>
      </c>
      <c r="E1203" s="36" t="str">
        <f t="shared" si="91"/>
        <v>_CAMSU</v>
      </c>
      <c r="F1203" s="36" t="s">
        <v>46</v>
      </c>
      <c r="G1203" s="36" t="s">
        <v>1031</v>
      </c>
      <c r="H1203" s="36" t="str">
        <f t="shared" si="92"/>
        <v>_VCUGA</v>
      </c>
      <c r="I1203" s="36" t="s">
        <v>1032</v>
      </c>
      <c r="J1203" s="36" t="s">
        <v>1160</v>
      </c>
      <c r="K1203" s="36" t="str">
        <f t="shared" si="93"/>
        <v>_UG1AE</v>
      </c>
      <c r="L1203" s="36" t="s">
        <v>1161</v>
      </c>
      <c r="M1203" s="36" t="s">
        <v>1162</v>
      </c>
      <c r="N1203" s="36" t="str">
        <f t="shared" si="94"/>
        <v>_FFASO</v>
      </c>
      <c r="O1203" s="36" t="s">
        <v>1163</v>
      </c>
      <c r="P1203" s="36" t="s">
        <v>1178</v>
      </c>
      <c r="Q1203" s="36" t="s">
        <v>1179</v>
      </c>
    </row>
    <row r="1204" spans="1:17">
      <c r="A1204" s="36" t="s">
        <v>8842</v>
      </c>
      <c r="B1204" s="36" t="str">
        <f t="shared" si="90"/>
        <v>_30814</v>
      </c>
      <c r="C1204" s="36" t="s">
        <v>8843</v>
      </c>
      <c r="D1204" s="36" t="s">
        <v>89</v>
      </c>
      <c r="E1204" s="36" t="str">
        <f t="shared" si="91"/>
        <v>_CAMSU</v>
      </c>
      <c r="F1204" s="36" t="s">
        <v>46</v>
      </c>
      <c r="G1204" s="36" t="s">
        <v>1031</v>
      </c>
      <c r="H1204" s="36" t="str">
        <f t="shared" si="92"/>
        <v>_VCUGA</v>
      </c>
      <c r="I1204" s="36" t="s">
        <v>1032</v>
      </c>
      <c r="J1204" s="36" t="s">
        <v>1160</v>
      </c>
      <c r="K1204" s="36" t="str">
        <f t="shared" si="93"/>
        <v>_UG1AE</v>
      </c>
      <c r="L1204" s="36" t="s">
        <v>1161</v>
      </c>
      <c r="M1204" s="36" t="s">
        <v>1162</v>
      </c>
      <c r="N1204" s="36" t="str">
        <f t="shared" si="94"/>
        <v>_FFASO</v>
      </c>
      <c r="O1204" s="36" t="s">
        <v>1163</v>
      </c>
      <c r="P1204" s="36" t="s">
        <v>1178</v>
      </c>
      <c r="Q1204" s="36" t="s">
        <v>1179</v>
      </c>
    </row>
    <row r="1205" spans="1:17">
      <c r="A1205" s="36" t="s">
        <v>8844</v>
      </c>
      <c r="B1205" s="36" t="str">
        <f t="shared" si="90"/>
        <v>_30815</v>
      </c>
      <c r="C1205" s="36" t="s">
        <v>8845</v>
      </c>
      <c r="D1205" s="36" t="s">
        <v>89</v>
      </c>
      <c r="E1205" s="36" t="str">
        <f t="shared" si="91"/>
        <v>_CAMSU</v>
      </c>
      <c r="F1205" s="36" t="s">
        <v>46</v>
      </c>
      <c r="G1205" s="36" t="s">
        <v>1031</v>
      </c>
      <c r="H1205" s="36" t="str">
        <f t="shared" si="92"/>
        <v>_VCUGA</v>
      </c>
      <c r="I1205" s="36" t="s">
        <v>1032</v>
      </c>
      <c r="J1205" s="36" t="s">
        <v>1160</v>
      </c>
      <c r="K1205" s="36" t="str">
        <f t="shared" si="93"/>
        <v>_UG1AE</v>
      </c>
      <c r="L1205" s="36" t="s">
        <v>1161</v>
      </c>
      <c r="M1205" s="36" t="s">
        <v>1162</v>
      </c>
      <c r="N1205" s="36" t="str">
        <f t="shared" si="94"/>
        <v>_FFASO</v>
      </c>
      <c r="O1205" s="36" t="s">
        <v>1163</v>
      </c>
      <c r="P1205" s="36" t="s">
        <v>1178</v>
      </c>
      <c r="Q1205" s="36" t="s">
        <v>1179</v>
      </c>
    </row>
    <row r="1206" spans="1:17">
      <c r="A1206" s="36" t="s">
        <v>8846</v>
      </c>
      <c r="B1206" s="36" t="str">
        <f t="shared" si="90"/>
        <v>_30816</v>
      </c>
      <c r="C1206" s="36" t="s">
        <v>8847</v>
      </c>
      <c r="D1206" s="36" t="s">
        <v>89</v>
      </c>
      <c r="E1206" s="36" t="str">
        <f t="shared" si="91"/>
        <v>_CAMSU</v>
      </c>
      <c r="F1206" s="36" t="s">
        <v>46</v>
      </c>
      <c r="G1206" s="36" t="s">
        <v>1031</v>
      </c>
      <c r="H1206" s="36" t="str">
        <f t="shared" si="92"/>
        <v>_VCUGA</v>
      </c>
      <c r="I1206" s="36" t="s">
        <v>1032</v>
      </c>
      <c r="J1206" s="36" t="s">
        <v>1160</v>
      </c>
      <c r="K1206" s="36" t="str">
        <f t="shared" si="93"/>
        <v>_UG1AE</v>
      </c>
      <c r="L1206" s="36" t="s">
        <v>1161</v>
      </c>
      <c r="M1206" s="36" t="s">
        <v>1162</v>
      </c>
      <c r="N1206" s="36" t="str">
        <f t="shared" si="94"/>
        <v>_FFASO</v>
      </c>
      <c r="O1206" s="36" t="s">
        <v>1163</v>
      </c>
      <c r="P1206" s="36" t="s">
        <v>1178</v>
      </c>
      <c r="Q1206" s="36" t="s">
        <v>1179</v>
      </c>
    </row>
    <row r="1207" spans="1:17">
      <c r="A1207" s="36" t="s">
        <v>8848</v>
      </c>
      <c r="B1207" s="36" t="str">
        <f t="shared" si="90"/>
        <v>_30817</v>
      </c>
      <c r="C1207" s="36" t="s">
        <v>8849</v>
      </c>
      <c r="D1207" s="36" t="s">
        <v>89</v>
      </c>
      <c r="E1207" s="36" t="str">
        <f t="shared" si="91"/>
        <v>_CAMSU</v>
      </c>
      <c r="F1207" s="36" t="s">
        <v>46</v>
      </c>
      <c r="G1207" s="36" t="s">
        <v>1031</v>
      </c>
      <c r="H1207" s="36" t="str">
        <f t="shared" si="92"/>
        <v>_VCUGA</v>
      </c>
      <c r="I1207" s="36" t="s">
        <v>1032</v>
      </c>
      <c r="J1207" s="36" t="s">
        <v>1160</v>
      </c>
      <c r="K1207" s="36" t="str">
        <f t="shared" si="93"/>
        <v>_UG1AE</v>
      </c>
      <c r="L1207" s="36" t="s">
        <v>1161</v>
      </c>
      <c r="M1207" s="36" t="s">
        <v>1162</v>
      </c>
      <c r="N1207" s="36" t="str">
        <f t="shared" si="94"/>
        <v>_FFASO</v>
      </c>
      <c r="O1207" s="36" t="s">
        <v>1163</v>
      </c>
      <c r="P1207" s="36" t="s">
        <v>1178</v>
      </c>
      <c r="Q1207" s="36" t="s">
        <v>1179</v>
      </c>
    </row>
    <row r="1208" spans="1:17">
      <c r="A1208" s="36" t="s">
        <v>8850</v>
      </c>
      <c r="B1208" s="36" t="str">
        <f t="shared" si="90"/>
        <v>_30818</v>
      </c>
      <c r="C1208" s="36" t="s">
        <v>8851</v>
      </c>
      <c r="D1208" s="36" t="s">
        <v>89</v>
      </c>
      <c r="E1208" s="36" t="str">
        <f t="shared" si="91"/>
        <v>_CAMSU</v>
      </c>
      <c r="F1208" s="36" t="s">
        <v>46</v>
      </c>
      <c r="G1208" s="36" t="s">
        <v>1031</v>
      </c>
      <c r="H1208" s="36" t="str">
        <f t="shared" si="92"/>
        <v>_VCUGA</v>
      </c>
      <c r="I1208" s="36" t="s">
        <v>1032</v>
      </c>
      <c r="J1208" s="36" t="s">
        <v>1160</v>
      </c>
      <c r="K1208" s="36" t="str">
        <f t="shared" si="93"/>
        <v>_UG1AE</v>
      </c>
      <c r="L1208" s="36" t="s">
        <v>1161</v>
      </c>
      <c r="M1208" s="36" t="s">
        <v>1162</v>
      </c>
      <c r="N1208" s="36" t="str">
        <f t="shared" si="94"/>
        <v>_FFASO</v>
      </c>
      <c r="O1208" s="36" t="s">
        <v>1163</v>
      </c>
      <c r="P1208" s="36" t="s">
        <v>1178</v>
      </c>
      <c r="Q1208" s="36" t="s">
        <v>1179</v>
      </c>
    </row>
    <row r="1209" spans="1:17">
      <c r="A1209" s="36" t="s">
        <v>8852</v>
      </c>
      <c r="B1209" s="36" t="str">
        <f t="shared" si="90"/>
        <v>_30819</v>
      </c>
      <c r="C1209" s="36" t="s">
        <v>8853</v>
      </c>
      <c r="D1209" s="36" t="s">
        <v>89</v>
      </c>
      <c r="E1209" s="36" t="str">
        <f t="shared" si="91"/>
        <v>_CAMSU</v>
      </c>
      <c r="F1209" s="36" t="s">
        <v>46</v>
      </c>
      <c r="G1209" s="36" t="s">
        <v>1031</v>
      </c>
      <c r="H1209" s="36" t="str">
        <f t="shared" si="92"/>
        <v>_VCUGA</v>
      </c>
      <c r="I1209" s="36" t="s">
        <v>1032</v>
      </c>
      <c r="J1209" s="36" t="s">
        <v>1160</v>
      </c>
      <c r="K1209" s="36" t="str">
        <f t="shared" si="93"/>
        <v>_UG1AE</v>
      </c>
      <c r="L1209" s="36" t="s">
        <v>1161</v>
      </c>
      <c r="M1209" s="36" t="s">
        <v>1162</v>
      </c>
      <c r="N1209" s="36" t="str">
        <f t="shared" si="94"/>
        <v>_FFASO</v>
      </c>
      <c r="O1209" s="36" t="s">
        <v>1163</v>
      </c>
      <c r="P1209" s="36" t="s">
        <v>1178</v>
      </c>
      <c r="Q1209" s="36" t="s">
        <v>1179</v>
      </c>
    </row>
    <row r="1210" spans="1:17">
      <c r="A1210" s="36" t="s">
        <v>8854</v>
      </c>
      <c r="B1210" s="36" t="str">
        <f t="shared" si="90"/>
        <v>_30820</v>
      </c>
      <c r="C1210" s="36" t="s">
        <v>8855</v>
      </c>
      <c r="D1210" s="36" t="s">
        <v>89</v>
      </c>
      <c r="E1210" s="36" t="str">
        <f t="shared" si="91"/>
        <v>_CAMSU</v>
      </c>
      <c r="F1210" s="36" t="s">
        <v>46</v>
      </c>
      <c r="G1210" s="36" t="s">
        <v>1031</v>
      </c>
      <c r="H1210" s="36" t="str">
        <f t="shared" si="92"/>
        <v>_VCUGA</v>
      </c>
      <c r="I1210" s="36" t="s">
        <v>1032</v>
      </c>
      <c r="J1210" s="36" t="s">
        <v>1160</v>
      </c>
      <c r="K1210" s="36" t="str">
        <f t="shared" si="93"/>
        <v>_UG1AE</v>
      </c>
      <c r="L1210" s="36" t="s">
        <v>1161</v>
      </c>
      <c r="M1210" s="36" t="s">
        <v>1162</v>
      </c>
      <c r="N1210" s="36" t="str">
        <f t="shared" si="94"/>
        <v>_FFASO</v>
      </c>
      <c r="O1210" s="36" t="s">
        <v>1163</v>
      </c>
      <c r="P1210" s="36" t="s">
        <v>1178</v>
      </c>
      <c r="Q1210" s="36" t="s">
        <v>1179</v>
      </c>
    </row>
    <row r="1211" spans="1:17">
      <c r="A1211" s="36" t="s">
        <v>8856</v>
      </c>
      <c r="B1211" s="36" t="str">
        <f t="shared" si="90"/>
        <v>_30821</v>
      </c>
      <c r="C1211" s="36" t="s">
        <v>8857</v>
      </c>
      <c r="D1211" s="36" t="s">
        <v>89</v>
      </c>
      <c r="E1211" s="36" t="str">
        <f t="shared" si="91"/>
        <v>_CAMSU</v>
      </c>
      <c r="F1211" s="36" t="s">
        <v>46</v>
      </c>
      <c r="G1211" s="36" t="s">
        <v>1031</v>
      </c>
      <c r="H1211" s="36" t="str">
        <f t="shared" si="92"/>
        <v>_VCUGA</v>
      </c>
      <c r="I1211" s="36" t="s">
        <v>1032</v>
      </c>
      <c r="J1211" s="36" t="s">
        <v>1160</v>
      </c>
      <c r="K1211" s="36" t="str">
        <f t="shared" si="93"/>
        <v>_UG1AE</v>
      </c>
      <c r="L1211" s="36" t="s">
        <v>1161</v>
      </c>
      <c r="M1211" s="36" t="s">
        <v>1162</v>
      </c>
      <c r="N1211" s="36" t="str">
        <f t="shared" si="94"/>
        <v>_FFASO</v>
      </c>
      <c r="O1211" s="36" t="s">
        <v>1163</v>
      </c>
      <c r="P1211" s="36" t="s">
        <v>1178</v>
      </c>
      <c r="Q1211" s="36" t="s">
        <v>1179</v>
      </c>
    </row>
    <row r="1212" spans="1:17">
      <c r="A1212" s="36" t="s">
        <v>8858</v>
      </c>
      <c r="B1212" s="36" t="str">
        <f t="shared" si="90"/>
        <v>_30822</v>
      </c>
      <c r="C1212" s="36" t="s">
        <v>8859</v>
      </c>
      <c r="D1212" s="36" t="s">
        <v>89</v>
      </c>
      <c r="E1212" s="36" t="str">
        <f t="shared" si="91"/>
        <v>_CAMSU</v>
      </c>
      <c r="F1212" s="36" t="s">
        <v>46</v>
      </c>
      <c r="G1212" s="36" t="s">
        <v>1031</v>
      </c>
      <c r="H1212" s="36" t="str">
        <f t="shared" si="92"/>
        <v>_VCUGA</v>
      </c>
      <c r="I1212" s="36" t="s">
        <v>1032</v>
      </c>
      <c r="J1212" s="36" t="s">
        <v>1160</v>
      </c>
      <c r="K1212" s="36" t="str">
        <f t="shared" si="93"/>
        <v>_UG1AE</v>
      </c>
      <c r="L1212" s="36" t="s">
        <v>1161</v>
      </c>
      <c r="M1212" s="36" t="s">
        <v>1162</v>
      </c>
      <c r="N1212" s="36" t="str">
        <f t="shared" si="94"/>
        <v>_FFASO</v>
      </c>
      <c r="O1212" s="36" t="s">
        <v>1163</v>
      </c>
      <c r="P1212" s="36" t="s">
        <v>1178</v>
      </c>
      <c r="Q1212" s="36" t="s">
        <v>1179</v>
      </c>
    </row>
    <row r="1213" spans="1:17">
      <c r="A1213" s="36" t="s">
        <v>8860</v>
      </c>
      <c r="B1213" s="36" t="str">
        <f t="shared" si="90"/>
        <v>_30823</v>
      </c>
      <c r="C1213" s="36" t="s">
        <v>8861</v>
      </c>
      <c r="D1213" s="36" t="s">
        <v>89</v>
      </c>
      <c r="E1213" s="36" t="str">
        <f t="shared" si="91"/>
        <v>_CAMSU</v>
      </c>
      <c r="F1213" s="36" t="s">
        <v>46</v>
      </c>
      <c r="G1213" s="36" t="s">
        <v>1031</v>
      </c>
      <c r="H1213" s="36" t="str">
        <f t="shared" si="92"/>
        <v>_VCUGA</v>
      </c>
      <c r="I1213" s="36" t="s">
        <v>1032</v>
      </c>
      <c r="J1213" s="36" t="s">
        <v>1160</v>
      </c>
      <c r="K1213" s="36" t="str">
        <f t="shared" si="93"/>
        <v>_UG1AE</v>
      </c>
      <c r="L1213" s="36" t="s">
        <v>1161</v>
      </c>
      <c r="M1213" s="36" t="s">
        <v>1162</v>
      </c>
      <c r="N1213" s="36" t="str">
        <f t="shared" si="94"/>
        <v>_FFASO</v>
      </c>
      <c r="O1213" s="36" t="s">
        <v>1163</v>
      </c>
      <c r="P1213" s="36" t="s">
        <v>1178</v>
      </c>
      <c r="Q1213" s="36" t="s">
        <v>1179</v>
      </c>
    </row>
    <row r="1214" spans="1:17">
      <c r="A1214" s="36" t="s">
        <v>8862</v>
      </c>
      <c r="B1214" s="36" t="str">
        <f t="shared" si="90"/>
        <v>_30824</v>
      </c>
      <c r="C1214" s="36" t="s">
        <v>8863</v>
      </c>
      <c r="D1214" s="36" t="s">
        <v>89</v>
      </c>
      <c r="E1214" s="36" t="str">
        <f t="shared" si="91"/>
        <v>_CAMSU</v>
      </c>
      <c r="F1214" s="36" t="s">
        <v>46</v>
      </c>
      <c r="G1214" s="36" t="s">
        <v>1031</v>
      </c>
      <c r="H1214" s="36" t="str">
        <f t="shared" si="92"/>
        <v>_VCUGA</v>
      </c>
      <c r="I1214" s="36" t="s">
        <v>1032</v>
      </c>
      <c r="J1214" s="36" t="s">
        <v>1160</v>
      </c>
      <c r="K1214" s="36" t="str">
        <f t="shared" si="93"/>
        <v>_UG1AE</v>
      </c>
      <c r="L1214" s="36" t="s">
        <v>1161</v>
      </c>
      <c r="M1214" s="36" t="s">
        <v>1162</v>
      </c>
      <c r="N1214" s="36" t="str">
        <f t="shared" si="94"/>
        <v>_FFASO</v>
      </c>
      <c r="O1214" s="36" t="s">
        <v>1163</v>
      </c>
      <c r="P1214" s="36" t="s">
        <v>1178</v>
      </c>
      <c r="Q1214" s="36" t="s">
        <v>1179</v>
      </c>
    </row>
    <row r="1215" spans="1:17">
      <c r="A1215" s="36" t="s">
        <v>8864</v>
      </c>
      <c r="B1215" s="36" t="str">
        <f t="shared" si="90"/>
        <v>_30825</v>
      </c>
      <c r="C1215" s="36" t="s">
        <v>8865</v>
      </c>
      <c r="D1215" s="36" t="s">
        <v>89</v>
      </c>
      <c r="E1215" s="36" t="str">
        <f t="shared" si="91"/>
        <v>_CAMSU</v>
      </c>
      <c r="F1215" s="36" t="s">
        <v>46</v>
      </c>
      <c r="G1215" s="36" t="s">
        <v>1031</v>
      </c>
      <c r="H1215" s="36" t="str">
        <f t="shared" si="92"/>
        <v>_VCUGA</v>
      </c>
      <c r="I1215" s="36" t="s">
        <v>1032</v>
      </c>
      <c r="J1215" s="36" t="s">
        <v>1160</v>
      </c>
      <c r="K1215" s="36" t="str">
        <f t="shared" si="93"/>
        <v>_UG1AE</v>
      </c>
      <c r="L1215" s="36" t="s">
        <v>1161</v>
      </c>
      <c r="M1215" s="36" t="s">
        <v>1162</v>
      </c>
      <c r="N1215" s="36" t="str">
        <f t="shared" si="94"/>
        <v>_FFASO</v>
      </c>
      <c r="O1215" s="36" t="s">
        <v>1163</v>
      </c>
      <c r="P1215" s="36" t="s">
        <v>1178</v>
      </c>
      <c r="Q1215" s="36" t="s">
        <v>1179</v>
      </c>
    </row>
    <row r="1216" spans="1:17">
      <c r="A1216" s="36" t="s">
        <v>8866</v>
      </c>
      <c r="B1216" s="36" t="str">
        <f t="shared" si="90"/>
        <v>_30826</v>
      </c>
      <c r="C1216" s="36" t="s">
        <v>8867</v>
      </c>
      <c r="D1216" s="36" t="s">
        <v>89</v>
      </c>
      <c r="E1216" s="36" t="str">
        <f t="shared" si="91"/>
        <v>_CAMSU</v>
      </c>
      <c r="F1216" s="36" t="s">
        <v>46</v>
      </c>
      <c r="G1216" s="36" t="s">
        <v>1031</v>
      </c>
      <c r="H1216" s="36" t="str">
        <f t="shared" si="92"/>
        <v>_VCUGA</v>
      </c>
      <c r="I1216" s="36" t="s">
        <v>1032</v>
      </c>
      <c r="J1216" s="36" t="s">
        <v>1160</v>
      </c>
      <c r="K1216" s="36" t="str">
        <f t="shared" si="93"/>
        <v>_UG1AE</v>
      </c>
      <c r="L1216" s="36" t="s">
        <v>1161</v>
      </c>
      <c r="M1216" s="36" t="s">
        <v>1162</v>
      </c>
      <c r="N1216" s="36" t="str">
        <f t="shared" si="94"/>
        <v>_FFASO</v>
      </c>
      <c r="O1216" s="36" t="s">
        <v>1163</v>
      </c>
      <c r="P1216" s="36" t="s">
        <v>1178</v>
      </c>
      <c r="Q1216" s="36" t="s">
        <v>1179</v>
      </c>
    </row>
    <row r="1217" spans="1:17">
      <c r="A1217" s="36" t="s">
        <v>8868</v>
      </c>
      <c r="B1217" s="36" t="str">
        <f t="shared" si="90"/>
        <v>_30827</v>
      </c>
      <c r="C1217" s="36" t="s">
        <v>8869</v>
      </c>
      <c r="D1217" s="36" t="s">
        <v>89</v>
      </c>
      <c r="E1217" s="36" t="str">
        <f t="shared" si="91"/>
        <v>_CAMSU</v>
      </c>
      <c r="F1217" s="36" t="s">
        <v>46</v>
      </c>
      <c r="G1217" s="36" t="s">
        <v>1031</v>
      </c>
      <c r="H1217" s="36" t="str">
        <f t="shared" si="92"/>
        <v>_VCUGA</v>
      </c>
      <c r="I1217" s="36" t="s">
        <v>1032</v>
      </c>
      <c r="J1217" s="36" t="s">
        <v>1160</v>
      </c>
      <c r="K1217" s="36" t="str">
        <f t="shared" si="93"/>
        <v>_UG1AE</v>
      </c>
      <c r="L1217" s="36" t="s">
        <v>1161</v>
      </c>
      <c r="M1217" s="36" t="s">
        <v>1162</v>
      </c>
      <c r="N1217" s="36" t="str">
        <f t="shared" si="94"/>
        <v>_FFASO</v>
      </c>
      <c r="O1217" s="36" t="s">
        <v>1163</v>
      </c>
      <c r="P1217" s="36" t="s">
        <v>1178</v>
      </c>
      <c r="Q1217" s="36" t="s">
        <v>1179</v>
      </c>
    </row>
    <row r="1218" spans="1:17">
      <c r="A1218" s="36" t="s">
        <v>8870</v>
      </c>
      <c r="B1218" s="36" t="str">
        <f t="shared" si="90"/>
        <v>_30828</v>
      </c>
      <c r="C1218" s="36" t="s">
        <v>8871</v>
      </c>
      <c r="D1218" s="36" t="s">
        <v>89</v>
      </c>
      <c r="E1218" s="36" t="str">
        <f t="shared" si="91"/>
        <v>_CAMSU</v>
      </c>
      <c r="F1218" s="36" t="s">
        <v>46</v>
      </c>
      <c r="G1218" s="36" t="s">
        <v>1031</v>
      </c>
      <c r="H1218" s="36" t="str">
        <f t="shared" si="92"/>
        <v>_VCUGA</v>
      </c>
      <c r="I1218" s="36" t="s">
        <v>1032</v>
      </c>
      <c r="J1218" s="36" t="s">
        <v>1160</v>
      </c>
      <c r="K1218" s="36" t="str">
        <f t="shared" si="93"/>
        <v>_UG1AE</v>
      </c>
      <c r="L1218" s="36" t="s">
        <v>1161</v>
      </c>
      <c r="M1218" s="36" t="s">
        <v>1162</v>
      </c>
      <c r="N1218" s="36" t="str">
        <f t="shared" si="94"/>
        <v>_FFASO</v>
      </c>
      <c r="O1218" s="36" t="s">
        <v>1163</v>
      </c>
      <c r="P1218" s="36" t="s">
        <v>1178</v>
      </c>
      <c r="Q1218" s="36" t="s">
        <v>1179</v>
      </c>
    </row>
    <row r="1219" spans="1:17">
      <c r="A1219" s="36" t="s">
        <v>8872</v>
      </c>
      <c r="B1219" s="36" t="str">
        <f t="shared" si="90"/>
        <v>_30829</v>
      </c>
      <c r="C1219" s="36" t="s">
        <v>8873</v>
      </c>
      <c r="D1219" s="36" t="s">
        <v>89</v>
      </c>
      <c r="E1219" s="36" t="str">
        <f t="shared" si="91"/>
        <v>_CAMSU</v>
      </c>
      <c r="F1219" s="36" t="s">
        <v>46</v>
      </c>
      <c r="G1219" s="36" t="s">
        <v>1031</v>
      </c>
      <c r="H1219" s="36" t="str">
        <f t="shared" si="92"/>
        <v>_VCUGA</v>
      </c>
      <c r="I1219" s="36" t="s">
        <v>1032</v>
      </c>
      <c r="J1219" s="36" t="s">
        <v>1160</v>
      </c>
      <c r="K1219" s="36" t="str">
        <f t="shared" si="93"/>
        <v>_UG1AE</v>
      </c>
      <c r="L1219" s="36" t="s">
        <v>1161</v>
      </c>
      <c r="M1219" s="36" t="s">
        <v>1162</v>
      </c>
      <c r="N1219" s="36" t="str">
        <f t="shared" si="94"/>
        <v>_FFASO</v>
      </c>
      <c r="O1219" s="36" t="s">
        <v>1163</v>
      </c>
      <c r="P1219" s="36" t="s">
        <v>1178</v>
      </c>
      <c r="Q1219" s="36" t="s">
        <v>1179</v>
      </c>
    </row>
    <row r="1220" spans="1:17">
      <c r="A1220" s="36" t="s">
        <v>8874</v>
      </c>
      <c r="B1220" s="36" t="str">
        <f t="shared" ref="B1220:B1283" si="95">"_"&amp;A1220</f>
        <v>_30830</v>
      </c>
      <c r="C1220" s="36" t="s">
        <v>8873</v>
      </c>
      <c r="D1220" s="36" t="s">
        <v>89</v>
      </c>
      <c r="E1220" s="36" t="str">
        <f t="shared" ref="E1220:E1283" si="96">"_"&amp;D1220</f>
        <v>_CAMSU</v>
      </c>
      <c r="F1220" s="36" t="s">
        <v>46</v>
      </c>
      <c r="G1220" s="36" t="s">
        <v>1031</v>
      </c>
      <c r="H1220" s="36" t="str">
        <f t="shared" ref="H1220:H1283" si="97">"_"&amp;G1220</f>
        <v>_VCUGA</v>
      </c>
      <c r="I1220" s="36" t="s">
        <v>1032</v>
      </c>
      <c r="J1220" s="36" t="s">
        <v>1160</v>
      </c>
      <c r="K1220" s="36" t="str">
        <f t="shared" ref="K1220:K1283" si="98">"_"&amp;J1220</f>
        <v>_UG1AE</v>
      </c>
      <c r="L1220" s="36" t="s">
        <v>1161</v>
      </c>
      <c r="M1220" s="36" t="s">
        <v>1162</v>
      </c>
      <c r="N1220" s="36" t="str">
        <f t="shared" ref="N1220:N1283" si="99">"_"&amp;M1220</f>
        <v>_FFASO</v>
      </c>
      <c r="O1220" s="36" t="s">
        <v>1163</v>
      </c>
      <c r="P1220" s="36" t="s">
        <v>1178</v>
      </c>
      <c r="Q1220" s="36" t="s">
        <v>1179</v>
      </c>
    </row>
    <row r="1221" spans="1:17">
      <c r="A1221" s="36" t="s">
        <v>8875</v>
      </c>
      <c r="B1221" s="36" t="str">
        <f t="shared" si="95"/>
        <v>_30831</v>
      </c>
      <c r="C1221" s="36" t="s">
        <v>8876</v>
      </c>
      <c r="D1221" s="36" t="s">
        <v>89</v>
      </c>
      <c r="E1221" s="36" t="str">
        <f t="shared" si="96"/>
        <v>_CAMSU</v>
      </c>
      <c r="F1221" s="36" t="s">
        <v>46</v>
      </c>
      <c r="G1221" s="36" t="s">
        <v>1031</v>
      </c>
      <c r="H1221" s="36" t="str">
        <f t="shared" si="97"/>
        <v>_VCUGA</v>
      </c>
      <c r="I1221" s="36" t="s">
        <v>1032</v>
      </c>
      <c r="J1221" s="36" t="s">
        <v>1160</v>
      </c>
      <c r="K1221" s="36" t="str">
        <f t="shared" si="98"/>
        <v>_UG1AE</v>
      </c>
      <c r="L1221" s="36" t="s">
        <v>1161</v>
      </c>
      <c r="M1221" s="36" t="s">
        <v>1162</v>
      </c>
      <c r="N1221" s="36" t="str">
        <f t="shared" si="99"/>
        <v>_FFASO</v>
      </c>
      <c r="O1221" s="36" t="s">
        <v>1163</v>
      </c>
      <c r="P1221" s="36" t="s">
        <v>1178</v>
      </c>
      <c r="Q1221" s="36" t="s">
        <v>1179</v>
      </c>
    </row>
    <row r="1222" spans="1:17">
      <c r="A1222" s="36" t="s">
        <v>8877</v>
      </c>
      <c r="B1222" s="36" t="str">
        <f t="shared" si="95"/>
        <v>_30832</v>
      </c>
      <c r="C1222" s="36" t="s">
        <v>8878</v>
      </c>
      <c r="D1222" s="36" t="s">
        <v>89</v>
      </c>
      <c r="E1222" s="36" t="str">
        <f t="shared" si="96"/>
        <v>_CAMSU</v>
      </c>
      <c r="F1222" s="36" t="s">
        <v>46</v>
      </c>
      <c r="G1222" s="36" t="s">
        <v>1031</v>
      </c>
      <c r="H1222" s="36" t="str">
        <f t="shared" si="97"/>
        <v>_VCUGA</v>
      </c>
      <c r="I1222" s="36" t="s">
        <v>1032</v>
      </c>
      <c r="J1222" s="36" t="s">
        <v>1160</v>
      </c>
      <c r="K1222" s="36" t="str">
        <f t="shared" si="98"/>
        <v>_UG1AE</v>
      </c>
      <c r="L1222" s="36" t="s">
        <v>1161</v>
      </c>
      <c r="M1222" s="36" t="s">
        <v>1162</v>
      </c>
      <c r="N1222" s="36" t="str">
        <f t="shared" si="99"/>
        <v>_FFASO</v>
      </c>
      <c r="O1222" s="36" t="s">
        <v>1163</v>
      </c>
      <c r="P1222" s="36" t="s">
        <v>1178</v>
      </c>
      <c r="Q1222" s="36" t="s">
        <v>1179</v>
      </c>
    </row>
    <row r="1223" spans="1:17">
      <c r="A1223" s="36" t="s">
        <v>8879</v>
      </c>
      <c r="B1223" s="36" t="str">
        <f t="shared" si="95"/>
        <v>_30833</v>
      </c>
      <c r="C1223" s="36" t="s">
        <v>8880</v>
      </c>
      <c r="D1223" s="36" t="s">
        <v>89</v>
      </c>
      <c r="E1223" s="36" t="str">
        <f t="shared" si="96"/>
        <v>_CAMSU</v>
      </c>
      <c r="F1223" s="36" t="s">
        <v>46</v>
      </c>
      <c r="G1223" s="36" t="s">
        <v>1031</v>
      </c>
      <c r="H1223" s="36" t="str">
        <f t="shared" si="97"/>
        <v>_VCUGA</v>
      </c>
      <c r="I1223" s="36" t="s">
        <v>1032</v>
      </c>
      <c r="J1223" s="36" t="s">
        <v>1160</v>
      </c>
      <c r="K1223" s="36" t="str">
        <f t="shared" si="98"/>
        <v>_UG1AE</v>
      </c>
      <c r="L1223" s="36" t="s">
        <v>1161</v>
      </c>
      <c r="M1223" s="36" t="s">
        <v>1162</v>
      </c>
      <c r="N1223" s="36" t="str">
        <f t="shared" si="99"/>
        <v>_FFASO</v>
      </c>
      <c r="O1223" s="36" t="s">
        <v>1163</v>
      </c>
      <c r="P1223" s="36" t="s">
        <v>1178</v>
      </c>
      <c r="Q1223" s="36" t="s">
        <v>1179</v>
      </c>
    </row>
    <row r="1224" spans="1:17">
      <c r="A1224" s="36" t="s">
        <v>8881</v>
      </c>
      <c r="B1224" s="36" t="str">
        <f t="shared" si="95"/>
        <v>_30834</v>
      </c>
      <c r="C1224" s="36" t="s">
        <v>8882</v>
      </c>
      <c r="D1224" s="36" t="s">
        <v>89</v>
      </c>
      <c r="E1224" s="36" t="str">
        <f t="shared" si="96"/>
        <v>_CAMSU</v>
      </c>
      <c r="F1224" s="36" t="s">
        <v>46</v>
      </c>
      <c r="G1224" s="36" t="s">
        <v>1031</v>
      </c>
      <c r="H1224" s="36" t="str">
        <f t="shared" si="97"/>
        <v>_VCUGA</v>
      </c>
      <c r="I1224" s="36" t="s">
        <v>1032</v>
      </c>
      <c r="J1224" s="36" t="s">
        <v>1160</v>
      </c>
      <c r="K1224" s="36" t="str">
        <f t="shared" si="98"/>
        <v>_UG1AE</v>
      </c>
      <c r="L1224" s="36" t="s">
        <v>1161</v>
      </c>
      <c r="M1224" s="36" t="s">
        <v>1162</v>
      </c>
      <c r="N1224" s="36" t="str">
        <f t="shared" si="99"/>
        <v>_FFASO</v>
      </c>
      <c r="O1224" s="36" t="s">
        <v>1163</v>
      </c>
      <c r="P1224" s="36" t="s">
        <v>1178</v>
      </c>
      <c r="Q1224" s="36" t="s">
        <v>1179</v>
      </c>
    </row>
    <row r="1225" spans="1:17">
      <c r="A1225" s="36" t="s">
        <v>8883</v>
      </c>
      <c r="B1225" s="36" t="str">
        <f t="shared" si="95"/>
        <v>_30835</v>
      </c>
      <c r="C1225" s="36" t="s">
        <v>8884</v>
      </c>
      <c r="D1225" s="36" t="s">
        <v>89</v>
      </c>
      <c r="E1225" s="36" t="str">
        <f t="shared" si="96"/>
        <v>_CAMSU</v>
      </c>
      <c r="F1225" s="36" t="s">
        <v>46</v>
      </c>
      <c r="G1225" s="36" t="s">
        <v>1031</v>
      </c>
      <c r="H1225" s="36" t="str">
        <f t="shared" si="97"/>
        <v>_VCUGA</v>
      </c>
      <c r="I1225" s="36" t="s">
        <v>1032</v>
      </c>
      <c r="J1225" s="36" t="s">
        <v>1160</v>
      </c>
      <c r="K1225" s="36" t="str">
        <f t="shared" si="98"/>
        <v>_UG1AE</v>
      </c>
      <c r="L1225" s="36" t="s">
        <v>1161</v>
      </c>
      <c r="M1225" s="36" t="s">
        <v>1162</v>
      </c>
      <c r="N1225" s="36" t="str">
        <f t="shared" si="99"/>
        <v>_FFASO</v>
      </c>
      <c r="O1225" s="36" t="s">
        <v>1163</v>
      </c>
      <c r="P1225" s="36" t="s">
        <v>1178</v>
      </c>
      <c r="Q1225" s="36" t="s">
        <v>1179</v>
      </c>
    </row>
    <row r="1226" spans="1:17">
      <c r="A1226" s="36" t="s">
        <v>8885</v>
      </c>
      <c r="B1226" s="36" t="str">
        <f t="shared" si="95"/>
        <v>_30836</v>
      </c>
      <c r="C1226" s="36" t="s">
        <v>8886</v>
      </c>
      <c r="D1226" s="36" t="s">
        <v>89</v>
      </c>
      <c r="E1226" s="36" t="str">
        <f t="shared" si="96"/>
        <v>_CAMSU</v>
      </c>
      <c r="F1226" s="36" t="s">
        <v>46</v>
      </c>
      <c r="G1226" s="36" t="s">
        <v>1031</v>
      </c>
      <c r="H1226" s="36" t="str">
        <f t="shared" si="97"/>
        <v>_VCUGA</v>
      </c>
      <c r="I1226" s="36" t="s">
        <v>1032</v>
      </c>
      <c r="J1226" s="36" t="s">
        <v>1160</v>
      </c>
      <c r="K1226" s="36" t="str">
        <f t="shared" si="98"/>
        <v>_UG1AE</v>
      </c>
      <c r="L1226" s="36" t="s">
        <v>1161</v>
      </c>
      <c r="M1226" s="36" t="s">
        <v>1162</v>
      </c>
      <c r="N1226" s="36" t="str">
        <f t="shared" si="99"/>
        <v>_FFASO</v>
      </c>
      <c r="O1226" s="36" t="s">
        <v>1163</v>
      </c>
      <c r="P1226" s="36" t="s">
        <v>1178</v>
      </c>
      <c r="Q1226" s="36" t="s">
        <v>1179</v>
      </c>
    </row>
    <row r="1227" spans="1:17">
      <c r="A1227" s="36" t="s">
        <v>8887</v>
      </c>
      <c r="B1227" s="36" t="str">
        <f t="shared" si="95"/>
        <v>_30837</v>
      </c>
      <c r="C1227" s="36" t="s">
        <v>8888</v>
      </c>
      <c r="D1227" s="36" t="s">
        <v>89</v>
      </c>
      <c r="E1227" s="36" t="str">
        <f t="shared" si="96"/>
        <v>_CAMSU</v>
      </c>
      <c r="F1227" s="36" t="s">
        <v>46</v>
      </c>
      <c r="G1227" s="36" t="s">
        <v>1031</v>
      </c>
      <c r="H1227" s="36" t="str">
        <f t="shared" si="97"/>
        <v>_VCUGA</v>
      </c>
      <c r="I1227" s="36" t="s">
        <v>1032</v>
      </c>
      <c r="J1227" s="36" t="s">
        <v>1160</v>
      </c>
      <c r="K1227" s="36" t="str">
        <f t="shared" si="98"/>
        <v>_UG1AE</v>
      </c>
      <c r="L1227" s="36" t="s">
        <v>1161</v>
      </c>
      <c r="M1227" s="36" t="s">
        <v>1162</v>
      </c>
      <c r="N1227" s="36" t="str">
        <f t="shared" si="99"/>
        <v>_FFASO</v>
      </c>
      <c r="O1227" s="36" t="s">
        <v>1163</v>
      </c>
      <c r="P1227" s="36" t="s">
        <v>1178</v>
      </c>
      <c r="Q1227" s="36" t="s">
        <v>1179</v>
      </c>
    </row>
    <row r="1228" spans="1:17">
      <c r="A1228" s="36" t="s">
        <v>8889</v>
      </c>
      <c r="B1228" s="36" t="str">
        <f t="shared" si="95"/>
        <v>_30838</v>
      </c>
      <c r="C1228" s="36" t="s">
        <v>8890</v>
      </c>
      <c r="D1228" s="36" t="s">
        <v>89</v>
      </c>
      <c r="E1228" s="36" t="str">
        <f t="shared" si="96"/>
        <v>_CAMSU</v>
      </c>
      <c r="F1228" s="36" t="s">
        <v>46</v>
      </c>
      <c r="G1228" s="36" t="s">
        <v>1031</v>
      </c>
      <c r="H1228" s="36" t="str">
        <f t="shared" si="97"/>
        <v>_VCUGA</v>
      </c>
      <c r="I1228" s="36" t="s">
        <v>1032</v>
      </c>
      <c r="J1228" s="36" t="s">
        <v>1160</v>
      </c>
      <c r="K1228" s="36" t="str">
        <f t="shared" si="98"/>
        <v>_UG1AE</v>
      </c>
      <c r="L1228" s="36" t="s">
        <v>1161</v>
      </c>
      <c r="M1228" s="36" t="s">
        <v>1162</v>
      </c>
      <c r="N1228" s="36" t="str">
        <f t="shared" si="99"/>
        <v>_FFASO</v>
      </c>
      <c r="O1228" s="36" t="s">
        <v>1163</v>
      </c>
      <c r="P1228" s="36" t="s">
        <v>1178</v>
      </c>
      <c r="Q1228" s="36" t="s">
        <v>1179</v>
      </c>
    </row>
    <row r="1229" spans="1:17">
      <c r="A1229" s="36" t="s">
        <v>8891</v>
      </c>
      <c r="B1229" s="36" t="str">
        <f t="shared" si="95"/>
        <v>_30839</v>
      </c>
      <c r="C1229" s="36" t="s">
        <v>8892</v>
      </c>
      <c r="D1229" s="36" t="s">
        <v>89</v>
      </c>
      <c r="E1229" s="36" t="str">
        <f t="shared" si="96"/>
        <v>_CAMSU</v>
      </c>
      <c r="F1229" s="36" t="s">
        <v>46</v>
      </c>
      <c r="G1229" s="36" t="s">
        <v>1031</v>
      </c>
      <c r="H1229" s="36" t="str">
        <f t="shared" si="97"/>
        <v>_VCUGA</v>
      </c>
      <c r="I1229" s="36" t="s">
        <v>1032</v>
      </c>
      <c r="J1229" s="36" t="s">
        <v>1160</v>
      </c>
      <c r="K1229" s="36" t="str">
        <f t="shared" si="98"/>
        <v>_UG1AE</v>
      </c>
      <c r="L1229" s="36" t="s">
        <v>1161</v>
      </c>
      <c r="M1229" s="36" t="s">
        <v>1162</v>
      </c>
      <c r="N1229" s="36" t="str">
        <f t="shared" si="99"/>
        <v>_FFASO</v>
      </c>
      <c r="O1229" s="36" t="s">
        <v>1163</v>
      </c>
      <c r="P1229" s="36" t="s">
        <v>1178</v>
      </c>
      <c r="Q1229" s="36" t="s">
        <v>1179</v>
      </c>
    </row>
    <row r="1230" spans="1:17">
      <c r="A1230" s="36" t="s">
        <v>8893</v>
      </c>
      <c r="B1230" s="36" t="str">
        <f t="shared" si="95"/>
        <v>_30840</v>
      </c>
      <c r="C1230" s="36" t="s">
        <v>8894</v>
      </c>
      <c r="D1230" s="36" t="s">
        <v>89</v>
      </c>
      <c r="E1230" s="36" t="str">
        <f t="shared" si="96"/>
        <v>_CAMSU</v>
      </c>
      <c r="F1230" s="36" t="s">
        <v>46</v>
      </c>
      <c r="G1230" s="36" t="s">
        <v>1031</v>
      </c>
      <c r="H1230" s="36" t="str">
        <f t="shared" si="97"/>
        <v>_VCUGA</v>
      </c>
      <c r="I1230" s="36" t="s">
        <v>1032</v>
      </c>
      <c r="J1230" s="36" t="s">
        <v>1160</v>
      </c>
      <c r="K1230" s="36" t="str">
        <f t="shared" si="98"/>
        <v>_UG1AE</v>
      </c>
      <c r="L1230" s="36" t="s">
        <v>1161</v>
      </c>
      <c r="M1230" s="36" t="s">
        <v>1162</v>
      </c>
      <c r="N1230" s="36" t="str">
        <f t="shared" si="99"/>
        <v>_FFASO</v>
      </c>
      <c r="O1230" s="36" t="s">
        <v>1163</v>
      </c>
      <c r="P1230" s="36" t="s">
        <v>1178</v>
      </c>
      <c r="Q1230" s="36" t="s">
        <v>1179</v>
      </c>
    </row>
    <row r="1231" spans="1:17">
      <c r="A1231" s="36" t="s">
        <v>8895</v>
      </c>
      <c r="B1231" s="36" t="str">
        <f t="shared" si="95"/>
        <v>_30841</v>
      </c>
      <c r="C1231" s="36" t="s">
        <v>8896</v>
      </c>
      <c r="D1231" s="36" t="s">
        <v>89</v>
      </c>
      <c r="E1231" s="36" t="str">
        <f t="shared" si="96"/>
        <v>_CAMSU</v>
      </c>
      <c r="F1231" s="36" t="s">
        <v>46</v>
      </c>
      <c r="G1231" s="36" t="s">
        <v>1031</v>
      </c>
      <c r="H1231" s="36" t="str">
        <f t="shared" si="97"/>
        <v>_VCUGA</v>
      </c>
      <c r="I1231" s="36" t="s">
        <v>1032</v>
      </c>
      <c r="J1231" s="36" t="s">
        <v>1160</v>
      </c>
      <c r="K1231" s="36" t="str">
        <f t="shared" si="98"/>
        <v>_UG1AE</v>
      </c>
      <c r="L1231" s="36" t="s">
        <v>1161</v>
      </c>
      <c r="M1231" s="36" t="s">
        <v>1162</v>
      </c>
      <c r="N1231" s="36" t="str">
        <f t="shared" si="99"/>
        <v>_FFASO</v>
      </c>
      <c r="O1231" s="36" t="s">
        <v>1163</v>
      </c>
      <c r="P1231" s="36" t="s">
        <v>1178</v>
      </c>
      <c r="Q1231" s="36" t="s">
        <v>1179</v>
      </c>
    </row>
    <row r="1232" spans="1:17">
      <c r="A1232" s="36" t="s">
        <v>8897</v>
      </c>
      <c r="B1232" s="36" t="str">
        <f t="shared" si="95"/>
        <v>_30842</v>
      </c>
      <c r="C1232" s="36" t="s">
        <v>8898</v>
      </c>
      <c r="D1232" s="36" t="s">
        <v>89</v>
      </c>
      <c r="E1232" s="36" t="str">
        <f t="shared" si="96"/>
        <v>_CAMSU</v>
      </c>
      <c r="F1232" s="36" t="s">
        <v>46</v>
      </c>
      <c r="G1232" s="36" t="s">
        <v>1031</v>
      </c>
      <c r="H1232" s="36" t="str">
        <f t="shared" si="97"/>
        <v>_VCUGA</v>
      </c>
      <c r="I1232" s="36" t="s">
        <v>1032</v>
      </c>
      <c r="J1232" s="36" t="s">
        <v>1160</v>
      </c>
      <c r="K1232" s="36" t="str">
        <f t="shared" si="98"/>
        <v>_UG1AE</v>
      </c>
      <c r="L1232" s="36" t="s">
        <v>1161</v>
      </c>
      <c r="M1232" s="36" t="s">
        <v>1162</v>
      </c>
      <c r="N1232" s="36" t="str">
        <f t="shared" si="99"/>
        <v>_FFASO</v>
      </c>
      <c r="O1232" s="36" t="s">
        <v>1163</v>
      </c>
      <c r="P1232" s="36" t="s">
        <v>1178</v>
      </c>
      <c r="Q1232" s="36" t="s">
        <v>1179</v>
      </c>
    </row>
    <row r="1233" spans="1:17">
      <c r="A1233" s="36" t="s">
        <v>8899</v>
      </c>
      <c r="B1233" s="36" t="str">
        <f t="shared" si="95"/>
        <v>_30843</v>
      </c>
      <c r="C1233" s="36" t="s">
        <v>8900</v>
      </c>
      <c r="D1233" s="36" t="s">
        <v>89</v>
      </c>
      <c r="E1233" s="36" t="str">
        <f t="shared" si="96"/>
        <v>_CAMSU</v>
      </c>
      <c r="F1233" s="36" t="s">
        <v>46</v>
      </c>
      <c r="G1233" s="36" t="s">
        <v>1031</v>
      </c>
      <c r="H1233" s="36" t="str">
        <f t="shared" si="97"/>
        <v>_VCUGA</v>
      </c>
      <c r="I1233" s="36" t="s">
        <v>1032</v>
      </c>
      <c r="J1233" s="36" t="s">
        <v>1160</v>
      </c>
      <c r="K1233" s="36" t="str">
        <f t="shared" si="98"/>
        <v>_UG1AE</v>
      </c>
      <c r="L1233" s="36" t="s">
        <v>1161</v>
      </c>
      <c r="M1233" s="36" t="s">
        <v>1162</v>
      </c>
      <c r="N1233" s="36" t="str">
        <f t="shared" si="99"/>
        <v>_FFASO</v>
      </c>
      <c r="O1233" s="36" t="s">
        <v>1163</v>
      </c>
      <c r="P1233" s="36" t="s">
        <v>1178</v>
      </c>
      <c r="Q1233" s="36" t="s">
        <v>1179</v>
      </c>
    </row>
    <row r="1234" spans="1:17">
      <c r="A1234" s="36" t="s">
        <v>8901</v>
      </c>
      <c r="B1234" s="36" t="str">
        <f t="shared" si="95"/>
        <v>_30844</v>
      </c>
      <c r="C1234" s="36" t="s">
        <v>8902</v>
      </c>
      <c r="D1234" s="36" t="s">
        <v>89</v>
      </c>
      <c r="E1234" s="36" t="str">
        <f t="shared" si="96"/>
        <v>_CAMSU</v>
      </c>
      <c r="F1234" s="36" t="s">
        <v>46</v>
      </c>
      <c r="G1234" s="36" t="s">
        <v>1031</v>
      </c>
      <c r="H1234" s="36" t="str">
        <f t="shared" si="97"/>
        <v>_VCUGA</v>
      </c>
      <c r="I1234" s="36" t="s">
        <v>1032</v>
      </c>
      <c r="J1234" s="36" t="s">
        <v>1160</v>
      </c>
      <c r="K1234" s="36" t="str">
        <f t="shared" si="98"/>
        <v>_UG1AE</v>
      </c>
      <c r="L1234" s="36" t="s">
        <v>1161</v>
      </c>
      <c r="M1234" s="36" t="s">
        <v>1162</v>
      </c>
      <c r="N1234" s="36" t="str">
        <f t="shared" si="99"/>
        <v>_FFASO</v>
      </c>
      <c r="O1234" s="36" t="s">
        <v>1163</v>
      </c>
      <c r="P1234" s="36" t="s">
        <v>1178</v>
      </c>
      <c r="Q1234" s="36" t="s">
        <v>1179</v>
      </c>
    </row>
    <row r="1235" spans="1:17">
      <c r="A1235" s="36" t="s">
        <v>8903</v>
      </c>
      <c r="B1235" s="36" t="str">
        <f t="shared" si="95"/>
        <v>_30845</v>
      </c>
      <c r="C1235" s="36" t="s">
        <v>8904</v>
      </c>
      <c r="D1235" s="36" t="s">
        <v>89</v>
      </c>
      <c r="E1235" s="36" t="str">
        <f t="shared" si="96"/>
        <v>_CAMSU</v>
      </c>
      <c r="F1235" s="36" t="s">
        <v>46</v>
      </c>
      <c r="G1235" s="36" t="s">
        <v>1031</v>
      </c>
      <c r="H1235" s="36" t="str">
        <f t="shared" si="97"/>
        <v>_VCUGA</v>
      </c>
      <c r="I1235" s="36" t="s">
        <v>1032</v>
      </c>
      <c r="J1235" s="36" t="s">
        <v>1160</v>
      </c>
      <c r="K1235" s="36" t="str">
        <f t="shared" si="98"/>
        <v>_UG1AE</v>
      </c>
      <c r="L1235" s="36" t="s">
        <v>1161</v>
      </c>
      <c r="M1235" s="36" t="s">
        <v>1162</v>
      </c>
      <c r="N1235" s="36" t="str">
        <f t="shared" si="99"/>
        <v>_FFASO</v>
      </c>
      <c r="O1235" s="36" t="s">
        <v>1163</v>
      </c>
      <c r="P1235" s="36" t="s">
        <v>1178</v>
      </c>
      <c r="Q1235" s="36" t="s">
        <v>1179</v>
      </c>
    </row>
    <row r="1236" spans="1:17">
      <c r="A1236" s="36" t="s">
        <v>8905</v>
      </c>
      <c r="B1236" s="36" t="str">
        <f t="shared" si="95"/>
        <v>_30846</v>
      </c>
      <c r="C1236" s="36" t="s">
        <v>8906</v>
      </c>
      <c r="D1236" s="36" t="s">
        <v>89</v>
      </c>
      <c r="E1236" s="36" t="str">
        <f t="shared" si="96"/>
        <v>_CAMSU</v>
      </c>
      <c r="F1236" s="36" t="s">
        <v>46</v>
      </c>
      <c r="G1236" s="36" t="s">
        <v>1031</v>
      </c>
      <c r="H1236" s="36" t="str">
        <f t="shared" si="97"/>
        <v>_VCUGA</v>
      </c>
      <c r="I1236" s="36" t="s">
        <v>1032</v>
      </c>
      <c r="J1236" s="36" t="s">
        <v>1160</v>
      </c>
      <c r="K1236" s="36" t="str">
        <f t="shared" si="98"/>
        <v>_UG1AE</v>
      </c>
      <c r="L1236" s="36" t="s">
        <v>1161</v>
      </c>
      <c r="M1236" s="36" t="s">
        <v>1162</v>
      </c>
      <c r="N1236" s="36" t="str">
        <f t="shared" si="99"/>
        <v>_FFASO</v>
      </c>
      <c r="O1236" s="36" t="s">
        <v>1163</v>
      </c>
      <c r="P1236" s="36" t="s">
        <v>1178</v>
      </c>
      <c r="Q1236" s="36" t="s">
        <v>1179</v>
      </c>
    </row>
    <row r="1237" spans="1:17">
      <c r="A1237" s="36" t="s">
        <v>8907</v>
      </c>
      <c r="B1237" s="36" t="str">
        <f t="shared" si="95"/>
        <v>_30847</v>
      </c>
      <c r="C1237" s="36" t="s">
        <v>8908</v>
      </c>
      <c r="D1237" s="36" t="s">
        <v>89</v>
      </c>
      <c r="E1237" s="36" t="str">
        <f t="shared" si="96"/>
        <v>_CAMSU</v>
      </c>
      <c r="F1237" s="36" t="s">
        <v>46</v>
      </c>
      <c r="G1237" s="36" t="s">
        <v>1031</v>
      </c>
      <c r="H1237" s="36" t="str">
        <f t="shared" si="97"/>
        <v>_VCUGA</v>
      </c>
      <c r="I1237" s="36" t="s">
        <v>1032</v>
      </c>
      <c r="J1237" s="36" t="s">
        <v>1160</v>
      </c>
      <c r="K1237" s="36" t="str">
        <f t="shared" si="98"/>
        <v>_UG1AE</v>
      </c>
      <c r="L1237" s="36" t="s">
        <v>1161</v>
      </c>
      <c r="M1237" s="36" t="s">
        <v>1162</v>
      </c>
      <c r="N1237" s="36" t="str">
        <f t="shared" si="99"/>
        <v>_FFASO</v>
      </c>
      <c r="O1237" s="36" t="s">
        <v>1163</v>
      </c>
      <c r="P1237" s="36" t="s">
        <v>1178</v>
      </c>
      <c r="Q1237" s="36" t="s">
        <v>1179</v>
      </c>
    </row>
    <row r="1238" spans="1:17">
      <c r="A1238" s="36" t="s">
        <v>8909</v>
      </c>
      <c r="B1238" s="36" t="str">
        <f t="shared" si="95"/>
        <v>_30848</v>
      </c>
      <c r="C1238" s="36" t="s">
        <v>8910</v>
      </c>
      <c r="D1238" s="36" t="s">
        <v>89</v>
      </c>
      <c r="E1238" s="36" t="str">
        <f t="shared" si="96"/>
        <v>_CAMSU</v>
      </c>
      <c r="F1238" s="36" t="s">
        <v>46</v>
      </c>
      <c r="G1238" s="36" t="s">
        <v>1031</v>
      </c>
      <c r="H1238" s="36" t="str">
        <f t="shared" si="97"/>
        <v>_VCUGA</v>
      </c>
      <c r="I1238" s="36" t="s">
        <v>1032</v>
      </c>
      <c r="J1238" s="36" t="s">
        <v>1160</v>
      </c>
      <c r="K1238" s="36" t="str">
        <f t="shared" si="98"/>
        <v>_UG1AE</v>
      </c>
      <c r="L1238" s="36" t="s">
        <v>1161</v>
      </c>
      <c r="M1238" s="36" t="s">
        <v>1162</v>
      </c>
      <c r="N1238" s="36" t="str">
        <f t="shared" si="99"/>
        <v>_FFASO</v>
      </c>
      <c r="O1238" s="36" t="s">
        <v>1163</v>
      </c>
      <c r="P1238" s="36" t="s">
        <v>1178</v>
      </c>
      <c r="Q1238" s="36" t="s">
        <v>1179</v>
      </c>
    </row>
    <row r="1239" spans="1:17">
      <c r="A1239" s="36" t="s">
        <v>8911</v>
      </c>
      <c r="B1239" s="36" t="str">
        <f t="shared" si="95"/>
        <v>_30849</v>
      </c>
      <c r="C1239" s="36" t="s">
        <v>8912</v>
      </c>
      <c r="D1239" s="36" t="s">
        <v>89</v>
      </c>
      <c r="E1239" s="36" t="str">
        <f t="shared" si="96"/>
        <v>_CAMSU</v>
      </c>
      <c r="F1239" s="36" t="s">
        <v>46</v>
      </c>
      <c r="G1239" s="36" t="s">
        <v>1031</v>
      </c>
      <c r="H1239" s="36" t="str">
        <f t="shared" si="97"/>
        <v>_VCUGA</v>
      </c>
      <c r="I1239" s="36" t="s">
        <v>1032</v>
      </c>
      <c r="J1239" s="36" t="s">
        <v>1160</v>
      </c>
      <c r="K1239" s="36" t="str">
        <f t="shared" si="98"/>
        <v>_UG1AE</v>
      </c>
      <c r="L1239" s="36" t="s">
        <v>1161</v>
      </c>
      <c r="M1239" s="36" t="s">
        <v>1162</v>
      </c>
      <c r="N1239" s="36" t="str">
        <f t="shared" si="99"/>
        <v>_FFASO</v>
      </c>
      <c r="O1239" s="36" t="s">
        <v>1163</v>
      </c>
      <c r="P1239" s="36" t="s">
        <v>1178</v>
      </c>
      <c r="Q1239" s="36" t="s">
        <v>1179</v>
      </c>
    </row>
    <row r="1240" spans="1:17">
      <c r="A1240" s="36" t="s">
        <v>8913</v>
      </c>
      <c r="B1240" s="36" t="str">
        <f t="shared" si="95"/>
        <v>_30850</v>
      </c>
      <c r="C1240" s="36" t="s">
        <v>8914</v>
      </c>
      <c r="D1240" s="36" t="s">
        <v>89</v>
      </c>
      <c r="E1240" s="36" t="str">
        <f t="shared" si="96"/>
        <v>_CAMSU</v>
      </c>
      <c r="F1240" s="36" t="s">
        <v>46</v>
      </c>
      <c r="G1240" s="36" t="s">
        <v>1031</v>
      </c>
      <c r="H1240" s="36" t="str">
        <f t="shared" si="97"/>
        <v>_VCUGA</v>
      </c>
      <c r="I1240" s="36" t="s">
        <v>1032</v>
      </c>
      <c r="J1240" s="36" t="s">
        <v>1160</v>
      </c>
      <c r="K1240" s="36" t="str">
        <f t="shared" si="98"/>
        <v>_UG1AE</v>
      </c>
      <c r="L1240" s="36" t="s">
        <v>1161</v>
      </c>
      <c r="M1240" s="36" t="s">
        <v>1162</v>
      </c>
      <c r="N1240" s="36" t="str">
        <f t="shared" si="99"/>
        <v>_FFASO</v>
      </c>
      <c r="O1240" s="36" t="s">
        <v>1163</v>
      </c>
      <c r="P1240" s="36" t="s">
        <v>1178</v>
      </c>
      <c r="Q1240" s="36" t="s">
        <v>1179</v>
      </c>
    </row>
    <row r="1241" spans="1:17">
      <c r="A1241" s="36" t="s">
        <v>8915</v>
      </c>
      <c r="B1241" s="36" t="str">
        <f t="shared" si="95"/>
        <v>_30851</v>
      </c>
      <c r="C1241" s="36" t="s">
        <v>8916</v>
      </c>
      <c r="D1241" s="36" t="s">
        <v>89</v>
      </c>
      <c r="E1241" s="36" t="str">
        <f t="shared" si="96"/>
        <v>_CAMSU</v>
      </c>
      <c r="F1241" s="36" t="s">
        <v>46</v>
      </c>
      <c r="G1241" s="36" t="s">
        <v>1031</v>
      </c>
      <c r="H1241" s="36" t="str">
        <f t="shared" si="97"/>
        <v>_VCUGA</v>
      </c>
      <c r="I1241" s="36" t="s">
        <v>1032</v>
      </c>
      <c r="J1241" s="36" t="s">
        <v>1160</v>
      </c>
      <c r="K1241" s="36" t="str">
        <f t="shared" si="98"/>
        <v>_UG1AE</v>
      </c>
      <c r="L1241" s="36" t="s">
        <v>1161</v>
      </c>
      <c r="M1241" s="36" t="s">
        <v>1162</v>
      </c>
      <c r="N1241" s="36" t="str">
        <f t="shared" si="99"/>
        <v>_FFASO</v>
      </c>
      <c r="O1241" s="36" t="s">
        <v>1163</v>
      </c>
      <c r="P1241" s="36" t="s">
        <v>1178</v>
      </c>
      <c r="Q1241" s="36" t="s">
        <v>1179</v>
      </c>
    </row>
    <row r="1242" spans="1:17">
      <c r="A1242" s="36" t="s">
        <v>8917</v>
      </c>
      <c r="B1242" s="36" t="str">
        <f t="shared" si="95"/>
        <v>_30852</v>
      </c>
      <c r="C1242" s="36" t="s">
        <v>8918</v>
      </c>
      <c r="D1242" s="36" t="s">
        <v>89</v>
      </c>
      <c r="E1242" s="36" t="str">
        <f t="shared" si="96"/>
        <v>_CAMSU</v>
      </c>
      <c r="F1242" s="36" t="s">
        <v>46</v>
      </c>
      <c r="G1242" s="36" t="s">
        <v>1031</v>
      </c>
      <c r="H1242" s="36" t="str">
        <f t="shared" si="97"/>
        <v>_VCUGA</v>
      </c>
      <c r="I1242" s="36" t="s">
        <v>1032</v>
      </c>
      <c r="J1242" s="36" t="s">
        <v>1160</v>
      </c>
      <c r="K1242" s="36" t="str">
        <f t="shared" si="98"/>
        <v>_UG1AE</v>
      </c>
      <c r="L1242" s="36" t="s">
        <v>1161</v>
      </c>
      <c r="M1242" s="36" t="s">
        <v>1162</v>
      </c>
      <c r="N1242" s="36" t="str">
        <f t="shared" si="99"/>
        <v>_FFASO</v>
      </c>
      <c r="O1242" s="36" t="s">
        <v>1163</v>
      </c>
      <c r="P1242" s="36" t="s">
        <v>1178</v>
      </c>
      <c r="Q1242" s="36" t="s">
        <v>1179</v>
      </c>
    </row>
    <row r="1243" spans="1:17">
      <c r="A1243" s="36" t="s">
        <v>8919</v>
      </c>
      <c r="B1243" s="36" t="str">
        <f t="shared" si="95"/>
        <v>_30853</v>
      </c>
      <c r="C1243" s="36" t="s">
        <v>8920</v>
      </c>
      <c r="D1243" s="36" t="s">
        <v>89</v>
      </c>
      <c r="E1243" s="36" t="str">
        <f t="shared" si="96"/>
        <v>_CAMSU</v>
      </c>
      <c r="F1243" s="36" t="s">
        <v>46</v>
      </c>
      <c r="G1243" s="36" t="s">
        <v>1031</v>
      </c>
      <c r="H1243" s="36" t="str">
        <f t="shared" si="97"/>
        <v>_VCUGA</v>
      </c>
      <c r="I1243" s="36" t="s">
        <v>1032</v>
      </c>
      <c r="J1243" s="36" t="s">
        <v>1160</v>
      </c>
      <c r="K1243" s="36" t="str">
        <f t="shared" si="98"/>
        <v>_UG1AE</v>
      </c>
      <c r="L1243" s="36" t="s">
        <v>1161</v>
      </c>
      <c r="M1243" s="36" t="s">
        <v>1162</v>
      </c>
      <c r="N1243" s="36" t="str">
        <f t="shared" si="99"/>
        <v>_FFASO</v>
      </c>
      <c r="O1243" s="36" t="s">
        <v>1163</v>
      </c>
      <c r="P1243" s="36" t="s">
        <v>1178</v>
      </c>
      <c r="Q1243" s="36" t="s">
        <v>1179</v>
      </c>
    </row>
    <row r="1244" spans="1:17">
      <c r="A1244" s="36" t="s">
        <v>8921</v>
      </c>
      <c r="B1244" s="36" t="str">
        <f t="shared" si="95"/>
        <v>_30854</v>
      </c>
      <c r="C1244" s="36" t="s">
        <v>8922</v>
      </c>
      <c r="D1244" s="36" t="s">
        <v>89</v>
      </c>
      <c r="E1244" s="36" t="str">
        <f t="shared" si="96"/>
        <v>_CAMSU</v>
      </c>
      <c r="F1244" s="36" t="s">
        <v>46</v>
      </c>
      <c r="G1244" s="36" t="s">
        <v>1031</v>
      </c>
      <c r="H1244" s="36" t="str">
        <f t="shared" si="97"/>
        <v>_VCUGA</v>
      </c>
      <c r="I1244" s="36" t="s">
        <v>1032</v>
      </c>
      <c r="J1244" s="36" t="s">
        <v>1160</v>
      </c>
      <c r="K1244" s="36" t="str">
        <f t="shared" si="98"/>
        <v>_UG1AE</v>
      </c>
      <c r="L1244" s="36" t="s">
        <v>1161</v>
      </c>
      <c r="M1244" s="36" t="s">
        <v>1162</v>
      </c>
      <c r="N1244" s="36" t="str">
        <f t="shared" si="99"/>
        <v>_FFASO</v>
      </c>
      <c r="O1244" s="36" t="s">
        <v>1163</v>
      </c>
      <c r="P1244" s="36" t="s">
        <v>1178</v>
      </c>
      <c r="Q1244" s="36" t="s">
        <v>1179</v>
      </c>
    </row>
    <row r="1245" spans="1:17">
      <c r="A1245" s="36" t="s">
        <v>8923</v>
      </c>
      <c r="B1245" s="36" t="str">
        <f t="shared" si="95"/>
        <v>_30855</v>
      </c>
      <c r="C1245" s="36" t="s">
        <v>8924</v>
      </c>
      <c r="D1245" s="36" t="s">
        <v>89</v>
      </c>
      <c r="E1245" s="36" t="str">
        <f t="shared" si="96"/>
        <v>_CAMSU</v>
      </c>
      <c r="F1245" s="36" t="s">
        <v>46</v>
      </c>
      <c r="G1245" s="36" t="s">
        <v>1031</v>
      </c>
      <c r="H1245" s="36" t="str">
        <f t="shared" si="97"/>
        <v>_VCUGA</v>
      </c>
      <c r="I1245" s="36" t="s">
        <v>1032</v>
      </c>
      <c r="J1245" s="36" t="s">
        <v>1160</v>
      </c>
      <c r="K1245" s="36" t="str">
        <f t="shared" si="98"/>
        <v>_UG1AE</v>
      </c>
      <c r="L1245" s="36" t="s">
        <v>1161</v>
      </c>
      <c r="M1245" s="36" t="s">
        <v>1162</v>
      </c>
      <c r="N1245" s="36" t="str">
        <f t="shared" si="99"/>
        <v>_FFASO</v>
      </c>
      <c r="O1245" s="36" t="s">
        <v>1163</v>
      </c>
      <c r="P1245" s="36" t="s">
        <v>1178</v>
      </c>
      <c r="Q1245" s="36" t="s">
        <v>1179</v>
      </c>
    </row>
    <row r="1246" spans="1:17">
      <c r="A1246" s="36" t="s">
        <v>8925</v>
      </c>
      <c r="B1246" s="36" t="str">
        <f t="shared" si="95"/>
        <v>_30856</v>
      </c>
      <c r="C1246" s="36" t="s">
        <v>8926</v>
      </c>
      <c r="D1246" s="36" t="s">
        <v>89</v>
      </c>
      <c r="E1246" s="36" t="str">
        <f t="shared" si="96"/>
        <v>_CAMSU</v>
      </c>
      <c r="F1246" s="36" t="s">
        <v>46</v>
      </c>
      <c r="G1246" s="36" t="s">
        <v>1031</v>
      </c>
      <c r="H1246" s="36" t="str">
        <f t="shared" si="97"/>
        <v>_VCUGA</v>
      </c>
      <c r="I1246" s="36" t="s">
        <v>1032</v>
      </c>
      <c r="J1246" s="36" t="s">
        <v>1160</v>
      </c>
      <c r="K1246" s="36" t="str">
        <f t="shared" si="98"/>
        <v>_UG1AE</v>
      </c>
      <c r="L1246" s="36" t="s">
        <v>1161</v>
      </c>
      <c r="M1246" s="36" t="s">
        <v>1162</v>
      </c>
      <c r="N1246" s="36" t="str">
        <f t="shared" si="99"/>
        <v>_FFASO</v>
      </c>
      <c r="O1246" s="36" t="s">
        <v>1163</v>
      </c>
      <c r="P1246" s="36" t="s">
        <v>1178</v>
      </c>
      <c r="Q1246" s="36" t="s">
        <v>1179</v>
      </c>
    </row>
    <row r="1247" spans="1:17">
      <c r="A1247" s="36" t="s">
        <v>8927</v>
      </c>
      <c r="B1247" s="36" t="str">
        <f t="shared" si="95"/>
        <v>_30857</v>
      </c>
      <c r="C1247" s="36" t="s">
        <v>8928</v>
      </c>
      <c r="D1247" s="36" t="s">
        <v>89</v>
      </c>
      <c r="E1247" s="36" t="str">
        <f t="shared" si="96"/>
        <v>_CAMSU</v>
      </c>
      <c r="F1247" s="36" t="s">
        <v>46</v>
      </c>
      <c r="G1247" s="36" t="s">
        <v>1031</v>
      </c>
      <c r="H1247" s="36" t="str">
        <f t="shared" si="97"/>
        <v>_VCUGA</v>
      </c>
      <c r="I1247" s="36" t="s">
        <v>1032</v>
      </c>
      <c r="J1247" s="36" t="s">
        <v>1160</v>
      </c>
      <c r="K1247" s="36" t="str">
        <f t="shared" si="98"/>
        <v>_UG1AE</v>
      </c>
      <c r="L1247" s="36" t="s">
        <v>1161</v>
      </c>
      <c r="M1247" s="36" t="s">
        <v>1162</v>
      </c>
      <c r="N1247" s="36" t="str">
        <f t="shared" si="99"/>
        <v>_FFASO</v>
      </c>
      <c r="O1247" s="36" t="s">
        <v>1163</v>
      </c>
      <c r="P1247" s="36" t="s">
        <v>1178</v>
      </c>
      <c r="Q1247" s="36" t="s">
        <v>1179</v>
      </c>
    </row>
    <row r="1248" spans="1:17">
      <c r="A1248" s="36" t="s">
        <v>8929</v>
      </c>
      <c r="B1248" s="36" t="str">
        <f t="shared" si="95"/>
        <v>_30858</v>
      </c>
      <c r="C1248" s="36" t="s">
        <v>8930</v>
      </c>
      <c r="D1248" s="36" t="s">
        <v>89</v>
      </c>
      <c r="E1248" s="36" t="str">
        <f t="shared" si="96"/>
        <v>_CAMSU</v>
      </c>
      <c r="F1248" s="36" t="s">
        <v>46</v>
      </c>
      <c r="G1248" s="36" t="s">
        <v>1031</v>
      </c>
      <c r="H1248" s="36" t="str">
        <f t="shared" si="97"/>
        <v>_VCUGA</v>
      </c>
      <c r="I1248" s="36" t="s">
        <v>1032</v>
      </c>
      <c r="J1248" s="36" t="s">
        <v>1160</v>
      </c>
      <c r="K1248" s="36" t="str">
        <f t="shared" si="98"/>
        <v>_UG1AE</v>
      </c>
      <c r="L1248" s="36" t="s">
        <v>1161</v>
      </c>
      <c r="M1248" s="36" t="s">
        <v>1162</v>
      </c>
      <c r="N1248" s="36" t="str">
        <f t="shared" si="99"/>
        <v>_FFASO</v>
      </c>
      <c r="O1248" s="36" t="s">
        <v>1163</v>
      </c>
      <c r="P1248" s="36" t="s">
        <v>1178</v>
      </c>
      <c r="Q1248" s="36" t="s">
        <v>1179</v>
      </c>
    </row>
    <row r="1249" spans="1:17">
      <c r="A1249" s="36" t="s">
        <v>8931</v>
      </c>
      <c r="B1249" s="36" t="str">
        <f t="shared" si="95"/>
        <v>_30859</v>
      </c>
      <c r="C1249" s="36" t="s">
        <v>8932</v>
      </c>
      <c r="D1249" s="36" t="s">
        <v>89</v>
      </c>
      <c r="E1249" s="36" t="str">
        <f t="shared" si="96"/>
        <v>_CAMSU</v>
      </c>
      <c r="F1249" s="36" t="s">
        <v>46</v>
      </c>
      <c r="G1249" s="36" t="s">
        <v>1031</v>
      </c>
      <c r="H1249" s="36" t="str">
        <f t="shared" si="97"/>
        <v>_VCUGA</v>
      </c>
      <c r="I1249" s="36" t="s">
        <v>1032</v>
      </c>
      <c r="J1249" s="36" t="s">
        <v>1160</v>
      </c>
      <c r="K1249" s="36" t="str">
        <f t="shared" si="98"/>
        <v>_UG1AE</v>
      </c>
      <c r="L1249" s="36" t="s">
        <v>1161</v>
      </c>
      <c r="M1249" s="36" t="s">
        <v>1162</v>
      </c>
      <c r="N1249" s="36" t="str">
        <f t="shared" si="99"/>
        <v>_FFASO</v>
      </c>
      <c r="O1249" s="36" t="s">
        <v>1163</v>
      </c>
      <c r="P1249" s="36" t="s">
        <v>1178</v>
      </c>
      <c r="Q1249" s="36" t="s">
        <v>1179</v>
      </c>
    </row>
    <row r="1250" spans="1:17">
      <c r="A1250" s="36" t="s">
        <v>8933</v>
      </c>
      <c r="B1250" s="36" t="str">
        <f t="shared" si="95"/>
        <v>_30860</v>
      </c>
      <c r="C1250" s="36" t="s">
        <v>8934</v>
      </c>
      <c r="D1250" s="36" t="s">
        <v>89</v>
      </c>
      <c r="E1250" s="36" t="str">
        <f t="shared" si="96"/>
        <v>_CAMSU</v>
      </c>
      <c r="F1250" s="36" t="s">
        <v>46</v>
      </c>
      <c r="G1250" s="36" t="s">
        <v>1031</v>
      </c>
      <c r="H1250" s="36" t="str">
        <f t="shared" si="97"/>
        <v>_VCUGA</v>
      </c>
      <c r="I1250" s="36" t="s">
        <v>1032</v>
      </c>
      <c r="J1250" s="36" t="s">
        <v>1160</v>
      </c>
      <c r="K1250" s="36" t="str">
        <f t="shared" si="98"/>
        <v>_UG1AE</v>
      </c>
      <c r="L1250" s="36" t="s">
        <v>1161</v>
      </c>
      <c r="M1250" s="36" t="s">
        <v>1162</v>
      </c>
      <c r="N1250" s="36" t="str">
        <f t="shared" si="99"/>
        <v>_FFASO</v>
      </c>
      <c r="O1250" s="36" t="s">
        <v>1163</v>
      </c>
      <c r="P1250" s="36" t="s">
        <v>1178</v>
      </c>
      <c r="Q1250" s="36" t="s">
        <v>1179</v>
      </c>
    </row>
    <row r="1251" spans="1:17">
      <c r="A1251" s="36" t="s">
        <v>8935</v>
      </c>
      <c r="B1251" s="36" t="str">
        <f t="shared" si="95"/>
        <v>_30861</v>
      </c>
      <c r="C1251" s="36" t="s">
        <v>8936</v>
      </c>
      <c r="D1251" s="36" t="s">
        <v>89</v>
      </c>
      <c r="E1251" s="36" t="str">
        <f t="shared" si="96"/>
        <v>_CAMSU</v>
      </c>
      <c r="F1251" s="36" t="s">
        <v>46</v>
      </c>
      <c r="G1251" s="36" t="s">
        <v>1031</v>
      </c>
      <c r="H1251" s="36" t="str">
        <f t="shared" si="97"/>
        <v>_VCUGA</v>
      </c>
      <c r="I1251" s="36" t="s">
        <v>1032</v>
      </c>
      <c r="J1251" s="36" t="s">
        <v>1160</v>
      </c>
      <c r="K1251" s="36" t="str">
        <f t="shared" si="98"/>
        <v>_UG1AE</v>
      </c>
      <c r="L1251" s="36" t="s">
        <v>1161</v>
      </c>
      <c r="M1251" s="36" t="s">
        <v>1162</v>
      </c>
      <c r="N1251" s="36" t="str">
        <f t="shared" si="99"/>
        <v>_FFASO</v>
      </c>
      <c r="O1251" s="36" t="s">
        <v>1163</v>
      </c>
      <c r="P1251" s="36" t="s">
        <v>1178</v>
      </c>
      <c r="Q1251" s="36" t="s">
        <v>1179</v>
      </c>
    </row>
    <row r="1252" spans="1:17">
      <c r="A1252" s="36" t="s">
        <v>8937</v>
      </c>
      <c r="B1252" s="36" t="str">
        <f t="shared" si="95"/>
        <v>_30862</v>
      </c>
      <c r="C1252" s="36" t="s">
        <v>8938</v>
      </c>
      <c r="D1252" s="36" t="s">
        <v>89</v>
      </c>
      <c r="E1252" s="36" t="str">
        <f t="shared" si="96"/>
        <v>_CAMSU</v>
      </c>
      <c r="F1252" s="36" t="s">
        <v>46</v>
      </c>
      <c r="G1252" s="36" t="s">
        <v>1031</v>
      </c>
      <c r="H1252" s="36" t="str">
        <f t="shared" si="97"/>
        <v>_VCUGA</v>
      </c>
      <c r="I1252" s="36" t="s">
        <v>1032</v>
      </c>
      <c r="J1252" s="36" t="s">
        <v>1160</v>
      </c>
      <c r="K1252" s="36" t="str">
        <f t="shared" si="98"/>
        <v>_UG1AE</v>
      </c>
      <c r="L1252" s="36" t="s">
        <v>1161</v>
      </c>
      <c r="M1252" s="36" t="s">
        <v>1162</v>
      </c>
      <c r="N1252" s="36" t="str">
        <f t="shared" si="99"/>
        <v>_FFASO</v>
      </c>
      <c r="O1252" s="36" t="s">
        <v>1163</v>
      </c>
      <c r="P1252" s="36" t="s">
        <v>1178</v>
      </c>
      <c r="Q1252" s="36" t="s">
        <v>1179</v>
      </c>
    </row>
    <row r="1253" spans="1:17">
      <c r="A1253" s="36" t="s">
        <v>8939</v>
      </c>
      <c r="B1253" s="36" t="str">
        <f t="shared" si="95"/>
        <v>_30863</v>
      </c>
      <c r="C1253" s="36" t="s">
        <v>8940</v>
      </c>
      <c r="D1253" s="36" t="s">
        <v>89</v>
      </c>
      <c r="E1253" s="36" t="str">
        <f t="shared" si="96"/>
        <v>_CAMSU</v>
      </c>
      <c r="F1253" s="36" t="s">
        <v>46</v>
      </c>
      <c r="G1253" s="36" t="s">
        <v>1031</v>
      </c>
      <c r="H1253" s="36" t="str">
        <f t="shared" si="97"/>
        <v>_VCUGA</v>
      </c>
      <c r="I1253" s="36" t="s">
        <v>1032</v>
      </c>
      <c r="J1253" s="36" t="s">
        <v>1160</v>
      </c>
      <c r="K1253" s="36" t="str">
        <f t="shared" si="98"/>
        <v>_UG1AE</v>
      </c>
      <c r="L1253" s="36" t="s">
        <v>1161</v>
      </c>
      <c r="M1253" s="36" t="s">
        <v>1162</v>
      </c>
      <c r="N1253" s="36" t="str">
        <f t="shared" si="99"/>
        <v>_FFASO</v>
      </c>
      <c r="O1253" s="36" t="s">
        <v>1163</v>
      </c>
      <c r="P1253" s="36" t="s">
        <v>1178</v>
      </c>
      <c r="Q1253" s="36" t="s">
        <v>1179</v>
      </c>
    </row>
    <row r="1254" spans="1:17">
      <c r="A1254" s="36" t="s">
        <v>8941</v>
      </c>
      <c r="B1254" s="36" t="str">
        <f t="shared" si="95"/>
        <v>_30864</v>
      </c>
      <c r="C1254" s="36" t="s">
        <v>8942</v>
      </c>
      <c r="D1254" s="36" t="s">
        <v>89</v>
      </c>
      <c r="E1254" s="36" t="str">
        <f t="shared" si="96"/>
        <v>_CAMSU</v>
      </c>
      <c r="F1254" s="36" t="s">
        <v>46</v>
      </c>
      <c r="G1254" s="36" t="s">
        <v>1031</v>
      </c>
      <c r="H1254" s="36" t="str">
        <f t="shared" si="97"/>
        <v>_VCUGA</v>
      </c>
      <c r="I1254" s="36" t="s">
        <v>1032</v>
      </c>
      <c r="J1254" s="36" t="s">
        <v>1160</v>
      </c>
      <c r="K1254" s="36" t="str">
        <f t="shared" si="98"/>
        <v>_UG1AE</v>
      </c>
      <c r="L1254" s="36" t="s">
        <v>1161</v>
      </c>
      <c r="M1254" s="36" t="s">
        <v>1162</v>
      </c>
      <c r="N1254" s="36" t="str">
        <f t="shared" si="99"/>
        <v>_FFASO</v>
      </c>
      <c r="O1254" s="36" t="s">
        <v>1163</v>
      </c>
      <c r="P1254" s="36" t="s">
        <v>1178</v>
      </c>
      <c r="Q1254" s="36" t="s">
        <v>1179</v>
      </c>
    </row>
    <row r="1255" spans="1:17">
      <c r="A1255" s="36" t="s">
        <v>8943</v>
      </c>
      <c r="B1255" s="36" t="str">
        <f t="shared" si="95"/>
        <v>_30865</v>
      </c>
      <c r="C1255" s="36" t="s">
        <v>8944</v>
      </c>
      <c r="D1255" s="36" t="s">
        <v>89</v>
      </c>
      <c r="E1255" s="36" t="str">
        <f t="shared" si="96"/>
        <v>_CAMSU</v>
      </c>
      <c r="F1255" s="36" t="s">
        <v>46</v>
      </c>
      <c r="G1255" s="36" t="s">
        <v>1031</v>
      </c>
      <c r="H1255" s="36" t="str">
        <f t="shared" si="97"/>
        <v>_VCUGA</v>
      </c>
      <c r="I1255" s="36" t="s">
        <v>1032</v>
      </c>
      <c r="J1255" s="36" t="s">
        <v>1160</v>
      </c>
      <c r="K1255" s="36" t="str">
        <f t="shared" si="98"/>
        <v>_UG1AE</v>
      </c>
      <c r="L1255" s="36" t="s">
        <v>1161</v>
      </c>
      <c r="M1255" s="36" t="s">
        <v>1162</v>
      </c>
      <c r="N1255" s="36" t="str">
        <f t="shared" si="99"/>
        <v>_FFASO</v>
      </c>
      <c r="O1255" s="36" t="s">
        <v>1163</v>
      </c>
      <c r="P1255" s="36" t="s">
        <v>1178</v>
      </c>
      <c r="Q1255" s="36" t="s">
        <v>1179</v>
      </c>
    </row>
    <row r="1256" spans="1:17">
      <c r="A1256" s="36" t="s">
        <v>8945</v>
      </c>
      <c r="B1256" s="36" t="str">
        <f t="shared" si="95"/>
        <v>_30866</v>
      </c>
      <c r="C1256" s="36" t="s">
        <v>8946</v>
      </c>
      <c r="D1256" s="36" t="s">
        <v>89</v>
      </c>
      <c r="E1256" s="36" t="str">
        <f t="shared" si="96"/>
        <v>_CAMSU</v>
      </c>
      <c r="F1256" s="36" t="s">
        <v>46</v>
      </c>
      <c r="G1256" s="36" t="s">
        <v>1031</v>
      </c>
      <c r="H1256" s="36" t="str">
        <f t="shared" si="97"/>
        <v>_VCUGA</v>
      </c>
      <c r="I1256" s="36" t="s">
        <v>1032</v>
      </c>
      <c r="J1256" s="36" t="s">
        <v>1160</v>
      </c>
      <c r="K1256" s="36" t="str">
        <f t="shared" si="98"/>
        <v>_UG1AE</v>
      </c>
      <c r="L1256" s="36" t="s">
        <v>1161</v>
      </c>
      <c r="M1256" s="36" t="s">
        <v>1162</v>
      </c>
      <c r="N1256" s="36" t="str">
        <f t="shared" si="99"/>
        <v>_FFASO</v>
      </c>
      <c r="O1256" s="36" t="s">
        <v>1163</v>
      </c>
      <c r="P1256" s="36" t="s">
        <v>1178</v>
      </c>
      <c r="Q1256" s="36" t="s">
        <v>1179</v>
      </c>
    </row>
    <row r="1257" spans="1:17">
      <c r="A1257" s="36" t="s">
        <v>8947</v>
      </c>
      <c r="B1257" s="36" t="str">
        <f t="shared" si="95"/>
        <v>_30867</v>
      </c>
      <c r="C1257" s="36" t="s">
        <v>8948</v>
      </c>
      <c r="D1257" s="36" t="s">
        <v>89</v>
      </c>
      <c r="E1257" s="36" t="str">
        <f t="shared" si="96"/>
        <v>_CAMSU</v>
      </c>
      <c r="F1257" s="36" t="s">
        <v>46</v>
      </c>
      <c r="G1257" s="36" t="s">
        <v>1031</v>
      </c>
      <c r="H1257" s="36" t="str">
        <f t="shared" si="97"/>
        <v>_VCUGA</v>
      </c>
      <c r="I1257" s="36" t="s">
        <v>1032</v>
      </c>
      <c r="J1257" s="36" t="s">
        <v>1160</v>
      </c>
      <c r="K1257" s="36" t="str">
        <f t="shared" si="98"/>
        <v>_UG1AE</v>
      </c>
      <c r="L1257" s="36" t="s">
        <v>1161</v>
      </c>
      <c r="M1257" s="36" t="s">
        <v>1162</v>
      </c>
      <c r="N1257" s="36" t="str">
        <f t="shared" si="99"/>
        <v>_FFASO</v>
      </c>
      <c r="O1257" s="36" t="s">
        <v>1163</v>
      </c>
      <c r="P1257" s="36" t="s">
        <v>1178</v>
      </c>
      <c r="Q1257" s="36" t="s">
        <v>1179</v>
      </c>
    </row>
    <row r="1258" spans="1:17">
      <c r="A1258" s="36" t="s">
        <v>8949</v>
      </c>
      <c r="B1258" s="36" t="str">
        <f t="shared" si="95"/>
        <v>_30868</v>
      </c>
      <c r="C1258" s="36" t="s">
        <v>8950</v>
      </c>
      <c r="D1258" s="36" t="s">
        <v>89</v>
      </c>
      <c r="E1258" s="36" t="str">
        <f t="shared" si="96"/>
        <v>_CAMSU</v>
      </c>
      <c r="F1258" s="36" t="s">
        <v>46</v>
      </c>
      <c r="G1258" s="36" t="s">
        <v>1031</v>
      </c>
      <c r="H1258" s="36" t="str">
        <f t="shared" si="97"/>
        <v>_VCUGA</v>
      </c>
      <c r="I1258" s="36" t="s">
        <v>1032</v>
      </c>
      <c r="J1258" s="36" t="s">
        <v>1160</v>
      </c>
      <c r="K1258" s="36" t="str">
        <f t="shared" si="98"/>
        <v>_UG1AE</v>
      </c>
      <c r="L1258" s="36" t="s">
        <v>1161</v>
      </c>
      <c r="M1258" s="36" t="s">
        <v>1162</v>
      </c>
      <c r="N1258" s="36" t="str">
        <f t="shared" si="99"/>
        <v>_FFASO</v>
      </c>
      <c r="O1258" s="36" t="s">
        <v>1163</v>
      </c>
      <c r="P1258" s="36" t="s">
        <v>1178</v>
      </c>
      <c r="Q1258" s="36" t="s">
        <v>1179</v>
      </c>
    </row>
    <row r="1259" spans="1:17">
      <c r="A1259" s="36" t="s">
        <v>8951</v>
      </c>
      <c r="B1259" s="36" t="str">
        <f t="shared" si="95"/>
        <v>_30869</v>
      </c>
      <c r="C1259" s="36" t="s">
        <v>8952</v>
      </c>
      <c r="D1259" s="36" t="s">
        <v>89</v>
      </c>
      <c r="E1259" s="36" t="str">
        <f t="shared" si="96"/>
        <v>_CAMSU</v>
      </c>
      <c r="F1259" s="36" t="s">
        <v>46</v>
      </c>
      <c r="G1259" s="36" t="s">
        <v>1031</v>
      </c>
      <c r="H1259" s="36" t="str">
        <f t="shared" si="97"/>
        <v>_VCUGA</v>
      </c>
      <c r="I1259" s="36" t="s">
        <v>1032</v>
      </c>
      <c r="J1259" s="36" t="s">
        <v>1160</v>
      </c>
      <c r="K1259" s="36" t="str">
        <f t="shared" si="98"/>
        <v>_UG1AE</v>
      </c>
      <c r="L1259" s="36" t="s">
        <v>1161</v>
      </c>
      <c r="M1259" s="36" t="s">
        <v>1162</v>
      </c>
      <c r="N1259" s="36" t="str">
        <f t="shared" si="99"/>
        <v>_FFASO</v>
      </c>
      <c r="O1259" s="36" t="s">
        <v>1163</v>
      </c>
      <c r="P1259" s="36" t="s">
        <v>1178</v>
      </c>
      <c r="Q1259" s="36" t="s">
        <v>1179</v>
      </c>
    </row>
    <row r="1260" spans="1:17">
      <c r="A1260" s="36" t="s">
        <v>8953</v>
      </c>
      <c r="B1260" s="36" t="str">
        <f t="shared" si="95"/>
        <v>_30870</v>
      </c>
      <c r="C1260" s="36" t="s">
        <v>8954</v>
      </c>
      <c r="D1260" s="36" t="s">
        <v>89</v>
      </c>
      <c r="E1260" s="36" t="str">
        <f t="shared" si="96"/>
        <v>_CAMSU</v>
      </c>
      <c r="F1260" s="36" t="s">
        <v>46</v>
      </c>
      <c r="G1260" s="36" t="s">
        <v>1031</v>
      </c>
      <c r="H1260" s="36" t="str">
        <f t="shared" si="97"/>
        <v>_VCUGA</v>
      </c>
      <c r="I1260" s="36" t="s">
        <v>1032</v>
      </c>
      <c r="J1260" s="36" t="s">
        <v>1160</v>
      </c>
      <c r="K1260" s="36" t="str">
        <f t="shared" si="98"/>
        <v>_UG1AE</v>
      </c>
      <c r="L1260" s="36" t="s">
        <v>1161</v>
      </c>
      <c r="M1260" s="36" t="s">
        <v>1162</v>
      </c>
      <c r="N1260" s="36" t="str">
        <f t="shared" si="99"/>
        <v>_FFASO</v>
      </c>
      <c r="O1260" s="36" t="s">
        <v>1163</v>
      </c>
      <c r="P1260" s="36" t="s">
        <v>1178</v>
      </c>
      <c r="Q1260" s="36" t="s">
        <v>1179</v>
      </c>
    </row>
    <row r="1261" spans="1:17">
      <c r="A1261" s="36" t="s">
        <v>8955</v>
      </c>
      <c r="B1261" s="36" t="str">
        <f t="shared" si="95"/>
        <v>_30871</v>
      </c>
      <c r="C1261" s="36" t="s">
        <v>8956</v>
      </c>
      <c r="D1261" s="36" t="s">
        <v>89</v>
      </c>
      <c r="E1261" s="36" t="str">
        <f t="shared" si="96"/>
        <v>_CAMSU</v>
      </c>
      <c r="F1261" s="36" t="s">
        <v>46</v>
      </c>
      <c r="G1261" s="36" t="s">
        <v>1031</v>
      </c>
      <c r="H1261" s="36" t="str">
        <f t="shared" si="97"/>
        <v>_VCUGA</v>
      </c>
      <c r="I1261" s="36" t="s">
        <v>1032</v>
      </c>
      <c r="J1261" s="36" t="s">
        <v>1160</v>
      </c>
      <c r="K1261" s="36" t="str">
        <f t="shared" si="98"/>
        <v>_UG1AE</v>
      </c>
      <c r="L1261" s="36" t="s">
        <v>1161</v>
      </c>
      <c r="M1261" s="36" t="s">
        <v>1162</v>
      </c>
      <c r="N1261" s="36" t="str">
        <f t="shared" si="99"/>
        <v>_FFASO</v>
      </c>
      <c r="O1261" s="36" t="s">
        <v>1163</v>
      </c>
      <c r="P1261" s="36" t="s">
        <v>1178</v>
      </c>
      <c r="Q1261" s="36" t="s">
        <v>1179</v>
      </c>
    </row>
    <row r="1262" spans="1:17">
      <c r="A1262" s="36" t="s">
        <v>8957</v>
      </c>
      <c r="B1262" s="36" t="str">
        <f t="shared" si="95"/>
        <v>_30872</v>
      </c>
      <c r="C1262" s="36" t="s">
        <v>8958</v>
      </c>
      <c r="D1262" s="36" t="s">
        <v>89</v>
      </c>
      <c r="E1262" s="36" t="str">
        <f t="shared" si="96"/>
        <v>_CAMSU</v>
      </c>
      <c r="F1262" s="36" t="s">
        <v>46</v>
      </c>
      <c r="G1262" s="36" t="s">
        <v>1031</v>
      </c>
      <c r="H1262" s="36" t="str">
        <f t="shared" si="97"/>
        <v>_VCUGA</v>
      </c>
      <c r="I1262" s="36" t="s">
        <v>1032</v>
      </c>
      <c r="J1262" s="36" t="s">
        <v>1160</v>
      </c>
      <c r="K1262" s="36" t="str">
        <f t="shared" si="98"/>
        <v>_UG1AE</v>
      </c>
      <c r="L1262" s="36" t="s">
        <v>1161</v>
      </c>
      <c r="M1262" s="36" t="s">
        <v>1162</v>
      </c>
      <c r="N1262" s="36" t="str">
        <f t="shared" si="99"/>
        <v>_FFASO</v>
      </c>
      <c r="O1262" s="36" t="s">
        <v>1163</v>
      </c>
      <c r="P1262" s="36" t="s">
        <v>1178</v>
      </c>
      <c r="Q1262" s="36" t="s">
        <v>1179</v>
      </c>
    </row>
    <row r="1263" spans="1:17">
      <c r="A1263" s="36" t="s">
        <v>8959</v>
      </c>
      <c r="B1263" s="36" t="str">
        <f t="shared" si="95"/>
        <v>_30873</v>
      </c>
      <c r="C1263" s="36" t="s">
        <v>8960</v>
      </c>
      <c r="D1263" s="36" t="s">
        <v>89</v>
      </c>
      <c r="E1263" s="36" t="str">
        <f t="shared" si="96"/>
        <v>_CAMSU</v>
      </c>
      <c r="F1263" s="36" t="s">
        <v>46</v>
      </c>
      <c r="G1263" s="36" t="s">
        <v>1031</v>
      </c>
      <c r="H1263" s="36" t="str">
        <f t="shared" si="97"/>
        <v>_VCUGA</v>
      </c>
      <c r="I1263" s="36" t="s">
        <v>1032</v>
      </c>
      <c r="J1263" s="36" t="s">
        <v>1160</v>
      </c>
      <c r="K1263" s="36" t="str">
        <f t="shared" si="98"/>
        <v>_UG1AE</v>
      </c>
      <c r="L1263" s="36" t="s">
        <v>1161</v>
      </c>
      <c r="M1263" s="36" t="s">
        <v>1162</v>
      </c>
      <c r="N1263" s="36" t="str">
        <f t="shared" si="99"/>
        <v>_FFASO</v>
      </c>
      <c r="O1263" s="36" t="s">
        <v>1163</v>
      </c>
      <c r="P1263" s="36" t="s">
        <v>1178</v>
      </c>
      <c r="Q1263" s="36" t="s">
        <v>1179</v>
      </c>
    </row>
    <row r="1264" spans="1:17">
      <c r="A1264" s="36" t="s">
        <v>8961</v>
      </c>
      <c r="B1264" s="36" t="str">
        <f t="shared" si="95"/>
        <v>_30874</v>
      </c>
      <c r="C1264" s="36" t="s">
        <v>8962</v>
      </c>
      <c r="D1264" s="36" t="s">
        <v>89</v>
      </c>
      <c r="E1264" s="36" t="str">
        <f t="shared" si="96"/>
        <v>_CAMSU</v>
      </c>
      <c r="F1264" s="36" t="s">
        <v>46</v>
      </c>
      <c r="G1264" s="36" t="s">
        <v>1031</v>
      </c>
      <c r="H1264" s="36" t="str">
        <f t="shared" si="97"/>
        <v>_VCUGA</v>
      </c>
      <c r="I1264" s="36" t="s">
        <v>1032</v>
      </c>
      <c r="J1264" s="36" t="s">
        <v>1160</v>
      </c>
      <c r="K1264" s="36" t="str">
        <f t="shared" si="98"/>
        <v>_UG1AE</v>
      </c>
      <c r="L1264" s="36" t="s">
        <v>1161</v>
      </c>
      <c r="M1264" s="36" t="s">
        <v>1162</v>
      </c>
      <c r="N1264" s="36" t="str">
        <f t="shared" si="99"/>
        <v>_FFASO</v>
      </c>
      <c r="O1264" s="36" t="s">
        <v>1163</v>
      </c>
      <c r="P1264" s="36" t="s">
        <v>1178</v>
      </c>
      <c r="Q1264" s="36" t="s">
        <v>1179</v>
      </c>
    </row>
    <row r="1265" spans="1:17">
      <c r="A1265" s="36" t="s">
        <v>8963</v>
      </c>
      <c r="B1265" s="36" t="str">
        <f t="shared" si="95"/>
        <v>_30875</v>
      </c>
      <c r="C1265" s="36" t="s">
        <v>8964</v>
      </c>
      <c r="D1265" s="36" t="s">
        <v>89</v>
      </c>
      <c r="E1265" s="36" t="str">
        <f t="shared" si="96"/>
        <v>_CAMSU</v>
      </c>
      <c r="F1265" s="36" t="s">
        <v>46</v>
      </c>
      <c r="G1265" s="36" t="s">
        <v>1031</v>
      </c>
      <c r="H1265" s="36" t="str">
        <f t="shared" si="97"/>
        <v>_VCUGA</v>
      </c>
      <c r="I1265" s="36" t="s">
        <v>1032</v>
      </c>
      <c r="J1265" s="36" t="s">
        <v>1160</v>
      </c>
      <c r="K1265" s="36" t="str">
        <f t="shared" si="98"/>
        <v>_UG1AE</v>
      </c>
      <c r="L1265" s="36" t="s">
        <v>1161</v>
      </c>
      <c r="M1265" s="36" t="s">
        <v>1162</v>
      </c>
      <c r="N1265" s="36" t="str">
        <f t="shared" si="99"/>
        <v>_FFASO</v>
      </c>
      <c r="O1265" s="36" t="s">
        <v>1163</v>
      </c>
      <c r="P1265" s="36" t="s">
        <v>1178</v>
      </c>
      <c r="Q1265" s="36" t="s">
        <v>1179</v>
      </c>
    </row>
    <row r="1266" spans="1:17">
      <c r="A1266" s="36" t="s">
        <v>8965</v>
      </c>
      <c r="B1266" s="36" t="str">
        <f t="shared" si="95"/>
        <v>_30876</v>
      </c>
      <c r="C1266" s="36" t="s">
        <v>8966</v>
      </c>
      <c r="D1266" s="36" t="s">
        <v>89</v>
      </c>
      <c r="E1266" s="36" t="str">
        <f t="shared" si="96"/>
        <v>_CAMSU</v>
      </c>
      <c r="F1266" s="36" t="s">
        <v>46</v>
      </c>
      <c r="G1266" s="36" t="s">
        <v>1031</v>
      </c>
      <c r="H1266" s="36" t="str">
        <f t="shared" si="97"/>
        <v>_VCUGA</v>
      </c>
      <c r="I1266" s="36" t="s">
        <v>1032</v>
      </c>
      <c r="J1266" s="36" t="s">
        <v>1160</v>
      </c>
      <c r="K1266" s="36" t="str">
        <f t="shared" si="98"/>
        <v>_UG1AE</v>
      </c>
      <c r="L1266" s="36" t="s">
        <v>1161</v>
      </c>
      <c r="M1266" s="36" t="s">
        <v>1162</v>
      </c>
      <c r="N1266" s="36" t="str">
        <f t="shared" si="99"/>
        <v>_FFASO</v>
      </c>
      <c r="O1266" s="36" t="s">
        <v>1163</v>
      </c>
      <c r="P1266" s="36" t="s">
        <v>1178</v>
      </c>
      <c r="Q1266" s="36" t="s">
        <v>1179</v>
      </c>
    </row>
    <row r="1267" spans="1:17">
      <c r="A1267" s="36" t="s">
        <v>8967</v>
      </c>
      <c r="B1267" s="36" t="str">
        <f t="shared" si="95"/>
        <v>_30877</v>
      </c>
      <c r="C1267" s="36" t="s">
        <v>8968</v>
      </c>
      <c r="D1267" s="36" t="s">
        <v>89</v>
      </c>
      <c r="E1267" s="36" t="str">
        <f t="shared" si="96"/>
        <v>_CAMSU</v>
      </c>
      <c r="F1267" s="36" t="s">
        <v>46</v>
      </c>
      <c r="G1267" s="36" t="s">
        <v>1031</v>
      </c>
      <c r="H1267" s="36" t="str">
        <f t="shared" si="97"/>
        <v>_VCUGA</v>
      </c>
      <c r="I1267" s="36" t="s">
        <v>1032</v>
      </c>
      <c r="J1267" s="36" t="s">
        <v>1160</v>
      </c>
      <c r="K1267" s="36" t="str">
        <f t="shared" si="98"/>
        <v>_UG1AE</v>
      </c>
      <c r="L1267" s="36" t="s">
        <v>1161</v>
      </c>
      <c r="M1267" s="36" t="s">
        <v>1162</v>
      </c>
      <c r="N1267" s="36" t="str">
        <f t="shared" si="99"/>
        <v>_FFASO</v>
      </c>
      <c r="O1267" s="36" t="s">
        <v>1163</v>
      </c>
      <c r="P1267" s="36" t="s">
        <v>1178</v>
      </c>
      <c r="Q1267" s="36" t="s">
        <v>1179</v>
      </c>
    </row>
    <row r="1268" spans="1:17">
      <c r="A1268" s="36" t="s">
        <v>8969</v>
      </c>
      <c r="B1268" s="36" t="str">
        <f t="shared" si="95"/>
        <v>_30878</v>
      </c>
      <c r="C1268" s="36" t="s">
        <v>8970</v>
      </c>
      <c r="D1268" s="36" t="s">
        <v>89</v>
      </c>
      <c r="E1268" s="36" t="str">
        <f t="shared" si="96"/>
        <v>_CAMSU</v>
      </c>
      <c r="F1268" s="36" t="s">
        <v>46</v>
      </c>
      <c r="G1268" s="36" t="s">
        <v>1031</v>
      </c>
      <c r="H1268" s="36" t="str">
        <f t="shared" si="97"/>
        <v>_VCUGA</v>
      </c>
      <c r="I1268" s="36" t="s">
        <v>1032</v>
      </c>
      <c r="J1268" s="36" t="s">
        <v>1160</v>
      </c>
      <c r="K1268" s="36" t="str">
        <f t="shared" si="98"/>
        <v>_UG1AE</v>
      </c>
      <c r="L1268" s="36" t="s">
        <v>1161</v>
      </c>
      <c r="M1268" s="36" t="s">
        <v>1162</v>
      </c>
      <c r="N1268" s="36" t="str">
        <f t="shared" si="99"/>
        <v>_FFASO</v>
      </c>
      <c r="O1268" s="36" t="s">
        <v>1163</v>
      </c>
      <c r="P1268" s="36" t="s">
        <v>1178</v>
      </c>
      <c r="Q1268" s="36" t="s">
        <v>1179</v>
      </c>
    </row>
    <row r="1269" spans="1:17">
      <c r="A1269" s="36" t="s">
        <v>8971</v>
      </c>
      <c r="B1269" s="36" t="str">
        <f t="shared" si="95"/>
        <v>_30879</v>
      </c>
      <c r="C1269" s="36" t="s">
        <v>8972</v>
      </c>
      <c r="D1269" s="36" t="s">
        <v>89</v>
      </c>
      <c r="E1269" s="36" t="str">
        <f t="shared" si="96"/>
        <v>_CAMSU</v>
      </c>
      <c r="F1269" s="36" t="s">
        <v>46</v>
      </c>
      <c r="G1269" s="36" t="s">
        <v>1031</v>
      </c>
      <c r="H1269" s="36" t="str">
        <f t="shared" si="97"/>
        <v>_VCUGA</v>
      </c>
      <c r="I1269" s="36" t="s">
        <v>1032</v>
      </c>
      <c r="J1269" s="36" t="s">
        <v>1160</v>
      </c>
      <c r="K1269" s="36" t="str">
        <f t="shared" si="98"/>
        <v>_UG1AE</v>
      </c>
      <c r="L1269" s="36" t="s">
        <v>1161</v>
      </c>
      <c r="M1269" s="36" t="s">
        <v>1162</v>
      </c>
      <c r="N1269" s="36" t="str">
        <f t="shared" si="99"/>
        <v>_FFASO</v>
      </c>
      <c r="O1269" s="36" t="s">
        <v>1163</v>
      </c>
      <c r="P1269" s="36" t="s">
        <v>1178</v>
      </c>
      <c r="Q1269" s="36" t="s">
        <v>1179</v>
      </c>
    </row>
    <row r="1270" spans="1:17">
      <c r="A1270" s="36" t="s">
        <v>8973</v>
      </c>
      <c r="B1270" s="36" t="str">
        <f t="shared" si="95"/>
        <v>_30880</v>
      </c>
      <c r="C1270" s="36" t="s">
        <v>8974</v>
      </c>
      <c r="D1270" s="36" t="s">
        <v>89</v>
      </c>
      <c r="E1270" s="36" t="str">
        <f t="shared" si="96"/>
        <v>_CAMSU</v>
      </c>
      <c r="F1270" s="36" t="s">
        <v>46</v>
      </c>
      <c r="G1270" s="36" t="s">
        <v>1031</v>
      </c>
      <c r="H1270" s="36" t="str">
        <f t="shared" si="97"/>
        <v>_VCUGA</v>
      </c>
      <c r="I1270" s="36" t="s">
        <v>1032</v>
      </c>
      <c r="J1270" s="36" t="s">
        <v>1160</v>
      </c>
      <c r="K1270" s="36" t="str">
        <f t="shared" si="98"/>
        <v>_UG1AE</v>
      </c>
      <c r="L1270" s="36" t="s">
        <v>1161</v>
      </c>
      <c r="M1270" s="36" t="s">
        <v>1162</v>
      </c>
      <c r="N1270" s="36" t="str">
        <f t="shared" si="99"/>
        <v>_FFASO</v>
      </c>
      <c r="O1270" s="36" t="s">
        <v>1163</v>
      </c>
      <c r="P1270" s="36" t="s">
        <v>1178</v>
      </c>
      <c r="Q1270" s="36" t="s">
        <v>1179</v>
      </c>
    </row>
    <row r="1271" spans="1:17">
      <c r="A1271" s="36" t="s">
        <v>8975</v>
      </c>
      <c r="B1271" s="36" t="str">
        <f t="shared" si="95"/>
        <v>_30881</v>
      </c>
      <c r="C1271" s="36" t="s">
        <v>8976</v>
      </c>
      <c r="D1271" s="36" t="s">
        <v>89</v>
      </c>
      <c r="E1271" s="36" t="str">
        <f t="shared" si="96"/>
        <v>_CAMSU</v>
      </c>
      <c r="F1271" s="36" t="s">
        <v>46</v>
      </c>
      <c r="G1271" s="36" t="s">
        <v>1031</v>
      </c>
      <c r="H1271" s="36" t="str">
        <f t="shared" si="97"/>
        <v>_VCUGA</v>
      </c>
      <c r="I1271" s="36" t="s">
        <v>1032</v>
      </c>
      <c r="J1271" s="36" t="s">
        <v>1160</v>
      </c>
      <c r="K1271" s="36" t="str">
        <f t="shared" si="98"/>
        <v>_UG1AE</v>
      </c>
      <c r="L1271" s="36" t="s">
        <v>1161</v>
      </c>
      <c r="M1271" s="36" t="s">
        <v>1162</v>
      </c>
      <c r="N1271" s="36" t="str">
        <f t="shared" si="99"/>
        <v>_FFASO</v>
      </c>
      <c r="O1271" s="36" t="s">
        <v>1163</v>
      </c>
      <c r="P1271" s="36" t="s">
        <v>1178</v>
      </c>
      <c r="Q1271" s="36" t="s">
        <v>1179</v>
      </c>
    </row>
    <row r="1272" spans="1:17">
      <c r="A1272" s="36" t="s">
        <v>8977</v>
      </c>
      <c r="B1272" s="36" t="str">
        <f t="shared" si="95"/>
        <v>_30882</v>
      </c>
      <c r="C1272" s="36" t="s">
        <v>8978</v>
      </c>
      <c r="D1272" s="36" t="s">
        <v>89</v>
      </c>
      <c r="E1272" s="36" t="str">
        <f t="shared" si="96"/>
        <v>_CAMSU</v>
      </c>
      <c r="F1272" s="36" t="s">
        <v>46</v>
      </c>
      <c r="G1272" s="36" t="s">
        <v>1031</v>
      </c>
      <c r="H1272" s="36" t="str">
        <f t="shared" si="97"/>
        <v>_VCUGA</v>
      </c>
      <c r="I1272" s="36" t="s">
        <v>1032</v>
      </c>
      <c r="J1272" s="36" t="s">
        <v>1160</v>
      </c>
      <c r="K1272" s="36" t="str">
        <f t="shared" si="98"/>
        <v>_UG1AE</v>
      </c>
      <c r="L1272" s="36" t="s">
        <v>1161</v>
      </c>
      <c r="M1272" s="36" t="s">
        <v>1162</v>
      </c>
      <c r="N1272" s="36" t="str">
        <f t="shared" si="99"/>
        <v>_FFASO</v>
      </c>
      <c r="O1272" s="36" t="s">
        <v>1163</v>
      </c>
      <c r="P1272" s="36" t="s">
        <v>1178</v>
      </c>
      <c r="Q1272" s="36" t="s">
        <v>1179</v>
      </c>
    </row>
    <row r="1273" spans="1:17">
      <c r="A1273" s="36" t="s">
        <v>8979</v>
      </c>
      <c r="B1273" s="36" t="str">
        <f t="shared" si="95"/>
        <v>_30883</v>
      </c>
      <c r="C1273" s="36" t="s">
        <v>8980</v>
      </c>
      <c r="D1273" s="36" t="s">
        <v>89</v>
      </c>
      <c r="E1273" s="36" t="str">
        <f t="shared" si="96"/>
        <v>_CAMSU</v>
      </c>
      <c r="F1273" s="36" t="s">
        <v>46</v>
      </c>
      <c r="G1273" s="36" t="s">
        <v>1031</v>
      </c>
      <c r="H1273" s="36" t="str">
        <f t="shared" si="97"/>
        <v>_VCUGA</v>
      </c>
      <c r="I1273" s="36" t="s">
        <v>1032</v>
      </c>
      <c r="J1273" s="36" t="s">
        <v>1160</v>
      </c>
      <c r="K1273" s="36" t="str">
        <f t="shared" si="98"/>
        <v>_UG1AE</v>
      </c>
      <c r="L1273" s="36" t="s">
        <v>1161</v>
      </c>
      <c r="M1273" s="36" t="s">
        <v>1162</v>
      </c>
      <c r="N1273" s="36" t="str">
        <f t="shared" si="99"/>
        <v>_FFASO</v>
      </c>
      <c r="O1273" s="36" t="s">
        <v>1163</v>
      </c>
      <c r="P1273" s="36" t="s">
        <v>1178</v>
      </c>
      <c r="Q1273" s="36" t="s">
        <v>1179</v>
      </c>
    </row>
    <row r="1274" spans="1:17">
      <c r="A1274" s="36" t="s">
        <v>8981</v>
      </c>
      <c r="B1274" s="36" t="str">
        <f t="shared" si="95"/>
        <v>_30884</v>
      </c>
      <c r="C1274" s="36" t="s">
        <v>8982</v>
      </c>
      <c r="D1274" s="36" t="s">
        <v>89</v>
      </c>
      <c r="E1274" s="36" t="str">
        <f t="shared" si="96"/>
        <v>_CAMSU</v>
      </c>
      <c r="F1274" s="36" t="s">
        <v>46</v>
      </c>
      <c r="G1274" s="36" t="s">
        <v>1031</v>
      </c>
      <c r="H1274" s="36" t="str">
        <f t="shared" si="97"/>
        <v>_VCUGA</v>
      </c>
      <c r="I1274" s="36" t="s">
        <v>1032</v>
      </c>
      <c r="J1274" s="36" t="s">
        <v>1160</v>
      </c>
      <c r="K1274" s="36" t="str">
        <f t="shared" si="98"/>
        <v>_UG1AE</v>
      </c>
      <c r="L1274" s="36" t="s">
        <v>1161</v>
      </c>
      <c r="M1274" s="36" t="s">
        <v>1162</v>
      </c>
      <c r="N1274" s="36" t="str">
        <f t="shared" si="99"/>
        <v>_FFASO</v>
      </c>
      <c r="O1274" s="36" t="s">
        <v>1163</v>
      </c>
      <c r="P1274" s="36" t="s">
        <v>1178</v>
      </c>
      <c r="Q1274" s="36" t="s">
        <v>1179</v>
      </c>
    </row>
    <row r="1275" spans="1:17">
      <c r="A1275" s="36" t="s">
        <v>8983</v>
      </c>
      <c r="B1275" s="36" t="str">
        <f t="shared" si="95"/>
        <v>_30885</v>
      </c>
      <c r="C1275" s="36" t="s">
        <v>8984</v>
      </c>
      <c r="D1275" s="36" t="s">
        <v>89</v>
      </c>
      <c r="E1275" s="36" t="str">
        <f t="shared" si="96"/>
        <v>_CAMSU</v>
      </c>
      <c r="F1275" s="36" t="s">
        <v>46</v>
      </c>
      <c r="G1275" s="36" t="s">
        <v>1031</v>
      </c>
      <c r="H1275" s="36" t="str">
        <f t="shared" si="97"/>
        <v>_VCUGA</v>
      </c>
      <c r="I1275" s="36" t="s">
        <v>1032</v>
      </c>
      <c r="J1275" s="36" t="s">
        <v>1160</v>
      </c>
      <c r="K1275" s="36" t="str">
        <f t="shared" si="98"/>
        <v>_UG1AE</v>
      </c>
      <c r="L1275" s="36" t="s">
        <v>1161</v>
      </c>
      <c r="M1275" s="36" t="s">
        <v>1162</v>
      </c>
      <c r="N1275" s="36" t="str">
        <f t="shared" si="99"/>
        <v>_FFASO</v>
      </c>
      <c r="O1275" s="36" t="s">
        <v>1163</v>
      </c>
      <c r="P1275" s="36" t="s">
        <v>1178</v>
      </c>
      <c r="Q1275" s="36" t="s">
        <v>1179</v>
      </c>
    </row>
    <row r="1276" spans="1:17">
      <c r="A1276" s="36" t="s">
        <v>8985</v>
      </c>
      <c r="B1276" s="36" t="str">
        <f t="shared" si="95"/>
        <v>_30886</v>
      </c>
      <c r="C1276" s="36" t="s">
        <v>8986</v>
      </c>
      <c r="D1276" s="36" t="s">
        <v>89</v>
      </c>
      <c r="E1276" s="36" t="str">
        <f t="shared" si="96"/>
        <v>_CAMSU</v>
      </c>
      <c r="F1276" s="36" t="s">
        <v>46</v>
      </c>
      <c r="G1276" s="36" t="s">
        <v>1031</v>
      </c>
      <c r="H1276" s="36" t="str">
        <f t="shared" si="97"/>
        <v>_VCUGA</v>
      </c>
      <c r="I1276" s="36" t="s">
        <v>1032</v>
      </c>
      <c r="J1276" s="36" t="s">
        <v>1160</v>
      </c>
      <c r="K1276" s="36" t="str">
        <f t="shared" si="98"/>
        <v>_UG1AE</v>
      </c>
      <c r="L1276" s="36" t="s">
        <v>1161</v>
      </c>
      <c r="M1276" s="36" t="s">
        <v>1162</v>
      </c>
      <c r="N1276" s="36" t="str">
        <f t="shared" si="99"/>
        <v>_FFASO</v>
      </c>
      <c r="O1276" s="36" t="s">
        <v>1163</v>
      </c>
      <c r="P1276" s="36" t="s">
        <v>1178</v>
      </c>
      <c r="Q1276" s="36" t="s">
        <v>1179</v>
      </c>
    </row>
    <row r="1277" spans="1:17">
      <c r="A1277" s="36" t="s">
        <v>8987</v>
      </c>
      <c r="B1277" s="36" t="str">
        <f t="shared" si="95"/>
        <v>_30887</v>
      </c>
      <c r="C1277" s="36" t="s">
        <v>8988</v>
      </c>
      <c r="D1277" s="36" t="s">
        <v>89</v>
      </c>
      <c r="E1277" s="36" t="str">
        <f t="shared" si="96"/>
        <v>_CAMSU</v>
      </c>
      <c r="F1277" s="36" t="s">
        <v>46</v>
      </c>
      <c r="G1277" s="36" t="s">
        <v>1031</v>
      </c>
      <c r="H1277" s="36" t="str">
        <f t="shared" si="97"/>
        <v>_VCUGA</v>
      </c>
      <c r="I1277" s="36" t="s">
        <v>1032</v>
      </c>
      <c r="J1277" s="36" t="s">
        <v>1160</v>
      </c>
      <c r="K1277" s="36" t="str">
        <f t="shared" si="98"/>
        <v>_UG1AE</v>
      </c>
      <c r="L1277" s="36" t="s">
        <v>1161</v>
      </c>
      <c r="M1277" s="36" t="s">
        <v>1162</v>
      </c>
      <c r="N1277" s="36" t="str">
        <f t="shared" si="99"/>
        <v>_FFASO</v>
      </c>
      <c r="O1277" s="36" t="s">
        <v>1163</v>
      </c>
      <c r="P1277" s="36" t="s">
        <v>1178</v>
      </c>
      <c r="Q1277" s="36" t="s">
        <v>1179</v>
      </c>
    </row>
    <row r="1278" spans="1:17">
      <c r="A1278" s="36" t="s">
        <v>8989</v>
      </c>
      <c r="B1278" s="36" t="str">
        <f t="shared" si="95"/>
        <v>_30888</v>
      </c>
      <c r="C1278" s="36" t="s">
        <v>8990</v>
      </c>
      <c r="D1278" s="36" t="s">
        <v>89</v>
      </c>
      <c r="E1278" s="36" t="str">
        <f t="shared" si="96"/>
        <v>_CAMSU</v>
      </c>
      <c r="F1278" s="36" t="s">
        <v>46</v>
      </c>
      <c r="G1278" s="36" t="s">
        <v>1031</v>
      </c>
      <c r="H1278" s="36" t="str">
        <f t="shared" si="97"/>
        <v>_VCUGA</v>
      </c>
      <c r="I1278" s="36" t="s">
        <v>1032</v>
      </c>
      <c r="J1278" s="36" t="s">
        <v>1160</v>
      </c>
      <c r="K1278" s="36" t="str">
        <f t="shared" si="98"/>
        <v>_UG1AE</v>
      </c>
      <c r="L1278" s="36" t="s">
        <v>1161</v>
      </c>
      <c r="M1278" s="36" t="s">
        <v>1162</v>
      </c>
      <c r="N1278" s="36" t="str">
        <f t="shared" si="99"/>
        <v>_FFASO</v>
      </c>
      <c r="O1278" s="36" t="s">
        <v>1163</v>
      </c>
      <c r="P1278" s="36" t="s">
        <v>1178</v>
      </c>
      <c r="Q1278" s="36" t="s">
        <v>1179</v>
      </c>
    </row>
    <row r="1279" spans="1:17">
      <c r="A1279" s="36" t="s">
        <v>8991</v>
      </c>
      <c r="B1279" s="36" t="str">
        <f t="shared" si="95"/>
        <v>_30889</v>
      </c>
      <c r="C1279" s="36" t="s">
        <v>8992</v>
      </c>
      <c r="D1279" s="36" t="s">
        <v>89</v>
      </c>
      <c r="E1279" s="36" t="str">
        <f t="shared" si="96"/>
        <v>_CAMSU</v>
      </c>
      <c r="F1279" s="36" t="s">
        <v>46</v>
      </c>
      <c r="G1279" s="36" t="s">
        <v>1031</v>
      </c>
      <c r="H1279" s="36" t="str">
        <f t="shared" si="97"/>
        <v>_VCUGA</v>
      </c>
      <c r="I1279" s="36" t="s">
        <v>1032</v>
      </c>
      <c r="J1279" s="36" t="s">
        <v>1160</v>
      </c>
      <c r="K1279" s="36" t="str">
        <f t="shared" si="98"/>
        <v>_UG1AE</v>
      </c>
      <c r="L1279" s="36" t="s">
        <v>1161</v>
      </c>
      <c r="M1279" s="36" t="s">
        <v>1162</v>
      </c>
      <c r="N1279" s="36" t="str">
        <f t="shared" si="99"/>
        <v>_FFASO</v>
      </c>
      <c r="O1279" s="36" t="s">
        <v>1163</v>
      </c>
      <c r="P1279" s="36" t="s">
        <v>1178</v>
      </c>
      <c r="Q1279" s="36" t="s">
        <v>1179</v>
      </c>
    </row>
    <row r="1280" spans="1:17">
      <c r="A1280" s="36" t="s">
        <v>8993</v>
      </c>
      <c r="B1280" s="36" t="str">
        <f t="shared" si="95"/>
        <v>_30890</v>
      </c>
      <c r="C1280" s="36" t="s">
        <v>8994</v>
      </c>
      <c r="D1280" s="36" t="s">
        <v>89</v>
      </c>
      <c r="E1280" s="36" t="str">
        <f t="shared" si="96"/>
        <v>_CAMSU</v>
      </c>
      <c r="F1280" s="36" t="s">
        <v>46</v>
      </c>
      <c r="G1280" s="36" t="s">
        <v>1031</v>
      </c>
      <c r="H1280" s="36" t="str">
        <f t="shared" si="97"/>
        <v>_VCUGA</v>
      </c>
      <c r="I1280" s="36" t="s">
        <v>1032</v>
      </c>
      <c r="J1280" s="36" t="s">
        <v>1160</v>
      </c>
      <c r="K1280" s="36" t="str">
        <f t="shared" si="98"/>
        <v>_UG1AE</v>
      </c>
      <c r="L1280" s="36" t="s">
        <v>1161</v>
      </c>
      <c r="M1280" s="36" t="s">
        <v>1162</v>
      </c>
      <c r="N1280" s="36" t="str">
        <f t="shared" si="99"/>
        <v>_FFASO</v>
      </c>
      <c r="O1280" s="36" t="s">
        <v>1163</v>
      </c>
      <c r="P1280" s="36" t="s">
        <v>1178</v>
      </c>
      <c r="Q1280" s="36" t="s">
        <v>1179</v>
      </c>
    </row>
    <row r="1281" spans="1:17">
      <c r="A1281" s="36" t="s">
        <v>8995</v>
      </c>
      <c r="B1281" s="36" t="str">
        <f t="shared" si="95"/>
        <v>_30891</v>
      </c>
      <c r="C1281" s="36" t="s">
        <v>8996</v>
      </c>
      <c r="D1281" s="36" t="s">
        <v>89</v>
      </c>
      <c r="E1281" s="36" t="str">
        <f t="shared" si="96"/>
        <v>_CAMSU</v>
      </c>
      <c r="F1281" s="36" t="s">
        <v>46</v>
      </c>
      <c r="G1281" s="36" t="s">
        <v>1031</v>
      </c>
      <c r="H1281" s="36" t="str">
        <f t="shared" si="97"/>
        <v>_VCUGA</v>
      </c>
      <c r="I1281" s="36" t="s">
        <v>1032</v>
      </c>
      <c r="J1281" s="36" t="s">
        <v>1160</v>
      </c>
      <c r="K1281" s="36" t="str">
        <f t="shared" si="98"/>
        <v>_UG1AE</v>
      </c>
      <c r="L1281" s="36" t="s">
        <v>1161</v>
      </c>
      <c r="M1281" s="36" t="s">
        <v>1162</v>
      </c>
      <c r="N1281" s="36" t="str">
        <f t="shared" si="99"/>
        <v>_FFASO</v>
      </c>
      <c r="O1281" s="36" t="s">
        <v>1163</v>
      </c>
      <c r="P1281" s="36" t="s">
        <v>1178</v>
      </c>
      <c r="Q1281" s="36" t="s">
        <v>1179</v>
      </c>
    </row>
    <row r="1282" spans="1:17">
      <c r="A1282" s="36" t="s">
        <v>8997</v>
      </c>
      <c r="B1282" s="36" t="str">
        <f t="shared" si="95"/>
        <v>_30892</v>
      </c>
      <c r="C1282" s="36" t="s">
        <v>8998</v>
      </c>
      <c r="D1282" s="36" t="s">
        <v>89</v>
      </c>
      <c r="E1282" s="36" t="str">
        <f t="shared" si="96"/>
        <v>_CAMSU</v>
      </c>
      <c r="F1282" s="36" t="s">
        <v>46</v>
      </c>
      <c r="G1282" s="36" t="s">
        <v>1031</v>
      </c>
      <c r="H1282" s="36" t="str">
        <f t="shared" si="97"/>
        <v>_VCUGA</v>
      </c>
      <c r="I1282" s="36" t="s">
        <v>1032</v>
      </c>
      <c r="J1282" s="36" t="s">
        <v>1160</v>
      </c>
      <c r="K1282" s="36" t="str">
        <f t="shared" si="98"/>
        <v>_UG1AE</v>
      </c>
      <c r="L1282" s="36" t="s">
        <v>1161</v>
      </c>
      <c r="M1282" s="36" t="s">
        <v>1162</v>
      </c>
      <c r="N1282" s="36" t="str">
        <f t="shared" si="99"/>
        <v>_FFASO</v>
      </c>
      <c r="O1282" s="36" t="s">
        <v>1163</v>
      </c>
      <c r="P1282" s="36" t="s">
        <v>1178</v>
      </c>
      <c r="Q1282" s="36" t="s">
        <v>1179</v>
      </c>
    </row>
    <row r="1283" spans="1:17">
      <c r="A1283" s="36" t="s">
        <v>8999</v>
      </c>
      <c r="B1283" s="36" t="str">
        <f t="shared" si="95"/>
        <v>_30893</v>
      </c>
      <c r="C1283" s="36" t="s">
        <v>9000</v>
      </c>
      <c r="D1283" s="36" t="s">
        <v>89</v>
      </c>
      <c r="E1283" s="36" t="str">
        <f t="shared" si="96"/>
        <v>_CAMSU</v>
      </c>
      <c r="F1283" s="36" t="s">
        <v>46</v>
      </c>
      <c r="G1283" s="36" t="s">
        <v>1031</v>
      </c>
      <c r="H1283" s="36" t="str">
        <f t="shared" si="97"/>
        <v>_VCUGA</v>
      </c>
      <c r="I1283" s="36" t="s">
        <v>1032</v>
      </c>
      <c r="J1283" s="36" t="s">
        <v>1160</v>
      </c>
      <c r="K1283" s="36" t="str">
        <f t="shared" si="98"/>
        <v>_UG1AE</v>
      </c>
      <c r="L1283" s="36" t="s">
        <v>1161</v>
      </c>
      <c r="M1283" s="36" t="s">
        <v>1162</v>
      </c>
      <c r="N1283" s="36" t="str">
        <f t="shared" si="99"/>
        <v>_FFASO</v>
      </c>
      <c r="O1283" s="36" t="s">
        <v>1163</v>
      </c>
      <c r="P1283" s="36" t="s">
        <v>1178</v>
      </c>
      <c r="Q1283" s="36" t="s">
        <v>1179</v>
      </c>
    </row>
    <row r="1284" spans="1:17">
      <c r="A1284" s="36" t="s">
        <v>9001</v>
      </c>
      <c r="B1284" s="36" t="str">
        <f t="shared" ref="B1284:B1347" si="100">"_"&amp;A1284</f>
        <v>_30894</v>
      </c>
      <c r="C1284" s="36" t="s">
        <v>9002</v>
      </c>
      <c r="D1284" s="36" t="s">
        <v>89</v>
      </c>
      <c r="E1284" s="36" t="str">
        <f t="shared" ref="E1284:E1347" si="101">"_"&amp;D1284</f>
        <v>_CAMSU</v>
      </c>
      <c r="F1284" s="36" t="s">
        <v>46</v>
      </c>
      <c r="G1284" s="36" t="s">
        <v>1031</v>
      </c>
      <c r="H1284" s="36" t="str">
        <f t="shared" ref="H1284:H1347" si="102">"_"&amp;G1284</f>
        <v>_VCUGA</v>
      </c>
      <c r="I1284" s="36" t="s">
        <v>1032</v>
      </c>
      <c r="J1284" s="36" t="s">
        <v>1160</v>
      </c>
      <c r="K1284" s="36" t="str">
        <f t="shared" ref="K1284:K1347" si="103">"_"&amp;J1284</f>
        <v>_UG1AE</v>
      </c>
      <c r="L1284" s="36" t="s">
        <v>1161</v>
      </c>
      <c r="M1284" s="36" t="s">
        <v>1162</v>
      </c>
      <c r="N1284" s="36" t="str">
        <f t="shared" ref="N1284:N1347" si="104">"_"&amp;M1284</f>
        <v>_FFASO</v>
      </c>
      <c r="O1284" s="36" t="s">
        <v>1163</v>
      </c>
      <c r="P1284" s="36" t="s">
        <v>1178</v>
      </c>
      <c r="Q1284" s="36" t="s">
        <v>1179</v>
      </c>
    </row>
    <row r="1285" spans="1:17">
      <c r="A1285" s="36" t="s">
        <v>9003</v>
      </c>
      <c r="B1285" s="36" t="str">
        <f t="shared" si="100"/>
        <v>_30895</v>
      </c>
      <c r="C1285" s="36" t="s">
        <v>9004</v>
      </c>
      <c r="D1285" s="36" t="s">
        <v>89</v>
      </c>
      <c r="E1285" s="36" t="str">
        <f t="shared" si="101"/>
        <v>_CAMSU</v>
      </c>
      <c r="F1285" s="36" t="s">
        <v>46</v>
      </c>
      <c r="G1285" s="36" t="s">
        <v>1031</v>
      </c>
      <c r="H1285" s="36" t="str">
        <f t="shared" si="102"/>
        <v>_VCUGA</v>
      </c>
      <c r="I1285" s="36" t="s">
        <v>1032</v>
      </c>
      <c r="J1285" s="36" t="s">
        <v>1160</v>
      </c>
      <c r="K1285" s="36" t="str">
        <f t="shared" si="103"/>
        <v>_UG1AE</v>
      </c>
      <c r="L1285" s="36" t="s">
        <v>1161</v>
      </c>
      <c r="M1285" s="36" t="s">
        <v>1162</v>
      </c>
      <c r="N1285" s="36" t="str">
        <f t="shared" si="104"/>
        <v>_FFASO</v>
      </c>
      <c r="O1285" s="36" t="s">
        <v>1163</v>
      </c>
      <c r="P1285" s="36" t="s">
        <v>1178</v>
      </c>
      <c r="Q1285" s="36" t="s">
        <v>1179</v>
      </c>
    </row>
    <row r="1286" spans="1:17">
      <c r="A1286" s="36" t="s">
        <v>9005</v>
      </c>
      <c r="B1286" s="36" t="str">
        <f t="shared" si="100"/>
        <v>_30896</v>
      </c>
      <c r="C1286" s="36" t="s">
        <v>9006</v>
      </c>
      <c r="D1286" s="36" t="s">
        <v>89</v>
      </c>
      <c r="E1286" s="36" t="str">
        <f t="shared" si="101"/>
        <v>_CAMSU</v>
      </c>
      <c r="F1286" s="36" t="s">
        <v>46</v>
      </c>
      <c r="G1286" s="36" t="s">
        <v>1031</v>
      </c>
      <c r="H1286" s="36" t="str">
        <f t="shared" si="102"/>
        <v>_VCUGA</v>
      </c>
      <c r="I1286" s="36" t="s">
        <v>1032</v>
      </c>
      <c r="J1286" s="36" t="s">
        <v>1160</v>
      </c>
      <c r="K1286" s="36" t="str">
        <f t="shared" si="103"/>
        <v>_UG1AE</v>
      </c>
      <c r="L1286" s="36" t="s">
        <v>1161</v>
      </c>
      <c r="M1286" s="36" t="s">
        <v>1162</v>
      </c>
      <c r="N1286" s="36" t="str">
        <f t="shared" si="104"/>
        <v>_FFASO</v>
      </c>
      <c r="O1286" s="36" t="s">
        <v>1163</v>
      </c>
      <c r="P1286" s="36" t="s">
        <v>1178</v>
      </c>
      <c r="Q1286" s="36" t="s">
        <v>1179</v>
      </c>
    </row>
    <row r="1287" spans="1:17">
      <c r="A1287" s="36" t="s">
        <v>9007</v>
      </c>
      <c r="B1287" s="36" t="str">
        <f t="shared" si="100"/>
        <v>_30897</v>
      </c>
      <c r="C1287" s="36" t="s">
        <v>9008</v>
      </c>
      <c r="D1287" s="36" t="s">
        <v>89</v>
      </c>
      <c r="E1287" s="36" t="str">
        <f t="shared" si="101"/>
        <v>_CAMSU</v>
      </c>
      <c r="F1287" s="36" t="s">
        <v>46</v>
      </c>
      <c r="G1287" s="36" t="s">
        <v>1031</v>
      </c>
      <c r="H1287" s="36" t="str">
        <f t="shared" si="102"/>
        <v>_VCUGA</v>
      </c>
      <c r="I1287" s="36" t="s">
        <v>1032</v>
      </c>
      <c r="J1287" s="36" t="s">
        <v>1160</v>
      </c>
      <c r="K1287" s="36" t="str">
        <f t="shared" si="103"/>
        <v>_UG1AE</v>
      </c>
      <c r="L1287" s="36" t="s">
        <v>1161</v>
      </c>
      <c r="M1287" s="36" t="s">
        <v>1162</v>
      </c>
      <c r="N1287" s="36" t="str">
        <f t="shared" si="104"/>
        <v>_FFASO</v>
      </c>
      <c r="O1287" s="36" t="s">
        <v>1163</v>
      </c>
      <c r="P1287" s="36" t="s">
        <v>1178</v>
      </c>
      <c r="Q1287" s="36" t="s">
        <v>1179</v>
      </c>
    </row>
    <row r="1288" spans="1:17">
      <c r="A1288" s="36" t="s">
        <v>9009</v>
      </c>
      <c r="B1288" s="36" t="str">
        <f t="shared" si="100"/>
        <v>_30898</v>
      </c>
      <c r="C1288" s="36" t="s">
        <v>9010</v>
      </c>
      <c r="D1288" s="36" t="s">
        <v>89</v>
      </c>
      <c r="E1288" s="36" t="str">
        <f t="shared" si="101"/>
        <v>_CAMSU</v>
      </c>
      <c r="F1288" s="36" t="s">
        <v>46</v>
      </c>
      <c r="G1288" s="36" t="s">
        <v>1031</v>
      </c>
      <c r="H1288" s="36" t="str">
        <f t="shared" si="102"/>
        <v>_VCUGA</v>
      </c>
      <c r="I1288" s="36" t="s">
        <v>1032</v>
      </c>
      <c r="J1288" s="36" t="s">
        <v>1160</v>
      </c>
      <c r="K1288" s="36" t="str">
        <f t="shared" si="103"/>
        <v>_UG1AE</v>
      </c>
      <c r="L1288" s="36" t="s">
        <v>1161</v>
      </c>
      <c r="M1288" s="36" t="s">
        <v>1162</v>
      </c>
      <c r="N1288" s="36" t="str">
        <f t="shared" si="104"/>
        <v>_FFASO</v>
      </c>
      <c r="O1288" s="36" t="s">
        <v>1163</v>
      </c>
      <c r="P1288" s="36" t="s">
        <v>1178</v>
      </c>
      <c r="Q1288" s="36" t="s">
        <v>1179</v>
      </c>
    </row>
    <row r="1289" spans="1:17">
      <c r="A1289" s="36" t="s">
        <v>9011</v>
      </c>
      <c r="B1289" s="36" t="str">
        <f t="shared" si="100"/>
        <v>_30899</v>
      </c>
      <c r="C1289" s="36" t="s">
        <v>9012</v>
      </c>
      <c r="D1289" s="36" t="s">
        <v>89</v>
      </c>
      <c r="E1289" s="36" t="str">
        <f t="shared" si="101"/>
        <v>_CAMSU</v>
      </c>
      <c r="F1289" s="36" t="s">
        <v>46</v>
      </c>
      <c r="G1289" s="36" t="s">
        <v>1031</v>
      </c>
      <c r="H1289" s="36" t="str">
        <f t="shared" si="102"/>
        <v>_VCUGA</v>
      </c>
      <c r="I1289" s="36" t="s">
        <v>1032</v>
      </c>
      <c r="J1289" s="36" t="s">
        <v>1160</v>
      </c>
      <c r="K1289" s="36" t="str">
        <f t="shared" si="103"/>
        <v>_UG1AE</v>
      </c>
      <c r="L1289" s="36" t="s">
        <v>1161</v>
      </c>
      <c r="M1289" s="36" t="s">
        <v>1162</v>
      </c>
      <c r="N1289" s="36" t="str">
        <f t="shared" si="104"/>
        <v>_FFASO</v>
      </c>
      <c r="O1289" s="36" t="s">
        <v>1163</v>
      </c>
      <c r="P1289" s="36" t="s">
        <v>1178</v>
      </c>
      <c r="Q1289" s="36" t="s">
        <v>1179</v>
      </c>
    </row>
    <row r="1290" spans="1:17">
      <c r="A1290" s="36" t="s">
        <v>9013</v>
      </c>
      <c r="B1290" s="36" t="str">
        <f t="shared" si="100"/>
        <v>_30900</v>
      </c>
      <c r="C1290" s="36" t="s">
        <v>9014</v>
      </c>
      <c r="D1290" s="36" t="s">
        <v>89</v>
      </c>
      <c r="E1290" s="36" t="str">
        <f t="shared" si="101"/>
        <v>_CAMSU</v>
      </c>
      <c r="F1290" s="36" t="s">
        <v>46</v>
      </c>
      <c r="G1290" s="36" t="s">
        <v>1031</v>
      </c>
      <c r="H1290" s="36" t="str">
        <f t="shared" si="102"/>
        <v>_VCUGA</v>
      </c>
      <c r="I1290" s="36" t="s">
        <v>1032</v>
      </c>
      <c r="J1290" s="36" t="s">
        <v>1160</v>
      </c>
      <c r="K1290" s="36" t="str">
        <f t="shared" si="103"/>
        <v>_UG1AE</v>
      </c>
      <c r="L1290" s="36" t="s">
        <v>1161</v>
      </c>
      <c r="M1290" s="36" t="s">
        <v>1162</v>
      </c>
      <c r="N1290" s="36" t="str">
        <f t="shared" si="104"/>
        <v>_FFASO</v>
      </c>
      <c r="O1290" s="36" t="s">
        <v>1163</v>
      </c>
      <c r="P1290" s="36" t="s">
        <v>1178</v>
      </c>
      <c r="Q1290" s="36" t="s">
        <v>1179</v>
      </c>
    </row>
    <row r="1291" spans="1:17">
      <c r="A1291" s="36" t="s">
        <v>9015</v>
      </c>
      <c r="B1291" s="36" t="str">
        <f t="shared" si="100"/>
        <v>_30901</v>
      </c>
      <c r="C1291" s="36" t="s">
        <v>9016</v>
      </c>
      <c r="D1291" s="36" t="s">
        <v>89</v>
      </c>
      <c r="E1291" s="36" t="str">
        <f t="shared" si="101"/>
        <v>_CAMSU</v>
      </c>
      <c r="F1291" s="36" t="s">
        <v>46</v>
      </c>
      <c r="G1291" s="36" t="s">
        <v>1031</v>
      </c>
      <c r="H1291" s="36" t="str">
        <f t="shared" si="102"/>
        <v>_VCUGA</v>
      </c>
      <c r="I1291" s="36" t="s">
        <v>1032</v>
      </c>
      <c r="J1291" s="36" t="s">
        <v>1160</v>
      </c>
      <c r="K1291" s="36" t="str">
        <f t="shared" si="103"/>
        <v>_UG1AE</v>
      </c>
      <c r="L1291" s="36" t="s">
        <v>1161</v>
      </c>
      <c r="M1291" s="36" t="s">
        <v>1162</v>
      </c>
      <c r="N1291" s="36" t="str">
        <f t="shared" si="104"/>
        <v>_FFASO</v>
      </c>
      <c r="O1291" s="36" t="s">
        <v>1163</v>
      </c>
      <c r="P1291" s="36" t="s">
        <v>1178</v>
      </c>
      <c r="Q1291" s="36" t="s">
        <v>1179</v>
      </c>
    </row>
    <row r="1292" spans="1:17">
      <c r="A1292" s="36" t="s">
        <v>9017</v>
      </c>
      <c r="B1292" s="36" t="str">
        <f t="shared" si="100"/>
        <v>_30902</v>
      </c>
      <c r="C1292" s="36" t="s">
        <v>9018</v>
      </c>
      <c r="D1292" s="36" t="s">
        <v>89</v>
      </c>
      <c r="E1292" s="36" t="str">
        <f t="shared" si="101"/>
        <v>_CAMSU</v>
      </c>
      <c r="F1292" s="36" t="s">
        <v>46</v>
      </c>
      <c r="G1292" s="36" t="s">
        <v>1031</v>
      </c>
      <c r="H1292" s="36" t="str">
        <f t="shared" si="102"/>
        <v>_VCUGA</v>
      </c>
      <c r="I1292" s="36" t="s">
        <v>1032</v>
      </c>
      <c r="J1292" s="36" t="s">
        <v>1160</v>
      </c>
      <c r="K1292" s="36" t="str">
        <f t="shared" si="103"/>
        <v>_UG1AE</v>
      </c>
      <c r="L1292" s="36" t="s">
        <v>1161</v>
      </c>
      <c r="M1292" s="36" t="s">
        <v>1162</v>
      </c>
      <c r="N1292" s="36" t="str">
        <f t="shared" si="104"/>
        <v>_FFASO</v>
      </c>
      <c r="O1292" s="36" t="s">
        <v>1163</v>
      </c>
      <c r="P1292" s="36" t="s">
        <v>1178</v>
      </c>
      <c r="Q1292" s="36" t="s">
        <v>1179</v>
      </c>
    </row>
    <row r="1293" spans="1:17">
      <c r="A1293" s="36" t="s">
        <v>9019</v>
      </c>
      <c r="B1293" s="36" t="str">
        <f t="shared" si="100"/>
        <v>_30903</v>
      </c>
      <c r="C1293" s="36" t="s">
        <v>9020</v>
      </c>
      <c r="D1293" s="36" t="s">
        <v>89</v>
      </c>
      <c r="E1293" s="36" t="str">
        <f t="shared" si="101"/>
        <v>_CAMSU</v>
      </c>
      <c r="F1293" s="36" t="s">
        <v>46</v>
      </c>
      <c r="G1293" s="36" t="s">
        <v>1031</v>
      </c>
      <c r="H1293" s="36" t="str">
        <f t="shared" si="102"/>
        <v>_VCUGA</v>
      </c>
      <c r="I1293" s="36" t="s">
        <v>1032</v>
      </c>
      <c r="J1293" s="36" t="s">
        <v>1160</v>
      </c>
      <c r="K1293" s="36" t="str">
        <f t="shared" si="103"/>
        <v>_UG1AE</v>
      </c>
      <c r="L1293" s="36" t="s">
        <v>1161</v>
      </c>
      <c r="M1293" s="36" t="s">
        <v>1162</v>
      </c>
      <c r="N1293" s="36" t="str">
        <f t="shared" si="104"/>
        <v>_FFASO</v>
      </c>
      <c r="O1293" s="36" t="s">
        <v>1163</v>
      </c>
      <c r="P1293" s="36" t="s">
        <v>1178</v>
      </c>
      <c r="Q1293" s="36" t="s">
        <v>1179</v>
      </c>
    </row>
    <row r="1294" spans="1:17">
      <c r="A1294" s="36" t="s">
        <v>9021</v>
      </c>
      <c r="B1294" s="36" t="str">
        <f t="shared" si="100"/>
        <v>_30904</v>
      </c>
      <c r="C1294" s="36" t="s">
        <v>9022</v>
      </c>
      <c r="D1294" s="36" t="s">
        <v>89</v>
      </c>
      <c r="E1294" s="36" t="str">
        <f t="shared" si="101"/>
        <v>_CAMSU</v>
      </c>
      <c r="F1294" s="36" t="s">
        <v>46</v>
      </c>
      <c r="G1294" s="36" t="s">
        <v>1031</v>
      </c>
      <c r="H1294" s="36" t="str">
        <f t="shared" si="102"/>
        <v>_VCUGA</v>
      </c>
      <c r="I1294" s="36" t="s">
        <v>1032</v>
      </c>
      <c r="J1294" s="36" t="s">
        <v>1160</v>
      </c>
      <c r="K1294" s="36" t="str">
        <f t="shared" si="103"/>
        <v>_UG1AE</v>
      </c>
      <c r="L1294" s="36" t="s">
        <v>1161</v>
      </c>
      <c r="M1294" s="36" t="s">
        <v>1162</v>
      </c>
      <c r="N1294" s="36" t="str">
        <f t="shared" si="104"/>
        <v>_FFASO</v>
      </c>
      <c r="O1294" s="36" t="s">
        <v>1163</v>
      </c>
      <c r="P1294" s="36" t="s">
        <v>1178</v>
      </c>
      <c r="Q1294" s="36" t="s">
        <v>1179</v>
      </c>
    </row>
    <row r="1295" spans="1:17">
      <c r="A1295" s="36" t="s">
        <v>9023</v>
      </c>
      <c r="B1295" s="36" t="str">
        <f t="shared" si="100"/>
        <v>_30905</v>
      </c>
      <c r="C1295" s="36" t="s">
        <v>9024</v>
      </c>
      <c r="D1295" s="36" t="s">
        <v>89</v>
      </c>
      <c r="E1295" s="36" t="str">
        <f t="shared" si="101"/>
        <v>_CAMSU</v>
      </c>
      <c r="F1295" s="36" t="s">
        <v>46</v>
      </c>
      <c r="G1295" s="36" t="s">
        <v>1031</v>
      </c>
      <c r="H1295" s="36" t="str">
        <f t="shared" si="102"/>
        <v>_VCUGA</v>
      </c>
      <c r="I1295" s="36" t="s">
        <v>1032</v>
      </c>
      <c r="J1295" s="36" t="s">
        <v>1160</v>
      </c>
      <c r="K1295" s="36" t="str">
        <f t="shared" si="103"/>
        <v>_UG1AE</v>
      </c>
      <c r="L1295" s="36" t="s">
        <v>1161</v>
      </c>
      <c r="M1295" s="36" t="s">
        <v>1162</v>
      </c>
      <c r="N1295" s="36" t="str">
        <f t="shared" si="104"/>
        <v>_FFASO</v>
      </c>
      <c r="O1295" s="36" t="s">
        <v>1163</v>
      </c>
      <c r="P1295" s="36" t="s">
        <v>1178</v>
      </c>
      <c r="Q1295" s="36" t="s">
        <v>1179</v>
      </c>
    </row>
    <row r="1296" spans="1:17">
      <c r="A1296" s="36" t="s">
        <v>9025</v>
      </c>
      <c r="B1296" s="36" t="str">
        <f t="shared" si="100"/>
        <v>_30906</v>
      </c>
      <c r="C1296" s="36" t="s">
        <v>9026</v>
      </c>
      <c r="D1296" s="36" t="s">
        <v>89</v>
      </c>
      <c r="E1296" s="36" t="str">
        <f t="shared" si="101"/>
        <v>_CAMSU</v>
      </c>
      <c r="F1296" s="36" t="s">
        <v>46</v>
      </c>
      <c r="G1296" s="36" t="s">
        <v>1031</v>
      </c>
      <c r="H1296" s="36" t="str">
        <f t="shared" si="102"/>
        <v>_VCUGA</v>
      </c>
      <c r="I1296" s="36" t="s">
        <v>1032</v>
      </c>
      <c r="J1296" s="36" t="s">
        <v>1160</v>
      </c>
      <c r="K1296" s="36" t="str">
        <f t="shared" si="103"/>
        <v>_UG1AE</v>
      </c>
      <c r="L1296" s="36" t="s">
        <v>1161</v>
      </c>
      <c r="M1296" s="36" t="s">
        <v>1162</v>
      </c>
      <c r="N1296" s="36" t="str">
        <f t="shared" si="104"/>
        <v>_FFASO</v>
      </c>
      <c r="O1296" s="36" t="s">
        <v>1163</v>
      </c>
      <c r="P1296" s="36" t="s">
        <v>1178</v>
      </c>
      <c r="Q1296" s="36" t="s">
        <v>1179</v>
      </c>
    </row>
    <row r="1297" spans="1:17">
      <c r="A1297" s="36" t="s">
        <v>9027</v>
      </c>
      <c r="B1297" s="36" t="str">
        <f t="shared" si="100"/>
        <v>_30907</v>
      </c>
      <c r="C1297" s="36" t="s">
        <v>9028</v>
      </c>
      <c r="D1297" s="36" t="s">
        <v>89</v>
      </c>
      <c r="E1297" s="36" t="str">
        <f t="shared" si="101"/>
        <v>_CAMSU</v>
      </c>
      <c r="F1297" s="36" t="s">
        <v>46</v>
      </c>
      <c r="G1297" s="36" t="s">
        <v>1031</v>
      </c>
      <c r="H1297" s="36" t="str">
        <f t="shared" si="102"/>
        <v>_VCUGA</v>
      </c>
      <c r="I1297" s="36" t="s">
        <v>1032</v>
      </c>
      <c r="J1297" s="36" t="s">
        <v>1160</v>
      </c>
      <c r="K1297" s="36" t="str">
        <f t="shared" si="103"/>
        <v>_UG1AE</v>
      </c>
      <c r="L1297" s="36" t="s">
        <v>1161</v>
      </c>
      <c r="M1297" s="36" t="s">
        <v>1162</v>
      </c>
      <c r="N1297" s="36" t="str">
        <f t="shared" si="104"/>
        <v>_FFASO</v>
      </c>
      <c r="O1297" s="36" t="s">
        <v>1163</v>
      </c>
      <c r="P1297" s="36" t="s">
        <v>1178</v>
      </c>
      <c r="Q1297" s="36" t="s">
        <v>1179</v>
      </c>
    </row>
    <row r="1298" spans="1:17">
      <c r="A1298" s="36" t="s">
        <v>9029</v>
      </c>
      <c r="B1298" s="36" t="str">
        <f t="shared" si="100"/>
        <v>_30908</v>
      </c>
      <c r="C1298" s="36" t="s">
        <v>9030</v>
      </c>
      <c r="D1298" s="36" t="s">
        <v>89</v>
      </c>
      <c r="E1298" s="36" t="str">
        <f t="shared" si="101"/>
        <v>_CAMSU</v>
      </c>
      <c r="F1298" s="36" t="s">
        <v>46</v>
      </c>
      <c r="G1298" s="36" t="s">
        <v>1031</v>
      </c>
      <c r="H1298" s="36" t="str">
        <f t="shared" si="102"/>
        <v>_VCUGA</v>
      </c>
      <c r="I1298" s="36" t="s">
        <v>1032</v>
      </c>
      <c r="J1298" s="36" t="s">
        <v>1160</v>
      </c>
      <c r="K1298" s="36" t="str">
        <f t="shared" si="103"/>
        <v>_UG1AE</v>
      </c>
      <c r="L1298" s="36" t="s">
        <v>1161</v>
      </c>
      <c r="M1298" s="36" t="s">
        <v>1162</v>
      </c>
      <c r="N1298" s="36" t="str">
        <f t="shared" si="104"/>
        <v>_FFASO</v>
      </c>
      <c r="O1298" s="36" t="s">
        <v>1163</v>
      </c>
      <c r="P1298" s="36" t="s">
        <v>1178</v>
      </c>
      <c r="Q1298" s="36" t="s">
        <v>1179</v>
      </c>
    </row>
    <row r="1299" spans="1:17">
      <c r="A1299" s="36" t="s">
        <v>9031</v>
      </c>
      <c r="B1299" s="36" t="str">
        <f t="shared" si="100"/>
        <v>_30909</v>
      </c>
      <c r="C1299" s="36" t="s">
        <v>9032</v>
      </c>
      <c r="D1299" s="36" t="s">
        <v>89</v>
      </c>
      <c r="E1299" s="36" t="str">
        <f t="shared" si="101"/>
        <v>_CAMSU</v>
      </c>
      <c r="F1299" s="36" t="s">
        <v>46</v>
      </c>
      <c r="G1299" s="36" t="s">
        <v>1031</v>
      </c>
      <c r="H1299" s="36" t="str">
        <f t="shared" si="102"/>
        <v>_VCUGA</v>
      </c>
      <c r="I1299" s="36" t="s">
        <v>1032</v>
      </c>
      <c r="J1299" s="36" t="s">
        <v>1160</v>
      </c>
      <c r="K1299" s="36" t="str">
        <f t="shared" si="103"/>
        <v>_UG1AE</v>
      </c>
      <c r="L1299" s="36" t="s">
        <v>1161</v>
      </c>
      <c r="M1299" s="36" t="s">
        <v>1162</v>
      </c>
      <c r="N1299" s="36" t="str">
        <f t="shared" si="104"/>
        <v>_FFASO</v>
      </c>
      <c r="O1299" s="36" t="s">
        <v>1163</v>
      </c>
      <c r="P1299" s="36" t="s">
        <v>1178</v>
      </c>
      <c r="Q1299" s="36" t="s">
        <v>1179</v>
      </c>
    </row>
    <row r="1300" spans="1:17">
      <c r="A1300" s="36" t="s">
        <v>9033</v>
      </c>
      <c r="B1300" s="36" t="str">
        <f t="shared" si="100"/>
        <v>_30910</v>
      </c>
      <c r="C1300" s="36" t="s">
        <v>9034</v>
      </c>
      <c r="D1300" s="36" t="s">
        <v>89</v>
      </c>
      <c r="E1300" s="36" t="str">
        <f t="shared" si="101"/>
        <v>_CAMSU</v>
      </c>
      <c r="F1300" s="36" t="s">
        <v>46</v>
      </c>
      <c r="G1300" s="36" t="s">
        <v>1031</v>
      </c>
      <c r="H1300" s="36" t="str">
        <f t="shared" si="102"/>
        <v>_VCUGA</v>
      </c>
      <c r="I1300" s="36" t="s">
        <v>1032</v>
      </c>
      <c r="J1300" s="36" t="s">
        <v>1160</v>
      </c>
      <c r="K1300" s="36" t="str">
        <f t="shared" si="103"/>
        <v>_UG1AE</v>
      </c>
      <c r="L1300" s="36" t="s">
        <v>1161</v>
      </c>
      <c r="M1300" s="36" t="s">
        <v>1162</v>
      </c>
      <c r="N1300" s="36" t="str">
        <f t="shared" si="104"/>
        <v>_FFASO</v>
      </c>
      <c r="O1300" s="36" t="s">
        <v>1163</v>
      </c>
      <c r="P1300" s="36" t="s">
        <v>1178</v>
      </c>
      <c r="Q1300" s="36" t="s">
        <v>1179</v>
      </c>
    </row>
    <row r="1301" spans="1:17">
      <c r="A1301" s="36" t="s">
        <v>9035</v>
      </c>
      <c r="B1301" s="36" t="str">
        <f t="shared" si="100"/>
        <v>_30911</v>
      </c>
      <c r="C1301" s="36" t="s">
        <v>9036</v>
      </c>
      <c r="D1301" s="36" t="s">
        <v>89</v>
      </c>
      <c r="E1301" s="36" t="str">
        <f t="shared" si="101"/>
        <v>_CAMSU</v>
      </c>
      <c r="F1301" s="36" t="s">
        <v>46</v>
      </c>
      <c r="G1301" s="36" t="s">
        <v>1031</v>
      </c>
      <c r="H1301" s="36" t="str">
        <f t="shared" si="102"/>
        <v>_VCUGA</v>
      </c>
      <c r="I1301" s="36" t="s">
        <v>1032</v>
      </c>
      <c r="J1301" s="36" t="s">
        <v>1160</v>
      </c>
      <c r="K1301" s="36" t="str">
        <f t="shared" si="103"/>
        <v>_UG1AE</v>
      </c>
      <c r="L1301" s="36" t="s">
        <v>1161</v>
      </c>
      <c r="M1301" s="36" t="s">
        <v>1162</v>
      </c>
      <c r="N1301" s="36" t="str">
        <f t="shared" si="104"/>
        <v>_FFASO</v>
      </c>
      <c r="O1301" s="36" t="s">
        <v>1163</v>
      </c>
      <c r="P1301" s="36" t="s">
        <v>1178</v>
      </c>
      <c r="Q1301" s="36" t="s">
        <v>1179</v>
      </c>
    </row>
    <row r="1302" spans="1:17">
      <c r="A1302" s="36" t="s">
        <v>9037</v>
      </c>
      <c r="B1302" s="36" t="str">
        <f t="shared" si="100"/>
        <v>_30912</v>
      </c>
      <c r="C1302" s="36" t="s">
        <v>9038</v>
      </c>
      <c r="D1302" s="36" t="s">
        <v>89</v>
      </c>
      <c r="E1302" s="36" t="str">
        <f t="shared" si="101"/>
        <v>_CAMSU</v>
      </c>
      <c r="F1302" s="36" t="s">
        <v>46</v>
      </c>
      <c r="G1302" s="36" t="s">
        <v>1031</v>
      </c>
      <c r="H1302" s="36" t="str">
        <f t="shared" si="102"/>
        <v>_VCUGA</v>
      </c>
      <c r="I1302" s="36" t="s">
        <v>1032</v>
      </c>
      <c r="J1302" s="36" t="s">
        <v>1160</v>
      </c>
      <c r="K1302" s="36" t="str">
        <f t="shared" si="103"/>
        <v>_UG1AE</v>
      </c>
      <c r="L1302" s="36" t="s">
        <v>1161</v>
      </c>
      <c r="M1302" s="36" t="s">
        <v>1162</v>
      </c>
      <c r="N1302" s="36" t="str">
        <f t="shared" si="104"/>
        <v>_FFASO</v>
      </c>
      <c r="O1302" s="36" t="s">
        <v>1163</v>
      </c>
      <c r="P1302" s="36" t="s">
        <v>1178</v>
      </c>
      <c r="Q1302" s="36" t="s">
        <v>1179</v>
      </c>
    </row>
    <row r="1303" spans="1:17">
      <c r="A1303" s="36" t="s">
        <v>9039</v>
      </c>
      <c r="B1303" s="36" t="str">
        <f t="shared" si="100"/>
        <v>_30913</v>
      </c>
      <c r="C1303" s="36" t="s">
        <v>9040</v>
      </c>
      <c r="D1303" s="36" t="s">
        <v>89</v>
      </c>
      <c r="E1303" s="36" t="str">
        <f t="shared" si="101"/>
        <v>_CAMSU</v>
      </c>
      <c r="F1303" s="36" t="s">
        <v>46</v>
      </c>
      <c r="G1303" s="36" t="s">
        <v>1031</v>
      </c>
      <c r="H1303" s="36" t="str">
        <f t="shared" si="102"/>
        <v>_VCUGA</v>
      </c>
      <c r="I1303" s="36" t="s">
        <v>1032</v>
      </c>
      <c r="J1303" s="36" t="s">
        <v>1160</v>
      </c>
      <c r="K1303" s="36" t="str">
        <f t="shared" si="103"/>
        <v>_UG1AE</v>
      </c>
      <c r="L1303" s="36" t="s">
        <v>1161</v>
      </c>
      <c r="M1303" s="36" t="s">
        <v>1162</v>
      </c>
      <c r="N1303" s="36" t="str">
        <f t="shared" si="104"/>
        <v>_FFASO</v>
      </c>
      <c r="O1303" s="36" t="s">
        <v>1163</v>
      </c>
      <c r="P1303" s="36" t="s">
        <v>1178</v>
      </c>
      <c r="Q1303" s="36" t="s">
        <v>1179</v>
      </c>
    </row>
    <row r="1304" spans="1:17">
      <c r="A1304" s="36" t="s">
        <v>9041</v>
      </c>
      <c r="B1304" s="36" t="str">
        <f t="shared" si="100"/>
        <v>_30914</v>
      </c>
      <c r="C1304" s="36" t="s">
        <v>9042</v>
      </c>
      <c r="D1304" s="36" t="s">
        <v>89</v>
      </c>
      <c r="E1304" s="36" t="str">
        <f t="shared" si="101"/>
        <v>_CAMSU</v>
      </c>
      <c r="F1304" s="36" t="s">
        <v>46</v>
      </c>
      <c r="G1304" s="36" t="s">
        <v>1031</v>
      </c>
      <c r="H1304" s="36" t="str">
        <f t="shared" si="102"/>
        <v>_VCUGA</v>
      </c>
      <c r="I1304" s="36" t="s">
        <v>1032</v>
      </c>
      <c r="J1304" s="36" t="s">
        <v>1160</v>
      </c>
      <c r="K1304" s="36" t="str">
        <f t="shared" si="103"/>
        <v>_UG1AE</v>
      </c>
      <c r="L1304" s="36" t="s">
        <v>1161</v>
      </c>
      <c r="M1304" s="36" t="s">
        <v>1162</v>
      </c>
      <c r="N1304" s="36" t="str">
        <f t="shared" si="104"/>
        <v>_FFASO</v>
      </c>
      <c r="O1304" s="36" t="s">
        <v>1163</v>
      </c>
      <c r="P1304" s="36" t="s">
        <v>1178</v>
      </c>
      <c r="Q1304" s="36" t="s">
        <v>1179</v>
      </c>
    </row>
    <row r="1305" spans="1:17">
      <c r="A1305" s="36" t="s">
        <v>9043</v>
      </c>
      <c r="B1305" s="36" t="str">
        <f t="shared" si="100"/>
        <v>_30915</v>
      </c>
      <c r="C1305" s="36" t="s">
        <v>9044</v>
      </c>
      <c r="D1305" s="36" t="s">
        <v>89</v>
      </c>
      <c r="E1305" s="36" t="str">
        <f t="shared" si="101"/>
        <v>_CAMSU</v>
      </c>
      <c r="F1305" s="36" t="s">
        <v>46</v>
      </c>
      <c r="G1305" s="36" t="s">
        <v>1031</v>
      </c>
      <c r="H1305" s="36" t="str">
        <f t="shared" si="102"/>
        <v>_VCUGA</v>
      </c>
      <c r="I1305" s="36" t="s">
        <v>1032</v>
      </c>
      <c r="J1305" s="36" t="s">
        <v>1160</v>
      </c>
      <c r="K1305" s="36" t="str">
        <f t="shared" si="103"/>
        <v>_UG1AE</v>
      </c>
      <c r="L1305" s="36" t="s">
        <v>1161</v>
      </c>
      <c r="M1305" s="36" t="s">
        <v>1162</v>
      </c>
      <c r="N1305" s="36" t="str">
        <f t="shared" si="104"/>
        <v>_FFASO</v>
      </c>
      <c r="O1305" s="36" t="s">
        <v>1163</v>
      </c>
      <c r="P1305" s="36" t="s">
        <v>1178</v>
      </c>
      <c r="Q1305" s="36" t="s">
        <v>1179</v>
      </c>
    </row>
    <row r="1306" spans="1:17">
      <c r="A1306" s="36" t="s">
        <v>9045</v>
      </c>
      <c r="B1306" s="36" t="str">
        <f t="shared" si="100"/>
        <v>_30916</v>
      </c>
      <c r="C1306" s="36" t="s">
        <v>9046</v>
      </c>
      <c r="D1306" s="36" t="s">
        <v>89</v>
      </c>
      <c r="E1306" s="36" t="str">
        <f t="shared" si="101"/>
        <v>_CAMSU</v>
      </c>
      <c r="F1306" s="36" t="s">
        <v>46</v>
      </c>
      <c r="G1306" s="36" t="s">
        <v>1031</v>
      </c>
      <c r="H1306" s="36" t="str">
        <f t="shared" si="102"/>
        <v>_VCUGA</v>
      </c>
      <c r="I1306" s="36" t="s">
        <v>1032</v>
      </c>
      <c r="J1306" s="36" t="s">
        <v>1160</v>
      </c>
      <c r="K1306" s="36" t="str">
        <f t="shared" si="103"/>
        <v>_UG1AE</v>
      </c>
      <c r="L1306" s="36" t="s">
        <v>1161</v>
      </c>
      <c r="M1306" s="36" t="s">
        <v>1162</v>
      </c>
      <c r="N1306" s="36" t="str">
        <f t="shared" si="104"/>
        <v>_FFASO</v>
      </c>
      <c r="O1306" s="36" t="s">
        <v>1163</v>
      </c>
      <c r="P1306" s="36" t="s">
        <v>1178</v>
      </c>
      <c r="Q1306" s="36" t="s">
        <v>1179</v>
      </c>
    </row>
    <row r="1307" spans="1:17">
      <c r="A1307" s="36" t="s">
        <v>9047</v>
      </c>
      <c r="B1307" s="36" t="str">
        <f t="shared" si="100"/>
        <v>_30917</v>
      </c>
      <c r="C1307" s="36" t="s">
        <v>9048</v>
      </c>
      <c r="D1307" s="36" t="s">
        <v>89</v>
      </c>
      <c r="E1307" s="36" t="str">
        <f t="shared" si="101"/>
        <v>_CAMSU</v>
      </c>
      <c r="F1307" s="36" t="s">
        <v>46</v>
      </c>
      <c r="G1307" s="36" t="s">
        <v>1031</v>
      </c>
      <c r="H1307" s="36" t="str">
        <f t="shared" si="102"/>
        <v>_VCUGA</v>
      </c>
      <c r="I1307" s="36" t="s">
        <v>1032</v>
      </c>
      <c r="J1307" s="36" t="s">
        <v>1160</v>
      </c>
      <c r="K1307" s="36" t="str">
        <f t="shared" si="103"/>
        <v>_UG1AE</v>
      </c>
      <c r="L1307" s="36" t="s">
        <v>1161</v>
      </c>
      <c r="M1307" s="36" t="s">
        <v>1162</v>
      </c>
      <c r="N1307" s="36" t="str">
        <f t="shared" si="104"/>
        <v>_FFASO</v>
      </c>
      <c r="O1307" s="36" t="s">
        <v>1163</v>
      </c>
      <c r="P1307" s="36" t="s">
        <v>1178</v>
      </c>
      <c r="Q1307" s="36" t="s">
        <v>1179</v>
      </c>
    </row>
    <row r="1308" spans="1:17">
      <c r="A1308" s="36" t="s">
        <v>9049</v>
      </c>
      <c r="B1308" s="36" t="str">
        <f t="shared" si="100"/>
        <v>_30918</v>
      </c>
      <c r="C1308" s="36" t="s">
        <v>9050</v>
      </c>
      <c r="D1308" s="36" t="s">
        <v>89</v>
      </c>
      <c r="E1308" s="36" t="str">
        <f t="shared" si="101"/>
        <v>_CAMSU</v>
      </c>
      <c r="F1308" s="36" t="s">
        <v>46</v>
      </c>
      <c r="G1308" s="36" t="s">
        <v>1031</v>
      </c>
      <c r="H1308" s="36" t="str">
        <f t="shared" si="102"/>
        <v>_VCUGA</v>
      </c>
      <c r="I1308" s="36" t="s">
        <v>1032</v>
      </c>
      <c r="J1308" s="36" t="s">
        <v>1160</v>
      </c>
      <c r="K1308" s="36" t="str">
        <f t="shared" si="103"/>
        <v>_UG1AE</v>
      </c>
      <c r="L1308" s="36" t="s">
        <v>1161</v>
      </c>
      <c r="M1308" s="36" t="s">
        <v>1162</v>
      </c>
      <c r="N1308" s="36" t="str">
        <f t="shared" si="104"/>
        <v>_FFASO</v>
      </c>
      <c r="O1308" s="36" t="s">
        <v>1163</v>
      </c>
      <c r="P1308" s="36" t="s">
        <v>1178</v>
      </c>
      <c r="Q1308" s="36" t="s">
        <v>1179</v>
      </c>
    </row>
    <row r="1309" spans="1:17">
      <c r="A1309" s="36" t="s">
        <v>9051</v>
      </c>
      <c r="B1309" s="36" t="str">
        <f t="shared" si="100"/>
        <v>_30919</v>
      </c>
      <c r="C1309" s="36" t="s">
        <v>9052</v>
      </c>
      <c r="D1309" s="36" t="s">
        <v>89</v>
      </c>
      <c r="E1309" s="36" t="str">
        <f t="shared" si="101"/>
        <v>_CAMSU</v>
      </c>
      <c r="F1309" s="36" t="s">
        <v>46</v>
      </c>
      <c r="G1309" s="36" t="s">
        <v>1031</v>
      </c>
      <c r="H1309" s="36" t="str">
        <f t="shared" si="102"/>
        <v>_VCUGA</v>
      </c>
      <c r="I1309" s="36" t="s">
        <v>1032</v>
      </c>
      <c r="J1309" s="36" t="s">
        <v>1160</v>
      </c>
      <c r="K1309" s="36" t="str">
        <f t="shared" si="103"/>
        <v>_UG1AE</v>
      </c>
      <c r="L1309" s="36" t="s">
        <v>1161</v>
      </c>
      <c r="M1309" s="36" t="s">
        <v>1162</v>
      </c>
      <c r="N1309" s="36" t="str">
        <f t="shared" si="104"/>
        <v>_FFASO</v>
      </c>
      <c r="O1309" s="36" t="s">
        <v>1163</v>
      </c>
      <c r="P1309" s="36" t="s">
        <v>1178</v>
      </c>
      <c r="Q1309" s="36" t="s">
        <v>1179</v>
      </c>
    </row>
    <row r="1310" spans="1:17">
      <c r="A1310" s="36" t="s">
        <v>9053</v>
      </c>
      <c r="B1310" s="36" t="str">
        <f t="shared" si="100"/>
        <v>_30920</v>
      </c>
      <c r="C1310" s="36" t="s">
        <v>9054</v>
      </c>
      <c r="D1310" s="36" t="s">
        <v>89</v>
      </c>
      <c r="E1310" s="36" t="str">
        <f t="shared" si="101"/>
        <v>_CAMSU</v>
      </c>
      <c r="F1310" s="36" t="s">
        <v>46</v>
      </c>
      <c r="G1310" s="36" t="s">
        <v>1031</v>
      </c>
      <c r="H1310" s="36" t="str">
        <f t="shared" si="102"/>
        <v>_VCUGA</v>
      </c>
      <c r="I1310" s="36" t="s">
        <v>1032</v>
      </c>
      <c r="J1310" s="36" t="s">
        <v>1160</v>
      </c>
      <c r="K1310" s="36" t="str">
        <f t="shared" si="103"/>
        <v>_UG1AE</v>
      </c>
      <c r="L1310" s="36" t="s">
        <v>1161</v>
      </c>
      <c r="M1310" s="36" t="s">
        <v>1162</v>
      </c>
      <c r="N1310" s="36" t="str">
        <f t="shared" si="104"/>
        <v>_FFASO</v>
      </c>
      <c r="O1310" s="36" t="s">
        <v>1163</v>
      </c>
      <c r="P1310" s="36" t="s">
        <v>1178</v>
      </c>
      <c r="Q1310" s="36" t="s">
        <v>1179</v>
      </c>
    </row>
    <row r="1311" spans="1:17">
      <c r="A1311" s="36" t="s">
        <v>9055</v>
      </c>
      <c r="B1311" s="36" t="str">
        <f t="shared" si="100"/>
        <v>_30921</v>
      </c>
      <c r="C1311" s="36" t="s">
        <v>9056</v>
      </c>
      <c r="D1311" s="36" t="s">
        <v>89</v>
      </c>
      <c r="E1311" s="36" t="str">
        <f t="shared" si="101"/>
        <v>_CAMSU</v>
      </c>
      <c r="F1311" s="36" t="s">
        <v>46</v>
      </c>
      <c r="G1311" s="36" t="s">
        <v>1031</v>
      </c>
      <c r="H1311" s="36" t="str">
        <f t="shared" si="102"/>
        <v>_VCUGA</v>
      </c>
      <c r="I1311" s="36" t="s">
        <v>1032</v>
      </c>
      <c r="J1311" s="36" t="s">
        <v>1160</v>
      </c>
      <c r="K1311" s="36" t="str">
        <f t="shared" si="103"/>
        <v>_UG1AE</v>
      </c>
      <c r="L1311" s="36" t="s">
        <v>1161</v>
      </c>
      <c r="M1311" s="36" t="s">
        <v>1162</v>
      </c>
      <c r="N1311" s="36" t="str">
        <f t="shared" si="104"/>
        <v>_FFASO</v>
      </c>
      <c r="O1311" s="36" t="s">
        <v>1163</v>
      </c>
      <c r="P1311" s="36" t="s">
        <v>1178</v>
      </c>
      <c r="Q1311" s="36" t="s">
        <v>1179</v>
      </c>
    </row>
    <row r="1312" spans="1:17">
      <c r="A1312" s="36" t="s">
        <v>9057</v>
      </c>
      <c r="B1312" s="36" t="str">
        <f t="shared" si="100"/>
        <v>_30922</v>
      </c>
      <c r="C1312" s="36" t="s">
        <v>9058</v>
      </c>
      <c r="D1312" s="36" t="s">
        <v>89</v>
      </c>
      <c r="E1312" s="36" t="str">
        <f t="shared" si="101"/>
        <v>_CAMSU</v>
      </c>
      <c r="F1312" s="36" t="s">
        <v>46</v>
      </c>
      <c r="G1312" s="36" t="s">
        <v>1031</v>
      </c>
      <c r="H1312" s="36" t="str">
        <f t="shared" si="102"/>
        <v>_VCUGA</v>
      </c>
      <c r="I1312" s="36" t="s">
        <v>1032</v>
      </c>
      <c r="J1312" s="36" t="s">
        <v>1160</v>
      </c>
      <c r="K1312" s="36" t="str">
        <f t="shared" si="103"/>
        <v>_UG1AE</v>
      </c>
      <c r="L1312" s="36" t="s">
        <v>1161</v>
      </c>
      <c r="M1312" s="36" t="s">
        <v>1162</v>
      </c>
      <c r="N1312" s="36" t="str">
        <f t="shared" si="104"/>
        <v>_FFASO</v>
      </c>
      <c r="O1312" s="36" t="s">
        <v>1163</v>
      </c>
      <c r="P1312" s="36" t="s">
        <v>1178</v>
      </c>
      <c r="Q1312" s="36" t="s">
        <v>1179</v>
      </c>
    </row>
    <row r="1313" spans="1:17">
      <c r="A1313" s="36" t="s">
        <v>9059</v>
      </c>
      <c r="B1313" s="36" t="str">
        <f t="shared" si="100"/>
        <v>_30923</v>
      </c>
      <c r="C1313" s="36" t="s">
        <v>9060</v>
      </c>
      <c r="D1313" s="36" t="s">
        <v>89</v>
      </c>
      <c r="E1313" s="36" t="str">
        <f t="shared" si="101"/>
        <v>_CAMSU</v>
      </c>
      <c r="F1313" s="36" t="s">
        <v>46</v>
      </c>
      <c r="G1313" s="36" t="s">
        <v>1031</v>
      </c>
      <c r="H1313" s="36" t="str">
        <f t="shared" si="102"/>
        <v>_VCUGA</v>
      </c>
      <c r="I1313" s="36" t="s">
        <v>1032</v>
      </c>
      <c r="J1313" s="36" t="s">
        <v>1160</v>
      </c>
      <c r="K1313" s="36" t="str">
        <f t="shared" si="103"/>
        <v>_UG1AE</v>
      </c>
      <c r="L1313" s="36" t="s">
        <v>1161</v>
      </c>
      <c r="M1313" s="36" t="s">
        <v>1162</v>
      </c>
      <c r="N1313" s="36" t="str">
        <f t="shared" si="104"/>
        <v>_FFASO</v>
      </c>
      <c r="O1313" s="36" t="s">
        <v>1163</v>
      </c>
      <c r="P1313" s="36" t="s">
        <v>1178</v>
      </c>
      <c r="Q1313" s="36" t="s">
        <v>1179</v>
      </c>
    </row>
    <row r="1314" spans="1:17">
      <c r="A1314" s="36" t="s">
        <v>9061</v>
      </c>
      <c r="B1314" s="36" t="str">
        <f t="shared" si="100"/>
        <v>_30924</v>
      </c>
      <c r="C1314" s="36" t="s">
        <v>9062</v>
      </c>
      <c r="D1314" s="36" t="s">
        <v>89</v>
      </c>
      <c r="E1314" s="36" t="str">
        <f t="shared" si="101"/>
        <v>_CAMSU</v>
      </c>
      <c r="F1314" s="36" t="s">
        <v>46</v>
      </c>
      <c r="G1314" s="36" t="s">
        <v>1031</v>
      </c>
      <c r="H1314" s="36" t="str">
        <f t="shared" si="102"/>
        <v>_VCUGA</v>
      </c>
      <c r="I1314" s="36" t="s">
        <v>1032</v>
      </c>
      <c r="J1314" s="36" t="s">
        <v>1160</v>
      </c>
      <c r="K1314" s="36" t="str">
        <f t="shared" si="103"/>
        <v>_UG1AE</v>
      </c>
      <c r="L1314" s="36" t="s">
        <v>1161</v>
      </c>
      <c r="M1314" s="36" t="s">
        <v>1162</v>
      </c>
      <c r="N1314" s="36" t="str">
        <f t="shared" si="104"/>
        <v>_FFASO</v>
      </c>
      <c r="O1314" s="36" t="s">
        <v>1163</v>
      </c>
      <c r="P1314" s="36" t="s">
        <v>1178</v>
      </c>
      <c r="Q1314" s="36" t="s">
        <v>1179</v>
      </c>
    </row>
    <row r="1315" spans="1:17">
      <c r="A1315" s="36" t="s">
        <v>9063</v>
      </c>
      <c r="B1315" s="36" t="str">
        <f t="shared" si="100"/>
        <v>_30925</v>
      </c>
      <c r="C1315" s="36" t="s">
        <v>9064</v>
      </c>
      <c r="D1315" s="36" t="s">
        <v>89</v>
      </c>
      <c r="E1315" s="36" t="str">
        <f t="shared" si="101"/>
        <v>_CAMSU</v>
      </c>
      <c r="F1315" s="36" t="s">
        <v>46</v>
      </c>
      <c r="G1315" s="36" t="s">
        <v>1031</v>
      </c>
      <c r="H1315" s="36" t="str">
        <f t="shared" si="102"/>
        <v>_VCUGA</v>
      </c>
      <c r="I1315" s="36" t="s">
        <v>1032</v>
      </c>
      <c r="J1315" s="36" t="s">
        <v>1160</v>
      </c>
      <c r="K1315" s="36" t="str">
        <f t="shared" si="103"/>
        <v>_UG1AE</v>
      </c>
      <c r="L1315" s="36" t="s">
        <v>1161</v>
      </c>
      <c r="M1315" s="36" t="s">
        <v>1162</v>
      </c>
      <c r="N1315" s="36" t="str">
        <f t="shared" si="104"/>
        <v>_FFASO</v>
      </c>
      <c r="O1315" s="36" t="s">
        <v>1163</v>
      </c>
      <c r="P1315" s="36" t="s">
        <v>1178</v>
      </c>
      <c r="Q1315" s="36" t="s">
        <v>1179</v>
      </c>
    </row>
    <row r="1316" spans="1:17">
      <c r="A1316" s="36" t="s">
        <v>9065</v>
      </c>
      <c r="B1316" s="36" t="str">
        <f t="shared" si="100"/>
        <v>_30926</v>
      </c>
      <c r="C1316" s="36" t="s">
        <v>9066</v>
      </c>
      <c r="D1316" s="36" t="s">
        <v>89</v>
      </c>
      <c r="E1316" s="36" t="str">
        <f t="shared" si="101"/>
        <v>_CAMSU</v>
      </c>
      <c r="F1316" s="36" t="s">
        <v>46</v>
      </c>
      <c r="G1316" s="36" t="s">
        <v>1031</v>
      </c>
      <c r="H1316" s="36" t="str">
        <f t="shared" si="102"/>
        <v>_VCUGA</v>
      </c>
      <c r="I1316" s="36" t="s">
        <v>1032</v>
      </c>
      <c r="J1316" s="36" t="s">
        <v>1160</v>
      </c>
      <c r="K1316" s="36" t="str">
        <f t="shared" si="103"/>
        <v>_UG1AE</v>
      </c>
      <c r="L1316" s="36" t="s">
        <v>1161</v>
      </c>
      <c r="M1316" s="36" t="s">
        <v>1162</v>
      </c>
      <c r="N1316" s="36" t="str">
        <f t="shared" si="104"/>
        <v>_FFASO</v>
      </c>
      <c r="O1316" s="36" t="s">
        <v>1163</v>
      </c>
      <c r="P1316" s="36" t="s">
        <v>1178</v>
      </c>
      <c r="Q1316" s="36" t="s">
        <v>1179</v>
      </c>
    </row>
    <row r="1317" spans="1:17">
      <c r="A1317" s="36" t="s">
        <v>9067</v>
      </c>
      <c r="B1317" s="36" t="str">
        <f t="shared" si="100"/>
        <v>_30927</v>
      </c>
      <c r="C1317" s="36" t="s">
        <v>9068</v>
      </c>
      <c r="D1317" s="36" t="s">
        <v>89</v>
      </c>
      <c r="E1317" s="36" t="str">
        <f t="shared" si="101"/>
        <v>_CAMSU</v>
      </c>
      <c r="F1317" s="36" t="s">
        <v>46</v>
      </c>
      <c r="G1317" s="36" t="s">
        <v>1031</v>
      </c>
      <c r="H1317" s="36" t="str">
        <f t="shared" si="102"/>
        <v>_VCUGA</v>
      </c>
      <c r="I1317" s="36" t="s">
        <v>1032</v>
      </c>
      <c r="J1317" s="36" t="s">
        <v>1160</v>
      </c>
      <c r="K1317" s="36" t="str">
        <f t="shared" si="103"/>
        <v>_UG1AE</v>
      </c>
      <c r="L1317" s="36" t="s">
        <v>1161</v>
      </c>
      <c r="M1317" s="36" t="s">
        <v>1162</v>
      </c>
      <c r="N1317" s="36" t="str">
        <f t="shared" si="104"/>
        <v>_FFASO</v>
      </c>
      <c r="O1317" s="36" t="s">
        <v>1163</v>
      </c>
      <c r="P1317" s="36" t="s">
        <v>1178</v>
      </c>
      <c r="Q1317" s="36" t="s">
        <v>1179</v>
      </c>
    </row>
    <row r="1318" spans="1:17">
      <c r="A1318" s="36" t="s">
        <v>9069</v>
      </c>
      <c r="B1318" s="36" t="str">
        <f t="shared" si="100"/>
        <v>_30928</v>
      </c>
      <c r="C1318" s="36" t="s">
        <v>9070</v>
      </c>
      <c r="D1318" s="36" t="s">
        <v>89</v>
      </c>
      <c r="E1318" s="36" t="str">
        <f t="shared" si="101"/>
        <v>_CAMSU</v>
      </c>
      <c r="F1318" s="36" t="s">
        <v>46</v>
      </c>
      <c r="G1318" s="36" t="s">
        <v>1031</v>
      </c>
      <c r="H1318" s="36" t="str">
        <f t="shared" si="102"/>
        <v>_VCUGA</v>
      </c>
      <c r="I1318" s="36" t="s">
        <v>1032</v>
      </c>
      <c r="J1318" s="36" t="s">
        <v>1160</v>
      </c>
      <c r="K1318" s="36" t="str">
        <f t="shared" si="103"/>
        <v>_UG1AE</v>
      </c>
      <c r="L1318" s="36" t="s">
        <v>1161</v>
      </c>
      <c r="M1318" s="36" t="s">
        <v>1162</v>
      </c>
      <c r="N1318" s="36" t="str">
        <f t="shared" si="104"/>
        <v>_FFASO</v>
      </c>
      <c r="O1318" s="36" t="s">
        <v>1163</v>
      </c>
      <c r="P1318" s="36" t="s">
        <v>1178</v>
      </c>
      <c r="Q1318" s="36" t="s">
        <v>1179</v>
      </c>
    </row>
    <row r="1319" spans="1:17">
      <c r="A1319" s="36" t="s">
        <v>9071</v>
      </c>
      <c r="B1319" s="36" t="str">
        <f t="shared" si="100"/>
        <v>_30929</v>
      </c>
      <c r="C1319" s="36" t="s">
        <v>9072</v>
      </c>
      <c r="D1319" s="36" t="s">
        <v>89</v>
      </c>
      <c r="E1319" s="36" t="str">
        <f t="shared" si="101"/>
        <v>_CAMSU</v>
      </c>
      <c r="F1319" s="36" t="s">
        <v>46</v>
      </c>
      <c r="G1319" s="36" t="s">
        <v>1031</v>
      </c>
      <c r="H1319" s="36" t="str">
        <f t="shared" si="102"/>
        <v>_VCUGA</v>
      </c>
      <c r="I1319" s="36" t="s">
        <v>1032</v>
      </c>
      <c r="J1319" s="36" t="s">
        <v>1160</v>
      </c>
      <c r="K1319" s="36" t="str">
        <f t="shared" si="103"/>
        <v>_UG1AE</v>
      </c>
      <c r="L1319" s="36" t="s">
        <v>1161</v>
      </c>
      <c r="M1319" s="36" t="s">
        <v>1162</v>
      </c>
      <c r="N1319" s="36" t="str">
        <f t="shared" si="104"/>
        <v>_FFASO</v>
      </c>
      <c r="O1319" s="36" t="s">
        <v>1163</v>
      </c>
      <c r="P1319" s="36" t="s">
        <v>1178</v>
      </c>
      <c r="Q1319" s="36" t="s">
        <v>1179</v>
      </c>
    </row>
    <row r="1320" spans="1:17">
      <c r="A1320" s="36" t="s">
        <v>9073</v>
      </c>
      <c r="B1320" s="36" t="str">
        <f t="shared" si="100"/>
        <v>_30930</v>
      </c>
      <c r="C1320" s="36" t="s">
        <v>9074</v>
      </c>
      <c r="D1320" s="36" t="s">
        <v>89</v>
      </c>
      <c r="E1320" s="36" t="str">
        <f t="shared" si="101"/>
        <v>_CAMSU</v>
      </c>
      <c r="F1320" s="36" t="s">
        <v>46</v>
      </c>
      <c r="G1320" s="36" t="s">
        <v>1031</v>
      </c>
      <c r="H1320" s="36" t="str">
        <f t="shared" si="102"/>
        <v>_VCUGA</v>
      </c>
      <c r="I1320" s="36" t="s">
        <v>1032</v>
      </c>
      <c r="J1320" s="36" t="s">
        <v>1160</v>
      </c>
      <c r="K1320" s="36" t="str">
        <f t="shared" si="103"/>
        <v>_UG1AE</v>
      </c>
      <c r="L1320" s="36" t="s">
        <v>1161</v>
      </c>
      <c r="M1320" s="36" t="s">
        <v>1162</v>
      </c>
      <c r="N1320" s="36" t="str">
        <f t="shared" si="104"/>
        <v>_FFASO</v>
      </c>
      <c r="O1320" s="36" t="s">
        <v>1163</v>
      </c>
      <c r="P1320" s="36" t="s">
        <v>1178</v>
      </c>
      <c r="Q1320" s="36" t="s">
        <v>1179</v>
      </c>
    </row>
    <row r="1321" spans="1:17">
      <c r="A1321" s="36" t="s">
        <v>9075</v>
      </c>
      <c r="B1321" s="36" t="str">
        <f t="shared" si="100"/>
        <v>_30931</v>
      </c>
      <c r="C1321" s="36" t="s">
        <v>9076</v>
      </c>
      <c r="D1321" s="36" t="s">
        <v>89</v>
      </c>
      <c r="E1321" s="36" t="str">
        <f t="shared" si="101"/>
        <v>_CAMSU</v>
      </c>
      <c r="F1321" s="36" t="s">
        <v>46</v>
      </c>
      <c r="G1321" s="36" t="s">
        <v>1031</v>
      </c>
      <c r="H1321" s="36" t="str">
        <f t="shared" si="102"/>
        <v>_VCUGA</v>
      </c>
      <c r="I1321" s="36" t="s">
        <v>1032</v>
      </c>
      <c r="J1321" s="36" t="s">
        <v>1160</v>
      </c>
      <c r="K1321" s="36" t="str">
        <f t="shared" si="103"/>
        <v>_UG1AE</v>
      </c>
      <c r="L1321" s="36" t="s">
        <v>1161</v>
      </c>
      <c r="M1321" s="36" t="s">
        <v>1162</v>
      </c>
      <c r="N1321" s="36" t="str">
        <f t="shared" si="104"/>
        <v>_FFASO</v>
      </c>
      <c r="O1321" s="36" t="s">
        <v>1163</v>
      </c>
      <c r="P1321" s="36" t="s">
        <v>1178</v>
      </c>
      <c r="Q1321" s="36" t="s">
        <v>1179</v>
      </c>
    </row>
    <row r="1322" spans="1:17">
      <c r="A1322" s="36" t="s">
        <v>9077</v>
      </c>
      <c r="B1322" s="36" t="str">
        <f t="shared" si="100"/>
        <v>_30932</v>
      </c>
      <c r="C1322" s="36" t="s">
        <v>9078</v>
      </c>
      <c r="D1322" s="36" t="s">
        <v>89</v>
      </c>
      <c r="E1322" s="36" t="str">
        <f t="shared" si="101"/>
        <v>_CAMSU</v>
      </c>
      <c r="F1322" s="36" t="s">
        <v>46</v>
      </c>
      <c r="G1322" s="36" t="s">
        <v>1031</v>
      </c>
      <c r="H1322" s="36" t="str">
        <f t="shared" si="102"/>
        <v>_VCUGA</v>
      </c>
      <c r="I1322" s="36" t="s">
        <v>1032</v>
      </c>
      <c r="J1322" s="36" t="s">
        <v>1160</v>
      </c>
      <c r="K1322" s="36" t="str">
        <f t="shared" si="103"/>
        <v>_UG1AE</v>
      </c>
      <c r="L1322" s="36" t="s">
        <v>1161</v>
      </c>
      <c r="M1322" s="36" t="s">
        <v>1162</v>
      </c>
      <c r="N1322" s="36" t="str">
        <f t="shared" si="104"/>
        <v>_FFASO</v>
      </c>
      <c r="O1322" s="36" t="s">
        <v>1163</v>
      </c>
      <c r="P1322" s="36" t="s">
        <v>1178</v>
      </c>
      <c r="Q1322" s="36" t="s">
        <v>1179</v>
      </c>
    </row>
    <row r="1323" spans="1:17">
      <c r="A1323" s="36" t="s">
        <v>9079</v>
      </c>
      <c r="B1323" s="36" t="str">
        <f t="shared" si="100"/>
        <v>_30933</v>
      </c>
      <c r="C1323" s="36" t="s">
        <v>9080</v>
      </c>
      <c r="D1323" s="36" t="s">
        <v>89</v>
      </c>
      <c r="E1323" s="36" t="str">
        <f t="shared" si="101"/>
        <v>_CAMSU</v>
      </c>
      <c r="F1323" s="36" t="s">
        <v>46</v>
      </c>
      <c r="G1323" s="36" t="s">
        <v>1031</v>
      </c>
      <c r="H1323" s="36" t="str">
        <f t="shared" si="102"/>
        <v>_VCUGA</v>
      </c>
      <c r="I1323" s="36" t="s">
        <v>1032</v>
      </c>
      <c r="J1323" s="36" t="s">
        <v>1160</v>
      </c>
      <c r="K1323" s="36" t="str">
        <f t="shared" si="103"/>
        <v>_UG1AE</v>
      </c>
      <c r="L1323" s="36" t="s">
        <v>1161</v>
      </c>
      <c r="M1323" s="36" t="s">
        <v>1162</v>
      </c>
      <c r="N1323" s="36" t="str">
        <f t="shared" si="104"/>
        <v>_FFASO</v>
      </c>
      <c r="O1323" s="36" t="s">
        <v>1163</v>
      </c>
      <c r="P1323" s="36" t="s">
        <v>1178</v>
      </c>
      <c r="Q1323" s="36" t="s">
        <v>1179</v>
      </c>
    </row>
    <row r="1324" spans="1:17">
      <c r="A1324" s="36" t="s">
        <v>9081</v>
      </c>
      <c r="B1324" s="36" t="str">
        <f t="shared" si="100"/>
        <v>_30934</v>
      </c>
      <c r="C1324" s="36" t="s">
        <v>9082</v>
      </c>
      <c r="D1324" s="36" t="s">
        <v>89</v>
      </c>
      <c r="E1324" s="36" t="str">
        <f t="shared" si="101"/>
        <v>_CAMSU</v>
      </c>
      <c r="F1324" s="36" t="s">
        <v>46</v>
      </c>
      <c r="G1324" s="36" t="s">
        <v>1031</v>
      </c>
      <c r="H1324" s="36" t="str">
        <f t="shared" si="102"/>
        <v>_VCUGA</v>
      </c>
      <c r="I1324" s="36" t="s">
        <v>1032</v>
      </c>
      <c r="J1324" s="36" t="s">
        <v>1160</v>
      </c>
      <c r="K1324" s="36" t="str">
        <f t="shared" si="103"/>
        <v>_UG1AE</v>
      </c>
      <c r="L1324" s="36" t="s">
        <v>1161</v>
      </c>
      <c r="M1324" s="36" t="s">
        <v>1162</v>
      </c>
      <c r="N1324" s="36" t="str">
        <f t="shared" si="104"/>
        <v>_FFASO</v>
      </c>
      <c r="O1324" s="36" t="s">
        <v>1163</v>
      </c>
      <c r="P1324" s="36" t="s">
        <v>1178</v>
      </c>
      <c r="Q1324" s="36" t="s">
        <v>1179</v>
      </c>
    </row>
    <row r="1325" spans="1:17">
      <c r="A1325" s="36" t="s">
        <v>9083</v>
      </c>
      <c r="B1325" s="36" t="str">
        <f t="shared" si="100"/>
        <v>_30935</v>
      </c>
      <c r="C1325" s="36" t="s">
        <v>9084</v>
      </c>
      <c r="D1325" s="36" t="s">
        <v>89</v>
      </c>
      <c r="E1325" s="36" t="str">
        <f t="shared" si="101"/>
        <v>_CAMSU</v>
      </c>
      <c r="F1325" s="36" t="s">
        <v>46</v>
      </c>
      <c r="G1325" s="36" t="s">
        <v>1031</v>
      </c>
      <c r="H1325" s="36" t="str">
        <f t="shared" si="102"/>
        <v>_VCUGA</v>
      </c>
      <c r="I1325" s="36" t="s">
        <v>1032</v>
      </c>
      <c r="J1325" s="36" t="s">
        <v>1160</v>
      </c>
      <c r="K1325" s="36" t="str">
        <f t="shared" si="103"/>
        <v>_UG1AE</v>
      </c>
      <c r="L1325" s="36" t="s">
        <v>1161</v>
      </c>
      <c r="M1325" s="36" t="s">
        <v>1162</v>
      </c>
      <c r="N1325" s="36" t="str">
        <f t="shared" si="104"/>
        <v>_FFASO</v>
      </c>
      <c r="O1325" s="36" t="s">
        <v>1163</v>
      </c>
      <c r="P1325" s="36" t="s">
        <v>1178</v>
      </c>
      <c r="Q1325" s="36" t="s">
        <v>1179</v>
      </c>
    </row>
    <row r="1326" spans="1:17">
      <c r="A1326" s="36" t="s">
        <v>9085</v>
      </c>
      <c r="B1326" s="36" t="str">
        <f t="shared" si="100"/>
        <v>_30936</v>
      </c>
      <c r="C1326" s="36" t="s">
        <v>9086</v>
      </c>
      <c r="D1326" s="36" t="s">
        <v>89</v>
      </c>
      <c r="E1326" s="36" t="str">
        <f t="shared" si="101"/>
        <v>_CAMSU</v>
      </c>
      <c r="F1326" s="36" t="s">
        <v>46</v>
      </c>
      <c r="G1326" s="36" t="s">
        <v>1031</v>
      </c>
      <c r="H1326" s="36" t="str">
        <f t="shared" si="102"/>
        <v>_VCUGA</v>
      </c>
      <c r="I1326" s="36" t="s">
        <v>1032</v>
      </c>
      <c r="J1326" s="36" t="s">
        <v>1160</v>
      </c>
      <c r="K1326" s="36" t="str">
        <f t="shared" si="103"/>
        <v>_UG1AE</v>
      </c>
      <c r="L1326" s="36" t="s">
        <v>1161</v>
      </c>
      <c r="M1326" s="36" t="s">
        <v>1162</v>
      </c>
      <c r="N1326" s="36" t="str">
        <f t="shared" si="104"/>
        <v>_FFASO</v>
      </c>
      <c r="O1326" s="36" t="s">
        <v>1163</v>
      </c>
      <c r="P1326" s="36" t="s">
        <v>1178</v>
      </c>
      <c r="Q1326" s="36" t="s">
        <v>1179</v>
      </c>
    </row>
    <row r="1327" spans="1:17">
      <c r="A1327" s="36" t="s">
        <v>9087</v>
      </c>
      <c r="B1327" s="36" t="str">
        <f t="shared" si="100"/>
        <v>_30937</v>
      </c>
      <c r="C1327" s="36" t="s">
        <v>9088</v>
      </c>
      <c r="D1327" s="36" t="s">
        <v>89</v>
      </c>
      <c r="E1327" s="36" t="str">
        <f t="shared" si="101"/>
        <v>_CAMSU</v>
      </c>
      <c r="F1327" s="36" t="s">
        <v>46</v>
      </c>
      <c r="G1327" s="36" t="s">
        <v>1031</v>
      </c>
      <c r="H1327" s="36" t="str">
        <f t="shared" si="102"/>
        <v>_VCUGA</v>
      </c>
      <c r="I1327" s="36" t="s">
        <v>1032</v>
      </c>
      <c r="J1327" s="36" t="s">
        <v>1160</v>
      </c>
      <c r="K1327" s="36" t="str">
        <f t="shared" si="103"/>
        <v>_UG1AE</v>
      </c>
      <c r="L1327" s="36" t="s">
        <v>1161</v>
      </c>
      <c r="M1327" s="36" t="s">
        <v>1162</v>
      </c>
      <c r="N1327" s="36" t="str">
        <f t="shared" si="104"/>
        <v>_FFASO</v>
      </c>
      <c r="O1327" s="36" t="s">
        <v>1163</v>
      </c>
      <c r="P1327" s="36" t="s">
        <v>1178</v>
      </c>
      <c r="Q1327" s="36" t="s">
        <v>1179</v>
      </c>
    </row>
    <row r="1328" spans="1:17">
      <c r="A1328" s="36" t="s">
        <v>9089</v>
      </c>
      <c r="B1328" s="36" t="str">
        <f t="shared" si="100"/>
        <v>_30938</v>
      </c>
      <c r="C1328" s="36" t="s">
        <v>9090</v>
      </c>
      <c r="D1328" s="36" t="s">
        <v>89</v>
      </c>
      <c r="E1328" s="36" t="str">
        <f t="shared" si="101"/>
        <v>_CAMSU</v>
      </c>
      <c r="F1328" s="36" t="s">
        <v>46</v>
      </c>
      <c r="G1328" s="36" t="s">
        <v>1031</v>
      </c>
      <c r="H1328" s="36" t="str">
        <f t="shared" si="102"/>
        <v>_VCUGA</v>
      </c>
      <c r="I1328" s="36" t="s">
        <v>1032</v>
      </c>
      <c r="J1328" s="36" t="s">
        <v>1160</v>
      </c>
      <c r="K1328" s="36" t="str">
        <f t="shared" si="103"/>
        <v>_UG1AE</v>
      </c>
      <c r="L1328" s="36" t="s">
        <v>1161</v>
      </c>
      <c r="M1328" s="36" t="s">
        <v>1162</v>
      </c>
      <c r="N1328" s="36" t="str">
        <f t="shared" si="104"/>
        <v>_FFASO</v>
      </c>
      <c r="O1328" s="36" t="s">
        <v>1163</v>
      </c>
      <c r="P1328" s="36" t="s">
        <v>1178</v>
      </c>
      <c r="Q1328" s="36" t="s">
        <v>1179</v>
      </c>
    </row>
    <row r="1329" spans="1:17">
      <c r="A1329" s="36" t="s">
        <v>9091</v>
      </c>
      <c r="B1329" s="36" t="str">
        <f t="shared" si="100"/>
        <v>_30939</v>
      </c>
      <c r="C1329" s="36" t="s">
        <v>9092</v>
      </c>
      <c r="D1329" s="36" t="s">
        <v>89</v>
      </c>
      <c r="E1329" s="36" t="str">
        <f t="shared" si="101"/>
        <v>_CAMSU</v>
      </c>
      <c r="F1329" s="36" t="s">
        <v>46</v>
      </c>
      <c r="G1329" s="36" t="s">
        <v>1031</v>
      </c>
      <c r="H1329" s="36" t="str">
        <f t="shared" si="102"/>
        <v>_VCUGA</v>
      </c>
      <c r="I1329" s="36" t="s">
        <v>1032</v>
      </c>
      <c r="J1329" s="36" t="s">
        <v>1160</v>
      </c>
      <c r="K1329" s="36" t="str">
        <f t="shared" si="103"/>
        <v>_UG1AE</v>
      </c>
      <c r="L1329" s="36" t="s">
        <v>1161</v>
      </c>
      <c r="M1329" s="36" t="s">
        <v>1162</v>
      </c>
      <c r="N1329" s="36" t="str">
        <f t="shared" si="104"/>
        <v>_FFASO</v>
      </c>
      <c r="O1329" s="36" t="s">
        <v>1163</v>
      </c>
      <c r="P1329" s="36" t="s">
        <v>1178</v>
      </c>
      <c r="Q1329" s="36" t="s">
        <v>1179</v>
      </c>
    </row>
    <row r="1330" spans="1:17">
      <c r="A1330" s="36" t="s">
        <v>9093</v>
      </c>
      <c r="B1330" s="36" t="str">
        <f t="shared" si="100"/>
        <v>_30940</v>
      </c>
      <c r="C1330" s="36" t="s">
        <v>9094</v>
      </c>
      <c r="D1330" s="36" t="s">
        <v>89</v>
      </c>
      <c r="E1330" s="36" t="str">
        <f t="shared" si="101"/>
        <v>_CAMSU</v>
      </c>
      <c r="F1330" s="36" t="s">
        <v>46</v>
      </c>
      <c r="G1330" s="36" t="s">
        <v>1031</v>
      </c>
      <c r="H1330" s="36" t="str">
        <f t="shared" si="102"/>
        <v>_VCUGA</v>
      </c>
      <c r="I1330" s="36" t="s">
        <v>1032</v>
      </c>
      <c r="J1330" s="36" t="s">
        <v>1160</v>
      </c>
      <c r="K1330" s="36" t="str">
        <f t="shared" si="103"/>
        <v>_UG1AE</v>
      </c>
      <c r="L1330" s="36" t="s">
        <v>1161</v>
      </c>
      <c r="M1330" s="36" t="s">
        <v>1162</v>
      </c>
      <c r="N1330" s="36" t="str">
        <f t="shared" si="104"/>
        <v>_FFASO</v>
      </c>
      <c r="O1330" s="36" t="s">
        <v>1163</v>
      </c>
      <c r="P1330" s="36" t="s">
        <v>1178</v>
      </c>
      <c r="Q1330" s="36" t="s">
        <v>1179</v>
      </c>
    </row>
    <row r="1331" spans="1:17">
      <c r="A1331" s="36" t="s">
        <v>9095</v>
      </c>
      <c r="B1331" s="36" t="str">
        <f t="shared" si="100"/>
        <v>_30941</v>
      </c>
      <c r="C1331" s="36" t="s">
        <v>9096</v>
      </c>
      <c r="D1331" s="36" t="s">
        <v>89</v>
      </c>
      <c r="E1331" s="36" t="str">
        <f t="shared" si="101"/>
        <v>_CAMSU</v>
      </c>
      <c r="F1331" s="36" t="s">
        <v>46</v>
      </c>
      <c r="G1331" s="36" t="s">
        <v>1031</v>
      </c>
      <c r="H1331" s="36" t="str">
        <f t="shared" si="102"/>
        <v>_VCUGA</v>
      </c>
      <c r="I1331" s="36" t="s">
        <v>1032</v>
      </c>
      <c r="J1331" s="36" t="s">
        <v>1160</v>
      </c>
      <c r="K1331" s="36" t="str">
        <f t="shared" si="103"/>
        <v>_UG1AE</v>
      </c>
      <c r="L1331" s="36" t="s">
        <v>1161</v>
      </c>
      <c r="M1331" s="36" t="s">
        <v>1162</v>
      </c>
      <c r="N1331" s="36" t="str">
        <f t="shared" si="104"/>
        <v>_FFASO</v>
      </c>
      <c r="O1331" s="36" t="s">
        <v>1163</v>
      </c>
      <c r="P1331" s="36" t="s">
        <v>1178</v>
      </c>
      <c r="Q1331" s="36" t="s">
        <v>1179</v>
      </c>
    </row>
    <row r="1332" spans="1:17">
      <c r="A1332" s="36" t="s">
        <v>9097</v>
      </c>
      <c r="B1332" s="36" t="str">
        <f t="shared" si="100"/>
        <v>_30942</v>
      </c>
      <c r="C1332" s="36" t="s">
        <v>9098</v>
      </c>
      <c r="D1332" s="36" t="s">
        <v>89</v>
      </c>
      <c r="E1332" s="36" t="str">
        <f t="shared" si="101"/>
        <v>_CAMSU</v>
      </c>
      <c r="F1332" s="36" t="s">
        <v>46</v>
      </c>
      <c r="G1332" s="36" t="s">
        <v>1031</v>
      </c>
      <c r="H1332" s="36" t="str">
        <f t="shared" si="102"/>
        <v>_VCUGA</v>
      </c>
      <c r="I1332" s="36" t="s">
        <v>1032</v>
      </c>
      <c r="J1332" s="36" t="s">
        <v>1160</v>
      </c>
      <c r="K1332" s="36" t="str">
        <f t="shared" si="103"/>
        <v>_UG1AE</v>
      </c>
      <c r="L1332" s="36" t="s">
        <v>1161</v>
      </c>
      <c r="M1332" s="36" t="s">
        <v>1162</v>
      </c>
      <c r="N1332" s="36" t="str">
        <f t="shared" si="104"/>
        <v>_FFASO</v>
      </c>
      <c r="O1332" s="36" t="s">
        <v>1163</v>
      </c>
      <c r="P1332" s="36" t="s">
        <v>1178</v>
      </c>
      <c r="Q1332" s="36" t="s">
        <v>1179</v>
      </c>
    </row>
    <row r="1333" spans="1:17">
      <c r="A1333" s="36" t="s">
        <v>9099</v>
      </c>
      <c r="B1333" s="36" t="str">
        <f t="shared" si="100"/>
        <v>_30943</v>
      </c>
      <c r="C1333" s="36" t="s">
        <v>9100</v>
      </c>
      <c r="D1333" s="36" t="s">
        <v>89</v>
      </c>
      <c r="E1333" s="36" t="str">
        <f t="shared" si="101"/>
        <v>_CAMSU</v>
      </c>
      <c r="F1333" s="36" t="s">
        <v>46</v>
      </c>
      <c r="G1333" s="36" t="s">
        <v>1031</v>
      </c>
      <c r="H1333" s="36" t="str">
        <f t="shared" si="102"/>
        <v>_VCUGA</v>
      </c>
      <c r="I1333" s="36" t="s">
        <v>1032</v>
      </c>
      <c r="J1333" s="36" t="s">
        <v>1160</v>
      </c>
      <c r="K1333" s="36" t="str">
        <f t="shared" si="103"/>
        <v>_UG1AE</v>
      </c>
      <c r="L1333" s="36" t="s">
        <v>1161</v>
      </c>
      <c r="M1333" s="36" t="s">
        <v>1162</v>
      </c>
      <c r="N1333" s="36" t="str">
        <f t="shared" si="104"/>
        <v>_FFASO</v>
      </c>
      <c r="O1333" s="36" t="s">
        <v>1163</v>
      </c>
      <c r="P1333" s="36" t="s">
        <v>1178</v>
      </c>
      <c r="Q1333" s="36" t="s">
        <v>1179</v>
      </c>
    </row>
    <row r="1334" spans="1:17">
      <c r="A1334" s="36" t="s">
        <v>9101</v>
      </c>
      <c r="B1334" s="36" t="str">
        <f t="shared" si="100"/>
        <v>_30944</v>
      </c>
      <c r="C1334" s="36" t="s">
        <v>9102</v>
      </c>
      <c r="D1334" s="36" t="s">
        <v>89</v>
      </c>
      <c r="E1334" s="36" t="str">
        <f t="shared" si="101"/>
        <v>_CAMSU</v>
      </c>
      <c r="F1334" s="36" t="s">
        <v>46</v>
      </c>
      <c r="G1334" s="36" t="s">
        <v>1031</v>
      </c>
      <c r="H1334" s="36" t="str">
        <f t="shared" si="102"/>
        <v>_VCUGA</v>
      </c>
      <c r="I1334" s="36" t="s">
        <v>1032</v>
      </c>
      <c r="J1334" s="36" t="s">
        <v>1160</v>
      </c>
      <c r="K1334" s="36" t="str">
        <f t="shared" si="103"/>
        <v>_UG1AE</v>
      </c>
      <c r="L1334" s="36" t="s">
        <v>1161</v>
      </c>
      <c r="M1334" s="36" t="s">
        <v>1162</v>
      </c>
      <c r="N1334" s="36" t="str">
        <f t="shared" si="104"/>
        <v>_FFASO</v>
      </c>
      <c r="O1334" s="36" t="s">
        <v>1163</v>
      </c>
      <c r="P1334" s="36" t="s">
        <v>1178</v>
      </c>
      <c r="Q1334" s="36" t="s">
        <v>1179</v>
      </c>
    </row>
    <row r="1335" spans="1:17">
      <c r="A1335" s="36" t="s">
        <v>9103</v>
      </c>
      <c r="B1335" s="36" t="str">
        <f t="shared" si="100"/>
        <v>_30945</v>
      </c>
      <c r="C1335" s="36" t="s">
        <v>9104</v>
      </c>
      <c r="D1335" s="36" t="s">
        <v>89</v>
      </c>
      <c r="E1335" s="36" t="str">
        <f t="shared" si="101"/>
        <v>_CAMSU</v>
      </c>
      <c r="F1335" s="36" t="s">
        <v>46</v>
      </c>
      <c r="G1335" s="36" t="s">
        <v>1031</v>
      </c>
      <c r="H1335" s="36" t="str">
        <f t="shared" si="102"/>
        <v>_VCUGA</v>
      </c>
      <c r="I1335" s="36" t="s">
        <v>1032</v>
      </c>
      <c r="J1335" s="36" t="s">
        <v>1160</v>
      </c>
      <c r="K1335" s="36" t="str">
        <f t="shared" si="103"/>
        <v>_UG1AE</v>
      </c>
      <c r="L1335" s="36" t="s">
        <v>1161</v>
      </c>
      <c r="M1335" s="36" t="s">
        <v>1162</v>
      </c>
      <c r="N1335" s="36" t="str">
        <f t="shared" si="104"/>
        <v>_FFASO</v>
      </c>
      <c r="O1335" s="36" t="s">
        <v>1163</v>
      </c>
      <c r="P1335" s="36" t="s">
        <v>1178</v>
      </c>
      <c r="Q1335" s="36" t="s">
        <v>1179</v>
      </c>
    </row>
    <row r="1336" spans="1:17">
      <c r="A1336" s="36" t="s">
        <v>9105</v>
      </c>
      <c r="B1336" s="36" t="str">
        <f t="shared" si="100"/>
        <v>_30946</v>
      </c>
      <c r="C1336" s="36" t="s">
        <v>9106</v>
      </c>
      <c r="D1336" s="36" t="s">
        <v>89</v>
      </c>
      <c r="E1336" s="36" t="str">
        <f t="shared" si="101"/>
        <v>_CAMSU</v>
      </c>
      <c r="F1336" s="36" t="s">
        <v>46</v>
      </c>
      <c r="G1336" s="36" t="s">
        <v>1031</v>
      </c>
      <c r="H1336" s="36" t="str">
        <f t="shared" si="102"/>
        <v>_VCUGA</v>
      </c>
      <c r="I1336" s="36" t="s">
        <v>1032</v>
      </c>
      <c r="J1336" s="36" t="s">
        <v>1160</v>
      </c>
      <c r="K1336" s="36" t="str">
        <f t="shared" si="103"/>
        <v>_UG1AE</v>
      </c>
      <c r="L1336" s="36" t="s">
        <v>1161</v>
      </c>
      <c r="M1336" s="36" t="s">
        <v>1162</v>
      </c>
      <c r="N1336" s="36" t="str">
        <f t="shared" si="104"/>
        <v>_FFASO</v>
      </c>
      <c r="O1336" s="36" t="s">
        <v>1163</v>
      </c>
      <c r="P1336" s="36" t="s">
        <v>1178</v>
      </c>
      <c r="Q1336" s="36" t="s">
        <v>1179</v>
      </c>
    </row>
    <row r="1337" spans="1:17">
      <c r="A1337" s="36" t="s">
        <v>9107</v>
      </c>
      <c r="B1337" s="36" t="str">
        <f t="shared" si="100"/>
        <v>_30947</v>
      </c>
      <c r="C1337" s="36" t="s">
        <v>9108</v>
      </c>
      <c r="D1337" s="36" t="s">
        <v>89</v>
      </c>
      <c r="E1337" s="36" t="str">
        <f t="shared" si="101"/>
        <v>_CAMSU</v>
      </c>
      <c r="F1337" s="36" t="s">
        <v>46</v>
      </c>
      <c r="G1337" s="36" t="s">
        <v>1031</v>
      </c>
      <c r="H1337" s="36" t="str">
        <f t="shared" si="102"/>
        <v>_VCUGA</v>
      </c>
      <c r="I1337" s="36" t="s">
        <v>1032</v>
      </c>
      <c r="J1337" s="36" t="s">
        <v>1160</v>
      </c>
      <c r="K1337" s="36" t="str">
        <f t="shared" si="103"/>
        <v>_UG1AE</v>
      </c>
      <c r="L1337" s="36" t="s">
        <v>1161</v>
      </c>
      <c r="M1337" s="36" t="s">
        <v>1162</v>
      </c>
      <c r="N1337" s="36" t="str">
        <f t="shared" si="104"/>
        <v>_FFASO</v>
      </c>
      <c r="O1337" s="36" t="s">
        <v>1163</v>
      </c>
      <c r="P1337" s="36" t="s">
        <v>1178</v>
      </c>
      <c r="Q1337" s="36" t="s">
        <v>1179</v>
      </c>
    </row>
    <row r="1338" spans="1:17">
      <c r="A1338" s="36" t="s">
        <v>9109</v>
      </c>
      <c r="B1338" s="36" t="str">
        <f t="shared" si="100"/>
        <v>_30948</v>
      </c>
      <c r="C1338" s="36" t="s">
        <v>9110</v>
      </c>
      <c r="D1338" s="36" t="s">
        <v>89</v>
      </c>
      <c r="E1338" s="36" t="str">
        <f t="shared" si="101"/>
        <v>_CAMSU</v>
      </c>
      <c r="F1338" s="36" t="s">
        <v>46</v>
      </c>
      <c r="G1338" s="36" t="s">
        <v>1031</v>
      </c>
      <c r="H1338" s="36" t="str">
        <f t="shared" si="102"/>
        <v>_VCUGA</v>
      </c>
      <c r="I1338" s="36" t="s">
        <v>1032</v>
      </c>
      <c r="J1338" s="36" t="s">
        <v>1160</v>
      </c>
      <c r="K1338" s="36" t="str">
        <f t="shared" si="103"/>
        <v>_UG1AE</v>
      </c>
      <c r="L1338" s="36" t="s">
        <v>1161</v>
      </c>
      <c r="M1338" s="36" t="s">
        <v>1162</v>
      </c>
      <c r="N1338" s="36" t="str">
        <f t="shared" si="104"/>
        <v>_FFASO</v>
      </c>
      <c r="O1338" s="36" t="s">
        <v>1163</v>
      </c>
      <c r="P1338" s="36" t="s">
        <v>1178</v>
      </c>
      <c r="Q1338" s="36" t="s">
        <v>1179</v>
      </c>
    </row>
    <row r="1339" spans="1:17">
      <c r="A1339" s="36" t="s">
        <v>9111</v>
      </c>
      <c r="B1339" s="36" t="str">
        <f t="shared" si="100"/>
        <v>_30949</v>
      </c>
      <c r="C1339" s="36" t="s">
        <v>9112</v>
      </c>
      <c r="D1339" s="36" t="s">
        <v>89</v>
      </c>
      <c r="E1339" s="36" t="str">
        <f t="shared" si="101"/>
        <v>_CAMSU</v>
      </c>
      <c r="F1339" s="36" t="s">
        <v>46</v>
      </c>
      <c r="G1339" s="36" t="s">
        <v>1031</v>
      </c>
      <c r="H1339" s="36" t="str">
        <f t="shared" si="102"/>
        <v>_VCUGA</v>
      </c>
      <c r="I1339" s="36" t="s">
        <v>1032</v>
      </c>
      <c r="J1339" s="36" t="s">
        <v>1160</v>
      </c>
      <c r="K1339" s="36" t="str">
        <f t="shared" si="103"/>
        <v>_UG1AE</v>
      </c>
      <c r="L1339" s="36" t="s">
        <v>1161</v>
      </c>
      <c r="M1339" s="36" t="s">
        <v>1162</v>
      </c>
      <c r="N1339" s="36" t="str">
        <f t="shared" si="104"/>
        <v>_FFASO</v>
      </c>
      <c r="O1339" s="36" t="s">
        <v>1163</v>
      </c>
      <c r="P1339" s="36" t="s">
        <v>1178</v>
      </c>
      <c r="Q1339" s="36" t="s">
        <v>1179</v>
      </c>
    </row>
    <row r="1340" spans="1:17">
      <c r="A1340" s="36" t="s">
        <v>9113</v>
      </c>
      <c r="B1340" s="36" t="str">
        <f t="shared" si="100"/>
        <v>_30950</v>
      </c>
      <c r="C1340" s="36" t="s">
        <v>9114</v>
      </c>
      <c r="D1340" s="36" t="s">
        <v>89</v>
      </c>
      <c r="E1340" s="36" t="str">
        <f t="shared" si="101"/>
        <v>_CAMSU</v>
      </c>
      <c r="F1340" s="36" t="s">
        <v>46</v>
      </c>
      <c r="G1340" s="36" t="s">
        <v>1031</v>
      </c>
      <c r="H1340" s="36" t="str">
        <f t="shared" si="102"/>
        <v>_VCUGA</v>
      </c>
      <c r="I1340" s="36" t="s">
        <v>1032</v>
      </c>
      <c r="J1340" s="36" t="s">
        <v>1160</v>
      </c>
      <c r="K1340" s="36" t="str">
        <f t="shared" si="103"/>
        <v>_UG1AE</v>
      </c>
      <c r="L1340" s="36" t="s">
        <v>1161</v>
      </c>
      <c r="M1340" s="36" t="s">
        <v>1162</v>
      </c>
      <c r="N1340" s="36" t="str">
        <f t="shared" si="104"/>
        <v>_FFASO</v>
      </c>
      <c r="O1340" s="36" t="s">
        <v>1163</v>
      </c>
      <c r="P1340" s="36" t="s">
        <v>1178</v>
      </c>
      <c r="Q1340" s="36" t="s">
        <v>1179</v>
      </c>
    </row>
    <row r="1341" spans="1:17">
      <c r="A1341" s="36" t="s">
        <v>9115</v>
      </c>
      <c r="B1341" s="36" t="str">
        <f t="shared" si="100"/>
        <v>_30951</v>
      </c>
      <c r="C1341" s="36" t="s">
        <v>9116</v>
      </c>
      <c r="D1341" s="36" t="s">
        <v>89</v>
      </c>
      <c r="E1341" s="36" t="str">
        <f t="shared" si="101"/>
        <v>_CAMSU</v>
      </c>
      <c r="F1341" s="36" t="s">
        <v>46</v>
      </c>
      <c r="G1341" s="36" t="s">
        <v>1031</v>
      </c>
      <c r="H1341" s="36" t="str">
        <f t="shared" si="102"/>
        <v>_VCUGA</v>
      </c>
      <c r="I1341" s="36" t="s">
        <v>1032</v>
      </c>
      <c r="J1341" s="36" t="s">
        <v>1160</v>
      </c>
      <c r="K1341" s="36" t="str">
        <f t="shared" si="103"/>
        <v>_UG1AE</v>
      </c>
      <c r="L1341" s="36" t="s">
        <v>1161</v>
      </c>
      <c r="M1341" s="36" t="s">
        <v>1162</v>
      </c>
      <c r="N1341" s="36" t="str">
        <f t="shared" si="104"/>
        <v>_FFASO</v>
      </c>
      <c r="O1341" s="36" t="s">
        <v>1163</v>
      </c>
      <c r="P1341" s="36" t="s">
        <v>1178</v>
      </c>
      <c r="Q1341" s="36" t="s">
        <v>1179</v>
      </c>
    </row>
    <row r="1342" spans="1:17">
      <c r="A1342" s="36" t="s">
        <v>9117</v>
      </c>
      <c r="B1342" s="36" t="str">
        <f t="shared" si="100"/>
        <v>_30952</v>
      </c>
      <c r="C1342" s="36" t="s">
        <v>9118</v>
      </c>
      <c r="D1342" s="36" t="s">
        <v>89</v>
      </c>
      <c r="E1342" s="36" t="str">
        <f t="shared" si="101"/>
        <v>_CAMSU</v>
      </c>
      <c r="F1342" s="36" t="s">
        <v>46</v>
      </c>
      <c r="G1342" s="36" t="s">
        <v>1031</v>
      </c>
      <c r="H1342" s="36" t="str">
        <f t="shared" si="102"/>
        <v>_VCUGA</v>
      </c>
      <c r="I1342" s="36" t="s">
        <v>1032</v>
      </c>
      <c r="J1342" s="36" t="s">
        <v>1160</v>
      </c>
      <c r="K1342" s="36" t="str">
        <f t="shared" si="103"/>
        <v>_UG1AE</v>
      </c>
      <c r="L1342" s="36" t="s">
        <v>1161</v>
      </c>
      <c r="M1342" s="36" t="s">
        <v>1162</v>
      </c>
      <c r="N1342" s="36" t="str">
        <f t="shared" si="104"/>
        <v>_FFASO</v>
      </c>
      <c r="O1342" s="36" t="s">
        <v>1163</v>
      </c>
      <c r="P1342" s="36" t="s">
        <v>1178</v>
      </c>
      <c r="Q1342" s="36" t="s">
        <v>1179</v>
      </c>
    </row>
    <row r="1343" spans="1:17">
      <c r="A1343" s="36" t="s">
        <v>9119</v>
      </c>
      <c r="B1343" s="36" t="str">
        <f t="shared" si="100"/>
        <v>_30953</v>
      </c>
      <c r="C1343" s="36" t="s">
        <v>9120</v>
      </c>
      <c r="D1343" s="36" t="s">
        <v>89</v>
      </c>
      <c r="E1343" s="36" t="str">
        <f t="shared" si="101"/>
        <v>_CAMSU</v>
      </c>
      <c r="F1343" s="36" t="s">
        <v>46</v>
      </c>
      <c r="G1343" s="36" t="s">
        <v>1031</v>
      </c>
      <c r="H1343" s="36" t="str">
        <f t="shared" si="102"/>
        <v>_VCUGA</v>
      </c>
      <c r="I1343" s="36" t="s">
        <v>1032</v>
      </c>
      <c r="J1343" s="36" t="s">
        <v>1160</v>
      </c>
      <c r="K1343" s="36" t="str">
        <f t="shared" si="103"/>
        <v>_UG1AE</v>
      </c>
      <c r="L1343" s="36" t="s">
        <v>1161</v>
      </c>
      <c r="M1343" s="36" t="s">
        <v>1162</v>
      </c>
      <c r="N1343" s="36" t="str">
        <f t="shared" si="104"/>
        <v>_FFASO</v>
      </c>
      <c r="O1343" s="36" t="s">
        <v>1163</v>
      </c>
      <c r="P1343" s="36" t="s">
        <v>1178</v>
      </c>
      <c r="Q1343" s="36" t="s">
        <v>1179</v>
      </c>
    </row>
    <row r="1344" spans="1:17">
      <c r="A1344" s="36" t="s">
        <v>9121</v>
      </c>
      <c r="B1344" s="36" t="str">
        <f t="shared" si="100"/>
        <v>_30954</v>
      </c>
      <c r="C1344" s="36" t="s">
        <v>9122</v>
      </c>
      <c r="D1344" s="36" t="s">
        <v>89</v>
      </c>
      <c r="E1344" s="36" t="str">
        <f t="shared" si="101"/>
        <v>_CAMSU</v>
      </c>
      <c r="F1344" s="36" t="s">
        <v>46</v>
      </c>
      <c r="G1344" s="36" t="s">
        <v>1031</v>
      </c>
      <c r="H1344" s="36" t="str">
        <f t="shared" si="102"/>
        <v>_VCUGA</v>
      </c>
      <c r="I1344" s="36" t="s">
        <v>1032</v>
      </c>
      <c r="J1344" s="36" t="s">
        <v>1160</v>
      </c>
      <c r="K1344" s="36" t="str">
        <f t="shared" si="103"/>
        <v>_UG1AE</v>
      </c>
      <c r="L1344" s="36" t="s">
        <v>1161</v>
      </c>
      <c r="M1344" s="36" t="s">
        <v>1162</v>
      </c>
      <c r="N1344" s="36" t="str">
        <f t="shared" si="104"/>
        <v>_FFASO</v>
      </c>
      <c r="O1344" s="36" t="s">
        <v>1163</v>
      </c>
      <c r="P1344" s="36" t="s">
        <v>1178</v>
      </c>
      <c r="Q1344" s="36" t="s">
        <v>1179</v>
      </c>
    </row>
    <row r="1345" spans="1:17">
      <c r="A1345" s="36" t="s">
        <v>9123</v>
      </c>
      <c r="B1345" s="36" t="str">
        <f t="shared" si="100"/>
        <v>_30955</v>
      </c>
      <c r="C1345" s="36" t="s">
        <v>9124</v>
      </c>
      <c r="D1345" s="36" t="s">
        <v>89</v>
      </c>
      <c r="E1345" s="36" t="str">
        <f t="shared" si="101"/>
        <v>_CAMSU</v>
      </c>
      <c r="F1345" s="36" t="s">
        <v>46</v>
      </c>
      <c r="G1345" s="36" t="s">
        <v>1031</v>
      </c>
      <c r="H1345" s="36" t="str">
        <f t="shared" si="102"/>
        <v>_VCUGA</v>
      </c>
      <c r="I1345" s="36" t="s">
        <v>1032</v>
      </c>
      <c r="J1345" s="36" t="s">
        <v>1160</v>
      </c>
      <c r="K1345" s="36" t="str">
        <f t="shared" si="103"/>
        <v>_UG1AE</v>
      </c>
      <c r="L1345" s="36" t="s">
        <v>1161</v>
      </c>
      <c r="M1345" s="36" t="s">
        <v>1162</v>
      </c>
      <c r="N1345" s="36" t="str">
        <f t="shared" si="104"/>
        <v>_FFASO</v>
      </c>
      <c r="O1345" s="36" t="s">
        <v>1163</v>
      </c>
      <c r="P1345" s="36" t="s">
        <v>1178</v>
      </c>
      <c r="Q1345" s="36" t="s">
        <v>1179</v>
      </c>
    </row>
    <row r="1346" spans="1:17">
      <c r="A1346" s="36" t="s">
        <v>9125</v>
      </c>
      <c r="B1346" s="36" t="str">
        <f t="shared" si="100"/>
        <v>_30956</v>
      </c>
      <c r="C1346" s="36" t="s">
        <v>9126</v>
      </c>
      <c r="D1346" s="36" t="s">
        <v>89</v>
      </c>
      <c r="E1346" s="36" t="str">
        <f t="shared" si="101"/>
        <v>_CAMSU</v>
      </c>
      <c r="F1346" s="36" t="s">
        <v>46</v>
      </c>
      <c r="G1346" s="36" t="s">
        <v>1031</v>
      </c>
      <c r="H1346" s="36" t="str">
        <f t="shared" si="102"/>
        <v>_VCUGA</v>
      </c>
      <c r="I1346" s="36" t="s">
        <v>1032</v>
      </c>
      <c r="J1346" s="36" t="s">
        <v>1160</v>
      </c>
      <c r="K1346" s="36" t="str">
        <f t="shared" si="103"/>
        <v>_UG1AE</v>
      </c>
      <c r="L1346" s="36" t="s">
        <v>1161</v>
      </c>
      <c r="M1346" s="36" t="s">
        <v>1162</v>
      </c>
      <c r="N1346" s="36" t="str">
        <f t="shared" si="104"/>
        <v>_FFASO</v>
      </c>
      <c r="O1346" s="36" t="s">
        <v>1163</v>
      </c>
      <c r="P1346" s="36" t="s">
        <v>1178</v>
      </c>
      <c r="Q1346" s="36" t="s">
        <v>1179</v>
      </c>
    </row>
    <row r="1347" spans="1:17">
      <c r="A1347" s="36" t="s">
        <v>9127</v>
      </c>
      <c r="B1347" s="36" t="str">
        <f t="shared" si="100"/>
        <v>_30957</v>
      </c>
      <c r="C1347" s="36" t="s">
        <v>9128</v>
      </c>
      <c r="D1347" s="36" t="s">
        <v>89</v>
      </c>
      <c r="E1347" s="36" t="str">
        <f t="shared" si="101"/>
        <v>_CAMSU</v>
      </c>
      <c r="F1347" s="36" t="s">
        <v>46</v>
      </c>
      <c r="G1347" s="36" t="s">
        <v>1031</v>
      </c>
      <c r="H1347" s="36" t="str">
        <f t="shared" si="102"/>
        <v>_VCUGA</v>
      </c>
      <c r="I1347" s="36" t="s">
        <v>1032</v>
      </c>
      <c r="J1347" s="36" t="s">
        <v>1160</v>
      </c>
      <c r="K1347" s="36" t="str">
        <f t="shared" si="103"/>
        <v>_UG1AE</v>
      </c>
      <c r="L1347" s="36" t="s">
        <v>1161</v>
      </c>
      <c r="M1347" s="36" t="s">
        <v>1162</v>
      </c>
      <c r="N1347" s="36" t="str">
        <f t="shared" si="104"/>
        <v>_FFASO</v>
      </c>
      <c r="O1347" s="36" t="s">
        <v>1163</v>
      </c>
      <c r="P1347" s="36" t="s">
        <v>1178</v>
      </c>
      <c r="Q1347" s="36" t="s">
        <v>1179</v>
      </c>
    </row>
    <row r="1348" spans="1:17">
      <c r="A1348" s="36" t="s">
        <v>9129</v>
      </c>
      <c r="B1348" s="36" t="str">
        <f t="shared" ref="B1348:B1411" si="105">"_"&amp;A1348</f>
        <v>_30958</v>
      </c>
      <c r="C1348" s="36" t="s">
        <v>9130</v>
      </c>
      <c r="D1348" s="36" t="s">
        <v>89</v>
      </c>
      <c r="E1348" s="36" t="str">
        <f t="shared" ref="E1348:E1411" si="106">"_"&amp;D1348</f>
        <v>_CAMSU</v>
      </c>
      <c r="F1348" s="36" t="s">
        <v>46</v>
      </c>
      <c r="G1348" s="36" t="s">
        <v>1031</v>
      </c>
      <c r="H1348" s="36" t="str">
        <f t="shared" ref="H1348:H1411" si="107">"_"&amp;G1348</f>
        <v>_VCUGA</v>
      </c>
      <c r="I1348" s="36" t="s">
        <v>1032</v>
      </c>
      <c r="J1348" s="36" t="s">
        <v>1160</v>
      </c>
      <c r="K1348" s="36" t="str">
        <f t="shared" ref="K1348:K1411" si="108">"_"&amp;J1348</f>
        <v>_UG1AE</v>
      </c>
      <c r="L1348" s="36" t="s">
        <v>1161</v>
      </c>
      <c r="M1348" s="36" t="s">
        <v>1162</v>
      </c>
      <c r="N1348" s="36" t="str">
        <f t="shared" ref="N1348:N1411" si="109">"_"&amp;M1348</f>
        <v>_FFASO</v>
      </c>
      <c r="O1348" s="36" t="s">
        <v>1163</v>
      </c>
      <c r="P1348" s="36" t="s">
        <v>1178</v>
      </c>
      <c r="Q1348" s="36" t="s">
        <v>1179</v>
      </c>
    </row>
    <row r="1349" spans="1:17">
      <c r="A1349" s="36" t="s">
        <v>9131</v>
      </c>
      <c r="B1349" s="36" t="str">
        <f t="shared" si="105"/>
        <v>_30959</v>
      </c>
      <c r="C1349" s="36" t="s">
        <v>9132</v>
      </c>
      <c r="D1349" s="36" t="s">
        <v>89</v>
      </c>
      <c r="E1349" s="36" t="str">
        <f t="shared" si="106"/>
        <v>_CAMSU</v>
      </c>
      <c r="F1349" s="36" t="s">
        <v>46</v>
      </c>
      <c r="G1349" s="36" t="s">
        <v>1031</v>
      </c>
      <c r="H1349" s="36" t="str">
        <f t="shared" si="107"/>
        <v>_VCUGA</v>
      </c>
      <c r="I1349" s="36" t="s">
        <v>1032</v>
      </c>
      <c r="J1349" s="36" t="s">
        <v>1160</v>
      </c>
      <c r="K1349" s="36" t="str">
        <f t="shared" si="108"/>
        <v>_UG1AE</v>
      </c>
      <c r="L1349" s="36" t="s">
        <v>1161</v>
      </c>
      <c r="M1349" s="36" t="s">
        <v>1162</v>
      </c>
      <c r="N1349" s="36" t="str">
        <f t="shared" si="109"/>
        <v>_FFASO</v>
      </c>
      <c r="O1349" s="36" t="s">
        <v>1163</v>
      </c>
      <c r="P1349" s="36" t="s">
        <v>1178</v>
      </c>
      <c r="Q1349" s="36" t="s">
        <v>1179</v>
      </c>
    </row>
    <row r="1350" spans="1:17">
      <c r="A1350" s="36" t="s">
        <v>9133</v>
      </c>
      <c r="B1350" s="36" t="str">
        <f t="shared" si="105"/>
        <v>_30960</v>
      </c>
      <c r="C1350" s="36" t="s">
        <v>9134</v>
      </c>
      <c r="D1350" s="36" t="s">
        <v>89</v>
      </c>
      <c r="E1350" s="36" t="str">
        <f t="shared" si="106"/>
        <v>_CAMSU</v>
      </c>
      <c r="F1350" s="36" t="s">
        <v>46</v>
      </c>
      <c r="G1350" s="36" t="s">
        <v>1031</v>
      </c>
      <c r="H1350" s="36" t="str">
        <f t="shared" si="107"/>
        <v>_VCUGA</v>
      </c>
      <c r="I1350" s="36" t="s">
        <v>1032</v>
      </c>
      <c r="J1350" s="36" t="s">
        <v>1160</v>
      </c>
      <c r="K1350" s="36" t="str">
        <f t="shared" si="108"/>
        <v>_UG1AE</v>
      </c>
      <c r="L1350" s="36" t="s">
        <v>1161</v>
      </c>
      <c r="M1350" s="36" t="s">
        <v>1162</v>
      </c>
      <c r="N1350" s="36" t="str">
        <f t="shared" si="109"/>
        <v>_FFASO</v>
      </c>
      <c r="O1350" s="36" t="s">
        <v>1163</v>
      </c>
      <c r="P1350" s="36" t="s">
        <v>1178</v>
      </c>
      <c r="Q1350" s="36" t="s">
        <v>1179</v>
      </c>
    </row>
    <row r="1351" spans="1:17">
      <c r="A1351" s="36" t="s">
        <v>9135</v>
      </c>
      <c r="B1351" s="36" t="str">
        <f t="shared" si="105"/>
        <v>_30961</v>
      </c>
      <c r="C1351" s="36" t="s">
        <v>9136</v>
      </c>
      <c r="D1351" s="36" t="s">
        <v>89</v>
      </c>
      <c r="E1351" s="36" t="str">
        <f t="shared" si="106"/>
        <v>_CAMSU</v>
      </c>
      <c r="F1351" s="36" t="s">
        <v>46</v>
      </c>
      <c r="G1351" s="36" t="s">
        <v>1031</v>
      </c>
      <c r="H1351" s="36" t="str">
        <f t="shared" si="107"/>
        <v>_VCUGA</v>
      </c>
      <c r="I1351" s="36" t="s">
        <v>1032</v>
      </c>
      <c r="J1351" s="36" t="s">
        <v>1160</v>
      </c>
      <c r="K1351" s="36" t="str">
        <f t="shared" si="108"/>
        <v>_UG1AE</v>
      </c>
      <c r="L1351" s="36" t="s">
        <v>1161</v>
      </c>
      <c r="M1351" s="36" t="s">
        <v>1162</v>
      </c>
      <c r="N1351" s="36" t="str">
        <f t="shared" si="109"/>
        <v>_FFASO</v>
      </c>
      <c r="O1351" s="36" t="s">
        <v>1163</v>
      </c>
      <c r="P1351" s="36" t="s">
        <v>1178</v>
      </c>
      <c r="Q1351" s="36" t="s">
        <v>1179</v>
      </c>
    </row>
    <row r="1352" spans="1:17">
      <c r="A1352" s="36" t="s">
        <v>9137</v>
      </c>
      <c r="B1352" s="36" t="str">
        <f t="shared" si="105"/>
        <v>_30962</v>
      </c>
      <c r="C1352" s="36" t="s">
        <v>9138</v>
      </c>
      <c r="D1352" s="36" t="s">
        <v>89</v>
      </c>
      <c r="E1352" s="36" t="str">
        <f t="shared" si="106"/>
        <v>_CAMSU</v>
      </c>
      <c r="F1352" s="36" t="s">
        <v>46</v>
      </c>
      <c r="G1352" s="36" t="s">
        <v>1031</v>
      </c>
      <c r="H1352" s="36" t="str">
        <f t="shared" si="107"/>
        <v>_VCUGA</v>
      </c>
      <c r="I1352" s="36" t="s">
        <v>1032</v>
      </c>
      <c r="J1352" s="36" t="s">
        <v>1160</v>
      </c>
      <c r="K1352" s="36" t="str">
        <f t="shared" si="108"/>
        <v>_UG1AE</v>
      </c>
      <c r="L1352" s="36" t="s">
        <v>1161</v>
      </c>
      <c r="M1352" s="36" t="s">
        <v>1162</v>
      </c>
      <c r="N1352" s="36" t="str">
        <f t="shared" si="109"/>
        <v>_FFASO</v>
      </c>
      <c r="O1352" s="36" t="s">
        <v>1163</v>
      </c>
      <c r="P1352" s="36" t="s">
        <v>1178</v>
      </c>
      <c r="Q1352" s="36" t="s">
        <v>1179</v>
      </c>
    </row>
    <row r="1353" spans="1:17">
      <c r="A1353" s="36" t="s">
        <v>9139</v>
      </c>
      <c r="B1353" s="36" t="str">
        <f t="shared" si="105"/>
        <v>_30963</v>
      </c>
      <c r="C1353" s="36" t="s">
        <v>9140</v>
      </c>
      <c r="D1353" s="36" t="s">
        <v>89</v>
      </c>
      <c r="E1353" s="36" t="str">
        <f t="shared" si="106"/>
        <v>_CAMSU</v>
      </c>
      <c r="F1353" s="36" t="s">
        <v>46</v>
      </c>
      <c r="G1353" s="36" t="s">
        <v>1031</v>
      </c>
      <c r="H1353" s="36" t="str">
        <f t="shared" si="107"/>
        <v>_VCUGA</v>
      </c>
      <c r="I1353" s="36" t="s">
        <v>1032</v>
      </c>
      <c r="J1353" s="36" t="s">
        <v>1160</v>
      </c>
      <c r="K1353" s="36" t="str">
        <f t="shared" si="108"/>
        <v>_UG1AE</v>
      </c>
      <c r="L1353" s="36" t="s">
        <v>1161</v>
      </c>
      <c r="M1353" s="36" t="s">
        <v>1162</v>
      </c>
      <c r="N1353" s="36" t="str">
        <f t="shared" si="109"/>
        <v>_FFASO</v>
      </c>
      <c r="O1353" s="36" t="s">
        <v>1163</v>
      </c>
      <c r="P1353" s="36" t="s">
        <v>1178</v>
      </c>
      <c r="Q1353" s="36" t="s">
        <v>1179</v>
      </c>
    </row>
    <row r="1354" spans="1:17">
      <c r="A1354" s="36" t="s">
        <v>9141</v>
      </c>
      <c r="B1354" s="36" t="str">
        <f t="shared" si="105"/>
        <v>_30964</v>
      </c>
      <c r="C1354" s="36" t="s">
        <v>9142</v>
      </c>
      <c r="D1354" s="36" t="s">
        <v>89</v>
      </c>
      <c r="E1354" s="36" t="str">
        <f t="shared" si="106"/>
        <v>_CAMSU</v>
      </c>
      <c r="F1354" s="36" t="s">
        <v>46</v>
      </c>
      <c r="G1354" s="36" t="s">
        <v>1031</v>
      </c>
      <c r="H1354" s="36" t="str">
        <f t="shared" si="107"/>
        <v>_VCUGA</v>
      </c>
      <c r="I1354" s="36" t="s">
        <v>1032</v>
      </c>
      <c r="J1354" s="36" t="s">
        <v>1160</v>
      </c>
      <c r="K1354" s="36" t="str">
        <f t="shared" si="108"/>
        <v>_UG1AE</v>
      </c>
      <c r="L1354" s="36" t="s">
        <v>1161</v>
      </c>
      <c r="M1354" s="36" t="s">
        <v>1162</v>
      </c>
      <c r="N1354" s="36" t="str">
        <f t="shared" si="109"/>
        <v>_FFASO</v>
      </c>
      <c r="O1354" s="36" t="s">
        <v>1163</v>
      </c>
      <c r="P1354" s="36" t="s">
        <v>1178</v>
      </c>
      <c r="Q1354" s="36" t="s">
        <v>1179</v>
      </c>
    </row>
    <row r="1355" spans="1:17">
      <c r="A1355" s="36" t="s">
        <v>9143</v>
      </c>
      <c r="B1355" s="36" t="str">
        <f t="shared" si="105"/>
        <v>_30965</v>
      </c>
      <c r="C1355" s="36" t="s">
        <v>9144</v>
      </c>
      <c r="D1355" s="36" t="s">
        <v>89</v>
      </c>
      <c r="E1355" s="36" t="str">
        <f t="shared" si="106"/>
        <v>_CAMSU</v>
      </c>
      <c r="F1355" s="36" t="s">
        <v>46</v>
      </c>
      <c r="G1355" s="36" t="s">
        <v>1031</v>
      </c>
      <c r="H1355" s="36" t="str">
        <f t="shared" si="107"/>
        <v>_VCUGA</v>
      </c>
      <c r="I1355" s="36" t="s">
        <v>1032</v>
      </c>
      <c r="J1355" s="36" t="s">
        <v>1160</v>
      </c>
      <c r="K1355" s="36" t="str">
        <f t="shared" si="108"/>
        <v>_UG1AE</v>
      </c>
      <c r="L1355" s="36" t="s">
        <v>1161</v>
      </c>
      <c r="M1355" s="36" t="s">
        <v>1162</v>
      </c>
      <c r="N1355" s="36" t="str">
        <f t="shared" si="109"/>
        <v>_FFASO</v>
      </c>
      <c r="O1355" s="36" t="s">
        <v>1163</v>
      </c>
      <c r="P1355" s="36" t="s">
        <v>1178</v>
      </c>
      <c r="Q1355" s="36" t="s">
        <v>1179</v>
      </c>
    </row>
    <row r="1356" spans="1:17">
      <c r="A1356" s="36" t="s">
        <v>9145</v>
      </c>
      <c r="B1356" s="36" t="str">
        <f t="shared" si="105"/>
        <v>_30966</v>
      </c>
      <c r="C1356" s="36" t="s">
        <v>9146</v>
      </c>
      <c r="D1356" s="36" t="s">
        <v>89</v>
      </c>
      <c r="E1356" s="36" t="str">
        <f t="shared" si="106"/>
        <v>_CAMSU</v>
      </c>
      <c r="F1356" s="36" t="s">
        <v>46</v>
      </c>
      <c r="G1356" s="36" t="s">
        <v>1031</v>
      </c>
      <c r="H1356" s="36" t="str">
        <f t="shared" si="107"/>
        <v>_VCUGA</v>
      </c>
      <c r="I1356" s="36" t="s">
        <v>1032</v>
      </c>
      <c r="J1356" s="36" t="s">
        <v>1160</v>
      </c>
      <c r="K1356" s="36" t="str">
        <f t="shared" si="108"/>
        <v>_UG1AE</v>
      </c>
      <c r="L1356" s="36" t="s">
        <v>1161</v>
      </c>
      <c r="M1356" s="36" t="s">
        <v>1162</v>
      </c>
      <c r="N1356" s="36" t="str">
        <f t="shared" si="109"/>
        <v>_FFASO</v>
      </c>
      <c r="O1356" s="36" t="s">
        <v>1163</v>
      </c>
      <c r="P1356" s="36" t="s">
        <v>1178</v>
      </c>
      <c r="Q1356" s="36" t="s">
        <v>1179</v>
      </c>
    </row>
    <row r="1357" spans="1:17">
      <c r="A1357" s="36" t="s">
        <v>9147</v>
      </c>
      <c r="B1357" s="36" t="str">
        <f t="shared" si="105"/>
        <v>_30967</v>
      </c>
      <c r="C1357" s="36" t="s">
        <v>9148</v>
      </c>
      <c r="D1357" s="36" t="s">
        <v>89</v>
      </c>
      <c r="E1357" s="36" t="str">
        <f t="shared" si="106"/>
        <v>_CAMSU</v>
      </c>
      <c r="F1357" s="36" t="s">
        <v>46</v>
      </c>
      <c r="G1357" s="36" t="s">
        <v>1031</v>
      </c>
      <c r="H1357" s="36" t="str">
        <f t="shared" si="107"/>
        <v>_VCUGA</v>
      </c>
      <c r="I1357" s="36" t="s">
        <v>1032</v>
      </c>
      <c r="J1357" s="36" t="s">
        <v>1160</v>
      </c>
      <c r="K1357" s="36" t="str">
        <f t="shared" si="108"/>
        <v>_UG1AE</v>
      </c>
      <c r="L1357" s="36" t="s">
        <v>1161</v>
      </c>
      <c r="M1357" s="36" t="s">
        <v>1162</v>
      </c>
      <c r="N1357" s="36" t="str">
        <f t="shared" si="109"/>
        <v>_FFASO</v>
      </c>
      <c r="O1357" s="36" t="s">
        <v>1163</v>
      </c>
      <c r="P1357" s="36" t="s">
        <v>1178</v>
      </c>
      <c r="Q1357" s="36" t="s">
        <v>1179</v>
      </c>
    </row>
    <row r="1358" spans="1:17">
      <c r="A1358" s="36" t="s">
        <v>9149</v>
      </c>
      <c r="B1358" s="36" t="str">
        <f t="shared" si="105"/>
        <v>_30968</v>
      </c>
      <c r="C1358" s="36" t="s">
        <v>9150</v>
      </c>
      <c r="D1358" s="36" t="s">
        <v>89</v>
      </c>
      <c r="E1358" s="36" t="str">
        <f t="shared" si="106"/>
        <v>_CAMSU</v>
      </c>
      <c r="F1358" s="36" t="s">
        <v>46</v>
      </c>
      <c r="G1358" s="36" t="s">
        <v>1031</v>
      </c>
      <c r="H1358" s="36" t="str">
        <f t="shared" si="107"/>
        <v>_VCUGA</v>
      </c>
      <c r="I1358" s="36" t="s">
        <v>1032</v>
      </c>
      <c r="J1358" s="36" t="s">
        <v>1160</v>
      </c>
      <c r="K1358" s="36" t="str">
        <f t="shared" si="108"/>
        <v>_UG1AE</v>
      </c>
      <c r="L1358" s="36" t="s">
        <v>1161</v>
      </c>
      <c r="M1358" s="36" t="s">
        <v>1162</v>
      </c>
      <c r="N1358" s="36" t="str">
        <f t="shared" si="109"/>
        <v>_FFASO</v>
      </c>
      <c r="O1358" s="36" t="s">
        <v>1163</v>
      </c>
      <c r="P1358" s="36" t="s">
        <v>1178</v>
      </c>
      <c r="Q1358" s="36" t="s">
        <v>1179</v>
      </c>
    </row>
    <row r="1359" spans="1:17">
      <c r="A1359" s="36" t="s">
        <v>9151</v>
      </c>
      <c r="B1359" s="36" t="str">
        <f t="shared" si="105"/>
        <v>_30969</v>
      </c>
      <c r="C1359" s="36" t="s">
        <v>9152</v>
      </c>
      <c r="D1359" s="36" t="s">
        <v>89</v>
      </c>
      <c r="E1359" s="36" t="str">
        <f t="shared" si="106"/>
        <v>_CAMSU</v>
      </c>
      <c r="F1359" s="36" t="s">
        <v>46</v>
      </c>
      <c r="G1359" s="36" t="s">
        <v>1031</v>
      </c>
      <c r="H1359" s="36" t="str">
        <f t="shared" si="107"/>
        <v>_VCUGA</v>
      </c>
      <c r="I1359" s="36" t="s">
        <v>1032</v>
      </c>
      <c r="J1359" s="36" t="s">
        <v>1160</v>
      </c>
      <c r="K1359" s="36" t="str">
        <f t="shared" si="108"/>
        <v>_UG1AE</v>
      </c>
      <c r="L1359" s="36" t="s">
        <v>1161</v>
      </c>
      <c r="M1359" s="36" t="s">
        <v>1162</v>
      </c>
      <c r="N1359" s="36" t="str">
        <f t="shared" si="109"/>
        <v>_FFASO</v>
      </c>
      <c r="O1359" s="36" t="s">
        <v>1163</v>
      </c>
      <c r="P1359" s="36" t="s">
        <v>1178</v>
      </c>
      <c r="Q1359" s="36" t="s">
        <v>1179</v>
      </c>
    </row>
    <row r="1360" spans="1:17">
      <c r="A1360" s="36" t="s">
        <v>9153</v>
      </c>
      <c r="B1360" s="36" t="str">
        <f t="shared" si="105"/>
        <v>_30970</v>
      </c>
      <c r="C1360" s="36" t="s">
        <v>9154</v>
      </c>
      <c r="D1360" s="36" t="s">
        <v>89</v>
      </c>
      <c r="E1360" s="36" t="str">
        <f t="shared" si="106"/>
        <v>_CAMSU</v>
      </c>
      <c r="F1360" s="36" t="s">
        <v>46</v>
      </c>
      <c r="G1360" s="36" t="s">
        <v>1031</v>
      </c>
      <c r="H1360" s="36" t="str">
        <f t="shared" si="107"/>
        <v>_VCUGA</v>
      </c>
      <c r="I1360" s="36" t="s">
        <v>1032</v>
      </c>
      <c r="J1360" s="36" t="s">
        <v>1160</v>
      </c>
      <c r="K1360" s="36" t="str">
        <f t="shared" si="108"/>
        <v>_UG1AE</v>
      </c>
      <c r="L1360" s="36" t="s">
        <v>1161</v>
      </c>
      <c r="M1360" s="36" t="s">
        <v>1162</v>
      </c>
      <c r="N1360" s="36" t="str">
        <f t="shared" si="109"/>
        <v>_FFASO</v>
      </c>
      <c r="O1360" s="36" t="s">
        <v>1163</v>
      </c>
      <c r="P1360" s="36" t="s">
        <v>1178</v>
      </c>
      <c r="Q1360" s="36" t="s">
        <v>1179</v>
      </c>
    </row>
    <row r="1361" spans="1:17">
      <c r="A1361" s="36" t="s">
        <v>9155</v>
      </c>
      <c r="B1361" s="36" t="str">
        <f t="shared" si="105"/>
        <v>_30971</v>
      </c>
      <c r="C1361" s="36" t="s">
        <v>9156</v>
      </c>
      <c r="D1361" s="36" t="s">
        <v>89</v>
      </c>
      <c r="E1361" s="36" t="str">
        <f t="shared" si="106"/>
        <v>_CAMSU</v>
      </c>
      <c r="F1361" s="36" t="s">
        <v>46</v>
      </c>
      <c r="G1361" s="36" t="s">
        <v>1031</v>
      </c>
      <c r="H1361" s="36" t="str">
        <f t="shared" si="107"/>
        <v>_VCUGA</v>
      </c>
      <c r="I1361" s="36" t="s">
        <v>1032</v>
      </c>
      <c r="J1361" s="36" t="s">
        <v>1160</v>
      </c>
      <c r="K1361" s="36" t="str">
        <f t="shared" si="108"/>
        <v>_UG1AE</v>
      </c>
      <c r="L1361" s="36" t="s">
        <v>1161</v>
      </c>
      <c r="M1361" s="36" t="s">
        <v>1162</v>
      </c>
      <c r="N1361" s="36" t="str">
        <f t="shared" si="109"/>
        <v>_FFASO</v>
      </c>
      <c r="O1361" s="36" t="s">
        <v>1163</v>
      </c>
      <c r="P1361" s="36" t="s">
        <v>1178</v>
      </c>
      <c r="Q1361" s="36" t="s">
        <v>1179</v>
      </c>
    </row>
    <row r="1362" spans="1:17">
      <c r="A1362" s="36" t="s">
        <v>9157</v>
      </c>
      <c r="B1362" s="36" t="str">
        <f t="shared" si="105"/>
        <v>_30972</v>
      </c>
      <c r="C1362" s="36" t="s">
        <v>9158</v>
      </c>
      <c r="D1362" s="36" t="s">
        <v>89</v>
      </c>
      <c r="E1362" s="36" t="str">
        <f t="shared" si="106"/>
        <v>_CAMSU</v>
      </c>
      <c r="F1362" s="36" t="s">
        <v>46</v>
      </c>
      <c r="G1362" s="36" t="s">
        <v>1031</v>
      </c>
      <c r="H1362" s="36" t="str">
        <f t="shared" si="107"/>
        <v>_VCUGA</v>
      </c>
      <c r="I1362" s="36" t="s">
        <v>1032</v>
      </c>
      <c r="J1362" s="36" t="s">
        <v>1160</v>
      </c>
      <c r="K1362" s="36" t="str">
        <f t="shared" si="108"/>
        <v>_UG1AE</v>
      </c>
      <c r="L1362" s="36" t="s">
        <v>1161</v>
      </c>
      <c r="M1362" s="36" t="s">
        <v>1162</v>
      </c>
      <c r="N1362" s="36" t="str">
        <f t="shared" si="109"/>
        <v>_FFASO</v>
      </c>
      <c r="O1362" s="36" t="s">
        <v>1163</v>
      </c>
      <c r="P1362" s="36" t="s">
        <v>1178</v>
      </c>
      <c r="Q1362" s="36" t="s">
        <v>1179</v>
      </c>
    </row>
    <row r="1363" spans="1:17">
      <c r="A1363" s="36" t="s">
        <v>9159</v>
      </c>
      <c r="B1363" s="36" t="str">
        <f t="shared" si="105"/>
        <v>_30973</v>
      </c>
      <c r="C1363" s="36" t="s">
        <v>9160</v>
      </c>
      <c r="D1363" s="36" t="s">
        <v>89</v>
      </c>
      <c r="E1363" s="36" t="str">
        <f t="shared" si="106"/>
        <v>_CAMSU</v>
      </c>
      <c r="F1363" s="36" t="s">
        <v>46</v>
      </c>
      <c r="G1363" s="36" t="s">
        <v>1031</v>
      </c>
      <c r="H1363" s="36" t="str">
        <f t="shared" si="107"/>
        <v>_VCUGA</v>
      </c>
      <c r="I1363" s="36" t="s">
        <v>1032</v>
      </c>
      <c r="J1363" s="36" t="s">
        <v>1160</v>
      </c>
      <c r="K1363" s="36" t="str">
        <f t="shared" si="108"/>
        <v>_UG1AE</v>
      </c>
      <c r="L1363" s="36" t="s">
        <v>1161</v>
      </c>
      <c r="M1363" s="36" t="s">
        <v>1162</v>
      </c>
      <c r="N1363" s="36" t="str">
        <f t="shared" si="109"/>
        <v>_FFASO</v>
      </c>
      <c r="O1363" s="36" t="s">
        <v>1163</v>
      </c>
      <c r="P1363" s="36" t="s">
        <v>1178</v>
      </c>
      <c r="Q1363" s="36" t="s">
        <v>1179</v>
      </c>
    </row>
    <row r="1364" spans="1:17">
      <c r="A1364" s="36" t="s">
        <v>9161</v>
      </c>
      <c r="B1364" s="36" t="str">
        <f t="shared" si="105"/>
        <v>_30974</v>
      </c>
      <c r="C1364" s="36" t="s">
        <v>9162</v>
      </c>
      <c r="D1364" s="36" t="s">
        <v>89</v>
      </c>
      <c r="E1364" s="36" t="str">
        <f t="shared" si="106"/>
        <v>_CAMSU</v>
      </c>
      <c r="F1364" s="36" t="s">
        <v>46</v>
      </c>
      <c r="G1364" s="36" t="s">
        <v>1031</v>
      </c>
      <c r="H1364" s="36" t="str">
        <f t="shared" si="107"/>
        <v>_VCUGA</v>
      </c>
      <c r="I1364" s="36" t="s">
        <v>1032</v>
      </c>
      <c r="J1364" s="36" t="s">
        <v>1160</v>
      </c>
      <c r="K1364" s="36" t="str">
        <f t="shared" si="108"/>
        <v>_UG1AE</v>
      </c>
      <c r="L1364" s="36" t="s">
        <v>1161</v>
      </c>
      <c r="M1364" s="36" t="s">
        <v>1162</v>
      </c>
      <c r="N1364" s="36" t="str">
        <f t="shared" si="109"/>
        <v>_FFASO</v>
      </c>
      <c r="O1364" s="36" t="s">
        <v>1163</v>
      </c>
      <c r="P1364" s="36" t="s">
        <v>1178</v>
      </c>
      <c r="Q1364" s="36" t="s">
        <v>1179</v>
      </c>
    </row>
    <row r="1365" spans="1:17">
      <c r="A1365" s="36" t="s">
        <v>9163</v>
      </c>
      <c r="B1365" s="36" t="str">
        <f t="shared" si="105"/>
        <v>_30975</v>
      </c>
      <c r="C1365" s="36" t="s">
        <v>9164</v>
      </c>
      <c r="D1365" s="36" t="s">
        <v>89</v>
      </c>
      <c r="E1365" s="36" t="str">
        <f t="shared" si="106"/>
        <v>_CAMSU</v>
      </c>
      <c r="F1365" s="36" t="s">
        <v>46</v>
      </c>
      <c r="G1365" s="36" t="s">
        <v>1031</v>
      </c>
      <c r="H1365" s="36" t="str">
        <f t="shared" si="107"/>
        <v>_VCUGA</v>
      </c>
      <c r="I1365" s="36" t="s">
        <v>1032</v>
      </c>
      <c r="J1365" s="36" t="s">
        <v>1160</v>
      </c>
      <c r="K1365" s="36" t="str">
        <f t="shared" si="108"/>
        <v>_UG1AE</v>
      </c>
      <c r="L1365" s="36" t="s">
        <v>1161</v>
      </c>
      <c r="M1365" s="36" t="s">
        <v>1162</v>
      </c>
      <c r="N1365" s="36" t="str">
        <f t="shared" si="109"/>
        <v>_FFASO</v>
      </c>
      <c r="O1365" s="36" t="s">
        <v>1163</v>
      </c>
      <c r="P1365" s="36" t="s">
        <v>1178</v>
      </c>
      <c r="Q1365" s="36" t="s">
        <v>1179</v>
      </c>
    </row>
    <row r="1366" spans="1:17">
      <c r="A1366" s="36" t="s">
        <v>9165</v>
      </c>
      <c r="B1366" s="36" t="str">
        <f t="shared" si="105"/>
        <v>_30976</v>
      </c>
      <c r="C1366" s="36" t="s">
        <v>9166</v>
      </c>
      <c r="D1366" s="36" t="s">
        <v>89</v>
      </c>
      <c r="E1366" s="36" t="str">
        <f t="shared" si="106"/>
        <v>_CAMSU</v>
      </c>
      <c r="F1366" s="36" t="s">
        <v>46</v>
      </c>
      <c r="G1366" s="36" t="s">
        <v>1031</v>
      </c>
      <c r="H1366" s="36" t="str">
        <f t="shared" si="107"/>
        <v>_VCUGA</v>
      </c>
      <c r="I1366" s="36" t="s">
        <v>1032</v>
      </c>
      <c r="J1366" s="36" t="s">
        <v>1160</v>
      </c>
      <c r="K1366" s="36" t="str">
        <f t="shared" si="108"/>
        <v>_UG1AE</v>
      </c>
      <c r="L1366" s="36" t="s">
        <v>1161</v>
      </c>
      <c r="M1366" s="36" t="s">
        <v>1162</v>
      </c>
      <c r="N1366" s="36" t="str">
        <f t="shared" si="109"/>
        <v>_FFASO</v>
      </c>
      <c r="O1366" s="36" t="s">
        <v>1163</v>
      </c>
      <c r="P1366" s="36" t="s">
        <v>1178</v>
      </c>
      <c r="Q1366" s="36" t="s">
        <v>1179</v>
      </c>
    </row>
    <row r="1367" spans="1:17">
      <c r="A1367" s="36" t="s">
        <v>9167</v>
      </c>
      <c r="B1367" s="36" t="str">
        <f t="shared" si="105"/>
        <v>_30977</v>
      </c>
      <c r="C1367" s="36" t="s">
        <v>9168</v>
      </c>
      <c r="D1367" s="36" t="s">
        <v>89</v>
      </c>
      <c r="E1367" s="36" t="str">
        <f t="shared" si="106"/>
        <v>_CAMSU</v>
      </c>
      <c r="F1367" s="36" t="s">
        <v>46</v>
      </c>
      <c r="G1367" s="36" t="s">
        <v>1031</v>
      </c>
      <c r="H1367" s="36" t="str">
        <f t="shared" si="107"/>
        <v>_VCUGA</v>
      </c>
      <c r="I1367" s="36" t="s">
        <v>1032</v>
      </c>
      <c r="J1367" s="36" t="s">
        <v>1160</v>
      </c>
      <c r="K1367" s="36" t="str">
        <f t="shared" si="108"/>
        <v>_UG1AE</v>
      </c>
      <c r="L1367" s="36" t="s">
        <v>1161</v>
      </c>
      <c r="M1367" s="36" t="s">
        <v>1162</v>
      </c>
      <c r="N1367" s="36" t="str">
        <f t="shared" si="109"/>
        <v>_FFASO</v>
      </c>
      <c r="O1367" s="36" t="s">
        <v>1163</v>
      </c>
      <c r="P1367" s="36" t="s">
        <v>1178</v>
      </c>
      <c r="Q1367" s="36" t="s">
        <v>1179</v>
      </c>
    </row>
    <row r="1368" spans="1:17">
      <c r="A1368" s="36" t="s">
        <v>9169</v>
      </c>
      <c r="B1368" s="36" t="str">
        <f t="shared" si="105"/>
        <v>_30978</v>
      </c>
      <c r="C1368" s="36" t="s">
        <v>9170</v>
      </c>
      <c r="D1368" s="36" t="s">
        <v>89</v>
      </c>
      <c r="E1368" s="36" t="str">
        <f t="shared" si="106"/>
        <v>_CAMSU</v>
      </c>
      <c r="F1368" s="36" t="s">
        <v>46</v>
      </c>
      <c r="G1368" s="36" t="s">
        <v>1031</v>
      </c>
      <c r="H1368" s="36" t="str">
        <f t="shared" si="107"/>
        <v>_VCUGA</v>
      </c>
      <c r="I1368" s="36" t="s">
        <v>1032</v>
      </c>
      <c r="J1368" s="36" t="s">
        <v>1160</v>
      </c>
      <c r="K1368" s="36" t="str">
        <f t="shared" si="108"/>
        <v>_UG1AE</v>
      </c>
      <c r="L1368" s="36" t="s">
        <v>1161</v>
      </c>
      <c r="M1368" s="36" t="s">
        <v>1162</v>
      </c>
      <c r="N1368" s="36" t="str">
        <f t="shared" si="109"/>
        <v>_FFASO</v>
      </c>
      <c r="O1368" s="36" t="s">
        <v>1163</v>
      </c>
      <c r="P1368" s="36" t="s">
        <v>1178</v>
      </c>
      <c r="Q1368" s="36" t="s">
        <v>1179</v>
      </c>
    </row>
    <row r="1369" spans="1:17">
      <c r="A1369" s="36" t="s">
        <v>9171</v>
      </c>
      <c r="B1369" s="36" t="str">
        <f t="shared" si="105"/>
        <v>_30979</v>
      </c>
      <c r="C1369" s="36" t="s">
        <v>9172</v>
      </c>
      <c r="D1369" s="36" t="s">
        <v>89</v>
      </c>
      <c r="E1369" s="36" t="str">
        <f t="shared" si="106"/>
        <v>_CAMSU</v>
      </c>
      <c r="F1369" s="36" t="s">
        <v>46</v>
      </c>
      <c r="G1369" s="36" t="s">
        <v>1031</v>
      </c>
      <c r="H1369" s="36" t="str">
        <f t="shared" si="107"/>
        <v>_VCUGA</v>
      </c>
      <c r="I1369" s="36" t="s">
        <v>1032</v>
      </c>
      <c r="J1369" s="36" t="s">
        <v>1160</v>
      </c>
      <c r="K1369" s="36" t="str">
        <f t="shared" si="108"/>
        <v>_UG1AE</v>
      </c>
      <c r="L1369" s="36" t="s">
        <v>1161</v>
      </c>
      <c r="M1369" s="36" t="s">
        <v>1162</v>
      </c>
      <c r="N1369" s="36" t="str">
        <f t="shared" si="109"/>
        <v>_FFASO</v>
      </c>
      <c r="O1369" s="36" t="s">
        <v>1163</v>
      </c>
      <c r="P1369" s="36" t="s">
        <v>1178</v>
      </c>
      <c r="Q1369" s="36" t="s">
        <v>1179</v>
      </c>
    </row>
    <row r="1370" spans="1:17">
      <c r="A1370" s="36" t="s">
        <v>9173</v>
      </c>
      <c r="B1370" s="36" t="str">
        <f t="shared" si="105"/>
        <v>_30980</v>
      </c>
      <c r="C1370" s="36" t="s">
        <v>9174</v>
      </c>
      <c r="D1370" s="36" t="s">
        <v>89</v>
      </c>
      <c r="E1370" s="36" t="str">
        <f t="shared" si="106"/>
        <v>_CAMSU</v>
      </c>
      <c r="F1370" s="36" t="s">
        <v>46</v>
      </c>
      <c r="G1370" s="36" t="s">
        <v>1031</v>
      </c>
      <c r="H1370" s="36" t="str">
        <f t="shared" si="107"/>
        <v>_VCUGA</v>
      </c>
      <c r="I1370" s="36" t="s">
        <v>1032</v>
      </c>
      <c r="J1370" s="36" t="s">
        <v>1160</v>
      </c>
      <c r="K1370" s="36" t="str">
        <f t="shared" si="108"/>
        <v>_UG1AE</v>
      </c>
      <c r="L1370" s="36" t="s">
        <v>1161</v>
      </c>
      <c r="M1370" s="36" t="s">
        <v>1162</v>
      </c>
      <c r="N1370" s="36" t="str">
        <f t="shared" si="109"/>
        <v>_FFASO</v>
      </c>
      <c r="O1370" s="36" t="s">
        <v>1163</v>
      </c>
      <c r="P1370" s="36" t="s">
        <v>1178</v>
      </c>
      <c r="Q1370" s="36" t="s">
        <v>1179</v>
      </c>
    </row>
    <row r="1371" spans="1:17">
      <c r="A1371" s="36" t="s">
        <v>9175</v>
      </c>
      <c r="B1371" s="36" t="str">
        <f t="shared" si="105"/>
        <v>_32000</v>
      </c>
      <c r="C1371" s="36" t="s">
        <v>1446</v>
      </c>
      <c r="D1371" s="36" t="s">
        <v>89</v>
      </c>
      <c r="E1371" s="36" t="str">
        <f t="shared" si="106"/>
        <v>_CAMSU</v>
      </c>
      <c r="F1371" s="36" t="s">
        <v>46</v>
      </c>
      <c r="G1371" s="36" t="s">
        <v>1031</v>
      </c>
      <c r="H1371" s="36" t="str">
        <f t="shared" si="107"/>
        <v>_VCUGA</v>
      </c>
      <c r="I1371" s="36" t="s">
        <v>1032</v>
      </c>
      <c r="J1371" s="36" t="s">
        <v>1160</v>
      </c>
      <c r="K1371" s="36" t="str">
        <f t="shared" si="108"/>
        <v>_UG1AE</v>
      </c>
      <c r="L1371" s="36" t="s">
        <v>1161</v>
      </c>
      <c r="M1371" s="36" t="s">
        <v>1162</v>
      </c>
      <c r="N1371" s="36" t="str">
        <f t="shared" si="109"/>
        <v>_FFASO</v>
      </c>
      <c r="O1371" s="36" t="s">
        <v>1163</v>
      </c>
      <c r="P1371" s="36" t="s">
        <v>1178</v>
      </c>
      <c r="Q1371" s="36" t="s">
        <v>1179</v>
      </c>
    </row>
    <row r="1372" spans="1:17">
      <c r="A1372" s="36" t="s">
        <v>9176</v>
      </c>
      <c r="B1372" s="36" t="str">
        <f t="shared" si="105"/>
        <v>_32001</v>
      </c>
      <c r="C1372" s="36" t="s">
        <v>1447</v>
      </c>
      <c r="D1372" s="36" t="s">
        <v>89</v>
      </c>
      <c r="E1372" s="36" t="str">
        <f t="shared" si="106"/>
        <v>_CAMSU</v>
      </c>
      <c r="F1372" s="36" t="s">
        <v>46</v>
      </c>
      <c r="G1372" s="36" t="s">
        <v>1031</v>
      </c>
      <c r="H1372" s="36" t="str">
        <f t="shared" si="107"/>
        <v>_VCUGA</v>
      </c>
      <c r="I1372" s="36" t="s">
        <v>1032</v>
      </c>
      <c r="J1372" s="36" t="s">
        <v>1160</v>
      </c>
      <c r="K1372" s="36" t="str">
        <f t="shared" si="108"/>
        <v>_UG1AE</v>
      </c>
      <c r="L1372" s="36" t="s">
        <v>1161</v>
      </c>
      <c r="M1372" s="36" t="s">
        <v>1162</v>
      </c>
      <c r="N1372" s="36" t="str">
        <f t="shared" si="109"/>
        <v>_FFASO</v>
      </c>
      <c r="O1372" s="36" t="s">
        <v>1163</v>
      </c>
      <c r="P1372" s="36" t="s">
        <v>1178</v>
      </c>
      <c r="Q1372" s="36" t="s">
        <v>1179</v>
      </c>
    </row>
    <row r="1373" spans="1:17">
      <c r="A1373" s="36" t="s">
        <v>9177</v>
      </c>
      <c r="B1373" s="36" t="str">
        <f t="shared" si="105"/>
        <v>_32002</v>
      </c>
      <c r="C1373" s="36" t="s">
        <v>1448</v>
      </c>
      <c r="D1373" s="36" t="s">
        <v>89</v>
      </c>
      <c r="E1373" s="36" t="str">
        <f t="shared" si="106"/>
        <v>_CAMSU</v>
      </c>
      <c r="F1373" s="36" t="s">
        <v>46</v>
      </c>
      <c r="G1373" s="36" t="s">
        <v>1031</v>
      </c>
      <c r="H1373" s="36" t="str">
        <f t="shared" si="107"/>
        <v>_VCUGA</v>
      </c>
      <c r="I1373" s="36" t="s">
        <v>1032</v>
      </c>
      <c r="J1373" s="36" t="s">
        <v>1160</v>
      </c>
      <c r="K1373" s="36" t="str">
        <f t="shared" si="108"/>
        <v>_UG1AE</v>
      </c>
      <c r="L1373" s="36" t="s">
        <v>1161</v>
      </c>
      <c r="M1373" s="36" t="s">
        <v>1162</v>
      </c>
      <c r="N1373" s="36" t="str">
        <f t="shared" si="109"/>
        <v>_FFASO</v>
      </c>
      <c r="O1373" s="36" t="s">
        <v>1163</v>
      </c>
      <c r="P1373" s="36" t="s">
        <v>1178</v>
      </c>
      <c r="Q1373" s="36" t="s">
        <v>1179</v>
      </c>
    </row>
    <row r="1374" spans="1:17">
      <c r="A1374" s="36" t="s">
        <v>9178</v>
      </c>
      <c r="B1374" s="36" t="str">
        <f t="shared" si="105"/>
        <v>_32003</v>
      </c>
      <c r="C1374" s="36" t="s">
        <v>1449</v>
      </c>
      <c r="D1374" s="36" t="s">
        <v>89</v>
      </c>
      <c r="E1374" s="36" t="str">
        <f t="shared" si="106"/>
        <v>_CAMSU</v>
      </c>
      <c r="F1374" s="36" t="s">
        <v>46</v>
      </c>
      <c r="G1374" s="36" t="s">
        <v>1031</v>
      </c>
      <c r="H1374" s="36" t="str">
        <f t="shared" si="107"/>
        <v>_VCUGA</v>
      </c>
      <c r="I1374" s="36" t="s">
        <v>1032</v>
      </c>
      <c r="J1374" s="36" t="s">
        <v>1160</v>
      </c>
      <c r="K1374" s="36" t="str">
        <f t="shared" si="108"/>
        <v>_UG1AE</v>
      </c>
      <c r="L1374" s="36" t="s">
        <v>1161</v>
      </c>
      <c r="M1374" s="36" t="s">
        <v>1162</v>
      </c>
      <c r="N1374" s="36" t="str">
        <f t="shared" si="109"/>
        <v>_FFASO</v>
      </c>
      <c r="O1374" s="36" t="s">
        <v>1163</v>
      </c>
      <c r="P1374" s="36" t="s">
        <v>1178</v>
      </c>
      <c r="Q1374" s="36" t="s">
        <v>1179</v>
      </c>
    </row>
    <row r="1375" spans="1:17">
      <c r="A1375" s="36" t="s">
        <v>9179</v>
      </c>
      <c r="B1375" s="36" t="str">
        <f t="shared" si="105"/>
        <v>_32004</v>
      </c>
      <c r="C1375" s="36" t="s">
        <v>1450</v>
      </c>
      <c r="D1375" s="36" t="s">
        <v>89</v>
      </c>
      <c r="E1375" s="36" t="str">
        <f t="shared" si="106"/>
        <v>_CAMSU</v>
      </c>
      <c r="F1375" s="36" t="s">
        <v>46</v>
      </c>
      <c r="G1375" s="36" t="s">
        <v>1031</v>
      </c>
      <c r="H1375" s="36" t="str">
        <f t="shared" si="107"/>
        <v>_VCUGA</v>
      </c>
      <c r="I1375" s="36" t="s">
        <v>1032</v>
      </c>
      <c r="J1375" s="36" t="s">
        <v>1160</v>
      </c>
      <c r="K1375" s="36" t="str">
        <f t="shared" si="108"/>
        <v>_UG1AE</v>
      </c>
      <c r="L1375" s="36" t="s">
        <v>1161</v>
      </c>
      <c r="M1375" s="36" t="s">
        <v>1162</v>
      </c>
      <c r="N1375" s="36" t="str">
        <f t="shared" si="109"/>
        <v>_FFASO</v>
      </c>
      <c r="O1375" s="36" t="s">
        <v>1163</v>
      </c>
      <c r="P1375" s="36" t="s">
        <v>1178</v>
      </c>
      <c r="Q1375" s="36" t="s">
        <v>1179</v>
      </c>
    </row>
    <row r="1376" spans="1:17">
      <c r="A1376" s="36" t="s">
        <v>9180</v>
      </c>
      <c r="B1376" s="36" t="str">
        <f t="shared" si="105"/>
        <v>_32005</v>
      </c>
      <c r="C1376" s="36" t="s">
        <v>1451</v>
      </c>
      <c r="D1376" s="36" t="s">
        <v>89</v>
      </c>
      <c r="E1376" s="36" t="str">
        <f t="shared" si="106"/>
        <v>_CAMSU</v>
      </c>
      <c r="F1376" s="36" t="s">
        <v>46</v>
      </c>
      <c r="G1376" s="36" t="s">
        <v>1031</v>
      </c>
      <c r="H1376" s="36" t="str">
        <f t="shared" si="107"/>
        <v>_VCUGA</v>
      </c>
      <c r="I1376" s="36" t="s">
        <v>1032</v>
      </c>
      <c r="J1376" s="36" t="s">
        <v>1160</v>
      </c>
      <c r="K1376" s="36" t="str">
        <f t="shared" si="108"/>
        <v>_UG1AE</v>
      </c>
      <c r="L1376" s="36" t="s">
        <v>1161</v>
      </c>
      <c r="M1376" s="36" t="s">
        <v>1162</v>
      </c>
      <c r="N1376" s="36" t="str">
        <f t="shared" si="109"/>
        <v>_FFASO</v>
      </c>
      <c r="O1376" s="36" t="s">
        <v>1163</v>
      </c>
      <c r="P1376" s="36" t="s">
        <v>1178</v>
      </c>
      <c r="Q1376" s="36" t="s">
        <v>1179</v>
      </c>
    </row>
    <row r="1377" spans="1:17">
      <c r="A1377" s="36" t="s">
        <v>9181</v>
      </c>
      <c r="B1377" s="36" t="str">
        <f t="shared" si="105"/>
        <v>_32006</v>
      </c>
      <c r="C1377" s="36" t="s">
        <v>1452</v>
      </c>
      <c r="D1377" s="36" t="s">
        <v>89</v>
      </c>
      <c r="E1377" s="36" t="str">
        <f t="shared" si="106"/>
        <v>_CAMSU</v>
      </c>
      <c r="F1377" s="36" t="s">
        <v>46</v>
      </c>
      <c r="G1377" s="36" t="s">
        <v>1031</v>
      </c>
      <c r="H1377" s="36" t="str">
        <f t="shared" si="107"/>
        <v>_VCUGA</v>
      </c>
      <c r="I1377" s="36" t="s">
        <v>1032</v>
      </c>
      <c r="J1377" s="36" t="s">
        <v>1160</v>
      </c>
      <c r="K1377" s="36" t="str">
        <f t="shared" si="108"/>
        <v>_UG1AE</v>
      </c>
      <c r="L1377" s="36" t="s">
        <v>1161</v>
      </c>
      <c r="M1377" s="36" t="s">
        <v>1162</v>
      </c>
      <c r="N1377" s="36" t="str">
        <f t="shared" si="109"/>
        <v>_FFASO</v>
      </c>
      <c r="O1377" s="36" t="s">
        <v>1163</v>
      </c>
      <c r="P1377" s="36" t="s">
        <v>1178</v>
      </c>
      <c r="Q1377" s="36" t="s">
        <v>1179</v>
      </c>
    </row>
    <row r="1378" spans="1:17">
      <c r="A1378" s="36" t="s">
        <v>9182</v>
      </c>
      <c r="B1378" s="36" t="str">
        <f t="shared" si="105"/>
        <v>_32007</v>
      </c>
      <c r="C1378" s="36" t="s">
        <v>1453</v>
      </c>
      <c r="D1378" s="36" t="s">
        <v>89</v>
      </c>
      <c r="E1378" s="36" t="str">
        <f t="shared" si="106"/>
        <v>_CAMSU</v>
      </c>
      <c r="F1378" s="36" t="s">
        <v>46</v>
      </c>
      <c r="G1378" s="36" t="s">
        <v>1031</v>
      </c>
      <c r="H1378" s="36" t="str">
        <f t="shared" si="107"/>
        <v>_VCUGA</v>
      </c>
      <c r="I1378" s="36" t="s">
        <v>1032</v>
      </c>
      <c r="J1378" s="36" t="s">
        <v>1160</v>
      </c>
      <c r="K1378" s="36" t="str">
        <f t="shared" si="108"/>
        <v>_UG1AE</v>
      </c>
      <c r="L1378" s="36" t="s">
        <v>1161</v>
      </c>
      <c r="M1378" s="36" t="s">
        <v>1162</v>
      </c>
      <c r="N1378" s="36" t="str">
        <f t="shared" si="109"/>
        <v>_FFASO</v>
      </c>
      <c r="O1378" s="36" t="s">
        <v>1163</v>
      </c>
      <c r="P1378" s="36" t="s">
        <v>1178</v>
      </c>
      <c r="Q1378" s="36" t="s">
        <v>1179</v>
      </c>
    </row>
    <row r="1379" spans="1:17">
      <c r="A1379" s="36" t="s">
        <v>9183</v>
      </c>
      <c r="B1379" s="36" t="str">
        <f t="shared" si="105"/>
        <v>_32008</v>
      </c>
      <c r="C1379" s="36" t="s">
        <v>1454</v>
      </c>
      <c r="D1379" s="36" t="s">
        <v>89</v>
      </c>
      <c r="E1379" s="36" t="str">
        <f t="shared" si="106"/>
        <v>_CAMSU</v>
      </c>
      <c r="F1379" s="36" t="s">
        <v>46</v>
      </c>
      <c r="G1379" s="36" t="s">
        <v>1031</v>
      </c>
      <c r="H1379" s="36" t="str">
        <f t="shared" si="107"/>
        <v>_VCUGA</v>
      </c>
      <c r="I1379" s="36" t="s">
        <v>1032</v>
      </c>
      <c r="J1379" s="36" t="s">
        <v>1160</v>
      </c>
      <c r="K1379" s="36" t="str">
        <f t="shared" si="108"/>
        <v>_UG1AE</v>
      </c>
      <c r="L1379" s="36" t="s">
        <v>1161</v>
      </c>
      <c r="M1379" s="36" t="s">
        <v>1162</v>
      </c>
      <c r="N1379" s="36" t="str">
        <f t="shared" si="109"/>
        <v>_FFASO</v>
      </c>
      <c r="O1379" s="36" t="s">
        <v>1163</v>
      </c>
      <c r="P1379" s="36" t="s">
        <v>1178</v>
      </c>
      <c r="Q1379" s="36" t="s">
        <v>1179</v>
      </c>
    </row>
    <row r="1380" spans="1:17">
      <c r="A1380" s="36" t="s">
        <v>9184</v>
      </c>
      <c r="B1380" s="36" t="str">
        <f t="shared" si="105"/>
        <v>_32009</v>
      </c>
      <c r="C1380" s="36" t="s">
        <v>1455</v>
      </c>
      <c r="D1380" s="36" t="s">
        <v>89</v>
      </c>
      <c r="E1380" s="36" t="str">
        <f t="shared" si="106"/>
        <v>_CAMSU</v>
      </c>
      <c r="F1380" s="36" t="s">
        <v>46</v>
      </c>
      <c r="G1380" s="36" t="s">
        <v>1031</v>
      </c>
      <c r="H1380" s="36" t="str">
        <f t="shared" si="107"/>
        <v>_VCUGA</v>
      </c>
      <c r="I1380" s="36" t="s">
        <v>1032</v>
      </c>
      <c r="J1380" s="36" t="s">
        <v>1160</v>
      </c>
      <c r="K1380" s="36" t="str">
        <f t="shared" si="108"/>
        <v>_UG1AE</v>
      </c>
      <c r="L1380" s="36" t="s">
        <v>1161</v>
      </c>
      <c r="M1380" s="36" t="s">
        <v>1162</v>
      </c>
      <c r="N1380" s="36" t="str">
        <f t="shared" si="109"/>
        <v>_FFASO</v>
      </c>
      <c r="O1380" s="36" t="s">
        <v>1163</v>
      </c>
      <c r="P1380" s="36" t="s">
        <v>1178</v>
      </c>
      <c r="Q1380" s="36" t="s">
        <v>1179</v>
      </c>
    </row>
    <row r="1381" spans="1:17">
      <c r="A1381" s="36" t="s">
        <v>9185</v>
      </c>
      <c r="B1381" s="36" t="str">
        <f t="shared" si="105"/>
        <v>_32010</v>
      </c>
      <c r="C1381" s="36" t="s">
        <v>1456</v>
      </c>
      <c r="D1381" s="36" t="s">
        <v>89</v>
      </c>
      <c r="E1381" s="36" t="str">
        <f t="shared" si="106"/>
        <v>_CAMSU</v>
      </c>
      <c r="F1381" s="36" t="s">
        <v>46</v>
      </c>
      <c r="G1381" s="36" t="s">
        <v>1031</v>
      </c>
      <c r="H1381" s="36" t="str">
        <f t="shared" si="107"/>
        <v>_VCUGA</v>
      </c>
      <c r="I1381" s="36" t="s">
        <v>1032</v>
      </c>
      <c r="J1381" s="36" t="s">
        <v>1160</v>
      </c>
      <c r="K1381" s="36" t="str">
        <f t="shared" si="108"/>
        <v>_UG1AE</v>
      </c>
      <c r="L1381" s="36" t="s">
        <v>1161</v>
      </c>
      <c r="M1381" s="36" t="s">
        <v>1162</v>
      </c>
      <c r="N1381" s="36" t="str">
        <f t="shared" si="109"/>
        <v>_FFASO</v>
      </c>
      <c r="O1381" s="36" t="s">
        <v>1163</v>
      </c>
      <c r="P1381" s="36" t="s">
        <v>1178</v>
      </c>
      <c r="Q1381" s="36" t="s">
        <v>1179</v>
      </c>
    </row>
    <row r="1382" spans="1:17">
      <c r="A1382" s="36" t="s">
        <v>9186</v>
      </c>
      <c r="B1382" s="36" t="str">
        <f t="shared" si="105"/>
        <v>_32011</v>
      </c>
      <c r="C1382" s="36" t="s">
        <v>1457</v>
      </c>
      <c r="D1382" s="36" t="s">
        <v>89</v>
      </c>
      <c r="E1382" s="36" t="str">
        <f t="shared" si="106"/>
        <v>_CAMSU</v>
      </c>
      <c r="F1382" s="36" t="s">
        <v>46</v>
      </c>
      <c r="G1382" s="36" t="s">
        <v>1031</v>
      </c>
      <c r="H1382" s="36" t="str">
        <f t="shared" si="107"/>
        <v>_VCUGA</v>
      </c>
      <c r="I1382" s="36" t="s">
        <v>1032</v>
      </c>
      <c r="J1382" s="36" t="s">
        <v>1160</v>
      </c>
      <c r="K1382" s="36" t="str">
        <f t="shared" si="108"/>
        <v>_UG1AE</v>
      </c>
      <c r="L1382" s="36" t="s">
        <v>1161</v>
      </c>
      <c r="M1382" s="36" t="s">
        <v>1162</v>
      </c>
      <c r="N1382" s="36" t="str">
        <f t="shared" si="109"/>
        <v>_FFASO</v>
      </c>
      <c r="O1382" s="36" t="s">
        <v>1163</v>
      </c>
      <c r="P1382" s="36" t="s">
        <v>1178</v>
      </c>
      <c r="Q1382" s="36" t="s">
        <v>1179</v>
      </c>
    </row>
    <row r="1383" spans="1:17">
      <c r="A1383" s="36" t="s">
        <v>9187</v>
      </c>
      <c r="B1383" s="36" t="str">
        <f t="shared" si="105"/>
        <v>_32012</v>
      </c>
      <c r="C1383" s="36" t="s">
        <v>1458</v>
      </c>
      <c r="D1383" s="36" t="s">
        <v>89</v>
      </c>
      <c r="E1383" s="36" t="str">
        <f t="shared" si="106"/>
        <v>_CAMSU</v>
      </c>
      <c r="F1383" s="36" t="s">
        <v>46</v>
      </c>
      <c r="G1383" s="36" t="s">
        <v>1031</v>
      </c>
      <c r="H1383" s="36" t="str">
        <f t="shared" si="107"/>
        <v>_VCUGA</v>
      </c>
      <c r="I1383" s="36" t="s">
        <v>1032</v>
      </c>
      <c r="J1383" s="36" t="s">
        <v>1160</v>
      </c>
      <c r="K1383" s="36" t="str">
        <f t="shared" si="108"/>
        <v>_UG1AE</v>
      </c>
      <c r="L1383" s="36" t="s">
        <v>1161</v>
      </c>
      <c r="M1383" s="36" t="s">
        <v>1162</v>
      </c>
      <c r="N1383" s="36" t="str">
        <f t="shared" si="109"/>
        <v>_FFASO</v>
      </c>
      <c r="O1383" s="36" t="s">
        <v>1163</v>
      </c>
      <c r="P1383" s="36" t="s">
        <v>1178</v>
      </c>
      <c r="Q1383" s="36" t="s">
        <v>1179</v>
      </c>
    </row>
    <row r="1384" spans="1:17">
      <c r="A1384" s="36" t="s">
        <v>9188</v>
      </c>
      <c r="B1384" s="36" t="str">
        <f t="shared" si="105"/>
        <v>_32013</v>
      </c>
      <c r="C1384" s="36" t="s">
        <v>1459</v>
      </c>
      <c r="D1384" s="36" t="s">
        <v>89</v>
      </c>
      <c r="E1384" s="36" t="str">
        <f t="shared" si="106"/>
        <v>_CAMSU</v>
      </c>
      <c r="F1384" s="36" t="s">
        <v>46</v>
      </c>
      <c r="G1384" s="36" t="s">
        <v>1031</v>
      </c>
      <c r="H1384" s="36" t="str">
        <f t="shared" si="107"/>
        <v>_VCUGA</v>
      </c>
      <c r="I1384" s="36" t="s">
        <v>1032</v>
      </c>
      <c r="J1384" s="36" t="s">
        <v>1160</v>
      </c>
      <c r="K1384" s="36" t="str">
        <f t="shared" si="108"/>
        <v>_UG1AE</v>
      </c>
      <c r="L1384" s="36" t="s">
        <v>1161</v>
      </c>
      <c r="M1384" s="36" t="s">
        <v>1162</v>
      </c>
      <c r="N1384" s="36" t="str">
        <f t="shared" si="109"/>
        <v>_FFASO</v>
      </c>
      <c r="O1384" s="36" t="s">
        <v>1163</v>
      </c>
      <c r="P1384" s="36" t="s">
        <v>1178</v>
      </c>
      <c r="Q1384" s="36" t="s">
        <v>1179</v>
      </c>
    </row>
    <row r="1385" spans="1:17">
      <c r="A1385" s="36" t="s">
        <v>9189</v>
      </c>
      <c r="B1385" s="36" t="str">
        <f t="shared" si="105"/>
        <v>_32014</v>
      </c>
      <c r="C1385" s="36" t="s">
        <v>1460</v>
      </c>
      <c r="D1385" s="36" t="s">
        <v>89</v>
      </c>
      <c r="E1385" s="36" t="str">
        <f t="shared" si="106"/>
        <v>_CAMSU</v>
      </c>
      <c r="F1385" s="36" t="s">
        <v>46</v>
      </c>
      <c r="G1385" s="36" t="s">
        <v>1031</v>
      </c>
      <c r="H1385" s="36" t="str">
        <f t="shared" si="107"/>
        <v>_VCUGA</v>
      </c>
      <c r="I1385" s="36" t="s">
        <v>1032</v>
      </c>
      <c r="J1385" s="36" t="s">
        <v>1160</v>
      </c>
      <c r="K1385" s="36" t="str">
        <f t="shared" si="108"/>
        <v>_UG1AE</v>
      </c>
      <c r="L1385" s="36" t="s">
        <v>1161</v>
      </c>
      <c r="M1385" s="36" t="s">
        <v>1162</v>
      </c>
      <c r="N1385" s="36" t="str">
        <f t="shared" si="109"/>
        <v>_FFASO</v>
      </c>
      <c r="O1385" s="36" t="s">
        <v>1163</v>
      </c>
      <c r="P1385" s="36" t="s">
        <v>1178</v>
      </c>
      <c r="Q1385" s="36" t="s">
        <v>1179</v>
      </c>
    </row>
    <row r="1386" spans="1:17">
      <c r="A1386" s="36" t="s">
        <v>9190</v>
      </c>
      <c r="B1386" s="36" t="str">
        <f t="shared" si="105"/>
        <v>_32015</v>
      </c>
      <c r="C1386" s="36" t="s">
        <v>1461</v>
      </c>
      <c r="D1386" s="36" t="s">
        <v>89</v>
      </c>
      <c r="E1386" s="36" t="str">
        <f t="shared" si="106"/>
        <v>_CAMSU</v>
      </c>
      <c r="F1386" s="36" t="s">
        <v>46</v>
      </c>
      <c r="G1386" s="36" t="s">
        <v>1031</v>
      </c>
      <c r="H1386" s="36" t="str">
        <f t="shared" si="107"/>
        <v>_VCUGA</v>
      </c>
      <c r="I1386" s="36" t="s">
        <v>1032</v>
      </c>
      <c r="J1386" s="36" t="s">
        <v>1160</v>
      </c>
      <c r="K1386" s="36" t="str">
        <f t="shared" si="108"/>
        <v>_UG1AE</v>
      </c>
      <c r="L1386" s="36" t="s">
        <v>1161</v>
      </c>
      <c r="M1386" s="36" t="s">
        <v>1162</v>
      </c>
      <c r="N1386" s="36" t="str">
        <f t="shared" si="109"/>
        <v>_FFASO</v>
      </c>
      <c r="O1386" s="36" t="s">
        <v>1163</v>
      </c>
      <c r="P1386" s="36" t="s">
        <v>1178</v>
      </c>
      <c r="Q1386" s="36" t="s">
        <v>1179</v>
      </c>
    </row>
    <row r="1387" spans="1:17">
      <c r="A1387" s="36" t="s">
        <v>9191</v>
      </c>
      <c r="B1387" s="36" t="str">
        <f t="shared" si="105"/>
        <v>_32016</v>
      </c>
      <c r="C1387" s="36" t="s">
        <v>1462</v>
      </c>
      <c r="D1387" s="36" t="s">
        <v>89</v>
      </c>
      <c r="E1387" s="36" t="str">
        <f t="shared" si="106"/>
        <v>_CAMSU</v>
      </c>
      <c r="F1387" s="36" t="s">
        <v>46</v>
      </c>
      <c r="G1387" s="36" t="s">
        <v>1031</v>
      </c>
      <c r="H1387" s="36" t="str">
        <f t="shared" si="107"/>
        <v>_VCUGA</v>
      </c>
      <c r="I1387" s="36" t="s">
        <v>1032</v>
      </c>
      <c r="J1387" s="36" t="s">
        <v>1160</v>
      </c>
      <c r="K1387" s="36" t="str">
        <f t="shared" si="108"/>
        <v>_UG1AE</v>
      </c>
      <c r="L1387" s="36" t="s">
        <v>1161</v>
      </c>
      <c r="M1387" s="36" t="s">
        <v>1162</v>
      </c>
      <c r="N1387" s="36" t="str">
        <f t="shared" si="109"/>
        <v>_FFASO</v>
      </c>
      <c r="O1387" s="36" t="s">
        <v>1163</v>
      </c>
      <c r="P1387" s="36" t="s">
        <v>1178</v>
      </c>
      <c r="Q1387" s="36" t="s">
        <v>1179</v>
      </c>
    </row>
    <row r="1388" spans="1:17">
      <c r="A1388" s="36" t="s">
        <v>9192</v>
      </c>
      <c r="B1388" s="36" t="str">
        <f t="shared" si="105"/>
        <v>_32017</v>
      </c>
      <c r="C1388" s="36" t="s">
        <v>1463</v>
      </c>
      <c r="D1388" s="36" t="s">
        <v>89</v>
      </c>
      <c r="E1388" s="36" t="str">
        <f t="shared" si="106"/>
        <v>_CAMSU</v>
      </c>
      <c r="F1388" s="36" t="s">
        <v>46</v>
      </c>
      <c r="G1388" s="36" t="s">
        <v>1031</v>
      </c>
      <c r="H1388" s="36" t="str">
        <f t="shared" si="107"/>
        <v>_VCUGA</v>
      </c>
      <c r="I1388" s="36" t="s">
        <v>1032</v>
      </c>
      <c r="J1388" s="36" t="s">
        <v>1160</v>
      </c>
      <c r="K1388" s="36" t="str">
        <f t="shared" si="108"/>
        <v>_UG1AE</v>
      </c>
      <c r="L1388" s="36" t="s">
        <v>1161</v>
      </c>
      <c r="M1388" s="36" t="s">
        <v>1162</v>
      </c>
      <c r="N1388" s="36" t="str">
        <f t="shared" si="109"/>
        <v>_FFASO</v>
      </c>
      <c r="O1388" s="36" t="s">
        <v>1163</v>
      </c>
      <c r="P1388" s="36" t="s">
        <v>1178</v>
      </c>
      <c r="Q1388" s="36" t="s">
        <v>1179</v>
      </c>
    </row>
    <row r="1389" spans="1:17">
      <c r="A1389" s="36" t="s">
        <v>9193</v>
      </c>
      <c r="B1389" s="36" t="str">
        <f t="shared" si="105"/>
        <v>_32018</v>
      </c>
      <c r="C1389" s="36" t="s">
        <v>1464</v>
      </c>
      <c r="D1389" s="36" t="s">
        <v>89</v>
      </c>
      <c r="E1389" s="36" t="str">
        <f t="shared" si="106"/>
        <v>_CAMSU</v>
      </c>
      <c r="F1389" s="36" t="s">
        <v>46</v>
      </c>
      <c r="G1389" s="36" t="s">
        <v>1031</v>
      </c>
      <c r="H1389" s="36" t="str">
        <f t="shared" si="107"/>
        <v>_VCUGA</v>
      </c>
      <c r="I1389" s="36" t="s">
        <v>1032</v>
      </c>
      <c r="J1389" s="36" t="s">
        <v>1160</v>
      </c>
      <c r="K1389" s="36" t="str">
        <f t="shared" si="108"/>
        <v>_UG1AE</v>
      </c>
      <c r="L1389" s="36" t="s">
        <v>1161</v>
      </c>
      <c r="M1389" s="36" t="s">
        <v>1162</v>
      </c>
      <c r="N1389" s="36" t="str">
        <f t="shared" si="109"/>
        <v>_FFASO</v>
      </c>
      <c r="O1389" s="36" t="s">
        <v>1163</v>
      </c>
      <c r="P1389" s="36" t="s">
        <v>1178</v>
      </c>
      <c r="Q1389" s="36" t="s">
        <v>1179</v>
      </c>
    </row>
    <row r="1390" spans="1:17">
      <c r="A1390" s="36" t="s">
        <v>9194</v>
      </c>
      <c r="B1390" s="36" t="str">
        <f t="shared" si="105"/>
        <v>_32019</v>
      </c>
      <c r="C1390" s="36" t="s">
        <v>1465</v>
      </c>
      <c r="D1390" s="36" t="s">
        <v>89</v>
      </c>
      <c r="E1390" s="36" t="str">
        <f t="shared" si="106"/>
        <v>_CAMSU</v>
      </c>
      <c r="F1390" s="36" t="s">
        <v>46</v>
      </c>
      <c r="G1390" s="36" t="s">
        <v>1031</v>
      </c>
      <c r="H1390" s="36" t="str">
        <f t="shared" si="107"/>
        <v>_VCUGA</v>
      </c>
      <c r="I1390" s="36" t="s">
        <v>1032</v>
      </c>
      <c r="J1390" s="36" t="s">
        <v>1160</v>
      </c>
      <c r="K1390" s="36" t="str">
        <f t="shared" si="108"/>
        <v>_UG1AE</v>
      </c>
      <c r="L1390" s="36" t="s">
        <v>1161</v>
      </c>
      <c r="M1390" s="36" t="s">
        <v>1162</v>
      </c>
      <c r="N1390" s="36" t="str">
        <f t="shared" si="109"/>
        <v>_FFASO</v>
      </c>
      <c r="O1390" s="36" t="s">
        <v>1163</v>
      </c>
      <c r="P1390" s="36" t="s">
        <v>1178</v>
      </c>
      <c r="Q1390" s="36" t="s">
        <v>1179</v>
      </c>
    </row>
    <row r="1391" spans="1:17">
      <c r="A1391" s="36" t="s">
        <v>9195</v>
      </c>
      <c r="B1391" s="36" t="str">
        <f t="shared" si="105"/>
        <v>_32020</v>
      </c>
      <c r="C1391" s="36" t="s">
        <v>1466</v>
      </c>
      <c r="D1391" s="36" t="s">
        <v>89</v>
      </c>
      <c r="E1391" s="36" t="str">
        <f t="shared" si="106"/>
        <v>_CAMSU</v>
      </c>
      <c r="F1391" s="36" t="s">
        <v>46</v>
      </c>
      <c r="G1391" s="36" t="s">
        <v>1031</v>
      </c>
      <c r="H1391" s="36" t="str">
        <f t="shared" si="107"/>
        <v>_VCUGA</v>
      </c>
      <c r="I1391" s="36" t="s">
        <v>1032</v>
      </c>
      <c r="J1391" s="36" t="s">
        <v>1160</v>
      </c>
      <c r="K1391" s="36" t="str">
        <f t="shared" si="108"/>
        <v>_UG1AE</v>
      </c>
      <c r="L1391" s="36" t="s">
        <v>1161</v>
      </c>
      <c r="M1391" s="36" t="s">
        <v>1162</v>
      </c>
      <c r="N1391" s="36" t="str">
        <f t="shared" si="109"/>
        <v>_FFASO</v>
      </c>
      <c r="O1391" s="36" t="s">
        <v>1163</v>
      </c>
      <c r="P1391" s="36" t="s">
        <v>1178</v>
      </c>
      <c r="Q1391" s="36" t="s">
        <v>1179</v>
      </c>
    </row>
    <row r="1392" spans="1:17">
      <c r="A1392" s="36" t="s">
        <v>9196</v>
      </c>
      <c r="B1392" s="36" t="str">
        <f t="shared" si="105"/>
        <v>_32021</v>
      </c>
      <c r="C1392" s="36" t="s">
        <v>1467</v>
      </c>
      <c r="D1392" s="36" t="s">
        <v>89</v>
      </c>
      <c r="E1392" s="36" t="str">
        <f t="shared" si="106"/>
        <v>_CAMSU</v>
      </c>
      <c r="F1392" s="36" t="s">
        <v>46</v>
      </c>
      <c r="G1392" s="36" t="s">
        <v>1031</v>
      </c>
      <c r="H1392" s="36" t="str">
        <f t="shared" si="107"/>
        <v>_VCUGA</v>
      </c>
      <c r="I1392" s="36" t="s">
        <v>1032</v>
      </c>
      <c r="J1392" s="36" t="s">
        <v>1160</v>
      </c>
      <c r="K1392" s="36" t="str">
        <f t="shared" si="108"/>
        <v>_UG1AE</v>
      </c>
      <c r="L1392" s="36" t="s">
        <v>1161</v>
      </c>
      <c r="M1392" s="36" t="s">
        <v>1162</v>
      </c>
      <c r="N1392" s="36" t="str">
        <f t="shared" si="109"/>
        <v>_FFASO</v>
      </c>
      <c r="O1392" s="36" t="s">
        <v>1163</v>
      </c>
      <c r="P1392" s="36" t="s">
        <v>1178</v>
      </c>
      <c r="Q1392" s="36" t="s">
        <v>1179</v>
      </c>
    </row>
    <row r="1393" spans="1:17">
      <c r="A1393" s="36" t="s">
        <v>9197</v>
      </c>
      <c r="B1393" s="36" t="str">
        <f t="shared" si="105"/>
        <v>_32022</v>
      </c>
      <c r="C1393" s="36" t="s">
        <v>1468</v>
      </c>
      <c r="D1393" s="36" t="s">
        <v>89</v>
      </c>
      <c r="E1393" s="36" t="str">
        <f t="shared" si="106"/>
        <v>_CAMSU</v>
      </c>
      <c r="F1393" s="36" t="s">
        <v>46</v>
      </c>
      <c r="G1393" s="36" t="s">
        <v>1031</v>
      </c>
      <c r="H1393" s="36" t="str">
        <f t="shared" si="107"/>
        <v>_VCUGA</v>
      </c>
      <c r="I1393" s="36" t="s">
        <v>1032</v>
      </c>
      <c r="J1393" s="36" t="s">
        <v>1160</v>
      </c>
      <c r="K1393" s="36" t="str">
        <f t="shared" si="108"/>
        <v>_UG1AE</v>
      </c>
      <c r="L1393" s="36" t="s">
        <v>1161</v>
      </c>
      <c r="M1393" s="36" t="s">
        <v>1162</v>
      </c>
      <c r="N1393" s="36" t="str">
        <f t="shared" si="109"/>
        <v>_FFASO</v>
      </c>
      <c r="O1393" s="36" t="s">
        <v>1163</v>
      </c>
      <c r="P1393" s="36" t="s">
        <v>1178</v>
      </c>
      <c r="Q1393" s="36" t="s">
        <v>1179</v>
      </c>
    </row>
    <row r="1394" spans="1:17">
      <c r="A1394" s="36" t="s">
        <v>9198</v>
      </c>
      <c r="B1394" s="36" t="str">
        <f t="shared" si="105"/>
        <v>_32023</v>
      </c>
      <c r="C1394" s="36" t="s">
        <v>1469</v>
      </c>
      <c r="D1394" s="36" t="s">
        <v>89</v>
      </c>
      <c r="E1394" s="36" t="str">
        <f t="shared" si="106"/>
        <v>_CAMSU</v>
      </c>
      <c r="F1394" s="36" t="s">
        <v>46</v>
      </c>
      <c r="G1394" s="36" t="s">
        <v>1031</v>
      </c>
      <c r="H1394" s="36" t="str">
        <f t="shared" si="107"/>
        <v>_VCUGA</v>
      </c>
      <c r="I1394" s="36" t="s">
        <v>1032</v>
      </c>
      <c r="J1394" s="36" t="s">
        <v>1160</v>
      </c>
      <c r="K1394" s="36" t="str">
        <f t="shared" si="108"/>
        <v>_UG1AE</v>
      </c>
      <c r="L1394" s="36" t="s">
        <v>1161</v>
      </c>
      <c r="M1394" s="36" t="s">
        <v>1162</v>
      </c>
      <c r="N1394" s="36" t="str">
        <f t="shared" si="109"/>
        <v>_FFASO</v>
      </c>
      <c r="O1394" s="36" t="s">
        <v>1163</v>
      </c>
      <c r="P1394" s="36" t="s">
        <v>1178</v>
      </c>
      <c r="Q1394" s="36" t="s">
        <v>1179</v>
      </c>
    </row>
    <row r="1395" spans="1:17">
      <c r="A1395" s="36" t="s">
        <v>9199</v>
      </c>
      <c r="B1395" s="36" t="str">
        <f t="shared" si="105"/>
        <v>_32024</v>
      </c>
      <c r="C1395" s="36" t="s">
        <v>1470</v>
      </c>
      <c r="D1395" s="36" t="s">
        <v>89</v>
      </c>
      <c r="E1395" s="36" t="str">
        <f t="shared" si="106"/>
        <v>_CAMSU</v>
      </c>
      <c r="F1395" s="36" t="s">
        <v>46</v>
      </c>
      <c r="G1395" s="36" t="s">
        <v>1031</v>
      </c>
      <c r="H1395" s="36" t="str">
        <f t="shared" si="107"/>
        <v>_VCUGA</v>
      </c>
      <c r="I1395" s="36" t="s">
        <v>1032</v>
      </c>
      <c r="J1395" s="36" t="s">
        <v>1160</v>
      </c>
      <c r="K1395" s="36" t="str">
        <f t="shared" si="108"/>
        <v>_UG1AE</v>
      </c>
      <c r="L1395" s="36" t="s">
        <v>1161</v>
      </c>
      <c r="M1395" s="36" t="s">
        <v>1162</v>
      </c>
      <c r="N1395" s="36" t="str">
        <f t="shared" si="109"/>
        <v>_FFASO</v>
      </c>
      <c r="O1395" s="36" t="s">
        <v>1163</v>
      </c>
      <c r="P1395" s="36" t="s">
        <v>1178</v>
      </c>
      <c r="Q1395" s="36" t="s">
        <v>1179</v>
      </c>
    </row>
    <row r="1396" spans="1:17">
      <c r="A1396" s="36" t="s">
        <v>9200</v>
      </c>
      <c r="B1396" s="36" t="str">
        <f t="shared" si="105"/>
        <v>_32025</v>
      </c>
      <c r="C1396" s="36" t="s">
        <v>1471</v>
      </c>
      <c r="D1396" s="36" t="s">
        <v>89</v>
      </c>
      <c r="E1396" s="36" t="str">
        <f t="shared" si="106"/>
        <v>_CAMSU</v>
      </c>
      <c r="F1396" s="36" t="s">
        <v>46</v>
      </c>
      <c r="G1396" s="36" t="s">
        <v>1031</v>
      </c>
      <c r="H1396" s="36" t="str">
        <f t="shared" si="107"/>
        <v>_VCUGA</v>
      </c>
      <c r="I1396" s="36" t="s">
        <v>1032</v>
      </c>
      <c r="J1396" s="36" t="s">
        <v>1160</v>
      </c>
      <c r="K1396" s="36" t="str">
        <f t="shared" si="108"/>
        <v>_UG1AE</v>
      </c>
      <c r="L1396" s="36" t="s">
        <v>1161</v>
      </c>
      <c r="M1396" s="36" t="s">
        <v>1162</v>
      </c>
      <c r="N1396" s="36" t="str">
        <f t="shared" si="109"/>
        <v>_FFASO</v>
      </c>
      <c r="O1396" s="36" t="s">
        <v>1163</v>
      </c>
      <c r="P1396" s="36" t="s">
        <v>1178</v>
      </c>
      <c r="Q1396" s="36" t="s">
        <v>1179</v>
      </c>
    </row>
    <row r="1397" spans="1:17">
      <c r="A1397" s="36" t="s">
        <v>9201</v>
      </c>
      <c r="B1397" s="36" t="str">
        <f t="shared" si="105"/>
        <v>_32026</v>
      </c>
      <c r="C1397" s="36" t="s">
        <v>1472</v>
      </c>
      <c r="D1397" s="36" t="s">
        <v>89</v>
      </c>
      <c r="E1397" s="36" t="str">
        <f t="shared" si="106"/>
        <v>_CAMSU</v>
      </c>
      <c r="F1397" s="36" t="s">
        <v>46</v>
      </c>
      <c r="G1397" s="36" t="s">
        <v>1031</v>
      </c>
      <c r="H1397" s="36" t="str">
        <f t="shared" si="107"/>
        <v>_VCUGA</v>
      </c>
      <c r="I1397" s="36" t="s">
        <v>1032</v>
      </c>
      <c r="J1397" s="36" t="s">
        <v>1160</v>
      </c>
      <c r="K1397" s="36" t="str">
        <f t="shared" si="108"/>
        <v>_UG1AE</v>
      </c>
      <c r="L1397" s="36" t="s">
        <v>1161</v>
      </c>
      <c r="M1397" s="36" t="s">
        <v>1162</v>
      </c>
      <c r="N1397" s="36" t="str">
        <f t="shared" si="109"/>
        <v>_FFASO</v>
      </c>
      <c r="O1397" s="36" t="s">
        <v>1163</v>
      </c>
      <c r="P1397" s="36" t="s">
        <v>1178</v>
      </c>
      <c r="Q1397" s="36" t="s">
        <v>1179</v>
      </c>
    </row>
    <row r="1398" spans="1:17">
      <c r="A1398" s="36" t="s">
        <v>9202</v>
      </c>
      <c r="B1398" s="36" t="str">
        <f t="shared" si="105"/>
        <v>_32027</v>
      </c>
      <c r="C1398" s="36" t="s">
        <v>1473</v>
      </c>
      <c r="D1398" s="36" t="s">
        <v>89</v>
      </c>
      <c r="E1398" s="36" t="str">
        <f t="shared" si="106"/>
        <v>_CAMSU</v>
      </c>
      <c r="F1398" s="36" t="s">
        <v>46</v>
      </c>
      <c r="G1398" s="36" t="s">
        <v>1031</v>
      </c>
      <c r="H1398" s="36" t="str">
        <f t="shared" si="107"/>
        <v>_VCUGA</v>
      </c>
      <c r="I1398" s="36" t="s">
        <v>1032</v>
      </c>
      <c r="J1398" s="36" t="s">
        <v>1160</v>
      </c>
      <c r="K1398" s="36" t="str">
        <f t="shared" si="108"/>
        <v>_UG1AE</v>
      </c>
      <c r="L1398" s="36" t="s">
        <v>1161</v>
      </c>
      <c r="M1398" s="36" t="s">
        <v>1162</v>
      </c>
      <c r="N1398" s="36" t="str">
        <f t="shared" si="109"/>
        <v>_FFASO</v>
      </c>
      <c r="O1398" s="36" t="s">
        <v>1163</v>
      </c>
      <c r="P1398" s="36" t="s">
        <v>1178</v>
      </c>
      <c r="Q1398" s="36" t="s">
        <v>1179</v>
      </c>
    </row>
    <row r="1399" spans="1:17">
      <c r="A1399" s="36" t="s">
        <v>9203</v>
      </c>
      <c r="B1399" s="36" t="str">
        <f t="shared" si="105"/>
        <v>_32028</v>
      </c>
      <c r="C1399" s="36" t="s">
        <v>1474</v>
      </c>
      <c r="D1399" s="36" t="s">
        <v>89</v>
      </c>
      <c r="E1399" s="36" t="str">
        <f t="shared" si="106"/>
        <v>_CAMSU</v>
      </c>
      <c r="F1399" s="36" t="s">
        <v>46</v>
      </c>
      <c r="G1399" s="36" t="s">
        <v>1031</v>
      </c>
      <c r="H1399" s="36" t="str">
        <f t="shared" si="107"/>
        <v>_VCUGA</v>
      </c>
      <c r="I1399" s="36" t="s">
        <v>1032</v>
      </c>
      <c r="J1399" s="36" t="s">
        <v>1160</v>
      </c>
      <c r="K1399" s="36" t="str">
        <f t="shared" si="108"/>
        <v>_UG1AE</v>
      </c>
      <c r="L1399" s="36" t="s">
        <v>1161</v>
      </c>
      <c r="M1399" s="36" t="s">
        <v>1162</v>
      </c>
      <c r="N1399" s="36" t="str">
        <f t="shared" si="109"/>
        <v>_FFASO</v>
      </c>
      <c r="O1399" s="36" t="s">
        <v>1163</v>
      </c>
      <c r="P1399" s="36" t="s">
        <v>1178</v>
      </c>
      <c r="Q1399" s="36" t="s">
        <v>1179</v>
      </c>
    </row>
    <row r="1400" spans="1:17">
      <c r="A1400" s="36" t="s">
        <v>9204</v>
      </c>
      <c r="B1400" s="36" t="str">
        <f t="shared" si="105"/>
        <v>_32029</v>
      </c>
      <c r="C1400" s="36" t="s">
        <v>1475</v>
      </c>
      <c r="D1400" s="36" t="s">
        <v>89</v>
      </c>
      <c r="E1400" s="36" t="str">
        <f t="shared" si="106"/>
        <v>_CAMSU</v>
      </c>
      <c r="F1400" s="36" t="s">
        <v>46</v>
      </c>
      <c r="G1400" s="36" t="s">
        <v>1031</v>
      </c>
      <c r="H1400" s="36" t="str">
        <f t="shared" si="107"/>
        <v>_VCUGA</v>
      </c>
      <c r="I1400" s="36" t="s">
        <v>1032</v>
      </c>
      <c r="J1400" s="36" t="s">
        <v>1160</v>
      </c>
      <c r="K1400" s="36" t="str">
        <f t="shared" si="108"/>
        <v>_UG1AE</v>
      </c>
      <c r="L1400" s="36" t="s">
        <v>1161</v>
      </c>
      <c r="M1400" s="36" t="s">
        <v>1162</v>
      </c>
      <c r="N1400" s="36" t="str">
        <f t="shared" si="109"/>
        <v>_FFASO</v>
      </c>
      <c r="O1400" s="36" t="s">
        <v>1163</v>
      </c>
      <c r="P1400" s="36" t="s">
        <v>1178</v>
      </c>
      <c r="Q1400" s="36" t="s">
        <v>1179</v>
      </c>
    </row>
    <row r="1401" spans="1:17">
      <c r="A1401" s="36" t="s">
        <v>9205</v>
      </c>
      <c r="B1401" s="36" t="str">
        <f t="shared" si="105"/>
        <v>_32030</v>
      </c>
      <c r="C1401" s="36" t="s">
        <v>1476</v>
      </c>
      <c r="D1401" s="36" t="s">
        <v>89</v>
      </c>
      <c r="E1401" s="36" t="str">
        <f t="shared" si="106"/>
        <v>_CAMSU</v>
      </c>
      <c r="F1401" s="36" t="s">
        <v>46</v>
      </c>
      <c r="G1401" s="36" t="s">
        <v>1031</v>
      </c>
      <c r="H1401" s="36" t="str">
        <f t="shared" si="107"/>
        <v>_VCUGA</v>
      </c>
      <c r="I1401" s="36" t="s">
        <v>1032</v>
      </c>
      <c r="J1401" s="36" t="s">
        <v>1160</v>
      </c>
      <c r="K1401" s="36" t="str">
        <f t="shared" si="108"/>
        <v>_UG1AE</v>
      </c>
      <c r="L1401" s="36" t="s">
        <v>1161</v>
      </c>
      <c r="M1401" s="36" t="s">
        <v>1162</v>
      </c>
      <c r="N1401" s="36" t="str">
        <f t="shared" si="109"/>
        <v>_FFASO</v>
      </c>
      <c r="O1401" s="36" t="s">
        <v>1163</v>
      </c>
      <c r="P1401" s="36" t="s">
        <v>1178</v>
      </c>
      <c r="Q1401" s="36" t="s">
        <v>1179</v>
      </c>
    </row>
    <row r="1402" spans="1:17">
      <c r="A1402" s="36" t="s">
        <v>9206</v>
      </c>
      <c r="B1402" s="36" t="str">
        <f t="shared" si="105"/>
        <v>_32031</v>
      </c>
      <c r="C1402" s="36" t="s">
        <v>1477</v>
      </c>
      <c r="D1402" s="36" t="s">
        <v>89</v>
      </c>
      <c r="E1402" s="36" t="str">
        <f t="shared" si="106"/>
        <v>_CAMSU</v>
      </c>
      <c r="F1402" s="36" t="s">
        <v>46</v>
      </c>
      <c r="G1402" s="36" t="s">
        <v>1031</v>
      </c>
      <c r="H1402" s="36" t="str">
        <f t="shared" si="107"/>
        <v>_VCUGA</v>
      </c>
      <c r="I1402" s="36" t="s">
        <v>1032</v>
      </c>
      <c r="J1402" s="36" t="s">
        <v>1160</v>
      </c>
      <c r="K1402" s="36" t="str">
        <f t="shared" si="108"/>
        <v>_UG1AE</v>
      </c>
      <c r="L1402" s="36" t="s">
        <v>1161</v>
      </c>
      <c r="M1402" s="36" t="s">
        <v>1162</v>
      </c>
      <c r="N1402" s="36" t="str">
        <f t="shared" si="109"/>
        <v>_FFASO</v>
      </c>
      <c r="O1402" s="36" t="s">
        <v>1163</v>
      </c>
      <c r="P1402" s="36" t="s">
        <v>1178</v>
      </c>
      <c r="Q1402" s="36" t="s">
        <v>1179</v>
      </c>
    </row>
    <row r="1403" spans="1:17">
      <c r="A1403" s="36" t="s">
        <v>9207</v>
      </c>
      <c r="B1403" s="36" t="str">
        <f t="shared" si="105"/>
        <v>_32032</v>
      </c>
      <c r="C1403" s="36" t="s">
        <v>1478</v>
      </c>
      <c r="D1403" s="36" t="s">
        <v>89</v>
      </c>
      <c r="E1403" s="36" t="str">
        <f t="shared" si="106"/>
        <v>_CAMSU</v>
      </c>
      <c r="F1403" s="36" t="s">
        <v>46</v>
      </c>
      <c r="G1403" s="36" t="s">
        <v>1031</v>
      </c>
      <c r="H1403" s="36" t="str">
        <f t="shared" si="107"/>
        <v>_VCUGA</v>
      </c>
      <c r="I1403" s="36" t="s">
        <v>1032</v>
      </c>
      <c r="J1403" s="36" t="s">
        <v>1160</v>
      </c>
      <c r="K1403" s="36" t="str">
        <f t="shared" si="108"/>
        <v>_UG1AE</v>
      </c>
      <c r="L1403" s="36" t="s">
        <v>1161</v>
      </c>
      <c r="M1403" s="36" t="s">
        <v>1162</v>
      </c>
      <c r="N1403" s="36" t="str">
        <f t="shared" si="109"/>
        <v>_FFASO</v>
      </c>
      <c r="O1403" s="36" t="s">
        <v>1163</v>
      </c>
      <c r="P1403" s="36" t="s">
        <v>1178</v>
      </c>
      <c r="Q1403" s="36" t="s">
        <v>1179</v>
      </c>
    </row>
    <row r="1404" spans="1:17">
      <c r="A1404" s="36" t="s">
        <v>9208</v>
      </c>
      <c r="B1404" s="36" t="str">
        <f t="shared" si="105"/>
        <v>_32033</v>
      </c>
      <c r="C1404" s="36" t="s">
        <v>1479</v>
      </c>
      <c r="D1404" s="36" t="s">
        <v>89</v>
      </c>
      <c r="E1404" s="36" t="str">
        <f t="shared" si="106"/>
        <v>_CAMSU</v>
      </c>
      <c r="F1404" s="36" t="s">
        <v>46</v>
      </c>
      <c r="G1404" s="36" t="s">
        <v>1031</v>
      </c>
      <c r="H1404" s="36" t="str">
        <f t="shared" si="107"/>
        <v>_VCUGA</v>
      </c>
      <c r="I1404" s="36" t="s">
        <v>1032</v>
      </c>
      <c r="J1404" s="36" t="s">
        <v>1160</v>
      </c>
      <c r="K1404" s="36" t="str">
        <f t="shared" si="108"/>
        <v>_UG1AE</v>
      </c>
      <c r="L1404" s="36" t="s">
        <v>1161</v>
      </c>
      <c r="M1404" s="36" t="s">
        <v>1162</v>
      </c>
      <c r="N1404" s="36" t="str">
        <f t="shared" si="109"/>
        <v>_FFASO</v>
      </c>
      <c r="O1404" s="36" t="s">
        <v>1163</v>
      </c>
      <c r="P1404" s="36" t="s">
        <v>1178</v>
      </c>
      <c r="Q1404" s="36" t="s">
        <v>1179</v>
      </c>
    </row>
    <row r="1405" spans="1:17">
      <c r="A1405" s="36" t="s">
        <v>9209</v>
      </c>
      <c r="B1405" s="36" t="str">
        <f t="shared" si="105"/>
        <v>_32034</v>
      </c>
      <c r="C1405" s="36" t="s">
        <v>1480</v>
      </c>
      <c r="D1405" s="36" t="s">
        <v>89</v>
      </c>
      <c r="E1405" s="36" t="str">
        <f t="shared" si="106"/>
        <v>_CAMSU</v>
      </c>
      <c r="F1405" s="36" t="s">
        <v>46</v>
      </c>
      <c r="G1405" s="36" t="s">
        <v>1031</v>
      </c>
      <c r="H1405" s="36" t="str">
        <f t="shared" si="107"/>
        <v>_VCUGA</v>
      </c>
      <c r="I1405" s="36" t="s">
        <v>1032</v>
      </c>
      <c r="J1405" s="36" t="s">
        <v>1160</v>
      </c>
      <c r="K1405" s="36" t="str">
        <f t="shared" si="108"/>
        <v>_UG1AE</v>
      </c>
      <c r="L1405" s="36" t="s">
        <v>1161</v>
      </c>
      <c r="M1405" s="36" t="s">
        <v>1162</v>
      </c>
      <c r="N1405" s="36" t="str">
        <f t="shared" si="109"/>
        <v>_FFASO</v>
      </c>
      <c r="O1405" s="36" t="s">
        <v>1163</v>
      </c>
      <c r="P1405" s="36" t="s">
        <v>1178</v>
      </c>
      <c r="Q1405" s="36" t="s">
        <v>1179</v>
      </c>
    </row>
    <row r="1406" spans="1:17">
      <c r="A1406" s="36" t="s">
        <v>9210</v>
      </c>
      <c r="B1406" s="36" t="str">
        <f t="shared" si="105"/>
        <v>_32035</v>
      </c>
      <c r="C1406" s="36" t="s">
        <v>1481</v>
      </c>
      <c r="D1406" s="36" t="s">
        <v>89</v>
      </c>
      <c r="E1406" s="36" t="str">
        <f t="shared" si="106"/>
        <v>_CAMSU</v>
      </c>
      <c r="F1406" s="36" t="s">
        <v>46</v>
      </c>
      <c r="G1406" s="36" t="s">
        <v>1031</v>
      </c>
      <c r="H1406" s="36" t="str">
        <f t="shared" si="107"/>
        <v>_VCUGA</v>
      </c>
      <c r="I1406" s="36" t="s">
        <v>1032</v>
      </c>
      <c r="J1406" s="36" t="s">
        <v>1160</v>
      </c>
      <c r="K1406" s="36" t="str">
        <f t="shared" si="108"/>
        <v>_UG1AE</v>
      </c>
      <c r="L1406" s="36" t="s">
        <v>1161</v>
      </c>
      <c r="M1406" s="36" t="s">
        <v>1162</v>
      </c>
      <c r="N1406" s="36" t="str">
        <f t="shared" si="109"/>
        <v>_FFASO</v>
      </c>
      <c r="O1406" s="36" t="s">
        <v>1163</v>
      </c>
      <c r="P1406" s="36" t="s">
        <v>1178</v>
      </c>
      <c r="Q1406" s="36" t="s">
        <v>1179</v>
      </c>
    </row>
    <row r="1407" spans="1:17">
      <c r="A1407" s="36" t="s">
        <v>9211</v>
      </c>
      <c r="B1407" s="36" t="str">
        <f t="shared" si="105"/>
        <v>_32036</v>
      </c>
      <c r="C1407" s="36" t="s">
        <v>1482</v>
      </c>
      <c r="D1407" s="36" t="s">
        <v>89</v>
      </c>
      <c r="E1407" s="36" t="str">
        <f t="shared" si="106"/>
        <v>_CAMSU</v>
      </c>
      <c r="F1407" s="36" t="s">
        <v>46</v>
      </c>
      <c r="G1407" s="36" t="s">
        <v>1031</v>
      </c>
      <c r="H1407" s="36" t="str">
        <f t="shared" si="107"/>
        <v>_VCUGA</v>
      </c>
      <c r="I1407" s="36" t="s">
        <v>1032</v>
      </c>
      <c r="J1407" s="36" t="s">
        <v>1160</v>
      </c>
      <c r="K1407" s="36" t="str">
        <f t="shared" si="108"/>
        <v>_UG1AE</v>
      </c>
      <c r="L1407" s="36" t="s">
        <v>1161</v>
      </c>
      <c r="M1407" s="36" t="s">
        <v>1162</v>
      </c>
      <c r="N1407" s="36" t="str">
        <f t="shared" si="109"/>
        <v>_FFASO</v>
      </c>
      <c r="O1407" s="36" t="s">
        <v>1163</v>
      </c>
      <c r="P1407" s="36" t="s">
        <v>1178</v>
      </c>
      <c r="Q1407" s="36" t="s">
        <v>1179</v>
      </c>
    </row>
    <row r="1408" spans="1:17">
      <c r="A1408" s="36" t="s">
        <v>9212</v>
      </c>
      <c r="B1408" s="36" t="str">
        <f t="shared" si="105"/>
        <v>_32037</v>
      </c>
      <c r="C1408" s="36" t="s">
        <v>1483</v>
      </c>
      <c r="D1408" s="36" t="s">
        <v>89</v>
      </c>
      <c r="E1408" s="36" t="str">
        <f t="shared" si="106"/>
        <v>_CAMSU</v>
      </c>
      <c r="F1408" s="36" t="s">
        <v>46</v>
      </c>
      <c r="G1408" s="36" t="s">
        <v>1031</v>
      </c>
      <c r="H1408" s="36" t="str">
        <f t="shared" si="107"/>
        <v>_VCUGA</v>
      </c>
      <c r="I1408" s="36" t="s">
        <v>1032</v>
      </c>
      <c r="J1408" s="36" t="s">
        <v>1160</v>
      </c>
      <c r="K1408" s="36" t="str">
        <f t="shared" si="108"/>
        <v>_UG1AE</v>
      </c>
      <c r="L1408" s="36" t="s">
        <v>1161</v>
      </c>
      <c r="M1408" s="36" t="s">
        <v>1162</v>
      </c>
      <c r="N1408" s="36" t="str">
        <f t="shared" si="109"/>
        <v>_FFASO</v>
      </c>
      <c r="O1408" s="36" t="s">
        <v>1163</v>
      </c>
      <c r="P1408" s="36" t="s">
        <v>1178</v>
      </c>
      <c r="Q1408" s="36" t="s">
        <v>1179</v>
      </c>
    </row>
    <row r="1409" spans="1:17">
      <c r="A1409" s="36" t="s">
        <v>9213</v>
      </c>
      <c r="B1409" s="36" t="str">
        <f t="shared" si="105"/>
        <v>_32038</v>
      </c>
      <c r="C1409" s="36" t="s">
        <v>1484</v>
      </c>
      <c r="D1409" s="36" t="s">
        <v>89</v>
      </c>
      <c r="E1409" s="36" t="str">
        <f t="shared" si="106"/>
        <v>_CAMSU</v>
      </c>
      <c r="F1409" s="36" t="s">
        <v>46</v>
      </c>
      <c r="G1409" s="36" t="s">
        <v>1031</v>
      </c>
      <c r="H1409" s="36" t="str">
        <f t="shared" si="107"/>
        <v>_VCUGA</v>
      </c>
      <c r="I1409" s="36" t="s">
        <v>1032</v>
      </c>
      <c r="J1409" s="36" t="s">
        <v>1160</v>
      </c>
      <c r="K1409" s="36" t="str">
        <f t="shared" si="108"/>
        <v>_UG1AE</v>
      </c>
      <c r="L1409" s="36" t="s">
        <v>1161</v>
      </c>
      <c r="M1409" s="36" t="s">
        <v>1162</v>
      </c>
      <c r="N1409" s="36" t="str">
        <f t="shared" si="109"/>
        <v>_FFASO</v>
      </c>
      <c r="O1409" s="36" t="s">
        <v>1163</v>
      </c>
      <c r="P1409" s="36" t="s">
        <v>1178</v>
      </c>
      <c r="Q1409" s="36" t="s">
        <v>1179</v>
      </c>
    </row>
    <row r="1410" spans="1:17">
      <c r="A1410" s="36" t="s">
        <v>9214</v>
      </c>
      <c r="B1410" s="36" t="str">
        <f t="shared" si="105"/>
        <v>_32039</v>
      </c>
      <c r="C1410" s="36" t="s">
        <v>1485</v>
      </c>
      <c r="D1410" s="36" t="s">
        <v>89</v>
      </c>
      <c r="E1410" s="36" t="str">
        <f t="shared" si="106"/>
        <v>_CAMSU</v>
      </c>
      <c r="F1410" s="36" t="s">
        <v>46</v>
      </c>
      <c r="G1410" s="36" t="s">
        <v>1031</v>
      </c>
      <c r="H1410" s="36" t="str">
        <f t="shared" si="107"/>
        <v>_VCUGA</v>
      </c>
      <c r="I1410" s="36" t="s">
        <v>1032</v>
      </c>
      <c r="J1410" s="36" t="s">
        <v>1160</v>
      </c>
      <c r="K1410" s="36" t="str">
        <f t="shared" si="108"/>
        <v>_UG1AE</v>
      </c>
      <c r="L1410" s="36" t="s">
        <v>1161</v>
      </c>
      <c r="M1410" s="36" t="s">
        <v>1162</v>
      </c>
      <c r="N1410" s="36" t="str">
        <f t="shared" si="109"/>
        <v>_FFASO</v>
      </c>
      <c r="O1410" s="36" t="s">
        <v>1163</v>
      </c>
      <c r="P1410" s="36" t="s">
        <v>1178</v>
      </c>
      <c r="Q1410" s="36" t="s">
        <v>1179</v>
      </c>
    </row>
    <row r="1411" spans="1:17">
      <c r="A1411" s="36" t="s">
        <v>9215</v>
      </c>
      <c r="B1411" s="36" t="str">
        <f t="shared" si="105"/>
        <v>_32040</v>
      </c>
      <c r="C1411" s="36" t="s">
        <v>1486</v>
      </c>
      <c r="D1411" s="36" t="s">
        <v>89</v>
      </c>
      <c r="E1411" s="36" t="str">
        <f t="shared" si="106"/>
        <v>_CAMSU</v>
      </c>
      <c r="F1411" s="36" t="s">
        <v>46</v>
      </c>
      <c r="G1411" s="36" t="s">
        <v>1031</v>
      </c>
      <c r="H1411" s="36" t="str">
        <f t="shared" si="107"/>
        <v>_VCUGA</v>
      </c>
      <c r="I1411" s="36" t="s">
        <v>1032</v>
      </c>
      <c r="J1411" s="36" t="s">
        <v>1160</v>
      </c>
      <c r="K1411" s="36" t="str">
        <f t="shared" si="108"/>
        <v>_UG1AE</v>
      </c>
      <c r="L1411" s="36" t="s">
        <v>1161</v>
      </c>
      <c r="M1411" s="36" t="s">
        <v>1162</v>
      </c>
      <c r="N1411" s="36" t="str">
        <f t="shared" si="109"/>
        <v>_FFASO</v>
      </c>
      <c r="O1411" s="36" t="s">
        <v>1163</v>
      </c>
      <c r="P1411" s="36" t="s">
        <v>1178</v>
      </c>
      <c r="Q1411" s="36" t="s">
        <v>1179</v>
      </c>
    </row>
    <row r="1412" spans="1:17">
      <c r="A1412" s="36" t="s">
        <v>9216</v>
      </c>
      <c r="B1412" s="36" t="str">
        <f t="shared" ref="B1412:B1475" si="110">"_"&amp;A1412</f>
        <v>_32041</v>
      </c>
      <c r="C1412" s="36" t="s">
        <v>1487</v>
      </c>
      <c r="D1412" s="36" t="s">
        <v>89</v>
      </c>
      <c r="E1412" s="36" t="str">
        <f t="shared" ref="E1412:E1475" si="111">"_"&amp;D1412</f>
        <v>_CAMSU</v>
      </c>
      <c r="F1412" s="36" t="s">
        <v>46</v>
      </c>
      <c r="G1412" s="36" t="s">
        <v>1031</v>
      </c>
      <c r="H1412" s="36" t="str">
        <f t="shared" ref="H1412:H1475" si="112">"_"&amp;G1412</f>
        <v>_VCUGA</v>
      </c>
      <c r="I1412" s="36" t="s">
        <v>1032</v>
      </c>
      <c r="J1412" s="36" t="s">
        <v>1160</v>
      </c>
      <c r="K1412" s="36" t="str">
        <f t="shared" ref="K1412:K1475" si="113">"_"&amp;J1412</f>
        <v>_UG1AE</v>
      </c>
      <c r="L1412" s="36" t="s">
        <v>1161</v>
      </c>
      <c r="M1412" s="36" t="s">
        <v>1162</v>
      </c>
      <c r="N1412" s="36" t="str">
        <f t="shared" ref="N1412:N1475" si="114">"_"&amp;M1412</f>
        <v>_FFASO</v>
      </c>
      <c r="O1412" s="36" t="s">
        <v>1163</v>
      </c>
      <c r="P1412" s="36" t="s">
        <v>1178</v>
      </c>
      <c r="Q1412" s="36" t="s">
        <v>1179</v>
      </c>
    </row>
    <row r="1413" spans="1:17">
      <c r="A1413" s="36" t="s">
        <v>9217</v>
      </c>
      <c r="B1413" s="36" t="str">
        <f t="shared" si="110"/>
        <v>_32042</v>
      </c>
      <c r="C1413" s="36" t="s">
        <v>1488</v>
      </c>
      <c r="D1413" s="36" t="s">
        <v>89</v>
      </c>
      <c r="E1413" s="36" t="str">
        <f t="shared" si="111"/>
        <v>_CAMSU</v>
      </c>
      <c r="F1413" s="36" t="s">
        <v>46</v>
      </c>
      <c r="G1413" s="36" t="s">
        <v>1031</v>
      </c>
      <c r="H1413" s="36" t="str">
        <f t="shared" si="112"/>
        <v>_VCUGA</v>
      </c>
      <c r="I1413" s="36" t="s">
        <v>1032</v>
      </c>
      <c r="J1413" s="36" t="s">
        <v>1160</v>
      </c>
      <c r="K1413" s="36" t="str">
        <f t="shared" si="113"/>
        <v>_UG1AE</v>
      </c>
      <c r="L1413" s="36" t="s">
        <v>1161</v>
      </c>
      <c r="M1413" s="36" t="s">
        <v>1162</v>
      </c>
      <c r="N1413" s="36" t="str">
        <f t="shared" si="114"/>
        <v>_FFASO</v>
      </c>
      <c r="O1413" s="36" t="s">
        <v>1163</v>
      </c>
      <c r="P1413" s="36" t="s">
        <v>1178</v>
      </c>
      <c r="Q1413" s="36" t="s">
        <v>1179</v>
      </c>
    </row>
    <row r="1414" spans="1:17">
      <c r="A1414" s="36" t="s">
        <v>9218</v>
      </c>
      <c r="B1414" s="36" t="str">
        <f t="shared" si="110"/>
        <v>_32043</v>
      </c>
      <c r="C1414" s="36" t="s">
        <v>1489</v>
      </c>
      <c r="D1414" s="36" t="s">
        <v>89</v>
      </c>
      <c r="E1414" s="36" t="str">
        <f t="shared" si="111"/>
        <v>_CAMSU</v>
      </c>
      <c r="F1414" s="36" t="s">
        <v>46</v>
      </c>
      <c r="G1414" s="36" t="s">
        <v>1031</v>
      </c>
      <c r="H1414" s="36" t="str">
        <f t="shared" si="112"/>
        <v>_VCUGA</v>
      </c>
      <c r="I1414" s="36" t="s">
        <v>1032</v>
      </c>
      <c r="J1414" s="36" t="s">
        <v>1160</v>
      </c>
      <c r="K1414" s="36" t="str">
        <f t="shared" si="113"/>
        <v>_UG1AE</v>
      </c>
      <c r="L1414" s="36" t="s">
        <v>1161</v>
      </c>
      <c r="M1414" s="36" t="s">
        <v>1162</v>
      </c>
      <c r="N1414" s="36" t="str">
        <f t="shared" si="114"/>
        <v>_FFASO</v>
      </c>
      <c r="O1414" s="36" t="s">
        <v>1163</v>
      </c>
      <c r="P1414" s="36" t="s">
        <v>1178</v>
      </c>
      <c r="Q1414" s="36" t="s">
        <v>1179</v>
      </c>
    </row>
    <row r="1415" spans="1:17">
      <c r="A1415" s="36" t="s">
        <v>9219</v>
      </c>
      <c r="B1415" s="36" t="str">
        <f t="shared" si="110"/>
        <v>_32044</v>
      </c>
      <c r="C1415" s="36" t="s">
        <v>1490</v>
      </c>
      <c r="D1415" s="36" t="s">
        <v>89</v>
      </c>
      <c r="E1415" s="36" t="str">
        <f t="shared" si="111"/>
        <v>_CAMSU</v>
      </c>
      <c r="F1415" s="36" t="s">
        <v>46</v>
      </c>
      <c r="G1415" s="36" t="s">
        <v>1031</v>
      </c>
      <c r="H1415" s="36" t="str">
        <f t="shared" si="112"/>
        <v>_VCUGA</v>
      </c>
      <c r="I1415" s="36" t="s">
        <v>1032</v>
      </c>
      <c r="J1415" s="36" t="s">
        <v>1160</v>
      </c>
      <c r="K1415" s="36" t="str">
        <f t="shared" si="113"/>
        <v>_UG1AE</v>
      </c>
      <c r="L1415" s="36" t="s">
        <v>1161</v>
      </c>
      <c r="M1415" s="36" t="s">
        <v>1162</v>
      </c>
      <c r="N1415" s="36" t="str">
        <f t="shared" si="114"/>
        <v>_FFASO</v>
      </c>
      <c r="O1415" s="36" t="s">
        <v>1163</v>
      </c>
      <c r="P1415" s="36" t="s">
        <v>1178</v>
      </c>
      <c r="Q1415" s="36" t="s">
        <v>1179</v>
      </c>
    </row>
    <row r="1416" spans="1:17">
      <c r="A1416" s="36" t="s">
        <v>9220</v>
      </c>
      <c r="B1416" s="36" t="str">
        <f t="shared" si="110"/>
        <v>_32045</v>
      </c>
      <c r="C1416" s="36" t="s">
        <v>1491</v>
      </c>
      <c r="D1416" s="36" t="s">
        <v>89</v>
      </c>
      <c r="E1416" s="36" t="str">
        <f t="shared" si="111"/>
        <v>_CAMSU</v>
      </c>
      <c r="F1416" s="36" t="s">
        <v>46</v>
      </c>
      <c r="G1416" s="36" t="s">
        <v>1031</v>
      </c>
      <c r="H1416" s="36" t="str">
        <f t="shared" si="112"/>
        <v>_VCUGA</v>
      </c>
      <c r="I1416" s="36" t="s">
        <v>1032</v>
      </c>
      <c r="J1416" s="36" t="s">
        <v>1160</v>
      </c>
      <c r="K1416" s="36" t="str">
        <f t="shared" si="113"/>
        <v>_UG1AE</v>
      </c>
      <c r="L1416" s="36" t="s">
        <v>1161</v>
      </c>
      <c r="M1416" s="36" t="s">
        <v>1162</v>
      </c>
      <c r="N1416" s="36" t="str">
        <f t="shared" si="114"/>
        <v>_FFASO</v>
      </c>
      <c r="O1416" s="36" t="s">
        <v>1163</v>
      </c>
      <c r="P1416" s="36" t="s">
        <v>1178</v>
      </c>
      <c r="Q1416" s="36" t="s">
        <v>1179</v>
      </c>
    </row>
    <row r="1417" spans="1:17">
      <c r="A1417" s="36" t="s">
        <v>9221</v>
      </c>
      <c r="B1417" s="36" t="str">
        <f t="shared" si="110"/>
        <v>_32046</v>
      </c>
      <c r="C1417" s="36" t="s">
        <v>1492</v>
      </c>
      <c r="D1417" s="36" t="s">
        <v>89</v>
      </c>
      <c r="E1417" s="36" t="str">
        <f t="shared" si="111"/>
        <v>_CAMSU</v>
      </c>
      <c r="F1417" s="36" t="s">
        <v>46</v>
      </c>
      <c r="G1417" s="36" t="s">
        <v>1031</v>
      </c>
      <c r="H1417" s="36" t="str">
        <f t="shared" si="112"/>
        <v>_VCUGA</v>
      </c>
      <c r="I1417" s="36" t="s">
        <v>1032</v>
      </c>
      <c r="J1417" s="36" t="s">
        <v>1160</v>
      </c>
      <c r="K1417" s="36" t="str">
        <f t="shared" si="113"/>
        <v>_UG1AE</v>
      </c>
      <c r="L1417" s="36" t="s">
        <v>1161</v>
      </c>
      <c r="M1417" s="36" t="s">
        <v>1162</v>
      </c>
      <c r="N1417" s="36" t="str">
        <f t="shared" si="114"/>
        <v>_FFASO</v>
      </c>
      <c r="O1417" s="36" t="s">
        <v>1163</v>
      </c>
      <c r="P1417" s="36" t="s">
        <v>1178</v>
      </c>
      <c r="Q1417" s="36" t="s">
        <v>1179</v>
      </c>
    </row>
    <row r="1418" spans="1:17">
      <c r="A1418" s="36" t="s">
        <v>9222</v>
      </c>
      <c r="B1418" s="36" t="str">
        <f t="shared" si="110"/>
        <v>_32047</v>
      </c>
      <c r="C1418" s="36" t="s">
        <v>1493</v>
      </c>
      <c r="D1418" s="36" t="s">
        <v>89</v>
      </c>
      <c r="E1418" s="36" t="str">
        <f t="shared" si="111"/>
        <v>_CAMSU</v>
      </c>
      <c r="F1418" s="36" t="s">
        <v>46</v>
      </c>
      <c r="G1418" s="36" t="s">
        <v>1031</v>
      </c>
      <c r="H1418" s="36" t="str">
        <f t="shared" si="112"/>
        <v>_VCUGA</v>
      </c>
      <c r="I1418" s="36" t="s">
        <v>1032</v>
      </c>
      <c r="J1418" s="36" t="s">
        <v>1160</v>
      </c>
      <c r="K1418" s="36" t="str">
        <f t="shared" si="113"/>
        <v>_UG1AE</v>
      </c>
      <c r="L1418" s="36" t="s">
        <v>1161</v>
      </c>
      <c r="M1418" s="36" t="s">
        <v>1162</v>
      </c>
      <c r="N1418" s="36" t="str">
        <f t="shared" si="114"/>
        <v>_FFASO</v>
      </c>
      <c r="O1418" s="36" t="s">
        <v>1163</v>
      </c>
      <c r="P1418" s="36" t="s">
        <v>1178</v>
      </c>
      <c r="Q1418" s="36" t="s">
        <v>1179</v>
      </c>
    </row>
    <row r="1419" spans="1:17">
      <c r="A1419" s="36" t="s">
        <v>9223</v>
      </c>
      <c r="B1419" s="36" t="str">
        <f t="shared" si="110"/>
        <v>_32048</v>
      </c>
      <c r="C1419" s="36" t="s">
        <v>1494</v>
      </c>
      <c r="D1419" s="36" t="s">
        <v>89</v>
      </c>
      <c r="E1419" s="36" t="str">
        <f t="shared" si="111"/>
        <v>_CAMSU</v>
      </c>
      <c r="F1419" s="36" t="s">
        <v>46</v>
      </c>
      <c r="G1419" s="36" t="s">
        <v>1031</v>
      </c>
      <c r="H1419" s="36" t="str">
        <f t="shared" si="112"/>
        <v>_VCUGA</v>
      </c>
      <c r="I1419" s="36" t="s">
        <v>1032</v>
      </c>
      <c r="J1419" s="36" t="s">
        <v>1160</v>
      </c>
      <c r="K1419" s="36" t="str">
        <f t="shared" si="113"/>
        <v>_UG1AE</v>
      </c>
      <c r="L1419" s="36" t="s">
        <v>1161</v>
      </c>
      <c r="M1419" s="36" t="s">
        <v>1162</v>
      </c>
      <c r="N1419" s="36" t="str">
        <f t="shared" si="114"/>
        <v>_FFASO</v>
      </c>
      <c r="O1419" s="36" t="s">
        <v>1163</v>
      </c>
      <c r="P1419" s="36" t="s">
        <v>1178</v>
      </c>
      <c r="Q1419" s="36" t="s">
        <v>1179</v>
      </c>
    </row>
    <row r="1420" spans="1:17">
      <c r="A1420" s="36" t="s">
        <v>9224</v>
      </c>
      <c r="B1420" s="36" t="str">
        <f t="shared" si="110"/>
        <v>_32049</v>
      </c>
      <c r="C1420" s="36" t="s">
        <v>1495</v>
      </c>
      <c r="D1420" s="36" t="s">
        <v>89</v>
      </c>
      <c r="E1420" s="36" t="str">
        <f t="shared" si="111"/>
        <v>_CAMSU</v>
      </c>
      <c r="F1420" s="36" t="s">
        <v>46</v>
      </c>
      <c r="G1420" s="36" t="s">
        <v>1031</v>
      </c>
      <c r="H1420" s="36" t="str">
        <f t="shared" si="112"/>
        <v>_VCUGA</v>
      </c>
      <c r="I1420" s="36" t="s">
        <v>1032</v>
      </c>
      <c r="J1420" s="36" t="s">
        <v>1160</v>
      </c>
      <c r="K1420" s="36" t="str">
        <f t="shared" si="113"/>
        <v>_UG1AE</v>
      </c>
      <c r="L1420" s="36" t="s">
        <v>1161</v>
      </c>
      <c r="M1420" s="36" t="s">
        <v>1162</v>
      </c>
      <c r="N1420" s="36" t="str">
        <f t="shared" si="114"/>
        <v>_FFASO</v>
      </c>
      <c r="O1420" s="36" t="s">
        <v>1163</v>
      </c>
      <c r="P1420" s="36" t="s">
        <v>1178</v>
      </c>
      <c r="Q1420" s="36" t="s">
        <v>1179</v>
      </c>
    </row>
    <row r="1421" spans="1:17">
      <c r="A1421" s="36" t="s">
        <v>9225</v>
      </c>
      <c r="B1421" s="36" t="str">
        <f t="shared" si="110"/>
        <v>_32050</v>
      </c>
      <c r="C1421" s="36" t="s">
        <v>1496</v>
      </c>
      <c r="D1421" s="36" t="s">
        <v>89</v>
      </c>
      <c r="E1421" s="36" t="str">
        <f t="shared" si="111"/>
        <v>_CAMSU</v>
      </c>
      <c r="F1421" s="36" t="s">
        <v>46</v>
      </c>
      <c r="G1421" s="36" t="s">
        <v>1031</v>
      </c>
      <c r="H1421" s="36" t="str">
        <f t="shared" si="112"/>
        <v>_VCUGA</v>
      </c>
      <c r="I1421" s="36" t="s">
        <v>1032</v>
      </c>
      <c r="J1421" s="36" t="s">
        <v>1160</v>
      </c>
      <c r="K1421" s="36" t="str">
        <f t="shared" si="113"/>
        <v>_UG1AE</v>
      </c>
      <c r="L1421" s="36" t="s">
        <v>1161</v>
      </c>
      <c r="M1421" s="36" t="s">
        <v>1162</v>
      </c>
      <c r="N1421" s="36" t="str">
        <f t="shared" si="114"/>
        <v>_FFASO</v>
      </c>
      <c r="O1421" s="36" t="s">
        <v>1163</v>
      </c>
      <c r="P1421" s="36" t="s">
        <v>1178</v>
      </c>
      <c r="Q1421" s="36" t="s">
        <v>1179</v>
      </c>
    </row>
    <row r="1422" spans="1:17">
      <c r="A1422" s="36" t="s">
        <v>9226</v>
      </c>
      <c r="B1422" s="36" t="str">
        <f t="shared" si="110"/>
        <v>_32580</v>
      </c>
      <c r="C1422" s="36" t="s">
        <v>1501</v>
      </c>
      <c r="D1422" s="36" t="s">
        <v>89</v>
      </c>
      <c r="E1422" s="36" t="str">
        <f t="shared" si="111"/>
        <v>_CAMSU</v>
      </c>
      <c r="F1422" s="36" t="s">
        <v>46</v>
      </c>
      <c r="G1422" s="36" t="s">
        <v>1031</v>
      </c>
      <c r="H1422" s="36" t="str">
        <f t="shared" si="112"/>
        <v>_VCUGA</v>
      </c>
      <c r="I1422" s="36" t="s">
        <v>1032</v>
      </c>
      <c r="J1422" s="36" t="s">
        <v>1160</v>
      </c>
      <c r="K1422" s="36" t="str">
        <f t="shared" si="113"/>
        <v>_UG1AE</v>
      </c>
      <c r="L1422" s="36" t="s">
        <v>1161</v>
      </c>
      <c r="M1422" s="36" t="s">
        <v>1497</v>
      </c>
      <c r="N1422" s="36" t="str">
        <f t="shared" si="114"/>
        <v>_UACSC</v>
      </c>
      <c r="O1422" s="36" t="s">
        <v>1498</v>
      </c>
      <c r="P1422" s="36" t="s">
        <v>1499</v>
      </c>
      <c r="Q1422" s="36" t="s">
        <v>1500</v>
      </c>
    </row>
    <row r="1423" spans="1:17">
      <c r="A1423" s="36" t="s">
        <v>9227</v>
      </c>
      <c r="B1423" s="36" t="str">
        <f t="shared" si="110"/>
        <v>_17885</v>
      </c>
      <c r="C1423" s="36" t="s">
        <v>1506</v>
      </c>
      <c r="D1423" s="36" t="s">
        <v>89</v>
      </c>
      <c r="E1423" s="36" t="str">
        <f t="shared" si="111"/>
        <v>_CAMSU</v>
      </c>
      <c r="F1423" s="36" t="s">
        <v>46</v>
      </c>
      <c r="G1423" s="36" t="s">
        <v>1031</v>
      </c>
      <c r="H1423" s="36" t="str">
        <f t="shared" si="112"/>
        <v>_VCUGA</v>
      </c>
      <c r="I1423" s="36" t="s">
        <v>1032</v>
      </c>
      <c r="J1423" s="36" t="s">
        <v>1160</v>
      </c>
      <c r="K1423" s="36" t="str">
        <f t="shared" si="113"/>
        <v>_UG1AE</v>
      </c>
      <c r="L1423" s="36" t="s">
        <v>1161</v>
      </c>
      <c r="M1423" s="36" t="s">
        <v>1502</v>
      </c>
      <c r="N1423" s="36" t="str">
        <f t="shared" si="114"/>
        <v>_UEAEO</v>
      </c>
      <c r="O1423" s="36" t="s">
        <v>1503</v>
      </c>
      <c r="P1423" s="36" t="s">
        <v>1504</v>
      </c>
      <c r="Q1423" s="36" t="s">
        <v>1505</v>
      </c>
    </row>
    <row r="1424" spans="1:17">
      <c r="A1424" s="36" t="s">
        <v>9228</v>
      </c>
      <c r="B1424" s="36" t="str">
        <f t="shared" si="110"/>
        <v>_17886</v>
      </c>
      <c r="C1424" s="36" t="s">
        <v>1507</v>
      </c>
      <c r="D1424" s="36" t="s">
        <v>89</v>
      </c>
      <c r="E1424" s="36" t="str">
        <f t="shared" si="111"/>
        <v>_CAMSU</v>
      </c>
      <c r="F1424" s="36" t="s">
        <v>46</v>
      </c>
      <c r="G1424" s="36" t="s">
        <v>1031</v>
      </c>
      <c r="H1424" s="36" t="str">
        <f t="shared" si="112"/>
        <v>_VCUGA</v>
      </c>
      <c r="I1424" s="36" t="s">
        <v>1032</v>
      </c>
      <c r="J1424" s="36" t="s">
        <v>1160</v>
      </c>
      <c r="K1424" s="36" t="str">
        <f t="shared" si="113"/>
        <v>_UG1AE</v>
      </c>
      <c r="L1424" s="36" t="s">
        <v>1161</v>
      </c>
      <c r="M1424" s="36" t="s">
        <v>1502</v>
      </c>
      <c r="N1424" s="36" t="str">
        <f t="shared" si="114"/>
        <v>_UEAEO</v>
      </c>
      <c r="O1424" s="36" t="s">
        <v>1503</v>
      </c>
      <c r="P1424" s="36" t="s">
        <v>1504</v>
      </c>
      <c r="Q1424" s="36" t="s">
        <v>1505</v>
      </c>
    </row>
    <row r="1425" spans="1:17">
      <c r="A1425" s="36" t="s">
        <v>9229</v>
      </c>
      <c r="B1425" s="36" t="str">
        <f t="shared" si="110"/>
        <v>_17887</v>
      </c>
      <c r="C1425" s="36" t="s">
        <v>1508</v>
      </c>
      <c r="D1425" s="36" t="s">
        <v>89</v>
      </c>
      <c r="E1425" s="36" t="str">
        <f t="shared" si="111"/>
        <v>_CAMSU</v>
      </c>
      <c r="F1425" s="36" t="s">
        <v>46</v>
      </c>
      <c r="G1425" s="36" t="s">
        <v>1031</v>
      </c>
      <c r="H1425" s="36" t="str">
        <f t="shared" si="112"/>
        <v>_VCUGA</v>
      </c>
      <c r="I1425" s="36" t="s">
        <v>1032</v>
      </c>
      <c r="J1425" s="36" t="s">
        <v>1160</v>
      </c>
      <c r="K1425" s="36" t="str">
        <f t="shared" si="113"/>
        <v>_UG1AE</v>
      </c>
      <c r="L1425" s="36" t="s">
        <v>1161</v>
      </c>
      <c r="M1425" s="36" t="s">
        <v>1502</v>
      </c>
      <c r="N1425" s="36" t="str">
        <f t="shared" si="114"/>
        <v>_UEAEO</v>
      </c>
      <c r="O1425" s="36" t="s">
        <v>1503</v>
      </c>
      <c r="P1425" s="36" t="s">
        <v>1504</v>
      </c>
      <c r="Q1425" s="36" t="s">
        <v>1505</v>
      </c>
    </row>
    <row r="1426" spans="1:17">
      <c r="A1426" s="36" t="s">
        <v>9230</v>
      </c>
      <c r="B1426" s="36" t="str">
        <f t="shared" si="110"/>
        <v>_17889</v>
      </c>
      <c r="C1426" s="36" t="s">
        <v>1509</v>
      </c>
      <c r="D1426" s="36" t="s">
        <v>89</v>
      </c>
      <c r="E1426" s="36" t="str">
        <f t="shared" si="111"/>
        <v>_CAMSU</v>
      </c>
      <c r="F1426" s="36" t="s">
        <v>46</v>
      </c>
      <c r="G1426" s="36" t="s">
        <v>1031</v>
      </c>
      <c r="H1426" s="36" t="str">
        <f t="shared" si="112"/>
        <v>_VCUGA</v>
      </c>
      <c r="I1426" s="36" t="s">
        <v>1032</v>
      </c>
      <c r="J1426" s="36" t="s">
        <v>1160</v>
      </c>
      <c r="K1426" s="36" t="str">
        <f t="shared" si="113"/>
        <v>_UG1AE</v>
      </c>
      <c r="L1426" s="36" t="s">
        <v>1161</v>
      </c>
      <c r="M1426" s="36" t="s">
        <v>1502</v>
      </c>
      <c r="N1426" s="36" t="str">
        <f t="shared" si="114"/>
        <v>_UEAEO</v>
      </c>
      <c r="O1426" s="36" t="s">
        <v>1503</v>
      </c>
      <c r="P1426" s="36" t="s">
        <v>1504</v>
      </c>
      <c r="Q1426" s="36" t="s">
        <v>1505</v>
      </c>
    </row>
    <row r="1427" spans="1:17">
      <c r="A1427" s="36" t="s">
        <v>9231</v>
      </c>
      <c r="B1427" s="36" t="str">
        <f t="shared" si="110"/>
        <v>_17890</v>
      </c>
      <c r="C1427" s="36" t="s">
        <v>1514</v>
      </c>
      <c r="D1427" s="36" t="s">
        <v>89</v>
      </c>
      <c r="E1427" s="36" t="str">
        <f t="shared" si="111"/>
        <v>_CAMSU</v>
      </c>
      <c r="F1427" s="36" t="s">
        <v>46</v>
      </c>
      <c r="G1427" s="36" t="s">
        <v>1031</v>
      </c>
      <c r="H1427" s="36" t="str">
        <f t="shared" si="112"/>
        <v>_VCUGA</v>
      </c>
      <c r="I1427" s="36" t="s">
        <v>1032</v>
      </c>
      <c r="J1427" s="36" t="s">
        <v>1160</v>
      </c>
      <c r="K1427" s="36" t="str">
        <f t="shared" si="113"/>
        <v>_UG1AE</v>
      </c>
      <c r="L1427" s="36" t="s">
        <v>1161</v>
      </c>
      <c r="M1427" s="36" t="s">
        <v>1510</v>
      </c>
      <c r="N1427" s="36" t="str">
        <f t="shared" si="114"/>
        <v>_UFFAO</v>
      </c>
      <c r="O1427" s="36" t="s">
        <v>1511</v>
      </c>
      <c r="P1427" s="36" t="s">
        <v>1512</v>
      </c>
      <c r="Q1427" s="36" t="s">
        <v>1513</v>
      </c>
    </row>
    <row r="1428" spans="1:17">
      <c r="A1428" s="36" t="s">
        <v>9232</v>
      </c>
      <c r="B1428" s="36" t="str">
        <f t="shared" si="110"/>
        <v>_17891</v>
      </c>
      <c r="C1428" s="36" t="s">
        <v>1515</v>
      </c>
      <c r="D1428" s="36" t="s">
        <v>89</v>
      </c>
      <c r="E1428" s="36" t="str">
        <f t="shared" si="111"/>
        <v>_CAMSU</v>
      </c>
      <c r="F1428" s="36" t="s">
        <v>46</v>
      </c>
      <c r="G1428" s="36" t="s">
        <v>1031</v>
      </c>
      <c r="H1428" s="36" t="str">
        <f t="shared" si="112"/>
        <v>_VCUGA</v>
      </c>
      <c r="I1428" s="36" t="s">
        <v>1032</v>
      </c>
      <c r="J1428" s="36" t="s">
        <v>1160</v>
      </c>
      <c r="K1428" s="36" t="str">
        <f t="shared" si="113"/>
        <v>_UG1AE</v>
      </c>
      <c r="L1428" s="36" t="s">
        <v>1161</v>
      </c>
      <c r="M1428" s="36" t="s">
        <v>1510</v>
      </c>
      <c r="N1428" s="36" t="str">
        <f t="shared" si="114"/>
        <v>_UFFAO</v>
      </c>
      <c r="O1428" s="36" t="s">
        <v>1511</v>
      </c>
      <c r="P1428" s="36" t="s">
        <v>1512</v>
      </c>
      <c r="Q1428" s="36" t="s">
        <v>1513</v>
      </c>
    </row>
    <row r="1429" spans="1:17">
      <c r="A1429" s="36" t="s">
        <v>9233</v>
      </c>
      <c r="B1429" s="36" t="str">
        <f t="shared" si="110"/>
        <v>_17901</v>
      </c>
      <c r="C1429" s="36" t="s">
        <v>1516</v>
      </c>
      <c r="D1429" s="36" t="s">
        <v>89</v>
      </c>
      <c r="E1429" s="36" t="str">
        <f t="shared" si="111"/>
        <v>_CAMSU</v>
      </c>
      <c r="F1429" s="36" t="s">
        <v>46</v>
      </c>
      <c r="G1429" s="36" t="s">
        <v>1031</v>
      </c>
      <c r="H1429" s="36" t="str">
        <f t="shared" si="112"/>
        <v>_VCUGA</v>
      </c>
      <c r="I1429" s="36" t="s">
        <v>1032</v>
      </c>
      <c r="J1429" s="36" t="s">
        <v>1160</v>
      </c>
      <c r="K1429" s="36" t="str">
        <f t="shared" si="113"/>
        <v>_UG1AE</v>
      </c>
      <c r="L1429" s="36" t="s">
        <v>1161</v>
      </c>
      <c r="M1429" s="36" t="s">
        <v>1510</v>
      </c>
      <c r="N1429" s="36" t="str">
        <f t="shared" si="114"/>
        <v>_UFFAO</v>
      </c>
      <c r="O1429" s="36" t="s">
        <v>1511</v>
      </c>
      <c r="P1429" s="36" t="s">
        <v>1512</v>
      </c>
      <c r="Q1429" s="36" t="s">
        <v>1513</v>
      </c>
    </row>
    <row r="1430" spans="1:17">
      <c r="A1430" s="36" t="s">
        <v>9234</v>
      </c>
      <c r="B1430" s="36" t="str">
        <f t="shared" si="110"/>
        <v>_17902</v>
      </c>
      <c r="C1430" s="36" t="s">
        <v>1517</v>
      </c>
      <c r="D1430" s="36" t="s">
        <v>89</v>
      </c>
      <c r="E1430" s="36" t="str">
        <f t="shared" si="111"/>
        <v>_CAMSU</v>
      </c>
      <c r="F1430" s="36" t="s">
        <v>46</v>
      </c>
      <c r="G1430" s="36" t="s">
        <v>1031</v>
      </c>
      <c r="H1430" s="36" t="str">
        <f t="shared" si="112"/>
        <v>_VCUGA</v>
      </c>
      <c r="I1430" s="36" t="s">
        <v>1032</v>
      </c>
      <c r="J1430" s="36" t="s">
        <v>1160</v>
      </c>
      <c r="K1430" s="36" t="str">
        <f t="shared" si="113"/>
        <v>_UG1AE</v>
      </c>
      <c r="L1430" s="36" t="s">
        <v>1161</v>
      </c>
      <c r="M1430" s="36" t="s">
        <v>1510</v>
      </c>
      <c r="N1430" s="36" t="str">
        <f t="shared" si="114"/>
        <v>_UFFAO</v>
      </c>
      <c r="O1430" s="36" t="s">
        <v>1511</v>
      </c>
      <c r="P1430" s="36" t="s">
        <v>1512</v>
      </c>
      <c r="Q1430" s="36" t="s">
        <v>1513</v>
      </c>
    </row>
    <row r="1431" spans="1:17">
      <c r="A1431" s="36" t="s">
        <v>9235</v>
      </c>
      <c r="B1431" s="36" t="str">
        <f t="shared" si="110"/>
        <v>_17803</v>
      </c>
      <c r="C1431" s="36" t="s">
        <v>1520</v>
      </c>
      <c r="D1431" s="36" t="s">
        <v>89</v>
      </c>
      <c r="E1431" s="36" t="str">
        <f t="shared" si="111"/>
        <v>_CAMSU</v>
      </c>
      <c r="F1431" s="36" t="s">
        <v>46</v>
      </c>
      <c r="G1431" s="36" t="s">
        <v>1031</v>
      </c>
      <c r="H1431" s="36" t="str">
        <f t="shared" si="112"/>
        <v>_VCUGA</v>
      </c>
      <c r="I1431" s="36" t="s">
        <v>1032</v>
      </c>
      <c r="J1431" s="36" t="s">
        <v>1160</v>
      </c>
      <c r="K1431" s="36" t="str">
        <f t="shared" si="113"/>
        <v>_UG1AE</v>
      </c>
      <c r="L1431" s="36" t="s">
        <v>1161</v>
      </c>
      <c r="M1431" s="36" t="s">
        <v>1510</v>
      </c>
      <c r="N1431" s="36" t="str">
        <f t="shared" si="114"/>
        <v>_UFFAO</v>
      </c>
      <c r="O1431" s="36" t="s">
        <v>1511</v>
      </c>
      <c r="P1431" s="36" t="s">
        <v>1518</v>
      </c>
      <c r="Q1431" s="36" t="s">
        <v>1519</v>
      </c>
    </row>
    <row r="1432" spans="1:17">
      <c r="A1432" s="36" t="s">
        <v>9236</v>
      </c>
      <c r="B1432" s="36" t="str">
        <f t="shared" si="110"/>
        <v>_17807</v>
      </c>
      <c r="C1432" s="36" t="s">
        <v>1521</v>
      </c>
      <c r="D1432" s="36" t="s">
        <v>89</v>
      </c>
      <c r="E1432" s="36" t="str">
        <f t="shared" si="111"/>
        <v>_CAMSU</v>
      </c>
      <c r="F1432" s="36" t="s">
        <v>46</v>
      </c>
      <c r="G1432" s="36" t="s">
        <v>1031</v>
      </c>
      <c r="H1432" s="36" t="str">
        <f t="shared" si="112"/>
        <v>_VCUGA</v>
      </c>
      <c r="I1432" s="36" t="s">
        <v>1032</v>
      </c>
      <c r="J1432" s="36" t="s">
        <v>1160</v>
      </c>
      <c r="K1432" s="36" t="str">
        <f t="shared" si="113"/>
        <v>_UG1AE</v>
      </c>
      <c r="L1432" s="36" t="s">
        <v>1161</v>
      </c>
      <c r="M1432" s="36" t="s">
        <v>1510</v>
      </c>
      <c r="N1432" s="36" t="str">
        <f t="shared" si="114"/>
        <v>_UFFAO</v>
      </c>
      <c r="O1432" s="36" t="s">
        <v>1511</v>
      </c>
      <c r="P1432" s="36" t="s">
        <v>1518</v>
      </c>
      <c r="Q1432" s="36" t="s">
        <v>1519</v>
      </c>
    </row>
    <row r="1433" spans="1:17">
      <c r="A1433" s="36" t="s">
        <v>9237</v>
      </c>
      <c r="B1433" s="36" t="str">
        <f t="shared" si="110"/>
        <v>_17808</v>
      </c>
      <c r="C1433" s="36" t="s">
        <v>1522</v>
      </c>
      <c r="D1433" s="36" t="s">
        <v>89</v>
      </c>
      <c r="E1433" s="36" t="str">
        <f t="shared" si="111"/>
        <v>_CAMSU</v>
      </c>
      <c r="F1433" s="36" t="s">
        <v>46</v>
      </c>
      <c r="G1433" s="36" t="s">
        <v>1031</v>
      </c>
      <c r="H1433" s="36" t="str">
        <f t="shared" si="112"/>
        <v>_VCUGA</v>
      </c>
      <c r="I1433" s="36" t="s">
        <v>1032</v>
      </c>
      <c r="J1433" s="36" t="s">
        <v>1160</v>
      </c>
      <c r="K1433" s="36" t="str">
        <f t="shared" si="113"/>
        <v>_UG1AE</v>
      </c>
      <c r="L1433" s="36" t="s">
        <v>1161</v>
      </c>
      <c r="M1433" s="36" t="s">
        <v>1510</v>
      </c>
      <c r="N1433" s="36" t="str">
        <f t="shared" si="114"/>
        <v>_UFFAO</v>
      </c>
      <c r="O1433" s="36" t="s">
        <v>1511</v>
      </c>
      <c r="P1433" s="36" t="s">
        <v>1518</v>
      </c>
      <c r="Q1433" s="36" t="s">
        <v>1519</v>
      </c>
    </row>
    <row r="1434" spans="1:17">
      <c r="A1434" s="36" t="s">
        <v>9238</v>
      </c>
      <c r="B1434" s="36" t="str">
        <f t="shared" si="110"/>
        <v>_17892</v>
      </c>
      <c r="C1434" s="36" t="s">
        <v>1523</v>
      </c>
      <c r="D1434" s="36" t="s">
        <v>89</v>
      </c>
      <c r="E1434" s="36" t="str">
        <f t="shared" si="111"/>
        <v>_CAMSU</v>
      </c>
      <c r="F1434" s="36" t="s">
        <v>46</v>
      </c>
      <c r="G1434" s="36" t="s">
        <v>1031</v>
      </c>
      <c r="H1434" s="36" t="str">
        <f t="shared" si="112"/>
        <v>_VCUGA</v>
      </c>
      <c r="I1434" s="36" t="s">
        <v>1032</v>
      </c>
      <c r="J1434" s="36" t="s">
        <v>1160</v>
      </c>
      <c r="K1434" s="36" t="str">
        <f t="shared" si="113"/>
        <v>_UG1AE</v>
      </c>
      <c r="L1434" s="36" t="s">
        <v>1161</v>
      </c>
      <c r="M1434" s="36" t="s">
        <v>1510</v>
      </c>
      <c r="N1434" s="36" t="str">
        <f t="shared" si="114"/>
        <v>_UFFAO</v>
      </c>
      <c r="O1434" s="36" t="s">
        <v>1511</v>
      </c>
      <c r="P1434" s="36" t="s">
        <v>1518</v>
      </c>
      <c r="Q1434" s="36" t="s">
        <v>1519</v>
      </c>
    </row>
    <row r="1435" spans="1:17">
      <c r="A1435" s="36" t="s">
        <v>9239</v>
      </c>
      <c r="B1435" s="36" t="str">
        <f t="shared" si="110"/>
        <v>_17893</v>
      </c>
      <c r="C1435" s="36" t="s">
        <v>6505</v>
      </c>
      <c r="D1435" s="36" t="s">
        <v>89</v>
      </c>
      <c r="E1435" s="36" t="str">
        <f t="shared" si="111"/>
        <v>_CAMSU</v>
      </c>
      <c r="F1435" s="36" t="s">
        <v>46</v>
      </c>
      <c r="G1435" s="36" t="s">
        <v>1031</v>
      </c>
      <c r="H1435" s="36" t="str">
        <f t="shared" si="112"/>
        <v>_VCUGA</v>
      </c>
      <c r="I1435" s="36" t="s">
        <v>1032</v>
      </c>
      <c r="J1435" s="36" t="s">
        <v>1160</v>
      </c>
      <c r="K1435" s="36" t="str">
        <f t="shared" si="113"/>
        <v>_UG1AE</v>
      </c>
      <c r="L1435" s="36" t="s">
        <v>1161</v>
      </c>
      <c r="M1435" s="36" t="s">
        <v>1510</v>
      </c>
      <c r="N1435" s="36" t="str">
        <f t="shared" si="114"/>
        <v>_UFFAO</v>
      </c>
      <c r="O1435" s="36" t="s">
        <v>1511</v>
      </c>
      <c r="P1435" s="36" t="s">
        <v>1518</v>
      </c>
      <c r="Q1435" s="36" t="s">
        <v>1519</v>
      </c>
    </row>
    <row r="1436" spans="1:17">
      <c r="A1436" s="36" t="s">
        <v>9240</v>
      </c>
      <c r="B1436" s="36" t="str">
        <f t="shared" si="110"/>
        <v>_17894</v>
      </c>
      <c r="C1436" s="36" t="s">
        <v>1524</v>
      </c>
      <c r="D1436" s="36" t="s">
        <v>89</v>
      </c>
      <c r="E1436" s="36" t="str">
        <f t="shared" si="111"/>
        <v>_CAMSU</v>
      </c>
      <c r="F1436" s="36" t="s">
        <v>46</v>
      </c>
      <c r="G1436" s="36" t="s">
        <v>1031</v>
      </c>
      <c r="H1436" s="36" t="str">
        <f t="shared" si="112"/>
        <v>_VCUGA</v>
      </c>
      <c r="I1436" s="36" t="s">
        <v>1032</v>
      </c>
      <c r="J1436" s="36" t="s">
        <v>1160</v>
      </c>
      <c r="K1436" s="36" t="str">
        <f t="shared" si="113"/>
        <v>_UG1AE</v>
      </c>
      <c r="L1436" s="36" t="s">
        <v>1161</v>
      </c>
      <c r="M1436" s="36" t="s">
        <v>1510</v>
      </c>
      <c r="N1436" s="36" t="str">
        <f t="shared" si="114"/>
        <v>_UFFAO</v>
      </c>
      <c r="O1436" s="36" t="s">
        <v>1511</v>
      </c>
      <c r="P1436" s="36" t="s">
        <v>1518</v>
      </c>
      <c r="Q1436" s="36" t="s">
        <v>1519</v>
      </c>
    </row>
    <row r="1437" spans="1:17">
      <c r="A1437" s="36" t="s">
        <v>9241</v>
      </c>
      <c r="B1437" s="36" t="str">
        <f t="shared" si="110"/>
        <v>_17895</v>
      </c>
      <c r="C1437" s="36" t="s">
        <v>1525</v>
      </c>
      <c r="D1437" s="36" t="s">
        <v>89</v>
      </c>
      <c r="E1437" s="36" t="str">
        <f t="shared" si="111"/>
        <v>_CAMSU</v>
      </c>
      <c r="F1437" s="36" t="s">
        <v>46</v>
      </c>
      <c r="G1437" s="36" t="s">
        <v>1031</v>
      </c>
      <c r="H1437" s="36" t="str">
        <f t="shared" si="112"/>
        <v>_VCUGA</v>
      </c>
      <c r="I1437" s="36" t="s">
        <v>1032</v>
      </c>
      <c r="J1437" s="36" t="s">
        <v>1160</v>
      </c>
      <c r="K1437" s="36" t="str">
        <f t="shared" si="113"/>
        <v>_UG1AE</v>
      </c>
      <c r="L1437" s="36" t="s">
        <v>1161</v>
      </c>
      <c r="M1437" s="36" t="s">
        <v>1510</v>
      </c>
      <c r="N1437" s="36" t="str">
        <f t="shared" si="114"/>
        <v>_UFFAO</v>
      </c>
      <c r="O1437" s="36" t="s">
        <v>1511</v>
      </c>
      <c r="P1437" s="36" t="s">
        <v>1518</v>
      </c>
      <c r="Q1437" s="36" t="s">
        <v>1519</v>
      </c>
    </row>
    <row r="1438" spans="1:17">
      <c r="A1438" s="36" t="s">
        <v>9242</v>
      </c>
      <c r="B1438" s="36" t="str">
        <f t="shared" si="110"/>
        <v>_17896</v>
      </c>
      <c r="C1438" s="36" t="s">
        <v>1526</v>
      </c>
      <c r="D1438" s="36" t="s">
        <v>89</v>
      </c>
      <c r="E1438" s="36" t="str">
        <f t="shared" si="111"/>
        <v>_CAMSU</v>
      </c>
      <c r="F1438" s="36" t="s">
        <v>46</v>
      </c>
      <c r="G1438" s="36" t="s">
        <v>1031</v>
      </c>
      <c r="H1438" s="36" t="str">
        <f t="shared" si="112"/>
        <v>_VCUGA</v>
      </c>
      <c r="I1438" s="36" t="s">
        <v>1032</v>
      </c>
      <c r="J1438" s="36" t="s">
        <v>1160</v>
      </c>
      <c r="K1438" s="36" t="str">
        <f t="shared" si="113"/>
        <v>_UG1AE</v>
      </c>
      <c r="L1438" s="36" t="s">
        <v>1161</v>
      </c>
      <c r="M1438" s="36" t="s">
        <v>1510</v>
      </c>
      <c r="N1438" s="36" t="str">
        <f t="shared" si="114"/>
        <v>_UFFAO</v>
      </c>
      <c r="O1438" s="36" t="s">
        <v>1511</v>
      </c>
      <c r="P1438" s="36" t="s">
        <v>1518</v>
      </c>
      <c r="Q1438" s="36" t="s">
        <v>1519</v>
      </c>
    </row>
    <row r="1439" spans="1:17">
      <c r="A1439" s="36" t="s">
        <v>9243</v>
      </c>
      <c r="B1439" s="36" t="str">
        <f t="shared" si="110"/>
        <v>_17898</v>
      </c>
      <c r="C1439" s="36" t="s">
        <v>1527</v>
      </c>
      <c r="D1439" s="36" t="s">
        <v>89</v>
      </c>
      <c r="E1439" s="36" t="str">
        <f t="shared" si="111"/>
        <v>_CAMSU</v>
      </c>
      <c r="F1439" s="36" t="s">
        <v>46</v>
      </c>
      <c r="G1439" s="36" t="s">
        <v>1031</v>
      </c>
      <c r="H1439" s="36" t="str">
        <f t="shared" si="112"/>
        <v>_VCUGA</v>
      </c>
      <c r="I1439" s="36" t="s">
        <v>1032</v>
      </c>
      <c r="J1439" s="36" t="s">
        <v>1160</v>
      </c>
      <c r="K1439" s="36" t="str">
        <f t="shared" si="113"/>
        <v>_UG1AE</v>
      </c>
      <c r="L1439" s="36" t="s">
        <v>1161</v>
      </c>
      <c r="M1439" s="36" t="s">
        <v>1510</v>
      </c>
      <c r="N1439" s="36" t="str">
        <f t="shared" si="114"/>
        <v>_UFFAO</v>
      </c>
      <c r="O1439" s="36" t="s">
        <v>1511</v>
      </c>
      <c r="P1439" s="36" t="s">
        <v>1518</v>
      </c>
      <c r="Q1439" s="36" t="s">
        <v>1519</v>
      </c>
    </row>
    <row r="1440" spans="1:17">
      <c r="A1440" s="36" t="s">
        <v>9244</v>
      </c>
      <c r="B1440" s="36" t="str">
        <f t="shared" si="110"/>
        <v>_17899</v>
      </c>
      <c r="C1440" s="36" t="s">
        <v>1528</v>
      </c>
      <c r="D1440" s="36" t="s">
        <v>89</v>
      </c>
      <c r="E1440" s="36" t="str">
        <f t="shared" si="111"/>
        <v>_CAMSU</v>
      </c>
      <c r="F1440" s="36" t="s">
        <v>46</v>
      </c>
      <c r="G1440" s="36" t="s">
        <v>1031</v>
      </c>
      <c r="H1440" s="36" t="str">
        <f t="shared" si="112"/>
        <v>_VCUGA</v>
      </c>
      <c r="I1440" s="36" t="s">
        <v>1032</v>
      </c>
      <c r="J1440" s="36" t="s">
        <v>1160</v>
      </c>
      <c r="K1440" s="36" t="str">
        <f t="shared" si="113"/>
        <v>_UG1AE</v>
      </c>
      <c r="L1440" s="36" t="s">
        <v>1161</v>
      </c>
      <c r="M1440" s="36" t="s">
        <v>1510</v>
      </c>
      <c r="N1440" s="36" t="str">
        <f t="shared" si="114"/>
        <v>_UFFAO</v>
      </c>
      <c r="O1440" s="36" t="s">
        <v>1511</v>
      </c>
      <c r="P1440" s="36" t="s">
        <v>1518</v>
      </c>
      <c r="Q1440" s="36" t="s">
        <v>1519</v>
      </c>
    </row>
    <row r="1441" spans="1:17">
      <c r="A1441" s="36" t="s">
        <v>9245</v>
      </c>
      <c r="B1441" s="36" t="str">
        <f t="shared" si="110"/>
        <v>_17900</v>
      </c>
      <c r="C1441" s="36" t="s">
        <v>1529</v>
      </c>
      <c r="D1441" s="36" t="s">
        <v>89</v>
      </c>
      <c r="E1441" s="36" t="str">
        <f t="shared" si="111"/>
        <v>_CAMSU</v>
      </c>
      <c r="F1441" s="36" t="s">
        <v>46</v>
      </c>
      <c r="G1441" s="36" t="s">
        <v>1031</v>
      </c>
      <c r="H1441" s="36" t="str">
        <f t="shared" si="112"/>
        <v>_VCUGA</v>
      </c>
      <c r="I1441" s="36" t="s">
        <v>1032</v>
      </c>
      <c r="J1441" s="36" t="s">
        <v>1160</v>
      </c>
      <c r="K1441" s="36" t="str">
        <f t="shared" si="113"/>
        <v>_UG1AE</v>
      </c>
      <c r="L1441" s="36" t="s">
        <v>1161</v>
      </c>
      <c r="M1441" s="36" t="s">
        <v>1510</v>
      </c>
      <c r="N1441" s="36" t="str">
        <f t="shared" si="114"/>
        <v>_UFFAO</v>
      </c>
      <c r="O1441" s="36" t="s">
        <v>1511</v>
      </c>
      <c r="P1441" s="36" t="s">
        <v>1518</v>
      </c>
      <c r="Q1441" s="36" t="s">
        <v>1519</v>
      </c>
    </row>
    <row r="1442" spans="1:17">
      <c r="A1442" s="36" t="s">
        <v>9246</v>
      </c>
      <c r="B1442" s="36" t="str">
        <f t="shared" si="110"/>
        <v>_17804</v>
      </c>
      <c r="C1442" s="36" t="s">
        <v>1532</v>
      </c>
      <c r="D1442" s="36" t="s">
        <v>89</v>
      </c>
      <c r="E1442" s="36" t="str">
        <f t="shared" si="111"/>
        <v>_CAMSU</v>
      </c>
      <c r="F1442" s="36" t="s">
        <v>46</v>
      </c>
      <c r="G1442" s="36" t="s">
        <v>1031</v>
      </c>
      <c r="H1442" s="36" t="str">
        <f t="shared" si="112"/>
        <v>_VCUGA</v>
      </c>
      <c r="I1442" s="36" t="s">
        <v>1032</v>
      </c>
      <c r="J1442" s="36" t="s">
        <v>1160</v>
      </c>
      <c r="K1442" s="36" t="str">
        <f t="shared" si="113"/>
        <v>_UG1AE</v>
      </c>
      <c r="L1442" s="36" t="s">
        <v>1161</v>
      </c>
      <c r="M1442" s="36" t="s">
        <v>1510</v>
      </c>
      <c r="N1442" s="36" t="str">
        <f t="shared" si="114"/>
        <v>_UFFAO</v>
      </c>
      <c r="O1442" s="36" t="s">
        <v>1511</v>
      </c>
      <c r="P1442" s="36" t="s">
        <v>1530</v>
      </c>
      <c r="Q1442" s="36" t="s">
        <v>1531</v>
      </c>
    </row>
    <row r="1443" spans="1:17">
      <c r="A1443" s="36" t="s">
        <v>9247</v>
      </c>
      <c r="B1443" s="36" t="str">
        <f t="shared" si="110"/>
        <v>_17805</v>
      </c>
      <c r="C1443" s="36" t="s">
        <v>1533</v>
      </c>
      <c r="D1443" s="36" t="s">
        <v>89</v>
      </c>
      <c r="E1443" s="36" t="str">
        <f t="shared" si="111"/>
        <v>_CAMSU</v>
      </c>
      <c r="F1443" s="36" t="s">
        <v>46</v>
      </c>
      <c r="G1443" s="36" t="s">
        <v>1031</v>
      </c>
      <c r="H1443" s="36" t="str">
        <f t="shared" si="112"/>
        <v>_VCUGA</v>
      </c>
      <c r="I1443" s="36" t="s">
        <v>1032</v>
      </c>
      <c r="J1443" s="36" t="s">
        <v>1160</v>
      </c>
      <c r="K1443" s="36" t="str">
        <f t="shared" si="113"/>
        <v>_UG1AE</v>
      </c>
      <c r="L1443" s="36" t="s">
        <v>1161</v>
      </c>
      <c r="M1443" s="36" t="s">
        <v>1510</v>
      </c>
      <c r="N1443" s="36" t="str">
        <f t="shared" si="114"/>
        <v>_UFFAO</v>
      </c>
      <c r="O1443" s="36" t="s">
        <v>1511</v>
      </c>
      <c r="P1443" s="36" t="s">
        <v>1530</v>
      </c>
      <c r="Q1443" s="36" t="s">
        <v>1531</v>
      </c>
    </row>
    <row r="1444" spans="1:17">
      <c r="A1444" s="36" t="s">
        <v>9248</v>
      </c>
      <c r="B1444" s="36" t="str">
        <f t="shared" si="110"/>
        <v>_17806</v>
      </c>
      <c r="C1444" s="36" t="s">
        <v>1534</v>
      </c>
      <c r="D1444" s="36" t="s">
        <v>89</v>
      </c>
      <c r="E1444" s="36" t="str">
        <f t="shared" si="111"/>
        <v>_CAMSU</v>
      </c>
      <c r="F1444" s="36" t="s">
        <v>46</v>
      </c>
      <c r="G1444" s="36" t="s">
        <v>1031</v>
      </c>
      <c r="H1444" s="36" t="str">
        <f t="shared" si="112"/>
        <v>_VCUGA</v>
      </c>
      <c r="I1444" s="36" t="s">
        <v>1032</v>
      </c>
      <c r="J1444" s="36" t="s">
        <v>1160</v>
      </c>
      <c r="K1444" s="36" t="str">
        <f t="shared" si="113"/>
        <v>_UG1AE</v>
      </c>
      <c r="L1444" s="36" t="s">
        <v>1161</v>
      </c>
      <c r="M1444" s="36" t="s">
        <v>1510</v>
      </c>
      <c r="N1444" s="36" t="str">
        <f t="shared" si="114"/>
        <v>_UFFAO</v>
      </c>
      <c r="O1444" s="36" t="s">
        <v>1511</v>
      </c>
      <c r="P1444" s="36" t="s">
        <v>1530</v>
      </c>
      <c r="Q1444" s="36" t="s">
        <v>1531</v>
      </c>
    </row>
    <row r="1445" spans="1:17">
      <c r="A1445" s="36" t="s">
        <v>9249</v>
      </c>
      <c r="B1445" s="36" t="str">
        <f t="shared" si="110"/>
        <v>_19281</v>
      </c>
      <c r="C1445" s="36" t="s">
        <v>7132</v>
      </c>
      <c r="D1445" s="36" t="s">
        <v>89</v>
      </c>
      <c r="E1445" s="36" t="str">
        <f t="shared" si="111"/>
        <v>_CAMSU</v>
      </c>
      <c r="F1445" s="36" t="s">
        <v>46</v>
      </c>
      <c r="G1445" s="36" t="s">
        <v>1031</v>
      </c>
      <c r="H1445" s="36" t="str">
        <f t="shared" si="112"/>
        <v>_VCUGA</v>
      </c>
      <c r="I1445" s="36" t="s">
        <v>1032</v>
      </c>
      <c r="J1445" s="36" t="s">
        <v>1160</v>
      </c>
      <c r="K1445" s="36" t="str">
        <f t="shared" si="113"/>
        <v>_UG1AE</v>
      </c>
      <c r="L1445" s="36" t="s">
        <v>1161</v>
      </c>
      <c r="M1445" s="36" t="s">
        <v>1510</v>
      </c>
      <c r="N1445" s="36" t="str">
        <f t="shared" si="114"/>
        <v>_UFFAO</v>
      </c>
      <c r="O1445" s="36" t="s">
        <v>1511</v>
      </c>
      <c r="P1445" s="36" t="s">
        <v>1530</v>
      </c>
      <c r="Q1445" s="36" t="s">
        <v>1531</v>
      </c>
    </row>
    <row r="1446" spans="1:17">
      <c r="A1446" s="36" t="s">
        <v>9250</v>
      </c>
      <c r="B1446" s="36" t="str">
        <f t="shared" si="110"/>
        <v>_19533</v>
      </c>
      <c r="C1446" s="36" t="s">
        <v>7133</v>
      </c>
      <c r="D1446" s="36" t="s">
        <v>89</v>
      </c>
      <c r="E1446" s="36" t="str">
        <f t="shared" si="111"/>
        <v>_CAMSU</v>
      </c>
      <c r="F1446" s="36" t="s">
        <v>46</v>
      </c>
      <c r="G1446" s="36" t="s">
        <v>1031</v>
      </c>
      <c r="H1446" s="36" t="str">
        <f t="shared" si="112"/>
        <v>_VCUGA</v>
      </c>
      <c r="I1446" s="36" t="s">
        <v>1032</v>
      </c>
      <c r="J1446" s="36" t="s">
        <v>1160</v>
      </c>
      <c r="K1446" s="36" t="str">
        <f t="shared" si="113"/>
        <v>_UG1AE</v>
      </c>
      <c r="L1446" s="36" t="s">
        <v>1161</v>
      </c>
      <c r="M1446" s="36" t="s">
        <v>1510</v>
      </c>
      <c r="N1446" s="36" t="str">
        <f t="shared" si="114"/>
        <v>_UFFAO</v>
      </c>
      <c r="O1446" s="36" t="s">
        <v>1511</v>
      </c>
      <c r="P1446" s="36" t="s">
        <v>1530</v>
      </c>
      <c r="Q1446" s="36" t="s">
        <v>1531</v>
      </c>
    </row>
    <row r="1447" spans="1:17">
      <c r="A1447" s="36" t="s">
        <v>9251</v>
      </c>
      <c r="B1447" s="36" t="str">
        <f t="shared" si="110"/>
        <v>_17897</v>
      </c>
      <c r="C1447" s="36" t="s">
        <v>1537</v>
      </c>
      <c r="D1447" s="36" t="s">
        <v>89</v>
      </c>
      <c r="E1447" s="36" t="str">
        <f t="shared" si="111"/>
        <v>_CAMSU</v>
      </c>
      <c r="F1447" s="36" t="s">
        <v>46</v>
      </c>
      <c r="G1447" s="36" t="s">
        <v>1031</v>
      </c>
      <c r="H1447" s="36" t="str">
        <f t="shared" si="112"/>
        <v>_VCUGA</v>
      </c>
      <c r="I1447" s="36" t="s">
        <v>1032</v>
      </c>
      <c r="J1447" s="36" t="s">
        <v>1160</v>
      </c>
      <c r="K1447" s="36" t="str">
        <f t="shared" si="113"/>
        <v>_UG1AE</v>
      </c>
      <c r="L1447" s="36" t="s">
        <v>1161</v>
      </c>
      <c r="M1447" s="36" t="s">
        <v>1510</v>
      </c>
      <c r="N1447" s="36" t="str">
        <f t="shared" si="114"/>
        <v>_UFFAO</v>
      </c>
      <c r="O1447" s="36" t="s">
        <v>1511</v>
      </c>
      <c r="P1447" s="36" t="s">
        <v>1535</v>
      </c>
      <c r="Q1447" s="36" t="s">
        <v>1536</v>
      </c>
    </row>
    <row r="1448" spans="1:17">
      <c r="A1448" s="36" t="s">
        <v>9252</v>
      </c>
      <c r="B1448" s="36" t="str">
        <f t="shared" si="110"/>
        <v>_17818</v>
      </c>
      <c r="C1448" s="36" t="s">
        <v>1542</v>
      </c>
      <c r="D1448" s="36" t="s">
        <v>89</v>
      </c>
      <c r="E1448" s="36" t="str">
        <f t="shared" si="111"/>
        <v>_CAMSU</v>
      </c>
      <c r="F1448" s="36" t="s">
        <v>46</v>
      </c>
      <c r="G1448" s="36" t="s">
        <v>1031</v>
      </c>
      <c r="H1448" s="36" t="str">
        <f t="shared" si="112"/>
        <v>_VCUGA</v>
      </c>
      <c r="I1448" s="36" t="s">
        <v>1032</v>
      </c>
      <c r="J1448" s="36" t="s">
        <v>1160</v>
      </c>
      <c r="K1448" s="36" t="str">
        <f t="shared" si="113"/>
        <v>_UG1AE</v>
      </c>
      <c r="L1448" s="36" t="s">
        <v>1161</v>
      </c>
      <c r="M1448" s="36" t="s">
        <v>1538</v>
      </c>
      <c r="N1448" s="36" t="str">
        <f t="shared" si="114"/>
        <v>_UGARS</v>
      </c>
      <c r="O1448" s="36" t="s">
        <v>1539</v>
      </c>
      <c r="P1448" s="36" t="s">
        <v>1540</v>
      </c>
      <c r="Q1448" s="36" t="s">
        <v>1541</v>
      </c>
    </row>
    <row r="1449" spans="1:17">
      <c r="A1449" s="36" t="s">
        <v>9253</v>
      </c>
      <c r="B1449" s="36" t="str">
        <f t="shared" si="110"/>
        <v>_17819</v>
      </c>
      <c r="C1449" s="36" t="s">
        <v>1543</v>
      </c>
      <c r="D1449" s="36" t="s">
        <v>89</v>
      </c>
      <c r="E1449" s="36" t="str">
        <f t="shared" si="111"/>
        <v>_CAMSU</v>
      </c>
      <c r="F1449" s="36" t="s">
        <v>46</v>
      </c>
      <c r="G1449" s="36" t="s">
        <v>1031</v>
      </c>
      <c r="H1449" s="36" t="str">
        <f t="shared" si="112"/>
        <v>_VCUGA</v>
      </c>
      <c r="I1449" s="36" t="s">
        <v>1032</v>
      </c>
      <c r="J1449" s="36" t="s">
        <v>1160</v>
      </c>
      <c r="K1449" s="36" t="str">
        <f t="shared" si="113"/>
        <v>_UG1AE</v>
      </c>
      <c r="L1449" s="36" t="s">
        <v>1161</v>
      </c>
      <c r="M1449" s="36" t="s">
        <v>1538</v>
      </c>
      <c r="N1449" s="36" t="str">
        <f t="shared" si="114"/>
        <v>_UGARS</v>
      </c>
      <c r="O1449" s="36" t="s">
        <v>1539</v>
      </c>
      <c r="P1449" s="36" t="s">
        <v>1540</v>
      </c>
      <c r="Q1449" s="36" t="s">
        <v>1541</v>
      </c>
    </row>
    <row r="1450" spans="1:17">
      <c r="A1450" s="36" t="s">
        <v>9254</v>
      </c>
      <c r="B1450" s="36" t="str">
        <f t="shared" si="110"/>
        <v>_17817</v>
      </c>
      <c r="C1450" s="36" t="s">
        <v>1545</v>
      </c>
      <c r="D1450" s="36" t="s">
        <v>89</v>
      </c>
      <c r="E1450" s="36" t="str">
        <f t="shared" si="111"/>
        <v>_CAMSU</v>
      </c>
      <c r="F1450" s="36" t="s">
        <v>46</v>
      </c>
      <c r="G1450" s="36" t="s">
        <v>1031</v>
      </c>
      <c r="H1450" s="36" t="str">
        <f t="shared" si="112"/>
        <v>_VCUGA</v>
      </c>
      <c r="I1450" s="36" t="s">
        <v>1032</v>
      </c>
      <c r="J1450" s="36" t="s">
        <v>1160</v>
      </c>
      <c r="K1450" s="36" t="str">
        <f t="shared" si="113"/>
        <v>_UG1AE</v>
      </c>
      <c r="L1450" s="36" t="s">
        <v>1161</v>
      </c>
      <c r="M1450" s="36" t="s">
        <v>1538</v>
      </c>
      <c r="N1450" s="36" t="str">
        <f t="shared" si="114"/>
        <v>_UGARS</v>
      </c>
      <c r="O1450" s="36" t="s">
        <v>1539</v>
      </c>
      <c r="P1450" s="36" t="s">
        <v>1544</v>
      </c>
      <c r="Q1450" s="36" t="s">
        <v>1545</v>
      </c>
    </row>
    <row r="1451" spans="1:17">
      <c r="A1451" s="36" t="s">
        <v>9255</v>
      </c>
      <c r="B1451" s="36" t="str">
        <f t="shared" si="110"/>
        <v>_17820</v>
      </c>
      <c r="C1451" s="36" t="s">
        <v>1547</v>
      </c>
      <c r="D1451" s="36" t="s">
        <v>89</v>
      </c>
      <c r="E1451" s="36" t="str">
        <f t="shared" si="111"/>
        <v>_CAMSU</v>
      </c>
      <c r="F1451" s="36" t="s">
        <v>46</v>
      </c>
      <c r="G1451" s="36" t="s">
        <v>1031</v>
      </c>
      <c r="H1451" s="36" t="str">
        <f t="shared" si="112"/>
        <v>_VCUGA</v>
      </c>
      <c r="I1451" s="36" t="s">
        <v>1032</v>
      </c>
      <c r="J1451" s="36" t="s">
        <v>1160</v>
      </c>
      <c r="K1451" s="36" t="str">
        <f t="shared" si="113"/>
        <v>_UG1AE</v>
      </c>
      <c r="L1451" s="36" t="s">
        <v>1161</v>
      </c>
      <c r="M1451" s="36" t="s">
        <v>1538</v>
      </c>
      <c r="N1451" s="36" t="str">
        <f t="shared" si="114"/>
        <v>_UGARS</v>
      </c>
      <c r="O1451" s="36" t="s">
        <v>1539</v>
      </c>
      <c r="P1451" s="36" t="s">
        <v>1546</v>
      </c>
      <c r="Q1451" s="36" t="s">
        <v>1547</v>
      </c>
    </row>
    <row r="1452" spans="1:17">
      <c r="A1452" s="36" t="s">
        <v>9256</v>
      </c>
      <c r="B1452" s="36" t="str">
        <f t="shared" si="110"/>
        <v>_17822</v>
      </c>
      <c r="C1452" s="36" t="s">
        <v>1548</v>
      </c>
      <c r="D1452" s="36" t="s">
        <v>89</v>
      </c>
      <c r="E1452" s="36" t="str">
        <f t="shared" si="111"/>
        <v>_CAMSU</v>
      </c>
      <c r="F1452" s="36" t="s">
        <v>46</v>
      </c>
      <c r="G1452" s="36" t="s">
        <v>1031</v>
      </c>
      <c r="H1452" s="36" t="str">
        <f t="shared" si="112"/>
        <v>_VCUGA</v>
      </c>
      <c r="I1452" s="36" t="s">
        <v>1032</v>
      </c>
      <c r="J1452" s="36" t="s">
        <v>1160</v>
      </c>
      <c r="K1452" s="36" t="str">
        <f t="shared" si="113"/>
        <v>_UG1AE</v>
      </c>
      <c r="L1452" s="36" t="s">
        <v>1161</v>
      </c>
      <c r="M1452" s="36" t="s">
        <v>1538</v>
      </c>
      <c r="N1452" s="36" t="str">
        <f t="shared" si="114"/>
        <v>_UGARS</v>
      </c>
      <c r="O1452" s="36" t="s">
        <v>1539</v>
      </c>
      <c r="P1452" s="36" t="s">
        <v>1546</v>
      </c>
      <c r="Q1452" s="36" t="s">
        <v>1547</v>
      </c>
    </row>
    <row r="1453" spans="1:17">
      <c r="A1453" s="36" t="s">
        <v>9257</v>
      </c>
      <c r="B1453" s="36" t="str">
        <f t="shared" si="110"/>
        <v>_17824</v>
      </c>
      <c r="C1453" s="36" t="s">
        <v>1549</v>
      </c>
      <c r="D1453" s="36" t="s">
        <v>89</v>
      </c>
      <c r="E1453" s="36" t="str">
        <f t="shared" si="111"/>
        <v>_CAMSU</v>
      </c>
      <c r="F1453" s="36" t="s">
        <v>46</v>
      </c>
      <c r="G1453" s="36" t="s">
        <v>1031</v>
      </c>
      <c r="H1453" s="36" t="str">
        <f t="shared" si="112"/>
        <v>_VCUGA</v>
      </c>
      <c r="I1453" s="36" t="s">
        <v>1032</v>
      </c>
      <c r="J1453" s="36" t="s">
        <v>1160</v>
      </c>
      <c r="K1453" s="36" t="str">
        <f t="shared" si="113"/>
        <v>_UG1AE</v>
      </c>
      <c r="L1453" s="36" t="s">
        <v>1161</v>
      </c>
      <c r="M1453" s="36" t="s">
        <v>1538</v>
      </c>
      <c r="N1453" s="36" t="str">
        <f t="shared" si="114"/>
        <v>_UGARS</v>
      </c>
      <c r="O1453" s="36" t="s">
        <v>1539</v>
      </c>
      <c r="P1453" s="36" t="s">
        <v>1546</v>
      </c>
      <c r="Q1453" s="36" t="s">
        <v>1547</v>
      </c>
    </row>
    <row r="1454" spans="1:17">
      <c r="A1454" s="36" t="s">
        <v>9258</v>
      </c>
      <c r="B1454" s="36" t="str">
        <f t="shared" si="110"/>
        <v>_17825</v>
      </c>
      <c r="C1454" s="36" t="s">
        <v>1550</v>
      </c>
      <c r="D1454" s="36" t="s">
        <v>89</v>
      </c>
      <c r="E1454" s="36" t="str">
        <f t="shared" si="111"/>
        <v>_CAMSU</v>
      </c>
      <c r="F1454" s="36" t="s">
        <v>46</v>
      </c>
      <c r="G1454" s="36" t="s">
        <v>1031</v>
      </c>
      <c r="H1454" s="36" t="str">
        <f t="shared" si="112"/>
        <v>_VCUGA</v>
      </c>
      <c r="I1454" s="36" t="s">
        <v>1032</v>
      </c>
      <c r="J1454" s="36" t="s">
        <v>1160</v>
      </c>
      <c r="K1454" s="36" t="str">
        <f t="shared" si="113"/>
        <v>_UG1AE</v>
      </c>
      <c r="L1454" s="36" t="s">
        <v>1161</v>
      </c>
      <c r="M1454" s="36" t="s">
        <v>1538</v>
      </c>
      <c r="N1454" s="36" t="str">
        <f t="shared" si="114"/>
        <v>_UGARS</v>
      </c>
      <c r="O1454" s="36" t="s">
        <v>1539</v>
      </c>
      <c r="P1454" s="36" t="s">
        <v>1546</v>
      </c>
      <c r="Q1454" s="36" t="s">
        <v>1547</v>
      </c>
    </row>
    <row r="1455" spans="1:17">
      <c r="A1455" s="36" t="s">
        <v>9259</v>
      </c>
      <c r="B1455" s="36" t="str">
        <f t="shared" si="110"/>
        <v>_17828</v>
      </c>
      <c r="C1455" s="36" t="s">
        <v>1552</v>
      </c>
      <c r="D1455" s="36" t="s">
        <v>89</v>
      </c>
      <c r="E1455" s="36" t="str">
        <f t="shared" si="111"/>
        <v>_CAMSU</v>
      </c>
      <c r="F1455" s="36" t="s">
        <v>46</v>
      </c>
      <c r="G1455" s="36" t="s">
        <v>1031</v>
      </c>
      <c r="H1455" s="36" t="str">
        <f t="shared" si="112"/>
        <v>_VCUGA</v>
      </c>
      <c r="I1455" s="36" t="s">
        <v>1032</v>
      </c>
      <c r="J1455" s="36" t="s">
        <v>1160</v>
      </c>
      <c r="K1455" s="36" t="str">
        <f t="shared" si="113"/>
        <v>_UG1AE</v>
      </c>
      <c r="L1455" s="36" t="s">
        <v>1161</v>
      </c>
      <c r="M1455" s="36" t="s">
        <v>1538</v>
      </c>
      <c r="N1455" s="36" t="str">
        <f t="shared" si="114"/>
        <v>_UGARS</v>
      </c>
      <c r="O1455" s="36" t="s">
        <v>1539</v>
      </c>
      <c r="P1455" s="36" t="s">
        <v>1551</v>
      </c>
      <c r="Q1455" s="36" t="s">
        <v>1552</v>
      </c>
    </row>
    <row r="1456" spans="1:17">
      <c r="A1456" s="36" t="s">
        <v>9260</v>
      </c>
      <c r="B1456" s="36" t="str">
        <f t="shared" si="110"/>
        <v>_17829</v>
      </c>
      <c r="C1456" s="36" t="s">
        <v>1557</v>
      </c>
      <c r="D1456" s="36" t="s">
        <v>89</v>
      </c>
      <c r="E1456" s="36" t="str">
        <f t="shared" si="111"/>
        <v>_CAMSU</v>
      </c>
      <c r="F1456" s="36" t="s">
        <v>46</v>
      </c>
      <c r="G1456" s="36" t="s">
        <v>1031</v>
      </c>
      <c r="H1456" s="36" t="str">
        <f t="shared" si="112"/>
        <v>_VCUGA</v>
      </c>
      <c r="I1456" s="36" t="s">
        <v>1032</v>
      </c>
      <c r="J1456" s="36" t="s">
        <v>1160</v>
      </c>
      <c r="K1456" s="36" t="str">
        <f t="shared" si="113"/>
        <v>_UG1AE</v>
      </c>
      <c r="L1456" s="36" t="s">
        <v>1161</v>
      </c>
      <c r="M1456" s="36" t="s">
        <v>1553</v>
      </c>
      <c r="N1456" s="36" t="str">
        <f t="shared" si="114"/>
        <v>_UHREG</v>
      </c>
      <c r="O1456" s="36" t="s">
        <v>1554</v>
      </c>
      <c r="P1456" s="36" t="s">
        <v>1555</v>
      </c>
      <c r="Q1456" s="36" t="s">
        <v>1556</v>
      </c>
    </row>
    <row r="1457" spans="1:17">
      <c r="A1457" s="36" t="s">
        <v>9261</v>
      </c>
      <c r="B1457" s="36" t="str">
        <f t="shared" si="110"/>
        <v>_17839</v>
      </c>
      <c r="C1457" s="36" t="s">
        <v>1558</v>
      </c>
      <c r="D1457" s="36" t="s">
        <v>89</v>
      </c>
      <c r="E1457" s="36" t="str">
        <f t="shared" si="111"/>
        <v>_CAMSU</v>
      </c>
      <c r="F1457" s="36" t="s">
        <v>46</v>
      </c>
      <c r="G1457" s="36" t="s">
        <v>1031</v>
      </c>
      <c r="H1457" s="36" t="str">
        <f t="shared" si="112"/>
        <v>_VCUGA</v>
      </c>
      <c r="I1457" s="36" t="s">
        <v>1032</v>
      </c>
      <c r="J1457" s="36" t="s">
        <v>1160</v>
      </c>
      <c r="K1457" s="36" t="str">
        <f t="shared" si="113"/>
        <v>_UG1AE</v>
      </c>
      <c r="L1457" s="36" t="s">
        <v>1161</v>
      </c>
      <c r="M1457" s="36" t="s">
        <v>1553</v>
      </c>
      <c r="N1457" s="36" t="str">
        <f t="shared" si="114"/>
        <v>_UHREG</v>
      </c>
      <c r="O1457" s="36" t="s">
        <v>1554</v>
      </c>
      <c r="P1457" s="36" t="s">
        <v>1555</v>
      </c>
      <c r="Q1457" s="36" t="s">
        <v>1556</v>
      </c>
    </row>
    <row r="1458" spans="1:17">
      <c r="A1458" s="36" t="s">
        <v>9262</v>
      </c>
      <c r="B1458" s="36" t="str">
        <f t="shared" si="110"/>
        <v>_31371</v>
      </c>
      <c r="C1458" s="36" t="s">
        <v>1559</v>
      </c>
      <c r="D1458" s="36" t="s">
        <v>89</v>
      </c>
      <c r="E1458" s="36" t="str">
        <f t="shared" si="111"/>
        <v>_CAMSU</v>
      </c>
      <c r="F1458" s="36" t="s">
        <v>46</v>
      </c>
      <c r="G1458" s="36" t="s">
        <v>1031</v>
      </c>
      <c r="H1458" s="36" t="str">
        <f t="shared" si="112"/>
        <v>_VCUGA</v>
      </c>
      <c r="I1458" s="36" t="s">
        <v>1032</v>
      </c>
      <c r="J1458" s="36" t="s">
        <v>1160</v>
      </c>
      <c r="K1458" s="36" t="str">
        <f t="shared" si="113"/>
        <v>_UG1AE</v>
      </c>
      <c r="L1458" s="36" t="s">
        <v>1161</v>
      </c>
      <c r="M1458" s="36" t="s">
        <v>1553</v>
      </c>
      <c r="N1458" s="36" t="str">
        <f t="shared" si="114"/>
        <v>_UHREG</v>
      </c>
      <c r="O1458" s="36" t="s">
        <v>1554</v>
      </c>
      <c r="P1458" s="36" t="s">
        <v>1555</v>
      </c>
      <c r="Q1458" s="36" t="s">
        <v>1556</v>
      </c>
    </row>
    <row r="1459" spans="1:17">
      <c r="A1459" s="36" t="s">
        <v>9263</v>
      </c>
      <c r="B1459" s="36" t="str">
        <f t="shared" si="110"/>
        <v>_17847</v>
      </c>
      <c r="C1459" s="36" t="s">
        <v>1562</v>
      </c>
      <c r="D1459" s="36" t="s">
        <v>89</v>
      </c>
      <c r="E1459" s="36" t="str">
        <f t="shared" si="111"/>
        <v>_CAMSU</v>
      </c>
      <c r="F1459" s="36" t="s">
        <v>46</v>
      </c>
      <c r="G1459" s="36" t="s">
        <v>1031</v>
      </c>
      <c r="H1459" s="36" t="str">
        <f t="shared" si="112"/>
        <v>_VCUGA</v>
      </c>
      <c r="I1459" s="36" t="s">
        <v>1032</v>
      </c>
      <c r="J1459" s="36" t="s">
        <v>1160</v>
      </c>
      <c r="K1459" s="36" t="str">
        <f t="shared" si="113"/>
        <v>_UG1AE</v>
      </c>
      <c r="L1459" s="36" t="s">
        <v>1161</v>
      </c>
      <c r="M1459" s="36" t="s">
        <v>1553</v>
      </c>
      <c r="N1459" s="36" t="str">
        <f t="shared" si="114"/>
        <v>_UHREG</v>
      </c>
      <c r="O1459" s="36" t="s">
        <v>1554</v>
      </c>
      <c r="P1459" s="36" t="s">
        <v>1560</v>
      </c>
      <c r="Q1459" s="36" t="s">
        <v>1561</v>
      </c>
    </row>
    <row r="1460" spans="1:17">
      <c r="A1460" s="36" t="s">
        <v>9264</v>
      </c>
      <c r="B1460" s="36" t="str">
        <f t="shared" si="110"/>
        <v>_17849</v>
      </c>
      <c r="C1460" s="36" t="s">
        <v>1563</v>
      </c>
      <c r="D1460" s="36" t="s">
        <v>89</v>
      </c>
      <c r="E1460" s="36" t="str">
        <f t="shared" si="111"/>
        <v>_CAMSU</v>
      </c>
      <c r="F1460" s="36" t="s">
        <v>46</v>
      </c>
      <c r="G1460" s="36" t="s">
        <v>1031</v>
      </c>
      <c r="H1460" s="36" t="str">
        <f t="shared" si="112"/>
        <v>_VCUGA</v>
      </c>
      <c r="I1460" s="36" t="s">
        <v>1032</v>
      </c>
      <c r="J1460" s="36" t="s">
        <v>1160</v>
      </c>
      <c r="K1460" s="36" t="str">
        <f t="shared" si="113"/>
        <v>_UG1AE</v>
      </c>
      <c r="L1460" s="36" t="s">
        <v>1161</v>
      </c>
      <c r="M1460" s="36" t="s">
        <v>1553</v>
      </c>
      <c r="N1460" s="36" t="str">
        <f t="shared" si="114"/>
        <v>_UHREG</v>
      </c>
      <c r="O1460" s="36" t="s">
        <v>1554</v>
      </c>
      <c r="P1460" s="36" t="s">
        <v>1560</v>
      </c>
      <c r="Q1460" s="36" t="s">
        <v>1561</v>
      </c>
    </row>
    <row r="1461" spans="1:17">
      <c r="A1461" s="36" t="s">
        <v>9265</v>
      </c>
      <c r="B1461" s="36" t="str">
        <f t="shared" si="110"/>
        <v>_17851</v>
      </c>
      <c r="C1461" s="36" t="s">
        <v>1566</v>
      </c>
      <c r="D1461" s="36" t="s">
        <v>89</v>
      </c>
      <c r="E1461" s="36" t="str">
        <f t="shared" si="111"/>
        <v>_CAMSU</v>
      </c>
      <c r="F1461" s="36" t="s">
        <v>46</v>
      </c>
      <c r="G1461" s="36" t="s">
        <v>1031</v>
      </c>
      <c r="H1461" s="36" t="str">
        <f t="shared" si="112"/>
        <v>_VCUGA</v>
      </c>
      <c r="I1461" s="36" t="s">
        <v>1032</v>
      </c>
      <c r="J1461" s="36" t="s">
        <v>1160</v>
      </c>
      <c r="K1461" s="36" t="str">
        <f t="shared" si="113"/>
        <v>_UG1AE</v>
      </c>
      <c r="L1461" s="36" t="s">
        <v>1161</v>
      </c>
      <c r="M1461" s="36" t="s">
        <v>1553</v>
      </c>
      <c r="N1461" s="36" t="str">
        <f t="shared" si="114"/>
        <v>_UHREG</v>
      </c>
      <c r="O1461" s="36" t="s">
        <v>1554</v>
      </c>
      <c r="P1461" s="36" t="s">
        <v>1564</v>
      </c>
      <c r="Q1461" s="36" t="s">
        <v>1565</v>
      </c>
    </row>
    <row r="1462" spans="1:17">
      <c r="A1462" s="36" t="s">
        <v>9266</v>
      </c>
      <c r="B1462" s="36" t="str">
        <f t="shared" si="110"/>
        <v>_17842</v>
      </c>
      <c r="C1462" s="36" t="s">
        <v>1569</v>
      </c>
      <c r="D1462" s="36" t="s">
        <v>89</v>
      </c>
      <c r="E1462" s="36" t="str">
        <f t="shared" si="111"/>
        <v>_CAMSU</v>
      </c>
      <c r="F1462" s="36" t="s">
        <v>46</v>
      </c>
      <c r="G1462" s="36" t="s">
        <v>1031</v>
      </c>
      <c r="H1462" s="36" t="str">
        <f t="shared" si="112"/>
        <v>_VCUGA</v>
      </c>
      <c r="I1462" s="36" t="s">
        <v>1032</v>
      </c>
      <c r="J1462" s="36" t="s">
        <v>1160</v>
      </c>
      <c r="K1462" s="36" t="str">
        <f t="shared" si="113"/>
        <v>_UG1AE</v>
      </c>
      <c r="L1462" s="36" t="s">
        <v>1161</v>
      </c>
      <c r="M1462" s="36" t="s">
        <v>1553</v>
      </c>
      <c r="N1462" s="36" t="str">
        <f t="shared" si="114"/>
        <v>_UHREG</v>
      </c>
      <c r="O1462" s="36" t="s">
        <v>1554</v>
      </c>
      <c r="P1462" s="36" t="s">
        <v>1567</v>
      </c>
      <c r="Q1462" s="36" t="s">
        <v>1568</v>
      </c>
    </row>
    <row r="1463" spans="1:17">
      <c r="A1463" s="36" t="s">
        <v>9267</v>
      </c>
      <c r="B1463" s="36" t="str">
        <f t="shared" si="110"/>
        <v>_17845</v>
      </c>
      <c r="C1463" s="36" t="s">
        <v>1570</v>
      </c>
      <c r="D1463" s="36" t="s">
        <v>89</v>
      </c>
      <c r="E1463" s="36" t="str">
        <f t="shared" si="111"/>
        <v>_CAMSU</v>
      </c>
      <c r="F1463" s="36" t="s">
        <v>46</v>
      </c>
      <c r="G1463" s="36" t="s">
        <v>1031</v>
      </c>
      <c r="H1463" s="36" t="str">
        <f t="shared" si="112"/>
        <v>_VCUGA</v>
      </c>
      <c r="I1463" s="36" t="s">
        <v>1032</v>
      </c>
      <c r="J1463" s="36" t="s">
        <v>1160</v>
      </c>
      <c r="K1463" s="36" t="str">
        <f t="shared" si="113"/>
        <v>_UG1AE</v>
      </c>
      <c r="L1463" s="36" t="s">
        <v>1161</v>
      </c>
      <c r="M1463" s="36" t="s">
        <v>1553</v>
      </c>
      <c r="N1463" s="36" t="str">
        <f t="shared" si="114"/>
        <v>_UHREG</v>
      </c>
      <c r="O1463" s="36" t="s">
        <v>1554</v>
      </c>
      <c r="P1463" s="36" t="s">
        <v>1567</v>
      </c>
      <c r="Q1463" s="36" t="s">
        <v>1568</v>
      </c>
    </row>
    <row r="1464" spans="1:17">
      <c r="A1464" s="36" t="s">
        <v>9268</v>
      </c>
      <c r="B1464" s="36" t="str">
        <f t="shared" si="110"/>
        <v>_17843</v>
      </c>
      <c r="C1464" s="36" t="s">
        <v>1573</v>
      </c>
      <c r="D1464" s="36" t="s">
        <v>89</v>
      </c>
      <c r="E1464" s="36" t="str">
        <f t="shared" si="111"/>
        <v>_CAMSU</v>
      </c>
      <c r="F1464" s="36" t="s">
        <v>46</v>
      </c>
      <c r="G1464" s="36" t="s">
        <v>1031</v>
      </c>
      <c r="H1464" s="36" t="str">
        <f t="shared" si="112"/>
        <v>_VCUGA</v>
      </c>
      <c r="I1464" s="36" t="s">
        <v>1032</v>
      </c>
      <c r="J1464" s="36" t="s">
        <v>1160</v>
      </c>
      <c r="K1464" s="36" t="str">
        <f t="shared" si="113"/>
        <v>_UG1AE</v>
      </c>
      <c r="L1464" s="36" t="s">
        <v>1161</v>
      </c>
      <c r="M1464" s="36" t="s">
        <v>1553</v>
      </c>
      <c r="N1464" s="36" t="str">
        <f t="shared" si="114"/>
        <v>_UHREG</v>
      </c>
      <c r="O1464" s="36" t="s">
        <v>1554</v>
      </c>
      <c r="P1464" s="36" t="s">
        <v>1571</v>
      </c>
      <c r="Q1464" s="36" t="s">
        <v>1572</v>
      </c>
    </row>
    <row r="1465" spans="1:17">
      <c r="A1465" s="36" t="s">
        <v>9269</v>
      </c>
      <c r="B1465" s="36" t="str">
        <f t="shared" si="110"/>
        <v>_17844</v>
      </c>
      <c r="C1465" s="36" t="s">
        <v>1574</v>
      </c>
      <c r="D1465" s="36" t="s">
        <v>89</v>
      </c>
      <c r="E1465" s="36" t="str">
        <f t="shared" si="111"/>
        <v>_CAMSU</v>
      </c>
      <c r="F1465" s="36" t="s">
        <v>46</v>
      </c>
      <c r="G1465" s="36" t="s">
        <v>1031</v>
      </c>
      <c r="H1465" s="36" t="str">
        <f t="shared" si="112"/>
        <v>_VCUGA</v>
      </c>
      <c r="I1465" s="36" t="s">
        <v>1032</v>
      </c>
      <c r="J1465" s="36" t="s">
        <v>1160</v>
      </c>
      <c r="K1465" s="36" t="str">
        <f t="shared" si="113"/>
        <v>_UG1AE</v>
      </c>
      <c r="L1465" s="36" t="s">
        <v>1161</v>
      </c>
      <c r="M1465" s="36" t="s">
        <v>1553</v>
      </c>
      <c r="N1465" s="36" t="str">
        <f t="shared" si="114"/>
        <v>_UHREG</v>
      </c>
      <c r="O1465" s="36" t="s">
        <v>1554</v>
      </c>
      <c r="P1465" s="36" t="s">
        <v>1571</v>
      </c>
      <c r="Q1465" s="36" t="s">
        <v>1572</v>
      </c>
    </row>
    <row r="1466" spans="1:17">
      <c r="A1466" s="36" t="s">
        <v>9270</v>
      </c>
      <c r="B1466" s="36" t="str">
        <f t="shared" si="110"/>
        <v>_17846</v>
      </c>
      <c r="C1466" s="36" t="s">
        <v>1575</v>
      </c>
      <c r="D1466" s="36" t="s">
        <v>89</v>
      </c>
      <c r="E1466" s="36" t="str">
        <f t="shared" si="111"/>
        <v>_CAMSU</v>
      </c>
      <c r="F1466" s="36" t="s">
        <v>46</v>
      </c>
      <c r="G1466" s="36" t="s">
        <v>1031</v>
      </c>
      <c r="H1466" s="36" t="str">
        <f t="shared" si="112"/>
        <v>_VCUGA</v>
      </c>
      <c r="I1466" s="36" t="s">
        <v>1032</v>
      </c>
      <c r="J1466" s="36" t="s">
        <v>1160</v>
      </c>
      <c r="K1466" s="36" t="str">
        <f t="shared" si="113"/>
        <v>_UG1AE</v>
      </c>
      <c r="L1466" s="36" t="s">
        <v>1161</v>
      </c>
      <c r="M1466" s="36" t="s">
        <v>1553</v>
      </c>
      <c r="N1466" s="36" t="str">
        <f t="shared" si="114"/>
        <v>_UHREG</v>
      </c>
      <c r="O1466" s="36" t="s">
        <v>1554</v>
      </c>
      <c r="P1466" s="36" t="s">
        <v>1571</v>
      </c>
      <c r="Q1466" s="36" t="s">
        <v>1572</v>
      </c>
    </row>
    <row r="1467" spans="1:17">
      <c r="A1467" s="36" t="s">
        <v>9271</v>
      </c>
      <c r="B1467" s="36" t="str">
        <f t="shared" si="110"/>
        <v>_23397</v>
      </c>
      <c r="C1467" s="36" t="s">
        <v>1580</v>
      </c>
      <c r="D1467" s="36" t="s">
        <v>89</v>
      </c>
      <c r="E1467" s="36" t="str">
        <f t="shared" si="111"/>
        <v>_CAMSU</v>
      </c>
      <c r="F1467" s="36" t="s">
        <v>46</v>
      </c>
      <c r="G1467" s="36" t="s">
        <v>1031</v>
      </c>
      <c r="H1467" s="36" t="str">
        <f t="shared" si="112"/>
        <v>_VCUGA</v>
      </c>
      <c r="I1467" s="36" t="s">
        <v>1032</v>
      </c>
      <c r="J1467" s="36" t="s">
        <v>1576</v>
      </c>
      <c r="K1467" s="36" t="str">
        <f t="shared" si="113"/>
        <v>_UGDNS</v>
      </c>
      <c r="L1467" s="36" t="s">
        <v>1577</v>
      </c>
      <c r="M1467" s="36" t="s">
        <v>1578</v>
      </c>
      <c r="N1467" s="36" t="str">
        <f t="shared" si="114"/>
        <v>_FVAUX</v>
      </c>
      <c r="O1467" s="36" t="s">
        <v>6506</v>
      </c>
      <c r="P1467" s="36" t="s">
        <v>1579</v>
      </c>
      <c r="Q1467" s="36" t="s">
        <v>6507</v>
      </c>
    </row>
    <row r="1468" spans="1:17">
      <c r="A1468" s="36" t="s">
        <v>9272</v>
      </c>
      <c r="B1468" s="36" t="str">
        <f t="shared" si="110"/>
        <v>_23398</v>
      </c>
      <c r="C1468" s="36" t="s">
        <v>1581</v>
      </c>
      <c r="D1468" s="36" t="s">
        <v>89</v>
      </c>
      <c r="E1468" s="36" t="str">
        <f t="shared" si="111"/>
        <v>_CAMSU</v>
      </c>
      <c r="F1468" s="36" t="s">
        <v>46</v>
      </c>
      <c r="G1468" s="36" t="s">
        <v>1031</v>
      </c>
      <c r="H1468" s="36" t="str">
        <f t="shared" si="112"/>
        <v>_VCUGA</v>
      </c>
      <c r="I1468" s="36" t="s">
        <v>1032</v>
      </c>
      <c r="J1468" s="36" t="s">
        <v>1576</v>
      </c>
      <c r="K1468" s="36" t="str">
        <f t="shared" si="113"/>
        <v>_UGDNS</v>
      </c>
      <c r="L1468" s="36" t="s">
        <v>1577</v>
      </c>
      <c r="M1468" s="36" t="s">
        <v>1578</v>
      </c>
      <c r="N1468" s="36" t="str">
        <f t="shared" si="114"/>
        <v>_FVAUX</v>
      </c>
      <c r="O1468" s="36" t="s">
        <v>6506</v>
      </c>
      <c r="P1468" s="36" t="s">
        <v>1579</v>
      </c>
      <c r="Q1468" s="36" t="s">
        <v>6507</v>
      </c>
    </row>
    <row r="1469" spans="1:17">
      <c r="A1469" s="36" t="s">
        <v>9273</v>
      </c>
      <c r="B1469" s="36" t="str">
        <f t="shared" si="110"/>
        <v>_23399</v>
      </c>
      <c r="C1469" s="36" t="s">
        <v>1582</v>
      </c>
      <c r="D1469" s="36" t="s">
        <v>89</v>
      </c>
      <c r="E1469" s="36" t="str">
        <f t="shared" si="111"/>
        <v>_CAMSU</v>
      </c>
      <c r="F1469" s="36" t="s">
        <v>46</v>
      </c>
      <c r="G1469" s="36" t="s">
        <v>1031</v>
      </c>
      <c r="H1469" s="36" t="str">
        <f t="shared" si="112"/>
        <v>_VCUGA</v>
      </c>
      <c r="I1469" s="36" t="s">
        <v>1032</v>
      </c>
      <c r="J1469" s="36" t="s">
        <v>1576</v>
      </c>
      <c r="K1469" s="36" t="str">
        <f t="shared" si="113"/>
        <v>_UGDNS</v>
      </c>
      <c r="L1469" s="36" t="s">
        <v>1577</v>
      </c>
      <c r="M1469" s="36" t="s">
        <v>1578</v>
      </c>
      <c r="N1469" s="36" t="str">
        <f t="shared" si="114"/>
        <v>_FVAUX</v>
      </c>
      <c r="O1469" s="36" t="s">
        <v>6506</v>
      </c>
      <c r="P1469" s="36" t="s">
        <v>1579</v>
      </c>
      <c r="Q1469" s="36" t="s">
        <v>6507</v>
      </c>
    </row>
    <row r="1470" spans="1:17">
      <c r="A1470" s="36" t="s">
        <v>9274</v>
      </c>
      <c r="B1470" s="36" t="str">
        <f t="shared" si="110"/>
        <v>_23420</v>
      </c>
      <c r="C1470" s="36" t="s">
        <v>1583</v>
      </c>
      <c r="D1470" s="36" t="s">
        <v>89</v>
      </c>
      <c r="E1470" s="36" t="str">
        <f t="shared" si="111"/>
        <v>_CAMSU</v>
      </c>
      <c r="F1470" s="36" t="s">
        <v>46</v>
      </c>
      <c r="G1470" s="36" t="s">
        <v>1031</v>
      </c>
      <c r="H1470" s="36" t="str">
        <f t="shared" si="112"/>
        <v>_VCUGA</v>
      </c>
      <c r="I1470" s="36" t="s">
        <v>1032</v>
      </c>
      <c r="J1470" s="36" t="s">
        <v>1576</v>
      </c>
      <c r="K1470" s="36" t="str">
        <f t="shared" si="113"/>
        <v>_UGDNS</v>
      </c>
      <c r="L1470" s="36" t="s">
        <v>1577</v>
      </c>
      <c r="M1470" s="36" t="s">
        <v>1578</v>
      </c>
      <c r="N1470" s="36" t="str">
        <f t="shared" si="114"/>
        <v>_FVAUX</v>
      </c>
      <c r="O1470" s="36" t="s">
        <v>6506</v>
      </c>
      <c r="P1470" s="36" t="s">
        <v>1579</v>
      </c>
      <c r="Q1470" s="36" t="s">
        <v>6507</v>
      </c>
    </row>
    <row r="1471" spans="1:17">
      <c r="A1471" s="36" t="s">
        <v>9275</v>
      </c>
      <c r="B1471" s="36" t="str">
        <f t="shared" si="110"/>
        <v>_30346</v>
      </c>
      <c r="C1471" s="36" t="s">
        <v>1584</v>
      </c>
      <c r="D1471" s="36" t="s">
        <v>89</v>
      </c>
      <c r="E1471" s="36" t="str">
        <f t="shared" si="111"/>
        <v>_CAMSU</v>
      </c>
      <c r="F1471" s="36" t="s">
        <v>46</v>
      </c>
      <c r="G1471" s="36" t="s">
        <v>1031</v>
      </c>
      <c r="H1471" s="36" t="str">
        <f t="shared" si="112"/>
        <v>_VCUGA</v>
      </c>
      <c r="I1471" s="36" t="s">
        <v>1032</v>
      </c>
      <c r="J1471" s="36" t="s">
        <v>1576</v>
      </c>
      <c r="K1471" s="36" t="str">
        <f t="shared" si="113"/>
        <v>_UGDNS</v>
      </c>
      <c r="L1471" s="36" t="s">
        <v>1577</v>
      </c>
      <c r="M1471" s="36" t="s">
        <v>1578</v>
      </c>
      <c r="N1471" s="36" t="str">
        <f t="shared" si="114"/>
        <v>_FVAUX</v>
      </c>
      <c r="O1471" s="36" t="s">
        <v>6506</v>
      </c>
      <c r="P1471" s="36" t="s">
        <v>1579</v>
      </c>
      <c r="Q1471" s="36" t="s">
        <v>6507</v>
      </c>
    </row>
    <row r="1472" spans="1:17">
      <c r="A1472" s="36" t="s">
        <v>9276</v>
      </c>
      <c r="B1472" s="36" t="str">
        <f t="shared" si="110"/>
        <v>_23416</v>
      </c>
      <c r="C1472" s="36" t="s">
        <v>1588</v>
      </c>
      <c r="D1472" s="36" t="s">
        <v>89</v>
      </c>
      <c r="E1472" s="36" t="str">
        <f t="shared" si="111"/>
        <v>_CAMSU</v>
      </c>
      <c r="F1472" s="36" t="s">
        <v>46</v>
      </c>
      <c r="G1472" s="36" t="s">
        <v>1031</v>
      </c>
      <c r="H1472" s="36" t="str">
        <f t="shared" si="112"/>
        <v>_VCUGA</v>
      </c>
      <c r="I1472" s="36" t="s">
        <v>1032</v>
      </c>
      <c r="J1472" s="36" t="s">
        <v>1576</v>
      </c>
      <c r="K1472" s="36" t="str">
        <f t="shared" si="113"/>
        <v>_UGDNS</v>
      </c>
      <c r="L1472" s="36" t="s">
        <v>1577</v>
      </c>
      <c r="M1472" s="36" t="s">
        <v>1578</v>
      </c>
      <c r="N1472" s="36" t="str">
        <f t="shared" si="114"/>
        <v>_FVAUX</v>
      </c>
      <c r="O1472" s="36" t="s">
        <v>6506</v>
      </c>
      <c r="P1472" s="36" t="s">
        <v>1585</v>
      </c>
      <c r="Q1472" s="36" t="s">
        <v>1586</v>
      </c>
    </row>
    <row r="1473" spans="1:17">
      <c r="A1473" s="36" t="s">
        <v>9277</v>
      </c>
      <c r="B1473" s="36" t="str">
        <f t="shared" si="110"/>
        <v>_23421</v>
      </c>
      <c r="C1473" s="36" t="s">
        <v>1590</v>
      </c>
      <c r="D1473" s="36" t="s">
        <v>89</v>
      </c>
      <c r="E1473" s="36" t="str">
        <f t="shared" si="111"/>
        <v>_CAMSU</v>
      </c>
      <c r="F1473" s="36" t="s">
        <v>46</v>
      </c>
      <c r="G1473" s="36" t="s">
        <v>1031</v>
      </c>
      <c r="H1473" s="36" t="str">
        <f t="shared" si="112"/>
        <v>_VCUGA</v>
      </c>
      <c r="I1473" s="36" t="s">
        <v>1032</v>
      </c>
      <c r="J1473" s="36" t="s">
        <v>1576</v>
      </c>
      <c r="K1473" s="36" t="str">
        <f t="shared" si="113"/>
        <v>_UGDNS</v>
      </c>
      <c r="L1473" s="36" t="s">
        <v>1577</v>
      </c>
      <c r="M1473" s="36" t="s">
        <v>1578</v>
      </c>
      <c r="N1473" s="36" t="str">
        <f t="shared" si="114"/>
        <v>_FVAUX</v>
      </c>
      <c r="O1473" s="36" t="s">
        <v>6506</v>
      </c>
      <c r="P1473" s="36" t="s">
        <v>1585</v>
      </c>
      <c r="Q1473" s="36" t="s">
        <v>1586</v>
      </c>
    </row>
    <row r="1474" spans="1:17">
      <c r="A1474" s="36" t="s">
        <v>9278</v>
      </c>
      <c r="B1474" s="36" t="str">
        <f t="shared" si="110"/>
        <v>_23422</v>
      </c>
      <c r="C1474" s="36" t="s">
        <v>1591</v>
      </c>
      <c r="D1474" s="36" t="s">
        <v>89</v>
      </c>
      <c r="E1474" s="36" t="str">
        <f t="shared" si="111"/>
        <v>_CAMSU</v>
      </c>
      <c r="F1474" s="36" t="s">
        <v>46</v>
      </c>
      <c r="G1474" s="36" t="s">
        <v>1031</v>
      </c>
      <c r="H1474" s="36" t="str">
        <f t="shared" si="112"/>
        <v>_VCUGA</v>
      </c>
      <c r="I1474" s="36" t="s">
        <v>1032</v>
      </c>
      <c r="J1474" s="36" t="s">
        <v>1576</v>
      </c>
      <c r="K1474" s="36" t="str">
        <f t="shared" si="113"/>
        <v>_UGDNS</v>
      </c>
      <c r="L1474" s="36" t="s">
        <v>1577</v>
      </c>
      <c r="M1474" s="36" t="s">
        <v>1578</v>
      </c>
      <c r="N1474" s="36" t="str">
        <f t="shared" si="114"/>
        <v>_FVAUX</v>
      </c>
      <c r="O1474" s="36" t="s">
        <v>6506</v>
      </c>
      <c r="P1474" s="36" t="s">
        <v>1585</v>
      </c>
      <c r="Q1474" s="36" t="s">
        <v>1586</v>
      </c>
    </row>
    <row r="1475" spans="1:17">
      <c r="A1475" s="36" t="s">
        <v>9279</v>
      </c>
      <c r="B1475" s="36" t="str">
        <f t="shared" si="110"/>
        <v>_23411</v>
      </c>
      <c r="C1475" s="36" t="s">
        <v>1594</v>
      </c>
      <c r="D1475" s="36" t="s">
        <v>89</v>
      </c>
      <c r="E1475" s="36" t="str">
        <f t="shared" si="111"/>
        <v>_CAMSU</v>
      </c>
      <c r="F1475" s="36" t="s">
        <v>46</v>
      </c>
      <c r="G1475" s="36" t="s">
        <v>1031</v>
      </c>
      <c r="H1475" s="36" t="str">
        <f t="shared" si="112"/>
        <v>_VCUGA</v>
      </c>
      <c r="I1475" s="36" t="s">
        <v>1032</v>
      </c>
      <c r="J1475" s="36" t="s">
        <v>1576</v>
      </c>
      <c r="K1475" s="36" t="str">
        <f t="shared" si="113"/>
        <v>_UGDNS</v>
      </c>
      <c r="L1475" s="36" t="s">
        <v>1577</v>
      </c>
      <c r="M1475" s="36" t="s">
        <v>1578</v>
      </c>
      <c r="N1475" s="36" t="str">
        <f t="shared" si="114"/>
        <v>_FVAUX</v>
      </c>
      <c r="O1475" s="36" t="s">
        <v>6506</v>
      </c>
      <c r="P1475" s="36" t="s">
        <v>1592</v>
      </c>
      <c r="Q1475" s="36" t="s">
        <v>1593</v>
      </c>
    </row>
    <row r="1476" spans="1:17">
      <c r="A1476" s="36" t="s">
        <v>9280</v>
      </c>
      <c r="B1476" s="36" t="str">
        <f t="shared" ref="B1476:B1539" si="115">"_"&amp;A1476</f>
        <v>_23417</v>
      </c>
      <c r="C1476" s="36" t="s">
        <v>1589</v>
      </c>
      <c r="D1476" s="36" t="s">
        <v>89</v>
      </c>
      <c r="E1476" s="36" t="str">
        <f t="shared" ref="E1476:E1539" si="116">"_"&amp;D1476</f>
        <v>_CAMSU</v>
      </c>
      <c r="F1476" s="36" t="s">
        <v>46</v>
      </c>
      <c r="G1476" s="36" t="s">
        <v>1031</v>
      </c>
      <c r="H1476" s="36" t="str">
        <f t="shared" ref="H1476:H1539" si="117">"_"&amp;G1476</f>
        <v>_VCUGA</v>
      </c>
      <c r="I1476" s="36" t="s">
        <v>1032</v>
      </c>
      <c r="J1476" s="36" t="s">
        <v>1576</v>
      </c>
      <c r="K1476" s="36" t="str">
        <f t="shared" ref="K1476:K1539" si="118">"_"&amp;J1476</f>
        <v>_UGDNS</v>
      </c>
      <c r="L1476" s="36" t="s">
        <v>1577</v>
      </c>
      <c r="M1476" s="36" t="s">
        <v>1578</v>
      </c>
      <c r="N1476" s="36" t="str">
        <f t="shared" ref="N1476:N1539" si="119">"_"&amp;M1476</f>
        <v>_FVAUX</v>
      </c>
      <c r="O1476" s="36" t="s">
        <v>6506</v>
      </c>
      <c r="P1476" s="36" t="s">
        <v>1592</v>
      </c>
      <c r="Q1476" s="36" t="s">
        <v>1593</v>
      </c>
    </row>
    <row r="1477" spans="1:17">
      <c r="A1477" s="36" t="s">
        <v>9281</v>
      </c>
      <c r="B1477" s="36" t="str">
        <f t="shared" si="115"/>
        <v>_23418</v>
      </c>
      <c r="C1477" s="36" t="s">
        <v>1595</v>
      </c>
      <c r="D1477" s="36" t="s">
        <v>89</v>
      </c>
      <c r="E1477" s="36" t="str">
        <f t="shared" si="116"/>
        <v>_CAMSU</v>
      </c>
      <c r="F1477" s="36" t="s">
        <v>46</v>
      </c>
      <c r="G1477" s="36" t="s">
        <v>1031</v>
      </c>
      <c r="H1477" s="36" t="str">
        <f t="shared" si="117"/>
        <v>_VCUGA</v>
      </c>
      <c r="I1477" s="36" t="s">
        <v>1032</v>
      </c>
      <c r="J1477" s="36" t="s">
        <v>1576</v>
      </c>
      <c r="K1477" s="36" t="str">
        <f t="shared" si="118"/>
        <v>_UGDNS</v>
      </c>
      <c r="L1477" s="36" t="s">
        <v>1577</v>
      </c>
      <c r="M1477" s="36" t="s">
        <v>1578</v>
      </c>
      <c r="N1477" s="36" t="str">
        <f t="shared" si="119"/>
        <v>_FVAUX</v>
      </c>
      <c r="O1477" s="36" t="s">
        <v>6506</v>
      </c>
      <c r="P1477" s="36" t="s">
        <v>1592</v>
      </c>
      <c r="Q1477" s="36" t="s">
        <v>1593</v>
      </c>
    </row>
    <row r="1478" spans="1:17">
      <c r="A1478" s="36" t="s">
        <v>9282</v>
      </c>
      <c r="B1478" s="36" t="str">
        <f t="shared" si="115"/>
        <v>_23419</v>
      </c>
      <c r="C1478" s="36" t="s">
        <v>1596</v>
      </c>
      <c r="D1478" s="36" t="s">
        <v>89</v>
      </c>
      <c r="E1478" s="36" t="str">
        <f t="shared" si="116"/>
        <v>_CAMSU</v>
      </c>
      <c r="F1478" s="36" t="s">
        <v>46</v>
      </c>
      <c r="G1478" s="36" t="s">
        <v>1031</v>
      </c>
      <c r="H1478" s="36" t="str">
        <f t="shared" si="117"/>
        <v>_VCUGA</v>
      </c>
      <c r="I1478" s="36" t="s">
        <v>1032</v>
      </c>
      <c r="J1478" s="36" t="s">
        <v>1576</v>
      </c>
      <c r="K1478" s="36" t="str">
        <f t="shared" si="118"/>
        <v>_UGDNS</v>
      </c>
      <c r="L1478" s="36" t="s">
        <v>1577</v>
      </c>
      <c r="M1478" s="36" t="s">
        <v>1578</v>
      </c>
      <c r="N1478" s="36" t="str">
        <f t="shared" si="119"/>
        <v>_FVAUX</v>
      </c>
      <c r="O1478" s="36" t="s">
        <v>6506</v>
      </c>
      <c r="P1478" s="36" t="s">
        <v>1592</v>
      </c>
      <c r="Q1478" s="36" t="s">
        <v>1593</v>
      </c>
    </row>
    <row r="1479" spans="1:17">
      <c r="A1479" s="36" t="s">
        <v>9283</v>
      </c>
      <c r="B1479" s="36" t="str">
        <f t="shared" si="115"/>
        <v>_23400</v>
      </c>
      <c r="C1479" s="36" t="s">
        <v>9284</v>
      </c>
      <c r="D1479" s="36" t="s">
        <v>89</v>
      </c>
      <c r="E1479" s="36" t="str">
        <f t="shared" si="116"/>
        <v>_CAMSU</v>
      </c>
      <c r="F1479" s="36" t="s">
        <v>46</v>
      </c>
      <c r="G1479" s="36" t="s">
        <v>1031</v>
      </c>
      <c r="H1479" s="36" t="str">
        <f t="shared" si="117"/>
        <v>_VCUGA</v>
      </c>
      <c r="I1479" s="36" t="s">
        <v>1032</v>
      </c>
      <c r="J1479" s="36" t="s">
        <v>1576</v>
      </c>
      <c r="K1479" s="36" t="str">
        <f t="shared" si="118"/>
        <v>_UGDNS</v>
      </c>
      <c r="L1479" s="36" t="s">
        <v>1577</v>
      </c>
      <c r="M1479" s="36" t="s">
        <v>1578</v>
      </c>
      <c r="N1479" s="36" t="str">
        <f t="shared" si="119"/>
        <v>_FVAUX</v>
      </c>
      <c r="O1479" s="36" t="s">
        <v>6506</v>
      </c>
      <c r="P1479" s="36" t="s">
        <v>1597</v>
      </c>
      <c r="Q1479" s="36" t="s">
        <v>1598</v>
      </c>
    </row>
    <row r="1480" spans="1:17">
      <c r="A1480" s="36" t="s">
        <v>9285</v>
      </c>
      <c r="B1480" s="36" t="str">
        <f t="shared" si="115"/>
        <v>_23410</v>
      </c>
      <c r="C1480" s="36" t="s">
        <v>9286</v>
      </c>
      <c r="D1480" s="36" t="s">
        <v>89</v>
      </c>
      <c r="E1480" s="36" t="str">
        <f t="shared" si="116"/>
        <v>_CAMSU</v>
      </c>
      <c r="F1480" s="36" t="s">
        <v>46</v>
      </c>
      <c r="G1480" s="36" t="s">
        <v>1031</v>
      </c>
      <c r="H1480" s="36" t="str">
        <f t="shared" si="117"/>
        <v>_VCUGA</v>
      </c>
      <c r="I1480" s="36" t="s">
        <v>1032</v>
      </c>
      <c r="J1480" s="36" t="s">
        <v>1576</v>
      </c>
      <c r="K1480" s="36" t="str">
        <f t="shared" si="118"/>
        <v>_UGDNS</v>
      </c>
      <c r="L1480" s="36" t="s">
        <v>1577</v>
      </c>
      <c r="M1480" s="36" t="s">
        <v>1578</v>
      </c>
      <c r="N1480" s="36" t="str">
        <f t="shared" si="119"/>
        <v>_FVAUX</v>
      </c>
      <c r="O1480" s="36" t="s">
        <v>6506</v>
      </c>
      <c r="P1480" s="36" t="s">
        <v>1597</v>
      </c>
      <c r="Q1480" s="36" t="s">
        <v>1598</v>
      </c>
    </row>
    <row r="1481" spans="1:17">
      <c r="A1481" s="36" t="s">
        <v>9287</v>
      </c>
      <c r="B1481" s="36" t="str">
        <f t="shared" si="115"/>
        <v>_23414</v>
      </c>
      <c r="C1481" s="36" t="s">
        <v>1599</v>
      </c>
      <c r="D1481" s="36" t="s">
        <v>89</v>
      </c>
      <c r="E1481" s="36" t="str">
        <f t="shared" si="116"/>
        <v>_CAMSU</v>
      </c>
      <c r="F1481" s="36" t="s">
        <v>46</v>
      </c>
      <c r="G1481" s="36" t="s">
        <v>1031</v>
      </c>
      <c r="H1481" s="36" t="str">
        <f t="shared" si="117"/>
        <v>_VCUGA</v>
      </c>
      <c r="I1481" s="36" t="s">
        <v>1032</v>
      </c>
      <c r="J1481" s="36" t="s">
        <v>1576</v>
      </c>
      <c r="K1481" s="36" t="str">
        <f t="shared" si="118"/>
        <v>_UGDNS</v>
      </c>
      <c r="L1481" s="36" t="s">
        <v>1577</v>
      </c>
      <c r="M1481" s="36" t="s">
        <v>1578</v>
      </c>
      <c r="N1481" s="36" t="str">
        <f t="shared" si="119"/>
        <v>_FVAUX</v>
      </c>
      <c r="O1481" s="36" t="s">
        <v>6506</v>
      </c>
      <c r="P1481" s="36" t="s">
        <v>1597</v>
      </c>
      <c r="Q1481" s="36" t="s">
        <v>1598</v>
      </c>
    </row>
    <row r="1482" spans="1:17">
      <c r="A1482" s="36" t="s">
        <v>9288</v>
      </c>
      <c r="B1482" s="36" t="str">
        <f t="shared" si="115"/>
        <v>_23415</v>
      </c>
      <c r="C1482" s="36" t="s">
        <v>1587</v>
      </c>
      <c r="D1482" s="36" t="s">
        <v>89</v>
      </c>
      <c r="E1482" s="36" t="str">
        <f t="shared" si="116"/>
        <v>_CAMSU</v>
      </c>
      <c r="F1482" s="36" t="s">
        <v>46</v>
      </c>
      <c r="G1482" s="36" t="s">
        <v>1031</v>
      </c>
      <c r="H1482" s="36" t="str">
        <f t="shared" si="117"/>
        <v>_VCUGA</v>
      </c>
      <c r="I1482" s="36" t="s">
        <v>1032</v>
      </c>
      <c r="J1482" s="36" t="s">
        <v>1576</v>
      </c>
      <c r="K1482" s="36" t="str">
        <f t="shared" si="118"/>
        <v>_UGDNS</v>
      </c>
      <c r="L1482" s="36" t="s">
        <v>1577</v>
      </c>
      <c r="M1482" s="36" t="s">
        <v>1578</v>
      </c>
      <c r="N1482" s="36" t="str">
        <f t="shared" si="119"/>
        <v>_FVAUX</v>
      </c>
      <c r="O1482" s="36" t="s">
        <v>6506</v>
      </c>
      <c r="P1482" s="36" t="s">
        <v>1597</v>
      </c>
      <c r="Q1482" s="36" t="s">
        <v>1598</v>
      </c>
    </row>
    <row r="1483" spans="1:17">
      <c r="A1483" s="36" t="s">
        <v>9289</v>
      </c>
      <c r="B1483" s="36" t="str">
        <f t="shared" si="115"/>
        <v>_23423</v>
      </c>
      <c r="C1483" s="36" t="s">
        <v>7372</v>
      </c>
      <c r="D1483" s="36" t="s">
        <v>89</v>
      </c>
      <c r="E1483" s="36" t="str">
        <f t="shared" si="116"/>
        <v>_CAMSU</v>
      </c>
      <c r="F1483" s="36" t="s">
        <v>46</v>
      </c>
      <c r="G1483" s="36" t="s">
        <v>1031</v>
      </c>
      <c r="H1483" s="36" t="str">
        <f t="shared" si="117"/>
        <v>_VCUGA</v>
      </c>
      <c r="I1483" s="36" t="s">
        <v>1032</v>
      </c>
      <c r="J1483" s="36" t="s">
        <v>1576</v>
      </c>
      <c r="K1483" s="36" t="str">
        <f t="shared" si="118"/>
        <v>_UGDNS</v>
      </c>
      <c r="L1483" s="36" t="s">
        <v>1577</v>
      </c>
      <c r="M1483" s="36" t="s">
        <v>1578</v>
      </c>
      <c r="N1483" s="36" t="str">
        <f t="shared" si="119"/>
        <v>_FVAUX</v>
      </c>
      <c r="O1483" s="36" t="s">
        <v>6506</v>
      </c>
      <c r="P1483" s="36" t="s">
        <v>1597</v>
      </c>
      <c r="Q1483" s="36" t="s">
        <v>1598</v>
      </c>
    </row>
    <row r="1484" spans="1:17">
      <c r="A1484" s="36" t="s">
        <v>9290</v>
      </c>
      <c r="B1484" s="36" t="str">
        <f t="shared" si="115"/>
        <v>_20773</v>
      </c>
      <c r="C1484" s="36" t="s">
        <v>1625</v>
      </c>
      <c r="D1484" s="36" t="s">
        <v>89</v>
      </c>
      <c r="E1484" s="36" t="str">
        <f t="shared" si="116"/>
        <v>_CAMSU</v>
      </c>
      <c r="F1484" s="36" t="s">
        <v>46</v>
      </c>
      <c r="G1484" s="36" t="s">
        <v>1031</v>
      </c>
      <c r="H1484" s="36" t="str">
        <f t="shared" si="117"/>
        <v>_VCUGA</v>
      </c>
      <c r="I1484" s="36" t="s">
        <v>1032</v>
      </c>
      <c r="J1484" s="36" t="s">
        <v>1576</v>
      </c>
      <c r="K1484" s="36" t="str">
        <f t="shared" si="118"/>
        <v>_UGDNS</v>
      </c>
      <c r="L1484" s="36" t="s">
        <v>1577</v>
      </c>
      <c r="M1484" s="36" t="s">
        <v>1608</v>
      </c>
      <c r="N1484" s="36" t="str">
        <f t="shared" si="119"/>
        <v>_UPCAR</v>
      </c>
      <c r="O1484" s="36" t="s">
        <v>1609</v>
      </c>
      <c r="P1484" s="36" t="s">
        <v>1623</v>
      </c>
      <c r="Q1484" s="36" t="s">
        <v>1624</v>
      </c>
    </row>
    <row r="1485" spans="1:17">
      <c r="A1485" s="36" t="s">
        <v>9291</v>
      </c>
      <c r="B1485" s="36" t="str">
        <f t="shared" si="115"/>
        <v>_20774</v>
      </c>
      <c r="C1485" s="36" t="s">
        <v>1626</v>
      </c>
      <c r="D1485" s="36" t="s">
        <v>89</v>
      </c>
      <c r="E1485" s="36" t="str">
        <f t="shared" si="116"/>
        <v>_CAMSU</v>
      </c>
      <c r="F1485" s="36" t="s">
        <v>46</v>
      </c>
      <c r="G1485" s="36" t="s">
        <v>1031</v>
      </c>
      <c r="H1485" s="36" t="str">
        <f t="shared" si="117"/>
        <v>_VCUGA</v>
      </c>
      <c r="I1485" s="36" t="s">
        <v>1032</v>
      </c>
      <c r="J1485" s="36" t="s">
        <v>1576</v>
      </c>
      <c r="K1485" s="36" t="str">
        <f t="shared" si="118"/>
        <v>_UGDNS</v>
      </c>
      <c r="L1485" s="36" t="s">
        <v>1577</v>
      </c>
      <c r="M1485" s="36" t="s">
        <v>1608</v>
      </c>
      <c r="N1485" s="36" t="str">
        <f t="shared" si="119"/>
        <v>_UPCAR</v>
      </c>
      <c r="O1485" s="36" t="s">
        <v>1609</v>
      </c>
      <c r="P1485" s="36" t="s">
        <v>1623</v>
      </c>
      <c r="Q1485" s="36" t="s">
        <v>1624</v>
      </c>
    </row>
    <row r="1486" spans="1:17">
      <c r="A1486" s="36" t="s">
        <v>9292</v>
      </c>
      <c r="B1486" s="36" t="str">
        <f t="shared" si="115"/>
        <v>_20775</v>
      </c>
      <c r="C1486" s="36" t="s">
        <v>1627</v>
      </c>
      <c r="D1486" s="36" t="s">
        <v>89</v>
      </c>
      <c r="E1486" s="36" t="str">
        <f t="shared" si="116"/>
        <v>_CAMSU</v>
      </c>
      <c r="F1486" s="36" t="s">
        <v>46</v>
      </c>
      <c r="G1486" s="36" t="s">
        <v>1031</v>
      </c>
      <c r="H1486" s="36" t="str">
        <f t="shared" si="117"/>
        <v>_VCUGA</v>
      </c>
      <c r="I1486" s="36" t="s">
        <v>1032</v>
      </c>
      <c r="J1486" s="36" t="s">
        <v>1576</v>
      </c>
      <c r="K1486" s="36" t="str">
        <f t="shared" si="118"/>
        <v>_UGDNS</v>
      </c>
      <c r="L1486" s="36" t="s">
        <v>1577</v>
      </c>
      <c r="M1486" s="36" t="s">
        <v>1608</v>
      </c>
      <c r="N1486" s="36" t="str">
        <f t="shared" si="119"/>
        <v>_UPCAR</v>
      </c>
      <c r="O1486" s="36" t="s">
        <v>1609</v>
      </c>
      <c r="P1486" s="36" t="s">
        <v>1623</v>
      </c>
      <c r="Q1486" s="36" t="s">
        <v>1624</v>
      </c>
    </row>
    <row r="1487" spans="1:17">
      <c r="A1487" s="36" t="s">
        <v>9293</v>
      </c>
      <c r="B1487" s="36" t="str">
        <f t="shared" si="115"/>
        <v>_20776</v>
      </c>
      <c r="C1487" s="36" t="s">
        <v>1628</v>
      </c>
      <c r="D1487" s="36" t="s">
        <v>89</v>
      </c>
      <c r="E1487" s="36" t="str">
        <f t="shared" si="116"/>
        <v>_CAMSU</v>
      </c>
      <c r="F1487" s="36" t="s">
        <v>46</v>
      </c>
      <c r="G1487" s="36" t="s">
        <v>1031</v>
      </c>
      <c r="H1487" s="36" t="str">
        <f t="shared" si="117"/>
        <v>_VCUGA</v>
      </c>
      <c r="I1487" s="36" t="s">
        <v>1032</v>
      </c>
      <c r="J1487" s="36" t="s">
        <v>1576</v>
      </c>
      <c r="K1487" s="36" t="str">
        <f t="shared" si="118"/>
        <v>_UGDNS</v>
      </c>
      <c r="L1487" s="36" t="s">
        <v>1577</v>
      </c>
      <c r="M1487" s="36" t="s">
        <v>1608</v>
      </c>
      <c r="N1487" s="36" t="str">
        <f t="shared" si="119"/>
        <v>_UPCAR</v>
      </c>
      <c r="O1487" s="36" t="s">
        <v>1609</v>
      </c>
      <c r="P1487" s="36" t="s">
        <v>1623</v>
      </c>
      <c r="Q1487" s="36" t="s">
        <v>1624</v>
      </c>
    </row>
    <row r="1488" spans="1:17">
      <c r="A1488" s="36" t="s">
        <v>9294</v>
      </c>
      <c r="B1488" s="36" t="str">
        <f t="shared" si="115"/>
        <v>_20777</v>
      </c>
      <c r="C1488" s="36" t="s">
        <v>1629</v>
      </c>
      <c r="D1488" s="36" t="s">
        <v>89</v>
      </c>
      <c r="E1488" s="36" t="str">
        <f t="shared" si="116"/>
        <v>_CAMSU</v>
      </c>
      <c r="F1488" s="36" t="s">
        <v>46</v>
      </c>
      <c r="G1488" s="36" t="s">
        <v>1031</v>
      </c>
      <c r="H1488" s="36" t="str">
        <f t="shared" si="117"/>
        <v>_VCUGA</v>
      </c>
      <c r="I1488" s="36" t="s">
        <v>1032</v>
      </c>
      <c r="J1488" s="36" t="s">
        <v>1576</v>
      </c>
      <c r="K1488" s="36" t="str">
        <f t="shared" si="118"/>
        <v>_UGDNS</v>
      </c>
      <c r="L1488" s="36" t="s">
        <v>1577</v>
      </c>
      <c r="M1488" s="36" t="s">
        <v>1608</v>
      </c>
      <c r="N1488" s="36" t="str">
        <f t="shared" si="119"/>
        <v>_UPCAR</v>
      </c>
      <c r="O1488" s="36" t="s">
        <v>1609</v>
      </c>
      <c r="P1488" s="36" t="s">
        <v>1623</v>
      </c>
      <c r="Q1488" s="36" t="s">
        <v>1624</v>
      </c>
    </row>
    <row r="1489" spans="1:17">
      <c r="A1489" s="36" t="s">
        <v>9295</v>
      </c>
      <c r="B1489" s="36" t="str">
        <f t="shared" si="115"/>
        <v>_20778</v>
      </c>
      <c r="C1489" s="36" t="s">
        <v>1630</v>
      </c>
      <c r="D1489" s="36" t="s">
        <v>89</v>
      </c>
      <c r="E1489" s="36" t="str">
        <f t="shared" si="116"/>
        <v>_CAMSU</v>
      </c>
      <c r="F1489" s="36" t="s">
        <v>46</v>
      </c>
      <c r="G1489" s="36" t="s">
        <v>1031</v>
      </c>
      <c r="H1489" s="36" t="str">
        <f t="shared" si="117"/>
        <v>_VCUGA</v>
      </c>
      <c r="I1489" s="36" t="s">
        <v>1032</v>
      </c>
      <c r="J1489" s="36" t="s">
        <v>1576</v>
      </c>
      <c r="K1489" s="36" t="str">
        <f t="shared" si="118"/>
        <v>_UGDNS</v>
      </c>
      <c r="L1489" s="36" t="s">
        <v>1577</v>
      </c>
      <c r="M1489" s="36" t="s">
        <v>1608</v>
      </c>
      <c r="N1489" s="36" t="str">
        <f t="shared" si="119"/>
        <v>_UPCAR</v>
      </c>
      <c r="O1489" s="36" t="s">
        <v>1609</v>
      </c>
      <c r="P1489" s="36" t="s">
        <v>1623</v>
      </c>
      <c r="Q1489" s="36" t="s">
        <v>1624</v>
      </c>
    </row>
    <row r="1490" spans="1:17">
      <c r="A1490" s="36" t="s">
        <v>9296</v>
      </c>
      <c r="B1490" s="36" t="str">
        <f t="shared" si="115"/>
        <v>_20779</v>
      </c>
      <c r="C1490" s="36" t="s">
        <v>6508</v>
      </c>
      <c r="D1490" s="36" t="s">
        <v>89</v>
      </c>
      <c r="E1490" s="36" t="str">
        <f t="shared" si="116"/>
        <v>_CAMSU</v>
      </c>
      <c r="F1490" s="36" t="s">
        <v>46</v>
      </c>
      <c r="G1490" s="36" t="s">
        <v>1031</v>
      </c>
      <c r="H1490" s="36" t="str">
        <f t="shared" si="117"/>
        <v>_VCUGA</v>
      </c>
      <c r="I1490" s="36" t="s">
        <v>1032</v>
      </c>
      <c r="J1490" s="36" t="s">
        <v>1576</v>
      </c>
      <c r="K1490" s="36" t="str">
        <f t="shared" si="118"/>
        <v>_UGDNS</v>
      </c>
      <c r="L1490" s="36" t="s">
        <v>1577</v>
      </c>
      <c r="M1490" s="36" t="s">
        <v>1608</v>
      </c>
      <c r="N1490" s="36" t="str">
        <f t="shared" si="119"/>
        <v>_UPCAR</v>
      </c>
      <c r="O1490" s="36" t="s">
        <v>1609</v>
      </c>
      <c r="P1490" s="36" t="s">
        <v>1623</v>
      </c>
      <c r="Q1490" s="36" t="s">
        <v>1624</v>
      </c>
    </row>
    <row r="1491" spans="1:17">
      <c r="A1491" s="36" t="s">
        <v>9297</v>
      </c>
      <c r="B1491" s="36" t="str">
        <f t="shared" si="115"/>
        <v>_20781</v>
      </c>
      <c r="C1491" s="36" t="s">
        <v>1610</v>
      </c>
      <c r="D1491" s="36" t="s">
        <v>89</v>
      </c>
      <c r="E1491" s="36" t="str">
        <f t="shared" si="116"/>
        <v>_CAMSU</v>
      </c>
      <c r="F1491" s="36" t="s">
        <v>46</v>
      </c>
      <c r="G1491" s="36" t="s">
        <v>1031</v>
      </c>
      <c r="H1491" s="36" t="str">
        <f t="shared" si="117"/>
        <v>_VCUGA</v>
      </c>
      <c r="I1491" s="36" t="s">
        <v>1032</v>
      </c>
      <c r="J1491" s="36" t="s">
        <v>1576</v>
      </c>
      <c r="K1491" s="36" t="str">
        <f t="shared" si="118"/>
        <v>_UGDNS</v>
      </c>
      <c r="L1491" s="36" t="s">
        <v>1577</v>
      </c>
      <c r="M1491" s="36" t="s">
        <v>1608</v>
      </c>
      <c r="N1491" s="36" t="str">
        <f t="shared" si="119"/>
        <v>_UPCAR</v>
      </c>
      <c r="O1491" s="36" t="s">
        <v>1609</v>
      </c>
      <c r="P1491" s="36" t="s">
        <v>1623</v>
      </c>
      <c r="Q1491" s="36" t="s">
        <v>1624</v>
      </c>
    </row>
    <row r="1492" spans="1:17">
      <c r="A1492" s="36" t="s">
        <v>9298</v>
      </c>
      <c r="B1492" s="36" t="str">
        <f t="shared" si="115"/>
        <v>_20782</v>
      </c>
      <c r="C1492" s="36" t="s">
        <v>1611</v>
      </c>
      <c r="D1492" s="36" t="s">
        <v>89</v>
      </c>
      <c r="E1492" s="36" t="str">
        <f t="shared" si="116"/>
        <v>_CAMSU</v>
      </c>
      <c r="F1492" s="36" t="s">
        <v>46</v>
      </c>
      <c r="G1492" s="36" t="s">
        <v>1031</v>
      </c>
      <c r="H1492" s="36" t="str">
        <f t="shared" si="117"/>
        <v>_VCUGA</v>
      </c>
      <c r="I1492" s="36" t="s">
        <v>1032</v>
      </c>
      <c r="J1492" s="36" t="s">
        <v>1576</v>
      </c>
      <c r="K1492" s="36" t="str">
        <f t="shared" si="118"/>
        <v>_UGDNS</v>
      </c>
      <c r="L1492" s="36" t="s">
        <v>1577</v>
      </c>
      <c r="M1492" s="36" t="s">
        <v>1608</v>
      </c>
      <c r="N1492" s="36" t="str">
        <f t="shared" si="119"/>
        <v>_UPCAR</v>
      </c>
      <c r="O1492" s="36" t="s">
        <v>1609</v>
      </c>
      <c r="P1492" s="36" t="s">
        <v>1623</v>
      </c>
      <c r="Q1492" s="36" t="s">
        <v>1624</v>
      </c>
    </row>
    <row r="1493" spans="1:17">
      <c r="A1493" s="36" t="s">
        <v>9299</v>
      </c>
      <c r="B1493" s="36" t="str">
        <f t="shared" si="115"/>
        <v>_20783</v>
      </c>
      <c r="C1493" s="36" t="s">
        <v>1612</v>
      </c>
      <c r="D1493" s="36" t="s">
        <v>89</v>
      </c>
      <c r="E1493" s="36" t="str">
        <f t="shared" si="116"/>
        <v>_CAMSU</v>
      </c>
      <c r="F1493" s="36" t="s">
        <v>46</v>
      </c>
      <c r="G1493" s="36" t="s">
        <v>1031</v>
      </c>
      <c r="H1493" s="36" t="str">
        <f t="shared" si="117"/>
        <v>_VCUGA</v>
      </c>
      <c r="I1493" s="36" t="s">
        <v>1032</v>
      </c>
      <c r="J1493" s="36" t="s">
        <v>1576</v>
      </c>
      <c r="K1493" s="36" t="str">
        <f t="shared" si="118"/>
        <v>_UGDNS</v>
      </c>
      <c r="L1493" s="36" t="s">
        <v>1577</v>
      </c>
      <c r="M1493" s="36" t="s">
        <v>1608</v>
      </c>
      <c r="N1493" s="36" t="str">
        <f t="shared" si="119"/>
        <v>_UPCAR</v>
      </c>
      <c r="O1493" s="36" t="s">
        <v>1609</v>
      </c>
      <c r="P1493" s="36" t="s">
        <v>1623</v>
      </c>
      <c r="Q1493" s="36" t="s">
        <v>1624</v>
      </c>
    </row>
    <row r="1494" spans="1:17">
      <c r="A1494" s="36" t="s">
        <v>9300</v>
      </c>
      <c r="B1494" s="36" t="str">
        <f t="shared" si="115"/>
        <v>_20784</v>
      </c>
      <c r="C1494" s="36" t="s">
        <v>1613</v>
      </c>
      <c r="D1494" s="36" t="s">
        <v>89</v>
      </c>
      <c r="E1494" s="36" t="str">
        <f t="shared" si="116"/>
        <v>_CAMSU</v>
      </c>
      <c r="F1494" s="36" t="s">
        <v>46</v>
      </c>
      <c r="G1494" s="36" t="s">
        <v>1031</v>
      </c>
      <c r="H1494" s="36" t="str">
        <f t="shared" si="117"/>
        <v>_VCUGA</v>
      </c>
      <c r="I1494" s="36" t="s">
        <v>1032</v>
      </c>
      <c r="J1494" s="36" t="s">
        <v>1576</v>
      </c>
      <c r="K1494" s="36" t="str">
        <f t="shared" si="118"/>
        <v>_UGDNS</v>
      </c>
      <c r="L1494" s="36" t="s">
        <v>1577</v>
      </c>
      <c r="M1494" s="36" t="s">
        <v>1608</v>
      </c>
      <c r="N1494" s="36" t="str">
        <f t="shared" si="119"/>
        <v>_UPCAR</v>
      </c>
      <c r="O1494" s="36" t="s">
        <v>1609</v>
      </c>
      <c r="P1494" s="36" t="s">
        <v>1623</v>
      </c>
      <c r="Q1494" s="36" t="s">
        <v>1624</v>
      </c>
    </row>
    <row r="1495" spans="1:17">
      <c r="A1495" s="36" t="s">
        <v>9301</v>
      </c>
      <c r="B1495" s="36" t="str">
        <f t="shared" si="115"/>
        <v>_20785</v>
      </c>
      <c r="C1495" s="36" t="s">
        <v>1614</v>
      </c>
      <c r="D1495" s="36" t="s">
        <v>89</v>
      </c>
      <c r="E1495" s="36" t="str">
        <f t="shared" si="116"/>
        <v>_CAMSU</v>
      </c>
      <c r="F1495" s="36" t="s">
        <v>46</v>
      </c>
      <c r="G1495" s="36" t="s">
        <v>1031</v>
      </c>
      <c r="H1495" s="36" t="str">
        <f t="shared" si="117"/>
        <v>_VCUGA</v>
      </c>
      <c r="I1495" s="36" t="s">
        <v>1032</v>
      </c>
      <c r="J1495" s="36" t="s">
        <v>1576</v>
      </c>
      <c r="K1495" s="36" t="str">
        <f t="shared" si="118"/>
        <v>_UGDNS</v>
      </c>
      <c r="L1495" s="36" t="s">
        <v>1577</v>
      </c>
      <c r="M1495" s="36" t="s">
        <v>1608</v>
      </c>
      <c r="N1495" s="36" t="str">
        <f t="shared" si="119"/>
        <v>_UPCAR</v>
      </c>
      <c r="O1495" s="36" t="s">
        <v>1609</v>
      </c>
      <c r="P1495" s="36" t="s">
        <v>1623</v>
      </c>
      <c r="Q1495" s="36" t="s">
        <v>1624</v>
      </c>
    </row>
    <row r="1496" spans="1:17">
      <c r="A1496" s="36" t="s">
        <v>9302</v>
      </c>
      <c r="B1496" s="36" t="str">
        <f t="shared" si="115"/>
        <v>_20786</v>
      </c>
      <c r="C1496" s="36" t="s">
        <v>1615</v>
      </c>
      <c r="D1496" s="36" t="s">
        <v>89</v>
      </c>
      <c r="E1496" s="36" t="str">
        <f t="shared" si="116"/>
        <v>_CAMSU</v>
      </c>
      <c r="F1496" s="36" t="s">
        <v>46</v>
      </c>
      <c r="G1496" s="36" t="s">
        <v>1031</v>
      </c>
      <c r="H1496" s="36" t="str">
        <f t="shared" si="117"/>
        <v>_VCUGA</v>
      </c>
      <c r="I1496" s="36" t="s">
        <v>1032</v>
      </c>
      <c r="J1496" s="36" t="s">
        <v>1576</v>
      </c>
      <c r="K1496" s="36" t="str">
        <f t="shared" si="118"/>
        <v>_UGDNS</v>
      </c>
      <c r="L1496" s="36" t="s">
        <v>1577</v>
      </c>
      <c r="M1496" s="36" t="s">
        <v>1608</v>
      </c>
      <c r="N1496" s="36" t="str">
        <f t="shared" si="119"/>
        <v>_UPCAR</v>
      </c>
      <c r="O1496" s="36" t="s">
        <v>1609</v>
      </c>
      <c r="P1496" s="36" t="s">
        <v>1623</v>
      </c>
      <c r="Q1496" s="36" t="s">
        <v>1624</v>
      </c>
    </row>
    <row r="1497" spans="1:17">
      <c r="A1497" s="36" t="s">
        <v>9303</v>
      </c>
      <c r="B1497" s="36" t="str">
        <f t="shared" si="115"/>
        <v>_20787</v>
      </c>
      <c r="C1497" s="36" t="s">
        <v>1616</v>
      </c>
      <c r="D1497" s="36" t="s">
        <v>89</v>
      </c>
      <c r="E1497" s="36" t="str">
        <f t="shared" si="116"/>
        <v>_CAMSU</v>
      </c>
      <c r="F1497" s="36" t="s">
        <v>46</v>
      </c>
      <c r="G1497" s="36" t="s">
        <v>1031</v>
      </c>
      <c r="H1497" s="36" t="str">
        <f t="shared" si="117"/>
        <v>_VCUGA</v>
      </c>
      <c r="I1497" s="36" t="s">
        <v>1032</v>
      </c>
      <c r="J1497" s="36" t="s">
        <v>1576</v>
      </c>
      <c r="K1497" s="36" t="str">
        <f t="shared" si="118"/>
        <v>_UGDNS</v>
      </c>
      <c r="L1497" s="36" t="s">
        <v>1577</v>
      </c>
      <c r="M1497" s="36" t="s">
        <v>1608</v>
      </c>
      <c r="N1497" s="36" t="str">
        <f t="shared" si="119"/>
        <v>_UPCAR</v>
      </c>
      <c r="O1497" s="36" t="s">
        <v>1609</v>
      </c>
      <c r="P1497" s="36" t="s">
        <v>1623</v>
      </c>
      <c r="Q1497" s="36" t="s">
        <v>1624</v>
      </c>
    </row>
    <row r="1498" spans="1:17">
      <c r="A1498" s="36" t="s">
        <v>9304</v>
      </c>
      <c r="B1498" s="36" t="str">
        <f t="shared" si="115"/>
        <v>_20788</v>
      </c>
      <c r="C1498" s="36" t="s">
        <v>1617</v>
      </c>
      <c r="D1498" s="36" t="s">
        <v>89</v>
      </c>
      <c r="E1498" s="36" t="str">
        <f t="shared" si="116"/>
        <v>_CAMSU</v>
      </c>
      <c r="F1498" s="36" t="s">
        <v>46</v>
      </c>
      <c r="G1498" s="36" t="s">
        <v>1031</v>
      </c>
      <c r="H1498" s="36" t="str">
        <f t="shared" si="117"/>
        <v>_VCUGA</v>
      </c>
      <c r="I1498" s="36" t="s">
        <v>1032</v>
      </c>
      <c r="J1498" s="36" t="s">
        <v>1576</v>
      </c>
      <c r="K1498" s="36" t="str">
        <f t="shared" si="118"/>
        <v>_UGDNS</v>
      </c>
      <c r="L1498" s="36" t="s">
        <v>1577</v>
      </c>
      <c r="M1498" s="36" t="s">
        <v>1608</v>
      </c>
      <c r="N1498" s="36" t="str">
        <f t="shared" si="119"/>
        <v>_UPCAR</v>
      </c>
      <c r="O1498" s="36" t="s">
        <v>1609</v>
      </c>
      <c r="P1498" s="36" t="s">
        <v>1623</v>
      </c>
      <c r="Q1498" s="36" t="s">
        <v>1624</v>
      </c>
    </row>
    <row r="1499" spans="1:17">
      <c r="A1499" s="36" t="s">
        <v>9305</v>
      </c>
      <c r="B1499" s="36" t="str">
        <f t="shared" si="115"/>
        <v>_20789</v>
      </c>
      <c r="C1499" s="36" t="s">
        <v>1618</v>
      </c>
      <c r="D1499" s="36" t="s">
        <v>89</v>
      </c>
      <c r="E1499" s="36" t="str">
        <f t="shared" si="116"/>
        <v>_CAMSU</v>
      </c>
      <c r="F1499" s="36" t="s">
        <v>46</v>
      </c>
      <c r="G1499" s="36" t="s">
        <v>1031</v>
      </c>
      <c r="H1499" s="36" t="str">
        <f t="shared" si="117"/>
        <v>_VCUGA</v>
      </c>
      <c r="I1499" s="36" t="s">
        <v>1032</v>
      </c>
      <c r="J1499" s="36" t="s">
        <v>1576</v>
      </c>
      <c r="K1499" s="36" t="str">
        <f t="shared" si="118"/>
        <v>_UGDNS</v>
      </c>
      <c r="L1499" s="36" t="s">
        <v>1577</v>
      </c>
      <c r="M1499" s="36" t="s">
        <v>1608</v>
      </c>
      <c r="N1499" s="36" t="str">
        <f t="shared" si="119"/>
        <v>_UPCAR</v>
      </c>
      <c r="O1499" s="36" t="s">
        <v>1609</v>
      </c>
      <c r="P1499" s="36" t="s">
        <v>1623</v>
      </c>
      <c r="Q1499" s="36" t="s">
        <v>1624</v>
      </c>
    </row>
    <row r="1500" spans="1:17">
      <c r="A1500" s="36" t="s">
        <v>9306</v>
      </c>
      <c r="B1500" s="36" t="str">
        <f t="shared" si="115"/>
        <v>_20790</v>
      </c>
      <c r="C1500" s="36" t="s">
        <v>1619</v>
      </c>
      <c r="D1500" s="36" t="s">
        <v>89</v>
      </c>
      <c r="E1500" s="36" t="str">
        <f t="shared" si="116"/>
        <v>_CAMSU</v>
      </c>
      <c r="F1500" s="36" t="s">
        <v>46</v>
      </c>
      <c r="G1500" s="36" t="s">
        <v>1031</v>
      </c>
      <c r="H1500" s="36" t="str">
        <f t="shared" si="117"/>
        <v>_VCUGA</v>
      </c>
      <c r="I1500" s="36" t="s">
        <v>1032</v>
      </c>
      <c r="J1500" s="36" t="s">
        <v>1576</v>
      </c>
      <c r="K1500" s="36" t="str">
        <f t="shared" si="118"/>
        <v>_UGDNS</v>
      </c>
      <c r="L1500" s="36" t="s">
        <v>1577</v>
      </c>
      <c r="M1500" s="36" t="s">
        <v>1608</v>
      </c>
      <c r="N1500" s="36" t="str">
        <f t="shared" si="119"/>
        <v>_UPCAR</v>
      </c>
      <c r="O1500" s="36" t="s">
        <v>1609</v>
      </c>
      <c r="P1500" s="36" t="s">
        <v>1623</v>
      </c>
      <c r="Q1500" s="36" t="s">
        <v>1624</v>
      </c>
    </row>
    <row r="1501" spans="1:17">
      <c r="A1501" s="36" t="s">
        <v>9307</v>
      </c>
      <c r="B1501" s="36" t="str">
        <f t="shared" si="115"/>
        <v>_20791</v>
      </c>
      <c r="C1501" s="36" t="s">
        <v>1620</v>
      </c>
      <c r="D1501" s="36" t="s">
        <v>89</v>
      </c>
      <c r="E1501" s="36" t="str">
        <f t="shared" si="116"/>
        <v>_CAMSU</v>
      </c>
      <c r="F1501" s="36" t="s">
        <v>46</v>
      </c>
      <c r="G1501" s="36" t="s">
        <v>1031</v>
      </c>
      <c r="H1501" s="36" t="str">
        <f t="shared" si="117"/>
        <v>_VCUGA</v>
      </c>
      <c r="I1501" s="36" t="s">
        <v>1032</v>
      </c>
      <c r="J1501" s="36" t="s">
        <v>1576</v>
      </c>
      <c r="K1501" s="36" t="str">
        <f t="shared" si="118"/>
        <v>_UGDNS</v>
      </c>
      <c r="L1501" s="36" t="s">
        <v>1577</v>
      </c>
      <c r="M1501" s="36" t="s">
        <v>1608</v>
      </c>
      <c r="N1501" s="36" t="str">
        <f t="shared" si="119"/>
        <v>_UPCAR</v>
      </c>
      <c r="O1501" s="36" t="s">
        <v>1609</v>
      </c>
      <c r="P1501" s="36" t="s">
        <v>1623</v>
      </c>
      <c r="Q1501" s="36" t="s">
        <v>1624</v>
      </c>
    </row>
    <row r="1502" spans="1:17">
      <c r="A1502" s="36" t="s">
        <v>9308</v>
      </c>
      <c r="B1502" s="36" t="str">
        <f t="shared" si="115"/>
        <v>_20792</v>
      </c>
      <c r="C1502" s="36" t="s">
        <v>1621</v>
      </c>
      <c r="D1502" s="36" t="s">
        <v>89</v>
      </c>
      <c r="E1502" s="36" t="str">
        <f t="shared" si="116"/>
        <v>_CAMSU</v>
      </c>
      <c r="F1502" s="36" t="s">
        <v>46</v>
      </c>
      <c r="G1502" s="36" t="s">
        <v>1031</v>
      </c>
      <c r="H1502" s="36" t="str">
        <f t="shared" si="117"/>
        <v>_VCUGA</v>
      </c>
      <c r="I1502" s="36" t="s">
        <v>1032</v>
      </c>
      <c r="J1502" s="36" t="s">
        <v>1576</v>
      </c>
      <c r="K1502" s="36" t="str">
        <f t="shared" si="118"/>
        <v>_UGDNS</v>
      </c>
      <c r="L1502" s="36" t="s">
        <v>1577</v>
      </c>
      <c r="M1502" s="36" t="s">
        <v>1608</v>
      </c>
      <c r="N1502" s="36" t="str">
        <f t="shared" si="119"/>
        <v>_UPCAR</v>
      </c>
      <c r="O1502" s="36" t="s">
        <v>1609</v>
      </c>
      <c r="P1502" s="36" t="s">
        <v>1623</v>
      </c>
      <c r="Q1502" s="36" t="s">
        <v>1624</v>
      </c>
    </row>
    <row r="1503" spans="1:17">
      <c r="A1503" s="36" t="s">
        <v>9309</v>
      </c>
      <c r="B1503" s="36" t="str">
        <f t="shared" si="115"/>
        <v>_20793</v>
      </c>
      <c r="C1503" s="36" t="s">
        <v>1622</v>
      </c>
      <c r="D1503" s="36" t="s">
        <v>89</v>
      </c>
      <c r="E1503" s="36" t="str">
        <f t="shared" si="116"/>
        <v>_CAMSU</v>
      </c>
      <c r="F1503" s="36" t="s">
        <v>46</v>
      </c>
      <c r="G1503" s="36" t="s">
        <v>1031</v>
      </c>
      <c r="H1503" s="36" t="str">
        <f t="shared" si="117"/>
        <v>_VCUGA</v>
      </c>
      <c r="I1503" s="36" t="s">
        <v>1032</v>
      </c>
      <c r="J1503" s="36" t="s">
        <v>1576</v>
      </c>
      <c r="K1503" s="36" t="str">
        <f t="shared" si="118"/>
        <v>_UGDNS</v>
      </c>
      <c r="L1503" s="36" t="s">
        <v>1577</v>
      </c>
      <c r="M1503" s="36" t="s">
        <v>1608</v>
      </c>
      <c r="N1503" s="36" t="str">
        <f t="shared" si="119"/>
        <v>_UPCAR</v>
      </c>
      <c r="O1503" s="36" t="s">
        <v>1609</v>
      </c>
      <c r="P1503" s="36" t="s">
        <v>1623</v>
      </c>
      <c r="Q1503" s="36" t="s">
        <v>1624</v>
      </c>
    </row>
    <row r="1504" spans="1:17">
      <c r="A1504" s="36" t="s">
        <v>9314</v>
      </c>
      <c r="B1504" s="36" t="str">
        <f t="shared" si="115"/>
        <v>_19282</v>
      </c>
      <c r="C1504" s="36" t="s">
        <v>1601</v>
      </c>
      <c r="D1504" s="36" t="s">
        <v>89</v>
      </c>
      <c r="E1504" s="36" t="str">
        <f t="shared" si="116"/>
        <v>_CAMSU</v>
      </c>
      <c r="F1504" s="36" t="s">
        <v>46</v>
      </c>
      <c r="G1504" s="36" t="s">
        <v>1031</v>
      </c>
      <c r="H1504" s="36" t="str">
        <f t="shared" si="117"/>
        <v>_VCUGA</v>
      </c>
      <c r="I1504" s="36" t="s">
        <v>1032</v>
      </c>
      <c r="J1504" s="36" t="s">
        <v>1576</v>
      </c>
      <c r="K1504" s="36" t="str">
        <f t="shared" si="118"/>
        <v>_UGDNS</v>
      </c>
      <c r="L1504" s="36" t="s">
        <v>1577</v>
      </c>
      <c r="M1504" s="36" t="s">
        <v>9310</v>
      </c>
      <c r="N1504" s="36" t="str">
        <f t="shared" si="119"/>
        <v>_USDEC</v>
      </c>
      <c r="O1504" s="36" t="s">
        <v>9311</v>
      </c>
      <c r="P1504" s="36" t="s">
        <v>9312</v>
      </c>
      <c r="Q1504" s="36" t="s">
        <v>9313</v>
      </c>
    </row>
    <row r="1505" spans="1:17">
      <c r="A1505" s="36" t="s">
        <v>9315</v>
      </c>
      <c r="B1505" s="36" t="str">
        <f t="shared" si="115"/>
        <v>_19285</v>
      </c>
      <c r="C1505" s="36" t="s">
        <v>1602</v>
      </c>
      <c r="D1505" s="36" t="s">
        <v>89</v>
      </c>
      <c r="E1505" s="36" t="str">
        <f t="shared" si="116"/>
        <v>_CAMSU</v>
      </c>
      <c r="F1505" s="36" t="s">
        <v>46</v>
      </c>
      <c r="G1505" s="36" t="s">
        <v>1031</v>
      </c>
      <c r="H1505" s="36" t="str">
        <f t="shared" si="117"/>
        <v>_VCUGA</v>
      </c>
      <c r="I1505" s="36" t="s">
        <v>1032</v>
      </c>
      <c r="J1505" s="36" t="s">
        <v>1576</v>
      </c>
      <c r="K1505" s="36" t="str">
        <f t="shared" si="118"/>
        <v>_UGDNS</v>
      </c>
      <c r="L1505" s="36" t="s">
        <v>1577</v>
      </c>
      <c r="M1505" s="36" t="s">
        <v>9310</v>
      </c>
      <c r="N1505" s="36" t="str">
        <f t="shared" si="119"/>
        <v>_USDEC</v>
      </c>
      <c r="O1505" s="36" t="s">
        <v>9311</v>
      </c>
      <c r="P1505" s="36" t="s">
        <v>9312</v>
      </c>
      <c r="Q1505" s="36" t="s">
        <v>9313</v>
      </c>
    </row>
    <row r="1506" spans="1:17">
      <c r="A1506" s="36" t="s">
        <v>9316</v>
      </c>
      <c r="B1506" s="36" t="str">
        <f t="shared" si="115"/>
        <v>_19312</v>
      </c>
      <c r="C1506" s="36" t="s">
        <v>9317</v>
      </c>
      <c r="D1506" s="36" t="s">
        <v>89</v>
      </c>
      <c r="E1506" s="36" t="str">
        <f t="shared" si="116"/>
        <v>_CAMSU</v>
      </c>
      <c r="F1506" s="36" t="s">
        <v>46</v>
      </c>
      <c r="G1506" s="36" t="s">
        <v>1031</v>
      </c>
      <c r="H1506" s="36" t="str">
        <f t="shared" si="117"/>
        <v>_VCUGA</v>
      </c>
      <c r="I1506" s="36" t="s">
        <v>1032</v>
      </c>
      <c r="J1506" s="36" t="s">
        <v>1576</v>
      </c>
      <c r="K1506" s="36" t="str">
        <f t="shared" si="118"/>
        <v>_UGDNS</v>
      </c>
      <c r="L1506" s="36" t="s">
        <v>1577</v>
      </c>
      <c r="M1506" s="36" t="s">
        <v>9310</v>
      </c>
      <c r="N1506" s="36" t="str">
        <f t="shared" si="119"/>
        <v>_USDEC</v>
      </c>
      <c r="O1506" s="36" t="s">
        <v>9311</v>
      </c>
      <c r="P1506" s="36" t="s">
        <v>9312</v>
      </c>
      <c r="Q1506" s="36" t="s">
        <v>9313</v>
      </c>
    </row>
    <row r="1507" spans="1:17">
      <c r="A1507" s="36" t="s">
        <v>9318</v>
      </c>
      <c r="B1507" s="36" t="str">
        <f t="shared" si="115"/>
        <v>_19323</v>
      </c>
      <c r="C1507" s="36" t="s">
        <v>1606</v>
      </c>
      <c r="D1507" s="36" t="s">
        <v>89</v>
      </c>
      <c r="E1507" s="36" t="str">
        <f t="shared" si="116"/>
        <v>_CAMSU</v>
      </c>
      <c r="F1507" s="36" t="s">
        <v>46</v>
      </c>
      <c r="G1507" s="36" t="s">
        <v>1031</v>
      </c>
      <c r="H1507" s="36" t="str">
        <f t="shared" si="117"/>
        <v>_VCUGA</v>
      </c>
      <c r="I1507" s="36" t="s">
        <v>1032</v>
      </c>
      <c r="J1507" s="36" t="s">
        <v>1576</v>
      </c>
      <c r="K1507" s="36" t="str">
        <f t="shared" si="118"/>
        <v>_UGDNS</v>
      </c>
      <c r="L1507" s="36" t="s">
        <v>1577</v>
      </c>
      <c r="M1507" s="36" t="s">
        <v>9310</v>
      </c>
      <c r="N1507" s="36" t="str">
        <f t="shared" si="119"/>
        <v>_USDEC</v>
      </c>
      <c r="O1507" s="36" t="s">
        <v>9311</v>
      </c>
      <c r="P1507" s="36" t="s">
        <v>9312</v>
      </c>
      <c r="Q1507" s="36" t="s">
        <v>9313</v>
      </c>
    </row>
    <row r="1508" spans="1:17">
      <c r="A1508" s="36" t="s">
        <v>9319</v>
      </c>
      <c r="B1508" s="36" t="str">
        <f t="shared" si="115"/>
        <v>_19324</v>
      </c>
      <c r="C1508" s="36" t="s">
        <v>1607</v>
      </c>
      <c r="D1508" s="36" t="s">
        <v>89</v>
      </c>
      <c r="E1508" s="36" t="str">
        <f t="shared" si="116"/>
        <v>_CAMSU</v>
      </c>
      <c r="F1508" s="36" t="s">
        <v>46</v>
      </c>
      <c r="G1508" s="36" t="s">
        <v>1031</v>
      </c>
      <c r="H1508" s="36" t="str">
        <f t="shared" si="117"/>
        <v>_VCUGA</v>
      </c>
      <c r="I1508" s="36" t="s">
        <v>1032</v>
      </c>
      <c r="J1508" s="36" t="s">
        <v>1576</v>
      </c>
      <c r="K1508" s="36" t="str">
        <f t="shared" si="118"/>
        <v>_UGDNS</v>
      </c>
      <c r="L1508" s="36" t="s">
        <v>1577</v>
      </c>
      <c r="M1508" s="36" t="s">
        <v>9310</v>
      </c>
      <c r="N1508" s="36" t="str">
        <f t="shared" si="119"/>
        <v>_USDEC</v>
      </c>
      <c r="O1508" s="36" t="s">
        <v>9311</v>
      </c>
      <c r="P1508" s="36" t="s">
        <v>9312</v>
      </c>
      <c r="Q1508" s="36" t="s">
        <v>9313</v>
      </c>
    </row>
    <row r="1509" spans="1:17">
      <c r="A1509" s="36" t="s">
        <v>9320</v>
      </c>
      <c r="B1509" s="36" t="str">
        <f t="shared" si="115"/>
        <v>_19329</v>
      </c>
      <c r="C1509" s="36" t="s">
        <v>1603</v>
      </c>
      <c r="D1509" s="36" t="s">
        <v>89</v>
      </c>
      <c r="E1509" s="36" t="str">
        <f t="shared" si="116"/>
        <v>_CAMSU</v>
      </c>
      <c r="F1509" s="36" t="s">
        <v>46</v>
      </c>
      <c r="G1509" s="36" t="s">
        <v>1031</v>
      </c>
      <c r="H1509" s="36" t="str">
        <f t="shared" si="117"/>
        <v>_VCUGA</v>
      </c>
      <c r="I1509" s="36" t="s">
        <v>1032</v>
      </c>
      <c r="J1509" s="36" t="s">
        <v>1576</v>
      </c>
      <c r="K1509" s="36" t="str">
        <f t="shared" si="118"/>
        <v>_UGDNS</v>
      </c>
      <c r="L1509" s="36" t="s">
        <v>1577</v>
      </c>
      <c r="M1509" s="36" t="s">
        <v>9310</v>
      </c>
      <c r="N1509" s="36" t="str">
        <f t="shared" si="119"/>
        <v>_USDEC</v>
      </c>
      <c r="O1509" s="36" t="s">
        <v>9311</v>
      </c>
      <c r="P1509" s="36" t="s">
        <v>9312</v>
      </c>
      <c r="Q1509" s="36" t="s">
        <v>9313</v>
      </c>
    </row>
    <row r="1510" spans="1:17">
      <c r="A1510" s="36" t="s">
        <v>9321</v>
      </c>
      <c r="B1510" s="36" t="str">
        <f t="shared" si="115"/>
        <v>_19331</v>
      </c>
      <c r="C1510" s="36" t="s">
        <v>1604</v>
      </c>
      <c r="D1510" s="36" t="s">
        <v>89</v>
      </c>
      <c r="E1510" s="36" t="str">
        <f t="shared" si="116"/>
        <v>_CAMSU</v>
      </c>
      <c r="F1510" s="36" t="s">
        <v>46</v>
      </c>
      <c r="G1510" s="36" t="s">
        <v>1031</v>
      </c>
      <c r="H1510" s="36" t="str">
        <f t="shared" si="117"/>
        <v>_VCUGA</v>
      </c>
      <c r="I1510" s="36" t="s">
        <v>1032</v>
      </c>
      <c r="J1510" s="36" t="s">
        <v>1576</v>
      </c>
      <c r="K1510" s="36" t="str">
        <f t="shared" si="118"/>
        <v>_UGDNS</v>
      </c>
      <c r="L1510" s="36" t="s">
        <v>1577</v>
      </c>
      <c r="M1510" s="36" t="s">
        <v>9310</v>
      </c>
      <c r="N1510" s="36" t="str">
        <f t="shared" si="119"/>
        <v>_USDEC</v>
      </c>
      <c r="O1510" s="36" t="s">
        <v>9311</v>
      </c>
      <c r="P1510" s="36" t="s">
        <v>9312</v>
      </c>
      <c r="Q1510" s="36" t="s">
        <v>9313</v>
      </c>
    </row>
    <row r="1511" spans="1:17">
      <c r="A1511" s="36" t="s">
        <v>9322</v>
      </c>
      <c r="B1511" s="36" t="str">
        <f t="shared" si="115"/>
        <v>_19332</v>
      </c>
      <c r="C1511" s="36" t="s">
        <v>1605</v>
      </c>
      <c r="D1511" s="36" t="s">
        <v>89</v>
      </c>
      <c r="E1511" s="36" t="str">
        <f t="shared" si="116"/>
        <v>_CAMSU</v>
      </c>
      <c r="F1511" s="36" t="s">
        <v>46</v>
      </c>
      <c r="G1511" s="36" t="s">
        <v>1031</v>
      </c>
      <c r="H1511" s="36" t="str">
        <f t="shared" si="117"/>
        <v>_VCUGA</v>
      </c>
      <c r="I1511" s="36" t="s">
        <v>1032</v>
      </c>
      <c r="J1511" s="36" t="s">
        <v>1576</v>
      </c>
      <c r="K1511" s="36" t="str">
        <f t="shared" si="118"/>
        <v>_UGDNS</v>
      </c>
      <c r="L1511" s="36" t="s">
        <v>1577</v>
      </c>
      <c r="M1511" s="36" t="s">
        <v>9310</v>
      </c>
      <c r="N1511" s="36" t="str">
        <f t="shared" si="119"/>
        <v>_USDEC</v>
      </c>
      <c r="O1511" s="36" t="s">
        <v>9311</v>
      </c>
      <c r="P1511" s="36" t="s">
        <v>9312</v>
      </c>
      <c r="Q1511" s="36" t="s">
        <v>9313</v>
      </c>
    </row>
    <row r="1512" spans="1:17">
      <c r="A1512" s="36" t="s">
        <v>9325</v>
      </c>
      <c r="B1512" s="36" t="str">
        <f t="shared" si="115"/>
        <v>_21335</v>
      </c>
      <c r="C1512" s="36" t="s">
        <v>9326</v>
      </c>
      <c r="D1512" s="36" t="s">
        <v>89</v>
      </c>
      <c r="E1512" s="36" t="str">
        <f t="shared" si="116"/>
        <v>_CAMSU</v>
      </c>
      <c r="F1512" s="36" t="s">
        <v>46</v>
      </c>
      <c r="G1512" s="36" t="s">
        <v>1031</v>
      </c>
      <c r="H1512" s="36" t="str">
        <f t="shared" si="117"/>
        <v>_VCUGA</v>
      </c>
      <c r="I1512" s="36" t="s">
        <v>1032</v>
      </c>
      <c r="J1512" s="36" t="s">
        <v>1576</v>
      </c>
      <c r="K1512" s="36" t="str">
        <f t="shared" si="118"/>
        <v>_UGDNS</v>
      </c>
      <c r="L1512" s="36" t="s">
        <v>1577</v>
      </c>
      <c r="M1512" s="36" t="s">
        <v>9310</v>
      </c>
      <c r="N1512" s="36" t="str">
        <f t="shared" si="119"/>
        <v>_USDEC</v>
      </c>
      <c r="O1512" s="36" t="s">
        <v>9311</v>
      </c>
      <c r="P1512" s="36" t="s">
        <v>9323</v>
      </c>
      <c r="Q1512" s="36" t="s">
        <v>9324</v>
      </c>
    </row>
    <row r="1513" spans="1:17">
      <c r="A1513" s="36" t="s">
        <v>9327</v>
      </c>
      <c r="B1513" s="36" t="str">
        <f t="shared" si="115"/>
        <v>_30341</v>
      </c>
      <c r="C1513" s="36" t="s">
        <v>9328</v>
      </c>
      <c r="D1513" s="36" t="s">
        <v>89</v>
      </c>
      <c r="E1513" s="36" t="str">
        <f t="shared" si="116"/>
        <v>_CAMSU</v>
      </c>
      <c r="F1513" s="36" t="s">
        <v>46</v>
      </c>
      <c r="G1513" s="36" t="s">
        <v>1031</v>
      </c>
      <c r="H1513" s="36" t="str">
        <f t="shared" si="117"/>
        <v>_VCUGA</v>
      </c>
      <c r="I1513" s="36" t="s">
        <v>1032</v>
      </c>
      <c r="J1513" s="36" t="s">
        <v>1576</v>
      </c>
      <c r="K1513" s="36" t="str">
        <f t="shared" si="118"/>
        <v>_UGDNS</v>
      </c>
      <c r="L1513" s="36" t="s">
        <v>1577</v>
      </c>
      <c r="M1513" s="36" t="s">
        <v>9310</v>
      </c>
      <c r="N1513" s="36" t="str">
        <f t="shared" si="119"/>
        <v>_USDEC</v>
      </c>
      <c r="O1513" s="36" t="s">
        <v>9311</v>
      </c>
      <c r="P1513" s="36" t="s">
        <v>9323</v>
      </c>
      <c r="Q1513" s="36" t="s">
        <v>9324</v>
      </c>
    </row>
    <row r="1514" spans="1:17">
      <c r="A1514" s="36" t="s">
        <v>9329</v>
      </c>
      <c r="B1514" s="36" t="str">
        <f t="shared" si="115"/>
        <v>_30344</v>
      </c>
      <c r="C1514" s="36" t="s">
        <v>9330</v>
      </c>
      <c r="D1514" s="36" t="s">
        <v>89</v>
      </c>
      <c r="E1514" s="36" t="str">
        <f t="shared" si="116"/>
        <v>_CAMSU</v>
      </c>
      <c r="F1514" s="36" t="s">
        <v>46</v>
      </c>
      <c r="G1514" s="36" t="s">
        <v>1031</v>
      </c>
      <c r="H1514" s="36" t="str">
        <f t="shared" si="117"/>
        <v>_VCUGA</v>
      </c>
      <c r="I1514" s="36" t="s">
        <v>1032</v>
      </c>
      <c r="J1514" s="36" t="s">
        <v>1576</v>
      </c>
      <c r="K1514" s="36" t="str">
        <f t="shared" si="118"/>
        <v>_UGDNS</v>
      </c>
      <c r="L1514" s="36" t="s">
        <v>1577</v>
      </c>
      <c r="M1514" s="36" t="s">
        <v>9310</v>
      </c>
      <c r="N1514" s="36" t="str">
        <f t="shared" si="119"/>
        <v>_USDEC</v>
      </c>
      <c r="O1514" s="36" t="s">
        <v>9311</v>
      </c>
      <c r="P1514" s="36" t="s">
        <v>9323</v>
      </c>
      <c r="Q1514" s="36" t="s">
        <v>9324</v>
      </c>
    </row>
    <row r="1515" spans="1:17">
      <c r="A1515" s="36" t="s">
        <v>9332</v>
      </c>
      <c r="B1515" s="36" t="str">
        <f t="shared" si="115"/>
        <v>_18956</v>
      </c>
      <c r="C1515" s="36" t="s">
        <v>2099</v>
      </c>
      <c r="D1515" s="36" t="s">
        <v>89</v>
      </c>
      <c r="E1515" s="36" t="str">
        <f t="shared" si="116"/>
        <v>_CAMSU</v>
      </c>
      <c r="F1515" s="36" t="s">
        <v>46</v>
      </c>
      <c r="G1515" s="36" t="s">
        <v>1031</v>
      </c>
      <c r="H1515" s="36" t="str">
        <f t="shared" si="117"/>
        <v>_VCUGA</v>
      </c>
      <c r="I1515" s="36" t="s">
        <v>1032</v>
      </c>
      <c r="J1515" s="36" t="s">
        <v>1576</v>
      </c>
      <c r="K1515" s="36" t="str">
        <f t="shared" si="118"/>
        <v>_UGDNS</v>
      </c>
      <c r="L1515" s="36" t="s">
        <v>1577</v>
      </c>
      <c r="M1515" s="36" t="s">
        <v>9310</v>
      </c>
      <c r="N1515" s="36" t="str">
        <f t="shared" si="119"/>
        <v>_USDEC</v>
      </c>
      <c r="O1515" s="36" t="s">
        <v>9311</v>
      </c>
      <c r="P1515" s="36" t="s">
        <v>9331</v>
      </c>
      <c r="Q1515" s="36" t="s">
        <v>2098</v>
      </c>
    </row>
    <row r="1516" spans="1:17">
      <c r="A1516" s="36" t="s">
        <v>9333</v>
      </c>
      <c r="B1516" s="36" t="str">
        <f t="shared" si="115"/>
        <v>_18957</v>
      </c>
      <c r="C1516" s="36" t="s">
        <v>9334</v>
      </c>
      <c r="D1516" s="36" t="s">
        <v>89</v>
      </c>
      <c r="E1516" s="36" t="str">
        <f t="shared" si="116"/>
        <v>_CAMSU</v>
      </c>
      <c r="F1516" s="36" t="s">
        <v>46</v>
      </c>
      <c r="G1516" s="36" t="s">
        <v>1031</v>
      </c>
      <c r="H1516" s="36" t="str">
        <f t="shared" si="117"/>
        <v>_VCUGA</v>
      </c>
      <c r="I1516" s="36" t="s">
        <v>1032</v>
      </c>
      <c r="J1516" s="36" t="s">
        <v>1576</v>
      </c>
      <c r="K1516" s="36" t="str">
        <f t="shared" si="118"/>
        <v>_UGDNS</v>
      </c>
      <c r="L1516" s="36" t="s">
        <v>1577</v>
      </c>
      <c r="M1516" s="36" t="s">
        <v>9310</v>
      </c>
      <c r="N1516" s="36" t="str">
        <f t="shared" si="119"/>
        <v>_USDEC</v>
      </c>
      <c r="O1516" s="36" t="s">
        <v>9311</v>
      </c>
      <c r="P1516" s="36" t="s">
        <v>9331</v>
      </c>
      <c r="Q1516" s="36" t="s">
        <v>2098</v>
      </c>
    </row>
    <row r="1517" spans="1:17">
      <c r="A1517" s="36" t="s">
        <v>9335</v>
      </c>
      <c r="B1517" s="36" t="str">
        <f t="shared" si="115"/>
        <v>_18958</v>
      </c>
      <c r="C1517" s="36" t="s">
        <v>9336</v>
      </c>
      <c r="D1517" s="36" t="s">
        <v>89</v>
      </c>
      <c r="E1517" s="36" t="str">
        <f t="shared" si="116"/>
        <v>_CAMSU</v>
      </c>
      <c r="F1517" s="36" t="s">
        <v>46</v>
      </c>
      <c r="G1517" s="36" t="s">
        <v>1031</v>
      </c>
      <c r="H1517" s="36" t="str">
        <f t="shared" si="117"/>
        <v>_VCUGA</v>
      </c>
      <c r="I1517" s="36" t="s">
        <v>1032</v>
      </c>
      <c r="J1517" s="36" t="s">
        <v>1576</v>
      </c>
      <c r="K1517" s="36" t="str">
        <f t="shared" si="118"/>
        <v>_UGDNS</v>
      </c>
      <c r="L1517" s="36" t="s">
        <v>1577</v>
      </c>
      <c r="M1517" s="36" t="s">
        <v>9310</v>
      </c>
      <c r="N1517" s="36" t="str">
        <f t="shared" si="119"/>
        <v>_USDEC</v>
      </c>
      <c r="O1517" s="36" t="s">
        <v>9311</v>
      </c>
      <c r="P1517" s="36" t="s">
        <v>9331</v>
      </c>
      <c r="Q1517" s="36" t="s">
        <v>2098</v>
      </c>
    </row>
    <row r="1518" spans="1:17">
      <c r="A1518" s="36" t="s">
        <v>9337</v>
      </c>
      <c r="B1518" s="36" t="str">
        <f t="shared" si="115"/>
        <v>_18959</v>
      </c>
      <c r="C1518" s="36" t="s">
        <v>2100</v>
      </c>
      <c r="D1518" s="36" t="s">
        <v>89</v>
      </c>
      <c r="E1518" s="36" t="str">
        <f t="shared" si="116"/>
        <v>_CAMSU</v>
      </c>
      <c r="F1518" s="36" t="s">
        <v>46</v>
      </c>
      <c r="G1518" s="36" t="s">
        <v>1031</v>
      </c>
      <c r="H1518" s="36" t="str">
        <f t="shared" si="117"/>
        <v>_VCUGA</v>
      </c>
      <c r="I1518" s="36" t="s">
        <v>1032</v>
      </c>
      <c r="J1518" s="36" t="s">
        <v>1576</v>
      </c>
      <c r="K1518" s="36" t="str">
        <f t="shared" si="118"/>
        <v>_UGDNS</v>
      </c>
      <c r="L1518" s="36" t="s">
        <v>1577</v>
      </c>
      <c r="M1518" s="36" t="s">
        <v>9310</v>
      </c>
      <c r="N1518" s="36" t="str">
        <f t="shared" si="119"/>
        <v>_USDEC</v>
      </c>
      <c r="O1518" s="36" t="s">
        <v>9311</v>
      </c>
      <c r="P1518" s="36" t="s">
        <v>9331</v>
      </c>
      <c r="Q1518" s="36" t="s">
        <v>2098</v>
      </c>
    </row>
    <row r="1519" spans="1:17">
      <c r="A1519" s="36" t="s">
        <v>9338</v>
      </c>
      <c r="B1519" s="36" t="str">
        <f t="shared" si="115"/>
        <v>_19097</v>
      </c>
      <c r="C1519" s="36" t="s">
        <v>9339</v>
      </c>
      <c r="D1519" s="36" t="s">
        <v>89</v>
      </c>
      <c r="E1519" s="36" t="str">
        <f t="shared" si="116"/>
        <v>_CAMSU</v>
      </c>
      <c r="F1519" s="36" t="s">
        <v>46</v>
      </c>
      <c r="G1519" s="36" t="s">
        <v>1031</v>
      </c>
      <c r="H1519" s="36" t="str">
        <f t="shared" si="117"/>
        <v>_VCUGA</v>
      </c>
      <c r="I1519" s="36" t="s">
        <v>1032</v>
      </c>
      <c r="J1519" s="36" t="s">
        <v>1576</v>
      </c>
      <c r="K1519" s="36" t="str">
        <f t="shared" si="118"/>
        <v>_UGDNS</v>
      </c>
      <c r="L1519" s="36" t="s">
        <v>1577</v>
      </c>
      <c r="M1519" s="36" t="s">
        <v>9310</v>
      </c>
      <c r="N1519" s="36" t="str">
        <f t="shared" si="119"/>
        <v>_USDEC</v>
      </c>
      <c r="O1519" s="36" t="s">
        <v>9311</v>
      </c>
      <c r="P1519" s="36" t="s">
        <v>9331</v>
      </c>
      <c r="Q1519" s="36" t="s">
        <v>2098</v>
      </c>
    </row>
    <row r="1520" spans="1:17">
      <c r="A1520" s="36" t="s">
        <v>9340</v>
      </c>
      <c r="B1520" s="36" t="str">
        <f t="shared" si="115"/>
        <v>_19098</v>
      </c>
      <c r="C1520" s="36" t="s">
        <v>9341</v>
      </c>
      <c r="D1520" s="36" t="s">
        <v>89</v>
      </c>
      <c r="E1520" s="36" t="str">
        <f t="shared" si="116"/>
        <v>_CAMSU</v>
      </c>
      <c r="F1520" s="36" t="s">
        <v>46</v>
      </c>
      <c r="G1520" s="36" t="s">
        <v>1031</v>
      </c>
      <c r="H1520" s="36" t="str">
        <f t="shared" si="117"/>
        <v>_VCUGA</v>
      </c>
      <c r="I1520" s="36" t="s">
        <v>1032</v>
      </c>
      <c r="J1520" s="36" t="s">
        <v>1576</v>
      </c>
      <c r="K1520" s="36" t="str">
        <f t="shared" si="118"/>
        <v>_UGDNS</v>
      </c>
      <c r="L1520" s="36" t="s">
        <v>1577</v>
      </c>
      <c r="M1520" s="36" t="s">
        <v>9310</v>
      </c>
      <c r="N1520" s="36" t="str">
        <f t="shared" si="119"/>
        <v>_USDEC</v>
      </c>
      <c r="O1520" s="36" t="s">
        <v>9311</v>
      </c>
      <c r="P1520" s="36" t="s">
        <v>9331</v>
      </c>
      <c r="Q1520" s="36" t="s">
        <v>2098</v>
      </c>
    </row>
    <row r="1521" spans="1:17">
      <c r="A1521" s="36" t="s">
        <v>9342</v>
      </c>
      <c r="B1521" s="36" t="str">
        <f t="shared" si="115"/>
        <v>_19314</v>
      </c>
      <c r="C1521" s="36" t="s">
        <v>2101</v>
      </c>
      <c r="D1521" s="36" t="s">
        <v>89</v>
      </c>
      <c r="E1521" s="36" t="str">
        <f t="shared" si="116"/>
        <v>_CAMSU</v>
      </c>
      <c r="F1521" s="36" t="s">
        <v>46</v>
      </c>
      <c r="G1521" s="36" t="s">
        <v>1031</v>
      </c>
      <c r="H1521" s="36" t="str">
        <f t="shared" si="117"/>
        <v>_VCUGA</v>
      </c>
      <c r="I1521" s="36" t="s">
        <v>1032</v>
      </c>
      <c r="J1521" s="36" t="s">
        <v>1576</v>
      </c>
      <c r="K1521" s="36" t="str">
        <f t="shared" si="118"/>
        <v>_UGDNS</v>
      </c>
      <c r="L1521" s="36" t="s">
        <v>1577</v>
      </c>
      <c r="M1521" s="36" t="s">
        <v>9310</v>
      </c>
      <c r="N1521" s="36" t="str">
        <f t="shared" si="119"/>
        <v>_USDEC</v>
      </c>
      <c r="O1521" s="36" t="s">
        <v>9311</v>
      </c>
      <c r="P1521" s="36" t="s">
        <v>9331</v>
      </c>
      <c r="Q1521" s="36" t="s">
        <v>2098</v>
      </c>
    </row>
    <row r="1522" spans="1:17">
      <c r="A1522" s="36" t="s">
        <v>9345</v>
      </c>
      <c r="B1522" s="36" t="str">
        <f t="shared" si="115"/>
        <v>_21260</v>
      </c>
      <c r="C1522" s="36" t="s">
        <v>1600</v>
      </c>
      <c r="D1522" s="36" t="s">
        <v>89</v>
      </c>
      <c r="E1522" s="36" t="str">
        <f t="shared" si="116"/>
        <v>_CAMSU</v>
      </c>
      <c r="F1522" s="36" t="s">
        <v>46</v>
      </c>
      <c r="G1522" s="36" t="s">
        <v>1031</v>
      </c>
      <c r="H1522" s="36" t="str">
        <f t="shared" si="117"/>
        <v>_VCUGA</v>
      </c>
      <c r="I1522" s="36" t="s">
        <v>1032</v>
      </c>
      <c r="J1522" s="36" t="s">
        <v>1576</v>
      </c>
      <c r="K1522" s="36" t="str">
        <f t="shared" si="118"/>
        <v>_UGDNS</v>
      </c>
      <c r="L1522" s="36" t="s">
        <v>1577</v>
      </c>
      <c r="M1522" s="36" t="s">
        <v>9310</v>
      </c>
      <c r="N1522" s="36" t="str">
        <f t="shared" si="119"/>
        <v>_USDEC</v>
      </c>
      <c r="O1522" s="36" t="s">
        <v>9311</v>
      </c>
      <c r="P1522" s="36" t="s">
        <v>9343</v>
      </c>
      <c r="Q1522" s="36" t="s">
        <v>9344</v>
      </c>
    </row>
    <row r="1523" spans="1:17">
      <c r="A1523" s="36" t="s">
        <v>9346</v>
      </c>
      <c r="B1523" s="36" t="str">
        <f t="shared" si="115"/>
        <v>_21261</v>
      </c>
      <c r="C1523" s="36" t="s">
        <v>9347</v>
      </c>
      <c r="D1523" s="36" t="s">
        <v>89</v>
      </c>
      <c r="E1523" s="36" t="str">
        <f t="shared" si="116"/>
        <v>_CAMSU</v>
      </c>
      <c r="F1523" s="36" t="s">
        <v>46</v>
      </c>
      <c r="G1523" s="36" t="s">
        <v>1031</v>
      </c>
      <c r="H1523" s="36" t="str">
        <f t="shared" si="117"/>
        <v>_VCUGA</v>
      </c>
      <c r="I1523" s="36" t="s">
        <v>1032</v>
      </c>
      <c r="J1523" s="36" t="s">
        <v>1576</v>
      </c>
      <c r="K1523" s="36" t="str">
        <f t="shared" si="118"/>
        <v>_UGDNS</v>
      </c>
      <c r="L1523" s="36" t="s">
        <v>1577</v>
      </c>
      <c r="M1523" s="36" t="s">
        <v>9310</v>
      </c>
      <c r="N1523" s="36" t="str">
        <f t="shared" si="119"/>
        <v>_USDEC</v>
      </c>
      <c r="O1523" s="36" t="s">
        <v>9311</v>
      </c>
      <c r="P1523" s="36" t="s">
        <v>9343</v>
      </c>
      <c r="Q1523" s="36" t="s">
        <v>9344</v>
      </c>
    </row>
    <row r="1524" spans="1:17">
      <c r="A1524" s="36" t="s">
        <v>9348</v>
      </c>
      <c r="B1524" s="36" t="str">
        <f t="shared" si="115"/>
        <v>_21262</v>
      </c>
      <c r="C1524" s="36" t="s">
        <v>9349</v>
      </c>
      <c r="D1524" s="36" t="s">
        <v>89</v>
      </c>
      <c r="E1524" s="36" t="str">
        <f t="shared" si="116"/>
        <v>_CAMSU</v>
      </c>
      <c r="F1524" s="36" t="s">
        <v>46</v>
      </c>
      <c r="G1524" s="36" t="s">
        <v>1031</v>
      </c>
      <c r="H1524" s="36" t="str">
        <f t="shared" si="117"/>
        <v>_VCUGA</v>
      </c>
      <c r="I1524" s="36" t="s">
        <v>1032</v>
      </c>
      <c r="J1524" s="36" t="s">
        <v>1576</v>
      </c>
      <c r="K1524" s="36" t="str">
        <f t="shared" si="118"/>
        <v>_UGDNS</v>
      </c>
      <c r="L1524" s="36" t="s">
        <v>1577</v>
      </c>
      <c r="M1524" s="36" t="s">
        <v>9310</v>
      </c>
      <c r="N1524" s="36" t="str">
        <f t="shared" si="119"/>
        <v>_USDEC</v>
      </c>
      <c r="O1524" s="36" t="s">
        <v>9311</v>
      </c>
      <c r="P1524" s="36" t="s">
        <v>9343</v>
      </c>
      <c r="Q1524" s="36" t="s">
        <v>9344</v>
      </c>
    </row>
    <row r="1525" spans="1:17">
      <c r="A1525" s="36" t="s">
        <v>9350</v>
      </c>
      <c r="B1525" s="36" t="str">
        <f t="shared" si="115"/>
        <v>_21331</v>
      </c>
      <c r="C1525" s="36" t="s">
        <v>9351</v>
      </c>
      <c r="D1525" s="36" t="s">
        <v>89</v>
      </c>
      <c r="E1525" s="36" t="str">
        <f t="shared" si="116"/>
        <v>_CAMSU</v>
      </c>
      <c r="F1525" s="36" t="s">
        <v>46</v>
      </c>
      <c r="G1525" s="36" t="s">
        <v>1031</v>
      </c>
      <c r="H1525" s="36" t="str">
        <f t="shared" si="117"/>
        <v>_VCUGA</v>
      </c>
      <c r="I1525" s="36" t="s">
        <v>1032</v>
      </c>
      <c r="J1525" s="36" t="s">
        <v>1576</v>
      </c>
      <c r="K1525" s="36" t="str">
        <f t="shared" si="118"/>
        <v>_UGDNS</v>
      </c>
      <c r="L1525" s="36" t="s">
        <v>1577</v>
      </c>
      <c r="M1525" s="36" t="s">
        <v>9310</v>
      </c>
      <c r="N1525" s="36" t="str">
        <f t="shared" si="119"/>
        <v>_USDEC</v>
      </c>
      <c r="O1525" s="36" t="s">
        <v>9311</v>
      </c>
      <c r="P1525" s="36" t="s">
        <v>9343</v>
      </c>
      <c r="Q1525" s="36" t="s">
        <v>9344</v>
      </c>
    </row>
    <row r="1526" spans="1:17">
      <c r="A1526" s="36" t="s">
        <v>9352</v>
      </c>
      <c r="B1526" s="36" t="str">
        <f t="shared" si="115"/>
        <v>_21332</v>
      </c>
      <c r="C1526" s="36" t="s">
        <v>9353</v>
      </c>
      <c r="D1526" s="36" t="s">
        <v>89</v>
      </c>
      <c r="E1526" s="36" t="str">
        <f t="shared" si="116"/>
        <v>_CAMSU</v>
      </c>
      <c r="F1526" s="36" t="s">
        <v>46</v>
      </c>
      <c r="G1526" s="36" t="s">
        <v>1031</v>
      </c>
      <c r="H1526" s="36" t="str">
        <f t="shared" si="117"/>
        <v>_VCUGA</v>
      </c>
      <c r="I1526" s="36" t="s">
        <v>1032</v>
      </c>
      <c r="J1526" s="36" t="s">
        <v>1576</v>
      </c>
      <c r="K1526" s="36" t="str">
        <f t="shared" si="118"/>
        <v>_UGDNS</v>
      </c>
      <c r="L1526" s="36" t="s">
        <v>1577</v>
      </c>
      <c r="M1526" s="36" t="s">
        <v>9310</v>
      </c>
      <c r="N1526" s="36" t="str">
        <f t="shared" si="119"/>
        <v>_USDEC</v>
      </c>
      <c r="O1526" s="36" t="s">
        <v>9311</v>
      </c>
      <c r="P1526" s="36" t="s">
        <v>9343</v>
      </c>
      <c r="Q1526" s="36" t="s">
        <v>9344</v>
      </c>
    </row>
    <row r="1527" spans="1:17">
      <c r="A1527" s="36" t="s">
        <v>9354</v>
      </c>
      <c r="B1527" s="36" t="str">
        <f t="shared" si="115"/>
        <v>_21334</v>
      </c>
      <c r="C1527" s="36" t="s">
        <v>9355</v>
      </c>
      <c r="D1527" s="36" t="s">
        <v>89</v>
      </c>
      <c r="E1527" s="36" t="str">
        <f t="shared" si="116"/>
        <v>_CAMSU</v>
      </c>
      <c r="F1527" s="36" t="s">
        <v>46</v>
      </c>
      <c r="G1527" s="36" t="s">
        <v>1031</v>
      </c>
      <c r="H1527" s="36" t="str">
        <f t="shared" si="117"/>
        <v>_VCUGA</v>
      </c>
      <c r="I1527" s="36" t="s">
        <v>1032</v>
      </c>
      <c r="J1527" s="36" t="s">
        <v>1576</v>
      </c>
      <c r="K1527" s="36" t="str">
        <f t="shared" si="118"/>
        <v>_UGDNS</v>
      </c>
      <c r="L1527" s="36" t="s">
        <v>1577</v>
      </c>
      <c r="M1527" s="36" t="s">
        <v>9310</v>
      </c>
      <c r="N1527" s="36" t="str">
        <f t="shared" si="119"/>
        <v>_USDEC</v>
      </c>
      <c r="O1527" s="36" t="s">
        <v>9311</v>
      </c>
      <c r="P1527" s="36" t="s">
        <v>9343</v>
      </c>
      <c r="Q1527" s="36" t="s">
        <v>9344</v>
      </c>
    </row>
    <row r="1528" spans="1:17">
      <c r="A1528" s="36" t="s">
        <v>9356</v>
      </c>
      <c r="B1528" s="36" t="str">
        <f t="shared" si="115"/>
        <v>_30340</v>
      </c>
      <c r="C1528" s="36" t="s">
        <v>9357</v>
      </c>
      <c r="D1528" s="36" t="s">
        <v>89</v>
      </c>
      <c r="E1528" s="36" t="str">
        <f t="shared" si="116"/>
        <v>_CAMSU</v>
      </c>
      <c r="F1528" s="36" t="s">
        <v>46</v>
      </c>
      <c r="G1528" s="36" t="s">
        <v>1031</v>
      </c>
      <c r="H1528" s="36" t="str">
        <f t="shared" si="117"/>
        <v>_VCUGA</v>
      </c>
      <c r="I1528" s="36" t="s">
        <v>1032</v>
      </c>
      <c r="J1528" s="36" t="s">
        <v>1576</v>
      </c>
      <c r="K1528" s="36" t="str">
        <f t="shared" si="118"/>
        <v>_UGDNS</v>
      </c>
      <c r="L1528" s="36" t="s">
        <v>1577</v>
      </c>
      <c r="M1528" s="36" t="s">
        <v>9310</v>
      </c>
      <c r="N1528" s="36" t="str">
        <f t="shared" si="119"/>
        <v>_USDEC</v>
      </c>
      <c r="O1528" s="36" t="s">
        <v>9311</v>
      </c>
      <c r="P1528" s="36" t="s">
        <v>9343</v>
      </c>
      <c r="Q1528" s="36" t="s">
        <v>9344</v>
      </c>
    </row>
    <row r="1529" spans="1:17">
      <c r="A1529" s="36" t="s">
        <v>9358</v>
      </c>
      <c r="B1529" s="36" t="str">
        <f t="shared" si="115"/>
        <v>_30342</v>
      </c>
      <c r="C1529" s="36" t="s">
        <v>9359</v>
      </c>
      <c r="D1529" s="36" t="s">
        <v>89</v>
      </c>
      <c r="E1529" s="36" t="str">
        <f t="shared" si="116"/>
        <v>_CAMSU</v>
      </c>
      <c r="F1529" s="36" t="s">
        <v>46</v>
      </c>
      <c r="G1529" s="36" t="s">
        <v>1031</v>
      </c>
      <c r="H1529" s="36" t="str">
        <f t="shared" si="117"/>
        <v>_VCUGA</v>
      </c>
      <c r="I1529" s="36" t="s">
        <v>1032</v>
      </c>
      <c r="J1529" s="36" t="s">
        <v>1576</v>
      </c>
      <c r="K1529" s="36" t="str">
        <f t="shared" si="118"/>
        <v>_UGDNS</v>
      </c>
      <c r="L1529" s="36" t="s">
        <v>1577</v>
      </c>
      <c r="M1529" s="36" t="s">
        <v>9310</v>
      </c>
      <c r="N1529" s="36" t="str">
        <f t="shared" si="119"/>
        <v>_USDEC</v>
      </c>
      <c r="O1529" s="36" t="s">
        <v>9311</v>
      </c>
      <c r="P1529" s="36" t="s">
        <v>9343</v>
      </c>
      <c r="Q1529" s="36" t="s">
        <v>9344</v>
      </c>
    </row>
    <row r="1530" spans="1:17">
      <c r="A1530" s="36" t="s">
        <v>9360</v>
      </c>
      <c r="B1530" s="36" t="str">
        <f t="shared" si="115"/>
        <v>_30343</v>
      </c>
      <c r="C1530" s="36" t="s">
        <v>9361</v>
      </c>
      <c r="D1530" s="36" t="s">
        <v>89</v>
      </c>
      <c r="E1530" s="36" t="str">
        <f t="shared" si="116"/>
        <v>_CAMSU</v>
      </c>
      <c r="F1530" s="36" t="s">
        <v>46</v>
      </c>
      <c r="G1530" s="36" t="s">
        <v>1031</v>
      </c>
      <c r="H1530" s="36" t="str">
        <f t="shared" si="117"/>
        <v>_VCUGA</v>
      </c>
      <c r="I1530" s="36" t="s">
        <v>1032</v>
      </c>
      <c r="J1530" s="36" t="s">
        <v>1576</v>
      </c>
      <c r="K1530" s="36" t="str">
        <f t="shared" si="118"/>
        <v>_UGDNS</v>
      </c>
      <c r="L1530" s="36" t="s">
        <v>1577</v>
      </c>
      <c r="M1530" s="36" t="s">
        <v>9310</v>
      </c>
      <c r="N1530" s="36" t="str">
        <f t="shared" si="119"/>
        <v>_USDEC</v>
      </c>
      <c r="O1530" s="36" t="s">
        <v>9311</v>
      </c>
      <c r="P1530" s="36" t="s">
        <v>9343</v>
      </c>
      <c r="Q1530" s="36" t="s">
        <v>9344</v>
      </c>
    </row>
    <row r="1531" spans="1:17">
      <c r="A1531" s="36" t="s">
        <v>9363</v>
      </c>
      <c r="B1531" s="36" t="str">
        <f t="shared" si="115"/>
        <v>_30347</v>
      </c>
      <c r="C1531" s="36" t="s">
        <v>9364</v>
      </c>
      <c r="D1531" s="36" t="s">
        <v>89</v>
      </c>
      <c r="E1531" s="36" t="str">
        <f t="shared" si="116"/>
        <v>_CAMSU</v>
      </c>
      <c r="F1531" s="36" t="s">
        <v>46</v>
      </c>
      <c r="G1531" s="36" t="s">
        <v>1031</v>
      </c>
      <c r="H1531" s="36" t="str">
        <f t="shared" si="117"/>
        <v>_VCUGA</v>
      </c>
      <c r="I1531" s="36" t="s">
        <v>1032</v>
      </c>
      <c r="J1531" s="36" t="s">
        <v>1576</v>
      </c>
      <c r="K1531" s="36" t="str">
        <f t="shared" si="118"/>
        <v>_UGDNS</v>
      </c>
      <c r="L1531" s="36" t="s">
        <v>1577</v>
      </c>
      <c r="M1531" s="36" t="s">
        <v>9310</v>
      </c>
      <c r="N1531" s="36" t="str">
        <f t="shared" si="119"/>
        <v>_USDEC</v>
      </c>
      <c r="O1531" s="36" t="s">
        <v>9311</v>
      </c>
      <c r="P1531" s="36" t="s">
        <v>9362</v>
      </c>
      <c r="Q1531" s="36" t="s">
        <v>7371</v>
      </c>
    </row>
    <row r="1532" spans="1:17">
      <c r="A1532" s="36" t="s">
        <v>9365</v>
      </c>
      <c r="B1532" s="36" t="str">
        <f t="shared" si="115"/>
        <v>_30348</v>
      </c>
      <c r="C1532" s="36" t="s">
        <v>9366</v>
      </c>
      <c r="D1532" s="36" t="s">
        <v>89</v>
      </c>
      <c r="E1532" s="36" t="str">
        <f t="shared" si="116"/>
        <v>_CAMSU</v>
      </c>
      <c r="F1532" s="36" t="s">
        <v>46</v>
      </c>
      <c r="G1532" s="36" t="s">
        <v>1031</v>
      </c>
      <c r="H1532" s="36" t="str">
        <f t="shared" si="117"/>
        <v>_VCUGA</v>
      </c>
      <c r="I1532" s="36" t="s">
        <v>1032</v>
      </c>
      <c r="J1532" s="36" t="s">
        <v>1576</v>
      </c>
      <c r="K1532" s="36" t="str">
        <f t="shared" si="118"/>
        <v>_UGDNS</v>
      </c>
      <c r="L1532" s="36" t="s">
        <v>1577</v>
      </c>
      <c r="M1532" s="36" t="s">
        <v>9310</v>
      </c>
      <c r="N1532" s="36" t="str">
        <f t="shared" si="119"/>
        <v>_USDEC</v>
      </c>
      <c r="O1532" s="36" t="s">
        <v>9311</v>
      </c>
      <c r="P1532" s="36" t="s">
        <v>9362</v>
      </c>
      <c r="Q1532" s="36" t="s">
        <v>7371</v>
      </c>
    </row>
    <row r="1533" spans="1:17">
      <c r="A1533" s="36" t="s">
        <v>9367</v>
      </c>
      <c r="B1533" s="36" t="str">
        <f t="shared" si="115"/>
        <v>_30349</v>
      </c>
      <c r="C1533" s="36" t="s">
        <v>9368</v>
      </c>
      <c r="D1533" s="36" t="s">
        <v>89</v>
      </c>
      <c r="E1533" s="36" t="str">
        <f t="shared" si="116"/>
        <v>_CAMSU</v>
      </c>
      <c r="F1533" s="36" t="s">
        <v>46</v>
      </c>
      <c r="G1533" s="36" t="s">
        <v>1031</v>
      </c>
      <c r="H1533" s="36" t="str">
        <f t="shared" si="117"/>
        <v>_VCUGA</v>
      </c>
      <c r="I1533" s="36" t="s">
        <v>1032</v>
      </c>
      <c r="J1533" s="36" t="s">
        <v>1576</v>
      </c>
      <c r="K1533" s="36" t="str">
        <f t="shared" si="118"/>
        <v>_UGDNS</v>
      </c>
      <c r="L1533" s="36" t="s">
        <v>1577</v>
      </c>
      <c r="M1533" s="36" t="s">
        <v>9310</v>
      </c>
      <c r="N1533" s="36" t="str">
        <f t="shared" si="119"/>
        <v>_USDEC</v>
      </c>
      <c r="O1533" s="36" t="s">
        <v>9311</v>
      </c>
      <c r="P1533" s="36" t="s">
        <v>9362</v>
      </c>
      <c r="Q1533" s="36" t="s">
        <v>7371</v>
      </c>
    </row>
    <row r="1534" spans="1:17">
      <c r="A1534" s="36" t="s">
        <v>9369</v>
      </c>
      <c r="B1534" s="36" t="str">
        <f t="shared" si="115"/>
        <v>_21245</v>
      </c>
      <c r="C1534" s="36" t="s">
        <v>1641</v>
      </c>
      <c r="D1534" s="36" t="s">
        <v>89</v>
      </c>
      <c r="E1534" s="36" t="str">
        <f t="shared" si="116"/>
        <v>_CAMSU</v>
      </c>
      <c r="F1534" s="36" t="s">
        <v>46</v>
      </c>
      <c r="G1534" s="36" t="s">
        <v>1031</v>
      </c>
      <c r="H1534" s="36" t="str">
        <f t="shared" si="117"/>
        <v>_VCUGA</v>
      </c>
      <c r="I1534" s="36" t="s">
        <v>1032</v>
      </c>
      <c r="J1534" s="36" t="s">
        <v>1576</v>
      </c>
      <c r="K1534" s="36" t="str">
        <f t="shared" si="118"/>
        <v>_UGDNS</v>
      </c>
      <c r="L1534" s="36" t="s">
        <v>1577</v>
      </c>
      <c r="M1534" s="36" t="s">
        <v>1631</v>
      </c>
      <c r="N1534" s="36" t="str">
        <f t="shared" si="119"/>
        <v>_USSAS</v>
      </c>
      <c r="O1534" s="36" t="s">
        <v>1632</v>
      </c>
      <c r="P1534" s="36" t="s">
        <v>1639</v>
      </c>
      <c r="Q1534" s="36" t="s">
        <v>1640</v>
      </c>
    </row>
    <row r="1535" spans="1:17">
      <c r="A1535" s="36" t="s">
        <v>9370</v>
      </c>
      <c r="B1535" s="36" t="str">
        <f t="shared" si="115"/>
        <v>_21246</v>
      </c>
      <c r="C1535" s="36" t="s">
        <v>1642</v>
      </c>
      <c r="D1535" s="36" t="s">
        <v>89</v>
      </c>
      <c r="E1535" s="36" t="str">
        <f t="shared" si="116"/>
        <v>_CAMSU</v>
      </c>
      <c r="F1535" s="36" t="s">
        <v>46</v>
      </c>
      <c r="G1535" s="36" t="s">
        <v>1031</v>
      </c>
      <c r="H1535" s="36" t="str">
        <f t="shared" si="117"/>
        <v>_VCUGA</v>
      </c>
      <c r="I1535" s="36" t="s">
        <v>1032</v>
      </c>
      <c r="J1535" s="36" t="s">
        <v>1576</v>
      </c>
      <c r="K1535" s="36" t="str">
        <f t="shared" si="118"/>
        <v>_UGDNS</v>
      </c>
      <c r="L1535" s="36" t="s">
        <v>1577</v>
      </c>
      <c r="M1535" s="36" t="s">
        <v>1631</v>
      </c>
      <c r="N1535" s="36" t="str">
        <f t="shared" si="119"/>
        <v>_USSAS</v>
      </c>
      <c r="O1535" s="36" t="s">
        <v>1632</v>
      </c>
      <c r="P1535" s="36" t="s">
        <v>1639</v>
      </c>
      <c r="Q1535" s="36" t="s">
        <v>1640</v>
      </c>
    </row>
    <row r="1536" spans="1:17">
      <c r="A1536" s="36" t="s">
        <v>9371</v>
      </c>
      <c r="B1536" s="36" t="str">
        <f t="shared" si="115"/>
        <v>_21247</v>
      </c>
      <c r="C1536" s="36" t="s">
        <v>1643</v>
      </c>
      <c r="D1536" s="36" t="s">
        <v>89</v>
      </c>
      <c r="E1536" s="36" t="str">
        <f t="shared" si="116"/>
        <v>_CAMSU</v>
      </c>
      <c r="F1536" s="36" t="s">
        <v>46</v>
      </c>
      <c r="G1536" s="36" t="s">
        <v>1031</v>
      </c>
      <c r="H1536" s="36" t="str">
        <f t="shared" si="117"/>
        <v>_VCUGA</v>
      </c>
      <c r="I1536" s="36" t="s">
        <v>1032</v>
      </c>
      <c r="J1536" s="36" t="s">
        <v>1576</v>
      </c>
      <c r="K1536" s="36" t="str">
        <f t="shared" si="118"/>
        <v>_UGDNS</v>
      </c>
      <c r="L1536" s="36" t="s">
        <v>1577</v>
      </c>
      <c r="M1536" s="36" t="s">
        <v>1631</v>
      </c>
      <c r="N1536" s="36" t="str">
        <f t="shared" si="119"/>
        <v>_USSAS</v>
      </c>
      <c r="O1536" s="36" t="s">
        <v>1632</v>
      </c>
      <c r="P1536" s="36" t="s">
        <v>1639</v>
      </c>
      <c r="Q1536" s="36" t="s">
        <v>1640</v>
      </c>
    </row>
    <row r="1537" spans="1:17">
      <c r="A1537" s="36" t="s">
        <v>9372</v>
      </c>
      <c r="B1537" s="36" t="str">
        <f t="shared" si="115"/>
        <v>_21248</v>
      </c>
      <c r="C1537" s="36" t="s">
        <v>1644</v>
      </c>
      <c r="D1537" s="36" t="s">
        <v>89</v>
      </c>
      <c r="E1537" s="36" t="str">
        <f t="shared" si="116"/>
        <v>_CAMSU</v>
      </c>
      <c r="F1537" s="36" t="s">
        <v>46</v>
      </c>
      <c r="G1537" s="36" t="s">
        <v>1031</v>
      </c>
      <c r="H1537" s="36" t="str">
        <f t="shared" si="117"/>
        <v>_VCUGA</v>
      </c>
      <c r="I1537" s="36" t="s">
        <v>1032</v>
      </c>
      <c r="J1537" s="36" t="s">
        <v>1576</v>
      </c>
      <c r="K1537" s="36" t="str">
        <f t="shared" si="118"/>
        <v>_UGDNS</v>
      </c>
      <c r="L1537" s="36" t="s">
        <v>1577</v>
      </c>
      <c r="M1537" s="36" t="s">
        <v>1631</v>
      </c>
      <c r="N1537" s="36" t="str">
        <f t="shared" si="119"/>
        <v>_USSAS</v>
      </c>
      <c r="O1537" s="36" t="s">
        <v>1632</v>
      </c>
      <c r="P1537" s="36" t="s">
        <v>1639</v>
      </c>
      <c r="Q1537" s="36" t="s">
        <v>1640</v>
      </c>
    </row>
    <row r="1538" spans="1:17">
      <c r="A1538" s="36" t="s">
        <v>9373</v>
      </c>
      <c r="B1538" s="36" t="str">
        <f t="shared" si="115"/>
        <v>_21249</v>
      </c>
      <c r="C1538" s="36" t="s">
        <v>6509</v>
      </c>
      <c r="D1538" s="36" t="s">
        <v>89</v>
      </c>
      <c r="E1538" s="36" t="str">
        <f t="shared" si="116"/>
        <v>_CAMSU</v>
      </c>
      <c r="F1538" s="36" t="s">
        <v>46</v>
      </c>
      <c r="G1538" s="36" t="s">
        <v>1031</v>
      </c>
      <c r="H1538" s="36" t="str">
        <f t="shared" si="117"/>
        <v>_VCUGA</v>
      </c>
      <c r="I1538" s="36" t="s">
        <v>1032</v>
      </c>
      <c r="J1538" s="36" t="s">
        <v>1576</v>
      </c>
      <c r="K1538" s="36" t="str">
        <f t="shared" si="118"/>
        <v>_UGDNS</v>
      </c>
      <c r="L1538" s="36" t="s">
        <v>1577</v>
      </c>
      <c r="M1538" s="36" t="s">
        <v>1631</v>
      </c>
      <c r="N1538" s="36" t="str">
        <f t="shared" si="119"/>
        <v>_USSAS</v>
      </c>
      <c r="O1538" s="36" t="s">
        <v>1632</v>
      </c>
      <c r="P1538" s="36" t="s">
        <v>1639</v>
      </c>
      <c r="Q1538" s="36" t="s">
        <v>1640</v>
      </c>
    </row>
    <row r="1539" spans="1:17">
      <c r="A1539" s="36" t="s">
        <v>9374</v>
      </c>
      <c r="B1539" s="36" t="str">
        <f t="shared" si="115"/>
        <v>_21250</v>
      </c>
      <c r="C1539" s="36" t="s">
        <v>6510</v>
      </c>
      <c r="D1539" s="36" t="s">
        <v>89</v>
      </c>
      <c r="E1539" s="36" t="str">
        <f t="shared" si="116"/>
        <v>_CAMSU</v>
      </c>
      <c r="F1539" s="36" t="s">
        <v>46</v>
      </c>
      <c r="G1539" s="36" t="s">
        <v>1031</v>
      </c>
      <c r="H1539" s="36" t="str">
        <f t="shared" si="117"/>
        <v>_VCUGA</v>
      </c>
      <c r="I1539" s="36" t="s">
        <v>1032</v>
      </c>
      <c r="J1539" s="36" t="s">
        <v>1576</v>
      </c>
      <c r="K1539" s="36" t="str">
        <f t="shared" si="118"/>
        <v>_UGDNS</v>
      </c>
      <c r="L1539" s="36" t="s">
        <v>1577</v>
      </c>
      <c r="M1539" s="36" t="s">
        <v>1631</v>
      </c>
      <c r="N1539" s="36" t="str">
        <f t="shared" si="119"/>
        <v>_USSAS</v>
      </c>
      <c r="O1539" s="36" t="s">
        <v>1632</v>
      </c>
      <c r="P1539" s="36" t="s">
        <v>1639</v>
      </c>
      <c r="Q1539" s="36" t="s">
        <v>1640</v>
      </c>
    </row>
    <row r="1540" spans="1:17">
      <c r="A1540" s="36" t="s">
        <v>9377</v>
      </c>
      <c r="B1540" s="36" t="str">
        <f t="shared" ref="B1540:B1603" si="120">"_"&amp;A1540</f>
        <v>_21275</v>
      </c>
      <c r="C1540" s="36" t="s">
        <v>1656</v>
      </c>
      <c r="D1540" s="36" t="s">
        <v>89</v>
      </c>
      <c r="E1540" s="36" t="str">
        <f t="shared" ref="E1540:E1603" si="121">"_"&amp;D1540</f>
        <v>_CAMSU</v>
      </c>
      <c r="F1540" s="36" t="s">
        <v>46</v>
      </c>
      <c r="G1540" s="36" t="s">
        <v>1031</v>
      </c>
      <c r="H1540" s="36" t="str">
        <f t="shared" ref="H1540:H1603" si="122">"_"&amp;G1540</f>
        <v>_VCUGA</v>
      </c>
      <c r="I1540" s="36" t="s">
        <v>1032</v>
      </c>
      <c r="J1540" s="36" t="s">
        <v>1576</v>
      </c>
      <c r="K1540" s="36" t="str">
        <f t="shared" ref="K1540:K1603" si="123">"_"&amp;J1540</f>
        <v>_UGDNS</v>
      </c>
      <c r="L1540" s="36" t="s">
        <v>1577</v>
      </c>
      <c r="M1540" s="36" t="s">
        <v>1631</v>
      </c>
      <c r="N1540" s="36" t="str">
        <f t="shared" ref="N1540:N1603" si="124">"_"&amp;M1540</f>
        <v>_USSAS</v>
      </c>
      <c r="O1540" s="36" t="s">
        <v>1632</v>
      </c>
      <c r="P1540" s="36" t="s">
        <v>9375</v>
      </c>
      <c r="Q1540" s="36" t="s">
        <v>9376</v>
      </c>
    </row>
    <row r="1541" spans="1:17">
      <c r="A1541" s="36" t="s">
        <v>9378</v>
      </c>
      <c r="B1541" s="36" t="str">
        <f t="shared" si="120"/>
        <v>_21277</v>
      </c>
      <c r="C1541" s="36" t="s">
        <v>9379</v>
      </c>
      <c r="D1541" s="36" t="s">
        <v>89</v>
      </c>
      <c r="E1541" s="36" t="str">
        <f t="shared" si="121"/>
        <v>_CAMSU</v>
      </c>
      <c r="F1541" s="36" t="s">
        <v>46</v>
      </c>
      <c r="G1541" s="36" t="s">
        <v>1031</v>
      </c>
      <c r="H1541" s="36" t="str">
        <f t="shared" si="122"/>
        <v>_VCUGA</v>
      </c>
      <c r="I1541" s="36" t="s">
        <v>1032</v>
      </c>
      <c r="J1541" s="36" t="s">
        <v>1576</v>
      </c>
      <c r="K1541" s="36" t="str">
        <f t="shared" si="123"/>
        <v>_UGDNS</v>
      </c>
      <c r="L1541" s="36" t="s">
        <v>1577</v>
      </c>
      <c r="M1541" s="36" t="s">
        <v>1631</v>
      </c>
      <c r="N1541" s="36" t="str">
        <f t="shared" si="124"/>
        <v>_USSAS</v>
      </c>
      <c r="O1541" s="36" t="s">
        <v>1632</v>
      </c>
      <c r="P1541" s="36" t="s">
        <v>9375</v>
      </c>
      <c r="Q1541" s="36" t="s">
        <v>9376</v>
      </c>
    </row>
    <row r="1542" spans="1:17">
      <c r="A1542" s="36" t="s">
        <v>9380</v>
      </c>
      <c r="B1542" s="36" t="str">
        <f t="shared" si="120"/>
        <v>_21278</v>
      </c>
      <c r="C1542" s="36" t="s">
        <v>1657</v>
      </c>
      <c r="D1542" s="36" t="s">
        <v>89</v>
      </c>
      <c r="E1542" s="36" t="str">
        <f t="shared" si="121"/>
        <v>_CAMSU</v>
      </c>
      <c r="F1542" s="36" t="s">
        <v>46</v>
      </c>
      <c r="G1542" s="36" t="s">
        <v>1031</v>
      </c>
      <c r="H1542" s="36" t="str">
        <f t="shared" si="122"/>
        <v>_VCUGA</v>
      </c>
      <c r="I1542" s="36" t="s">
        <v>1032</v>
      </c>
      <c r="J1542" s="36" t="s">
        <v>1576</v>
      </c>
      <c r="K1542" s="36" t="str">
        <f t="shared" si="123"/>
        <v>_UGDNS</v>
      </c>
      <c r="L1542" s="36" t="s">
        <v>1577</v>
      </c>
      <c r="M1542" s="36" t="s">
        <v>1631</v>
      </c>
      <c r="N1542" s="36" t="str">
        <f t="shared" si="124"/>
        <v>_USSAS</v>
      </c>
      <c r="O1542" s="36" t="s">
        <v>1632</v>
      </c>
      <c r="P1542" s="36" t="s">
        <v>9375</v>
      </c>
      <c r="Q1542" s="36" t="s">
        <v>9376</v>
      </c>
    </row>
    <row r="1543" spans="1:17">
      <c r="A1543" s="36" t="s">
        <v>9381</v>
      </c>
      <c r="B1543" s="36" t="str">
        <f t="shared" si="120"/>
        <v>_21279</v>
      </c>
      <c r="C1543" s="36" t="s">
        <v>1658</v>
      </c>
      <c r="D1543" s="36" t="s">
        <v>89</v>
      </c>
      <c r="E1543" s="36" t="str">
        <f t="shared" si="121"/>
        <v>_CAMSU</v>
      </c>
      <c r="F1543" s="36" t="s">
        <v>46</v>
      </c>
      <c r="G1543" s="36" t="s">
        <v>1031</v>
      </c>
      <c r="H1543" s="36" t="str">
        <f t="shared" si="122"/>
        <v>_VCUGA</v>
      </c>
      <c r="I1543" s="36" t="s">
        <v>1032</v>
      </c>
      <c r="J1543" s="36" t="s">
        <v>1576</v>
      </c>
      <c r="K1543" s="36" t="str">
        <f t="shared" si="123"/>
        <v>_UGDNS</v>
      </c>
      <c r="L1543" s="36" t="s">
        <v>1577</v>
      </c>
      <c r="M1543" s="36" t="s">
        <v>1631</v>
      </c>
      <c r="N1543" s="36" t="str">
        <f t="shared" si="124"/>
        <v>_USSAS</v>
      </c>
      <c r="O1543" s="36" t="s">
        <v>1632</v>
      </c>
      <c r="P1543" s="36" t="s">
        <v>9375</v>
      </c>
      <c r="Q1543" s="36" t="s">
        <v>9376</v>
      </c>
    </row>
    <row r="1544" spans="1:17">
      <c r="A1544" s="36" t="s">
        <v>9382</v>
      </c>
      <c r="B1544" s="36" t="str">
        <f t="shared" si="120"/>
        <v>_21280</v>
      </c>
      <c r="C1544" s="36" t="s">
        <v>1659</v>
      </c>
      <c r="D1544" s="36" t="s">
        <v>89</v>
      </c>
      <c r="E1544" s="36" t="str">
        <f t="shared" si="121"/>
        <v>_CAMSU</v>
      </c>
      <c r="F1544" s="36" t="s">
        <v>46</v>
      </c>
      <c r="G1544" s="36" t="s">
        <v>1031</v>
      </c>
      <c r="H1544" s="36" t="str">
        <f t="shared" si="122"/>
        <v>_VCUGA</v>
      </c>
      <c r="I1544" s="36" t="s">
        <v>1032</v>
      </c>
      <c r="J1544" s="36" t="s">
        <v>1576</v>
      </c>
      <c r="K1544" s="36" t="str">
        <f t="shared" si="123"/>
        <v>_UGDNS</v>
      </c>
      <c r="L1544" s="36" t="s">
        <v>1577</v>
      </c>
      <c r="M1544" s="36" t="s">
        <v>1631</v>
      </c>
      <c r="N1544" s="36" t="str">
        <f t="shared" si="124"/>
        <v>_USSAS</v>
      </c>
      <c r="O1544" s="36" t="s">
        <v>1632</v>
      </c>
      <c r="P1544" s="36" t="s">
        <v>9375</v>
      </c>
      <c r="Q1544" s="36" t="s">
        <v>9376</v>
      </c>
    </row>
    <row r="1545" spans="1:17">
      <c r="A1545" s="36" t="s">
        <v>9383</v>
      </c>
      <c r="B1545" s="36" t="str">
        <f t="shared" si="120"/>
        <v>_21281</v>
      </c>
      <c r="C1545" s="36" t="s">
        <v>1660</v>
      </c>
      <c r="D1545" s="36" t="s">
        <v>89</v>
      </c>
      <c r="E1545" s="36" t="str">
        <f t="shared" si="121"/>
        <v>_CAMSU</v>
      </c>
      <c r="F1545" s="36" t="s">
        <v>46</v>
      </c>
      <c r="G1545" s="36" t="s">
        <v>1031</v>
      </c>
      <c r="H1545" s="36" t="str">
        <f t="shared" si="122"/>
        <v>_VCUGA</v>
      </c>
      <c r="I1545" s="36" t="s">
        <v>1032</v>
      </c>
      <c r="J1545" s="36" t="s">
        <v>1576</v>
      </c>
      <c r="K1545" s="36" t="str">
        <f t="shared" si="123"/>
        <v>_UGDNS</v>
      </c>
      <c r="L1545" s="36" t="s">
        <v>1577</v>
      </c>
      <c r="M1545" s="36" t="s">
        <v>1631</v>
      </c>
      <c r="N1545" s="36" t="str">
        <f t="shared" si="124"/>
        <v>_USSAS</v>
      </c>
      <c r="O1545" s="36" t="s">
        <v>1632</v>
      </c>
      <c r="P1545" s="36" t="s">
        <v>9375</v>
      </c>
      <c r="Q1545" s="36" t="s">
        <v>9376</v>
      </c>
    </row>
    <row r="1546" spans="1:17">
      <c r="A1546" s="36" t="s">
        <v>9384</v>
      </c>
      <c r="B1546" s="36" t="str">
        <f t="shared" si="120"/>
        <v>_21282</v>
      </c>
      <c r="C1546" s="36" t="s">
        <v>1661</v>
      </c>
      <c r="D1546" s="36" t="s">
        <v>89</v>
      </c>
      <c r="E1546" s="36" t="str">
        <f t="shared" si="121"/>
        <v>_CAMSU</v>
      </c>
      <c r="F1546" s="36" t="s">
        <v>46</v>
      </c>
      <c r="G1546" s="36" t="s">
        <v>1031</v>
      </c>
      <c r="H1546" s="36" t="str">
        <f t="shared" si="122"/>
        <v>_VCUGA</v>
      </c>
      <c r="I1546" s="36" t="s">
        <v>1032</v>
      </c>
      <c r="J1546" s="36" t="s">
        <v>1576</v>
      </c>
      <c r="K1546" s="36" t="str">
        <f t="shared" si="123"/>
        <v>_UGDNS</v>
      </c>
      <c r="L1546" s="36" t="s">
        <v>1577</v>
      </c>
      <c r="M1546" s="36" t="s">
        <v>1631</v>
      </c>
      <c r="N1546" s="36" t="str">
        <f t="shared" si="124"/>
        <v>_USSAS</v>
      </c>
      <c r="O1546" s="36" t="s">
        <v>1632</v>
      </c>
      <c r="P1546" s="36" t="s">
        <v>9375</v>
      </c>
      <c r="Q1546" s="36" t="s">
        <v>9376</v>
      </c>
    </row>
    <row r="1547" spans="1:17">
      <c r="A1547" s="36" t="s">
        <v>9385</v>
      </c>
      <c r="B1547" s="36" t="str">
        <f t="shared" si="120"/>
        <v>_21220</v>
      </c>
      <c r="C1547" s="36" t="s">
        <v>1649</v>
      </c>
      <c r="D1547" s="36" t="s">
        <v>89</v>
      </c>
      <c r="E1547" s="36" t="str">
        <f t="shared" si="121"/>
        <v>_CAMSU</v>
      </c>
      <c r="F1547" s="36" t="s">
        <v>46</v>
      </c>
      <c r="G1547" s="36" t="s">
        <v>1031</v>
      </c>
      <c r="H1547" s="36" t="str">
        <f t="shared" si="122"/>
        <v>_VCUGA</v>
      </c>
      <c r="I1547" s="36" t="s">
        <v>1032</v>
      </c>
      <c r="J1547" s="36" t="s">
        <v>1576</v>
      </c>
      <c r="K1547" s="36" t="str">
        <f t="shared" si="123"/>
        <v>_UGDNS</v>
      </c>
      <c r="L1547" s="36" t="s">
        <v>1577</v>
      </c>
      <c r="M1547" s="36" t="s">
        <v>1631</v>
      </c>
      <c r="N1547" s="36" t="str">
        <f t="shared" si="124"/>
        <v>_USSAS</v>
      </c>
      <c r="O1547" s="36" t="s">
        <v>1632</v>
      </c>
      <c r="P1547" s="36" t="s">
        <v>1647</v>
      </c>
      <c r="Q1547" s="36" t="s">
        <v>1648</v>
      </c>
    </row>
    <row r="1548" spans="1:17">
      <c r="A1548" s="36" t="s">
        <v>9386</v>
      </c>
      <c r="B1548" s="36" t="str">
        <f t="shared" si="120"/>
        <v>_21221</v>
      </c>
      <c r="C1548" s="36" t="s">
        <v>6511</v>
      </c>
      <c r="D1548" s="36" t="s">
        <v>89</v>
      </c>
      <c r="E1548" s="36" t="str">
        <f t="shared" si="121"/>
        <v>_CAMSU</v>
      </c>
      <c r="F1548" s="36" t="s">
        <v>46</v>
      </c>
      <c r="G1548" s="36" t="s">
        <v>1031</v>
      </c>
      <c r="H1548" s="36" t="str">
        <f t="shared" si="122"/>
        <v>_VCUGA</v>
      </c>
      <c r="I1548" s="36" t="s">
        <v>1032</v>
      </c>
      <c r="J1548" s="36" t="s">
        <v>1576</v>
      </c>
      <c r="K1548" s="36" t="str">
        <f t="shared" si="123"/>
        <v>_UGDNS</v>
      </c>
      <c r="L1548" s="36" t="s">
        <v>1577</v>
      </c>
      <c r="M1548" s="36" t="s">
        <v>1631</v>
      </c>
      <c r="N1548" s="36" t="str">
        <f t="shared" si="124"/>
        <v>_USSAS</v>
      </c>
      <c r="O1548" s="36" t="s">
        <v>1632</v>
      </c>
      <c r="P1548" s="36" t="s">
        <v>1647</v>
      </c>
      <c r="Q1548" s="36" t="s">
        <v>1648</v>
      </c>
    </row>
    <row r="1549" spans="1:17">
      <c r="A1549" s="36" t="s">
        <v>9387</v>
      </c>
      <c r="B1549" s="36" t="str">
        <f t="shared" si="120"/>
        <v>_21222</v>
      </c>
      <c r="C1549" s="36" t="s">
        <v>1650</v>
      </c>
      <c r="D1549" s="36" t="s">
        <v>89</v>
      </c>
      <c r="E1549" s="36" t="str">
        <f t="shared" si="121"/>
        <v>_CAMSU</v>
      </c>
      <c r="F1549" s="36" t="s">
        <v>46</v>
      </c>
      <c r="G1549" s="36" t="s">
        <v>1031</v>
      </c>
      <c r="H1549" s="36" t="str">
        <f t="shared" si="122"/>
        <v>_VCUGA</v>
      </c>
      <c r="I1549" s="36" t="s">
        <v>1032</v>
      </c>
      <c r="J1549" s="36" t="s">
        <v>1576</v>
      </c>
      <c r="K1549" s="36" t="str">
        <f t="shared" si="123"/>
        <v>_UGDNS</v>
      </c>
      <c r="L1549" s="36" t="s">
        <v>1577</v>
      </c>
      <c r="M1549" s="36" t="s">
        <v>1631</v>
      </c>
      <c r="N1549" s="36" t="str">
        <f t="shared" si="124"/>
        <v>_USSAS</v>
      </c>
      <c r="O1549" s="36" t="s">
        <v>1632</v>
      </c>
      <c r="P1549" s="36" t="s">
        <v>1647</v>
      </c>
      <c r="Q1549" s="36" t="s">
        <v>1648</v>
      </c>
    </row>
    <row r="1550" spans="1:17">
      <c r="A1550" s="36" t="s">
        <v>9388</v>
      </c>
      <c r="B1550" s="36" t="str">
        <f t="shared" si="120"/>
        <v>_21223</v>
      </c>
      <c r="C1550" s="36" t="s">
        <v>1651</v>
      </c>
      <c r="D1550" s="36" t="s">
        <v>89</v>
      </c>
      <c r="E1550" s="36" t="str">
        <f t="shared" si="121"/>
        <v>_CAMSU</v>
      </c>
      <c r="F1550" s="36" t="s">
        <v>46</v>
      </c>
      <c r="G1550" s="36" t="s">
        <v>1031</v>
      </c>
      <c r="H1550" s="36" t="str">
        <f t="shared" si="122"/>
        <v>_VCUGA</v>
      </c>
      <c r="I1550" s="36" t="s">
        <v>1032</v>
      </c>
      <c r="J1550" s="36" t="s">
        <v>1576</v>
      </c>
      <c r="K1550" s="36" t="str">
        <f t="shared" si="123"/>
        <v>_UGDNS</v>
      </c>
      <c r="L1550" s="36" t="s">
        <v>1577</v>
      </c>
      <c r="M1550" s="36" t="s">
        <v>1631</v>
      </c>
      <c r="N1550" s="36" t="str">
        <f t="shared" si="124"/>
        <v>_USSAS</v>
      </c>
      <c r="O1550" s="36" t="s">
        <v>1632</v>
      </c>
      <c r="P1550" s="36" t="s">
        <v>1647</v>
      </c>
      <c r="Q1550" s="36" t="s">
        <v>1648</v>
      </c>
    </row>
    <row r="1551" spans="1:17">
      <c r="A1551" s="36" t="s">
        <v>9389</v>
      </c>
      <c r="B1551" s="36" t="str">
        <f t="shared" si="120"/>
        <v>_21224</v>
      </c>
      <c r="C1551" s="36" t="s">
        <v>1652</v>
      </c>
      <c r="D1551" s="36" t="s">
        <v>89</v>
      </c>
      <c r="E1551" s="36" t="str">
        <f t="shared" si="121"/>
        <v>_CAMSU</v>
      </c>
      <c r="F1551" s="36" t="s">
        <v>46</v>
      </c>
      <c r="G1551" s="36" t="s">
        <v>1031</v>
      </c>
      <c r="H1551" s="36" t="str">
        <f t="shared" si="122"/>
        <v>_VCUGA</v>
      </c>
      <c r="I1551" s="36" t="s">
        <v>1032</v>
      </c>
      <c r="J1551" s="36" t="s">
        <v>1576</v>
      </c>
      <c r="K1551" s="36" t="str">
        <f t="shared" si="123"/>
        <v>_UGDNS</v>
      </c>
      <c r="L1551" s="36" t="s">
        <v>1577</v>
      </c>
      <c r="M1551" s="36" t="s">
        <v>1631</v>
      </c>
      <c r="N1551" s="36" t="str">
        <f t="shared" si="124"/>
        <v>_USSAS</v>
      </c>
      <c r="O1551" s="36" t="s">
        <v>1632</v>
      </c>
      <c r="P1551" s="36" t="s">
        <v>1647</v>
      </c>
      <c r="Q1551" s="36" t="s">
        <v>1648</v>
      </c>
    </row>
    <row r="1552" spans="1:17">
      <c r="A1552" s="36" t="s">
        <v>9390</v>
      </c>
      <c r="B1552" s="36" t="str">
        <f t="shared" si="120"/>
        <v>_21225</v>
      </c>
      <c r="C1552" s="36" t="s">
        <v>1653</v>
      </c>
      <c r="D1552" s="36" t="s">
        <v>89</v>
      </c>
      <c r="E1552" s="36" t="str">
        <f t="shared" si="121"/>
        <v>_CAMSU</v>
      </c>
      <c r="F1552" s="36" t="s">
        <v>46</v>
      </c>
      <c r="G1552" s="36" t="s">
        <v>1031</v>
      </c>
      <c r="H1552" s="36" t="str">
        <f t="shared" si="122"/>
        <v>_VCUGA</v>
      </c>
      <c r="I1552" s="36" t="s">
        <v>1032</v>
      </c>
      <c r="J1552" s="36" t="s">
        <v>1576</v>
      </c>
      <c r="K1552" s="36" t="str">
        <f t="shared" si="123"/>
        <v>_UGDNS</v>
      </c>
      <c r="L1552" s="36" t="s">
        <v>1577</v>
      </c>
      <c r="M1552" s="36" t="s">
        <v>1631</v>
      </c>
      <c r="N1552" s="36" t="str">
        <f t="shared" si="124"/>
        <v>_USSAS</v>
      </c>
      <c r="O1552" s="36" t="s">
        <v>1632</v>
      </c>
      <c r="P1552" s="36" t="s">
        <v>1647</v>
      </c>
      <c r="Q1552" s="36" t="s">
        <v>1648</v>
      </c>
    </row>
    <row r="1553" spans="1:17">
      <c r="A1553" s="36" t="s">
        <v>9391</v>
      </c>
      <c r="B1553" s="36" t="str">
        <f t="shared" si="120"/>
        <v>_21226</v>
      </c>
      <c r="C1553" s="36" t="s">
        <v>1654</v>
      </c>
      <c r="D1553" s="36" t="s">
        <v>89</v>
      </c>
      <c r="E1553" s="36" t="str">
        <f t="shared" si="121"/>
        <v>_CAMSU</v>
      </c>
      <c r="F1553" s="36" t="s">
        <v>46</v>
      </c>
      <c r="G1553" s="36" t="s">
        <v>1031</v>
      </c>
      <c r="H1553" s="36" t="str">
        <f t="shared" si="122"/>
        <v>_VCUGA</v>
      </c>
      <c r="I1553" s="36" t="s">
        <v>1032</v>
      </c>
      <c r="J1553" s="36" t="s">
        <v>1576</v>
      </c>
      <c r="K1553" s="36" t="str">
        <f t="shared" si="123"/>
        <v>_UGDNS</v>
      </c>
      <c r="L1553" s="36" t="s">
        <v>1577</v>
      </c>
      <c r="M1553" s="36" t="s">
        <v>1631</v>
      </c>
      <c r="N1553" s="36" t="str">
        <f t="shared" si="124"/>
        <v>_USSAS</v>
      </c>
      <c r="O1553" s="36" t="s">
        <v>1632</v>
      </c>
      <c r="P1553" s="36" t="s">
        <v>1647</v>
      </c>
      <c r="Q1553" s="36" t="s">
        <v>1648</v>
      </c>
    </row>
    <row r="1554" spans="1:17">
      <c r="A1554" s="36" t="s">
        <v>9392</v>
      </c>
      <c r="B1554" s="36" t="str">
        <f t="shared" si="120"/>
        <v>_21227</v>
      </c>
      <c r="C1554" s="36" t="s">
        <v>1655</v>
      </c>
      <c r="D1554" s="36" t="s">
        <v>89</v>
      </c>
      <c r="E1554" s="36" t="str">
        <f t="shared" si="121"/>
        <v>_CAMSU</v>
      </c>
      <c r="F1554" s="36" t="s">
        <v>46</v>
      </c>
      <c r="G1554" s="36" t="s">
        <v>1031</v>
      </c>
      <c r="H1554" s="36" t="str">
        <f t="shared" si="122"/>
        <v>_VCUGA</v>
      </c>
      <c r="I1554" s="36" t="s">
        <v>1032</v>
      </c>
      <c r="J1554" s="36" t="s">
        <v>1576</v>
      </c>
      <c r="K1554" s="36" t="str">
        <f t="shared" si="123"/>
        <v>_UGDNS</v>
      </c>
      <c r="L1554" s="36" t="s">
        <v>1577</v>
      </c>
      <c r="M1554" s="36" t="s">
        <v>1631</v>
      </c>
      <c r="N1554" s="36" t="str">
        <f t="shared" si="124"/>
        <v>_USSAS</v>
      </c>
      <c r="O1554" s="36" t="s">
        <v>1632</v>
      </c>
      <c r="P1554" s="36" t="s">
        <v>1647</v>
      </c>
      <c r="Q1554" s="36" t="s">
        <v>1648</v>
      </c>
    </row>
    <row r="1555" spans="1:17">
      <c r="A1555" s="36" t="s">
        <v>9393</v>
      </c>
      <c r="B1555" s="36" t="str">
        <f t="shared" si="120"/>
        <v>_21263</v>
      </c>
      <c r="C1555" s="36" t="s">
        <v>1645</v>
      </c>
      <c r="D1555" s="36" t="s">
        <v>89</v>
      </c>
      <c r="E1555" s="36" t="str">
        <f t="shared" si="121"/>
        <v>_CAMSU</v>
      </c>
      <c r="F1555" s="36" t="s">
        <v>46</v>
      </c>
      <c r="G1555" s="36" t="s">
        <v>1031</v>
      </c>
      <c r="H1555" s="36" t="str">
        <f t="shared" si="122"/>
        <v>_VCUGA</v>
      </c>
      <c r="I1555" s="36" t="s">
        <v>1032</v>
      </c>
      <c r="J1555" s="36" t="s">
        <v>1576</v>
      </c>
      <c r="K1555" s="36" t="str">
        <f t="shared" si="123"/>
        <v>_UGDNS</v>
      </c>
      <c r="L1555" s="36" t="s">
        <v>1577</v>
      </c>
      <c r="M1555" s="36" t="s">
        <v>1631</v>
      </c>
      <c r="N1555" s="36" t="str">
        <f t="shared" si="124"/>
        <v>_USSAS</v>
      </c>
      <c r="O1555" s="36" t="s">
        <v>1632</v>
      </c>
      <c r="P1555" s="36" t="s">
        <v>1647</v>
      </c>
      <c r="Q1555" s="36" t="s">
        <v>1648</v>
      </c>
    </row>
    <row r="1556" spans="1:17">
      <c r="A1556" s="36" t="s">
        <v>9394</v>
      </c>
      <c r="B1556" s="36" t="str">
        <f t="shared" si="120"/>
        <v>_21264</v>
      </c>
      <c r="C1556" s="36" t="s">
        <v>1646</v>
      </c>
      <c r="D1556" s="36" t="s">
        <v>89</v>
      </c>
      <c r="E1556" s="36" t="str">
        <f t="shared" si="121"/>
        <v>_CAMSU</v>
      </c>
      <c r="F1556" s="36" t="s">
        <v>46</v>
      </c>
      <c r="G1556" s="36" t="s">
        <v>1031</v>
      </c>
      <c r="H1556" s="36" t="str">
        <f t="shared" si="122"/>
        <v>_VCUGA</v>
      </c>
      <c r="I1556" s="36" t="s">
        <v>1032</v>
      </c>
      <c r="J1556" s="36" t="s">
        <v>1576</v>
      </c>
      <c r="K1556" s="36" t="str">
        <f t="shared" si="123"/>
        <v>_UGDNS</v>
      </c>
      <c r="L1556" s="36" t="s">
        <v>1577</v>
      </c>
      <c r="M1556" s="36" t="s">
        <v>1631</v>
      </c>
      <c r="N1556" s="36" t="str">
        <f t="shared" si="124"/>
        <v>_USSAS</v>
      </c>
      <c r="O1556" s="36" t="s">
        <v>1632</v>
      </c>
      <c r="P1556" s="36" t="s">
        <v>1647</v>
      </c>
      <c r="Q1556" s="36" t="s">
        <v>1648</v>
      </c>
    </row>
    <row r="1557" spans="1:17">
      <c r="A1557" s="36" t="s">
        <v>9395</v>
      </c>
      <c r="B1557" s="36" t="str">
        <f t="shared" si="120"/>
        <v>_21265</v>
      </c>
      <c r="C1557" s="36" t="s">
        <v>7373</v>
      </c>
      <c r="D1557" s="36" t="s">
        <v>89</v>
      </c>
      <c r="E1557" s="36" t="str">
        <f t="shared" si="121"/>
        <v>_CAMSU</v>
      </c>
      <c r="F1557" s="36" t="s">
        <v>46</v>
      </c>
      <c r="G1557" s="36" t="s">
        <v>1031</v>
      </c>
      <c r="H1557" s="36" t="str">
        <f t="shared" si="122"/>
        <v>_VCUGA</v>
      </c>
      <c r="I1557" s="36" t="s">
        <v>1032</v>
      </c>
      <c r="J1557" s="36" t="s">
        <v>1576</v>
      </c>
      <c r="K1557" s="36" t="str">
        <f t="shared" si="123"/>
        <v>_UGDNS</v>
      </c>
      <c r="L1557" s="36" t="s">
        <v>1577</v>
      </c>
      <c r="M1557" s="36" t="s">
        <v>1631</v>
      </c>
      <c r="N1557" s="36" t="str">
        <f t="shared" si="124"/>
        <v>_USSAS</v>
      </c>
      <c r="O1557" s="36" t="s">
        <v>1632</v>
      </c>
      <c r="P1557" s="36" t="s">
        <v>1647</v>
      </c>
      <c r="Q1557" s="36" t="s">
        <v>1648</v>
      </c>
    </row>
    <row r="1558" spans="1:17">
      <c r="A1558" s="36" t="s">
        <v>9396</v>
      </c>
      <c r="B1558" s="36" t="str">
        <f t="shared" si="120"/>
        <v>_21300</v>
      </c>
      <c r="C1558" s="36" t="s">
        <v>1633</v>
      </c>
      <c r="D1558" s="36" t="s">
        <v>89</v>
      </c>
      <c r="E1558" s="36" t="str">
        <f t="shared" si="121"/>
        <v>_CAMSU</v>
      </c>
      <c r="F1558" s="36" t="s">
        <v>46</v>
      </c>
      <c r="G1558" s="36" t="s">
        <v>1031</v>
      </c>
      <c r="H1558" s="36" t="str">
        <f t="shared" si="122"/>
        <v>_VCUGA</v>
      </c>
      <c r="I1558" s="36" t="s">
        <v>1032</v>
      </c>
      <c r="J1558" s="36" t="s">
        <v>1576</v>
      </c>
      <c r="K1558" s="36" t="str">
        <f t="shared" si="123"/>
        <v>_UGDNS</v>
      </c>
      <c r="L1558" s="36" t="s">
        <v>1577</v>
      </c>
      <c r="M1558" s="36" t="s">
        <v>1631</v>
      </c>
      <c r="N1558" s="36" t="str">
        <f t="shared" si="124"/>
        <v>_USSAS</v>
      </c>
      <c r="O1558" s="36" t="s">
        <v>1632</v>
      </c>
      <c r="P1558" s="36" t="s">
        <v>1647</v>
      </c>
      <c r="Q1558" s="36" t="s">
        <v>1648</v>
      </c>
    </row>
    <row r="1559" spans="1:17">
      <c r="A1559" s="36" t="s">
        <v>9397</v>
      </c>
      <c r="B1559" s="36" t="str">
        <f t="shared" si="120"/>
        <v>_21301</v>
      </c>
      <c r="C1559" s="36" t="s">
        <v>1634</v>
      </c>
      <c r="D1559" s="36" t="s">
        <v>89</v>
      </c>
      <c r="E1559" s="36" t="str">
        <f t="shared" si="121"/>
        <v>_CAMSU</v>
      </c>
      <c r="F1559" s="36" t="s">
        <v>46</v>
      </c>
      <c r="G1559" s="36" t="s">
        <v>1031</v>
      </c>
      <c r="H1559" s="36" t="str">
        <f t="shared" si="122"/>
        <v>_VCUGA</v>
      </c>
      <c r="I1559" s="36" t="s">
        <v>1032</v>
      </c>
      <c r="J1559" s="36" t="s">
        <v>1576</v>
      </c>
      <c r="K1559" s="36" t="str">
        <f t="shared" si="123"/>
        <v>_UGDNS</v>
      </c>
      <c r="L1559" s="36" t="s">
        <v>1577</v>
      </c>
      <c r="M1559" s="36" t="s">
        <v>1631</v>
      </c>
      <c r="N1559" s="36" t="str">
        <f t="shared" si="124"/>
        <v>_USSAS</v>
      </c>
      <c r="O1559" s="36" t="s">
        <v>1632</v>
      </c>
      <c r="P1559" s="36" t="s">
        <v>1647</v>
      </c>
      <c r="Q1559" s="36" t="s">
        <v>1648</v>
      </c>
    </row>
    <row r="1560" spans="1:17">
      <c r="A1560" s="36" t="s">
        <v>9398</v>
      </c>
      <c r="B1560" s="36" t="str">
        <f t="shared" si="120"/>
        <v>_21302</v>
      </c>
      <c r="C1560" s="36" t="s">
        <v>1635</v>
      </c>
      <c r="D1560" s="36" t="s">
        <v>89</v>
      </c>
      <c r="E1560" s="36" t="str">
        <f t="shared" si="121"/>
        <v>_CAMSU</v>
      </c>
      <c r="F1560" s="36" t="s">
        <v>46</v>
      </c>
      <c r="G1560" s="36" t="s">
        <v>1031</v>
      </c>
      <c r="H1560" s="36" t="str">
        <f t="shared" si="122"/>
        <v>_VCUGA</v>
      </c>
      <c r="I1560" s="36" t="s">
        <v>1032</v>
      </c>
      <c r="J1560" s="36" t="s">
        <v>1576</v>
      </c>
      <c r="K1560" s="36" t="str">
        <f t="shared" si="123"/>
        <v>_UGDNS</v>
      </c>
      <c r="L1560" s="36" t="s">
        <v>1577</v>
      </c>
      <c r="M1560" s="36" t="s">
        <v>1631</v>
      </c>
      <c r="N1560" s="36" t="str">
        <f t="shared" si="124"/>
        <v>_USSAS</v>
      </c>
      <c r="O1560" s="36" t="s">
        <v>1632</v>
      </c>
      <c r="P1560" s="36" t="s">
        <v>1647</v>
      </c>
      <c r="Q1560" s="36" t="s">
        <v>1648</v>
      </c>
    </row>
    <row r="1561" spans="1:17">
      <c r="A1561" s="36" t="s">
        <v>9399</v>
      </c>
      <c r="B1561" s="36" t="str">
        <f t="shared" si="120"/>
        <v>_21303</v>
      </c>
      <c r="C1561" s="36" t="s">
        <v>1636</v>
      </c>
      <c r="D1561" s="36" t="s">
        <v>89</v>
      </c>
      <c r="E1561" s="36" t="str">
        <f t="shared" si="121"/>
        <v>_CAMSU</v>
      </c>
      <c r="F1561" s="36" t="s">
        <v>46</v>
      </c>
      <c r="G1561" s="36" t="s">
        <v>1031</v>
      </c>
      <c r="H1561" s="36" t="str">
        <f t="shared" si="122"/>
        <v>_VCUGA</v>
      </c>
      <c r="I1561" s="36" t="s">
        <v>1032</v>
      </c>
      <c r="J1561" s="36" t="s">
        <v>1576</v>
      </c>
      <c r="K1561" s="36" t="str">
        <f t="shared" si="123"/>
        <v>_UGDNS</v>
      </c>
      <c r="L1561" s="36" t="s">
        <v>1577</v>
      </c>
      <c r="M1561" s="36" t="s">
        <v>1631</v>
      </c>
      <c r="N1561" s="36" t="str">
        <f t="shared" si="124"/>
        <v>_USSAS</v>
      </c>
      <c r="O1561" s="36" t="s">
        <v>1632</v>
      </c>
      <c r="P1561" s="36" t="s">
        <v>1647</v>
      </c>
      <c r="Q1561" s="36" t="s">
        <v>1648</v>
      </c>
    </row>
    <row r="1562" spans="1:17">
      <c r="A1562" s="36" t="s">
        <v>9400</v>
      </c>
      <c r="B1562" s="36" t="str">
        <f t="shared" si="120"/>
        <v>_21304</v>
      </c>
      <c r="C1562" s="36" t="s">
        <v>1637</v>
      </c>
      <c r="D1562" s="36" t="s">
        <v>89</v>
      </c>
      <c r="E1562" s="36" t="str">
        <f t="shared" si="121"/>
        <v>_CAMSU</v>
      </c>
      <c r="F1562" s="36" t="s">
        <v>46</v>
      </c>
      <c r="G1562" s="36" t="s">
        <v>1031</v>
      </c>
      <c r="H1562" s="36" t="str">
        <f t="shared" si="122"/>
        <v>_VCUGA</v>
      </c>
      <c r="I1562" s="36" t="s">
        <v>1032</v>
      </c>
      <c r="J1562" s="36" t="s">
        <v>1576</v>
      </c>
      <c r="K1562" s="36" t="str">
        <f t="shared" si="123"/>
        <v>_UGDNS</v>
      </c>
      <c r="L1562" s="36" t="s">
        <v>1577</v>
      </c>
      <c r="M1562" s="36" t="s">
        <v>1631</v>
      </c>
      <c r="N1562" s="36" t="str">
        <f t="shared" si="124"/>
        <v>_USSAS</v>
      </c>
      <c r="O1562" s="36" t="s">
        <v>1632</v>
      </c>
      <c r="P1562" s="36" t="s">
        <v>1647</v>
      </c>
      <c r="Q1562" s="36" t="s">
        <v>1648</v>
      </c>
    </row>
    <row r="1563" spans="1:17">
      <c r="A1563" s="36" t="s">
        <v>9401</v>
      </c>
      <c r="B1563" s="36" t="str">
        <f t="shared" si="120"/>
        <v>_21305</v>
      </c>
      <c r="C1563" s="36" t="s">
        <v>1638</v>
      </c>
      <c r="D1563" s="36" t="s">
        <v>89</v>
      </c>
      <c r="E1563" s="36" t="str">
        <f t="shared" si="121"/>
        <v>_CAMSU</v>
      </c>
      <c r="F1563" s="36" t="s">
        <v>46</v>
      </c>
      <c r="G1563" s="36" t="s">
        <v>1031</v>
      </c>
      <c r="H1563" s="36" t="str">
        <f t="shared" si="122"/>
        <v>_VCUGA</v>
      </c>
      <c r="I1563" s="36" t="s">
        <v>1032</v>
      </c>
      <c r="J1563" s="36" t="s">
        <v>1576</v>
      </c>
      <c r="K1563" s="36" t="str">
        <f t="shared" si="123"/>
        <v>_UGDNS</v>
      </c>
      <c r="L1563" s="36" t="s">
        <v>1577</v>
      </c>
      <c r="M1563" s="36" t="s">
        <v>1631</v>
      </c>
      <c r="N1563" s="36" t="str">
        <f t="shared" si="124"/>
        <v>_USSAS</v>
      </c>
      <c r="O1563" s="36" t="s">
        <v>1632</v>
      </c>
      <c r="P1563" s="36" t="s">
        <v>1647</v>
      </c>
      <c r="Q1563" s="36" t="s">
        <v>1648</v>
      </c>
    </row>
    <row r="1564" spans="1:17">
      <c r="A1564" s="36" t="s">
        <v>9402</v>
      </c>
      <c r="B1564" s="36" t="str">
        <f t="shared" si="120"/>
        <v>_21326</v>
      </c>
      <c r="C1564" s="36" t="s">
        <v>1662</v>
      </c>
      <c r="D1564" s="36" t="s">
        <v>89</v>
      </c>
      <c r="E1564" s="36" t="str">
        <f t="shared" si="121"/>
        <v>_CAMSU</v>
      </c>
      <c r="F1564" s="36" t="s">
        <v>46</v>
      </c>
      <c r="G1564" s="36" t="s">
        <v>1031</v>
      </c>
      <c r="H1564" s="36" t="str">
        <f t="shared" si="122"/>
        <v>_VCUGA</v>
      </c>
      <c r="I1564" s="36" t="s">
        <v>1032</v>
      </c>
      <c r="J1564" s="36" t="s">
        <v>1576</v>
      </c>
      <c r="K1564" s="36" t="str">
        <f t="shared" si="123"/>
        <v>_UGDNS</v>
      </c>
      <c r="L1564" s="36" t="s">
        <v>1577</v>
      </c>
      <c r="M1564" s="36" t="s">
        <v>1631</v>
      </c>
      <c r="N1564" s="36" t="str">
        <f t="shared" si="124"/>
        <v>_USSAS</v>
      </c>
      <c r="O1564" s="36" t="s">
        <v>1632</v>
      </c>
      <c r="P1564" s="36" t="s">
        <v>1647</v>
      </c>
      <c r="Q1564" s="36" t="s">
        <v>1648</v>
      </c>
    </row>
    <row r="1565" spans="1:17">
      <c r="A1565" s="36" t="s">
        <v>9403</v>
      </c>
      <c r="B1565" s="36" t="str">
        <f t="shared" si="120"/>
        <v>_21327</v>
      </c>
      <c r="C1565" s="36" t="s">
        <v>1663</v>
      </c>
      <c r="D1565" s="36" t="s">
        <v>89</v>
      </c>
      <c r="E1565" s="36" t="str">
        <f t="shared" si="121"/>
        <v>_CAMSU</v>
      </c>
      <c r="F1565" s="36" t="s">
        <v>46</v>
      </c>
      <c r="G1565" s="36" t="s">
        <v>1031</v>
      </c>
      <c r="H1565" s="36" t="str">
        <f t="shared" si="122"/>
        <v>_VCUGA</v>
      </c>
      <c r="I1565" s="36" t="s">
        <v>1032</v>
      </c>
      <c r="J1565" s="36" t="s">
        <v>1576</v>
      </c>
      <c r="K1565" s="36" t="str">
        <f t="shared" si="123"/>
        <v>_UGDNS</v>
      </c>
      <c r="L1565" s="36" t="s">
        <v>1577</v>
      </c>
      <c r="M1565" s="36" t="s">
        <v>1631</v>
      </c>
      <c r="N1565" s="36" t="str">
        <f t="shared" si="124"/>
        <v>_USSAS</v>
      </c>
      <c r="O1565" s="36" t="s">
        <v>1632</v>
      </c>
      <c r="P1565" s="36" t="s">
        <v>1647</v>
      </c>
      <c r="Q1565" s="36" t="s">
        <v>1648</v>
      </c>
    </row>
    <row r="1566" spans="1:17">
      <c r="A1566" s="36" t="s">
        <v>9404</v>
      </c>
      <c r="B1566" s="36" t="str">
        <f t="shared" si="120"/>
        <v>_21328</v>
      </c>
      <c r="C1566" s="36" t="s">
        <v>1664</v>
      </c>
      <c r="D1566" s="36" t="s">
        <v>89</v>
      </c>
      <c r="E1566" s="36" t="str">
        <f t="shared" si="121"/>
        <v>_CAMSU</v>
      </c>
      <c r="F1566" s="36" t="s">
        <v>46</v>
      </c>
      <c r="G1566" s="36" t="s">
        <v>1031</v>
      </c>
      <c r="H1566" s="36" t="str">
        <f t="shared" si="122"/>
        <v>_VCUGA</v>
      </c>
      <c r="I1566" s="36" t="s">
        <v>1032</v>
      </c>
      <c r="J1566" s="36" t="s">
        <v>1576</v>
      </c>
      <c r="K1566" s="36" t="str">
        <f t="shared" si="123"/>
        <v>_UGDNS</v>
      </c>
      <c r="L1566" s="36" t="s">
        <v>1577</v>
      </c>
      <c r="M1566" s="36" t="s">
        <v>1631</v>
      </c>
      <c r="N1566" s="36" t="str">
        <f t="shared" si="124"/>
        <v>_USSAS</v>
      </c>
      <c r="O1566" s="36" t="s">
        <v>1632</v>
      </c>
      <c r="P1566" s="36" t="s">
        <v>1647</v>
      </c>
      <c r="Q1566" s="36" t="s">
        <v>1648</v>
      </c>
    </row>
    <row r="1567" spans="1:17">
      <c r="A1567" s="36" t="s">
        <v>9405</v>
      </c>
      <c r="B1567" s="36" t="str">
        <f t="shared" si="120"/>
        <v>_21329</v>
      </c>
      <c r="C1567" s="36" t="s">
        <v>1665</v>
      </c>
      <c r="D1567" s="36" t="s">
        <v>89</v>
      </c>
      <c r="E1567" s="36" t="str">
        <f t="shared" si="121"/>
        <v>_CAMSU</v>
      </c>
      <c r="F1567" s="36" t="s">
        <v>46</v>
      </c>
      <c r="G1567" s="36" t="s">
        <v>1031</v>
      </c>
      <c r="H1567" s="36" t="str">
        <f t="shared" si="122"/>
        <v>_VCUGA</v>
      </c>
      <c r="I1567" s="36" t="s">
        <v>1032</v>
      </c>
      <c r="J1567" s="36" t="s">
        <v>1576</v>
      </c>
      <c r="K1567" s="36" t="str">
        <f t="shared" si="123"/>
        <v>_UGDNS</v>
      </c>
      <c r="L1567" s="36" t="s">
        <v>1577</v>
      </c>
      <c r="M1567" s="36" t="s">
        <v>1631</v>
      </c>
      <c r="N1567" s="36" t="str">
        <f t="shared" si="124"/>
        <v>_USSAS</v>
      </c>
      <c r="O1567" s="36" t="s">
        <v>1632</v>
      </c>
      <c r="P1567" s="36" t="s">
        <v>1647</v>
      </c>
      <c r="Q1567" s="36" t="s">
        <v>1648</v>
      </c>
    </row>
    <row r="1568" spans="1:17">
      <c r="A1568" s="36" t="s">
        <v>9406</v>
      </c>
      <c r="B1568" s="36" t="str">
        <f t="shared" si="120"/>
        <v>_21330</v>
      </c>
      <c r="C1568" s="36" t="s">
        <v>1666</v>
      </c>
      <c r="D1568" s="36" t="s">
        <v>89</v>
      </c>
      <c r="E1568" s="36" t="str">
        <f t="shared" si="121"/>
        <v>_CAMSU</v>
      </c>
      <c r="F1568" s="36" t="s">
        <v>46</v>
      </c>
      <c r="G1568" s="36" t="s">
        <v>1031</v>
      </c>
      <c r="H1568" s="36" t="str">
        <f t="shared" si="122"/>
        <v>_VCUGA</v>
      </c>
      <c r="I1568" s="36" t="s">
        <v>1032</v>
      </c>
      <c r="J1568" s="36" t="s">
        <v>1576</v>
      </c>
      <c r="K1568" s="36" t="str">
        <f t="shared" si="123"/>
        <v>_UGDNS</v>
      </c>
      <c r="L1568" s="36" t="s">
        <v>1577</v>
      </c>
      <c r="M1568" s="36" t="s">
        <v>1631</v>
      </c>
      <c r="N1568" s="36" t="str">
        <f t="shared" si="124"/>
        <v>_USSAS</v>
      </c>
      <c r="O1568" s="36" t="s">
        <v>1632</v>
      </c>
      <c r="P1568" s="36" t="s">
        <v>1647</v>
      </c>
      <c r="Q1568" s="36" t="s">
        <v>1648</v>
      </c>
    </row>
    <row r="1569" spans="1:17">
      <c r="A1569" s="36" t="s">
        <v>9407</v>
      </c>
      <c r="B1569" s="36" t="str">
        <f t="shared" si="120"/>
        <v>_21333</v>
      </c>
      <c r="C1569" s="36" t="s">
        <v>1667</v>
      </c>
      <c r="D1569" s="36" t="s">
        <v>89</v>
      </c>
      <c r="E1569" s="36" t="str">
        <f t="shared" si="121"/>
        <v>_CAMSU</v>
      </c>
      <c r="F1569" s="36" t="s">
        <v>46</v>
      </c>
      <c r="G1569" s="36" t="s">
        <v>1031</v>
      </c>
      <c r="H1569" s="36" t="str">
        <f t="shared" si="122"/>
        <v>_VCUGA</v>
      </c>
      <c r="I1569" s="36" t="s">
        <v>1032</v>
      </c>
      <c r="J1569" s="36" t="s">
        <v>1576</v>
      </c>
      <c r="K1569" s="36" t="str">
        <f t="shared" si="123"/>
        <v>_UGDNS</v>
      </c>
      <c r="L1569" s="36" t="s">
        <v>1577</v>
      </c>
      <c r="M1569" s="36" t="s">
        <v>1631</v>
      </c>
      <c r="N1569" s="36" t="str">
        <f t="shared" si="124"/>
        <v>_USSAS</v>
      </c>
      <c r="O1569" s="36" t="s">
        <v>1632</v>
      </c>
      <c r="P1569" s="36" t="s">
        <v>1647</v>
      </c>
      <c r="Q1569" s="36" t="s">
        <v>1648</v>
      </c>
    </row>
    <row r="1570" spans="1:17">
      <c r="A1570" s="36" t="s">
        <v>9408</v>
      </c>
      <c r="B1570" s="36" t="str">
        <f t="shared" si="120"/>
        <v>_21336</v>
      </c>
      <c r="C1570" s="36" t="s">
        <v>1668</v>
      </c>
      <c r="D1570" s="36" t="s">
        <v>89</v>
      </c>
      <c r="E1570" s="36" t="str">
        <f t="shared" si="121"/>
        <v>_CAMSU</v>
      </c>
      <c r="F1570" s="36" t="s">
        <v>46</v>
      </c>
      <c r="G1570" s="36" t="s">
        <v>1031</v>
      </c>
      <c r="H1570" s="36" t="str">
        <f t="shared" si="122"/>
        <v>_VCUGA</v>
      </c>
      <c r="I1570" s="36" t="s">
        <v>1032</v>
      </c>
      <c r="J1570" s="36" t="s">
        <v>1576</v>
      </c>
      <c r="K1570" s="36" t="str">
        <f t="shared" si="123"/>
        <v>_UGDNS</v>
      </c>
      <c r="L1570" s="36" t="s">
        <v>1577</v>
      </c>
      <c r="M1570" s="36" t="s">
        <v>1631</v>
      </c>
      <c r="N1570" s="36" t="str">
        <f t="shared" si="124"/>
        <v>_USSAS</v>
      </c>
      <c r="O1570" s="36" t="s">
        <v>1632</v>
      </c>
      <c r="P1570" s="36" t="s">
        <v>1647</v>
      </c>
      <c r="Q1570" s="36" t="s">
        <v>1648</v>
      </c>
    </row>
    <row r="1571" spans="1:17">
      <c r="A1571" s="36" t="s">
        <v>9409</v>
      </c>
      <c r="B1571" s="36" t="str">
        <f t="shared" si="120"/>
        <v>_21337</v>
      </c>
      <c r="C1571" s="36" t="s">
        <v>1669</v>
      </c>
      <c r="D1571" s="36" t="s">
        <v>89</v>
      </c>
      <c r="E1571" s="36" t="str">
        <f t="shared" si="121"/>
        <v>_CAMSU</v>
      </c>
      <c r="F1571" s="36" t="s">
        <v>46</v>
      </c>
      <c r="G1571" s="36" t="s">
        <v>1031</v>
      </c>
      <c r="H1571" s="36" t="str">
        <f t="shared" si="122"/>
        <v>_VCUGA</v>
      </c>
      <c r="I1571" s="36" t="s">
        <v>1032</v>
      </c>
      <c r="J1571" s="36" t="s">
        <v>1576</v>
      </c>
      <c r="K1571" s="36" t="str">
        <f t="shared" si="123"/>
        <v>_UGDNS</v>
      </c>
      <c r="L1571" s="36" t="s">
        <v>1577</v>
      </c>
      <c r="M1571" s="36" t="s">
        <v>1631</v>
      </c>
      <c r="N1571" s="36" t="str">
        <f t="shared" si="124"/>
        <v>_USSAS</v>
      </c>
      <c r="O1571" s="36" t="s">
        <v>1632</v>
      </c>
      <c r="P1571" s="36" t="s">
        <v>1647</v>
      </c>
      <c r="Q1571" s="36" t="s">
        <v>1648</v>
      </c>
    </row>
    <row r="1572" spans="1:17">
      <c r="A1572" s="36" t="s">
        <v>9410</v>
      </c>
      <c r="B1572" s="36" t="str">
        <f t="shared" si="120"/>
        <v>_21338</v>
      </c>
      <c r="C1572" s="36" t="s">
        <v>1670</v>
      </c>
      <c r="D1572" s="36" t="s">
        <v>89</v>
      </c>
      <c r="E1572" s="36" t="str">
        <f t="shared" si="121"/>
        <v>_CAMSU</v>
      </c>
      <c r="F1572" s="36" t="s">
        <v>46</v>
      </c>
      <c r="G1572" s="36" t="s">
        <v>1031</v>
      </c>
      <c r="H1572" s="36" t="str">
        <f t="shared" si="122"/>
        <v>_VCUGA</v>
      </c>
      <c r="I1572" s="36" t="s">
        <v>1032</v>
      </c>
      <c r="J1572" s="36" t="s">
        <v>1576</v>
      </c>
      <c r="K1572" s="36" t="str">
        <f t="shared" si="123"/>
        <v>_UGDNS</v>
      </c>
      <c r="L1572" s="36" t="s">
        <v>1577</v>
      </c>
      <c r="M1572" s="36" t="s">
        <v>1631</v>
      </c>
      <c r="N1572" s="36" t="str">
        <f t="shared" si="124"/>
        <v>_USSAS</v>
      </c>
      <c r="O1572" s="36" t="s">
        <v>1632</v>
      </c>
      <c r="P1572" s="36" t="s">
        <v>1647</v>
      </c>
      <c r="Q1572" s="36" t="s">
        <v>1648</v>
      </c>
    </row>
    <row r="1573" spans="1:17">
      <c r="A1573" s="36" t="s">
        <v>9411</v>
      </c>
      <c r="B1573" s="36" t="str">
        <f t="shared" si="120"/>
        <v>_21339</v>
      </c>
      <c r="C1573" s="36" t="s">
        <v>1671</v>
      </c>
      <c r="D1573" s="36" t="s">
        <v>89</v>
      </c>
      <c r="E1573" s="36" t="str">
        <f t="shared" si="121"/>
        <v>_CAMSU</v>
      </c>
      <c r="F1573" s="36" t="s">
        <v>46</v>
      </c>
      <c r="G1573" s="36" t="s">
        <v>1031</v>
      </c>
      <c r="H1573" s="36" t="str">
        <f t="shared" si="122"/>
        <v>_VCUGA</v>
      </c>
      <c r="I1573" s="36" t="s">
        <v>1032</v>
      </c>
      <c r="J1573" s="36" t="s">
        <v>1576</v>
      </c>
      <c r="K1573" s="36" t="str">
        <f t="shared" si="123"/>
        <v>_UGDNS</v>
      </c>
      <c r="L1573" s="36" t="s">
        <v>1577</v>
      </c>
      <c r="M1573" s="36" t="s">
        <v>1631</v>
      </c>
      <c r="N1573" s="36" t="str">
        <f t="shared" si="124"/>
        <v>_USSAS</v>
      </c>
      <c r="O1573" s="36" t="s">
        <v>1632</v>
      </c>
      <c r="P1573" s="36" t="s">
        <v>1647</v>
      </c>
      <c r="Q1573" s="36" t="s">
        <v>1648</v>
      </c>
    </row>
    <row r="1574" spans="1:17">
      <c r="A1574" s="36" t="s">
        <v>9412</v>
      </c>
      <c r="B1574" s="36" t="str">
        <f t="shared" si="120"/>
        <v>_21340</v>
      </c>
      <c r="C1574" s="36" t="s">
        <v>1672</v>
      </c>
      <c r="D1574" s="36" t="s">
        <v>89</v>
      </c>
      <c r="E1574" s="36" t="str">
        <f t="shared" si="121"/>
        <v>_CAMSU</v>
      </c>
      <c r="F1574" s="36" t="s">
        <v>46</v>
      </c>
      <c r="G1574" s="36" t="s">
        <v>1031</v>
      </c>
      <c r="H1574" s="36" t="str">
        <f t="shared" si="122"/>
        <v>_VCUGA</v>
      </c>
      <c r="I1574" s="36" t="s">
        <v>1032</v>
      </c>
      <c r="J1574" s="36" t="s">
        <v>1576</v>
      </c>
      <c r="K1574" s="36" t="str">
        <f t="shared" si="123"/>
        <v>_UGDNS</v>
      </c>
      <c r="L1574" s="36" t="s">
        <v>1577</v>
      </c>
      <c r="M1574" s="36" t="s">
        <v>1631</v>
      </c>
      <c r="N1574" s="36" t="str">
        <f t="shared" si="124"/>
        <v>_USSAS</v>
      </c>
      <c r="O1574" s="36" t="s">
        <v>1632</v>
      </c>
      <c r="P1574" s="36" t="s">
        <v>1647</v>
      </c>
      <c r="Q1574" s="36" t="s">
        <v>1648</v>
      </c>
    </row>
    <row r="1575" spans="1:17">
      <c r="A1575" s="36" t="s">
        <v>9413</v>
      </c>
      <c r="B1575" s="36" t="str">
        <f t="shared" si="120"/>
        <v>_21341</v>
      </c>
      <c r="C1575" s="36" t="s">
        <v>1673</v>
      </c>
      <c r="D1575" s="36" t="s">
        <v>89</v>
      </c>
      <c r="E1575" s="36" t="str">
        <f t="shared" si="121"/>
        <v>_CAMSU</v>
      </c>
      <c r="F1575" s="36" t="s">
        <v>46</v>
      </c>
      <c r="G1575" s="36" t="s">
        <v>1031</v>
      </c>
      <c r="H1575" s="36" t="str">
        <f t="shared" si="122"/>
        <v>_VCUGA</v>
      </c>
      <c r="I1575" s="36" t="s">
        <v>1032</v>
      </c>
      <c r="J1575" s="36" t="s">
        <v>1576</v>
      </c>
      <c r="K1575" s="36" t="str">
        <f t="shared" si="123"/>
        <v>_UGDNS</v>
      </c>
      <c r="L1575" s="36" t="s">
        <v>1577</v>
      </c>
      <c r="M1575" s="36" t="s">
        <v>1631</v>
      </c>
      <c r="N1575" s="36" t="str">
        <f t="shared" si="124"/>
        <v>_USSAS</v>
      </c>
      <c r="O1575" s="36" t="s">
        <v>1632</v>
      </c>
      <c r="P1575" s="36" t="s">
        <v>1647</v>
      </c>
      <c r="Q1575" s="36" t="s">
        <v>1648</v>
      </c>
    </row>
    <row r="1576" spans="1:17">
      <c r="A1576" s="36" t="s">
        <v>9414</v>
      </c>
      <c r="B1576" s="36" t="str">
        <f t="shared" si="120"/>
        <v>_21342</v>
      </c>
      <c r="C1576" s="36" t="s">
        <v>1674</v>
      </c>
      <c r="D1576" s="36" t="s">
        <v>89</v>
      </c>
      <c r="E1576" s="36" t="str">
        <f t="shared" si="121"/>
        <v>_CAMSU</v>
      </c>
      <c r="F1576" s="36" t="s">
        <v>46</v>
      </c>
      <c r="G1576" s="36" t="s">
        <v>1031</v>
      </c>
      <c r="H1576" s="36" t="str">
        <f t="shared" si="122"/>
        <v>_VCUGA</v>
      </c>
      <c r="I1576" s="36" t="s">
        <v>1032</v>
      </c>
      <c r="J1576" s="36" t="s">
        <v>1576</v>
      </c>
      <c r="K1576" s="36" t="str">
        <f t="shared" si="123"/>
        <v>_UGDNS</v>
      </c>
      <c r="L1576" s="36" t="s">
        <v>1577</v>
      </c>
      <c r="M1576" s="36" t="s">
        <v>1631</v>
      </c>
      <c r="N1576" s="36" t="str">
        <f t="shared" si="124"/>
        <v>_USSAS</v>
      </c>
      <c r="O1576" s="36" t="s">
        <v>1632</v>
      </c>
      <c r="P1576" s="36" t="s">
        <v>1647</v>
      </c>
      <c r="Q1576" s="36" t="s">
        <v>1648</v>
      </c>
    </row>
    <row r="1577" spans="1:17">
      <c r="A1577" s="36" t="s">
        <v>9415</v>
      </c>
      <c r="B1577" s="36" t="str">
        <f t="shared" si="120"/>
        <v>_21343</v>
      </c>
      <c r="C1577" s="36" t="s">
        <v>1675</v>
      </c>
      <c r="D1577" s="36" t="s">
        <v>89</v>
      </c>
      <c r="E1577" s="36" t="str">
        <f t="shared" si="121"/>
        <v>_CAMSU</v>
      </c>
      <c r="F1577" s="36" t="s">
        <v>46</v>
      </c>
      <c r="G1577" s="36" t="s">
        <v>1031</v>
      </c>
      <c r="H1577" s="36" t="str">
        <f t="shared" si="122"/>
        <v>_VCUGA</v>
      </c>
      <c r="I1577" s="36" t="s">
        <v>1032</v>
      </c>
      <c r="J1577" s="36" t="s">
        <v>1576</v>
      </c>
      <c r="K1577" s="36" t="str">
        <f t="shared" si="123"/>
        <v>_UGDNS</v>
      </c>
      <c r="L1577" s="36" t="s">
        <v>1577</v>
      </c>
      <c r="M1577" s="36" t="s">
        <v>1631</v>
      </c>
      <c r="N1577" s="36" t="str">
        <f t="shared" si="124"/>
        <v>_USSAS</v>
      </c>
      <c r="O1577" s="36" t="s">
        <v>1632</v>
      </c>
      <c r="P1577" s="36" t="s">
        <v>1647</v>
      </c>
      <c r="Q1577" s="36" t="s">
        <v>1648</v>
      </c>
    </row>
    <row r="1578" spans="1:17">
      <c r="A1578" s="36" t="s">
        <v>9416</v>
      </c>
      <c r="B1578" s="36" t="str">
        <f t="shared" si="120"/>
        <v>_21344</v>
      </c>
      <c r="C1578" s="36" t="s">
        <v>1676</v>
      </c>
      <c r="D1578" s="36" t="s">
        <v>89</v>
      </c>
      <c r="E1578" s="36" t="str">
        <f t="shared" si="121"/>
        <v>_CAMSU</v>
      </c>
      <c r="F1578" s="36" t="s">
        <v>46</v>
      </c>
      <c r="G1578" s="36" t="s">
        <v>1031</v>
      </c>
      <c r="H1578" s="36" t="str">
        <f t="shared" si="122"/>
        <v>_VCUGA</v>
      </c>
      <c r="I1578" s="36" t="s">
        <v>1032</v>
      </c>
      <c r="J1578" s="36" t="s">
        <v>1576</v>
      </c>
      <c r="K1578" s="36" t="str">
        <f t="shared" si="123"/>
        <v>_UGDNS</v>
      </c>
      <c r="L1578" s="36" t="s">
        <v>1577</v>
      </c>
      <c r="M1578" s="36" t="s">
        <v>1631</v>
      </c>
      <c r="N1578" s="36" t="str">
        <f t="shared" si="124"/>
        <v>_USSAS</v>
      </c>
      <c r="O1578" s="36" t="s">
        <v>1632</v>
      </c>
      <c r="P1578" s="36" t="s">
        <v>1647</v>
      </c>
      <c r="Q1578" s="36" t="s">
        <v>1648</v>
      </c>
    </row>
    <row r="1579" spans="1:17">
      <c r="A1579" s="36" t="s">
        <v>9417</v>
      </c>
      <c r="B1579" s="36" t="str">
        <f t="shared" si="120"/>
        <v>_21345</v>
      </c>
      <c r="C1579" s="36" t="s">
        <v>1677</v>
      </c>
      <c r="D1579" s="36" t="s">
        <v>89</v>
      </c>
      <c r="E1579" s="36" t="str">
        <f t="shared" si="121"/>
        <v>_CAMSU</v>
      </c>
      <c r="F1579" s="36" t="s">
        <v>46</v>
      </c>
      <c r="G1579" s="36" t="s">
        <v>1031</v>
      </c>
      <c r="H1579" s="36" t="str">
        <f t="shared" si="122"/>
        <v>_VCUGA</v>
      </c>
      <c r="I1579" s="36" t="s">
        <v>1032</v>
      </c>
      <c r="J1579" s="36" t="s">
        <v>1576</v>
      </c>
      <c r="K1579" s="36" t="str">
        <f t="shared" si="123"/>
        <v>_UGDNS</v>
      </c>
      <c r="L1579" s="36" t="s">
        <v>1577</v>
      </c>
      <c r="M1579" s="36" t="s">
        <v>1631</v>
      </c>
      <c r="N1579" s="36" t="str">
        <f t="shared" si="124"/>
        <v>_USSAS</v>
      </c>
      <c r="O1579" s="36" t="s">
        <v>1632</v>
      </c>
      <c r="P1579" s="36" t="s">
        <v>1647</v>
      </c>
      <c r="Q1579" s="36" t="s">
        <v>1648</v>
      </c>
    </row>
    <row r="1580" spans="1:17">
      <c r="A1580" s="36" t="s">
        <v>9418</v>
      </c>
      <c r="B1580" s="36" t="str">
        <f t="shared" si="120"/>
        <v>_21346</v>
      </c>
      <c r="C1580" s="36" t="s">
        <v>1678</v>
      </c>
      <c r="D1580" s="36" t="s">
        <v>89</v>
      </c>
      <c r="E1580" s="36" t="str">
        <f t="shared" si="121"/>
        <v>_CAMSU</v>
      </c>
      <c r="F1580" s="36" t="s">
        <v>46</v>
      </c>
      <c r="G1580" s="36" t="s">
        <v>1031</v>
      </c>
      <c r="H1580" s="36" t="str">
        <f t="shared" si="122"/>
        <v>_VCUGA</v>
      </c>
      <c r="I1580" s="36" t="s">
        <v>1032</v>
      </c>
      <c r="J1580" s="36" t="s">
        <v>1576</v>
      </c>
      <c r="K1580" s="36" t="str">
        <f t="shared" si="123"/>
        <v>_UGDNS</v>
      </c>
      <c r="L1580" s="36" t="s">
        <v>1577</v>
      </c>
      <c r="M1580" s="36" t="s">
        <v>1631</v>
      </c>
      <c r="N1580" s="36" t="str">
        <f t="shared" si="124"/>
        <v>_USSAS</v>
      </c>
      <c r="O1580" s="36" t="s">
        <v>1632</v>
      </c>
      <c r="P1580" s="36" t="s">
        <v>1647</v>
      </c>
      <c r="Q1580" s="36" t="s">
        <v>1648</v>
      </c>
    </row>
    <row r="1581" spans="1:17">
      <c r="A1581" s="36" t="s">
        <v>9419</v>
      </c>
      <c r="B1581" s="36" t="str">
        <f t="shared" si="120"/>
        <v>_21380</v>
      </c>
      <c r="C1581" s="36" t="s">
        <v>9420</v>
      </c>
      <c r="D1581" s="36" t="s">
        <v>89</v>
      </c>
      <c r="E1581" s="36" t="str">
        <f t="shared" si="121"/>
        <v>_CAMSU</v>
      </c>
      <c r="F1581" s="36" t="s">
        <v>46</v>
      </c>
      <c r="G1581" s="36" t="s">
        <v>1031</v>
      </c>
      <c r="H1581" s="36" t="str">
        <f t="shared" si="122"/>
        <v>_VCUGA</v>
      </c>
      <c r="I1581" s="36" t="s">
        <v>1032</v>
      </c>
      <c r="J1581" s="36" t="s">
        <v>1576</v>
      </c>
      <c r="K1581" s="36" t="str">
        <f t="shared" si="123"/>
        <v>_UGDNS</v>
      </c>
      <c r="L1581" s="36" t="s">
        <v>1577</v>
      </c>
      <c r="M1581" s="36" t="s">
        <v>1631</v>
      </c>
      <c r="N1581" s="36" t="str">
        <f t="shared" si="124"/>
        <v>_USSAS</v>
      </c>
      <c r="O1581" s="36" t="s">
        <v>1632</v>
      </c>
      <c r="P1581" s="36" t="s">
        <v>1647</v>
      </c>
      <c r="Q1581" s="36" t="s">
        <v>1648</v>
      </c>
    </row>
    <row r="1582" spans="1:17">
      <c r="A1582" s="36" t="s">
        <v>9421</v>
      </c>
      <c r="B1582" s="36" t="str">
        <f t="shared" si="120"/>
        <v>_21381</v>
      </c>
      <c r="C1582" s="36" t="s">
        <v>6512</v>
      </c>
      <c r="D1582" s="36" t="s">
        <v>89</v>
      </c>
      <c r="E1582" s="36" t="str">
        <f t="shared" si="121"/>
        <v>_CAMSU</v>
      </c>
      <c r="F1582" s="36" t="s">
        <v>46</v>
      </c>
      <c r="G1582" s="36" t="s">
        <v>1031</v>
      </c>
      <c r="H1582" s="36" t="str">
        <f t="shared" si="122"/>
        <v>_VCUGA</v>
      </c>
      <c r="I1582" s="36" t="s">
        <v>1032</v>
      </c>
      <c r="J1582" s="36" t="s">
        <v>1576</v>
      </c>
      <c r="K1582" s="36" t="str">
        <f t="shared" si="123"/>
        <v>_UGDNS</v>
      </c>
      <c r="L1582" s="36" t="s">
        <v>1577</v>
      </c>
      <c r="M1582" s="36" t="s">
        <v>1631</v>
      </c>
      <c r="N1582" s="36" t="str">
        <f t="shared" si="124"/>
        <v>_USSAS</v>
      </c>
      <c r="O1582" s="36" t="s">
        <v>1632</v>
      </c>
      <c r="P1582" s="36" t="s">
        <v>1647</v>
      </c>
      <c r="Q1582" s="36" t="s">
        <v>1648</v>
      </c>
    </row>
    <row r="1583" spans="1:17">
      <c r="A1583" s="36" t="s">
        <v>9422</v>
      </c>
      <c r="B1583" s="36" t="str">
        <f t="shared" si="120"/>
        <v>_18940</v>
      </c>
      <c r="C1583" s="36" t="s">
        <v>1691</v>
      </c>
      <c r="D1583" s="36" t="s">
        <v>89</v>
      </c>
      <c r="E1583" s="36" t="str">
        <f t="shared" si="121"/>
        <v>_CAMSU</v>
      </c>
      <c r="F1583" s="36" t="s">
        <v>46</v>
      </c>
      <c r="G1583" s="36" t="s">
        <v>1031</v>
      </c>
      <c r="H1583" s="36" t="str">
        <f t="shared" si="122"/>
        <v>_VCUGA</v>
      </c>
      <c r="I1583" s="36" t="s">
        <v>1032</v>
      </c>
      <c r="J1583" s="36" t="s">
        <v>1685</v>
      </c>
      <c r="K1583" s="36" t="str">
        <f t="shared" si="123"/>
        <v>_UKHDS</v>
      </c>
      <c r="L1583" s="36" t="s">
        <v>1686</v>
      </c>
      <c r="M1583" s="36" t="s">
        <v>1687</v>
      </c>
      <c r="N1583" s="36" t="str">
        <f t="shared" si="124"/>
        <v>_UKADS</v>
      </c>
      <c r="O1583" s="36" t="s">
        <v>1688</v>
      </c>
      <c r="P1583" s="36" t="s">
        <v>1689</v>
      </c>
      <c r="Q1583" s="36" t="s">
        <v>1690</v>
      </c>
    </row>
    <row r="1584" spans="1:17">
      <c r="A1584" s="36" t="s">
        <v>9423</v>
      </c>
      <c r="B1584" s="36" t="str">
        <f t="shared" si="120"/>
        <v>_18945</v>
      </c>
      <c r="C1584" s="36" t="s">
        <v>1692</v>
      </c>
      <c r="D1584" s="36" t="s">
        <v>89</v>
      </c>
      <c r="E1584" s="36" t="str">
        <f t="shared" si="121"/>
        <v>_CAMSU</v>
      </c>
      <c r="F1584" s="36" t="s">
        <v>46</v>
      </c>
      <c r="G1584" s="36" t="s">
        <v>1031</v>
      </c>
      <c r="H1584" s="36" t="str">
        <f t="shared" si="122"/>
        <v>_VCUGA</v>
      </c>
      <c r="I1584" s="36" t="s">
        <v>1032</v>
      </c>
      <c r="J1584" s="36" t="s">
        <v>1685</v>
      </c>
      <c r="K1584" s="36" t="str">
        <f t="shared" si="123"/>
        <v>_UKHDS</v>
      </c>
      <c r="L1584" s="36" t="s">
        <v>1686</v>
      </c>
      <c r="M1584" s="36" t="s">
        <v>1687</v>
      </c>
      <c r="N1584" s="36" t="str">
        <f t="shared" si="124"/>
        <v>_UKADS</v>
      </c>
      <c r="O1584" s="36" t="s">
        <v>1688</v>
      </c>
      <c r="P1584" s="36" t="s">
        <v>1689</v>
      </c>
      <c r="Q1584" s="36" t="s">
        <v>1690</v>
      </c>
    </row>
    <row r="1585" spans="1:17">
      <c r="A1585" s="36" t="s">
        <v>9424</v>
      </c>
      <c r="B1585" s="36" t="str">
        <f t="shared" si="120"/>
        <v>_18948</v>
      </c>
      <c r="C1585" s="36" t="s">
        <v>1693</v>
      </c>
      <c r="D1585" s="36" t="s">
        <v>89</v>
      </c>
      <c r="E1585" s="36" t="str">
        <f t="shared" si="121"/>
        <v>_CAMSU</v>
      </c>
      <c r="F1585" s="36" t="s">
        <v>46</v>
      </c>
      <c r="G1585" s="36" t="s">
        <v>1031</v>
      </c>
      <c r="H1585" s="36" t="str">
        <f t="shared" si="122"/>
        <v>_VCUGA</v>
      </c>
      <c r="I1585" s="36" t="s">
        <v>1032</v>
      </c>
      <c r="J1585" s="36" t="s">
        <v>1685</v>
      </c>
      <c r="K1585" s="36" t="str">
        <f t="shared" si="123"/>
        <v>_UKHDS</v>
      </c>
      <c r="L1585" s="36" t="s">
        <v>1686</v>
      </c>
      <c r="M1585" s="36" t="s">
        <v>1687</v>
      </c>
      <c r="N1585" s="36" t="str">
        <f t="shared" si="124"/>
        <v>_UKADS</v>
      </c>
      <c r="O1585" s="36" t="s">
        <v>1688</v>
      </c>
      <c r="P1585" s="36" t="s">
        <v>1689</v>
      </c>
      <c r="Q1585" s="36" t="s">
        <v>1690</v>
      </c>
    </row>
    <row r="1586" spans="1:17">
      <c r="A1586" s="36" t="s">
        <v>9425</v>
      </c>
      <c r="B1586" s="36" t="str">
        <f t="shared" si="120"/>
        <v>_18949</v>
      </c>
      <c r="C1586" s="36" t="s">
        <v>1694</v>
      </c>
      <c r="D1586" s="36" t="s">
        <v>89</v>
      </c>
      <c r="E1586" s="36" t="str">
        <f t="shared" si="121"/>
        <v>_CAMSU</v>
      </c>
      <c r="F1586" s="36" t="s">
        <v>46</v>
      </c>
      <c r="G1586" s="36" t="s">
        <v>1031</v>
      </c>
      <c r="H1586" s="36" t="str">
        <f t="shared" si="122"/>
        <v>_VCUGA</v>
      </c>
      <c r="I1586" s="36" t="s">
        <v>1032</v>
      </c>
      <c r="J1586" s="36" t="s">
        <v>1685</v>
      </c>
      <c r="K1586" s="36" t="str">
        <f t="shared" si="123"/>
        <v>_UKHDS</v>
      </c>
      <c r="L1586" s="36" t="s">
        <v>1686</v>
      </c>
      <c r="M1586" s="36" t="s">
        <v>1687</v>
      </c>
      <c r="N1586" s="36" t="str">
        <f t="shared" si="124"/>
        <v>_UKADS</v>
      </c>
      <c r="O1586" s="36" t="s">
        <v>1688</v>
      </c>
      <c r="P1586" s="36" t="s">
        <v>1689</v>
      </c>
      <c r="Q1586" s="36" t="s">
        <v>1690</v>
      </c>
    </row>
    <row r="1587" spans="1:17">
      <c r="A1587" s="36" t="s">
        <v>9426</v>
      </c>
      <c r="B1587" s="36" t="str">
        <f t="shared" si="120"/>
        <v>_18970</v>
      </c>
      <c r="C1587" s="36" t="s">
        <v>1695</v>
      </c>
      <c r="D1587" s="36" t="s">
        <v>89</v>
      </c>
      <c r="E1587" s="36" t="str">
        <f t="shared" si="121"/>
        <v>_CAMSU</v>
      </c>
      <c r="F1587" s="36" t="s">
        <v>46</v>
      </c>
      <c r="G1587" s="36" t="s">
        <v>1031</v>
      </c>
      <c r="H1587" s="36" t="str">
        <f t="shared" si="122"/>
        <v>_VCUGA</v>
      </c>
      <c r="I1587" s="36" t="s">
        <v>1032</v>
      </c>
      <c r="J1587" s="36" t="s">
        <v>1685</v>
      </c>
      <c r="K1587" s="36" t="str">
        <f t="shared" si="123"/>
        <v>_UKHDS</v>
      </c>
      <c r="L1587" s="36" t="s">
        <v>1686</v>
      </c>
      <c r="M1587" s="36" t="s">
        <v>1687</v>
      </c>
      <c r="N1587" s="36" t="str">
        <f t="shared" si="124"/>
        <v>_UKADS</v>
      </c>
      <c r="O1587" s="36" t="s">
        <v>1688</v>
      </c>
      <c r="P1587" s="36" t="s">
        <v>1689</v>
      </c>
      <c r="Q1587" s="36" t="s">
        <v>1690</v>
      </c>
    </row>
    <row r="1588" spans="1:17">
      <c r="A1588" s="36" t="s">
        <v>9427</v>
      </c>
      <c r="B1588" s="36" t="str">
        <f t="shared" si="120"/>
        <v>_32435</v>
      </c>
      <c r="C1588" s="36" t="s">
        <v>1700</v>
      </c>
      <c r="D1588" s="36" t="s">
        <v>89</v>
      </c>
      <c r="E1588" s="36" t="str">
        <f t="shared" si="121"/>
        <v>_CAMSU</v>
      </c>
      <c r="F1588" s="36" t="s">
        <v>46</v>
      </c>
      <c r="G1588" s="36" t="s">
        <v>1031</v>
      </c>
      <c r="H1588" s="36" t="str">
        <f t="shared" si="122"/>
        <v>_VCUGA</v>
      </c>
      <c r="I1588" s="36" t="s">
        <v>1032</v>
      </c>
      <c r="J1588" s="36" t="s">
        <v>1685</v>
      </c>
      <c r="K1588" s="36" t="str">
        <f t="shared" si="123"/>
        <v>_UKHDS</v>
      </c>
      <c r="L1588" s="36" t="s">
        <v>1686</v>
      </c>
      <c r="M1588" s="36" t="s">
        <v>1696</v>
      </c>
      <c r="N1588" s="36" t="str">
        <f t="shared" si="124"/>
        <v>_UKATH</v>
      </c>
      <c r="O1588" s="36" t="s">
        <v>1697</v>
      </c>
      <c r="P1588" s="36" t="s">
        <v>1698</v>
      </c>
      <c r="Q1588" s="36" t="s">
        <v>1699</v>
      </c>
    </row>
    <row r="1589" spans="1:17">
      <c r="A1589" s="36" t="s">
        <v>9428</v>
      </c>
      <c r="B1589" s="36" t="str">
        <f t="shared" si="120"/>
        <v>_32436</v>
      </c>
      <c r="C1589" s="36" t="s">
        <v>1701</v>
      </c>
      <c r="D1589" s="36" t="s">
        <v>89</v>
      </c>
      <c r="E1589" s="36" t="str">
        <f t="shared" si="121"/>
        <v>_CAMSU</v>
      </c>
      <c r="F1589" s="36" t="s">
        <v>46</v>
      </c>
      <c r="G1589" s="36" t="s">
        <v>1031</v>
      </c>
      <c r="H1589" s="36" t="str">
        <f t="shared" si="122"/>
        <v>_VCUGA</v>
      </c>
      <c r="I1589" s="36" t="s">
        <v>1032</v>
      </c>
      <c r="J1589" s="36" t="s">
        <v>1685</v>
      </c>
      <c r="K1589" s="36" t="str">
        <f t="shared" si="123"/>
        <v>_UKHDS</v>
      </c>
      <c r="L1589" s="36" t="s">
        <v>1686</v>
      </c>
      <c r="M1589" s="36" t="s">
        <v>1696</v>
      </c>
      <c r="N1589" s="36" t="str">
        <f t="shared" si="124"/>
        <v>_UKATH</v>
      </c>
      <c r="O1589" s="36" t="s">
        <v>1697</v>
      </c>
      <c r="P1589" s="36" t="s">
        <v>1698</v>
      </c>
      <c r="Q1589" s="36" t="s">
        <v>1699</v>
      </c>
    </row>
    <row r="1590" spans="1:17">
      <c r="A1590" s="36" t="s">
        <v>9429</v>
      </c>
      <c r="B1590" s="36" t="str">
        <f t="shared" si="120"/>
        <v>_32437</v>
      </c>
      <c r="C1590" s="36" t="s">
        <v>1702</v>
      </c>
      <c r="D1590" s="36" t="s">
        <v>89</v>
      </c>
      <c r="E1590" s="36" t="str">
        <f t="shared" si="121"/>
        <v>_CAMSU</v>
      </c>
      <c r="F1590" s="36" t="s">
        <v>46</v>
      </c>
      <c r="G1590" s="36" t="s">
        <v>1031</v>
      </c>
      <c r="H1590" s="36" t="str">
        <f t="shared" si="122"/>
        <v>_VCUGA</v>
      </c>
      <c r="I1590" s="36" t="s">
        <v>1032</v>
      </c>
      <c r="J1590" s="36" t="s">
        <v>1685</v>
      </c>
      <c r="K1590" s="36" t="str">
        <f t="shared" si="123"/>
        <v>_UKHDS</v>
      </c>
      <c r="L1590" s="36" t="s">
        <v>1686</v>
      </c>
      <c r="M1590" s="36" t="s">
        <v>1696</v>
      </c>
      <c r="N1590" s="36" t="str">
        <f t="shared" si="124"/>
        <v>_UKATH</v>
      </c>
      <c r="O1590" s="36" t="s">
        <v>1697</v>
      </c>
      <c r="P1590" s="36" t="s">
        <v>1698</v>
      </c>
      <c r="Q1590" s="36" t="s">
        <v>1699</v>
      </c>
    </row>
    <row r="1591" spans="1:17">
      <c r="A1591" s="36" t="s">
        <v>9430</v>
      </c>
      <c r="B1591" s="36" t="str">
        <f t="shared" si="120"/>
        <v>_32438</v>
      </c>
      <c r="C1591" s="36" t="s">
        <v>1703</v>
      </c>
      <c r="D1591" s="36" t="s">
        <v>89</v>
      </c>
      <c r="E1591" s="36" t="str">
        <f t="shared" si="121"/>
        <v>_CAMSU</v>
      </c>
      <c r="F1591" s="36" t="s">
        <v>46</v>
      </c>
      <c r="G1591" s="36" t="s">
        <v>1031</v>
      </c>
      <c r="H1591" s="36" t="str">
        <f t="shared" si="122"/>
        <v>_VCUGA</v>
      </c>
      <c r="I1591" s="36" t="s">
        <v>1032</v>
      </c>
      <c r="J1591" s="36" t="s">
        <v>1685</v>
      </c>
      <c r="K1591" s="36" t="str">
        <f t="shared" si="123"/>
        <v>_UKHDS</v>
      </c>
      <c r="L1591" s="36" t="s">
        <v>1686</v>
      </c>
      <c r="M1591" s="36" t="s">
        <v>1696</v>
      </c>
      <c r="N1591" s="36" t="str">
        <f t="shared" si="124"/>
        <v>_UKATH</v>
      </c>
      <c r="O1591" s="36" t="s">
        <v>1697</v>
      </c>
      <c r="P1591" s="36" t="s">
        <v>1698</v>
      </c>
      <c r="Q1591" s="36" t="s">
        <v>1699</v>
      </c>
    </row>
    <row r="1592" spans="1:17">
      <c r="A1592" s="36" t="s">
        <v>9431</v>
      </c>
      <c r="B1592" s="36" t="str">
        <f t="shared" si="120"/>
        <v>_32439</v>
      </c>
      <c r="C1592" s="36" t="s">
        <v>1704</v>
      </c>
      <c r="D1592" s="36" t="s">
        <v>89</v>
      </c>
      <c r="E1592" s="36" t="str">
        <f t="shared" si="121"/>
        <v>_CAMSU</v>
      </c>
      <c r="F1592" s="36" t="s">
        <v>46</v>
      </c>
      <c r="G1592" s="36" t="s">
        <v>1031</v>
      </c>
      <c r="H1592" s="36" t="str">
        <f t="shared" si="122"/>
        <v>_VCUGA</v>
      </c>
      <c r="I1592" s="36" t="s">
        <v>1032</v>
      </c>
      <c r="J1592" s="36" t="s">
        <v>1685</v>
      </c>
      <c r="K1592" s="36" t="str">
        <f t="shared" si="123"/>
        <v>_UKHDS</v>
      </c>
      <c r="L1592" s="36" t="s">
        <v>1686</v>
      </c>
      <c r="M1592" s="36" t="s">
        <v>1696</v>
      </c>
      <c r="N1592" s="36" t="str">
        <f t="shared" si="124"/>
        <v>_UKATH</v>
      </c>
      <c r="O1592" s="36" t="s">
        <v>1697</v>
      </c>
      <c r="P1592" s="36" t="s">
        <v>1698</v>
      </c>
      <c r="Q1592" s="36" t="s">
        <v>1699</v>
      </c>
    </row>
    <row r="1593" spans="1:17">
      <c r="A1593" s="36" t="s">
        <v>9432</v>
      </c>
      <c r="B1593" s="36" t="str">
        <f t="shared" si="120"/>
        <v>_32440</v>
      </c>
      <c r="C1593" s="36" t="s">
        <v>1705</v>
      </c>
      <c r="D1593" s="36" t="s">
        <v>89</v>
      </c>
      <c r="E1593" s="36" t="str">
        <f t="shared" si="121"/>
        <v>_CAMSU</v>
      </c>
      <c r="F1593" s="36" t="s">
        <v>46</v>
      </c>
      <c r="G1593" s="36" t="s">
        <v>1031</v>
      </c>
      <c r="H1593" s="36" t="str">
        <f t="shared" si="122"/>
        <v>_VCUGA</v>
      </c>
      <c r="I1593" s="36" t="s">
        <v>1032</v>
      </c>
      <c r="J1593" s="36" t="s">
        <v>1685</v>
      </c>
      <c r="K1593" s="36" t="str">
        <f t="shared" si="123"/>
        <v>_UKHDS</v>
      </c>
      <c r="L1593" s="36" t="s">
        <v>1686</v>
      </c>
      <c r="M1593" s="36" t="s">
        <v>1696</v>
      </c>
      <c r="N1593" s="36" t="str">
        <f t="shared" si="124"/>
        <v>_UKATH</v>
      </c>
      <c r="O1593" s="36" t="s">
        <v>1697</v>
      </c>
      <c r="P1593" s="36" t="s">
        <v>1698</v>
      </c>
      <c r="Q1593" s="36" t="s">
        <v>1699</v>
      </c>
    </row>
    <row r="1594" spans="1:17">
      <c r="A1594" s="36" t="s">
        <v>9433</v>
      </c>
      <c r="B1594" s="36" t="str">
        <f t="shared" si="120"/>
        <v>_32441</v>
      </c>
      <c r="C1594" s="36" t="s">
        <v>1706</v>
      </c>
      <c r="D1594" s="36" t="s">
        <v>89</v>
      </c>
      <c r="E1594" s="36" t="str">
        <f t="shared" si="121"/>
        <v>_CAMSU</v>
      </c>
      <c r="F1594" s="36" t="s">
        <v>46</v>
      </c>
      <c r="G1594" s="36" t="s">
        <v>1031</v>
      </c>
      <c r="H1594" s="36" t="str">
        <f t="shared" si="122"/>
        <v>_VCUGA</v>
      </c>
      <c r="I1594" s="36" t="s">
        <v>1032</v>
      </c>
      <c r="J1594" s="36" t="s">
        <v>1685</v>
      </c>
      <c r="K1594" s="36" t="str">
        <f t="shared" si="123"/>
        <v>_UKHDS</v>
      </c>
      <c r="L1594" s="36" t="s">
        <v>1686</v>
      </c>
      <c r="M1594" s="36" t="s">
        <v>1696</v>
      </c>
      <c r="N1594" s="36" t="str">
        <f t="shared" si="124"/>
        <v>_UKATH</v>
      </c>
      <c r="O1594" s="36" t="s">
        <v>1697</v>
      </c>
      <c r="P1594" s="36" t="s">
        <v>1698</v>
      </c>
      <c r="Q1594" s="36" t="s">
        <v>1699</v>
      </c>
    </row>
    <row r="1595" spans="1:17">
      <c r="A1595" s="36" t="s">
        <v>9434</v>
      </c>
      <c r="B1595" s="36" t="str">
        <f t="shared" si="120"/>
        <v>_32442</v>
      </c>
      <c r="C1595" s="36" t="s">
        <v>1707</v>
      </c>
      <c r="D1595" s="36" t="s">
        <v>89</v>
      </c>
      <c r="E1595" s="36" t="str">
        <f t="shared" si="121"/>
        <v>_CAMSU</v>
      </c>
      <c r="F1595" s="36" t="s">
        <v>46</v>
      </c>
      <c r="G1595" s="36" t="s">
        <v>1031</v>
      </c>
      <c r="H1595" s="36" t="str">
        <f t="shared" si="122"/>
        <v>_VCUGA</v>
      </c>
      <c r="I1595" s="36" t="s">
        <v>1032</v>
      </c>
      <c r="J1595" s="36" t="s">
        <v>1685</v>
      </c>
      <c r="K1595" s="36" t="str">
        <f t="shared" si="123"/>
        <v>_UKHDS</v>
      </c>
      <c r="L1595" s="36" t="s">
        <v>1686</v>
      </c>
      <c r="M1595" s="36" t="s">
        <v>1696</v>
      </c>
      <c r="N1595" s="36" t="str">
        <f t="shared" si="124"/>
        <v>_UKATH</v>
      </c>
      <c r="O1595" s="36" t="s">
        <v>1697</v>
      </c>
      <c r="P1595" s="36" t="s">
        <v>1698</v>
      </c>
      <c r="Q1595" s="36" t="s">
        <v>1699</v>
      </c>
    </row>
    <row r="1596" spans="1:17">
      <c r="A1596" s="36" t="s">
        <v>9435</v>
      </c>
      <c r="B1596" s="36" t="str">
        <f t="shared" si="120"/>
        <v>_32443</v>
      </c>
      <c r="C1596" s="36" t="s">
        <v>1708</v>
      </c>
      <c r="D1596" s="36" t="s">
        <v>89</v>
      </c>
      <c r="E1596" s="36" t="str">
        <f t="shared" si="121"/>
        <v>_CAMSU</v>
      </c>
      <c r="F1596" s="36" t="s">
        <v>46</v>
      </c>
      <c r="G1596" s="36" t="s">
        <v>1031</v>
      </c>
      <c r="H1596" s="36" t="str">
        <f t="shared" si="122"/>
        <v>_VCUGA</v>
      </c>
      <c r="I1596" s="36" t="s">
        <v>1032</v>
      </c>
      <c r="J1596" s="36" t="s">
        <v>1685</v>
      </c>
      <c r="K1596" s="36" t="str">
        <f t="shared" si="123"/>
        <v>_UKHDS</v>
      </c>
      <c r="L1596" s="36" t="s">
        <v>1686</v>
      </c>
      <c r="M1596" s="36" t="s">
        <v>1696</v>
      </c>
      <c r="N1596" s="36" t="str">
        <f t="shared" si="124"/>
        <v>_UKATH</v>
      </c>
      <c r="O1596" s="36" t="s">
        <v>1697</v>
      </c>
      <c r="P1596" s="36" t="s">
        <v>1698</v>
      </c>
      <c r="Q1596" s="36" t="s">
        <v>1699</v>
      </c>
    </row>
    <row r="1597" spans="1:17">
      <c r="A1597" s="36" t="s">
        <v>9436</v>
      </c>
      <c r="B1597" s="36" t="str">
        <f t="shared" si="120"/>
        <v>_32426</v>
      </c>
      <c r="C1597" s="36" t="s">
        <v>1711</v>
      </c>
      <c r="D1597" s="36" t="s">
        <v>89</v>
      </c>
      <c r="E1597" s="36" t="str">
        <f t="shared" si="121"/>
        <v>_CAMSU</v>
      </c>
      <c r="F1597" s="36" t="s">
        <v>46</v>
      </c>
      <c r="G1597" s="36" t="s">
        <v>1031</v>
      </c>
      <c r="H1597" s="36" t="str">
        <f t="shared" si="122"/>
        <v>_VCUGA</v>
      </c>
      <c r="I1597" s="36" t="s">
        <v>1032</v>
      </c>
      <c r="J1597" s="36" t="s">
        <v>1685</v>
      </c>
      <c r="K1597" s="36" t="str">
        <f t="shared" si="123"/>
        <v>_UKHDS</v>
      </c>
      <c r="L1597" s="36" t="s">
        <v>1686</v>
      </c>
      <c r="M1597" s="36" t="s">
        <v>1696</v>
      </c>
      <c r="N1597" s="36" t="str">
        <f t="shared" si="124"/>
        <v>_UKATH</v>
      </c>
      <c r="O1597" s="36" t="s">
        <v>1697</v>
      </c>
      <c r="P1597" s="36" t="s">
        <v>1709</v>
      </c>
      <c r="Q1597" s="36" t="s">
        <v>1710</v>
      </c>
    </row>
    <row r="1598" spans="1:17">
      <c r="A1598" s="36" t="s">
        <v>9437</v>
      </c>
      <c r="B1598" s="36" t="str">
        <f t="shared" si="120"/>
        <v>_32427</v>
      </c>
      <c r="C1598" s="36" t="s">
        <v>1712</v>
      </c>
      <c r="D1598" s="36" t="s">
        <v>89</v>
      </c>
      <c r="E1598" s="36" t="str">
        <f t="shared" si="121"/>
        <v>_CAMSU</v>
      </c>
      <c r="F1598" s="36" t="s">
        <v>46</v>
      </c>
      <c r="G1598" s="36" t="s">
        <v>1031</v>
      </c>
      <c r="H1598" s="36" t="str">
        <f t="shared" si="122"/>
        <v>_VCUGA</v>
      </c>
      <c r="I1598" s="36" t="s">
        <v>1032</v>
      </c>
      <c r="J1598" s="36" t="s">
        <v>1685</v>
      </c>
      <c r="K1598" s="36" t="str">
        <f t="shared" si="123"/>
        <v>_UKHDS</v>
      </c>
      <c r="L1598" s="36" t="s">
        <v>1686</v>
      </c>
      <c r="M1598" s="36" t="s">
        <v>1696</v>
      </c>
      <c r="N1598" s="36" t="str">
        <f t="shared" si="124"/>
        <v>_UKATH</v>
      </c>
      <c r="O1598" s="36" t="s">
        <v>1697</v>
      </c>
      <c r="P1598" s="36" t="s">
        <v>1709</v>
      </c>
      <c r="Q1598" s="36" t="s">
        <v>1710</v>
      </c>
    </row>
    <row r="1599" spans="1:17">
      <c r="A1599" s="36" t="s">
        <v>9438</v>
      </c>
      <c r="B1599" s="36" t="str">
        <f t="shared" si="120"/>
        <v>_32428</v>
      </c>
      <c r="C1599" s="36" t="s">
        <v>1713</v>
      </c>
      <c r="D1599" s="36" t="s">
        <v>89</v>
      </c>
      <c r="E1599" s="36" t="str">
        <f t="shared" si="121"/>
        <v>_CAMSU</v>
      </c>
      <c r="F1599" s="36" t="s">
        <v>46</v>
      </c>
      <c r="G1599" s="36" t="s">
        <v>1031</v>
      </c>
      <c r="H1599" s="36" t="str">
        <f t="shared" si="122"/>
        <v>_VCUGA</v>
      </c>
      <c r="I1599" s="36" t="s">
        <v>1032</v>
      </c>
      <c r="J1599" s="36" t="s">
        <v>1685</v>
      </c>
      <c r="K1599" s="36" t="str">
        <f t="shared" si="123"/>
        <v>_UKHDS</v>
      </c>
      <c r="L1599" s="36" t="s">
        <v>1686</v>
      </c>
      <c r="M1599" s="36" t="s">
        <v>1696</v>
      </c>
      <c r="N1599" s="36" t="str">
        <f t="shared" si="124"/>
        <v>_UKATH</v>
      </c>
      <c r="O1599" s="36" t="s">
        <v>1697</v>
      </c>
      <c r="P1599" s="36" t="s">
        <v>1709</v>
      </c>
      <c r="Q1599" s="36" t="s">
        <v>1710</v>
      </c>
    </row>
    <row r="1600" spans="1:17">
      <c r="A1600" s="36" t="s">
        <v>9439</v>
      </c>
      <c r="B1600" s="36" t="str">
        <f t="shared" si="120"/>
        <v>_32429</v>
      </c>
      <c r="C1600" s="36" t="s">
        <v>1714</v>
      </c>
      <c r="D1600" s="36" t="s">
        <v>89</v>
      </c>
      <c r="E1600" s="36" t="str">
        <f t="shared" si="121"/>
        <v>_CAMSU</v>
      </c>
      <c r="F1600" s="36" t="s">
        <v>46</v>
      </c>
      <c r="G1600" s="36" t="s">
        <v>1031</v>
      </c>
      <c r="H1600" s="36" t="str">
        <f t="shared" si="122"/>
        <v>_VCUGA</v>
      </c>
      <c r="I1600" s="36" t="s">
        <v>1032</v>
      </c>
      <c r="J1600" s="36" t="s">
        <v>1685</v>
      </c>
      <c r="K1600" s="36" t="str">
        <f t="shared" si="123"/>
        <v>_UKHDS</v>
      </c>
      <c r="L1600" s="36" t="s">
        <v>1686</v>
      </c>
      <c r="M1600" s="36" t="s">
        <v>1696</v>
      </c>
      <c r="N1600" s="36" t="str">
        <f t="shared" si="124"/>
        <v>_UKATH</v>
      </c>
      <c r="O1600" s="36" t="s">
        <v>1697</v>
      </c>
      <c r="P1600" s="36" t="s">
        <v>1709</v>
      </c>
      <c r="Q1600" s="36" t="s">
        <v>1710</v>
      </c>
    </row>
    <row r="1601" spans="1:17">
      <c r="A1601" s="36" t="s">
        <v>9440</v>
      </c>
      <c r="B1601" s="36" t="str">
        <f t="shared" si="120"/>
        <v>_32430</v>
      </c>
      <c r="C1601" s="36" t="s">
        <v>1715</v>
      </c>
      <c r="D1601" s="36" t="s">
        <v>89</v>
      </c>
      <c r="E1601" s="36" t="str">
        <f t="shared" si="121"/>
        <v>_CAMSU</v>
      </c>
      <c r="F1601" s="36" t="s">
        <v>46</v>
      </c>
      <c r="G1601" s="36" t="s">
        <v>1031</v>
      </c>
      <c r="H1601" s="36" t="str">
        <f t="shared" si="122"/>
        <v>_VCUGA</v>
      </c>
      <c r="I1601" s="36" t="s">
        <v>1032</v>
      </c>
      <c r="J1601" s="36" t="s">
        <v>1685</v>
      </c>
      <c r="K1601" s="36" t="str">
        <f t="shared" si="123"/>
        <v>_UKHDS</v>
      </c>
      <c r="L1601" s="36" t="s">
        <v>1686</v>
      </c>
      <c r="M1601" s="36" t="s">
        <v>1696</v>
      </c>
      <c r="N1601" s="36" t="str">
        <f t="shared" si="124"/>
        <v>_UKATH</v>
      </c>
      <c r="O1601" s="36" t="s">
        <v>1697</v>
      </c>
      <c r="P1601" s="36" t="s">
        <v>1709</v>
      </c>
      <c r="Q1601" s="36" t="s">
        <v>1710</v>
      </c>
    </row>
    <row r="1602" spans="1:17">
      <c r="A1602" s="36" t="s">
        <v>9441</v>
      </c>
      <c r="B1602" s="36" t="str">
        <f t="shared" si="120"/>
        <v>_32431</v>
      </c>
      <c r="C1602" s="36" t="s">
        <v>1716</v>
      </c>
      <c r="D1602" s="36" t="s">
        <v>89</v>
      </c>
      <c r="E1602" s="36" t="str">
        <f t="shared" si="121"/>
        <v>_CAMSU</v>
      </c>
      <c r="F1602" s="36" t="s">
        <v>46</v>
      </c>
      <c r="G1602" s="36" t="s">
        <v>1031</v>
      </c>
      <c r="H1602" s="36" t="str">
        <f t="shared" si="122"/>
        <v>_VCUGA</v>
      </c>
      <c r="I1602" s="36" t="s">
        <v>1032</v>
      </c>
      <c r="J1602" s="36" t="s">
        <v>1685</v>
      </c>
      <c r="K1602" s="36" t="str">
        <f t="shared" si="123"/>
        <v>_UKHDS</v>
      </c>
      <c r="L1602" s="36" t="s">
        <v>1686</v>
      </c>
      <c r="M1602" s="36" t="s">
        <v>1696</v>
      </c>
      <c r="N1602" s="36" t="str">
        <f t="shared" si="124"/>
        <v>_UKATH</v>
      </c>
      <c r="O1602" s="36" t="s">
        <v>1697</v>
      </c>
      <c r="P1602" s="36" t="s">
        <v>1709</v>
      </c>
      <c r="Q1602" s="36" t="s">
        <v>1710</v>
      </c>
    </row>
    <row r="1603" spans="1:17">
      <c r="A1603" s="36" t="s">
        <v>9442</v>
      </c>
      <c r="B1603" s="36" t="str">
        <f t="shared" si="120"/>
        <v>_32432</v>
      </c>
      <c r="C1603" s="36" t="s">
        <v>1717</v>
      </c>
      <c r="D1603" s="36" t="s">
        <v>89</v>
      </c>
      <c r="E1603" s="36" t="str">
        <f t="shared" si="121"/>
        <v>_CAMSU</v>
      </c>
      <c r="F1603" s="36" t="s">
        <v>46</v>
      </c>
      <c r="G1603" s="36" t="s">
        <v>1031</v>
      </c>
      <c r="H1603" s="36" t="str">
        <f t="shared" si="122"/>
        <v>_VCUGA</v>
      </c>
      <c r="I1603" s="36" t="s">
        <v>1032</v>
      </c>
      <c r="J1603" s="36" t="s">
        <v>1685</v>
      </c>
      <c r="K1603" s="36" t="str">
        <f t="shared" si="123"/>
        <v>_UKHDS</v>
      </c>
      <c r="L1603" s="36" t="s">
        <v>1686</v>
      </c>
      <c r="M1603" s="36" t="s">
        <v>1696</v>
      </c>
      <c r="N1603" s="36" t="str">
        <f t="shared" si="124"/>
        <v>_UKATH</v>
      </c>
      <c r="O1603" s="36" t="s">
        <v>1697</v>
      </c>
      <c r="P1603" s="36" t="s">
        <v>1709</v>
      </c>
      <c r="Q1603" s="36" t="s">
        <v>1710</v>
      </c>
    </row>
    <row r="1604" spans="1:17">
      <c r="A1604" s="36" t="s">
        <v>9443</v>
      </c>
      <c r="B1604" s="36" t="str">
        <f t="shared" ref="B1604:B1667" si="125">"_"&amp;A1604</f>
        <v>_32433</v>
      </c>
      <c r="C1604" s="36" t="s">
        <v>1718</v>
      </c>
      <c r="D1604" s="36" t="s">
        <v>89</v>
      </c>
      <c r="E1604" s="36" t="str">
        <f t="shared" ref="E1604:E1667" si="126">"_"&amp;D1604</f>
        <v>_CAMSU</v>
      </c>
      <c r="F1604" s="36" t="s">
        <v>46</v>
      </c>
      <c r="G1604" s="36" t="s">
        <v>1031</v>
      </c>
      <c r="H1604" s="36" t="str">
        <f t="shared" ref="H1604:H1667" si="127">"_"&amp;G1604</f>
        <v>_VCUGA</v>
      </c>
      <c r="I1604" s="36" t="s">
        <v>1032</v>
      </c>
      <c r="J1604" s="36" t="s">
        <v>1685</v>
      </c>
      <c r="K1604" s="36" t="str">
        <f t="shared" ref="K1604:K1667" si="128">"_"&amp;J1604</f>
        <v>_UKHDS</v>
      </c>
      <c r="L1604" s="36" t="s">
        <v>1686</v>
      </c>
      <c r="M1604" s="36" t="s">
        <v>1696</v>
      </c>
      <c r="N1604" s="36" t="str">
        <f t="shared" ref="N1604:N1667" si="129">"_"&amp;M1604</f>
        <v>_UKATH</v>
      </c>
      <c r="O1604" s="36" t="s">
        <v>1697</v>
      </c>
      <c r="P1604" s="36" t="s">
        <v>1709</v>
      </c>
      <c r="Q1604" s="36" t="s">
        <v>1710</v>
      </c>
    </row>
    <row r="1605" spans="1:17">
      <c r="A1605" s="36" t="s">
        <v>9444</v>
      </c>
      <c r="B1605" s="36" t="str">
        <f t="shared" si="125"/>
        <v>_32434</v>
      </c>
      <c r="C1605" s="36" t="s">
        <v>1719</v>
      </c>
      <c r="D1605" s="36" t="s">
        <v>89</v>
      </c>
      <c r="E1605" s="36" t="str">
        <f t="shared" si="126"/>
        <v>_CAMSU</v>
      </c>
      <c r="F1605" s="36" t="s">
        <v>46</v>
      </c>
      <c r="G1605" s="36" t="s">
        <v>1031</v>
      </c>
      <c r="H1605" s="36" t="str">
        <f t="shared" si="127"/>
        <v>_VCUGA</v>
      </c>
      <c r="I1605" s="36" t="s">
        <v>1032</v>
      </c>
      <c r="J1605" s="36" t="s">
        <v>1685</v>
      </c>
      <c r="K1605" s="36" t="str">
        <f t="shared" si="128"/>
        <v>_UKHDS</v>
      </c>
      <c r="L1605" s="36" t="s">
        <v>1686</v>
      </c>
      <c r="M1605" s="36" t="s">
        <v>1696</v>
      </c>
      <c r="N1605" s="36" t="str">
        <f t="shared" si="129"/>
        <v>_UKATH</v>
      </c>
      <c r="O1605" s="36" t="s">
        <v>1697</v>
      </c>
      <c r="P1605" s="36" t="s">
        <v>1709</v>
      </c>
      <c r="Q1605" s="36" t="s">
        <v>1710</v>
      </c>
    </row>
    <row r="1606" spans="1:17">
      <c r="A1606" s="36" t="s">
        <v>9445</v>
      </c>
      <c r="B1606" s="36" t="str">
        <f t="shared" si="125"/>
        <v>_18941</v>
      </c>
      <c r="C1606" s="36" t="s">
        <v>9446</v>
      </c>
      <c r="D1606" s="36" t="s">
        <v>89</v>
      </c>
      <c r="E1606" s="36" t="str">
        <f t="shared" si="126"/>
        <v>_CAMSU</v>
      </c>
      <c r="F1606" s="36" t="s">
        <v>46</v>
      </c>
      <c r="G1606" s="36" t="s">
        <v>1031</v>
      </c>
      <c r="H1606" s="36" t="str">
        <f t="shared" si="127"/>
        <v>_VCUGA</v>
      </c>
      <c r="I1606" s="36" t="s">
        <v>1032</v>
      </c>
      <c r="J1606" s="36" t="s">
        <v>1685</v>
      </c>
      <c r="K1606" s="36" t="str">
        <f t="shared" si="128"/>
        <v>_UKHDS</v>
      </c>
      <c r="L1606" s="36" t="s">
        <v>1686</v>
      </c>
      <c r="M1606" s="36" t="s">
        <v>1720</v>
      </c>
      <c r="N1606" s="36" t="str">
        <f t="shared" si="129"/>
        <v>_UKBUD</v>
      </c>
      <c r="O1606" s="36" t="s">
        <v>1721</v>
      </c>
      <c r="P1606" s="36" t="s">
        <v>1722</v>
      </c>
      <c r="Q1606" s="36" t="s">
        <v>1723</v>
      </c>
    </row>
    <row r="1607" spans="1:17">
      <c r="A1607" s="36" t="s">
        <v>9447</v>
      </c>
      <c r="B1607" s="36" t="str">
        <f t="shared" si="125"/>
        <v>_18943</v>
      </c>
      <c r="C1607" s="36" t="s">
        <v>1724</v>
      </c>
      <c r="D1607" s="36" t="s">
        <v>89</v>
      </c>
      <c r="E1607" s="36" t="str">
        <f t="shared" si="126"/>
        <v>_CAMSU</v>
      </c>
      <c r="F1607" s="36" t="s">
        <v>46</v>
      </c>
      <c r="G1607" s="36" t="s">
        <v>1031</v>
      </c>
      <c r="H1607" s="36" t="str">
        <f t="shared" si="127"/>
        <v>_VCUGA</v>
      </c>
      <c r="I1607" s="36" t="s">
        <v>1032</v>
      </c>
      <c r="J1607" s="36" t="s">
        <v>1685</v>
      </c>
      <c r="K1607" s="36" t="str">
        <f t="shared" si="128"/>
        <v>_UKHDS</v>
      </c>
      <c r="L1607" s="36" t="s">
        <v>1686</v>
      </c>
      <c r="M1607" s="36" t="s">
        <v>1720</v>
      </c>
      <c r="N1607" s="36" t="str">
        <f t="shared" si="129"/>
        <v>_UKBUD</v>
      </c>
      <c r="O1607" s="36" t="s">
        <v>1721</v>
      </c>
      <c r="P1607" s="36" t="s">
        <v>1722</v>
      </c>
      <c r="Q1607" s="36" t="s">
        <v>1723</v>
      </c>
    </row>
    <row r="1608" spans="1:17">
      <c r="A1608" s="36" t="s">
        <v>9448</v>
      </c>
      <c r="B1608" s="36" t="str">
        <f t="shared" si="125"/>
        <v>_18944</v>
      </c>
      <c r="C1608" s="36" t="s">
        <v>1725</v>
      </c>
      <c r="D1608" s="36" t="s">
        <v>89</v>
      </c>
      <c r="E1608" s="36" t="str">
        <f t="shared" si="126"/>
        <v>_CAMSU</v>
      </c>
      <c r="F1608" s="36" t="s">
        <v>46</v>
      </c>
      <c r="G1608" s="36" t="s">
        <v>1031</v>
      </c>
      <c r="H1608" s="36" t="str">
        <f t="shared" si="127"/>
        <v>_VCUGA</v>
      </c>
      <c r="I1608" s="36" t="s">
        <v>1032</v>
      </c>
      <c r="J1608" s="36" t="s">
        <v>1685</v>
      </c>
      <c r="K1608" s="36" t="str">
        <f t="shared" si="128"/>
        <v>_UKHDS</v>
      </c>
      <c r="L1608" s="36" t="s">
        <v>1686</v>
      </c>
      <c r="M1608" s="36" t="s">
        <v>1720</v>
      </c>
      <c r="N1608" s="36" t="str">
        <f t="shared" si="129"/>
        <v>_UKBUD</v>
      </c>
      <c r="O1608" s="36" t="s">
        <v>1721</v>
      </c>
      <c r="P1608" s="36" t="s">
        <v>1722</v>
      </c>
      <c r="Q1608" s="36" t="s">
        <v>1723</v>
      </c>
    </row>
    <row r="1609" spans="1:17">
      <c r="A1609" s="36" t="s">
        <v>9449</v>
      </c>
      <c r="B1609" s="36" t="str">
        <f t="shared" si="125"/>
        <v>_18969</v>
      </c>
      <c r="C1609" s="36" t="s">
        <v>1726</v>
      </c>
      <c r="D1609" s="36" t="s">
        <v>89</v>
      </c>
      <c r="E1609" s="36" t="str">
        <f t="shared" si="126"/>
        <v>_CAMSU</v>
      </c>
      <c r="F1609" s="36" t="s">
        <v>46</v>
      </c>
      <c r="G1609" s="36" t="s">
        <v>1031</v>
      </c>
      <c r="H1609" s="36" t="str">
        <f t="shared" si="127"/>
        <v>_VCUGA</v>
      </c>
      <c r="I1609" s="36" t="s">
        <v>1032</v>
      </c>
      <c r="J1609" s="36" t="s">
        <v>1685</v>
      </c>
      <c r="K1609" s="36" t="str">
        <f t="shared" si="128"/>
        <v>_UKHDS</v>
      </c>
      <c r="L1609" s="36" t="s">
        <v>1686</v>
      </c>
      <c r="M1609" s="36" t="s">
        <v>1720</v>
      </c>
      <c r="N1609" s="36" t="str">
        <f t="shared" si="129"/>
        <v>_UKBUD</v>
      </c>
      <c r="O1609" s="36" t="s">
        <v>1721</v>
      </c>
      <c r="P1609" s="36" t="s">
        <v>1722</v>
      </c>
      <c r="Q1609" s="36" t="s">
        <v>1723</v>
      </c>
    </row>
    <row r="1610" spans="1:17">
      <c r="A1610" s="36" t="s">
        <v>9450</v>
      </c>
      <c r="B1610" s="36" t="str">
        <f t="shared" si="125"/>
        <v>_18924</v>
      </c>
      <c r="C1610" s="36" t="s">
        <v>1679</v>
      </c>
      <c r="D1610" s="36" t="s">
        <v>89</v>
      </c>
      <c r="E1610" s="36" t="str">
        <f t="shared" si="126"/>
        <v>_CAMSU</v>
      </c>
      <c r="F1610" s="36" t="s">
        <v>46</v>
      </c>
      <c r="G1610" s="36" t="s">
        <v>1031</v>
      </c>
      <c r="H1610" s="36" t="str">
        <f t="shared" si="127"/>
        <v>_VCUGA</v>
      </c>
      <c r="I1610" s="36" t="s">
        <v>1032</v>
      </c>
      <c r="J1610" s="36" t="s">
        <v>1685</v>
      </c>
      <c r="K1610" s="36" t="str">
        <f t="shared" si="128"/>
        <v>_UKHDS</v>
      </c>
      <c r="L1610" s="36" t="s">
        <v>1686</v>
      </c>
      <c r="M1610" s="36" t="s">
        <v>6513</v>
      </c>
      <c r="N1610" s="36" t="str">
        <f t="shared" si="129"/>
        <v>_UKCCS</v>
      </c>
      <c r="O1610" s="36" t="s">
        <v>6514</v>
      </c>
      <c r="P1610" s="36" t="s">
        <v>6515</v>
      </c>
      <c r="Q1610" s="36" t="s">
        <v>6516</v>
      </c>
    </row>
    <row r="1611" spans="1:17">
      <c r="A1611" s="36" t="s">
        <v>9451</v>
      </c>
      <c r="B1611" s="36" t="str">
        <f t="shared" si="125"/>
        <v>_18927</v>
      </c>
      <c r="C1611" s="36" t="s">
        <v>1680</v>
      </c>
      <c r="D1611" s="36" t="s">
        <v>89</v>
      </c>
      <c r="E1611" s="36" t="str">
        <f t="shared" si="126"/>
        <v>_CAMSU</v>
      </c>
      <c r="F1611" s="36" t="s">
        <v>46</v>
      </c>
      <c r="G1611" s="36" t="s">
        <v>1031</v>
      </c>
      <c r="H1611" s="36" t="str">
        <f t="shared" si="127"/>
        <v>_VCUGA</v>
      </c>
      <c r="I1611" s="36" t="s">
        <v>1032</v>
      </c>
      <c r="J1611" s="36" t="s">
        <v>1685</v>
      </c>
      <c r="K1611" s="36" t="str">
        <f t="shared" si="128"/>
        <v>_UKHDS</v>
      </c>
      <c r="L1611" s="36" t="s">
        <v>1686</v>
      </c>
      <c r="M1611" s="36" t="s">
        <v>6513</v>
      </c>
      <c r="N1611" s="36" t="str">
        <f t="shared" si="129"/>
        <v>_UKCCS</v>
      </c>
      <c r="O1611" s="36" t="s">
        <v>6514</v>
      </c>
      <c r="P1611" s="36" t="s">
        <v>6515</v>
      </c>
      <c r="Q1611" s="36" t="s">
        <v>6516</v>
      </c>
    </row>
    <row r="1612" spans="1:17">
      <c r="A1612" s="36" t="s">
        <v>9452</v>
      </c>
      <c r="B1612" s="36" t="str">
        <f t="shared" si="125"/>
        <v>_18931</v>
      </c>
      <c r="C1612" s="36" t="s">
        <v>1681</v>
      </c>
      <c r="D1612" s="36" t="s">
        <v>89</v>
      </c>
      <c r="E1612" s="36" t="str">
        <f t="shared" si="126"/>
        <v>_CAMSU</v>
      </c>
      <c r="F1612" s="36" t="s">
        <v>46</v>
      </c>
      <c r="G1612" s="36" t="s">
        <v>1031</v>
      </c>
      <c r="H1612" s="36" t="str">
        <f t="shared" si="127"/>
        <v>_VCUGA</v>
      </c>
      <c r="I1612" s="36" t="s">
        <v>1032</v>
      </c>
      <c r="J1612" s="36" t="s">
        <v>1685</v>
      </c>
      <c r="K1612" s="36" t="str">
        <f t="shared" si="128"/>
        <v>_UKHDS</v>
      </c>
      <c r="L1612" s="36" t="s">
        <v>1686</v>
      </c>
      <c r="M1612" s="36" t="s">
        <v>6513</v>
      </c>
      <c r="N1612" s="36" t="str">
        <f t="shared" si="129"/>
        <v>_UKCCS</v>
      </c>
      <c r="O1612" s="36" t="s">
        <v>6514</v>
      </c>
      <c r="P1612" s="36" t="s">
        <v>6515</v>
      </c>
      <c r="Q1612" s="36" t="s">
        <v>6516</v>
      </c>
    </row>
    <row r="1613" spans="1:17">
      <c r="A1613" s="36" t="s">
        <v>9453</v>
      </c>
      <c r="B1613" s="36" t="str">
        <f t="shared" si="125"/>
        <v>_18934</v>
      </c>
      <c r="C1613" s="36" t="s">
        <v>1682</v>
      </c>
      <c r="D1613" s="36" t="s">
        <v>89</v>
      </c>
      <c r="E1613" s="36" t="str">
        <f t="shared" si="126"/>
        <v>_CAMSU</v>
      </c>
      <c r="F1613" s="36" t="s">
        <v>46</v>
      </c>
      <c r="G1613" s="36" t="s">
        <v>1031</v>
      </c>
      <c r="H1613" s="36" t="str">
        <f t="shared" si="127"/>
        <v>_VCUGA</v>
      </c>
      <c r="I1613" s="36" t="s">
        <v>1032</v>
      </c>
      <c r="J1613" s="36" t="s">
        <v>1685</v>
      </c>
      <c r="K1613" s="36" t="str">
        <f t="shared" si="128"/>
        <v>_UKHDS</v>
      </c>
      <c r="L1613" s="36" t="s">
        <v>1686</v>
      </c>
      <c r="M1613" s="36" t="s">
        <v>6513</v>
      </c>
      <c r="N1613" s="36" t="str">
        <f t="shared" si="129"/>
        <v>_UKCCS</v>
      </c>
      <c r="O1613" s="36" t="s">
        <v>6514</v>
      </c>
      <c r="P1613" s="36" t="s">
        <v>6515</v>
      </c>
      <c r="Q1613" s="36" t="s">
        <v>6516</v>
      </c>
    </row>
    <row r="1614" spans="1:17">
      <c r="A1614" s="36" t="s">
        <v>9454</v>
      </c>
      <c r="B1614" s="36" t="str">
        <f t="shared" si="125"/>
        <v>_18936</v>
      </c>
      <c r="C1614" s="36" t="s">
        <v>1683</v>
      </c>
      <c r="D1614" s="36" t="s">
        <v>89</v>
      </c>
      <c r="E1614" s="36" t="str">
        <f t="shared" si="126"/>
        <v>_CAMSU</v>
      </c>
      <c r="F1614" s="36" t="s">
        <v>46</v>
      </c>
      <c r="G1614" s="36" t="s">
        <v>1031</v>
      </c>
      <c r="H1614" s="36" t="str">
        <f t="shared" si="127"/>
        <v>_VCUGA</v>
      </c>
      <c r="I1614" s="36" t="s">
        <v>1032</v>
      </c>
      <c r="J1614" s="36" t="s">
        <v>1685</v>
      </c>
      <c r="K1614" s="36" t="str">
        <f t="shared" si="128"/>
        <v>_UKHDS</v>
      </c>
      <c r="L1614" s="36" t="s">
        <v>1686</v>
      </c>
      <c r="M1614" s="36" t="s">
        <v>6513</v>
      </c>
      <c r="N1614" s="36" t="str">
        <f t="shared" si="129"/>
        <v>_UKCCS</v>
      </c>
      <c r="O1614" s="36" t="s">
        <v>6514</v>
      </c>
      <c r="P1614" s="36" t="s">
        <v>6515</v>
      </c>
      <c r="Q1614" s="36" t="s">
        <v>6516</v>
      </c>
    </row>
    <row r="1615" spans="1:17">
      <c r="A1615" s="36" t="s">
        <v>9455</v>
      </c>
      <c r="B1615" s="36" t="str">
        <f t="shared" si="125"/>
        <v>_18937</v>
      </c>
      <c r="C1615" s="36" t="s">
        <v>1684</v>
      </c>
      <c r="D1615" s="36" t="s">
        <v>89</v>
      </c>
      <c r="E1615" s="36" t="str">
        <f t="shared" si="126"/>
        <v>_CAMSU</v>
      </c>
      <c r="F1615" s="36" t="s">
        <v>46</v>
      </c>
      <c r="G1615" s="36" t="s">
        <v>1031</v>
      </c>
      <c r="H1615" s="36" t="str">
        <f t="shared" si="127"/>
        <v>_VCUGA</v>
      </c>
      <c r="I1615" s="36" t="s">
        <v>1032</v>
      </c>
      <c r="J1615" s="36" t="s">
        <v>1685</v>
      </c>
      <c r="K1615" s="36" t="str">
        <f t="shared" si="128"/>
        <v>_UKHDS</v>
      </c>
      <c r="L1615" s="36" t="s">
        <v>1686</v>
      </c>
      <c r="M1615" s="36" t="s">
        <v>6513</v>
      </c>
      <c r="N1615" s="36" t="str">
        <f t="shared" si="129"/>
        <v>_UKCCS</v>
      </c>
      <c r="O1615" s="36" t="s">
        <v>6514</v>
      </c>
      <c r="P1615" s="36" t="s">
        <v>6515</v>
      </c>
      <c r="Q1615" s="36" t="s">
        <v>6516</v>
      </c>
    </row>
    <row r="1616" spans="1:17">
      <c r="A1616" s="36" t="s">
        <v>9456</v>
      </c>
      <c r="B1616" s="36" t="str">
        <f t="shared" si="125"/>
        <v>_18960</v>
      </c>
      <c r="C1616" s="36" t="s">
        <v>1731</v>
      </c>
      <c r="D1616" s="36" t="s">
        <v>89</v>
      </c>
      <c r="E1616" s="36" t="str">
        <f t="shared" si="126"/>
        <v>_CAMSU</v>
      </c>
      <c r="F1616" s="36" t="s">
        <v>46</v>
      </c>
      <c r="G1616" s="36" t="s">
        <v>1031</v>
      </c>
      <c r="H1616" s="36" t="str">
        <f t="shared" si="127"/>
        <v>_VCUGA</v>
      </c>
      <c r="I1616" s="36" t="s">
        <v>1032</v>
      </c>
      <c r="J1616" s="36" t="s">
        <v>1685</v>
      </c>
      <c r="K1616" s="36" t="str">
        <f t="shared" si="128"/>
        <v>_UKHDS</v>
      </c>
      <c r="L1616" s="36" t="s">
        <v>1686</v>
      </c>
      <c r="M1616" s="36" t="s">
        <v>1727</v>
      </c>
      <c r="N1616" s="36" t="str">
        <f t="shared" si="129"/>
        <v>_UKCEN</v>
      </c>
      <c r="O1616" s="36" t="s">
        <v>1728</v>
      </c>
      <c r="P1616" s="36" t="s">
        <v>1729</v>
      </c>
      <c r="Q1616" s="36" t="s">
        <v>1730</v>
      </c>
    </row>
    <row r="1617" spans="1:17">
      <c r="A1617" s="36" t="s">
        <v>9457</v>
      </c>
      <c r="B1617" s="36" t="str">
        <f t="shared" si="125"/>
        <v>_18961</v>
      </c>
      <c r="C1617" s="36" t="s">
        <v>1736</v>
      </c>
      <c r="D1617" s="36" t="s">
        <v>89</v>
      </c>
      <c r="E1617" s="36" t="str">
        <f t="shared" si="126"/>
        <v>_CAMSU</v>
      </c>
      <c r="F1617" s="36" t="s">
        <v>46</v>
      </c>
      <c r="G1617" s="36" t="s">
        <v>1031</v>
      </c>
      <c r="H1617" s="36" t="str">
        <f t="shared" si="127"/>
        <v>_VCUGA</v>
      </c>
      <c r="I1617" s="36" t="s">
        <v>1032</v>
      </c>
      <c r="J1617" s="36" t="s">
        <v>1685</v>
      </c>
      <c r="K1617" s="36" t="str">
        <f t="shared" si="128"/>
        <v>_UKHDS</v>
      </c>
      <c r="L1617" s="36" t="s">
        <v>1686</v>
      </c>
      <c r="M1617" s="36" t="s">
        <v>1732</v>
      </c>
      <c r="N1617" s="36" t="str">
        <f t="shared" si="129"/>
        <v>_UKCNF</v>
      </c>
      <c r="O1617" s="36" t="s">
        <v>1733</v>
      </c>
      <c r="P1617" s="36" t="s">
        <v>1734</v>
      </c>
      <c r="Q1617" s="36" t="s">
        <v>1735</v>
      </c>
    </row>
    <row r="1618" spans="1:17">
      <c r="A1618" s="36" t="s">
        <v>9458</v>
      </c>
      <c r="B1618" s="36" t="str">
        <f t="shared" si="125"/>
        <v>_18962</v>
      </c>
      <c r="C1618" s="36" t="s">
        <v>1737</v>
      </c>
      <c r="D1618" s="36" t="s">
        <v>89</v>
      </c>
      <c r="E1618" s="36" t="str">
        <f t="shared" si="126"/>
        <v>_CAMSU</v>
      </c>
      <c r="F1618" s="36" t="s">
        <v>46</v>
      </c>
      <c r="G1618" s="36" t="s">
        <v>1031</v>
      </c>
      <c r="H1618" s="36" t="str">
        <f t="shared" si="127"/>
        <v>_VCUGA</v>
      </c>
      <c r="I1618" s="36" t="s">
        <v>1032</v>
      </c>
      <c r="J1618" s="36" t="s">
        <v>1685</v>
      </c>
      <c r="K1618" s="36" t="str">
        <f t="shared" si="128"/>
        <v>_UKHDS</v>
      </c>
      <c r="L1618" s="36" t="s">
        <v>1686</v>
      </c>
      <c r="M1618" s="36" t="s">
        <v>1732</v>
      </c>
      <c r="N1618" s="36" t="str">
        <f t="shared" si="129"/>
        <v>_UKCNF</v>
      </c>
      <c r="O1618" s="36" t="s">
        <v>1733</v>
      </c>
      <c r="P1618" s="36" t="s">
        <v>1734</v>
      </c>
      <c r="Q1618" s="36" t="s">
        <v>1735</v>
      </c>
    </row>
    <row r="1619" spans="1:17">
      <c r="A1619" s="36" t="s">
        <v>9459</v>
      </c>
      <c r="B1619" s="36" t="str">
        <f t="shared" si="125"/>
        <v>_31850</v>
      </c>
      <c r="C1619" s="36" t="s">
        <v>1742</v>
      </c>
      <c r="D1619" s="36" t="s">
        <v>89</v>
      </c>
      <c r="E1619" s="36" t="str">
        <f t="shared" si="126"/>
        <v>_CAMSU</v>
      </c>
      <c r="F1619" s="36" t="s">
        <v>46</v>
      </c>
      <c r="G1619" s="36" t="s">
        <v>1031</v>
      </c>
      <c r="H1619" s="36" t="str">
        <f t="shared" si="127"/>
        <v>_VCUGA</v>
      </c>
      <c r="I1619" s="36" t="s">
        <v>1032</v>
      </c>
      <c r="J1619" s="36" t="s">
        <v>1685</v>
      </c>
      <c r="K1619" s="36" t="str">
        <f t="shared" si="128"/>
        <v>_UKHDS</v>
      </c>
      <c r="L1619" s="36" t="s">
        <v>1686</v>
      </c>
      <c r="M1619" s="36" t="s">
        <v>1738</v>
      </c>
      <c r="N1619" s="36" t="str">
        <f t="shared" si="129"/>
        <v>_UKCRR</v>
      </c>
      <c r="O1619" s="36" t="s">
        <v>1739</v>
      </c>
      <c r="P1619" s="36" t="s">
        <v>1740</v>
      </c>
      <c r="Q1619" s="36" t="s">
        <v>1741</v>
      </c>
    </row>
    <row r="1620" spans="1:17">
      <c r="A1620" s="36" t="s">
        <v>9460</v>
      </c>
      <c r="B1620" s="36" t="str">
        <f t="shared" si="125"/>
        <v>_31851</v>
      </c>
      <c r="C1620" s="36" t="s">
        <v>1743</v>
      </c>
      <c r="D1620" s="36" t="s">
        <v>89</v>
      </c>
      <c r="E1620" s="36" t="str">
        <f t="shared" si="126"/>
        <v>_CAMSU</v>
      </c>
      <c r="F1620" s="36" t="s">
        <v>46</v>
      </c>
      <c r="G1620" s="36" t="s">
        <v>1031</v>
      </c>
      <c r="H1620" s="36" t="str">
        <f t="shared" si="127"/>
        <v>_VCUGA</v>
      </c>
      <c r="I1620" s="36" t="s">
        <v>1032</v>
      </c>
      <c r="J1620" s="36" t="s">
        <v>1685</v>
      </c>
      <c r="K1620" s="36" t="str">
        <f t="shared" si="128"/>
        <v>_UKHDS</v>
      </c>
      <c r="L1620" s="36" t="s">
        <v>1686</v>
      </c>
      <c r="M1620" s="36" t="s">
        <v>1738</v>
      </c>
      <c r="N1620" s="36" t="str">
        <f t="shared" si="129"/>
        <v>_UKCRR</v>
      </c>
      <c r="O1620" s="36" t="s">
        <v>1739</v>
      </c>
      <c r="P1620" s="36" t="s">
        <v>1740</v>
      </c>
      <c r="Q1620" s="36" t="s">
        <v>1741</v>
      </c>
    </row>
    <row r="1621" spans="1:17">
      <c r="A1621" s="36" t="s">
        <v>9461</v>
      </c>
      <c r="B1621" s="36" t="str">
        <f t="shared" si="125"/>
        <v>_31852</v>
      </c>
      <c r="C1621" s="36" t="s">
        <v>1744</v>
      </c>
      <c r="D1621" s="36" t="s">
        <v>89</v>
      </c>
      <c r="E1621" s="36" t="str">
        <f t="shared" si="126"/>
        <v>_CAMSU</v>
      </c>
      <c r="F1621" s="36" t="s">
        <v>46</v>
      </c>
      <c r="G1621" s="36" t="s">
        <v>1031</v>
      </c>
      <c r="H1621" s="36" t="str">
        <f t="shared" si="127"/>
        <v>_VCUGA</v>
      </c>
      <c r="I1621" s="36" t="s">
        <v>1032</v>
      </c>
      <c r="J1621" s="36" t="s">
        <v>1685</v>
      </c>
      <c r="K1621" s="36" t="str">
        <f t="shared" si="128"/>
        <v>_UKHDS</v>
      </c>
      <c r="L1621" s="36" t="s">
        <v>1686</v>
      </c>
      <c r="M1621" s="36" t="s">
        <v>1738</v>
      </c>
      <c r="N1621" s="36" t="str">
        <f t="shared" si="129"/>
        <v>_UKCRR</v>
      </c>
      <c r="O1621" s="36" t="s">
        <v>1739</v>
      </c>
      <c r="P1621" s="36" t="s">
        <v>1740</v>
      </c>
      <c r="Q1621" s="36" t="s">
        <v>1741</v>
      </c>
    </row>
    <row r="1622" spans="1:17">
      <c r="A1622" s="36" t="s">
        <v>9462</v>
      </c>
      <c r="B1622" s="36" t="str">
        <f t="shared" si="125"/>
        <v>_31853</v>
      </c>
      <c r="C1622" s="36" t="s">
        <v>1745</v>
      </c>
      <c r="D1622" s="36" t="s">
        <v>89</v>
      </c>
      <c r="E1622" s="36" t="str">
        <f t="shared" si="126"/>
        <v>_CAMSU</v>
      </c>
      <c r="F1622" s="36" t="s">
        <v>46</v>
      </c>
      <c r="G1622" s="36" t="s">
        <v>1031</v>
      </c>
      <c r="H1622" s="36" t="str">
        <f t="shared" si="127"/>
        <v>_VCUGA</v>
      </c>
      <c r="I1622" s="36" t="s">
        <v>1032</v>
      </c>
      <c r="J1622" s="36" t="s">
        <v>1685</v>
      </c>
      <c r="K1622" s="36" t="str">
        <f t="shared" si="128"/>
        <v>_UKHDS</v>
      </c>
      <c r="L1622" s="36" t="s">
        <v>1686</v>
      </c>
      <c r="M1622" s="36" t="s">
        <v>1738</v>
      </c>
      <c r="N1622" s="36" t="str">
        <f t="shared" si="129"/>
        <v>_UKCRR</v>
      </c>
      <c r="O1622" s="36" t="s">
        <v>1739</v>
      </c>
      <c r="P1622" s="36" t="s">
        <v>1740</v>
      </c>
      <c r="Q1622" s="36" t="s">
        <v>1741</v>
      </c>
    </row>
    <row r="1623" spans="1:17">
      <c r="A1623" s="36" t="s">
        <v>9463</v>
      </c>
      <c r="B1623" s="36" t="str">
        <f t="shared" si="125"/>
        <v>_31854</v>
      </c>
      <c r="C1623" s="36" t="s">
        <v>1746</v>
      </c>
      <c r="D1623" s="36" t="s">
        <v>89</v>
      </c>
      <c r="E1623" s="36" t="str">
        <f t="shared" si="126"/>
        <v>_CAMSU</v>
      </c>
      <c r="F1623" s="36" t="s">
        <v>46</v>
      </c>
      <c r="G1623" s="36" t="s">
        <v>1031</v>
      </c>
      <c r="H1623" s="36" t="str">
        <f t="shared" si="127"/>
        <v>_VCUGA</v>
      </c>
      <c r="I1623" s="36" t="s">
        <v>1032</v>
      </c>
      <c r="J1623" s="36" t="s">
        <v>1685</v>
      </c>
      <c r="K1623" s="36" t="str">
        <f t="shared" si="128"/>
        <v>_UKHDS</v>
      </c>
      <c r="L1623" s="36" t="s">
        <v>1686</v>
      </c>
      <c r="M1623" s="36" t="s">
        <v>1738</v>
      </c>
      <c r="N1623" s="36" t="str">
        <f t="shared" si="129"/>
        <v>_UKCRR</v>
      </c>
      <c r="O1623" s="36" t="s">
        <v>1739</v>
      </c>
      <c r="P1623" s="36" t="s">
        <v>1740</v>
      </c>
      <c r="Q1623" s="36" t="s">
        <v>1741</v>
      </c>
    </row>
    <row r="1624" spans="1:17">
      <c r="A1624" s="36" t="s">
        <v>9464</v>
      </c>
      <c r="B1624" s="36" t="str">
        <f t="shared" si="125"/>
        <v>_31855</v>
      </c>
      <c r="C1624" s="36" t="s">
        <v>1747</v>
      </c>
      <c r="D1624" s="36" t="s">
        <v>89</v>
      </c>
      <c r="E1624" s="36" t="str">
        <f t="shared" si="126"/>
        <v>_CAMSU</v>
      </c>
      <c r="F1624" s="36" t="s">
        <v>46</v>
      </c>
      <c r="G1624" s="36" t="s">
        <v>1031</v>
      </c>
      <c r="H1624" s="36" t="str">
        <f t="shared" si="127"/>
        <v>_VCUGA</v>
      </c>
      <c r="I1624" s="36" t="s">
        <v>1032</v>
      </c>
      <c r="J1624" s="36" t="s">
        <v>1685</v>
      </c>
      <c r="K1624" s="36" t="str">
        <f t="shared" si="128"/>
        <v>_UKHDS</v>
      </c>
      <c r="L1624" s="36" t="s">
        <v>1686</v>
      </c>
      <c r="M1624" s="36" t="s">
        <v>1738</v>
      </c>
      <c r="N1624" s="36" t="str">
        <f t="shared" si="129"/>
        <v>_UKCRR</v>
      </c>
      <c r="O1624" s="36" t="s">
        <v>1739</v>
      </c>
      <c r="P1624" s="36" t="s">
        <v>1740</v>
      </c>
      <c r="Q1624" s="36" t="s">
        <v>1741</v>
      </c>
    </row>
    <row r="1625" spans="1:17">
      <c r="A1625" s="36" t="s">
        <v>9465</v>
      </c>
      <c r="B1625" s="36" t="str">
        <f t="shared" si="125"/>
        <v>_31856</v>
      </c>
      <c r="C1625" s="36" t="s">
        <v>1748</v>
      </c>
      <c r="D1625" s="36" t="s">
        <v>89</v>
      </c>
      <c r="E1625" s="36" t="str">
        <f t="shared" si="126"/>
        <v>_CAMSU</v>
      </c>
      <c r="F1625" s="36" t="s">
        <v>46</v>
      </c>
      <c r="G1625" s="36" t="s">
        <v>1031</v>
      </c>
      <c r="H1625" s="36" t="str">
        <f t="shared" si="127"/>
        <v>_VCUGA</v>
      </c>
      <c r="I1625" s="36" t="s">
        <v>1032</v>
      </c>
      <c r="J1625" s="36" t="s">
        <v>1685</v>
      </c>
      <c r="K1625" s="36" t="str">
        <f t="shared" si="128"/>
        <v>_UKHDS</v>
      </c>
      <c r="L1625" s="36" t="s">
        <v>1686</v>
      </c>
      <c r="M1625" s="36" t="s">
        <v>1738</v>
      </c>
      <c r="N1625" s="36" t="str">
        <f t="shared" si="129"/>
        <v>_UKCRR</v>
      </c>
      <c r="O1625" s="36" t="s">
        <v>1739</v>
      </c>
      <c r="P1625" s="36" t="s">
        <v>1740</v>
      </c>
      <c r="Q1625" s="36" t="s">
        <v>1741</v>
      </c>
    </row>
    <row r="1626" spans="1:17">
      <c r="A1626" s="36" t="s">
        <v>9466</v>
      </c>
      <c r="B1626" s="36" t="str">
        <f t="shared" si="125"/>
        <v>_31740</v>
      </c>
      <c r="C1626" s="36" t="s">
        <v>1751</v>
      </c>
      <c r="D1626" s="36" t="s">
        <v>89</v>
      </c>
      <c r="E1626" s="36" t="str">
        <f t="shared" si="126"/>
        <v>_CAMSU</v>
      </c>
      <c r="F1626" s="36" t="s">
        <v>46</v>
      </c>
      <c r="G1626" s="36" t="s">
        <v>1031</v>
      </c>
      <c r="H1626" s="36" t="str">
        <f t="shared" si="127"/>
        <v>_VCUGA</v>
      </c>
      <c r="I1626" s="36" t="s">
        <v>1032</v>
      </c>
      <c r="J1626" s="36" t="s">
        <v>1685</v>
      </c>
      <c r="K1626" s="36" t="str">
        <f t="shared" si="128"/>
        <v>_UKHDS</v>
      </c>
      <c r="L1626" s="36" t="s">
        <v>1686</v>
      </c>
      <c r="M1626" s="36" t="s">
        <v>1738</v>
      </c>
      <c r="N1626" s="36" t="str">
        <f t="shared" si="129"/>
        <v>_UKCRR</v>
      </c>
      <c r="O1626" s="36" t="s">
        <v>1739</v>
      </c>
      <c r="P1626" s="36" t="s">
        <v>1749</v>
      </c>
      <c r="Q1626" s="36" t="s">
        <v>1750</v>
      </c>
    </row>
    <row r="1627" spans="1:17">
      <c r="A1627" s="36" t="s">
        <v>9467</v>
      </c>
      <c r="B1627" s="36" t="str">
        <f t="shared" si="125"/>
        <v>_31741</v>
      </c>
      <c r="C1627" s="36" t="s">
        <v>1752</v>
      </c>
      <c r="D1627" s="36" t="s">
        <v>89</v>
      </c>
      <c r="E1627" s="36" t="str">
        <f t="shared" si="126"/>
        <v>_CAMSU</v>
      </c>
      <c r="F1627" s="36" t="s">
        <v>46</v>
      </c>
      <c r="G1627" s="36" t="s">
        <v>1031</v>
      </c>
      <c r="H1627" s="36" t="str">
        <f t="shared" si="127"/>
        <v>_VCUGA</v>
      </c>
      <c r="I1627" s="36" t="s">
        <v>1032</v>
      </c>
      <c r="J1627" s="36" t="s">
        <v>1685</v>
      </c>
      <c r="K1627" s="36" t="str">
        <f t="shared" si="128"/>
        <v>_UKHDS</v>
      </c>
      <c r="L1627" s="36" t="s">
        <v>1686</v>
      </c>
      <c r="M1627" s="36" t="s">
        <v>1738</v>
      </c>
      <c r="N1627" s="36" t="str">
        <f t="shared" si="129"/>
        <v>_UKCRR</v>
      </c>
      <c r="O1627" s="36" t="s">
        <v>1739</v>
      </c>
      <c r="P1627" s="36" t="s">
        <v>1749</v>
      </c>
      <c r="Q1627" s="36" t="s">
        <v>1750</v>
      </c>
    </row>
    <row r="1628" spans="1:17">
      <c r="A1628" s="36" t="s">
        <v>9468</v>
      </c>
      <c r="B1628" s="36" t="str">
        <f t="shared" si="125"/>
        <v>_31742</v>
      </c>
      <c r="C1628" s="36" t="s">
        <v>1753</v>
      </c>
      <c r="D1628" s="36" t="s">
        <v>89</v>
      </c>
      <c r="E1628" s="36" t="str">
        <f t="shared" si="126"/>
        <v>_CAMSU</v>
      </c>
      <c r="F1628" s="36" t="s">
        <v>46</v>
      </c>
      <c r="G1628" s="36" t="s">
        <v>1031</v>
      </c>
      <c r="H1628" s="36" t="str">
        <f t="shared" si="127"/>
        <v>_VCUGA</v>
      </c>
      <c r="I1628" s="36" t="s">
        <v>1032</v>
      </c>
      <c r="J1628" s="36" t="s">
        <v>1685</v>
      </c>
      <c r="K1628" s="36" t="str">
        <f t="shared" si="128"/>
        <v>_UKHDS</v>
      </c>
      <c r="L1628" s="36" t="s">
        <v>1686</v>
      </c>
      <c r="M1628" s="36" t="s">
        <v>1738</v>
      </c>
      <c r="N1628" s="36" t="str">
        <f t="shared" si="129"/>
        <v>_UKCRR</v>
      </c>
      <c r="O1628" s="36" t="s">
        <v>1739</v>
      </c>
      <c r="P1628" s="36" t="s">
        <v>1749</v>
      </c>
      <c r="Q1628" s="36" t="s">
        <v>1750</v>
      </c>
    </row>
    <row r="1629" spans="1:17">
      <c r="A1629" s="36" t="s">
        <v>9469</v>
      </c>
      <c r="B1629" s="36" t="str">
        <f t="shared" si="125"/>
        <v>_31743</v>
      </c>
      <c r="C1629" s="36" t="s">
        <v>1754</v>
      </c>
      <c r="D1629" s="36" t="s">
        <v>89</v>
      </c>
      <c r="E1629" s="36" t="str">
        <f t="shared" si="126"/>
        <v>_CAMSU</v>
      </c>
      <c r="F1629" s="36" t="s">
        <v>46</v>
      </c>
      <c r="G1629" s="36" t="s">
        <v>1031</v>
      </c>
      <c r="H1629" s="36" t="str">
        <f t="shared" si="127"/>
        <v>_VCUGA</v>
      </c>
      <c r="I1629" s="36" t="s">
        <v>1032</v>
      </c>
      <c r="J1629" s="36" t="s">
        <v>1685</v>
      </c>
      <c r="K1629" s="36" t="str">
        <f t="shared" si="128"/>
        <v>_UKHDS</v>
      </c>
      <c r="L1629" s="36" t="s">
        <v>1686</v>
      </c>
      <c r="M1629" s="36" t="s">
        <v>1738</v>
      </c>
      <c r="N1629" s="36" t="str">
        <f t="shared" si="129"/>
        <v>_UKCRR</v>
      </c>
      <c r="O1629" s="36" t="s">
        <v>1739</v>
      </c>
      <c r="P1629" s="36" t="s">
        <v>1749</v>
      </c>
      <c r="Q1629" s="36" t="s">
        <v>1750</v>
      </c>
    </row>
    <row r="1630" spans="1:17">
      <c r="A1630" s="36" t="s">
        <v>9470</v>
      </c>
      <c r="B1630" s="36" t="str">
        <f t="shared" si="125"/>
        <v>_31744</v>
      </c>
      <c r="C1630" s="36" t="s">
        <v>1755</v>
      </c>
      <c r="D1630" s="36" t="s">
        <v>89</v>
      </c>
      <c r="E1630" s="36" t="str">
        <f t="shared" si="126"/>
        <v>_CAMSU</v>
      </c>
      <c r="F1630" s="36" t="s">
        <v>46</v>
      </c>
      <c r="G1630" s="36" t="s">
        <v>1031</v>
      </c>
      <c r="H1630" s="36" t="str">
        <f t="shared" si="127"/>
        <v>_VCUGA</v>
      </c>
      <c r="I1630" s="36" t="s">
        <v>1032</v>
      </c>
      <c r="J1630" s="36" t="s">
        <v>1685</v>
      </c>
      <c r="K1630" s="36" t="str">
        <f t="shared" si="128"/>
        <v>_UKHDS</v>
      </c>
      <c r="L1630" s="36" t="s">
        <v>1686</v>
      </c>
      <c r="M1630" s="36" t="s">
        <v>1738</v>
      </c>
      <c r="N1630" s="36" t="str">
        <f t="shared" si="129"/>
        <v>_UKCRR</v>
      </c>
      <c r="O1630" s="36" t="s">
        <v>1739</v>
      </c>
      <c r="P1630" s="36" t="s">
        <v>1749</v>
      </c>
      <c r="Q1630" s="36" t="s">
        <v>1750</v>
      </c>
    </row>
    <row r="1631" spans="1:17">
      <c r="A1631" s="36" t="s">
        <v>9471</v>
      </c>
      <c r="B1631" s="36" t="str">
        <f t="shared" si="125"/>
        <v>_31745</v>
      </c>
      <c r="C1631" s="36" t="s">
        <v>1756</v>
      </c>
      <c r="D1631" s="36" t="s">
        <v>89</v>
      </c>
      <c r="E1631" s="36" t="str">
        <f t="shared" si="126"/>
        <v>_CAMSU</v>
      </c>
      <c r="F1631" s="36" t="s">
        <v>46</v>
      </c>
      <c r="G1631" s="36" t="s">
        <v>1031</v>
      </c>
      <c r="H1631" s="36" t="str">
        <f t="shared" si="127"/>
        <v>_VCUGA</v>
      </c>
      <c r="I1631" s="36" t="s">
        <v>1032</v>
      </c>
      <c r="J1631" s="36" t="s">
        <v>1685</v>
      </c>
      <c r="K1631" s="36" t="str">
        <f t="shared" si="128"/>
        <v>_UKHDS</v>
      </c>
      <c r="L1631" s="36" t="s">
        <v>1686</v>
      </c>
      <c r="M1631" s="36" t="s">
        <v>1738</v>
      </c>
      <c r="N1631" s="36" t="str">
        <f t="shared" si="129"/>
        <v>_UKCRR</v>
      </c>
      <c r="O1631" s="36" t="s">
        <v>1739</v>
      </c>
      <c r="P1631" s="36" t="s">
        <v>1749</v>
      </c>
      <c r="Q1631" s="36" t="s">
        <v>1750</v>
      </c>
    </row>
    <row r="1632" spans="1:17">
      <c r="A1632" s="36" t="s">
        <v>9472</v>
      </c>
      <c r="B1632" s="36" t="str">
        <f t="shared" si="125"/>
        <v>_31746</v>
      </c>
      <c r="C1632" s="36" t="s">
        <v>1757</v>
      </c>
      <c r="D1632" s="36" t="s">
        <v>89</v>
      </c>
      <c r="E1632" s="36" t="str">
        <f t="shared" si="126"/>
        <v>_CAMSU</v>
      </c>
      <c r="F1632" s="36" t="s">
        <v>46</v>
      </c>
      <c r="G1632" s="36" t="s">
        <v>1031</v>
      </c>
      <c r="H1632" s="36" t="str">
        <f t="shared" si="127"/>
        <v>_VCUGA</v>
      </c>
      <c r="I1632" s="36" t="s">
        <v>1032</v>
      </c>
      <c r="J1632" s="36" t="s">
        <v>1685</v>
      </c>
      <c r="K1632" s="36" t="str">
        <f t="shared" si="128"/>
        <v>_UKHDS</v>
      </c>
      <c r="L1632" s="36" t="s">
        <v>1686</v>
      </c>
      <c r="M1632" s="36" t="s">
        <v>1738</v>
      </c>
      <c r="N1632" s="36" t="str">
        <f t="shared" si="129"/>
        <v>_UKCRR</v>
      </c>
      <c r="O1632" s="36" t="s">
        <v>1739</v>
      </c>
      <c r="P1632" s="36" t="s">
        <v>1749</v>
      </c>
      <c r="Q1632" s="36" t="s">
        <v>1750</v>
      </c>
    </row>
    <row r="1633" spans="1:17">
      <c r="A1633" s="36" t="s">
        <v>9473</v>
      </c>
      <c r="B1633" s="36" t="str">
        <f t="shared" si="125"/>
        <v>_31747</v>
      </c>
      <c r="C1633" s="36" t="s">
        <v>1758</v>
      </c>
      <c r="D1633" s="36" t="s">
        <v>89</v>
      </c>
      <c r="E1633" s="36" t="str">
        <f t="shared" si="126"/>
        <v>_CAMSU</v>
      </c>
      <c r="F1633" s="36" t="s">
        <v>46</v>
      </c>
      <c r="G1633" s="36" t="s">
        <v>1031</v>
      </c>
      <c r="H1633" s="36" t="str">
        <f t="shared" si="127"/>
        <v>_VCUGA</v>
      </c>
      <c r="I1633" s="36" t="s">
        <v>1032</v>
      </c>
      <c r="J1633" s="36" t="s">
        <v>1685</v>
      </c>
      <c r="K1633" s="36" t="str">
        <f t="shared" si="128"/>
        <v>_UKHDS</v>
      </c>
      <c r="L1633" s="36" t="s">
        <v>1686</v>
      </c>
      <c r="M1633" s="36" t="s">
        <v>1738</v>
      </c>
      <c r="N1633" s="36" t="str">
        <f t="shared" si="129"/>
        <v>_UKCRR</v>
      </c>
      <c r="O1633" s="36" t="s">
        <v>1739</v>
      </c>
      <c r="P1633" s="36" t="s">
        <v>1749</v>
      </c>
      <c r="Q1633" s="36" t="s">
        <v>1750</v>
      </c>
    </row>
    <row r="1634" spans="1:17">
      <c r="A1634" s="36" t="s">
        <v>9474</v>
      </c>
      <c r="B1634" s="36" t="str">
        <f t="shared" si="125"/>
        <v>_31748</v>
      </c>
      <c r="C1634" s="36" t="s">
        <v>1759</v>
      </c>
      <c r="D1634" s="36" t="s">
        <v>89</v>
      </c>
      <c r="E1634" s="36" t="str">
        <f t="shared" si="126"/>
        <v>_CAMSU</v>
      </c>
      <c r="F1634" s="36" t="s">
        <v>46</v>
      </c>
      <c r="G1634" s="36" t="s">
        <v>1031</v>
      </c>
      <c r="H1634" s="36" t="str">
        <f t="shared" si="127"/>
        <v>_VCUGA</v>
      </c>
      <c r="I1634" s="36" t="s">
        <v>1032</v>
      </c>
      <c r="J1634" s="36" t="s">
        <v>1685</v>
      </c>
      <c r="K1634" s="36" t="str">
        <f t="shared" si="128"/>
        <v>_UKHDS</v>
      </c>
      <c r="L1634" s="36" t="s">
        <v>1686</v>
      </c>
      <c r="M1634" s="36" t="s">
        <v>1738</v>
      </c>
      <c r="N1634" s="36" t="str">
        <f t="shared" si="129"/>
        <v>_UKCRR</v>
      </c>
      <c r="O1634" s="36" t="s">
        <v>1739</v>
      </c>
      <c r="P1634" s="36" t="s">
        <v>1749</v>
      </c>
      <c r="Q1634" s="36" t="s">
        <v>1750</v>
      </c>
    </row>
    <row r="1635" spans="1:17">
      <c r="A1635" s="36" t="s">
        <v>9475</v>
      </c>
      <c r="B1635" s="36" t="str">
        <f t="shared" si="125"/>
        <v>_31700</v>
      </c>
      <c r="C1635" s="36" t="s">
        <v>1762</v>
      </c>
      <c r="D1635" s="36" t="s">
        <v>89</v>
      </c>
      <c r="E1635" s="36" t="str">
        <f t="shared" si="126"/>
        <v>_CAMSU</v>
      </c>
      <c r="F1635" s="36" t="s">
        <v>46</v>
      </c>
      <c r="G1635" s="36" t="s">
        <v>1031</v>
      </c>
      <c r="H1635" s="36" t="str">
        <f t="shared" si="127"/>
        <v>_VCUGA</v>
      </c>
      <c r="I1635" s="36" t="s">
        <v>1032</v>
      </c>
      <c r="J1635" s="36" t="s">
        <v>1685</v>
      </c>
      <c r="K1635" s="36" t="str">
        <f t="shared" si="128"/>
        <v>_UKHDS</v>
      </c>
      <c r="L1635" s="36" t="s">
        <v>1686</v>
      </c>
      <c r="M1635" s="36" t="s">
        <v>1738</v>
      </c>
      <c r="N1635" s="36" t="str">
        <f t="shared" si="129"/>
        <v>_UKCRR</v>
      </c>
      <c r="O1635" s="36" t="s">
        <v>1739</v>
      </c>
      <c r="P1635" s="36" t="s">
        <v>1760</v>
      </c>
      <c r="Q1635" s="36" t="s">
        <v>1761</v>
      </c>
    </row>
    <row r="1636" spans="1:17">
      <c r="A1636" s="36" t="s">
        <v>9476</v>
      </c>
      <c r="B1636" s="36" t="str">
        <f t="shared" si="125"/>
        <v>_31701</v>
      </c>
      <c r="C1636" s="36" t="s">
        <v>1763</v>
      </c>
      <c r="D1636" s="36" t="s">
        <v>89</v>
      </c>
      <c r="E1636" s="36" t="str">
        <f t="shared" si="126"/>
        <v>_CAMSU</v>
      </c>
      <c r="F1636" s="36" t="s">
        <v>46</v>
      </c>
      <c r="G1636" s="36" t="s">
        <v>1031</v>
      </c>
      <c r="H1636" s="36" t="str">
        <f t="shared" si="127"/>
        <v>_VCUGA</v>
      </c>
      <c r="I1636" s="36" t="s">
        <v>1032</v>
      </c>
      <c r="J1636" s="36" t="s">
        <v>1685</v>
      </c>
      <c r="K1636" s="36" t="str">
        <f t="shared" si="128"/>
        <v>_UKHDS</v>
      </c>
      <c r="L1636" s="36" t="s">
        <v>1686</v>
      </c>
      <c r="M1636" s="36" t="s">
        <v>1738</v>
      </c>
      <c r="N1636" s="36" t="str">
        <f t="shared" si="129"/>
        <v>_UKCRR</v>
      </c>
      <c r="O1636" s="36" t="s">
        <v>1739</v>
      </c>
      <c r="P1636" s="36" t="s">
        <v>1760</v>
      </c>
      <c r="Q1636" s="36" t="s">
        <v>1761</v>
      </c>
    </row>
    <row r="1637" spans="1:17">
      <c r="A1637" s="36" t="s">
        <v>9477</v>
      </c>
      <c r="B1637" s="36" t="str">
        <f t="shared" si="125"/>
        <v>_31702</v>
      </c>
      <c r="C1637" s="36" t="s">
        <v>1764</v>
      </c>
      <c r="D1637" s="36" t="s">
        <v>89</v>
      </c>
      <c r="E1637" s="36" t="str">
        <f t="shared" si="126"/>
        <v>_CAMSU</v>
      </c>
      <c r="F1637" s="36" t="s">
        <v>46</v>
      </c>
      <c r="G1637" s="36" t="s">
        <v>1031</v>
      </c>
      <c r="H1637" s="36" t="str">
        <f t="shared" si="127"/>
        <v>_VCUGA</v>
      </c>
      <c r="I1637" s="36" t="s">
        <v>1032</v>
      </c>
      <c r="J1637" s="36" t="s">
        <v>1685</v>
      </c>
      <c r="K1637" s="36" t="str">
        <f t="shared" si="128"/>
        <v>_UKHDS</v>
      </c>
      <c r="L1637" s="36" t="s">
        <v>1686</v>
      </c>
      <c r="M1637" s="36" t="s">
        <v>1738</v>
      </c>
      <c r="N1637" s="36" t="str">
        <f t="shared" si="129"/>
        <v>_UKCRR</v>
      </c>
      <c r="O1637" s="36" t="s">
        <v>1739</v>
      </c>
      <c r="P1637" s="36" t="s">
        <v>1760</v>
      </c>
      <c r="Q1637" s="36" t="s">
        <v>1761</v>
      </c>
    </row>
    <row r="1638" spans="1:17">
      <c r="A1638" s="36" t="s">
        <v>9478</v>
      </c>
      <c r="B1638" s="36" t="str">
        <f t="shared" si="125"/>
        <v>_31703</v>
      </c>
      <c r="C1638" s="36" t="s">
        <v>1765</v>
      </c>
      <c r="D1638" s="36" t="s">
        <v>89</v>
      </c>
      <c r="E1638" s="36" t="str">
        <f t="shared" si="126"/>
        <v>_CAMSU</v>
      </c>
      <c r="F1638" s="36" t="s">
        <v>46</v>
      </c>
      <c r="G1638" s="36" t="s">
        <v>1031</v>
      </c>
      <c r="H1638" s="36" t="str">
        <f t="shared" si="127"/>
        <v>_VCUGA</v>
      </c>
      <c r="I1638" s="36" t="s">
        <v>1032</v>
      </c>
      <c r="J1638" s="36" t="s">
        <v>1685</v>
      </c>
      <c r="K1638" s="36" t="str">
        <f t="shared" si="128"/>
        <v>_UKHDS</v>
      </c>
      <c r="L1638" s="36" t="s">
        <v>1686</v>
      </c>
      <c r="M1638" s="36" t="s">
        <v>1738</v>
      </c>
      <c r="N1638" s="36" t="str">
        <f t="shared" si="129"/>
        <v>_UKCRR</v>
      </c>
      <c r="O1638" s="36" t="s">
        <v>1739</v>
      </c>
      <c r="P1638" s="36" t="s">
        <v>1760</v>
      </c>
      <c r="Q1638" s="36" t="s">
        <v>1761</v>
      </c>
    </row>
    <row r="1639" spans="1:17">
      <c r="A1639" s="36" t="s">
        <v>9479</v>
      </c>
      <c r="B1639" s="36" t="str">
        <f t="shared" si="125"/>
        <v>_31704</v>
      </c>
      <c r="C1639" s="36" t="s">
        <v>1766</v>
      </c>
      <c r="D1639" s="36" t="s">
        <v>89</v>
      </c>
      <c r="E1639" s="36" t="str">
        <f t="shared" si="126"/>
        <v>_CAMSU</v>
      </c>
      <c r="F1639" s="36" t="s">
        <v>46</v>
      </c>
      <c r="G1639" s="36" t="s">
        <v>1031</v>
      </c>
      <c r="H1639" s="36" t="str">
        <f t="shared" si="127"/>
        <v>_VCUGA</v>
      </c>
      <c r="I1639" s="36" t="s">
        <v>1032</v>
      </c>
      <c r="J1639" s="36" t="s">
        <v>1685</v>
      </c>
      <c r="K1639" s="36" t="str">
        <f t="shared" si="128"/>
        <v>_UKHDS</v>
      </c>
      <c r="L1639" s="36" t="s">
        <v>1686</v>
      </c>
      <c r="M1639" s="36" t="s">
        <v>1738</v>
      </c>
      <c r="N1639" s="36" t="str">
        <f t="shared" si="129"/>
        <v>_UKCRR</v>
      </c>
      <c r="O1639" s="36" t="s">
        <v>1739</v>
      </c>
      <c r="P1639" s="36" t="s">
        <v>1760</v>
      </c>
      <c r="Q1639" s="36" t="s">
        <v>1761</v>
      </c>
    </row>
    <row r="1640" spans="1:17">
      <c r="A1640" s="36" t="s">
        <v>9480</v>
      </c>
      <c r="B1640" s="36" t="str">
        <f t="shared" si="125"/>
        <v>_31705</v>
      </c>
      <c r="C1640" s="36" t="s">
        <v>1767</v>
      </c>
      <c r="D1640" s="36" t="s">
        <v>89</v>
      </c>
      <c r="E1640" s="36" t="str">
        <f t="shared" si="126"/>
        <v>_CAMSU</v>
      </c>
      <c r="F1640" s="36" t="s">
        <v>46</v>
      </c>
      <c r="G1640" s="36" t="s">
        <v>1031</v>
      </c>
      <c r="H1640" s="36" t="str">
        <f t="shared" si="127"/>
        <v>_VCUGA</v>
      </c>
      <c r="I1640" s="36" t="s">
        <v>1032</v>
      </c>
      <c r="J1640" s="36" t="s">
        <v>1685</v>
      </c>
      <c r="K1640" s="36" t="str">
        <f t="shared" si="128"/>
        <v>_UKHDS</v>
      </c>
      <c r="L1640" s="36" t="s">
        <v>1686</v>
      </c>
      <c r="M1640" s="36" t="s">
        <v>1738</v>
      </c>
      <c r="N1640" s="36" t="str">
        <f t="shared" si="129"/>
        <v>_UKCRR</v>
      </c>
      <c r="O1640" s="36" t="s">
        <v>1739</v>
      </c>
      <c r="P1640" s="36" t="s">
        <v>1760</v>
      </c>
      <c r="Q1640" s="36" t="s">
        <v>1761</v>
      </c>
    </row>
    <row r="1641" spans="1:17">
      <c r="A1641" s="36" t="s">
        <v>9481</v>
      </c>
      <c r="B1641" s="36" t="str">
        <f t="shared" si="125"/>
        <v>_31706</v>
      </c>
      <c r="C1641" s="36" t="s">
        <v>1768</v>
      </c>
      <c r="D1641" s="36" t="s">
        <v>89</v>
      </c>
      <c r="E1641" s="36" t="str">
        <f t="shared" si="126"/>
        <v>_CAMSU</v>
      </c>
      <c r="F1641" s="36" t="s">
        <v>46</v>
      </c>
      <c r="G1641" s="36" t="s">
        <v>1031</v>
      </c>
      <c r="H1641" s="36" t="str">
        <f t="shared" si="127"/>
        <v>_VCUGA</v>
      </c>
      <c r="I1641" s="36" t="s">
        <v>1032</v>
      </c>
      <c r="J1641" s="36" t="s">
        <v>1685</v>
      </c>
      <c r="K1641" s="36" t="str">
        <f t="shared" si="128"/>
        <v>_UKHDS</v>
      </c>
      <c r="L1641" s="36" t="s">
        <v>1686</v>
      </c>
      <c r="M1641" s="36" t="s">
        <v>1738</v>
      </c>
      <c r="N1641" s="36" t="str">
        <f t="shared" si="129"/>
        <v>_UKCRR</v>
      </c>
      <c r="O1641" s="36" t="s">
        <v>1739</v>
      </c>
      <c r="P1641" s="36" t="s">
        <v>1760</v>
      </c>
      <c r="Q1641" s="36" t="s">
        <v>1761</v>
      </c>
    </row>
    <row r="1642" spans="1:17">
      <c r="A1642" s="36" t="s">
        <v>9482</v>
      </c>
      <c r="B1642" s="36" t="str">
        <f t="shared" si="125"/>
        <v>_31707</v>
      </c>
      <c r="C1642" s="36" t="s">
        <v>1769</v>
      </c>
      <c r="D1642" s="36" t="s">
        <v>89</v>
      </c>
      <c r="E1642" s="36" t="str">
        <f t="shared" si="126"/>
        <v>_CAMSU</v>
      </c>
      <c r="F1642" s="36" t="s">
        <v>46</v>
      </c>
      <c r="G1642" s="36" t="s">
        <v>1031</v>
      </c>
      <c r="H1642" s="36" t="str">
        <f t="shared" si="127"/>
        <v>_VCUGA</v>
      </c>
      <c r="I1642" s="36" t="s">
        <v>1032</v>
      </c>
      <c r="J1642" s="36" t="s">
        <v>1685</v>
      </c>
      <c r="K1642" s="36" t="str">
        <f t="shared" si="128"/>
        <v>_UKHDS</v>
      </c>
      <c r="L1642" s="36" t="s">
        <v>1686</v>
      </c>
      <c r="M1642" s="36" t="s">
        <v>1738</v>
      </c>
      <c r="N1642" s="36" t="str">
        <f t="shared" si="129"/>
        <v>_UKCRR</v>
      </c>
      <c r="O1642" s="36" t="s">
        <v>1739</v>
      </c>
      <c r="P1642" s="36" t="s">
        <v>1760</v>
      </c>
      <c r="Q1642" s="36" t="s">
        <v>1761</v>
      </c>
    </row>
    <row r="1643" spans="1:17">
      <c r="A1643" s="36" t="s">
        <v>9483</v>
      </c>
      <c r="B1643" s="36" t="str">
        <f t="shared" si="125"/>
        <v>_31708</v>
      </c>
      <c r="C1643" s="36" t="s">
        <v>1770</v>
      </c>
      <c r="D1643" s="36" t="s">
        <v>89</v>
      </c>
      <c r="E1643" s="36" t="str">
        <f t="shared" si="126"/>
        <v>_CAMSU</v>
      </c>
      <c r="F1643" s="36" t="s">
        <v>46</v>
      </c>
      <c r="G1643" s="36" t="s">
        <v>1031</v>
      </c>
      <c r="H1643" s="36" t="str">
        <f t="shared" si="127"/>
        <v>_VCUGA</v>
      </c>
      <c r="I1643" s="36" t="s">
        <v>1032</v>
      </c>
      <c r="J1643" s="36" t="s">
        <v>1685</v>
      </c>
      <c r="K1643" s="36" t="str">
        <f t="shared" si="128"/>
        <v>_UKHDS</v>
      </c>
      <c r="L1643" s="36" t="s">
        <v>1686</v>
      </c>
      <c r="M1643" s="36" t="s">
        <v>1738</v>
      </c>
      <c r="N1643" s="36" t="str">
        <f t="shared" si="129"/>
        <v>_UKCRR</v>
      </c>
      <c r="O1643" s="36" t="s">
        <v>1739</v>
      </c>
      <c r="P1643" s="36" t="s">
        <v>1760</v>
      </c>
      <c r="Q1643" s="36" t="s">
        <v>1761</v>
      </c>
    </row>
    <row r="1644" spans="1:17">
      <c r="A1644" s="36" t="s">
        <v>9484</v>
      </c>
      <c r="B1644" s="36" t="str">
        <f t="shared" si="125"/>
        <v>_19210</v>
      </c>
      <c r="C1644" s="36" t="s">
        <v>9485</v>
      </c>
      <c r="D1644" s="36" t="s">
        <v>89</v>
      </c>
      <c r="E1644" s="36" t="str">
        <f t="shared" si="126"/>
        <v>_CAMSU</v>
      </c>
      <c r="F1644" s="36" t="s">
        <v>46</v>
      </c>
      <c r="G1644" s="36" t="s">
        <v>1031</v>
      </c>
      <c r="H1644" s="36" t="str">
        <f t="shared" si="127"/>
        <v>_VCUGA</v>
      </c>
      <c r="I1644" s="36" t="s">
        <v>1032</v>
      </c>
      <c r="J1644" s="36" t="s">
        <v>1685</v>
      </c>
      <c r="K1644" s="36" t="str">
        <f t="shared" si="128"/>
        <v>_UKHDS</v>
      </c>
      <c r="L1644" s="36" t="s">
        <v>1686</v>
      </c>
      <c r="M1644" s="36" t="s">
        <v>1738</v>
      </c>
      <c r="N1644" s="36" t="str">
        <f t="shared" si="129"/>
        <v>_UKCRR</v>
      </c>
      <c r="O1644" s="36" t="s">
        <v>1739</v>
      </c>
      <c r="P1644" s="36" t="s">
        <v>1771</v>
      </c>
      <c r="Q1644" s="36" t="s">
        <v>1772</v>
      </c>
    </row>
    <row r="1645" spans="1:17">
      <c r="A1645" s="36" t="s">
        <v>9486</v>
      </c>
      <c r="B1645" s="36" t="str">
        <f t="shared" si="125"/>
        <v>_19211</v>
      </c>
      <c r="C1645" s="36" t="s">
        <v>9487</v>
      </c>
      <c r="D1645" s="36" t="s">
        <v>89</v>
      </c>
      <c r="E1645" s="36" t="str">
        <f t="shared" si="126"/>
        <v>_CAMSU</v>
      </c>
      <c r="F1645" s="36" t="s">
        <v>46</v>
      </c>
      <c r="G1645" s="36" t="s">
        <v>1031</v>
      </c>
      <c r="H1645" s="36" t="str">
        <f t="shared" si="127"/>
        <v>_VCUGA</v>
      </c>
      <c r="I1645" s="36" t="s">
        <v>1032</v>
      </c>
      <c r="J1645" s="36" t="s">
        <v>1685</v>
      </c>
      <c r="K1645" s="36" t="str">
        <f t="shared" si="128"/>
        <v>_UKHDS</v>
      </c>
      <c r="L1645" s="36" t="s">
        <v>1686</v>
      </c>
      <c r="M1645" s="36" t="s">
        <v>1738</v>
      </c>
      <c r="N1645" s="36" t="str">
        <f t="shared" si="129"/>
        <v>_UKCRR</v>
      </c>
      <c r="O1645" s="36" t="s">
        <v>1739</v>
      </c>
      <c r="P1645" s="36" t="s">
        <v>1771</v>
      </c>
      <c r="Q1645" s="36" t="s">
        <v>1772</v>
      </c>
    </row>
    <row r="1646" spans="1:17">
      <c r="A1646" s="36" t="s">
        <v>9488</v>
      </c>
      <c r="B1646" s="36" t="str">
        <f t="shared" si="125"/>
        <v>_19212</v>
      </c>
      <c r="C1646" s="36" t="s">
        <v>9489</v>
      </c>
      <c r="D1646" s="36" t="s">
        <v>89</v>
      </c>
      <c r="E1646" s="36" t="str">
        <f t="shared" si="126"/>
        <v>_CAMSU</v>
      </c>
      <c r="F1646" s="36" t="s">
        <v>46</v>
      </c>
      <c r="G1646" s="36" t="s">
        <v>1031</v>
      </c>
      <c r="H1646" s="36" t="str">
        <f t="shared" si="127"/>
        <v>_VCUGA</v>
      </c>
      <c r="I1646" s="36" t="s">
        <v>1032</v>
      </c>
      <c r="J1646" s="36" t="s">
        <v>1685</v>
      </c>
      <c r="K1646" s="36" t="str">
        <f t="shared" si="128"/>
        <v>_UKHDS</v>
      </c>
      <c r="L1646" s="36" t="s">
        <v>1686</v>
      </c>
      <c r="M1646" s="36" t="s">
        <v>1738</v>
      </c>
      <c r="N1646" s="36" t="str">
        <f t="shared" si="129"/>
        <v>_UKCRR</v>
      </c>
      <c r="O1646" s="36" t="s">
        <v>1739</v>
      </c>
      <c r="P1646" s="36" t="s">
        <v>1771</v>
      </c>
      <c r="Q1646" s="36" t="s">
        <v>1772</v>
      </c>
    </row>
    <row r="1647" spans="1:17">
      <c r="A1647" s="36" t="s">
        <v>9490</v>
      </c>
      <c r="B1647" s="36" t="str">
        <f t="shared" si="125"/>
        <v>_19213</v>
      </c>
      <c r="C1647" s="36" t="s">
        <v>9491</v>
      </c>
      <c r="D1647" s="36" t="s">
        <v>89</v>
      </c>
      <c r="E1647" s="36" t="str">
        <f t="shared" si="126"/>
        <v>_CAMSU</v>
      </c>
      <c r="F1647" s="36" t="s">
        <v>46</v>
      </c>
      <c r="G1647" s="36" t="s">
        <v>1031</v>
      </c>
      <c r="H1647" s="36" t="str">
        <f t="shared" si="127"/>
        <v>_VCUGA</v>
      </c>
      <c r="I1647" s="36" t="s">
        <v>1032</v>
      </c>
      <c r="J1647" s="36" t="s">
        <v>1685</v>
      </c>
      <c r="K1647" s="36" t="str">
        <f t="shared" si="128"/>
        <v>_UKHDS</v>
      </c>
      <c r="L1647" s="36" t="s">
        <v>1686</v>
      </c>
      <c r="M1647" s="36" t="s">
        <v>1738</v>
      </c>
      <c r="N1647" s="36" t="str">
        <f t="shared" si="129"/>
        <v>_UKCRR</v>
      </c>
      <c r="O1647" s="36" t="s">
        <v>1739</v>
      </c>
      <c r="P1647" s="36" t="s">
        <v>1771</v>
      </c>
      <c r="Q1647" s="36" t="s">
        <v>1772</v>
      </c>
    </row>
    <row r="1648" spans="1:17">
      <c r="A1648" s="36" t="s">
        <v>9492</v>
      </c>
      <c r="B1648" s="36" t="str">
        <f t="shared" si="125"/>
        <v>_19214</v>
      </c>
      <c r="C1648" s="36" t="s">
        <v>9493</v>
      </c>
      <c r="D1648" s="36" t="s">
        <v>89</v>
      </c>
      <c r="E1648" s="36" t="str">
        <f t="shared" si="126"/>
        <v>_CAMSU</v>
      </c>
      <c r="F1648" s="36" t="s">
        <v>46</v>
      </c>
      <c r="G1648" s="36" t="s">
        <v>1031</v>
      </c>
      <c r="H1648" s="36" t="str">
        <f t="shared" si="127"/>
        <v>_VCUGA</v>
      </c>
      <c r="I1648" s="36" t="s">
        <v>1032</v>
      </c>
      <c r="J1648" s="36" t="s">
        <v>1685</v>
      </c>
      <c r="K1648" s="36" t="str">
        <f t="shared" si="128"/>
        <v>_UKHDS</v>
      </c>
      <c r="L1648" s="36" t="s">
        <v>1686</v>
      </c>
      <c r="M1648" s="36" t="s">
        <v>1738</v>
      </c>
      <c r="N1648" s="36" t="str">
        <f t="shared" si="129"/>
        <v>_UKCRR</v>
      </c>
      <c r="O1648" s="36" t="s">
        <v>1739</v>
      </c>
      <c r="P1648" s="36" t="s">
        <v>1771</v>
      </c>
      <c r="Q1648" s="36" t="s">
        <v>1772</v>
      </c>
    </row>
    <row r="1649" spans="1:17">
      <c r="A1649" s="36" t="s">
        <v>9494</v>
      </c>
      <c r="B1649" s="36" t="str">
        <f t="shared" si="125"/>
        <v>_19215</v>
      </c>
      <c r="C1649" s="36" t="s">
        <v>9495</v>
      </c>
      <c r="D1649" s="36" t="s">
        <v>89</v>
      </c>
      <c r="E1649" s="36" t="str">
        <f t="shared" si="126"/>
        <v>_CAMSU</v>
      </c>
      <c r="F1649" s="36" t="s">
        <v>46</v>
      </c>
      <c r="G1649" s="36" t="s">
        <v>1031</v>
      </c>
      <c r="H1649" s="36" t="str">
        <f t="shared" si="127"/>
        <v>_VCUGA</v>
      </c>
      <c r="I1649" s="36" t="s">
        <v>1032</v>
      </c>
      <c r="J1649" s="36" t="s">
        <v>1685</v>
      </c>
      <c r="K1649" s="36" t="str">
        <f t="shared" si="128"/>
        <v>_UKHDS</v>
      </c>
      <c r="L1649" s="36" t="s">
        <v>1686</v>
      </c>
      <c r="M1649" s="36" t="s">
        <v>1738</v>
      </c>
      <c r="N1649" s="36" t="str">
        <f t="shared" si="129"/>
        <v>_UKCRR</v>
      </c>
      <c r="O1649" s="36" t="s">
        <v>1739</v>
      </c>
      <c r="P1649" s="36" t="s">
        <v>1771</v>
      </c>
      <c r="Q1649" s="36" t="s">
        <v>1772</v>
      </c>
    </row>
    <row r="1650" spans="1:17">
      <c r="A1650" s="36" t="s">
        <v>9496</v>
      </c>
      <c r="B1650" s="36" t="str">
        <f t="shared" si="125"/>
        <v>_19216</v>
      </c>
      <c r="C1650" s="36" t="s">
        <v>1773</v>
      </c>
      <c r="D1650" s="36" t="s">
        <v>89</v>
      </c>
      <c r="E1650" s="36" t="str">
        <f t="shared" si="126"/>
        <v>_CAMSU</v>
      </c>
      <c r="F1650" s="36" t="s">
        <v>46</v>
      </c>
      <c r="G1650" s="36" t="s">
        <v>1031</v>
      </c>
      <c r="H1650" s="36" t="str">
        <f t="shared" si="127"/>
        <v>_VCUGA</v>
      </c>
      <c r="I1650" s="36" t="s">
        <v>1032</v>
      </c>
      <c r="J1650" s="36" t="s">
        <v>1685</v>
      </c>
      <c r="K1650" s="36" t="str">
        <f t="shared" si="128"/>
        <v>_UKHDS</v>
      </c>
      <c r="L1650" s="36" t="s">
        <v>1686</v>
      </c>
      <c r="M1650" s="36" t="s">
        <v>1738</v>
      </c>
      <c r="N1650" s="36" t="str">
        <f t="shared" si="129"/>
        <v>_UKCRR</v>
      </c>
      <c r="O1650" s="36" t="s">
        <v>1739</v>
      </c>
      <c r="P1650" s="36" t="s">
        <v>1771</v>
      </c>
      <c r="Q1650" s="36" t="s">
        <v>1772</v>
      </c>
    </row>
    <row r="1651" spans="1:17">
      <c r="A1651" s="36" t="s">
        <v>9497</v>
      </c>
      <c r="B1651" s="36" t="str">
        <f t="shared" si="125"/>
        <v>_19217</v>
      </c>
      <c r="C1651" s="36" t="s">
        <v>9498</v>
      </c>
      <c r="D1651" s="36" t="s">
        <v>89</v>
      </c>
      <c r="E1651" s="36" t="str">
        <f t="shared" si="126"/>
        <v>_CAMSU</v>
      </c>
      <c r="F1651" s="36" t="s">
        <v>46</v>
      </c>
      <c r="G1651" s="36" t="s">
        <v>1031</v>
      </c>
      <c r="H1651" s="36" t="str">
        <f t="shared" si="127"/>
        <v>_VCUGA</v>
      </c>
      <c r="I1651" s="36" t="s">
        <v>1032</v>
      </c>
      <c r="J1651" s="36" t="s">
        <v>1685</v>
      </c>
      <c r="K1651" s="36" t="str">
        <f t="shared" si="128"/>
        <v>_UKHDS</v>
      </c>
      <c r="L1651" s="36" t="s">
        <v>1686</v>
      </c>
      <c r="M1651" s="36" t="s">
        <v>1738</v>
      </c>
      <c r="N1651" s="36" t="str">
        <f t="shared" si="129"/>
        <v>_UKCRR</v>
      </c>
      <c r="O1651" s="36" t="s">
        <v>1739</v>
      </c>
      <c r="P1651" s="36" t="s">
        <v>1771</v>
      </c>
      <c r="Q1651" s="36" t="s">
        <v>1772</v>
      </c>
    </row>
    <row r="1652" spans="1:17">
      <c r="A1652" s="36" t="s">
        <v>9499</v>
      </c>
      <c r="B1652" s="36" t="str">
        <f t="shared" si="125"/>
        <v>_19218</v>
      </c>
      <c r="C1652" s="36" t="s">
        <v>9500</v>
      </c>
      <c r="D1652" s="36" t="s">
        <v>89</v>
      </c>
      <c r="E1652" s="36" t="str">
        <f t="shared" si="126"/>
        <v>_CAMSU</v>
      </c>
      <c r="F1652" s="36" t="s">
        <v>46</v>
      </c>
      <c r="G1652" s="36" t="s">
        <v>1031</v>
      </c>
      <c r="H1652" s="36" t="str">
        <f t="shared" si="127"/>
        <v>_VCUGA</v>
      </c>
      <c r="I1652" s="36" t="s">
        <v>1032</v>
      </c>
      <c r="J1652" s="36" t="s">
        <v>1685</v>
      </c>
      <c r="K1652" s="36" t="str">
        <f t="shared" si="128"/>
        <v>_UKHDS</v>
      </c>
      <c r="L1652" s="36" t="s">
        <v>1686</v>
      </c>
      <c r="M1652" s="36" t="s">
        <v>1738</v>
      </c>
      <c r="N1652" s="36" t="str">
        <f t="shared" si="129"/>
        <v>_UKCRR</v>
      </c>
      <c r="O1652" s="36" t="s">
        <v>1739</v>
      </c>
      <c r="P1652" s="36" t="s">
        <v>1771</v>
      </c>
      <c r="Q1652" s="36" t="s">
        <v>1772</v>
      </c>
    </row>
    <row r="1653" spans="1:17">
      <c r="A1653" s="36" t="s">
        <v>9501</v>
      </c>
      <c r="B1653" s="36" t="str">
        <f t="shared" si="125"/>
        <v>_19219</v>
      </c>
      <c r="C1653" s="36" t="s">
        <v>9502</v>
      </c>
      <c r="D1653" s="36" t="s">
        <v>89</v>
      </c>
      <c r="E1653" s="36" t="str">
        <f t="shared" si="126"/>
        <v>_CAMSU</v>
      </c>
      <c r="F1653" s="36" t="s">
        <v>46</v>
      </c>
      <c r="G1653" s="36" t="s">
        <v>1031</v>
      </c>
      <c r="H1653" s="36" t="str">
        <f t="shared" si="127"/>
        <v>_VCUGA</v>
      </c>
      <c r="I1653" s="36" t="s">
        <v>1032</v>
      </c>
      <c r="J1653" s="36" t="s">
        <v>1685</v>
      </c>
      <c r="K1653" s="36" t="str">
        <f t="shared" si="128"/>
        <v>_UKHDS</v>
      </c>
      <c r="L1653" s="36" t="s">
        <v>1686</v>
      </c>
      <c r="M1653" s="36" t="s">
        <v>1738</v>
      </c>
      <c r="N1653" s="36" t="str">
        <f t="shared" si="129"/>
        <v>_UKCRR</v>
      </c>
      <c r="O1653" s="36" t="s">
        <v>1739</v>
      </c>
      <c r="P1653" s="36" t="s">
        <v>1771</v>
      </c>
      <c r="Q1653" s="36" t="s">
        <v>1772</v>
      </c>
    </row>
    <row r="1654" spans="1:17">
      <c r="A1654" s="36" t="s">
        <v>9503</v>
      </c>
      <c r="B1654" s="36" t="str">
        <f t="shared" si="125"/>
        <v>_19220</v>
      </c>
      <c r="C1654" s="36" t="s">
        <v>9504</v>
      </c>
      <c r="D1654" s="36" t="s">
        <v>89</v>
      </c>
      <c r="E1654" s="36" t="str">
        <f t="shared" si="126"/>
        <v>_CAMSU</v>
      </c>
      <c r="F1654" s="36" t="s">
        <v>46</v>
      </c>
      <c r="G1654" s="36" t="s">
        <v>1031</v>
      </c>
      <c r="H1654" s="36" t="str">
        <f t="shared" si="127"/>
        <v>_VCUGA</v>
      </c>
      <c r="I1654" s="36" t="s">
        <v>1032</v>
      </c>
      <c r="J1654" s="36" t="s">
        <v>1685</v>
      </c>
      <c r="K1654" s="36" t="str">
        <f t="shared" si="128"/>
        <v>_UKHDS</v>
      </c>
      <c r="L1654" s="36" t="s">
        <v>1686</v>
      </c>
      <c r="M1654" s="36" t="s">
        <v>1738</v>
      </c>
      <c r="N1654" s="36" t="str">
        <f t="shared" si="129"/>
        <v>_UKCRR</v>
      </c>
      <c r="O1654" s="36" t="s">
        <v>1739</v>
      </c>
      <c r="P1654" s="36" t="s">
        <v>1771</v>
      </c>
      <c r="Q1654" s="36" t="s">
        <v>1772</v>
      </c>
    </row>
    <row r="1655" spans="1:17">
      <c r="A1655" s="36" t="s">
        <v>9505</v>
      </c>
      <c r="B1655" s="36" t="str">
        <f t="shared" si="125"/>
        <v>_19221</v>
      </c>
      <c r="C1655" s="36" t="s">
        <v>1774</v>
      </c>
      <c r="D1655" s="36" t="s">
        <v>89</v>
      </c>
      <c r="E1655" s="36" t="str">
        <f t="shared" si="126"/>
        <v>_CAMSU</v>
      </c>
      <c r="F1655" s="36" t="s">
        <v>46</v>
      </c>
      <c r="G1655" s="36" t="s">
        <v>1031</v>
      </c>
      <c r="H1655" s="36" t="str">
        <f t="shared" si="127"/>
        <v>_VCUGA</v>
      </c>
      <c r="I1655" s="36" t="s">
        <v>1032</v>
      </c>
      <c r="J1655" s="36" t="s">
        <v>1685</v>
      </c>
      <c r="K1655" s="36" t="str">
        <f t="shared" si="128"/>
        <v>_UKHDS</v>
      </c>
      <c r="L1655" s="36" t="s">
        <v>1686</v>
      </c>
      <c r="M1655" s="36" t="s">
        <v>1738</v>
      </c>
      <c r="N1655" s="36" t="str">
        <f t="shared" si="129"/>
        <v>_UKCRR</v>
      </c>
      <c r="O1655" s="36" t="s">
        <v>1739</v>
      </c>
      <c r="P1655" s="36" t="s">
        <v>1771</v>
      </c>
      <c r="Q1655" s="36" t="s">
        <v>1772</v>
      </c>
    </row>
    <row r="1656" spans="1:17">
      <c r="A1656" s="36" t="s">
        <v>9506</v>
      </c>
      <c r="B1656" s="36" t="str">
        <f t="shared" si="125"/>
        <v>_32455</v>
      </c>
      <c r="C1656" s="36" t="s">
        <v>1777</v>
      </c>
      <c r="D1656" s="36" t="s">
        <v>89</v>
      </c>
      <c r="E1656" s="36" t="str">
        <f t="shared" si="126"/>
        <v>_CAMSU</v>
      </c>
      <c r="F1656" s="36" t="s">
        <v>46</v>
      </c>
      <c r="G1656" s="36" t="s">
        <v>1031</v>
      </c>
      <c r="H1656" s="36" t="str">
        <f t="shared" si="127"/>
        <v>_VCUGA</v>
      </c>
      <c r="I1656" s="36" t="s">
        <v>1032</v>
      </c>
      <c r="J1656" s="36" t="s">
        <v>1685</v>
      </c>
      <c r="K1656" s="36" t="str">
        <f t="shared" si="128"/>
        <v>_UKHDS</v>
      </c>
      <c r="L1656" s="36" t="s">
        <v>1686</v>
      </c>
      <c r="M1656" s="36" t="s">
        <v>1738</v>
      </c>
      <c r="N1656" s="36" t="str">
        <f t="shared" si="129"/>
        <v>_UKCRR</v>
      </c>
      <c r="O1656" s="36" t="s">
        <v>1739</v>
      </c>
      <c r="P1656" s="36" t="s">
        <v>1775</v>
      </c>
      <c r="Q1656" s="36" t="s">
        <v>1776</v>
      </c>
    </row>
    <row r="1657" spans="1:17">
      <c r="A1657" s="36" t="s">
        <v>9507</v>
      </c>
      <c r="B1657" s="36" t="str">
        <f t="shared" si="125"/>
        <v>_32456</v>
      </c>
      <c r="C1657" s="36" t="s">
        <v>1778</v>
      </c>
      <c r="D1657" s="36" t="s">
        <v>89</v>
      </c>
      <c r="E1657" s="36" t="str">
        <f t="shared" si="126"/>
        <v>_CAMSU</v>
      </c>
      <c r="F1657" s="36" t="s">
        <v>46</v>
      </c>
      <c r="G1657" s="36" t="s">
        <v>1031</v>
      </c>
      <c r="H1657" s="36" t="str">
        <f t="shared" si="127"/>
        <v>_VCUGA</v>
      </c>
      <c r="I1657" s="36" t="s">
        <v>1032</v>
      </c>
      <c r="J1657" s="36" t="s">
        <v>1685</v>
      </c>
      <c r="K1657" s="36" t="str">
        <f t="shared" si="128"/>
        <v>_UKHDS</v>
      </c>
      <c r="L1657" s="36" t="s">
        <v>1686</v>
      </c>
      <c r="M1657" s="36" t="s">
        <v>1738</v>
      </c>
      <c r="N1657" s="36" t="str">
        <f t="shared" si="129"/>
        <v>_UKCRR</v>
      </c>
      <c r="O1657" s="36" t="s">
        <v>1739</v>
      </c>
      <c r="P1657" s="36" t="s">
        <v>1775</v>
      </c>
      <c r="Q1657" s="36" t="s">
        <v>1776</v>
      </c>
    </row>
    <row r="1658" spans="1:17">
      <c r="A1658" s="36" t="s">
        <v>9508</v>
      </c>
      <c r="B1658" s="36" t="str">
        <f t="shared" si="125"/>
        <v>_32457</v>
      </c>
      <c r="C1658" s="36" t="s">
        <v>1779</v>
      </c>
      <c r="D1658" s="36" t="s">
        <v>89</v>
      </c>
      <c r="E1658" s="36" t="str">
        <f t="shared" si="126"/>
        <v>_CAMSU</v>
      </c>
      <c r="F1658" s="36" t="s">
        <v>46</v>
      </c>
      <c r="G1658" s="36" t="s">
        <v>1031</v>
      </c>
      <c r="H1658" s="36" t="str">
        <f t="shared" si="127"/>
        <v>_VCUGA</v>
      </c>
      <c r="I1658" s="36" t="s">
        <v>1032</v>
      </c>
      <c r="J1658" s="36" t="s">
        <v>1685</v>
      </c>
      <c r="K1658" s="36" t="str">
        <f t="shared" si="128"/>
        <v>_UKHDS</v>
      </c>
      <c r="L1658" s="36" t="s">
        <v>1686</v>
      </c>
      <c r="M1658" s="36" t="s">
        <v>1738</v>
      </c>
      <c r="N1658" s="36" t="str">
        <f t="shared" si="129"/>
        <v>_UKCRR</v>
      </c>
      <c r="O1658" s="36" t="s">
        <v>1739</v>
      </c>
      <c r="P1658" s="36" t="s">
        <v>1775</v>
      </c>
      <c r="Q1658" s="36" t="s">
        <v>1776</v>
      </c>
    </row>
    <row r="1659" spans="1:17">
      <c r="A1659" s="36" t="s">
        <v>9509</v>
      </c>
      <c r="B1659" s="36" t="str">
        <f t="shared" si="125"/>
        <v>_32458</v>
      </c>
      <c r="C1659" s="36" t="s">
        <v>1780</v>
      </c>
      <c r="D1659" s="36" t="s">
        <v>89</v>
      </c>
      <c r="E1659" s="36" t="str">
        <f t="shared" si="126"/>
        <v>_CAMSU</v>
      </c>
      <c r="F1659" s="36" t="s">
        <v>46</v>
      </c>
      <c r="G1659" s="36" t="s">
        <v>1031</v>
      </c>
      <c r="H1659" s="36" t="str">
        <f t="shared" si="127"/>
        <v>_VCUGA</v>
      </c>
      <c r="I1659" s="36" t="s">
        <v>1032</v>
      </c>
      <c r="J1659" s="36" t="s">
        <v>1685</v>
      </c>
      <c r="K1659" s="36" t="str">
        <f t="shared" si="128"/>
        <v>_UKHDS</v>
      </c>
      <c r="L1659" s="36" t="s">
        <v>1686</v>
      </c>
      <c r="M1659" s="36" t="s">
        <v>1738</v>
      </c>
      <c r="N1659" s="36" t="str">
        <f t="shared" si="129"/>
        <v>_UKCRR</v>
      </c>
      <c r="O1659" s="36" t="s">
        <v>1739</v>
      </c>
      <c r="P1659" s="36" t="s">
        <v>1775</v>
      </c>
      <c r="Q1659" s="36" t="s">
        <v>1776</v>
      </c>
    </row>
    <row r="1660" spans="1:17">
      <c r="A1660" s="36" t="s">
        <v>9510</v>
      </c>
      <c r="B1660" s="36" t="str">
        <f t="shared" si="125"/>
        <v>_32459</v>
      </c>
      <c r="C1660" s="36" t="s">
        <v>1781</v>
      </c>
      <c r="D1660" s="36" t="s">
        <v>89</v>
      </c>
      <c r="E1660" s="36" t="str">
        <f t="shared" si="126"/>
        <v>_CAMSU</v>
      </c>
      <c r="F1660" s="36" t="s">
        <v>46</v>
      </c>
      <c r="G1660" s="36" t="s">
        <v>1031</v>
      </c>
      <c r="H1660" s="36" t="str">
        <f t="shared" si="127"/>
        <v>_VCUGA</v>
      </c>
      <c r="I1660" s="36" t="s">
        <v>1032</v>
      </c>
      <c r="J1660" s="36" t="s">
        <v>1685</v>
      </c>
      <c r="K1660" s="36" t="str">
        <f t="shared" si="128"/>
        <v>_UKHDS</v>
      </c>
      <c r="L1660" s="36" t="s">
        <v>1686</v>
      </c>
      <c r="M1660" s="36" t="s">
        <v>1738</v>
      </c>
      <c r="N1660" s="36" t="str">
        <f t="shared" si="129"/>
        <v>_UKCRR</v>
      </c>
      <c r="O1660" s="36" t="s">
        <v>1739</v>
      </c>
      <c r="P1660" s="36" t="s">
        <v>1775</v>
      </c>
      <c r="Q1660" s="36" t="s">
        <v>1776</v>
      </c>
    </row>
    <row r="1661" spans="1:17">
      <c r="A1661" s="36" t="s">
        <v>9511</v>
      </c>
      <c r="B1661" s="36" t="str">
        <f t="shared" si="125"/>
        <v>_32460</v>
      </c>
      <c r="C1661" s="36" t="s">
        <v>1782</v>
      </c>
      <c r="D1661" s="36" t="s">
        <v>89</v>
      </c>
      <c r="E1661" s="36" t="str">
        <f t="shared" si="126"/>
        <v>_CAMSU</v>
      </c>
      <c r="F1661" s="36" t="s">
        <v>46</v>
      </c>
      <c r="G1661" s="36" t="s">
        <v>1031</v>
      </c>
      <c r="H1661" s="36" t="str">
        <f t="shared" si="127"/>
        <v>_VCUGA</v>
      </c>
      <c r="I1661" s="36" t="s">
        <v>1032</v>
      </c>
      <c r="J1661" s="36" t="s">
        <v>1685</v>
      </c>
      <c r="K1661" s="36" t="str">
        <f t="shared" si="128"/>
        <v>_UKHDS</v>
      </c>
      <c r="L1661" s="36" t="s">
        <v>1686</v>
      </c>
      <c r="M1661" s="36" t="s">
        <v>1738</v>
      </c>
      <c r="N1661" s="36" t="str">
        <f t="shared" si="129"/>
        <v>_UKCRR</v>
      </c>
      <c r="O1661" s="36" t="s">
        <v>1739</v>
      </c>
      <c r="P1661" s="36" t="s">
        <v>1775</v>
      </c>
      <c r="Q1661" s="36" t="s">
        <v>1776</v>
      </c>
    </row>
    <row r="1662" spans="1:17">
      <c r="A1662" s="36" t="s">
        <v>9512</v>
      </c>
      <c r="B1662" s="36" t="str">
        <f t="shared" si="125"/>
        <v>_32461</v>
      </c>
      <c r="C1662" s="36" t="s">
        <v>1783</v>
      </c>
      <c r="D1662" s="36" t="s">
        <v>89</v>
      </c>
      <c r="E1662" s="36" t="str">
        <f t="shared" si="126"/>
        <v>_CAMSU</v>
      </c>
      <c r="F1662" s="36" t="s">
        <v>46</v>
      </c>
      <c r="G1662" s="36" t="s">
        <v>1031</v>
      </c>
      <c r="H1662" s="36" t="str">
        <f t="shared" si="127"/>
        <v>_VCUGA</v>
      </c>
      <c r="I1662" s="36" t="s">
        <v>1032</v>
      </c>
      <c r="J1662" s="36" t="s">
        <v>1685</v>
      </c>
      <c r="K1662" s="36" t="str">
        <f t="shared" si="128"/>
        <v>_UKHDS</v>
      </c>
      <c r="L1662" s="36" t="s">
        <v>1686</v>
      </c>
      <c r="M1662" s="36" t="s">
        <v>1738</v>
      </c>
      <c r="N1662" s="36" t="str">
        <f t="shared" si="129"/>
        <v>_UKCRR</v>
      </c>
      <c r="O1662" s="36" t="s">
        <v>1739</v>
      </c>
      <c r="P1662" s="36" t="s">
        <v>1775</v>
      </c>
      <c r="Q1662" s="36" t="s">
        <v>1776</v>
      </c>
    </row>
    <row r="1663" spans="1:17">
      <c r="A1663" s="36" t="s">
        <v>9513</v>
      </c>
      <c r="B1663" s="36" t="str">
        <f t="shared" si="125"/>
        <v>_32462</v>
      </c>
      <c r="C1663" s="36" t="s">
        <v>1784</v>
      </c>
      <c r="D1663" s="36" t="s">
        <v>89</v>
      </c>
      <c r="E1663" s="36" t="str">
        <f t="shared" si="126"/>
        <v>_CAMSU</v>
      </c>
      <c r="F1663" s="36" t="s">
        <v>46</v>
      </c>
      <c r="G1663" s="36" t="s">
        <v>1031</v>
      </c>
      <c r="H1663" s="36" t="str">
        <f t="shared" si="127"/>
        <v>_VCUGA</v>
      </c>
      <c r="I1663" s="36" t="s">
        <v>1032</v>
      </c>
      <c r="J1663" s="36" t="s">
        <v>1685</v>
      </c>
      <c r="K1663" s="36" t="str">
        <f t="shared" si="128"/>
        <v>_UKHDS</v>
      </c>
      <c r="L1663" s="36" t="s">
        <v>1686</v>
      </c>
      <c r="M1663" s="36" t="s">
        <v>1738</v>
      </c>
      <c r="N1663" s="36" t="str">
        <f t="shared" si="129"/>
        <v>_UKCRR</v>
      </c>
      <c r="O1663" s="36" t="s">
        <v>1739</v>
      </c>
      <c r="P1663" s="36" t="s">
        <v>1775</v>
      </c>
      <c r="Q1663" s="36" t="s">
        <v>1776</v>
      </c>
    </row>
    <row r="1664" spans="1:17">
      <c r="A1664" s="36" t="s">
        <v>9514</v>
      </c>
      <c r="B1664" s="36" t="str">
        <f t="shared" si="125"/>
        <v>_32463</v>
      </c>
      <c r="C1664" s="36" t="s">
        <v>1785</v>
      </c>
      <c r="D1664" s="36" t="s">
        <v>89</v>
      </c>
      <c r="E1664" s="36" t="str">
        <f t="shared" si="126"/>
        <v>_CAMSU</v>
      </c>
      <c r="F1664" s="36" t="s">
        <v>46</v>
      </c>
      <c r="G1664" s="36" t="s">
        <v>1031</v>
      </c>
      <c r="H1664" s="36" t="str">
        <f t="shared" si="127"/>
        <v>_VCUGA</v>
      </c>
      <c r="I1664" s="36" t="s">
        <v>1032</v>
      </c>
      <c r="J1664" s="36" t="s">
        <v>1685</v>
      </c>
      <c r="K1664" s="36" t="str">
        <f t="shared" si="128"/>
        <v>_UKHDS</v>
      </c>
      <c r="L1664" s="36" t="s">
        <v>1686</v>
      </c>
      <c r="M1664" s="36" t="s">
        <v>1738</v>
      </c>
      <c r="N1664" s="36" t="str">
        <f t="shared" si="129"/>
        <v>_UKCRR</v>
      </c>
      <c r="O1664" s="36" t="s">
        <v>1739</v>
      </c>
      <c r="P1664" s="36" t="s">
        <v>1775</v>
      </c>
      <c r="Q1664" s="36" t="s">
        <v>1776</v>
      </c>
    </row>
    <row r="1665" spans="1:17">
      <c r="A1665" s="36" t="s">
        <v>9515</v>
      </c>
      <c r="B1665" s="36" t="str">
        <f t="shared" si="125"/>
        <v>_19268</v>
      </c>
      <c r="C1665" s="36" t="s">
        <v>1788</v>
      </c>
      <c r="D1665" s="36" t="s">
        <v>89</v>
      </c>
      <c r="E1665" s="36" t="str">
        <f t="shared" si="126"/>
        <v>_CAMSU</v>
      </c>
      <c r="F1665" s="36" t="s">
        <v>46</v>
      </c>
      <c r="G1665" s="36" t="s">
        <v>1031</v>
      </c>
      <c r="H1665" s="36" t="str">
        <f t="shared" si="127"/>
        <v>_VCUGA</v>
      </c>
      <c r="I1665" s="36" t="s">
        <v>1032</v>
      </c>
      <c r="J1665" s="36" t="s">
        <v>1685</v>
      </c>
      <c r="K1665" s="36" t="str">
        <f t="shared" si="128"/>
        <v>_UKHDS</v>
      </c>
      <c r="L1665" s="36" t="s">
        <v>1686</v>
      </c>
      <c r="M1665" s="36" t="s">
        <v>1738</v>
      </c>
      <c r="N1665" s="36" t="str">
        <f t="shared" si="129"/>
        <v>_UKCRR</v>
      </c>
      <c r="O1665" s="36" t="s">
        <v>1739</v>
      </c>
      <c r="P1665" s="36" t="s">
        <v>1786</v>
      </c>
      <c r="Q1665" s="36" t="s">
        <v>1787</v>
      </c>
    </row>
    <row r="1666" spans="1:17">
      <c r="A1666" s="36" t="s">
        <v>9516</v>
      </c>
      <c r="B1666" s="36" t="str">
        <f t="shared" si="125"/>
        <v>_19269</v>
      </c>
      <c r="C1666" s="36" t="s">
        <v>1789</v>
      </c>
      <c r="D1666" s="36" t="s">
        <v>89</v>
      </c>
      <c r="E1666" s="36" t="str">
        <f t="shared" si="126"/>
        <v>_CAMSU</v>
      </c>
      <c r="F1666" s="36" t="s">
        <v>46</v>
      </c>
      <c r="G1666" s="36" t="s">
        <v>1031</v>
      </c>
      <c r="H1666" s="36" t="str">
        <f t="shared" si="127"/>
        <v>_VCUGA</v>
      </c>
      <c r="I1666" s="36" t="s">
        <v>1032</v>
      </c>
      <c r="J1666" s="36" t="s">
        <v>1685</v>
      </c>
      <c r="K1666" s="36" t="str">
        <f t="shared" si="128"/>
        <v>_UKHDS</v>
      </c>
      <c r="L1666" s="36" t="s">
        <v>1686</v>
      </c>
      <c r="M1666" s="36" t="s">
        <v>1738</v>
      </c>
      <c r="N1666" s="36" t="str">
        <f t="shared" si="129"/>
        <v>_UKCRR</v>
      </c>
      <c r="O1666" s="36" t="s">
        <v>1739</v>
      </c>
      <c r="P1666" s="36" t="s">
        <v>1786</v>
      </c>
      <c r="Q1666" s="36" t="s">
        <v>1787</v>
      </c>
    </row>
    <row r="1667" spans="1:17">
      <c r="A1667" s="36" t="s">
        <v>9517</v>
      </c>
      <c r="B1667" s="36" t="str">
        <f t="shared" si="125"/>
        <v>_19270</v>
      </c>
      <c r="C1667" s="36" t="s">
        <v>1790</v>
      </c>
      <c r="D1667" s="36" t="s">
        <v>89</v>
      </c>
      <c r="E1667" s="36" t="str">
        <f t="shared" si="126"/>
        <v>_CAMSU</v>
      </c>
      <c r="F1667" s="36" t="s">
        <v>46</v>
      </c>
      <c r="G1667" s="36" t="s">
        <v>1031</v>
      </c>
      <c r="H1667" s="36" t="str">
        <f t="shared" si="127"/>
        <v>_VCUGA</v>
      </c>
      <c r="I1667" s="36" t="s">
        <v>1032</v>
      </c>
      <c r="J1667" s="36" t="s">
        <v>1685</v>
      </c>
      <c r="K1667" s="36" t="str">
        <f t="shared" si="128"/>
        <v>_UKHDS</v>
      </c>
      <c r="L1667" s="36" t="s">
        <v>1686</v>
      </c>
      <c r="M1667" s="36" t="s">
        <v>1738</v>
      </c>
      <c r="N1667" s="36" t="str">
        <f t="shared" si="129"/>
        <v>_UKCRR</v>
      </c>
      <c r="O1667" s="36" t="s">
        <v>1739</v>
      </c>
      <c r="P1667" s="36" t="s">
        <v>1786</v>
      </c>
      <c r="Q1667" s="36" t="s">
        <v>1787</v>
      </c>
    </row>
    <row r="1668" spans="1:17">
      <c r="A1668" s="36" t="s">
        <v>9518</v>
      </c>
      <c r="B1668" s="36" t="str">
        <f t="shared" ref="B1668:B1731" si="130">"_"&amp;A1668</f>
        <v>_19271</v>
      </c>
      <c r="C1668" s="36" t="s">
        <v>1791</v>
      </c>
      <c r="D1668" s="36" t="s">
        <v>89</v>
      </c>
      <c r="E1668" s="36" t="str">
        <f t="shared" ref="E1668:E1731" si="131">"_"&amp;D1668</f>
        <v>_CAMSU</v>
      </c>
      <c r="F1668" s="36" t="s">
        <v>46</v>
      </c>
      <c r="G1668" s="36" t="s">
        <v>1031</v>
      </c>
      <c r="H1668" s="36" t="str">
        <f t="shared" ref="H1668:H1731" si="132">"_"&amp;G1668</f>
        <v>_VCUGA</v>
      </c>
      <c r="I1668" s="36" t="s">
        <v>1032</v>
      </c>
      <c r="J1668" s="36" t="s">
        <v>1685</v>
      </c>
      <c r="K1668" s="36" t="str">
        <f t="shared" ref="K1668:K1731" si="133">"_"&amp;J1668</f>
        <v>_UKHDS</v>
      </c>
      <c r="L1668" s="36" t="s">
        <v>1686</v>
      </c>
      <c r="M1668" s="36" t="s">
        <v>1738</v>
      </c>
      <c r="N1668" s="36" t="str">
        <f t="shared" ref="N1668:N1731" si="134">"_"&amp;M1668</f>
        <v>_UKCRR</v>
      </c>
      <c r="O1668" s="36" t="s">
        <v>1739</v>
      </c>
      <c r="P1668" s="36" t="s">
        <v>1786</v>
      </c>
      <c r="Q1668" s="36" t="s">
        <v>1787</v>
      </c>
    </row>
    <row r="1669" spans="1:17">
      <c r="A1669" s="36" t="s">
        <v>9519</v>
      </c>
      <c r="B1669" s="36" t="str">
        <f t="shared" si="130"/>
        <v>_19272</v>
      </c>
      <c r="C1669" s="36" t="s">
        <v>1792</v>
      </c>
      <c r="D1669" s="36" t="s">
        <v>89</v>
      </c>
      <c r="E1669" s="36" t="str">
        <f t="shared" si="131"/>
        <v>_CAMSU</v>
      </c>
      <c r="F1669" s="36" t="s">
        <v>46</v>
      </c>
      <c r="G1669" s="36" t="s">
        <v>1031</v>
      </c>
      <c r="H1669" s="36" t="str">
        <f t="shared" si="132"/>
        <v>_VCUGA</v>
      </c>
      <c r="I1669" s="36" t="s">
        <v>1032</v>
      </c>
      <c r="J1669" s="36" t="s">
        <v>1685</v>
      </c>
      <c r="K1669" s="36" t="str">
        <f t="shared" si="133"/>
        <v>_UKHDS</v>
      </c>
      <c r="L1669" s="36" t="s">
        <v>1686</v>
      </c>
      <c r="M1669" s="36" t="s">
        <v>1738</v>
      </c>
      <c r="N1669" s="36" t="str">
        <f t="shared" si="134"/>
        <v>_UKCRR</v>
      </c>
      <c r="O1669" s="36" t="s">
        <v>1739</v>
      </c>
      <c r="P1669" s="36" t="s">
        <v>1786</v>
      </c>
      <c r="Q1669" s="36" t="s">
        <v>1787</v>
      </c>
    </row>
    <row r="1670" spans="1:17">
      <c r="A1670" s="36" t="s">
        <v>9520</v>
      </c>
      <c r="B1670" s="36" t="str">
        <f t="shared" si="130"/>
        <v>_19273</v>
      </c>
      <c r="C1670" s="36" t="s">
        <v>1793</v>
      </c>
      <c r="D1670" s="36" t="s">
        <v>89</v>
      </c>
      <c r="E1670" s="36" t="str">
        <f t="shared" si="131"/>
        <v>_CAMSU</v>
      </c>
      <c r="F1670" s="36" t="s">
        <v>46</v>
      </c>
      <c r="G1670" s="36" t="s">
        <v>1031</v>
      </c>
      <c r="H1670" s="36" t="str">
        <f t="shared" si="132"/>
        <v>_VCUGA</v>
      </c>
      <c r="I1670" s="36" t="s">
        <v>1032</v>
      </c>
      <c r="J1670" s="36" t="s">
        <v>1685</v>
      </c>
      <c r="K1670" s="36" t="str">
        <f t="shared" si="133"/>
        <v>_UKHDS</v>
      </c>
      <c r="L1670" s="36" t="s">
        <v>1686</v>
      </c>
      <c r="M1670" s="36" t="s">
        <v>1738</v>
      </c>
      <c r="N1670" s="36" t="str">
        <f t="shared" si="134"/>
        <v>_UKCRR</v>
      </c>
      <c r="O1670" s="36" t="s">
        <v>1739</v>
      </c>
      <c r="P1670" s="36" t="s">
        <v>1786</v>
      </c>
      <c r="Q1670" s="36" t="s">
        <v>1787</v>
      </c>
    </row>
    <row r="1671" spans="1:17">
      <c r="A1671" s="36" t="s">
        <v>9521</v>
      </c>
      <c r="B1671" s="36" t="str">
        <f t="shared" si="130"/>
        <v>_19274</v>
      </c>
      <c r="C1671" s="36" t="s">
        <v>1794</v>
      </c>
      <c r="D1671" s="36" t="s">
        <v>89</v>
      </c>
      <c r="E1671" s="36" t="str">
        <f t="shared" si="131"/>
        <v>_CAMSU</v>
      </c>
      <c r="F1671" s="36" t="s">
        <v>46</v>
      </c>
      <c r="G1671" s="36" t="s">
        <v>1031</v>
      </c>
      <c r="H1671" s="36" t="str">
        <f t="shared" si="132"/>
        <v>_VCUGA</v>
      </c>
      <c r="I1671" s="36" t="s">
        <v>1032</v>
      </c>
      <c r="J1671" s="36" t="s">
        <v>1685</v>
      </c>
      <c r="K1671" s="36" t="str">
        <f t="shared" si="133"/>
        <v>_UKHDS</v>
      </c>
      <c r="L1671" s="36" t="s">
        <v>1686</v>
      </c>
      <c r="M1671" s="36" t="s">
        <v>1738</v>
      </c>
      <c r="N1671" s="36" t="str">
        <f t="shared" si="134"/>
        <v>_UKCRR</v>
      </c>
      <c r="O1671" s="36" t="s">
        <v>1739</v>
      </c>
      <c r="P1671" s="36" t="s">
        <v>1786</v>
      </c>
      <c r="Q1671" s="36" t="s">
        <v>1787</v>
      </c>
    </row>
    <row r="1672" spans="1:17">
      <c r="A1672" s="36" t="s">
        <v>9522</v>
      </c>
      <c r="B1672" s="36" t="str">
        <f t="shared" si="130"/>
        <v>_19275</v>
      </c>
      <c r="C1672" s="36" t="s">
        <v>1795</v>
      </c>
      <c r="D1672" s="36" t="s">
        <v>89</v>
      </c>
      <c r="E1672" s="36" t="str">
        <f t="shared" si="131"/>
        <v>_CAMSU</v>
      </c>
      <c r="F1672" s="36" t="s">
        <v>46</v>
      </c>
      <c r="G1672" s="36" t="s">
        <v>1031</v>
      </c>
      <c r="H1672" s="36" t="str">
        <f t="shared" si="132"/>
        <v>_VCUGA</v>
      </c>
      <c r="I1672" s="36" t="s">
        <v>1032</v>
      </c>
      <c r="J1672" s="36" t="s">
        <v>1685</v>
      </c>
      <c r="K1672" s="36" t="str">
        <f t="shared" si="133"/>
        <v>_UKHDS</v>
      </c>
      <c r="L1672" s="36" t="s">
        <v>1686</v>
      </c>
      <c r="M1672" s="36" t="s">
        <v>1738</v>
      </c>
      <c r="N1672" s="36" t="str">
        <f t="shared" si="134"/>
        <v>_UKCRR</v>
      </c>
      <c r="O1672" s="36" t="s">
        <v>1739</v>
      </c>
      <c r="P1672" s="36" t="s">
        <v>1786</v>
      </c>
      <c r="Q1672" s="36" t="s">
        <v>1787</v>
      </c>
    </row>
    <row r="1673" spans="1:17">
      <c r="A1673" s="36" t="s">
        <v>9523</v>
      </c>
      <c r="B1673" s="36" t="str">
        <f t="shared" si="130"/>
        <v>_19276</v>
      </c>
      <c r="C1673" s="36" t="s">
        <v>1794</v>
      </c>
      <c r="D1673" s="36" t="s">
        <v>89</v>
      </c>
      <c r="E1673" s="36" t="str">
        <f t="shared" si="131"/>
        <v>_CAMSU</v>
      </c>
      <c r="F1673" s="36" t="s">
        <v>46</v>
      </c>
      <c r="G1673" s="36" t="s">
        <v>1031</v>
      </c>
      <c r="H1673" s="36" t="str">
        <f t="shared" si="132"/>
        <v>_VCUGA</v>
      </c>
      <c r="I1673" s="36" t="s">
        <v>1032</v>
      </c>
      <c r="J1673" s="36" t="s">
        <v>1685</v>
      </c>
      <c r="K1673" s="36" t="str">
        <f t="shared" si="133"/>
        <v>_UKHDS</v>
      </c>
      <c r="L1673" s="36" t="s">
        <v>1686</v>
      </c>
      <c r="M1673" s="36" t="s">
        <v>1738</v>
      </c>
      <c r="N1673" s="36" t="str">
        <f t="shared" si="134"/>
        <v>_UKCRR</v>
      </c>
      <c r="O1673" s="36" t="s">
        <v>1739</v>
      </c>
      <c r="P1673" s="36" t="s">
        <v>1786</v>
      </c>
      <c r="Q1673" s="36" t="s">
        <v>1787</v>
      </c>
    </row>
    <row r="1674" spans="1:17">
      <c r="A1674" s="36" t="s">
        <v>9524</v>
      </c>
      <c r="B1674" s="36" t="str">
        <f t="shared" si="130"/>
        <v>_19224</v>
      </c>
      <c r="C1674" s="36" t="s">
        <v>9525</v>
      </c>
      <c r="D1674" s="36" t="s">
        <v>89</v>
      </c>
      <c r="E1674" s="36" t="str">
        <f t="shared" si="131"/>
        <v>_CAMSU</v>
      </c>
      <c r="F1674" s="36" t="s">
        <v>46</v>
      </c>
      <c r="G1674" s="36" t="s">
        <v>1031</v>
      </c>
      <c r="H1674" s="36" t="str">
        <f t="shared" si="132"/>
        <v>_VCUGA</v>
      </c>
      <c r="I1674" s="36" t="s">
        <v>1032</v>
      </c>
      <c r="J1674" s="36" t="s">
        <v>1685</v>
      </c>
      <c r="K1674" s="36" t="str">
        <f t="shared" si="133"/>
        <v>_UKHDS</v>
      </c>
      <c r="L1674" s="36" t="s">
        <v>1686</v>
      </c>
      <c r="M1674" s="36" t="s">
        <v>1738</v>
      </c>
      <c r="N1674" s="36" t="str">
        <f t="shared" si="134"/>
        <v>_UKCRR</v>
      </c>
      <c r="O1674" s="36" t="s">
        <v>1739</v>
      </c>
      <c r="P1674" s="36" t="s">
        <v>1796</v>
      </c>
      <c r="Q1674" s="36" t="s">
        <v>1797</v>
      </c>
    </row>
    <row r="1675" spans="1:17">
      <c r="A1675" s="36" t="s">
        <v>9526</v>
      </c>
      <c r="B1675" s="36" t="str">
        <f t="shared" si="130"/>
        <v>_19225</v>
      </c>
      <c r="C1675" s="36" t="s">
        <v>9527</v>
      </c>
      <c r="D1675" s="36" t="s">
        <v>89</v>
      </c>
      <c r="E1675" s="36" t="str">
        <f t="shared" si="131"/>
        <v>_CAMSU</v>
      </c>
      <c r="F1675" s="36" t="s">
        <v>46</v>
      </c>
      <c r="G1675" s="36" t="s">
        <v>1031</v>
      </c>
      <c r="H1675" s="36" t="str">
        <f t="shared" si="132"/>
        <v>_VCUGA</v>
      </c>
      <c r="I1675" s="36" t="s">
        <v>1032</v>
      </c>
      <c r="J1675" s="36" t="s">
        <v>1685</v>
      </c>
      <c r="K1675" s="36" t="str">
        <f t="shared" si="133"/>
        <v>_UKHDS</v>
      </c>
      <c r="L1675" s="36" t="s">
        <v>1686</v>
      </c>
      <c r="M1675" s="36" t="s">
        <v>1738</v>
      </c>
      <c r="N1675" s="36" t="str">
        <f t="shared" si="134"/>
        <v>_UKCRR</v>
      </c>
      <c r="O1675" s="36" t="s">
        <v>1739</v>
      </c>
      <c r="P1675" s="36" t="s">
        <v>1796</v>
      </c>
      <c r="Q1675" s="36" t="s">
        <v>1797</v>
      </c>
    </row>
    <row r="1676" spans="1:17">
      <c r="A1676" s="36" t="s">
        <v>9528</v>
      </c>
      <c r="B1676" s="36" t="str">
        <f t="shared" si="130"/>
        <v>_19226</v>
      </c>
      <c r="C1676" s="36" t="s">
        <v>9529</v>
      </c>
      <c r="D1676" s="36" t="s">
        <v>89</v>
      </c>
      <c r="E1676" s="36" t="str">
        <f t="shared" si="131"/>
        <v>_CAMSU</v>
      </c>
      <c r="F1676" s="36" t="s">
        <v>46</v>
      </c>
      <c r="G1676" s="36" t="s">
        <v>1031</v>
      </c>
      <c r="H1676" s="36" t="str">
        <f t="shared" si="132"/>
        <v>_VCUGA</v>
      </c>
      <c r="I1676" s="36" t="s">
        <v>1032</v>
      </c>
      <c r="J1676" s="36" t="s">
        <v>1685</v>
      </c>
      <c r="K1676" s="36" t="str">
        <f t="shared" si="133"/>
        <v>_UKHDS</v>
      </c>
      <c r="L1676" s="36" t="s">
        <v>1686</v>
      </c>
      <c r="M1676" s="36" t="s">
        <v>1738</v>
      </c>
      <c r="N1676" s="36" t="str">
        <f t="shared" si="134"/>
        <v>_UKCRR</v>
      </c>
      <c r="O1676" s="36" t="s">
        <v>1739</v>
      </c>
      <c r="P1676" s="36" t="s">
        <v>1796</v>
      </c>
      <c r="Q1676" s="36" t="s">
        <v>1797</v>
      </c>
    </row>
    <row r="1677" spans="1:17">
      <c r="A1677" s="36" t="s">
        <v>9530</v>
      </c>
      <c r="B1677" s="36" t="str">
        <f t="shared" si="130"/>
        <v>_19227</v>
      </c>
      <c r="C1677" s="36" t="s">
        <v>9531</v>
      </c>
      <c r="D1677" s="36" t="s">
        <v>89</v>
      </c>
      <c r="E1677" s="36" t="str">
        <f t="shared" si="131"/>
        <v>_CAMSU</v>
      </c>
      <c r="F1677" s="36" t="s">
        <v>46</v>
      </c>
      <c r="G1677" s="36" t="s">
        <v>1031</v>
      </c>
      <c r="H1677" s="36" t="str">
        <f t="shared" si="132"/>
        <v>_VCUGA</v>
      </c>
      <c r="I1677" s="36" t="s">
        <v>1032</v>
      </c>
      <c r="J1677" s="36" t="s">
        <v>1685</v>
      </c>
      <c r="K1677" s="36" t="str">
        <f t="shared" si="133"/>
        <v>_UKHDS</v>
      </c>
      <c r="L1677" s="36" t="s">
        <v>1686</v>
      </c>
      <c r="M1677" s="36" t="s">
        <v>1738</v>
      </c>
      <c r="N1677" s="36" t="str">
        <f t="shared" si="134"/>
        <v>_UKCRR</v>
      </c>
      <c r="O1677" s="36" t="s">
        <v>1739</v>
      </c>
      <c r="P1677" s="36" t="s">
        <v>1796</v>
      </c>
      <c r="Q1677" s="36" t="s">
        <v>1797</v>
      </c>
    </row>
    <row r="1678" spans="1:17">
      <c r="A1678" s="36" t="s">
        <v>9532</v>
      </c>
      <c r="B1678" s="36" t="str">
        <f t="shared" si="130"/>
        <v>_19228</v>
      </c>
      <c r="C1678" s="36" t="s">
        <v>9533</v>
      </c>
      <c r="D1678" s="36" t="s">
        <v>89</v>
      </c>
      <c r="E1678" s="36" t="str">
        <f t="shared" si="131"/>
        <v>_CAMSU</v>
      </c>
      <c r="F1678" s="36" t="s">
        <v>46</v>
      </c>
      <c r="G1678" s="36" t="s">
        <v>1031</v>
      </c>
      <c r="H1678" s="36" t="str">
        <f t="shared" si="132"/>
        <v>_VCUGA</v>
      </c>
      <c r="I1678" s="36" t="s">
        <v>1032</v>
      </c>
      <c r="J1678" s="36" t="s">
        <v>1685</v>
      </c>
      <c r="K1678" s="36" t="str">
        <f t="shared" si="133"/>
        <v>_UKHDS</v>
      </c>
      <c r="L1678" s="36" t="s">
        <v>1686</v>
      </c>
      <c r="M1678" s="36" t="s">
        <v>1738</v>
      </c>
      <c r="N1678" s="36" t="str">
        <f t="shared" si="134"/>
        <v>_UKCRR</v>
      </c>
      <c r="O1678" s="36" t="s">
        <v>1739</v>
      </c>
      <c r="P1678" s="36" t="s">
        <v>1796</v>
      </c>
      <c r="Q1678" s="36" t="s">
        <v>1797</v>
      </c>
    </row>
    <row r="1679" spans="1:17">
      <c r="A1679" s="36" t="s">
        <v>9534</v>
      </c>
      <c r="B1679" s="36" t="str">
        <f t="shared" si="130"/>
        <v>_19229</v>
      </c>
      <c r="C1679" s="36" t="s">
        <v>9535</v>
      </c>
      <c r="D1679" s="36" t="s">
        <v>89</v>
      </c>
      <c r="E1679" s="36" t="str">
        <f t="shared" si="131"/>
        <v>_CAMSU</v>
      </c>
      <c r="F1679" s="36" t="s">
        <v>46</v>
      </c>
      <c r="G1679" s="36" t="s">
        <v>1031</v>
      </c>
      <c r="H1679" s="36" t="str">
        <f t="shared" si="132"/>
        <v>_VCUGA</v>
      </c>
      <c r="I1679" s="36" t="s">
        <v>1032</v>
      </c>
      <c r="J1679" s="36" t="s">
        <v>1685</v>
      </c>
      <c r="K1679" s="36" t="str">
        <f t="shared" si="133"/>
        <v>_UKHDS</v>
      </c>
      <c r="L1679" s="36" t="s">
        <v>1686</v>
      </c>
      <c r="M1679" s="36" t="s">
        <v>1738</v>
      </c>
      <c r="N1679" s="36" t="str">
        <f t="shared" si="134"/>
        <v>_UKCRR</v>
      </c>
      <c r="O1679" s="36" t="s">
        <v>1739</v>
      </c>
      <c r="P1679" s="36" t="s">
        <v>1796</v>
      </c>
      <c r="Q1679" s="36" t="s">
        <v>1797</v>
      </c>
    </row>
    <row r="1680" spans="1:17">
      <c r="A1680" s="36" t="s">
        <v>9536</v>
      </c>
      <c r="B1680" s="36" t="str">
        <f t="shared" si="130"/>
        <v>_19230</v>
      </c>
      <c r="C1680" s="36" t="s">
        <v>1798</v>
      </c>
      <c r="D1680" s="36" t="s">
        <v>89</v>
      </c>
      <c r="E1680" s="36" t="str">
        <f t="shared" si="131"/>
        <v>_CAMSU</v>
      </c>
      <c r="F1680" s="36" t="s">
        <v>46</v>
      </c>
      <c r="G1680" s="36" t="s">
        <v>1031</v>
      </c>
      <c r="H1680" s="36" t="str">
        <f t="shared" si="132"/>
        <v>_VCUGA</v>
      </c>
      <c r="I1680" s="36" t="s">
        <v>1032</v>
      </c>
      <c r="J1680" s="36" t="s">
        <v>1685</v>
      </c>
      <c r="K1680" s="36" t="str">
        <f t="shared" si="133"/>
        <v>_UKHDS</v>
      </c>
      <c r="L1680" s="36" t="s">
        <v>1686</v>
      </c>
      <c r="M1680" s="36" t="s">
        <v>1738</v>
      </c>
      <c r="N1680" s="36" t="str">
        <f t="shared" si="134"/>
        <v>_UKCRR</v>
      </c>
      <c r="O1680" s="36" t="s">
        <v>1739</v>
      </c>
      <c r="P1680" s="36" t="s">
        <v>1796</v>
      </c>
      <c r="Q1680" s="36" t="s">
        <v>1797</v>
      </c>
    </row>
    <row r="1681" spans="1:17">
      <c r="A1681" s="36" t="s">
        <v>9537</v>
      </c>
      <c r="B1681" s="36" t="str">
        <f t="shared" si="130"/>
        <v>_19231</v>
      </c>
      <c r="C1681" s="36" t="s">
        <v>1799</v>
      </c>
      <c r="D1681" s="36" t="s">
        <v>89</v>
      </c>
      <c r="E1681" s="36" t="str">
        <f t="shared" si="131"/>
        <v>_CAMSU</v>
      </c>
      <c r="F1681" s="36" t="s">
        <v>46</v>
      </c>
      <c r="G1681" s="36" t="s">
        <v>1031</v>
      </c>
      <c r="H1681" s="36" t="str">
        <f t="shared" si="132"/>
        <v>_VCUGA</v>
      </c>
      <c r="I1681" s="36" t="s">
        <v>1032</v>
      </c>
      <c r="J1681" s="36" t="s">
        <v>1685</v>
      </c>
      <c r="K1681" s="36" t="str">
        <f t="shared" si="133"/>
        <v>_UKHDS</v>
      </c>
      <c r="L1681" s="36" t="s">
        <v>1686</v>
      </c>
      <c r="M1681" s="36" t="s">
        <v>1738</v>
      </c>
      <c r="N1681" s="36" t="str">
        <f t="shared" si="134"/>
        <v>_UKCRR</v>
      </c>
      <c r="O1681" s="36" t="s">
        <v>1739</v>
      </c>
      <c r="P1681" s="36" t="s">
        <v>1796</v>
      </c>
      <c r="Q1681" s="36" t="s">
        <v>1797</v>
      </c>
    </row>
    <row r="1682" spans="1:17">
      <c r="A1682" s="36" t="s">
        <v>9538</v>
      </c>
      <c r="B1682" s="36" t="str">
        <f t="shared" si="130"/>
        <v>_19232</v>
      </c>
      <c r="C1682" s="36" t="s">
        <v>9539</v>
      </c>
      <c r="D1682" s="36" t="s">
        <v>89</v>
      </c>
      <c r="E1682" s="36" t="str">
        <f t="shared" si="131"/>
        <v>_CAMSU</v>
      </c>
      <c r="F1682" s="36" t="s">
        <v>46</v>
      </c>
      <c r="G1682" s="36" t="s">
        <v>1031</v>
      </c>
      <c r="H1682" s="36" t="str">
        <f t="shared" si="132"/>
        <v>_VCUGA</v>
      </c>
      <c r="I1682" s="36" t="s">
        <v>1032</v>
      </c>
      <c r="J1682" s="36" t="s">
        <v>1685</v>
      </c>
      <c r="K1682" s="36" t="str">
        <f t="shared" si="133"/>
        <v>_UKHDS</v>
      </c>
      <c r="L1682" s="36" t="s">
        <v>1686</v>
      </c>
      <c r="M1682" s="36" t="s">
        <v>1738</v>
      </c>
      <c r="N1682" s="36" t="str">
        <f t="shared" si="134"/>
        <v>_UKCRR</v>
      </c>
      <c r="O1682" s="36" t="s">
        <v>1739</v>
      </c>
      <c r="P1682" s="36" t="s">
        <v>1796</v>
      </c>
      <c r="Q1682" s="36" t="s">
        <v>1797</v>
      </c>
    </row>
    <row r="1683" spans="1:17">
      <c r="A1683" s="36" t="s">
        <v>9540</v>
      </c>
      <c r="B1683" s="36" t="str">
        <f t="shared" si="130"/>
        <v>_19233</v>
      </c>
      <c r="C1683" s="36" t="s">
        <v>9541</v>
      </c>
      <c r="D1683" s="36" t="s">
        <v>89</v>
      </c>
      <c r="E1683" s="36" t="str">
        <f t="shared" si="131"/>
        <v>_CAMSU</v>
      </c>
      <c r="F1683" s="36" t="s">
        <v>46</v>
      </c>
      <c r="G1683" s="36" t="s">
        <v>1031</v>
      </c>
      <c r="H1683" s="36" t="str">
        <f t="shared" si="132"/>
        <v>_VCUGA</v>
      </c>
      <c r="I1683" s="36" t="s">
        <v>1032</v>
      </c>
      <c r="J1683" s="36" t="s">
        <v>1685</v>
      </c>
      <c r="K1683" s="36" t="str">
        <f t="shared" si="133"/>
        <v>_UKHDS</v>
      </c>
      <c r="L1683" s="36" t="s">
        <v>1686</v>
      </c>
      <c r="M1683" s="36" t="s">
        <v>1738</v>
      </c>
      <c r="N1683" s="36" t="str">
        <f t="shared" si="134"/>
        <v>_UKCRR</v>
      </c>
      <c r="O1683" s="36" t="s">
        <v>1739</v>
      </c>
      <c r="P1683" s="36" t="s">
        <v>1796</v>
      </c>
      <c r="Q1683" s="36" t="s">
        <v>1797</v>
      </c>
    </row>
    <row r="1684" spans="1:17">
      <c r="A1684" s="36" t="s">
        <v>9542</v>
      </c>
      <c r="B1684" s="36" t="str">
        <f t="shared" si="130"/>
        <v>_19234</v>
      </c>
      <c r="C1684" s="36" t="s">
        <v>9543</v>
      </c>
      <c r="D1684" s="36" t="s">
        <v>89</v>
      </c>
      <c r="E1684" s="36" t="str">
        <f t="shared" si="131"/>
        <v>_CAMSU</v>
      </c>
      <c r="F1684" s="36" t="s">
        <v>46</v>
      </c>
      <c r="G1684" s="36" t="s">
        <v>1031</v>
      </c>
      <c r="H1684" s="36" t="str">
        <f t="shared" si="132"/>
        <v>_VCUGA</v>
      </c>
      <c r="I1684" s="36" t="s">
        <v>1032</v>
      </c>
      <c r="J1684" s="36" t="s">
        <v>1685</v>
      </c>
      <c r="K1684" s="36" t="str">
        <f t="shared" si="133"/>
        <v>_UKHDS</v>
      </c>
      <c r="L1684" s="36" t="s">
        <v>1686</v>
      </c>
      <c r="M1684" s="36" t="s">
        <v>1738</v>
      </c>
      <c r="N1684" s="36" t="str">
        <f t="shared" si="134"/>
        <v>_UKCRR</v>
      </c>
      <c r="O1684" s="36" t="s">
        <v>1739</v>
      </c>
      <c r="P1684" s="36" t="s">
        <v>1796</v>
      </c>
      <c r="Q1684" s="36" t="s">
        <v>1797</v>
      </c>
    </row>
    <row r="1685" spans="1:17">
      <c r="A1685" s="36" t="s">
        <v>9544</v>
      </c>
      <c r="B1685" s="36" t="str">
        <f t="shared" si="130"/>
        <v>_19235</v>
      </c>
      <c r="C1685" s="36" t="s">
        <v>9545</v>
      </c>
      <c r="D1685" s="36" t="s">
        <v>89</v>
      </c>
      <c r="E1685" s="36" t="str">
        <f t="shared" si="131"/>
        <v>_CAMSU</v>
      </c>
      <c r="F1685" s="36" t="s">
        <v>46</v>
      </c>
      <c r="G1685" s="36" t="s">
        <v>1031</v>
      </c>
      <c r="H1685" s="36" t="str">
        <f t="shared" si="132"/>
        <v>_VCUGA</v>
      </c>
      <c r="I1685" s="36" t="s">
        <v>1032</v>
      </c>
      <c r="J1685" s="36" t="s">
        <v>1685</v>
      </c>
      <c r="K1685" s="36" t="str">
        <f t="shared" si="133"/>
        <v>_UKHDS</v>
      </c>
      <c r="L1685" s="36" t="s">
        <v>1686</v>
      </c>
      <c r="M1685" s="36" t="s">
        <v>1738</v>
      </c>
      <c r="N1685" s="36" t="str">
        <f t="shared" si="134"/>
        <v>_UKCRR</v>
      </c>
      <c r="O1685" s="36" t="s">
        <v>1739</v>
      </c>
      <c r="P1685" s="36" t="s">
        <v>1796</v>
      </c>
      <c r="Q1685" s="36" t="s">
        <v>1797</v>
      </c>
    </row>
    <row r="1686" spans="1:17">
      <c r="A1686" s="36" t="s">
        <v>9546</v>
      </c>
      <c r="B1686" s="36" t="str">
        <f t="shared" si="130"/>
        <v>_19182</v>
      </c>
      <c r="C1686" s="36" t="s">
        <v>1802</v>
      </c>
      <c r="D1686" s="36" t="s">
        <v>89</v>
      </c>
      <c r="E1686" s="36" t="str">
        <f t="shared" si="131"/>
        <v>_CAMSU</v>
      </c>
      <c r="F1686" s="36" t="s">
        <v>46</v>
      </c>
      <c r="G1686" s="36" t="s">
        <v>1031</v>
      </c>
      <c r="H1686" s="36" t="str">
        <f t="shared" si="132"/>
        <v>_VCUGA</v>
      </c>
      <c r="I1686" s="36" t="s">
        <v>1032</v>
      </c>
      <c r="J1686" s="36" t="s">
        <v>1685</v>
      </c>
      <c r="K1686" s="36" t="str">
        <f t="shared" si="133"/>
        <v>_UKHDS</v>
      </c>
      <c r="L1686" s="36" t="s">
        <v>1686</v>
      </c>
      <c r="M1686" s="36" t="s">
        <v>1738</v>
      </c>
      <c r="N1686" s="36" t="str">
        <f t="shared" si="134"/>
        <v>_UKCRR</v>
      </c>
      <c r="O1686" s="36" t="s">
        <v>1739</v>
      </c>
      <c r="P1686" s="36" t="s">
        <v>1800</v>
      </c>
      <c r="Q1686" s="36" t="s">
        <v>1801</v>
      </c>
    </row>
    <row r="1687" spans="1:17">
      <c r="A1687" s="36" t="s">
        <v>9547</v>
      </c>
      <c r="B1687" s="36" t="str">
        <f t="shared" si="130"/>
        <v>_19183</v>
      </c>
      <c r="C1687" s="36" t="s">
        <v>1803</v>
      </c>
      <c r="D1687" s="36" t="s">
        <v>89</v>
      </c>
      <c r="E1687" s="36" t="str">
        <f t="shared" si="131"/>
        <v>_CAMSU</v>
      </c>
      <c r="F1687" s="36" t="s">
        <v>46</v>
      </c>
      <c r="G1687" s="36" t="s">
        <v>1031</v>
      </c>
      <c r="H1687" s="36" t="str">
        <f t="shared" si="132"/>
        <v>_VCUGA</v>
      </c>
      <c r="I1687" s="36" t="s">
        <v>1032</v>
      </c>
      <c r="J1687" s="36" t="s">
        <v>1685</v>
      </c>
      <c r="K1687" s="36" t="str">
        <f t="shared" si="133"/>
        <v>_UKHDS</v>
      </c>
      <c r="L1687" s="36" t="s">
        <v>1686</v>
      </c>
      <c r="M1687" s="36" t="s">
        <v>1738</v>
      </c>
      <c r="N1687" s="36" t="str">
        <f t="shared" si="134"/>
        <v>_UKCRR</v>
      </c>
      <c r="O1687" s="36" t="s">
        <v>1739</v>
      </c>
      <c r="P1687" s="36" t="s">
        <v>1800</v>
      </c>
      <c r="Q1687" s="36" t="s">
        <v>1801</v>
      </c>
    </row>
    <row r="1688" spans="1:17">
      <c r="A1688" s="36" t="s">
        <v>9548</v>
      </c>
      <c r="B1688" s="36" t="str">
        <f t="shared" si="130"/>
        <v>_19184</v>
      </c>
      <c r="C1688" s="36" t="s">
        <v>1804</v>
      </c>
      <c r="D1688" s="36" t="s">
        <v>89</v>
      </c>
      <c r="E1688" s="36" t="str">
        <f t="shared" si="131"/>
        <v>_CAMSU</v>
      </c>
      <c r="F1688" s="36" t="s">
        <v>46</v>
      </c>
      <c r="G1688" s="36" t="s">
        <v>1031</v>
      </c>
      <c r="H1688" s="36" t="str">
        <f t="shared" si="132"/>
        <v>_VCUGA</v>
      </c>
      <c r="I1688" s="36" t="s">
        <v>1032</v>
      </c>
      <c r="J1688" s="36" t="s">
        <v>1685</v>
      </c>
      <c r="K1688" s="36" t="str">
        <f t="shared" si="133"/>
        <v>_UKHDS</v>
      </c>
      <c r="L1688" s="36" t="s">
        <v>1686</v>
      </c>
      <c r="M1688" s="36" t="s">
        <v>1738</v>
      </c>
      <c r="N1688" s="36" t="str">
        <f t="shared" si="134"/>
        <v>_UKCRR</v>
      </c>
      <c r="O1688" s="36" t="s">
        <v>1739</v>
      </c>
      <c r="P1688" s="36" t="s">
        <v>1800</v>
      </c>
      <c r="Q1688" s="36" t="s">
        <v>1801</v>
      </c>
    </row>
    <row r="1689" spans="1:17">
      <c r="A1689" s="36" t="s">
        <v>9549</v>
      </c>
      <c r="B1689" s="36" t="str">
        <f t="shared" si="130"/>
        <v>_19185</v>
      </c>
      <c r="C1689" s="36" t="s">
        <v>1805</v>
      </c>
      <c r="D1689" s="36" t="s">
        <v>89</v>
      </c>
      <c r="E1689" s="36" t="str">
        <f t="shared" si="131"/>
        <v>_CAMSU</v>
      </c>
      <c r="F1689" s="36" t="s">
        <v>46</v>
      </c>
      <c r="G1689" s="36" t="s">
        <v>1031</v>
      </c>
      <c r="H1689" s="36" t="str">
        <f t="shared" si="132"/>
        <v>_VCUGA</v>
      </c>
      <c r="I1689" s="36" t="s">
        <v>1032</v>
      </c>
      <c r="J1689" s="36" t="s">
        <v>1685</v>
      </c>
      <c r="K1689" s="36" t="str">
        <f t="shared" si="133"/>
        <v>_UKHDS</v>
      </c>
      <c r="L1689" s="36" t="s">
        <v>1686</v>
      </c>
      <c r="M1689" s="36" t="s">
        <v>1738</v>
      </c>
      <c r="N1689" s="36" t="str">
        <f t="shared" si="134"/>
        <v>_UKCRR</v>
      </c>
      <c r="O1689" s="36" t="s">
        <v>1739</v>
      </c>
      <c r="P1689" s="36" t="s">
        <v>1800</v>
      </c>
      <c r="Q1689" s="36" t="s">
        <v>1801</v>
      </c>
    </row>
    <row r="1690" spans="1:17">
      <c r="A1690" s="36" t="s">
        <v>9550</v>
      </c>
      <c r="B1690" s="36" t="str">
        <f t="shared" si="130"/>
        <v>_19186</v>
      </c>
      <c r="C1690" s="36" t="s">
        <v>1806</v>
      </c>
      <c r="D1690" s="36" t="s">
        <v>89</v>
      </c>
      <c r="E1690" s="36" t="str">
        <f t="shared" si="131"/>
        <v>_CAMSU</v>
      </c>
      <c r="F1690" s="36" t="s">
        <v>46</v>
      </c>
      <c r="G1690" s="36" t="s">
        <v>1031</v>
      </c>
      <c r="H1690" s="36" t="str">
        <f t="shared" si="132"/>
        <v>_VCUGA</v>
      </c>
      <c r="I1690" s="36" t="s">
        <v>1032</v>
      </c>
      <c r="J1690" s="36" t="s">
        <v>1685</v>
      </c>
      <c r="K1690" s="36" t="str">
        <f t="shared" si="133"/>
        <v>_UKHDS</v>
      </c>
      <c r="L1690" s="36" t="s">
        <v>1686</v>
      </c>
      <c r="M1690" s="36" t="s">
        <v>1738</v>
      </c>
      <c r="N1690" s="36" t="str">
        <f t="shared" si="134"/>
        <v>_UKCRR</v>
      </c>
      <c r="O1690" s="36" t="s">
        <v>1739</v>
      </c>
      <c r="P1690" s="36" t="s">
        <v>1800</v>
      </c>
      <c r="Q1690" s="36" t="s">
        <v>1801</v>
      </c>
    </row>
    <row r="1691" spans="1:17">
      <c r="A1691" s="36" t="s">
        <v>9551</v>
      </c>
      <c r="B1691" s="36" t="str">
        <f t="shared" si="130"/>
        <v>_19187</v>
      </c>
      <c r="C1691" s="36" t="s">
        <v>1807</v>
      </c>
      <c r="D1691" s="36" t="s">
        <v>89</v>
      </c>
      <c r="E1691" s="36" t="str">
        <f t="shared" si="131"/>
        <v>_CAMSU</v>
      </c>
      <c r="F1691" s="36" t="s">
        <v>46</v>
      </c>
      <c r="G1691" s="36" t="s">
        <v>1031</v>
      </c>
      <c r="H1691" s="36" t="str">
        <f t="shared" si="132"/>
        <v>_VCUGA</v>
      </c>
      <c r="I1691" s="36" t="s">
        <v>1032</v>
      </c>
      <c r="J1691" s="36" t="s">
        <v>1685</v>
      </c>
      <c r="K1691" s="36" t="str">
        <f t="shared" si="133"/>
        <v>_UKHDS</v>
      </c>
      <c r="L1691" s="36" t="s">
        <v>1686</v>
      </c>
      <c r="M1691" s="36" t="s">
        <v>1738</v>
      </c>
      <c r="N1691" s="36" t="str">
        <f t="shared" si="134"/>
        <v>_UKCRR</v>
      </c>
      <c r="O1691" s="36" t="s">
        <v>1739</v>
      </c>
      <c r="P1691" s="36" t="s">
        <v>1800</v>
      </c>
      <c r="Q1691" s="36" t="s">
        <v>1801</v>
      </c>
    </row>
    <row r="1692" spans="1:17">
      <c r="A1692" s="36" t="s">
        <v>9552</v>
      </c>
      <c r="B1692" s="36" t="str">
        <f t="shared" si="130"/>
        <v>_19188</v>
      </c>
      <c r="C1692" s="36" t="s">
        <v>1808</v>
      </c>
      <c r="D1692" s="36" t="s">
        <v>89</v>
      </c>
      <c r="E1692" s="36" t="str">
        <f t="shared" si="131"/>
        <v>_CAMSU</v>
      </c>
      <c r="F1692" s="36" t="s">
        <v>46</v>
      </c>
      <c r="G1692" s="36" t="s">
        <v>1031</v>
      </c>
      <c r="H1692" s="36" t="str">
        <f t="shared" si="132"/>
        <v>_VCUGA</v>
      </c>
      <c r="I1692" s="36" t="s">
        <v>1032</v>
      </c>
      <c r="J1692" s="36" t="s">
        <v>1685</v>
      </c>
      <c r="K1692" s="36" t="str">
        <f t="shared" si="133"/>
        <v>_UKHDS</v>
      </c>
      <c r="L1692" s="36" t="s">
        <v>1686</v>
      </c>
      <c r="M1692" s="36" t="s">
        <v>1738</v>
      </c>
      <c r="N1692" s="36" t="str">
        <f t="shared" si="134"/>
        <v>_UKCRR</v>
      </c>
      <c r="O1692" s="36" t="s">
        <v>1739</v>
      </c>
      <c r="P1692" s="36" t="s">
        <v>1800</v>
      </c>
      <c r="Q1692" s="36" t="s">
        <v>1801</v>
      </c>
    </row>
    <row r="1693" spans="1:17">
      <c r="A1693" s="36" t="s">
        <v>9553</v>
      </c>
      <c r="B1693" s="36" t="str">
        <f t="shared" si="130"/>
        <v>_19189</v>
      </c>
      <c r="C1693" s="36" t="s">
        <v>1809</v>
      </c>
      <c r="D1693" s="36" t="s">
        <v>89</v>
      </c>
      <c r="E1693" s="36" t="str">
        <f t="shared" si="131"/>
        <v>_CAMSU</v>
      </c>
      <c r="F1693" s="36" t="s">
        <v>46</v>
      </c>
      <c r="G1693" s="36" t="s">
        <v>1031</v>
      </c>
      <c r="H1693" s="36" t="str">
        <f t="shared" si="132"/>
        <v>_VCUGA</v>
      </c>
      <c r="I1693" s="36" t="s">
        <v>1032</v>
      </c>
      <c r="J1693" s="36" t="s">
        <v>1685</v>
      </c>
      <c r="K1693" s="36" t="str">
        <f t="shared" si="133"/>
        <v>_UKHDS</v>
      </c>
      <c r="L1693" s="36" t="s">
        <v>1686</v>
      </c>
      <c r="M1693" s="36" t="s">
        <v>1738</v>
      </c>
      <c r="N1693" s="36" t="str">
        <f t="shared" si="134"/>
        <v>_UKCRR</v>
      </c>
      <c r="O1693" s="36" t="s">
        <v>1739</v>
      </c>
      <c r="P1693" s="36" t="s">
        <v>1800</v>
      </c>
      <c r="Q1693" s="36" t="s">
        <v>1801</v>
      </c>
    </row>
    <row r="1694" spans="1:17">
      <c r="A1694" s="36" t="s">
        <v>9554</v>
      </c>
      <c r="B1694" s="36" t="str">
        <f t="shared" si="130"/>
        <v>_19190</v>
      </c>
      <c r="C1694" s="36" t="s">
        <v>1810</v>
      </c>
      <c r="D1694" s="36" t="s">
        <v>89</v>
      </c>
      <c r="E1694" s="36" t="str">
        <f t="shared" si="131"/>
        <v>_CAMSU</v>
      </c>
      <c r="F1694" s="36" t="s">
        <v>46</v>
      </c>
      <c r="G1694" s="36" t="s">
        <v>1031</v>
      </c>
      <c r="H1694" s="36" t="str">
        <f t="shared" si="132"/>
        <v>_VCUGA</v>
      </c>
      <c r="I1694" s="36" t="s">
        <v>1032</v>
      </c>
      <c r="J1694" s="36" t="s">
        <v>1685</v>
      </c>
      <c r="K1694" s="36" t="str">
        <f t="shared" si="133"/>
        <v>_UKHDS</v>
      </c>
      <c r="L1694" s="36" t="s">
        <v>1686</v>
      </c>
      <c r="M1694" s="36" t="s">
        <v>1738</v>
      </c>
      <c r="N1694" s="36" t="str">
        <f t="shared" si="134"/>
        <v>_UKCRR</v>
      </c>
      <c r="O1694" s="36" t="s">
        <v>1739</v>
      </c>
      <c r="P1694" s="36" t="s">
        <v>1800</v>
      </c>
      <c r="Q1694" s="36" t="s">
        <v>1801</v>
      </c>
    </row>
    <row r="1695" spans="1:17">
      <c r="A1695" s="36" t="s">
        <v>9555</v>
      </c>
      <c r="B1695" s="36" t="str">
        <f t="shared" si="130"/>
        <v>_19193</v>
      </c>
      <c r="C1695" s="36" t="s">
        <v>1811</v>
      </c>
      <c r="D1695" s="36" t="s">
        <v>89</v>
      </c>
      <c r="E1695" s="36" t="str">
        <f t="shared" si="131"/>
        <v>_CAMSU</v>
      </c>
      <c r="F1695" s="36" t="s">
        <v>46</v>
      </c>
      <c r="G1695" s="36" t="s">
        <v>1031</v>
      </c>
      <c r="H1695" s="36" t="str">
        <f t="shared" si="132"/>
        <v>_VCUGA</v>
      </c>
      <c r="I1695" s="36" t="s">
        <v>1032</v>
      </c>
      <c r="J1695" s="36" t="s">
        <v>1685</v>
      </c>
      <c r="K1695" s="36" t="str">
        <f t="shared" si="133"/>
        <v>_UKHDS</v>
      </c>
      <c r="L1695" s="36" t="s">
        <v>1686</v>
      </c>
      <c r="M1695" s="36" t="s">
        <v>1738</v>
      </c>
      <c r="N1695" s="36" t="str">
        <f t="shared" si="134"/>
        <v>_UKCRR</v>
      </c>
      <c r="O1695" s="36" t="s">
        <v>1739</v>
      </c>
      <c r="P1695" s="36" t="s">
        <v>1800</v>
      </c>
      <c r="Q1695" s="36" t="s">
        <v>1801</v>
      </c>
    </row>
    <row r="1696" spans="1:17">
      <c r="A1696" s="36" t="s">
        <v>9556</v>
      </c>
      <c r="B1696" s="36" t="str">
        <f t="shared" si="130"/>
        <v>_19196</v>
      </c>
      <c r="C1696" s="36" t="s">
        <v>9557</v>
      </c>
      <c r="D1696" s="36" t="s">
        <v>89</v>
      </c>
      <c r="E1696" s="36" t="str">
        <f t="shared" si="131"/>
        <v>_CAMSU</v>
      </c>
      <c r="F1696" s="36" t="s">
        <v>46</v>
      </c>
      <c r="G1696" s="36" t="s">
        <v>1031</v>
      </c>
      <c r="H1696" s="36" t="str">
        <f t="shared" si="132"/>
        <v>_VCUGA</v>
      </c>
      <c r="I1696" s="36" t="s">
        <v>1032</v>
      </c>
      <c r="J1696" s="36" t="s">
        <v>1685</v>
      </c>
      <c r="K1696" s="36" t="str">
        <f t="shared" si="133"/>
        <v>_UKHDS</v>
      </c>
      <c r="L1696" s="36" t="s">
        <v>1686</v>
      </c>
      <c r="M1696" s="36" t="s">
        <v>1738</v>
      </c>
      <c r="N1696" s="36" t="str">
        <f t="shared" si="134"/>
        <v>_UKCRR</v>
      </c>
      <c r="O1696" s="36" t="s">
        <v>1739</v>
      </c>
      <c r="P1696" s="36" t="s">
        <v>1812</v>
      </c>
      <c r="Q1696" s="36" t="s">
        <v>1813</v>
      </c>
    </row>
    <row r="1697" spans="1:17">
      <c r="A1697" s="36" t="s">
        <v>9558</v>
      </c>
      <c r="B1697" s="36" t="str">
        <f t="shared" si="130"/>
        <v>_19197</v>
      </c>
      <c r="C1697" s="36" t="s">
        <v>9559</v>
      </c>
      <c r="D1697" s="36" t="s">
        <v>89</v>
      </c>
      <c r="E1697" s="36" t="str">
        <f t="shared" si="131"/>
        <v>_CAMSU</v>
      </c>
      <c r="F1697" s="36" t="s">
        <v>46</v>
      </c>
      <c r="G1697" s="36" t="s">
        <v>1031</v>
      </c>
      <c r="H1697" s="36" t="str">
        <f t="shared" si="132"/>
        <v>_VCUGA</v>
      </c>
      <c r="I1697" s="36" t="s">
        <v>1032</v>
      </c>
      <c r="J1697" s="36" t="s">
        <v>1685</v>
      </c>
      <c r="K1697" s="36" t="str">
        <f t="shared" si="133"/>
        <v>_UKHDS</v>
      </c>
      <c r="L1697" s="36" t="s">
        <v>1686</v>
      </c>
      <c r="M1697" s="36" t="s">
        <v>1738</v>
      </c>
      <c r="N1697" s="36" t="str">
        <f t="shared" si="134"/>
        <v>_UKCRR</v>
      </c>
      <c r="O1697" s="36" t="s">
        <v>1739</v>
      </c>
      <c r="P1697" s="36" t="s">
        <v>1812</v>
      </c>
      <c r="Q1697" s="36" t="s">
        <v>1813</v>
      </c>
    </row>
    <row r="1698" spans="1:17">
      <c r="A1698" s="36" t="s">
        <v>9560</v>
      </c>
      <c r="B1698" s="36" t="str">
        <f t="shared" si="130"/>
        <v>_19198</v>
      </c>
      <c r="C1698" s="36" t="s">
        <v>9561</v>
      </c>
      <c r="D1698" s="36" t="s">
        <v>89</v>
      </c>
      <c r="E1698" s="36" t="str">
        <f t="shared" si="131"/>
        <v>_CAMSU</v>
      </c>
      <c r="F1698" s="36" t="s">
        <v>46</v>
      </c>
      <c r="G1698" s="36" t="s">
        <v>1031</v>
      </c>
      <c r="H1698" s="36" t="str">
        <f t="shared" si="132"/>
        <v>_VCUGA</v>
      </c>
      <c r="I1698" s="36" t="s">
        <v>1032</v>
      </c>
      <c r="J1698" s="36" t="s">
        <v>1685</v>
      </c>
      <c r="K1698" s="36" t="str">
        <f t="shared" si="133"/>
        <v>_UKHDS</v>
      </c>
      <c r="L1698" s="36" t="s">
        <v>1686</v>
      </c>
      <c r="M1698" s="36" t="s">
        <v>1738</v>
      </c>
      <c r="N1698" s="36" t="str">
        <f t="shared" si="134"/>
        <v>_UKCRR</v>
      </c>
      <c r="O1698" s="36" t="s">
        <v>1739</v>
      </c>
      <c r="P1698" s="36" t="s">
        <v>1812</v>
      </c>
      <c r="Q1698" s="36" t="s">
        <v>1813</v>
      </c>
    </row>
    <row r="1699" spans="1:17">
      <c r="A1699" s="36" t="s">
        <v>9562</v>
      </c>
      <c r="B1699" s="36" t="str">
        <f t="shared" si="130"/>
        <v>_19199</v>
      </c>
      <c r="C1699" s="36" t="s">
        <v>9563</v>
      </c>
      <c r="D1699" s="36" t="s">
        <v>89</v>
      </c>
      <c r="E1699" s="36" t="str">
        <f t="shared" si="131"/>
        <v>_CAMSU</v>
      </c>
      <c r="F1699" s="36" t="s">
        <v>46</v>
      </c>
      <c r="G1699" s="36" t="s">
        <v>1031</v>
      </c>
      <c r="H1699" s="36" t="str">
        <f t="shared" si="132"/>
        <v>_VCUGA</v>
      </c>
      <c r="I1699" s="36" t="s">
        <v>1032</v>
      </c>
      <c r="J1699" s="36" t="s">
        <v>1685</v>
      </c>
      <c r="K1699" s="36" t="str">
        <f t="shared" si="133"/>
        <v>_UKHDS</v>
      </c>
      <c r="L1699" s="36" t="s">
        <v>1686</v>
      </c>
      <c r="M1699" s="36" t="s">
        <v>1738</v>
      </c>
      <c r="N1699" s="36" t="str">
        <f t="shared" si="134"/>
        <v>_UKCRR</v>
      </c>
      <c r="O1699" s="36" t="s">
        <v>1739</v>
      </c>
      <c r="P1699" s="36" t="s">
        <v>1812</v>
      </c>
      <c r="Q1699" s="36" t="s">
        <v>1813</v>
      </c>
    </row>
    <row r="1700" spans="1:17">
      <c r="A1700" s="36" t="s">
        <v>9564</v>
      </c>
      <c r="B1700" s="36" t="str">
        <f t="shared" si="130"/>
        <v>_19200</v>
      </c>
      <c r="C1700" s="36" t="s">
        <v>9565</v>
      </c>
      <c r="D1700" s="36" t="s">
        <v>89</v>
      </c>
      <c r="E1700" s="36" t="str">
        <f t="shared" si="131"/>
        <v>_CAMSU</v>
      </c>
      <c r="F1700" s="36" t="s">
        <v>46</v>
      </c>
      <c r="G1700" s="36" t="s">
        <v>1031</v>
      </c>
      <c r="H1700" s="36" t="str">
        <f t="shared" si="132"/>
        <v>_VCUGA</v>
      </c>
      <c r="I1700" s="36" t="s">
        <v>1032</v>
      </c>
      <c r="J1700" s="36" t="s">
        <v>1685</v>
      </c>
      <c r="K1700" s="36" t="str">
        <f t="shared" si="133"/>
        <v>_UKHDS</v>
      </c>
      <c r="L1700" s="36" t="s">
        <v>1686</v>
      </c>
      <c r="M1700" s="36" t="s">
        <v>1738</v>
      </c>
      <c r="N1700" s="36" t="str">
        <f t="shared" si="134"/>
        <v>_UKCRR</v>
      </c>
      <c r="O1700" s="36" t="s">
        <v>1739</v>
      </c>
      <c r="P1700" s="36" t="s">
        <v>1812</v>
      </c>
      <c r="Q1700" s="36" t="s">
        <v>1813</v>
      </c>
    </row>
    <row r="1701" spans="1:17">
      <c r="A1701" s="36" t="s">
        <v>9566</v>
      </c>
      <c r="B1701" s="36" t="str">
        <f t="shared" si="130"/>
        <v>_19201</v>
      </c>
      <c r="C1701" s="36" t="s">
        <v>9567</v>
      </c>
      <c r="D1701" s="36" t="s">
        <v>89</v>
      </c>
      <c r="E1701" s="36" t="str">
        <f t="shared" si="131"/>
        <v>_CAMSU</v>
      </c>
      <c r="F1701" s="36" t="s">
        <v>46</v>
      </c>
      <c r="G1701" s="36" t="s">
        <v>1031</v>
      </c>
      <c r="H1701" s="36" t="str">
        <f t="shared" si="132"/>
        <v>_VCUGA</v>
      </c>
      <c r="I1701" s="36" t="s">
        <v>1032</v>
      </c>
      <c r="J1701" s="36" t="s">
        <v>1685</v>
      </c>
      <c r="K1701" s="36" t="str">
        <f t="shared" si="133"/>
        <v>_UKHDS</v>
      </c>
      <c r="L1701" s="36" t="s">
        <v>1686</v>
      </c>
      <c r="M1701" s="36" t="s">
        <v>1738</v>
      </c>
      <c r="N1701" s="36" t="str">
        <f t="shared" si="134"/>
        <v>_UKCRR</v>
      </c>
      <c r="O1701" s="36" t="s">
        <v>1739</v>
      </c>
      <c r="P1701" s="36" t="s">
        <v>1812</v>
      </c>
      <c r="Q1701" s="36" t="s">
        <v>1813</v>
      </c>
    </row>
    <row r="1702" spans="1:17">
      <c r="A1702" s="36" t="s">
        <v>9568</v>
      </c>
      <c r="B1702" s="36" t="str">
        <f t="shared" si="130"/>
        <v>_19202</v>
      </c>
      <c r="C1702" s="36" t="s">
        <v>1814</v>
      </c>
      <c r="D1702" s="36" t="s">
        <v>89</v>
      </c>
      <c r="E1702" s="36" t="str">
        <f t="shared" si="131"/>
        <v>_CAMSU</v>
      </c>
      <c r="F1702" s="36" t="s">
        <v>46</v>
      </c>
      <c r="G1702" s="36" t="s">
        <v>1031</v>
      </c>
      <c r="H1702" s="36" t="str">
        <f t="shared" si="132"/>
        <v>_VCUGA</v>
      </c>
      <c r="I1702" s="36" t="s">
        <v>1032</v>
      </c>
      <c r="J1702" s="36" t="s">
        <v>1685</v>
      </c>
      <c r="K1702" s="36" t="str">
        <f t="shared" si="133"/>
        <v>_UKHDS</v>
      </c>
      <c r="L1702" s="36" t="s">
        <v>1686</v>
      </c>
      <c r="M1702" s="36" t="s">
        <v>1738</v>
      </c>
      <c r="N1702" s="36" t="str">
        <f t="shared" si="134"/>
        <v>_UKCRR</v>
      </c>
      <c r="O1702" s="36" t="s">
        <v>1739</v>
      </c>
      <c r="P1702" s="36" t="s">
        <v>1812</v>
      </c>
      <c r="Q1702" s="36" t="s">
        <v>1813</v>
      </c>
    </row>
    <row r="1703" spans="1:17">
      <c r="A1703" s="36" t="s">
        <v>9569</v>
      </c>
      <c r="B1703" s="36" t="str">
        <f t="shared" si="130"/>
        <v>_19203</v>
      </c>
      <c r="C1703" s="36" t="s">
        <v>9570</v>
      </c>
      <c r="D1703" s="36" t="s">
        <v>89</v>
      </c>
      <c r="E1703" s="36" t="str">
        <f t="shared" si="131"/>
        <v>_CAMSU</v>
      </c>
      <c r="F1703" s="36" t="s">
        <v>46</v>
      </c>
      <c r="G1703" s="36" t="s">
        <v>1031</v>
      </c>
      <c r="H1703" s="36" t="str">
        <f t="shared" si="132"/>
        <v>_VCUGA</v>
      </c>
      <c r="I1703" s="36" t="s">
        <v>1032</v>
      </c>
      <c r="J1703" s="36" t="s">
        <v>1685</v>
      </c>
      <c r="K1703" s="36" t="str">
        <f t="shared" si="133"/>
        <v>_UKHDS</v>
      </c>
      <c r="L1703" s="36" t="s">
        <v>1686</v>
      </c>
      <c r="M1703" s="36" t="s">
        <v>1738</v>
      </c>
      <c r="N1703" s="36" t="str">
        <f t="shared" si="134"/>
        <v>_UKCRR</v>
      </c>
      <c r="O1703" s="36" t="s">
        <v>1739</v>
      </c>
      <c r="P1703" s="36" t="s">
        <v>1812</v>
      </c>
      <c r="Q1703" s="36" t="s">
        <v>1813</v>
      </c>
    </row>
    <row r="1704" spans="1:17">
      <c r="A1704" s="36" t="s">
        <v>9571</v>
      </c>
      <c r="B1704" s="36" t="str">
        <f t="shared" si="130"/>
        <v>_19204</v>
      </c>
      <c r="C1704" s="36" t="s">
        <v>9572</v>
      </c>
      <c r="D1704" s="36" t="s">
        <v>89</v>
      </c>
      <c r="E1704" s="36" t="str">
        <f t="shared" si="131"/>
        <v>_CAMSU</v>
      </c>
      <c r="F1704" s="36" t="s">
        <v>46</v>
      </c>
      <c r="G1704" s="36" t="s">
        <v>1031</v>
      </c>
      <c r="H1704" s="36" t="str">
        <f t="shared" si="132"/>
        <v>_VCUGA</v>
      </c>
      <c r="I1704" s="36" t="s">
        <v>1032</v>
      </c>
      <c r="J1704" s="36" t="s">
        <v>1685</v>
      </c>
      <c r="K1704" s="36" t="str">
        <f t="shared" si="133"/>
        <v>_UKHDS</v>
      </c>
      <c r="L1704" s="36" t="s">
        <v>1686</v>
      </c>
      <c r="M1704" s="36" t="s">
        <v>1738</v>
      </c>
      <c r="N1704" s="36" t="str">
        <f t="shared" si="134"/>
        <v>_UKCRR</v>
      </c>
      <c r="O1704" s="36" t="s">
        <v>1739</v>
      </c>
      <c r="P1704" s="36" t="s">
        <v>1812</v>
      </c>
      <c r="Q1704" s="36" t="s">
        <v>1813</v>
      </c>
    </row>
    <row r="1705" spans="1:17">
      <c r="A1705" s="36" t="s">
        <v>9573</v>
      </c>
      <c r="B1705" s="36" t="str">
        <f t="shared" si="130"/>
        <v>_19205</v>
      </c>
      <c r="C1705" s="36" t="s">
        <v>9574</v>
      </c>
      <c r="D1705" s="36" t="s">
        <v>89</v>
      </c>
      <c r="E1705" s="36" t="str">
        <f t="shared" si="131"/>
        <v>_CAMSU</v>
      </c>
      <c r="F1705" s="36" t="s">
        <v>46</v>
      </c>
      <c r="G1705" s="36" t="s">
        <v>1031</v>
      </c>
      <c r="H1705" s="36" t="str">
        <f t="shared" si="132"/>
        <v>_VCUGA</v>
      </c>
      <c r="I1705" s="36" t="s">
        <v>1032</v>
      </c>
      <c r="J1705" s="36" t="s">
        <v>1685</v>
      </c>
      <c r="K1705" s="36" t="str">
        <f t="shared" si="133"/>
        <v>_UKHDS</v>
      </c>
      <c r="L1705" s="36" t="s">
        <v>1686</v>
      </c>
      <c r="M1705" s="36" t="s">
        <v>1738</v>
      </c>
      <c r="N1705" s="36" t="str">
        <f t="shared" si="134"/>
        <v>_UKCRR</v>
      </c>
      <c r="O1705" s="36" t="s">
        <v>1739</v>
      </c>
      <c r="P1705" s="36" t="s">
        <v>1812</v>
      </c>
      <c r="Q1705" s="36" t="s">
        <v>1813</v>
      </c>
    </row>
    <row r="1706" spans="1:17">
      <c r="A1706" s="36" t="s">
        <v>9575</v>
      </c>
      <c r="B1706" s="36" t="str">
        <f t="shared" si="130"/>
        <v>_19206</v>
      </c>
      <c r="C1706" s="36" t="s">
        <v>9576</v>
      </c>
      <c r="D1706" s="36" t="s">
        <v>89</v>
      </c>
      <c r="E1706" s="36" t="str">
        <f t="shared" si="131"/>
        <v>_CAMSU</v>
      </c>
      <c r="F1706" s="36" t="s">
        <v>46</v>
      </c>
      <c r="G1706" s="36" t="s">
        <v>1031</v>
      </c>
      <c r="H1706" s="36" t="str">
        <f t="shared" si="132"/>
        <v>_VCUGA</v>
      </c>
      <c r="I1706" s="36" t="s">
        <v>1032</v>
      </c>
      <c r="J1706" s="36" t="s">
        <v>1685</v>
      </c>
      <c r="K1706" s="36" t="str">
        <f t="shared" si="133"/>
        <v>_UKHDS</v>
      </c>
      <c r="L1706" s="36" t="s">
        <v>1686</v>
      </c>
      <c r="M1706" s="36" t="s">
        <v>1738</v>
      </c>
      <c r="N1706" s="36" t="str">
        <f t="shared" si="134"/>
        <v>_UKCRR</v>
      </c>
      <c r="O1706" s="36" t="s">
        <v>1739</v>
      </c>
      <c r="P1706" s="36" t="s">
        <v>1812</v>
      </c>
      <c r="Q1706" s="36" t="s">
        <v>1813</v>
      </c>
    </row>
    <row r="1707" spans="1:17">
      <c r="A1707" s="36" t="s">
        <v>9577</v>
      </c>
      <c r="B1707" s="36" t="str">
        <f t="shared" si="130"/>
        <v>_19207</v>
      </c>
      <c r="C1707" s="36" t="s">
        <v>9578</v>
      </c>
      <c r="D1707" s="36" t="s">
        <v>89</v>
      </c>
      <c r="E1707" s="36" t="str">
        <f t="shared" si="131"/>
        <v>_CAMSU</v>
      </c>
      <c r="F1707" s="36" t="s">
        <v>46</v>
      </c>
      <c r="G1707" s="36" t="s">
        <v>1031</v>
      </c>
      <c r="H1707" s="36" t="str">
        <f t="shared" si="132"/>
        <v>_VCUGA</v>
      </c>
      <c r="I1707" s="36" t="s">
        <v>1032</v>
      </c>
      <c r="J1707" s="36" t="s">
        <v>1685</v>
      </c>
      <c r="K1707" s="36" t="str">
        <f t="shared" si="133"/>
        <v>_UKHDS</v>
      </c>
      <c r="L1707" s="36" t="s">
        <v>1686</v>
      </c>
      <c r="M1707" s="36" t="s">
        <v>1738</v>
      </c>
      <c r="N1707" s="36" t="str">
        <f t="shared" si="134"/>
        <v>_UKCRR</v>
      </c>
      <c r="O1707" s="36" t="s">
        <v>1739</v>
      </c>
      <c r="P1707" s="36" t="s">
        <v>1812</v>
      </c>
      <c r="Q1707" s="36" t="s">
        <v>1813</v>
      </c>
    </row>
    <row r="1708" spans="1:17">
      <c r="A1708" s="36" t="s">
        <v>9579</v>
      </c>
      <c r="B1708" s="36" t="str">
        <f t="shared" si="130"/>
        <v>_19254</v>
      </c>
      <c r="C1708" s="36" t="s">
        <v>9580</v>
      </c>
      <c r="D1708" s="36" t="s">
        <v>89</v>
      </c>
      <c r="E1708" s="36" t="str">
        <f t="shared" si="131"/>
        <v>_CAMSU</v>
      </c>
      <c r="F1708" s="36" t="s">
        <v>46</v>
      </c>
      <c r="G1708" s="36" t="s">
        <v>1031</v>
      </c>
      <c r="H1708" s="36" t="str">
        <f t="shared" si="132"/>
        <v>_VCUGA</v>
      </c>
      <c r="I1708" s="36" t="s">
        <v>1032</v>
      </c>
      <c r="J1708" s="36" t="s">
        <v>1685</v>
      </c>
      <c r="K1708" s="36" t="str">
        <f t="shared" si="133"/>
        <v>_UKHDS</v>
      </c>
      <c r="L1708" s="36" t="s">
        <v>1686</v>
      </c>
      <c r="M1708" s="36" t="s">
        <v>1738</v>
      </c>
      <c r="N1708" s="36" t="str">
        <f t="shared" si="134"/>
        <v>_UKCRR</v>
      </c>
      <c r="O1708" s="36" t="s">
        <v>1739</v>
      </c>
      <c r="P1708" s="36" t="s">
        <v>1815</v>
      </c>
      <c r="Q1708" s="36" t="s">
        <v>1816</v>
      </c>
    </row>
    <row r="1709" spans="1:17">
      <c r="A1709" s="36" t="s">
        <v>9581</v>
      </c>
      <c r="B1709" s="36" t="str">
        <f t="shared" si="130"/>
        <v>_19255</v>
      </c>
      <c r="C1709" s="36" t="s">
        <v>9582</v>
      </c>
      <c r="D1709" s="36" t="s">
        <v>89</v>
      </c>
      <c r="E1709" s="36" t="str">
        <f t="shared" si="131"/>
        <v>_CAMSU</v>
      </c>
      <c r="F1709" s="36" t="s">
        <v>46</v>
      </c>
      <c r="G1709" s="36" t="s">
        <v>1031</v>
      </c>
      <c r="H1709" s="36" t="str">
        <f t="shared" si="132"/>
        <v>_VCUGA</v>
      </c>
      <c r="I1709" s="36" t="s">
        <v>1032</v>
      </c>
      <c r="J1709" s="36" t="s">
        <v>1685</v>
      </c>
      <c r="K1709" s="36" t="str">
        <f t="shared" si="133"/>
        <v>_UKHDS</v>
      </c>
      <c r="L1709" s="36" t="s">
        <v>1686</v>
      </c>
      <c r="M1709" s="36" t="s">
        <v>1738</v>
      </c>
      <c r="N1709" s="36" t="str">
        <f t="shared" si="134"/>
        <v>_UKCRR</v>
      </c>
      <c r="O1709" s="36" t="s">
        <v>1739</v>
      </c>
      <c r="P1709" s="36" t="s">
        <v>1815</v>
      </c>
      <c r="Q1709" s="36" t="s">
        <v>1816</v>
      </c>
    </row>
    <row r="1710" spans="1:17">
      <c r="A1710" s="36" t="s">
        <v>9583</v>
      </c>
      <c r="B1710" s="36" t="str">
        <f t="shared" si="130"/>
        <v>_19256</v>
      </c>
      <c r="C1710" s="36" t="s">
        <v>9584</v>
      </c>
      <c r="D1710" s="36" t="s">
        <v>89</v>
      </c>
      <c r="E1710" s="36" t="str">
        <f t="shared" si="131"/>
        <v>_CAMSU</v>
      </c>
      <c r="F1710" s="36" t="s">
        <v>46</v>
      </c>
      <c r="G1710" s="36" t="s">
        <v>1031</v>
      </c>
      <c r="H1710" s="36" t="str">
        <f t="shared" si="132"/>
        <v>_VCUGA</v>
      </c>
      <c r="I1710" s="36" t="s">
        <v>1032</v>
      </c>
      <c r="J1710" s="36" t="s">
        <v>1685</v>
      </c>
      <c r="K1710" s="36" t="str">
        <f t="shared" si="133"/>
        <v>_UKHDS</v>
      </c>
      <c r="L1710" s="36" t="s">
        <v>1686</v>
      </c>
      <c r="M1710" s="36" t="s">
        <v>1738</v>
      </c>
      <c r="N1710" s="36" t="str">
        <f t="shared" si="134"/>
        <v>_UKCRR</v>
      </c>
      <c r="O1710" s="36" t="s">
        <v>1739</v>
      </c>
      <c r="P1710" s="36" t="s">
        <v>1815</v>
      </c>
      <c r="Q1710" s="36" t="s">
        <v>1816</v>
      </c>
    </row>
    <row r="1711" spans="1:17">
      <c r="A1711" s="36" t="s">
        <v>9585</v>
      </c>
      <c r="B1711" s="36" t="str">
        <f t="shared" si="130"/>
        <v>_19257</v>
      </c>
      <c r="C1711" s="36" t="s">
        <v>9586</v>
      </c>
      <c r="D1711" s="36" t="s">
        <v>89</v>
      </c>
      <c r="E1711" s="36" t="str">
        <f t="shared" si="131"/>
        <v>_CAMSU</v>
      </c>
      <c r="F1711" s="36" t="s">
        <v>46</v>
      </c>
      <c r="G1711" s="36" t="s">
        <v>1031</v>
      </c>
      <c r="H1711" s="36" t="str">
        <f t="shared" si="132"/>
        <v>_VCUGA</v>
      </c>
      <c r="I1711" s="36" t="s">
        <v>1032</v>
      </c>
      <c r="J1711" s="36" t="s">
        <v>1685</v>
      </c>
      <c r="K1711" s="36" t="str">
        <f t="shared" si="133"/>
        <v>_UKHDS</v>
      </c>
      <c r="L1711" s="36" t="s">
        <v>1686</v>
      </c>
      <c r="M1711" s="36" t="s">
        <v>1738</v>
      </c>
      <c r="N1711" s="36" t="str">
        <f t="shared" si="134"/>
        <v>_UKCRR</v>
      </c>
      <c r="O1711" s="36" t="s">
        <v>1739</v>
      </c>
      <c r="P1711" s="36" t="s">
        <v>1815</v>
      </c>
      <c r="Q1711" s="36" t="s">
        <v>1816</v>
      </c>
    </row>
    <row r="1712" spans="1:17">
      <c r="A1712" s="36" t="s">
        <v>9587</v>
      </c>
      <c r="B1712" s="36" t="str">
        <f t="shared" si="130"/>
        <v>_19258</v>
      </c>
      <c r="C1712" s="36" t="s">
        <v>9588</v>
      </c>
      <c r="D1712" s="36" t="s">
        <v>89</v>
      </c>
      <c r="E1712" s="36" t="str">
        <f t="shared" si="131"/>
        <v>_CAMSU</v>
      </c>
      <c r="F1712" s="36" t="s">
        <v>46</v>
      </c>
      <c r="G1712" s="36" t="s">
        <v>1031</v>
      </c>
      <c r="H1712" s="36" t="str">
        <f t="shared" si="132"/>
        <v>_VCUGA</v>
      </c>
      <c r="I1712" s="36" t="s">
        <v>1032</v>
      </c>
      <c r="J1712" s="36" t="s">
        <v>1685</v>
      </c>
      <c r="K1712" s="36" t="str">
        <f t="shared" si="133"/>
        <v>_UKHDS</v>
      </c>
      <c r="L1712" s="36" t="s">
        <v>1686</v>
      </c>
      <c r="M1712" s="36" t="s">
        <v>1738</v>
      </c>
      <c r="N1712" s="36" t="str">
        <f t="shared" si="134"/>
        <v>_UKCRR</v>
      </c>
      <c r="O1712" s="36" t="s">
        <v>1739</v>
      </c>
      <c r="P1712" s="36" t="s">
        <v>1815</v>
      </c>
      <c r="Q1712" s="36" t="s">
        <v>1816</v>
      </c>
    </row>
    <row r="1713" spans="1:17">
      <c r="A1713" s="36" t="s">
        <v>9589</v>
      </c>
      <c r="B1713" s="36" t="str">
        <f t="shared" si="130"/>
        <v>_19259</v>
      </c>
      <c r="C1713" s="36" t="s">
        <v>9590</v>
      </c>
      <c r="D1713" s="36" t="s">
        <v>89</v>
      </c>
      <c r="E1713" s="36" t="str">
        <f t="shared" si="131"/>
        <v>_CAMSU</v>
      </c>
      <c r="F1713" s="36" t="s">
        <v>46</v>
      </c>
      <c r="G1713" s="36" t="s">
        <v>1031</v>
      </c>
      <c r="H1713" s="36" t="str">
        <f t="shared" si="132"/>
        <v>_VCUGA</v>
      </c>
      <c r="I1713" s="36" t="s">
        <v>1032</v>
      </c>
      <c r="J1713" s="36" t="s">
        <v>1685</v>
      </c>
      <c r="K1713" s="36" t="str">
        <f t="shared" si="133"/>
        <v>_UKHDS</v>
      </c>
      <c r="L1713" s="36" t="s">
        <v>1686</v>
      </c>
      <c r="M1713" s="36" t="s">
        <v>1738</v>
      </c>
      <c r="N1713" s="36" t="str">
        <f t="shared" si="134"/>
        <v>_UKCRR</v>
      </c>
      <c r="O1713" s="36" t="s">
        <v>1739</v>
      </c>
      <c r="P1713" s="36" t="s">
        <v>1815</v>
      </c>
      <c r="Q1713" s="36" t="s">
        <v>1816</v>
      </c>
    </row>
    <row r="1714" spans="1:17">
      <c r="A1714" s="36" t="s">
        <v>9591</v>
      </c>
      <c r="B1714" s="36" t="str">
        <f t="shared" si="130"/>
        <v>_19260</v>
      </c>
      <c r="C1714" s="36" t="s">
        <v>1817</v>
      </c>
      <c r="D1714" s="36" t="s">
        <v>89</v>
      </c>
      <c r="E1714" s="36" t="str">
        <f t="shared" si="131"/>
        <v>_CAMSU</v>
      </c>
      <c r="F1714" s="36" t="s">
        <v>46</v>
      </c>
      <c r="G1714" s="36" t="s">
        <v>1031</v>
      </c>
      <c r="H1714" s="36" t="str">
        <f t="shared" si="132"/>
        <v>_VCUGA</v>
      </c>
      <c r="I1714" s="36" t="s">
        <v>1032</v>
      </c>
      <c r="J1714" s="36" t="s">
        <v>1685</v>
      </c>
      <c r="K1714" s="36" t="str">
        <f t="shared" si="133"/>
        <v>_UKHDS</v>
      </c>
      <c r="L1714" s="36" t="s">
        <v>1686</v>
      </c>
      <c r="M1714" s="36" t="s">
        <v>1738</v>
      </c>
      <c r="N1714" s="36" t="str">
        <f t="shared" si="134"/>
        <v>_UKCRR</v>
      </c>
      <c r="O1714" s="36" t="s">
        <v>1739</v>
      </c>
      <c r="P1714" s="36" t="s">
        <v>1815</v>
      </c>
      <c r="Q1714" s="36" t="s">
        <v>1816</v>
      </c>
    </row>
    <row r="1715" spans="1:17">
      <c r="A1715" s="36" t="s">
        <v>9592</v>
      </c>
      <c r="B1715" s="36" t="str">
        <f t="shared" si="130"/>
        <v>_19261</v>
      </c>
      <c r="C1715" s="36" t="s">
        <v>9593</v>
      </c>
      <c r="D1715" s="36" t="s">
        <v>89</v>
      </c>
      <c r="E1715" s="36" t="str">
        <f t="shared" si="131"/>
        <v>_CAMSU</v>
      </c>
      <c r="F1715" s="36" t="s">
        <v>46</v>
      </c>
      <c r="G1715" s="36" t="s">
        <v>1031</v>
      </c>
      <c r="H1715" s="36" t="str">
        <f t="shared" si="132"/>
        <v>_VCUGA</v>
      </c>
      <c r="I1715" s="36" t="s">
        <v>1032</v>
      </c>
      <c r="J1715" s="36" t="s">
        <v>1685</v>
      </c>
      <c r="K1715" s="36" t="str">
        <f t="shared" si="133"/>
        <v>_UKHDS</v>
      </c>
      <c r="L1715" s="36" t="s">
        <v>1686</v>
      </c>
      <c r="M1715" s="36" t="s">
        <v>1738</v>
      </c>
      <c r="N1715" s="36" t="str">
        <f t="shared" si="134"/>
        <v>_UKCRR</v>
      </c>
      <c r="O1715" s="36" t="s">
        <v>1739</v>
      </c>
      <c r="P1715" s="36" t="s">
        <v>1815</v>
      </c>
      <c r="Q1715" s="36" t="s">
        <v>1816</v>
      </c>
    </row>
    <row r="1716" spans="1:17">
      <c r="A1716" s="36" t="s">
        <v>9594</v>
      </c>
      <c r="B1716" s="36" t="str">
        <f t="shared" si="130"/>
        <v>_19262</v>
      </c>
      <c r="C1716" s="36" t="s">
        <v>9595</v>
      </c>
      <c r="D1716" s="36" t="s">
        <v>89</v>
      </c>
      <c r="E1716" s="36" t="str">
        <f t="shared" si="131"/>
        <v>_CAMSU</v>
      </c>
      <c r="F1716" s="36" t="s">
        <v>46</v>
      </c>
      <c r="G1716" s="36" t="s">
        <v>1031</v>
      </c>
      <c r="H1716" s="36" t="str">
        <f t="shared" si="132"/>
        <v>_VCUGA</v>
      </c>
      <c r="I1716" s="36" t="s">
        <v>1032</v>
      </c>
      <c r="J1716" s="36" t="s">
        <v>1685</v>
      </c>
      <c r="K1716" s="36" t="str">
        <f t="shared" si="133"/>
        <v>_UKHDS</v>
      </c>
      <c r="L1716" s="36" t="s">
        <v>1686</v>
      </c>
      <c r="M1716" s="36" t="s">
        <v>1738</v>
      </c>
      <c r="N1716" s="36" t="str">
        <f t="shared" si="134"/>
        <v>_UKCRR</v>
      </c>
      <c r="O1716" s="36" t="s">
        <v>1739</v>
      </c>
      <c r="P1716" s="36" t="s">
        <v>1815</v>
      </c>
      <c r="Q1716" s="36" t="s">
        <v>1816</v>
      </c>
    </row>
    <row r="1717" spans="1:17">
      <c r="A1717" s="36" t="s">
        <v>9596</v>
      </c>
      <c r="B1717" s="36" t="str">
        <f t="shared" si="130"/>
        <v>_19263</v>
      </c>
      <c r="C1717" s="36" t="s">
        <v>9597</v>
      </c>
      <c r="D1717" s="36" t="s">
        <v>89</v>
      </c>
      <c r="E1717" s="36" t="str">
        <f t="shared" si="131"/>
        <v>_CAMSU</v>
      </c>
      <c r="F1717" s="36" t="s">
        <v>46</v>
      </c>
      <c r="G1717" s="36" t="s">
        <v>1031</v>
      </c>
      <c r="H1717" s="36" t="str">
        <f t="shared" si="132"/>
        <v>_VCUGA</v>
      </c>
      <c r="I1717" s="36" t="s">
        <v>1032</v>
      </c>
      <c r="J1717" s="36" t="s">
        <v>1685</v>
      </c>
      <c r="K1717" s="36" t="str">
        <f t="shared" si="133"/>
        <v>_UKHDS</v>
      </c>
      <c r="L1717" s="36" t="s">
        <v>1686</v>
      </c>
      <c r="M1717" s="36" t="s">
        <v>1738</v>
      </c>
      <c r="N1717" s="36" t="str">
        <f t="shared" si="134"/>
        <v>_UKCRR</v>
      </c>
      <c r="O1717" s="36" t="s">
        <v>1739</v>
      </c>
      <c r="P1717" s="36" t="s">
        <v>1815</v>
      </c>
      <c r="Q1717" s="36" t="s">
        <v>1816</v>
      </c>
    </row>
    <row r="1718" spans="1:17">
      <c r="A1718" s="36" t="s">
        <v>9598</v>
      </c>
      <c r="B1718" s="36" t="str">
        <f t="shared" si="130"/>
        <v>_19264</v>
      </c>
      <c r="C1718" s="36" t="s">
        <v>9599</v>
      </c>
      <c r="D1718" s="36" t="s">
        <v>89</v>
      </c>
      <c r="E1718" s="36" t="str">
        <f t="shared" si="131"/>
        <v>_CAMSU</v>
      </c>
      <c r="F1718" s="36" t="s">
        <v>46</v>
      </c>
      <c r="G1718" s="36" t="s">
        <v>1031</v>
      </c>
      <c r="H1718" s="36" t="str">
        <f t="shared" si="132"/>
        <v>_VCUGA</v>
      </c>
      <c r="I1718" s="36" t="s">
        <v>1032</v>
      </c>
      <c r="J1718" s="36" t="s">
        <v>1685</v>
      </c>
      <c r="K1718" s="36" t="str">
        <f t="shared" si="133"/>
        <v>_UKHDS</v>
      </c>
      <c r="L1718" s="36" t="s">
        <v>1686</v>
      </c>
      <c r="M1718" s="36" t="s">
        <v>1738</v>
      </c>
      <c r="N1718" s="36" t="str">
        <f t="shared" si="134"/>
        <v>_UKCRR</v>
      </c>
      <c r="O1718" s="36" t="s">
        <v>1739</v>
      </c>
      <c r="P1718" s="36" t="s">
        <v>1815</v>
      </c>
      <c r="Q1718" s="36" t="s">
        <v>1816</v>
      </c>
    </row>
    <row r="1719" spans="1:17">
      <c r="A1719" s="36" t="s">
        <v>9600</v>
      </c>
      <c r="B1719" s="36" t="str">
        <f t="shared" si="130"/>
        <v>_19265</v>
      </c>
      <c r="C1719" s="36" t="s">
        <v>9601</v>
      </c>
      <c r="D1719" s="36" t="s">
        <v>89</v>
      </c>
      <c r="E1719" s="36" t="str">
        <f t="shared" si="131"/>
        <v>_CAMSU</v>
      </c>
      <c r="F1719" s="36" t="s">
        <v>46</v>
      </c>
      <c r="G1719" s="36" t="s">
        <v>1031</v>
      </c>
      <c r="H1719" s="36" t="str">
        <f t="shared" si="132"/>
        <v>_VCUGA</v>
      </c>
      <c r="I1719" s="36" t="s">
        <v>1032</v>
      </c>
      <c r="J1719" s="36" t="s">
        <v>1685</v>
      </c>
      <c r="K1719" s="36" t="str">
        <f t="shared" si="133"/>
        <v>_UKHDS</v>
      </c>
      <c r="L1719" s="36" t="s">
        <v>1686</v>
      </c>
      <c r="M1719" s="36" t="s">
        <v>1738</v>
      </c>
      <c r="N1719" s="36" t="str">
        <f t="shared" si="134"/>
        <v>_UKCRR</v>
      </c>
      <c r="O1719" s="36" t="s">
        <v>1739</v>
      </c>
      <c r="P1719" s="36" t="s">
        <v>1815</v>
      </c>
      <c r="Q1719" s="36" t="s">
        <v>1816</v>
      </c>
    </row>
    <row r="1720" spans="1:17">
      <c r="A1720" s="36" t="s">
        <v>9602</v>
      </c>
      <c r="B1720" s="36" t="str">
        <f t="shared" si="130"/>
        <v>_19545</v>
      </c>
      <c r="C1720" s="36" t="s">
        <v>1822</v>
      </c>
      <c r="D1720" s="36" t="s">
        <v>89</v>
      </c>
      <c r="E1720" s="36" t="str">
        <f t="shared" si="131"/>
        <v>_CAMSU</v>
      </c>
      <c r="F1720" s="36" t="s">
        <v>46</v>
      </c>
      <c r="G1720" s="36" t="s">
        <v>1031</v>
      </c>
      <c r="H1720" s="36" t="str">
        <f t="shared" si="132"/>
        <v>_VCUGA</v>
      </c>
      <c r="I1720" s="36" t="s">
        <v>1032</v>
      </c>
      <c r="J1720" s="36" t="s">
        <v>1685</v>
      </c>
      <c r="K1720" s="36" t="str">
        <f t="shared" si="133"/>
        <v>_UKHDS</v>
      </c>
      <c r="L1720" s="36" t="s">
        <v>1686</v>
      </c>
      <c r="M1720" s="36" t="s">
        <v>1818</v>
      </c>
      <c r="N1720" s="36" t="str">
        <f t="shared" si="134"/>
        <v>_UKCTR</v>
      </c>
      <c r="O1720" s="36" t="s">
        <v>1819</v>
      </c>
      <c r="P1720" s="36" t="s">
        <v>1820</v>
      </c>
      <c r="Q1720" s="36" t="s">
        <v>1821</v>
      </c>
    </row>
    <row r="1721" spans="1:17">
      <c r="A1721" s="36" t="s">
        <v>9603</v>
      </c>
      <c r="B1721" s="36" t="str">
        <f t="shared" si="130"/>
        <v>_19546</v>
      </c>
      <c r="C1721" s="36" t="s">
        <v>1823</v>
      </c>
      <c r="D1721" s="36" t="s">
        <v>89</v>
      </c>
      <c r="E1721" s="36" t="str">
        <f t="shared" si="131"/>
        <v>_CAMSU</v>
      </c>
      <c r="F1721" s="36" t="s">
        <v>46</v>
      </c>
      <c r="G1721" s="36" t="s">
        <v>1031</v>
      </c>
      <c r="H1721" s="36" t="str">
        <f t="shared" si="132"/>
        <v>_VCUGA</v>
      </c>
      <c r="I1721" s="36" t="s">
        <v>1032</v>
      </c>
      <c r="J1721" s="36" t="s">
        <v>1685</v>
      </c>
      <c r="K1721" s="36" t="str">
        <f t="shared" si="133"/>
        <v>_UKHDS</v>
      </c>
      <c r="L1721" s="36" t="s">
        <v>1686</v>
      </c>
      <c r="M1721" s="36" t="s">
        <v>1818</v>
      </c>
      <c r="N1721" s="36" t="str">
        <f t="shared" si="134"/>
        <v>_UKCTR</v>
      </c>
      <c r="O1721" s="36" t="s">
        <v>1819</v>
      </c>
      <c r="P1721" s="36" t="s">
        <v>1820</v>
      </c>
      <c r="Q1721" s="36" t="s">
        <v>1821</v>
      </c>
    </row>
    <row r="1722" spans="1:17">
      <c r="A1722" s="36" t="s">
        <v>9604</v>
      </c>
      <c r="B1722" s="36" t="str">
        <f t="shared" si="130"/>
        <v>_19547</v>
      </c>
      <c r="C1722" s="36" t="s">
        <v>1824</v>
      </c>
      <c r="D1722" s="36" t="s">
        <v>89</v>
      </c>
      <c r="E1722" s="36" t="str">
        <f t="shared" si="131"/>
        <v>_CAMSU</v>
      </c>
      <c r="F1722" s="36" t="s">
        <v>46</v>
      </c>
      <c r="G1722" s="36" t="s">
        <v>1031</v>
      </c>
      <c r="H1722" s="36" t="str">
        <f t="shared" si="132"/>
        <v>_VCUGA</v>
      </c>
      <c r="I1722" s="36" t="s">
        <v>1032</v>
      </c>
      <c r="J1722" s="36" t="s">
        <v>1685</v>
      </c>
      <c r="K1722" s="36" t="str">
        <f t="shared" si="133"/>
        <v>_UKHDS</v>
      </c>
      <c r="L1722" s="36" t="s">
        <v>1686</v>
      </c>
      <c r="M1722" s="36" t="s">
        <v>1818</v>
      </c>
      <c r="N1722" s="36" t="str">
        <f t="shared" si="134"/>
        <v>_UKCTR</v>
      </c>
      <c r="O1722" s="36" t="s">
        <v>1819</v>
      </c>
      <c r="P1722" s="36" t="s">
        <v>1820</v>
      </c>
      <c r="Q1722" s="36" t="s">
        <v>1821</v>
      </c>
    </row>
    <row r="1723" spans="1:17">
      <c r="A1723" s="36" t="s">
        <v>9605</v>
      </c>
      <c r="B1723" s="36" t="str">
        <f t="shared" si="130"/>
        <v>_19548</v>
      </c>
      <c r="C1723" s="36" t="s">
        <v>1825</v>
      </c>
      <c r="D1723" s="36" t="s">
        <v>89</v>
      </c>
      <c r="E1723" s="36" t="str">
        <f t="shared" si="131"/>
        <v>_CAMSU</v>
      </c>
      <c r="F1723" s="36" t="s">
        <v>46</v>
      </c>
      <c r="G1723" s="36" t="s">
        <v>1031</v>
      </c>
      <c r="H1723" s="36" t="str">
        <f t="shared" si="132"/>
        <v>_VCUGA</v>
      </c>
      <c r="I1723" s="36" t="s">
        <v>1032</v>
      </c>
      <c r="J1723" s="36" t="s">
        <v>1685</v>
      </c>
      <c r="K1723" s="36" t="str">
        <f t="shared" si="133"/>
        <v>_UKHDS</v>
      </c>
      <c r="L1723" s="36" t="s">
        <v>1686</v>
      </c>
      <c r="M1723" s="36" t="s">
        <v>1818</v>
      </c>
      <c r="N1723" s="36" t="str">
        <f t="shared" si="134"/>
        <v>_UKCTR</v>
      </c>
      <c r="O1723" s="36" t="s">
        <v>1819</v>
      </c>
      <c r="P1723" s="36" t="s">
        <v>1820</v>
      </c>
      <c r="Q1723" s="36" t="s">
        <v>1821</v>
      </c>
    </row>
    <row r="1724" spans="1:17">
      <c r="A1724" s="36" t="s">
        <v>9606</v>
      </c>
      <c r="B1724" s="36" t="str">
        <f t="shared" si="130"/>
        <v>_19549</v>
      </c>
      <c r="C1724" s="36" t="s">
        <v>1826</v>
      </c>
      <c r="D1724" s="36" t="s">
        <v>89</v>
      </c>
      <c r="E1724" s="36" t="str">
        <f t="shared" si="131"/>
        <v>_CAMSU</v>
      </c>
      <c r="F1724" s="36" t="s">
        <v>46</v>
      </c>
      <c r="G1724" s="36" t="s">
        <v>1031</v>
      </c>
      <c r="H1724" s="36" t="str">
        <f t="shared" si="132"/>
        <v>_VCUGA</v>
      </c>
      <c r="I1724" s="36" t="s">
        <v>1032</v>
      </c>
      <c r="J1724" s="36" t="s">
        <v>1685</v>
      </c>
      <c r="K1724" s="36" t="str">
        <f t="shared" si="133"/>
        <v>_UKHDS</v>
      </c>
      <c r="L1724" s="36" t="s">
        <v>1686</v>
      </c>
      <c r="M1724" s="36" t="s">
        <v>1818</v>
      </c>
      <c r="N1724" s="36" t="str">
        <f t="shared" si="134"/>
        <v>_UKCTR</v>
      </c>
      <c r="O1724" s="36" t="s">
        <v>1819</v>
      </c>
      <c r="P1724" s="36" t="s">
        <v>1820</v>
      </c>
      <c r="Q1724" s="36" t="s">
        <v>1821</v>
      </c>
    </row>
    <row r="1725" spans="1:17">
      <c r="A1725" s="36" t="s">
        <v>9607</v>
      </c>
      <c r="B1725" s="36" t="str">
        <f t="shared" si="130"/>
        <v>_19550</v>
      </c>
      <c r="C1725" s="36" t="s">
        <v>1827</v>
      </c>
      <c r="D1725" s="36" t="s">
        <v>89</v>
      </c>
      <c r="E1725" s="36" t="str">
        <f t="shared" si="131"/>
        <v>_CAMSU</v>
      </c>
      <c r="F1725" s="36" t="s">
        <v>46</v>
      </c>
      <c r="G1725" s="36" t="s">
        <v>1031</v>
      </c>
      <c r="H1725" s="36" t="str">
        <f t="shared" si="132"/>
        <v>_VCUGA</v>
      </c>
      <c r="I1725" s="36" t="s">
        <v>1032</v>
      </c>
      <c r="J1725" s="36" t="s">
        <v>1685</v>
      </c>
      <c r="K1725" s="36" t="str">
        <f t="shared" si="133"/>
        <v>_UKHDS</v>
      </c>
      <c r="L1725" s="36" t="s">
        <v>1686</v>
      </c>
      <c r="M1725" s="36" t="s">
        <v>1818</v>
      </c>
      <c r="N1725" s="36" t="str">
        <f t="shared" si="134"/>
        <v>_UKCTR</v>
      </c>
      <c r="O1725" s="36" t="s">
        <v>1819</v>
      </c>
      <c r="P1725" s="36" t="s">
        <v>1820</v>
      </c>
      <c r="Q1725" s="36" t="s">
        <v>1821</v>
      </c>
    </row>
    <row r="1726" spans="1:17">
      <c r="A1726" s="36" t="s">
        <v>9608</v>
      </c>
      <c r="B1726" s="36" t="str">
        <f t="shared" si="130"/>
        <v>_19551</v>
      </c>
      <c r="C1726" s="36" t="s">
        <v>1828</v>
      </c>
      <c r="D1726" s="36" t="s">
        <v>89</v>
      </c>
      <c r="E1726" s="36" t="str">
        <f t="shared" si="131"/>
        <v>_CAMSU</v>
      </c>
      <c r="F1726" s="36" t="s">
        <v>46</v>
      </c>
      <c r="G1726" s="36" t="s">
        <v>1031</v>
      </c>
      <c r="H1726" s="36" t="str">
        <f t="shared" si="132"/>
        <v>_VCUGA</v>
      </c>
      <c r="I1726" s="36" t="s">
        <v>1032</v>
      </c>
      <c r="J1726" s="36" t="s">
        <v>1685</v>
      </c>
      <c r="K1726" s="36" t="str">
        <f t="shared" si="133"/>
        <v>_UKHDS</v>
      </c>
      <c r="L1726" s="36" t="s">
        <v>1686</v>
      </c>
      <c r="M1726" s="36" t="s">
        <v>1818</v>
      </c>
      <c r="N1726" s="36" t="str">
        <f t="shared" si="134"/>
        <v>_UKCTR</v>
      </c>
      <c r="O1726" s="36" t="s">
        <v>1819</v>
      </c>
      <c r="P1726" s="36" t="s">
        <v>1820</v>
      </c>
      <c r="Q1726" s="36" t="s">
        <v>1821</v>
      </c>
    </row>
    <row r="1727" spans="1:17">
      <c r="A1727" s="36" t="s">
        <v>9609</v>
      </c>
      <c r="B1727" s="36" t="str">
        <f t="shared" si="130"/>
        <v>_32465</v>
      </c>
      <c r="C1727" s="36" t="s">
        <v>1831</v>
      </c>
      <c r="D1727" s="36" t="s">
        <v>89</v>
      </c>
      <c r="E1727" s="36" t="str">
        <f t="shared" si="131"/>
        <v>_CAMSU</v>
      </c>
      <c r="F1727" s="36" t="s">
        <v>46</v>
      </c>
      <c r="G1727" s="36" t="s">
        <v>1031</v>
      </c>
      <c r="H1727" s="36" t="str">
        <f t="shared" si="132"/>
        <v>_VCUGA</v>
      </c>
      <c r="I1727" s="36" t="s">
        <v>1032</v>
      </c>
      <c r="J1727" s="36" t="s">
        <v>1685</v>
      </c>
      <c r="K1727" s="36" t="str">
        <f t="shared" si="133"/>
        <v>_UKHDS</v>
      </c>
      <c r="L1727" s="36" t="s">
        <v>1686</v>
      </c>
      <c r="M1727" s="36" t="s">
        <v>1818</v>
      </c>
      <c r="N1727" s="36" t="str">
        <f t="shared" si="134"/>
        <v>_UKCTR</v>
      </c>
      <c r="O1727" s="36" t="s">
        <v>1819</v>
      </c>
      <c r="P1727" s="36" t="s">
        <v>1829</v>
      </c>
      <c r="Q1727" s="36" t="s">
        <v>1830</v>
      </c>
    </row>
    <row r="1728" spans="1:17">
      <c r="A1728" s="36" t="s">
        <v>9610</v>
      </c>
      <c r="B1728" s="36" t="str">
        <f t="shared" si="130"/>
        <v>_32466</v>
      </c>
      <c r="C1728" s="36" t="s">
        <v>1832</v>
      </c>
      <c r="D1728" s="36" t="s">
        <v>89</v>
      </c>
      <c r="E1728" s="36" t="str">
        <f t="shared" si="131"/>
        <v>_CAMSU</v>
      </c>
      <c r="F1728" s="36" t="s">
        <v>46</v>
      </c>
      <c r="G1728" s="36" t="s">
        <v>1031</v>
      </c>
      <c r="H1728" s="36" t="str">
        <f t="shared" si="132"/>
        <v>_VCUGA</v>
      </c>
      <c r="I1728" s="36" t="s">
        <v>1032</v>
      </c>
      <c r="J1728" s="36" t="s">
        <v>1685</v>
      </c>
      <c r="K1728" s="36" t="str">
        <f t="shared" si="133"/>
        <v>_UKHDS</v>
      </c>
      <c r="L1728" s="36" t="s">
        <v>1686</v>
      </c>
      <c r="M1728" s="36" t="s">
        <v>1818</v>
      </c>
      <c r="N1728" s="36" t="str">
        <f t="shared" si="134"/>
        <v>_UKCTR</v>
      </c>
      <c r="O1728" s="36" t="s">
        <v>1819</v>
      </c>
      <c r="P1728" s="36" t="s">
        <v>1829</v>
      </c>
      <c r="Q1728" s="36" t="s">
        <v>1830</v>
      </c>
    </row>
    <row r="1729" spans="1:17">
      <c r="A1729" s="36" t="s">
        <v>9611</v>
      </c>
      <c r="B1729" s="36" t="str">
        <f t="shared" si="130"/>
        <v>_32467</v>
      </c>
      <c r="C1729" s="36" t="s">
        <v>1833</v>
      </c>
      <c r="D1729" s="36" t="s">
        <v>89</v>
      </c>
      <c r="E1729" s="36" t="str">
        <f t="shared" si="131"/>
        <v>_CAMSU</v>
      </c>
      <c r="F1729" s="36" t="s">
        <v>46</v>
      </c>
      <c r="G1729" s="36" t="s">
        <v>1031</v>
      </c>
      <c r="H1729" s="36" t="str">
        <f t="shared" si="132"/>
        <v>_VCUGA</v>
      </c>
      <c r="I1729" s="36" t="s">
        <v>1032</v>
      </c>
      <c r="J1729" s="36" t="s">
        <v>1685</v>
      </c>
      <c r="K1729" s="36" t="str">
        <f t="shared" si="133"/>
        <v>_UKHDS</v>
      </c>
      <c r="L1729" s="36" t="s">
        <v>1686</v>
      </c>
      <c r="M1729" s="36" t="s">
        <v>1818</v>
      </c>
      <c r="N1729" s="36" t="str">
        <f t="shared" si="134"/>
        <v>_UKCTR</v>
      </c>
      <c r="O1729" s="36" t="s">
        <v>1819</v>
      </c>
      <c r="P1729" s="36" t="s">
        <v>1829</v>
      </c>
      <c r="Q1729" s="36" t="s">
        <v>1830</v>
      </c>
    </row>
    <row r="1730" spans="1:17">
      <c r="A1730" s="36" t="s">
        <v>9612</v>
      </c>
      <c r="B1730" s="36" t="str">
        <f t="shared" si="130"/>
        <v>_32468</v>
      </c>
      <c r="C1730" s="36" t="s">
        <v>1834</v>
      </c>
      <c r="D1730" s="36" t="s">
        <v>89</v>
      </c>
      <c r="E1730" s="36" t="str">
        <f t="shared" si="131"/>
        <v>_CAMSU</v>
      </c>
      <c r="F1730" s="36" t="s">
        <v>46</v>
      </c>
      <c r="G1730" s="36" t="s">
        <v>1031</v>
      </c>
      <c r="H1730" s="36" t="str">
        <f t="shared" si="132"/>
        <v>_VCUGA</v>
      </c>
      <c r="I1730" s="36" t="s">
        <v>1032</v>
      </c>
      <c r="J1730" s="36" t="s">
        <v>1685</v>
      </c>
      <c r="K1730" s="36" t="str">
        <f t="shared" si="133"/>
        <v>_UKHDS</v>
      </c>
      <c r="L1730" s="36" t="s">
        <v>1686</v>
      </c>
      <c r="M1730" s="36" t="s">
        <v>1818</v>
      </c>
      <c r="N1730" s="36" t="str">
        <f t="shared" si="134"/>
        <v>_UKCTR</v>
      </c>
      <c r="O1730" s="36" t="s">
        <v>1819</v>
      </c>
      <c r="P1730" s="36" t="s">
        <v>1829</v>
      </c>
      <c r="Q1730" s="36" t="s">
        <v>1830</v>
      </c>
    </row>
    <row r="1731" spans="1:17">
      <c r="A1731" s="36" t="s">
        <v>9613</v>
      </c>
      <c r="B1731" s="36" t="str">
        <f t="shared" si="130"/>
        <v>_32469</v>
      </c>
      <c r="C1731" s="36" t="s">
        <v>1835</v>
      </c>
      <c r="D1731" s="36" t="s">
        <v>89</v>
      </c>
      <c r="E1731" s="36" t="str">
        <f t="shared" si="131"/>
        <v>_CAMSU</v>
      </c>
      <c r="F1731" s="36" t="s">
        <v>46</v>
      </c>
      <c r="G1731" s="36" t="s">
        <v>1031</v>
      </c>
      <c r="H1731" s="36" t="str">
        <f t="shared" si="132"/>
        <v>_VCUGA</v>
      </c>
      <c r="I1731" s="36" t="s">
        <v>1032</v>
      </c>
      <c r="J1731" s="36" t="s">
        <v>1685</v>
      </c>
      <c r="K1731" s="36" t="str">
        <f t="shared" si="133"/>
        <v>_UKHDS</v>
      </c>
      <c r="L1731" s="36" t="s">
        <v>1686</v>
      </c>
      <c r="M1731" s="36" t="s">
        <v>1818</v>
      </c>
      <c r="N1731" s="36" t="str">
        <f t="shared" si="134"/>
        <v>_UKCTR</v>
      </c>
      <c r="O1731" s="36" t="s">
        <v>1819</v>
      </c>
      <c r="P1731" s="36" t="s">
        <v>1829</v>
      </c>
      <c r="Q1731" s="36" t="s">
        <v>1830</v>
      </c>
    </row>
    <row r="1732" spans="1:17">
      <c r="A1732" s="36" t="s">
        <v>9614</v>
      </c>
      <c r="B1732" s="36" t="str">
        <f t="shared" ref="B1732:B1795" si="135">"_"&amp;A1732</f>
        <v>_32470</v>
      </c>
      <c r="C1732" s="36" t="s">
        <v>1836</v>
      </c>
      <c r="D1732" s="36" t="s">
        <v>89</v>
      </c>
      <c r="E1732" s="36" t="str">
        <f t="shared" ref="E1732:E1795" si="136">"_"&amp;D1732</f>
        <v>_CAMSU</v>
      </c>
      <c r="F1732" s="36" t="s">
        <v>46</v>
      </c>
      <c r="G1732" s="36" t="s">
        <v>1031</v>
      </c>
      <c r="H1732" s="36" t="str">
        <f t="shared" ref="H1732:H1795" si="137">"_"&amp;G1732</f>
        <v>_VCUGA</v>
      </c>
      <c r="I1732" s="36" t="s">
        <v>1032</v>
      </c>
      <c r="J1732" s="36" t="s">
        <v>1685</v>
      </c>
      <c r="K1732" s="36" t="str">
        <f t="shared" ref="K1732:K1795" si="138">"_"&amp;J1732</f>
        <v>_UKHDS</v>
      </c>
      <c r="L1732" s="36" t="s">
        <v>1686</v>
      </c>
      <c r="M1732" s="36" t="s">
        <v>1818</v>
      </c>
      <c r="N1732" s="36" t="str">
        <f t="shared" ref="N1732:N1795" si="139">"_"&amp;M1732</f>
        <v>_UKCTR</v>
      </c>
      <c r="O1732" s="36" t="s">
        <v>1819</v>
      </c>
      <c r="P1732" s="36" t="s">
        <v>1829</v>
      </c>
      <c r="Q1732" s="36" t="s">
        <v>1830</v>
      </c>
    </row>
    <row r="1733" spans="1:17">
      <c r="A1733" s="36" t="s">
        <v>9615</v>
      </c>
      <c r="B1733" s="36" t="str">
        <f t="shared" si="135"/>
        <v>_32471</v>
      </c>
      <c r="C1733" s="36" t="s">
        <v>1837</v>
      </c>
      <c r="D1733" s="36" t="s">
        <v>89</v>
      </c>
      <c r="E1733" s="36" t="str">
        <f t="shared" si="136"/>
        <v>_CAMSU</v>
      </c>
      <c r="F1733" s="36" t="s">
        <v>46</v>
      </c>
      <c r="G1733" s="36" t="s">
        <v>1031</v>
      </c>
      <c r="H1733" s="36" t="str">
        <f t="shared" si="137"/>
        <v>_VCUGA</v>
      </c>
      <c r="I1733" s="36" t="s">
        <v>1032</v>
      </c>
      <c r="J1733" s="36" t="s">
        <v>1685</v>
      </c>
      <c r="K1733" s="36" t="str">
        <f t="shared" si="138"/>
        <v>_UKHDS</v>
      </c>
      <c r="L1733" s="36" t="s">
        <v>1686</v>
      </c>
      <c r="M1733" s="36" t="s">
        <v>1818</v>
      </c>
      <c r="N1733" s="36" t="str">
        <f t="shared" si="139"/>
        <v>_UKCTR</v>
      </c>
      <c r="O1733" s="36" t="s">
        <v>1819</v>
      </c>
      <c r="P1733" s="36" t="s">
        <v>1829</v>
      </c>
      <c r="Q1733" s="36" t="s">
        <v>1830</v>
      </c>
    </row>
    <row r="1734" spans="1:17">
      <c r="A1734" s="36" t="s">
        <v>9616</v>
      </c>
      <c r="B1734" s="36" t="str">
        <f t="shared" si="135"/>
        <v>_32472</v>
      </c>
      <c r="C1734" s="36" t="s">
        <v>1838</v>
      </c>
      <c r="D1734" s="36" t="s">
        <v>89</v>
      </c>
      <c r="E1734" s="36" t="str">
        <f t="shared" si="136"/>
        <v>_CAMSU</v>
      </c>
      <c r="F1734" s="36" t="s">
        <v>46</v>
      </c>
      <c r="G1734" s="36" t="s">
        <v>1031</v>
      </c>
      <c r="H1734" s="36" t="str">
        <f t="shared" si="137"/>
        <v>_VCUGA</v>
      </c>
      <c r="I1734" s="36" t="s">
        <v>1032</v>
      </c>
      <c r="J1734" s="36" t="s">
        <v>1685</v>
      </c>
      <c r="K1734" s="36" t="str">
        <f t="shared" si="138"/>
        <v>_UKHDS</v>
      </c>
      <c r="L1734" s="36" t="s">
        <v>1686</v>
      </c>
      <c r="M1734" s="36" t="s">
        <v>1818</v>
      </c>
      <c r="N1734" s="36" t="str">
        <f t="shared" si="139"/>
        <v>_UKCTR</v>
      </c>
      <c r="O1734" s="36" t="s">
        <v>1819</v>
      </c>
      <c r="P1734" s="36" t="s">
        <v>1829</v>
      </c>
      <c r="Q1734" s="36" t="s">
        <v>1830</v>
      </c>
    </row>
    <row r="1735" spans="1:17">
      <c r="A1735" s="36" t="s">
        <v>9617</v>
      </c>
      <c r="B1735" s="36" t="str">
        <f t="shared" si="135"/>
        <v>_32473</v>
      </c>
      <c r="C1735" s="36" t="s">
        <v>1839</v>
      </c>
      <c r="D1735" s="36" t="s">
        <v>89</v>
      </c>
      <c r="E1735" s="36" t="str">
        <f t="shared" si="136"/>
        <v>_CAMSU</v>
      </c>
      <c r="F1735" s="36" t="s">
        <v>46</v>
      </c>
      <c r="G1735" s="36" t="s">
        <v>1031</v>
      </c>
      <c r="H1735" s="36" t="str">
        <f t="shared" si="137"/>
        <v>_VCUGA</v>
      </c>
      <c r="I1735" s="36" t="s">
        <v>1032</v>
      </c>
      <c r="J1735" s="36" t="s">
        <v>1685</v>
      </c>
      <c r="K1735" s="36" t="str">
        <f t="shared" si="138"/>
        <v>_UKHDS</v>
      </c>
      <c r="L1735" s="36" t="s">
        <v>1686</v>
      </c>
      <c r="M1735" s="36" t="s">
        <v>1818</v>
      </c>
      <c r="N1735" s="36" t="str">
        <f t="shared" si="139"/>
        <v>_UKCTR</v>
      </c>
      <c r="O1735" s="36" t="s">
        <v>1819</v>
      </c>
      <c r="P1735" s="36" t="s">
        <v>1829</v>
      </c>
      <c r="Q1735" s="36" t="s">
        <v>1830</v>
      </c>
    </row>
    <row r="1736" spans="1:17">
      <c r="A1736" s="36" t="s">
        <v>9618</v>
      </c>
      <c r="B1736" s="36" t="str">
        <f t="shared" si="135"/>
        <v>_31575</v>
      </c>
      <c r="C1736" s="36" t="s">
        <v>1855</v>
      </c>
      <c r="D1736" s="36" t="s">
        <v>89</v>
      </c>
      <c r="E1736" s="36" t="str">
        <f t="shared" si="136"/>
        <v>_CAMSU</v>
      </c>
      <c r="F1736" s="36" t="s">
        <v>46</v>
      </c>
      <c r="G1736" s="36" t="s">
        <v>1031</v>
      </c>
      <c r="H1736" s="36" t="str">
        <f t="shared" si="137"/>
        <v>_VCUGA</v>
      </c>
      <c r="I1736" s="36" t="s">
        <v>1032</v>
      </c>
      <c r="J1736" s="36" t="s">
        <v>1685</v>
      </c>
      <c r="K1736" s="36" t="str">
        <f t="shared" si="138"/>
        <v>_UKHDS</v>
      </c>
      <c r="L1736" s="36" t="s">
        <v>1686</v>
      </c>
      <c r="M1736" s="36" t="s">
        <v>1851</v>
      </c>
      <c r="N1736" s="36" t="str">
        <f t="shared" si="139"/>
        <v>_UKDIN</v>
      </c>
      <c r="O1736" s="36" t="s">
        <v>1852</v>
      </c>
      <c r="P1736" s="36" t="s">
        <v>1853</v>
      </c>
      <c r="Q1736" s="36" t="s">
        <v>1854</v>
      </c>
    </row>
    <row r="1737" spans="1:17">
      <c r="A1737" s="36" t="s">
        <v>9619</v>
      </c>
      <c r="B1737" s="36" t="str">
        <f t="shared" si="135"/>
        <v>_31576</v>
      </c>
      <c r="C1737" s="36" t="s">
        <v>1856</v>
      </c>
      <c r="D1737" s="36" t="s">
        <v>89</v>
      </c>
      <c r="E1737" s="36" t="str">
        <f t="shared" si="136"/>
        <v>_CAMSU</v>
      </c>
      <c r="F1737" s="36" t="s">
        <v>46</v>
      </c>
      <c r="G1737" s="36" t="s">
        <v>1031</v>
      </c>
      <c r="H1737" s="36" t="str">
        <f t="shared" si="137"/>
        <v>_VCUGA</v>
      </c>
      <c r="I1737" s="36" t="s">
        <v>1032</v>
      </c>
      <c r="J1737" s="36" t="s">
        <v>1685</v>
      </c>
      <c r="K1737" s="36" t="str">
        <f t="shared" si="138"/>
        <v>_UKHDS</v>
      </c>
      <c r="L1737" s="36" t="s">
        <v>1686</v>
      </c>
      <c r="M1737" s="36" t="s">
        <v>1851</v>
      </c>
      <c r="N1737" s="36" t="str">
        <f t="shared" si="139"/>
        <v>_UKDIN</v>
      </c>
      <c r="O1737" s="36" t="s">
        <v>1852</v>
      </c>
      <c r="P1737" s="36" t="s">
        <v>1853</v>
      </c>
      <c r="Q1737" s="36" t="s">
        <v>1854</v>
      </c>
    </row>
    <row r="1738" spans="1:17">
      <c r="A1738" s="36" t="s">
        <v>9620</v>
      </c>
      <c r="B1738" s="36" t="str">
        <f t="shared" si="135"/>
        <v>_31577</v>
      </c>
      <c r="C1738" s="36" t="s">
        <v>1857</v>
      </c>
      <c r="D1738" s="36" t="s">
        <v>89</v>
      </c>
      <c r="E1738" s="36" t="str">
        <f t="shared" si="136"/>
        <v>_CAMSU</v>
      </c>
      <c r="F1738" s="36" t="s">
        <v>46</v>
      </c>
      <c r="G1738" s="36" t="s">
        <v>1031</v>
      </c>
      <c r="H1738" s="36" t="str">
        <f t="shared" si="137"/>
        <v>_VCUGA</v>
      </c>
      <c r="I1738" s="36" t="s">
        <v>1032</v>
      </c>
      <c r="J1738" s="36" t="s">
        <v>1685</v>
      </c>
      <c r="K1738" s="36" t="str">
        <f t="shared" si="138"/>
        <v>_UKHDS</v>
      </c>
      <c r="L1738" s="36" t="s">
        <v>1686</v>
      </c>
      <c r="M1738" s="36" t="s">
        <v>1851</v>
      </c>
      <c r="N1738" s="36" t="str">
        <f t="shared" si="139"/>
        <v>_UKDIN</v>
      </c>
      <c r="O1738" s="36" t="s">
        <v>1852</v>
      </c>
      <c r="P1738" s="36" t="s">
        <v>1853</v>
      </c>
      <c r="Q1738" s="36" t="s">
        <v>1854</v>
      </c>
    </row>
    <row r="1739" spans="1:17">
      <c r="A1739" s="36" t="s">
        <v>9621</v>
      </c>
      <c r="B1739" s="36" t="str">
        <f t="shared" si="135"/>
        <v>_31578</v>
      </c>
      <c r="C1739" s="36" t="s">
        <v>1858</v>
      </c>
      <c r="D1739" s="36" t="s">
        <v>89</v>
      </c>
      <c r="E1739" s="36" t="str">
        <f t="shared" si="136"/>
        <v>_CAMSU</v>
      </c>
      <c r="F1739" s="36" t="s">
        <v>46</v>
      </c>
      <c r="G1739" s="36" t="s">
        <v>1031</v>
      </c>
      <c r="H1739" s="36" t="str">
        <f t="shared" si="137"/>
        <v>_VCUGA</v>
      </c>
      <c r="I1739" s="36" t="s">
        <v>1032</v>
      </c>
      <c r="J1739" s="36" t="s">
        <v>1685</v>
      </c>
      <c r="K1739" s="36" t="str">
        <f t="shared" si="138"/>
        <v>_UKHDS</v>
      </c>
      <c r="L1739" s="36" t="s">
        <v>1686</v>
      </c>
      <c r="M1739" s="36" t="s">
        <v>1851</v>
      </c>
      <c r="N1739" s="36" t="str">
        <f t="shared" si="139"/>
        <v>_UKDIN</v>
      </c>
      <c r="O1739" s="36" t="s">
        <v>1852</v>
      </c>
      <c r="P1739" s="36" t="s">
        <v>1853</v>
      </c>
      <c r="Q1739" s="36" t="s">
        <v>1854</v>
      </c>
    </row>
    <row r="1740" spans="1:17">
      <c r="A1740" s="36" t="s">
        <v>9622</v>
      </c>
      <c r="B1740" s="36" t="str">
        <f t="shared" si="135"/>
        <v>_31579</v>
      </c>
      <c r="C1740" s="36" t="s">
        <v>1859</v>
      </c>
      <c r="D1740" s="36" t="s">
        <v>89</v>
      </c>
      <c r="E1740" s="36" t="str">
        <f t="shared" si="136"/>
        <v>_CAMSU</v>
      </c>
      <c r="F1740" s="36" t="s">
        <v>46</v>
      </c>
      <c r="G1740" s="36" t="s">
        <v>1031</v>
      </c>
      <c r="H1740" s="36" t="str">
        <f t="shared" si="137"/>
        <v>_VCUGA</v>
      </c>
      <c r="I1740" s="36" t="s">
        <v>1032</v>
      </c>
      <c r="J1740" s="36" t="s">
        <v>1685</v>
      </c>
      <c r="K1740" s="36" t="str">
        <f t="shared" si="138"/>
        <v>_UKHDS</v>
      </c>
      <c r="L1740" s="36" t="s">
        <v>1686</v>
      </c>
      <c r="M1740" s="36" t="s">
        <v>1851</v>
      </c>
      <c r="N1740" s="36" t="str">
        <f t="shared" si="139"/>
        <v>_UKDIN</v>
      </c>
      <c r="O1740" s="36" t="s">
        <v>1852</v>
      </c>
      <c r="P1740" s="36" t="s">
        <v>1853</v>
      </c>
      <c r="Q1740" s="36" t="s">
        <v>1854</v>
      </c>
    </row>
    <row r="1741" spans="1:17">
      <c r="A1741" s="36" t="s">
        <v>9623</v>
      </c>
      <c r="B1741" s="36" t="str">
        <f t="shared" si="135"/>
        <v>_31580</v>
      </c>
      <c r="C1741" s="36" t="s">
        <v>1860</v>
      </c>
      <c r="D1741" s="36" t="s">
        <v>89</v>
      </c>
      <c r="E1741" s="36" t="str">
        <f t="shared" si="136"/>
        <v>_CAMSU</v>
      </c>
      <c r="F1741" s="36" t="s">
        <v>46</v>
      </c>
      <c r="G1741" s="36" t="s">
        <v>1031</v>
      </c>
      <c r="H1741" s="36" t="str">
        <f t="shared" si="137"/>
        <v>_VCUGA</v>
      </c>
      <c r="I1741" s="36" t="s">
        <v>1032</v>
      </c>
      <c r="J1741" s="36" t="s">
        <v>1685</v>
      </c>
      <c r="K1741" s="36" t="str">
        <f t="shared" si="138"/>
        <v>_UKHDS</v>
      </c>
      <c r="L1741" s="36" t="s">
        <v>1686</v>
      </c>
      <c r="M1741" s="36" t="s">
        <v>1851</v>
      </c>
      <c r="N1741" s="36" t="str">
        <f t="shared" si="139"/>
        <v>_UKDIN</v>
      </c>
      <c r="O1741" s="36" t="s">
        <v>1852</v>
      </c>
      <c r="P1741" s="36" t="s">
        <v>1853</v>
      </c>
      <c r="Q1741" s="36" t="s">
        <v>1854</v>
      </c>
    </row>
    <row r="1742" spans="1:17">
      <c r="A1742" s="36" t="s">
        <v>9624</v>
      </c>
      <c r="B1742" s="36" t="str">
        <f t="shared" si="135"/>
        <v>_31581</v>
      </c>
      <c r="C1742" s="36" t="s">
        <v>1861</v>
      </c>
      <c r="D1742" s="36" t="s">
        <v>89</v>
      </c>
      <c r="E1742" s="36" t="str">
        <f t="shared" si="136"/>
        <v>_CAMSU</v>
      </c>
      <c r="F1742" s="36" t="s">
        <v>46</v>
      </c>
      <c r="G1742" s="36" t="s">
        <v>1031</v>
      </c>
      <c r="H1742" s="36" t="str">
        <f t="shared" si="137"/>
        <v>_VCUGA</v>
      </c>
      <c r="I1742" s="36" t="s">
        <v>1032</v>
      </c>
      <c r="J1742" s="36" t="s">
        <v>1685</v>
      </c>
      <c r="K1742" s="36" t="str">
        <f t="shared" si="138"/>
        <v>_UKHDS</v>
      </c>
      <c r="L1742" s="36" t="s">
        <v>1686</v>
      </c>
      <c r="M1742" s="36" t="s">
        <v>1851</v>
      </c>
      <c r="N1742" s="36" t="str">
        <f t="shared" si="139"/>
        <v>_UKDIN</v>
      </c>
      <c r="O1742" s="36" t="s">
        <v>1852</v>
      </c>
      <c r="P1742" s="36" t="s">
        <v>1853</v>
      </c>
      <c r="Q1742" s="36" t="s">
        <v>1854</v>
      </c>
    </row>
    <row r="1743" spans="1:17">
      <c r="A1743" s="36" t="s">
        <v>9625</v>
      </c>
      <c r="B1743" s="36" t="str">
        <f t="shared" si="135"/>
        <v>_19171</v>
      </c>
      <c r="C1743" s="36" t="s">
        <v>1864</v>
      </c>
      <c r="D1743" s="36" t="s">
        <v>89</v>
      </c>
      <c r="E1743" s="36" t="str">
        <f t="shared" si="136"/>
        <v>_CAMSU</v>
      </c>
      <c r="F1743" s="36" t="s">
        <v>46</v>
      </c>
      <c r="G1743" s="36" t="s">
        <v>1031</v>
      </c>
      <c r="H1743" s="36" t="str">
        <f t="shared" si="137"/>
        <v>_VCUGA</v>
      </c>
      <c r="I1743" s="36" t="s">
        <v>1032</v>
      </c>
      <c r="J1743" s="36" t="s">
        <v>1685</v>
      </c>
      <c r="K1743" s="36" t="str">
        <f t="shared" si="138"/>
        <v>_UKHDS</v>
      </c>
      <c r="L1743" s="36" t="s">
        <v>1686</v>
      </c>
      <c r="M1743" s="36" t="s">
        <v>1851</v>
      </c>
      <c r="N1743" s="36" t="str">
        <f t="shared" si="139"/>
        <v>_UKDIN</v>
      </c>
      <c r="O1743" s="36" t="s">
        <v>1852</v>
      </c>
      <c r="P1743" s="36" t="s">
        <v>1862</v>
      </c>
      <c r="Q1743" s="36" t="s">
        <v>1863</v>
      </c>
    </row>
    <row r="1744" spans="1:17">
      <c r="A1744" s="36" t="s">
        <v>9626</v>
      </c>
      <c r="B1744" s="36" t="str">
        <f t="shared" si="135"/>
        <v>_19172</v>
      </c>
      <c r="C1744" s="36" t="s">
        <v>1865</v>
      </c>
      <c r="D1744" s="36" t="s">
        <v>89</v>
      </c>
      <c r="E1744" s="36" t="str">
        <f t="shared" si="136"/>
        <v>_CAMSU</v>
      </c>
      <c r="F1744" s="36" t="s">
        <v>46</v>
      </c>
      <c r="G1744" s="36" t="s">
        <v>1031</v>
      </c>
      <c r="H1744" s="36" t="str">
        <f t="shared" si="137"/>
        <v>_VCUGA</v>
      </c>
      <c r="I1744" s="36" t="s">
        <v>1032</v>
      </c>
      <c r="J1744" s="36" t="s">
        <v>1685</v>
      </c>
      <c r="K1744" s="36" t="str">
        <f t="shared" si="138"/>
        <v>_UKHDS</v>
      </c>
      <c r="L1744" s="36" t="s">
        <v>1686</v>
      </c>
      <c r="M1744" s="36" t="s">
        <v>1851</v>
      </c>
      <c r="N1744" s="36" t="str">
        <f t="shared" si="139"/>
        <v>_UKDIN</v>
      </c>
      <c r="O1744" s="36" t="s">
        <v>1852</v>
      </c>
      <c r="P1744" s="36" t="s">
        <v>1862</v>
      </c>
      <c r="Q1744" s="36" t="s">
        <v>1863</v>
      </c>
    </row>
    <row r="1745" spans="1:17">
      <c r="A1745" s="36" t="s">
        <v>9627</v>
      </c>
      <c r="B1745" s="36" t="str">
        <f t="shared" si="135"/>
        <v>_19173</v>
      </c>
      <c r="C1745" s="36" t="s">
        <v>1866</v>
      </c>
      <c r="D1745" s="36" t="s">
        <v>89</v>
      </c>
      <c r="E1745" s="36" t="str">
        <f t="shared" si="136"/>
        <v>_CAMSU</v>
      </c>
      <c r="F1745" s="36" t="s">
        <v>46</v>
      </c>
      <c r="G1745" s="36" t="s">
        <v>1031</v>
      </c>
      <c r="H1745" s="36" t="str">
        <f t="shared" si="137"/>
        <v>_VCUGA</v>
      </c>
      <c r="I1745" s="36" t="s">
        <v>1032</v>
      </c>
      <c r="J1745" s="36" t="s">
        <v>1685</v>
      </c>
      <c r="K1745" s="36" t="str">
        <f t="shared" si="138"/>
        <v>_UKHDS</v>
      </c>
      <c r="L1745" s="36" t="s">
        <v>1686</v>
      </c>
      <c r="M1745" s="36" t="s">
        <v>1851</v>
      </c>
      <c r="N1745" s="36" t="str">
        <f t="shared" si="139"/>
        <v>_UKDIN</v>
      </c>
      <c r="O1745" s="36" t="s">
        <v>1852</v>
      </c>
      <c r="P1745" s="36" t="s">
        <v>1862</v>
      </c>
      <c r="Q1745" s="36" t="s">
        <v>1863</v>
      </c>
    </row>
    <row r="1746" spans="1:17">
      <c r="A1746" s="36" t="s">
        <v>9628</v>
      </c>
      <c r="B1746" s="36" t="str">
        <f t="shared" si="135"/>
        <v>_19174</v>
      </c>
      <c r="C1746" s="36" t="s">
        <v>1867</v>
      </c>
      <c r="D1746" s="36" t="s">
        <v>89</v>
      </c>
      <c r="E1746" s="36" t="str">
        <f t="shared" si="136"/>
        <v>_CAMSU</v>
      </c>
      <c r="F1746" s="36" t="s">
        <v>46</v>
      </c>
      <c r="G1746" s="36" t="s">
        <v>1031</v>
      </c>
      <c r="H1746" s="36" t="str">
        <f t="shared" si="137"/>
        <v>_VCUGA</v>
      </c>
      <c r="I1746" s="36" t="s">
        <v>1032</v>
      </c>
      <c r="J1746" s="36" t="s">
        <v>1685</v>
      </c>
      <c r="K1746" s="36" t="str">
        <f t="shared" si="138"/>
        <v>_UKHDS</v>
      </c>
      <c r="L1746" s="36" t="s">
        <v>1686</v>
      </c>
      <c r="M1746" s="36" t="s">
        <v>1851</v>
      </c>
      <c r="N1746" s="36" t="str">
        <f t="shared" si="139"/>
        <v>_UKDIN</v>
      </c>
      <c r="O1746" s="36" t="s">
        <v>1852</v>
      </c>
      <c r="P1746" s="36" t="s">
        <v>1862</v>
      </c>
      <c r="Q1746" s="36" t="s">
        <v>1863</v>
      </c>
    </row>
    <row r="1747" spans="1:17">
      <c r="A1747" s="36" t="s">
        <v>9629</v>
      </c>
      <c r="B1747" s="36" t="str">
        <f t="shared" si="135"/>
        <v>_19175</v>
      </c>
      <c r="C1747" s="36" t="s">
        <v>1868</v>
      </c>
      <c r="D1747" s="36" t="s">
        <v>89</v>
      </c>
      <c r="E1747" s="36" t="str">
        <f t="shared" si="136"/>
        <v>_CAMSU</v>
      </c>
      <c r="F1747" s="36" t="s">
        <v>46</v>
      </c>
      <c r="G1747" s="36" t="s">
        <v>1031</v>
      </c>
      <c r="H1747" s="36" t="str">
        <f t="shared" si="137"/>
        <v>_VCUGA</v>
      </c>
      <c r="I1747" s="36" t="s">
        <v>1032</v>
      </c>
      <c r="J1747" s="36" t="s">
        <v>1685</v>
      </c>
      <c r="K1747" s="36" t="str">
        <f t="shared" si="138"/>
        <v>_UKHDS</v>
      </c>
      <c r="L1747" s="36" t="s">
        <v>1686</v>
      </c>
      <c r="M1747" s="36" t="s">
        <v>1851</v>
      </c>
      <c r="N1747" s="36" t="str">
        <f t="shared" si="139"/>
        <v>_UKDIN</v>
      </c>
      <c r="O1747" s="36" t="s">
        <v>1852</v>
      </c>
      <c r="P1747" s="36" t="s">
        <v>1862</v>
      </c>
      <c r="Q1747" s="36" t="s">
        <v>1863</v>
      </c>
    </row>
    <row r="1748" spans="1:17">
      <c r="A1748" s="36" t="s">
        <v>9630</v>
      </c>
      <c r="B1748" s="36" t="str">
        <f t="shared" si="135"/>
        <v>_19176</v>
      </c>
      <c r="C1748" s="36" t="s">
        <v>1869</v>
      </c>
      <c r="D1748" s="36" t="s">
        <v>89</v>
      </c>
      <c r="E1748" s="36" t="str">
        <f t="shared" si="136"/>
        <v>_CAMSU</v>
      </c>
      <c r="F1748" s="36" t="s">
        <v>46</v>
      </c>
      <c r="G1748" s="36" t="s">
        <v>1031</v>
      </c>
      <c r="H1748" s="36" t="str">
        <f t="shared" si="137"/>
        <v>_VCUGA</v>
      </c>
      <c r="I1748" s="36" t="s">
        <v>1032</v>
      </c>
      <c r="J1748" s="36" t="s">
        <v>1685</v>
      </c>
      <c r="K1748" s="36" t="str">
        <f t="shared" si="138"/>
        <v>_UKHDS</v>
      </c>
      <c r="L1748" s="36" t="s">
        <v>1686</v>
      </c>
      <c r="M1748" s="36" t="s">
        <v>1851</v>
      </c>
      <c r="N1748" s="36" t="str">
        <f t="shared" si="139"/>
        <v>_UKDIN</v>
      </c>
      <c r="O1748" s="36" t="s">
        <v>1852</v>
      </c>
      <c r="P1748" s="36" t="s">
        <v>1862</v>
      </c>
      <c r="Q1748" s="36" t="s">
        <v>1863</v>
      </c>
    </row>
    <row r="1749" spans="1:17">
      <c r="A1749" s="36" t="s">
        <v>9631</v>
      </c>
      <c r="B1749" s="36" t="str">
        <f t="shared" si="135"/>
        <v>_19177</v>
      </c>
      <c r="C1749" s="36" t="s">
        <v>1870</v>
      </c>
      <c r="D1749" s="36" t="s">
        <v>89</v>
      </c>
      <c r="E1749" s="36" t="str">
        <f t="shared" si="136"/>
        <v>_CAMSU</v>
      </c>
      <c r="F1749" s="36" t="s">
        <v>46</v>
      </c>
      <c r="G1749" s="36" t="s">
        <v>1031</v>
      </c>
      <c r="H1749" s="36" t="str">
        <f t="shared" si="137"/>
        <v>_VCUGA</v>
      </c>
      <c r="I1749" s="36" t="s">
        <v>1032</v>
      </c>
      <c r="J1749" s="36" t="s">
        <v>1685</v>
      </c>
      <c r="K1749" s="36" t="str">
        <f t="shared" si="138"/>
        <v>_UKHDS</v>
      </c>
      <c r="L1749" s="36" t="s">
        <v>1686</v>
      </c>
      <c r="M1749" s="36" t="s">
        <v>1851</v>
      </c>
      <c r="N1749" s="36" t="str">
        <f t="shared" si="139"/>
        <v>_UKDIN</v>
      </c>
      <c r="O1749" s="36" t="s">
        <v>1852</v>
      </c>
      <c r="P1749" s="36" t="s">
        <v>1862</v>
      </c>
      <c r="Q1749" s="36" t="s">
        <v>1863</v>
      </c>
    </row>
    <row r="1750" spans="1:17">
      <c r="A1750" s="36" t="s">
        <v>9632</v>
      </c>
      <c r="B1750" s="36" t="str">
        <f t="shared" si="135"/>
        <v>_19178</v>
      </c>
      <c r="C1750" s="36" t="s">
        <v>1871</v>
      </c>
      <c r="D1750" s="36" t="s">
        <v>89</v>
      </c>
      <c r="E1750" s="36" t="str">
        <f t="shared" si="136"/>
        <v>_CAMSU</v>
      </c>
      <c r="F1750" s="36" t="s">
        <v>46</v>
      </c>
      <c r="G1750" s="36" t="s">
        <v>1031</v>
      </c>
      <c r="H1750" s="36" t="str">
        <f t="shared" si="137"/>
        <v>_VCUGA</v>
      </c>
      <c r="I1750" s="36" t="s">
        <v>1032</v>
      </c>
      <c r="J1750" s="36" t="s">
        <v>1685</v>
      </c>
      <c r="K1750" s="36" t="str">
        <f t="shared" si="138"/>
        <v>_UKHDS</v>
      </c>
      <c r="L1750" s="36" t="s">
        <v>1686</v>
      </c>
      <c r="M1750" s="36" t="s">
        <v>1851</v>
      </c>
      <c r="N1750" s="36" t="str">
        <f t="shared" si="139"/>
        <v>_UKDIN</v>
      </c>
      <c r="O1750" s="36" t="s">
        <v>1852</v>
      </c>
      <c r="P1750" s="36" t="s">
        <v>1862</v>
      </c>
      <c r="Q1750" s="36" t="s">
        <v>1863</v>
      </c>
    </row>
    <row r="1751" spans="1:17">
      <c r="A1751" s="36" t="s">
        <v>9633</v>
      </c>
      <c r="B1751" s="36" t="str">
        <f t="shared" si="135"/>
        <v>_19179</v>
      </c>
      <c r="C1751" s="36" t="s">
        <v>1872</v>
      </c>
      <c r="D1751" s="36" t="s">
        <v>89</v>
      </c>
      <c r="E1751" s="36" t="str">
        <f t="shared" si="136"/>
        <v>_CAMSU</v>
      </c>
      <c r="F1751" s="36" t="s">
        <v>46</v>
      </c>
      <c r="G1751" s="36" t="s">
        <v>1031</v>
      </c>
      <c r="H1751" s="36" t="str">
        <f t="shared" si="137"/>
        <v>_VCUGA</v>
      </c>
      <c r="I1751" s="36" t="s">
        <v>1032</v>
      </c>
      <c r="J1751" s="36" t="s">
        <v>1685</v>
      </c>
      <c r="K1751" s="36" t="str">
        <f t="shared" si="138"/>
        <v>_UKHDS</v>
      </c>
      <c r="L1751" s="36" t="s">
        <v>1686</v>
      </c>
      <c r="M1751" s="36" t="s">
        <v>1851</v>
      </c>
      <c r="N1751" s="36" t="str">
        <f t="shared" si="139"/>
        <v>_UKDIN</v>
      </c>
      <c r="O1751" s="36" t="s">
        <v>1852</v>
      </c>
      <c r="P1751" s="36" t="s">
        <v>1862</v>
      </c>
      <c r="Q1751" s="36" t="s">
        <v>1863</v>
      </c>
    </row>
    <row r="1752" spans="1:17">
      <c r="A1752" s="36" t="s">
        <v>9634</v>
      </c>
      <c r="B1752" s="36" t="str">
        <f t="shared" si="135"/>
        <v>_18964</v>
      </c>
      <c r="C1752" s="36" t="s">
        <v>1875</v>
      </c>
      <c r="D1752" s="36" t="s">
        <v>89</v>
      </c>
      <c r="E1752" s="36" t="str">
        <f t="shared" si="136"/>
        <v>_CAMSU</v>
      </c>
      <c r="F1752" s="36" t="s">
        <v>46</v>
      </c>
      <c r="G1752" s="36" t="s">
        <v>1031</v>
      </c>
      <c r="H1752" s="36" t="str">
        <f t="shared" si="137"/>
        <v>_VCUGA</v>
      </c>
      <c r="I1752" s="36" t="s">
        <v>1032</v>
      </c>
      <c r="J1752" s="36" t="s">
        <v>1685</v>
      </c>
      <c r="K1752" s="36" t="str">
        <f t="shared" si="138"/>
        <v>_UKHDS</v>
      </c>
      <c r="L1752" s="36" t="s">
        <v>1686</v>
      </c>
      <c r="M1752" s="36" t="s">
        <v>1851</v>
      </c>
      <c r="N1752" s="36" t="str">
        <f t="shared" si="139"/>
        <v>_UKDIN</v>
      </c>
      <c r="O1752" s="36" t="s">
        <v>1852</v>
      </c>
      <c r="P1752" s="36" t="s">
        <v>1873</v>
      </c>
      <c r="Q1752" s="36" t="s">
        <v>1874</v>
      </c>
    </row>
    <row r="1753" spans="1:17">
      <c r="A1753" s="36" t="s">
        <v>9635</v>
      </c>
      <c r="B1753" s="36" t="str">
        <f t="shared" si="135"/>
        <v>_19116</v>
      </c>
      <c r="C1753" s="36" t="s">
        <v>1878</v>
      </c>
      <c r="D1753" s="36" t="s">
        <v>89</v>
      </c>
      <c r="E1753" s="36" t="str">
        <f t="shared" si="136"/>
        <v>_CAMSU</v>
      </c>
      <c r="F1753" s="36" t="s">
        <v>46</v>
      </c>
      <c r="G1753" s="36" t="s">
        <v>1031</v>
      </c>
      <c r="H1753" s="36" t="str">
        <f t="shared" si="137"/>
        <v>_VCUGA</v>
      </c>
      <c r="I1753" s="36" t="s">
        <v>1032</v>
      </c>
      <c r="J1753" s="36" t="s">
        <v>1685</v>
      </c>
      <c r="K1753" s="36" t="str">
        <f t="shared" si="138"/>
        <v>_UKHDS</v>
      </c>
      <c r="L1753" s="36" t="s">
        <v>1686</v>
      </c>
      <c r="M1753" s="36" t="s">
        <v>1851</v>
      </c>
      <c r="N1753" s="36" t="str">
        <f t="shared" si="139"/>
        <v>_UKDIN</v>
      </c>
      <c r="O1753" s="36" t="s">
        <v>1852</v>
      </c>
      <c r="P1753" s="36" t="s">
        <v>1876</v>
      </c>
      <c r="Q1753" s="36" t="s">
        <v>1877</v>
      </c>
    </row>
    <row r="1754" spans="1:17">
      <c r="A1754" s="36" t="s">
        <v>9636</v>
      </c>
      <c r="B1754" s="36" t="str">
        <f t="shared" si="135"/>
        <v>_19117</v>
      </c>
      <c r="C1754" s="36" t="s">
        <v>1879</v>
      </c>
      <c r="D1754" s="36" t="s">
        <v>89</v>
      </c>
      <c r="E1754" s="36" t="str">
        <f t="shared" si="136"/>
        <v>_CAMSU</v>
      </c>
      <c r="F1754" s="36" t="s">
        <v>46</v>
      </c>
      <c r="G1754" s="36" t="s">
        <v>1031</v>
      </c>
      <c r="H1754" s="36" t="str">
        <f t="shared" si="137"/>
        <v>_VCUGA</v>
      </c>
      <c r="I1754" s="36" t="s">
        <v>1032</v>
      </c>
      <c r="J1754" s="36" t="s">
        <v>1685</v>
      </c>
      <c r="K1754" s="36" t="str">
        <f t="shared" si="138"/>
        <v>_UKHDS</v>
      </c>
      <c r="L1754" s="36" t="s">
        <v>1686</v>
      </c>
      <c r="M1754" s="36" t="s">
        <v>1851</v>
      </c>
      <c r="N1754" s="36" t="str">
        <f t="shared" si="139"/>
        <v>_UKDIN</v>
      </c>
      <c r="O1754" s="36" t="s">
        <v>1852</v>
      </c>
      <c r="P1754" s="36" t="s">
        <v>1876</v>
      </c>
      <c r="Q1754" s="36" t="s">
        <v>1877</v>
      </c>
    </row>
    <row r="1755" spans="1:17">
      <c r="A1755" s="36" t="s">
        <v>9637</v>
      </c>
      <c r="B1755" s="36" t="str">
        <f t="shared" si="135"/>
        <v>_19118</v>
      </c>
      <c r="C1755" s="36" t="s">
        <v>1880</v>
      </c>
      <c r="D1755" s="36" t="s">
        <v>89</v>
      </c>
      <c r="E1755" s="36" t="str">
        <f t="shared" si="136"/>
        <v>_CAMSU</v>
      </c>
      <c r="F1755" s="36" t="s">
        <v>46</v>
      </c>
      <c r="G1755" s="36" t="s">
        <v>1031</v>
      </c>
      <c r="H1755" s="36" t="str">
        <f t="shared" si="137"/>
        <v>_VCUGA</v>
      </c>
      <c r="I1755" s="36" t="s">
        <v>1032</v>
      </c>
      <c r="J1755" s="36" t="s">
        <v>1685</v>
      </c>
      <c r="K1755" s="36" t="str">
        <f t="shared" si="138"/>
        <v>_UKHDS</v>
      </c>
      <c r="L1755" s="36" t="s">
        <v>1686</v>
      </c>
      <c r="M1755" s="36" t="s">
        <v>1851</v>
      </c>
      <c r="N1755" s="36" t="str">
        <f t="shared" si="139"/>
        <v>_UKDIN</v>
      </c>
      <c r="O1755" s="36" t="s">
        <v>1852</v>
      </c>
      <c r="P1755" s="36" t="s">
        <v>1876</v>
      </c>
      <c r="Q1755" s="36" t="s">
        <v>1877</v>
      </c>
    </row>
    <row r="1756" spans="1:17">
      <c r="A1756" s="36" t="s">
        <v>9638</v>
      </c>
      <c r="B1756" s="36" t="str">
        <f t="shared" si="135"/>
        <v>_19119</v>
      </c>
      <c r="C1756" s="36" t="s">
        <v>1881</v>
      </c>
      <c r="D1756" s="36" t="s">
        <v>89</v>
      </c>
      <c r="E1756" s="36" t="str">
        <f t="shared" si="136"/>
        <v>_CAMSU</v>
      </c>
      <c r="F1756" s="36" t="s">
        <v>46</v>
      </c>
      <c r="G1756" s="36" t="s">
        <v>1031</v>
      </c>
      <c r="H1756" s="36" t="str">
        <f t="shared" si="137"/>
        <v>_VCUGA</v>
      </c>
      <c r="I1756" s="36" t="s">
        <v>1032</v>
      </c>
      <c r="J1756" s="36" t="s">
        <v>1685</v>
      </c>
      <c r="K1756" s="36" t="str">
        <f t="shared" si="138"/>
        <v>_UKHDS</v>
      </c>
      <c r="L1756" s="36" t="s">
        <v>1686</v>
      </c>
      <c r="M1756" s="36" t="s">
        <v>1851</v>
      </c>
      <c r="N1756" s="36" t="str">
        <f t="shared" si="139"/>
        <v>_UKDIN</v>
      </c>
      <c r="O1756" s="36" t="s">
        <v>1852</v>
      </c>
      <c r="P1756" s="36" t="s">
        <v>1876</v>
      </c>
      <c r="Q1756" s="36" t="s">
        <v>1877</v>
      </c>
    </row>
    <row r="1757" spans="1:17">
      <c r="A1757" s="36" t="s">
        <v>9639</v>
      </c>
      <c r="B1757" s="36" t="str">
        <f t="shared" si="135"/>
        <v>_19120</v>
      </c>
      <c r="C1757" s="36" t="s">
        <v>1882</v>
      </c>
      <c r="D1757" s="36" t="s">
        <v>89</v>
      </c>
      <c r="E1757" s="36" t="str">
        <f t="shared" si="136"/>
        <v>_CAMSU</v>
      </c>
      <c r="F1757" s="36" t="s">
        <v>46</v>
      </c>
      <c r="G1757" s="36" t="s">
        <v>1031</v>
      </c>
      <c r="H1757" s="36" t="str">
        <f t="shared" si="137"/>
        <v>_VCUGA</v>
      </c>
      <c r="I1757" s="36" t="s">
        <v>1032</v>
      </c>
      <c r="J1757" s="36" t="s">
        <v>1685</v>
      </c>
      <c r="K1757" s="36" t="str">
        <f t="shared" si="138"/>
        <v>_UKHDS</v>
      </c>
      <c r="L1757" s="36" t="s">
        <v>1686</v>
      </c>
      <c r="M1757" s="36" t="s">
        <v>1851</v>
      </c>
      <c r="N1757" s="36" t="str">
        <f t="shared" si="139"/>
        <v>_UKDIN</v>
      </c>
      <c r="O1757" s="36" t="s">
        <v>1852</v>
      </c>
      <c r="P1757" s="36" t="s">
        <v>1876</v>
      </c>
      <c r="Q1757" s="36" t="s">
        <v>1877</v>
      </c>
    </row>
    <row r="1758" spans="1:17">
      <c r="A1758" s="36" t="s">
        <v>9640</v>
      </c>
      <c r="B1758" s="36" t="str">
        <f t="shared" si="135"/>
        <v>_19121</v>
      </c>
      <c r="C1758" s="36" t="s">
        <v>1883</v>
      </c>
      <c r="D1758" s="36" t="s">
        <v>89</v>
      </c>
      <c r="E1758" s="36" t="str">
        <f t="shared" si="136"/>
        <v>_CAMSU</v>
      </c>
      <c r="F1758" s="36" t="s">
        <v>46</v>
      </c>
      <c r="G1758" s="36" t="s">
        <v>1031</v>
      </c>
      <c r="H1758" s="36" t="str">
        <f t="shared" si="137"/>
        <v>_VCUGA</v>
      </c>
      <c r="I1758" s="36" t="s">
        <v>1032</v>
      </c>
      <c r="J1758" s="36" t="s">
        <v>1685</v>
      </c>
      <c r="K1758" s="36" t="str">
        <f t="shared" si="138"/>
        <v>_UKHDS</v>
      </c>
      <c r="L1758" s="36" t="s">
        <v>1686</v>
      </c>
      <c r="M1758" s="36" t="s">
        <v>1851</v>
      </c>
      <c r="N1758" s="36" t="str">
        <f t="shared" si="139"/>
        <v>_UKDIN</v>
      </c>
      <c r="O1758" s="36" t="s">
        <v>1852</v>
      </c>
      <c r="P1758" s="36" t="s">
        <v>1876</v>
      </c>
      <c r="Q1758" s="36" t="s">
        <v>1877</v>
      </c>
    </row>
    <row r="1759" spans="1:17">
      <c r="A1759" s="36" t="s">
        <v>9641</v>
      </c>
      <c r="B1759" s="36" t="str">
        <f t="shared" si="135"/>
        <v>_19122</v>
      </c>
      <c r="C1759" s="36" t="s">
        <v>1884</v>
      </c>
      <c r="D1759" s="36" t="s">
        <v>89</v>
      </c>
      <c r="E1759" s="36" t="str">
        <f t="shared" si="136"/>
        <v>_CAMSU</v>
      </c>
      <c r="F1759" s="36" t="s">
        <v>46</v>
      </c>
      <c r="G1759" s="36" t="s">
        <v>1031</v>
      </c>
      <c r="H1759" s="36" t="str">
        <f t="shared" si="137"/>
        <v>_VCUGA</v>
      </c>
      <c r="I1759" s="36" t="s">
        <v>1032</v>
      </c>
      <c r="J1759" s="36" t="s">
        <v>1685</v>
      </c>
      <c r="K1759" s="36" t="str">
        <f t="shared" si="138"/>
        <v>_UKHDS</v>
      </c>
      <c r="L1759" s="36" t="s">
        <v>1686</v>
      </c>
      <c r="M1759" s="36" t="s">
        <v>1851</v>
      </c>
      <c r="N1759" s="36" t="str">
        <f t="shared" si="139"/>
        <v>_UKDIN</v>
      </c>
      <c r="O1759" s="36" t="s">
        <v>1852</v>
      </c>
      <c r="P1759" s="36" t="s">
        <v>1876</v>
      </c>
      <c r="Q1759" s="36" t="s">
        <v>1877</v>
      </c>
    </row>
    <row r="1760" spans="1:17">
      <c r="A1760" s="36" t="s">
        <v>9642</v>
      </c>
      <c r="B1760" s="36" t="str">
        <f t="shared" si="135"/>
        <v>_19123</v>
      </c>
      <c r="C1760" s="36" t="s">
        <v>1885</v>
      </c>
      <c r="D1760" s="36" t="s">
        <v>89</v>
      </c>
      <c r="E1760" s="36" t="str">
        <f t="shared" si="136"/>
        <v>_CAMSU</v>
      </c>
      <c r="F1760" s="36" t="s">
        <v>46</v>
      </c>
      <c r="G1760" s="36" t="s">
        <v>1031</v>
      </c>
      <c r="H1760" s="36" t="str">
        <f t="shared" si="137"/>
        <v>_VCUGA</v>
      </c>
      <c r="I1760" s="36" t="s">
        <v>1032</v>
      </c>
      <c r="J1760" s="36" t="s">
        <v>1685</v>
      </c>
      <c r="K1760" s="36" t="str">
        <f t="shared" si="138"/>
        <v>_UKHDS</v>
      </c>
      <c r="L1760" s="36" t="s">
        <v>1686</v>
      </c>
      <c r="M1760" s="36" t="s">
        <v>1851</v>
      </c>
      <c r="N1760" s="36" t="str">
        <f t="shared" si="139"/>
        <v>_UKDIN</v>
      </c>
      <c r="O1760" s="36" t="s">
        <v>1852</v>
      </c>
      <c r="P1760" s="36" t="s">
        <v>1876</v>
      </c>
      <c r="Q1760" s="36" t="s">
        <v>1877</v>
      </c>
    </row>
    <row r="1761" spans="1:17">
      <c r="A1761" s="36" t="s">
        <v>9643</v>
      </c>
      <c r="B1761" s="36" t="str">
        <f t="shared" si="135"/>
        <v>_19124</v>
      </c>
      <c r="C1761" s="36" t="s">
        <v>1886</v>
      </c>
      <c r="D1761" s="36" t="s">
        <v>89</v>
      </c>
      <c r="E1761" s="36" t="str">
        <f t="shared" si="136"/>
        <v>_CAMSU</v>
      </c>
      <c r="F1761" s="36" t="s">
        <v>46</v>
      </c>
      <c r="G1761" s="36" t="s">
        <v>1031</v>
      </c>
      <c r="H1761" s="36" t="str">
        <f t="shared" si="137"/>
        <v>_VCUGA</v>
      </c>
      <c r="I1761" s="36" t="s">
        <v>1032</v>
      </c>
      <c r="J1761" s="36" t="s">
        <v>1685</v>
      </c>
      <c r="K1761" s="36" t="str">
        <f t="shared" si="138"/>
        <v>_UKHDS</v>
      </c>
      <c r="L1761" s="36" t="s">
        <v>1686</v>
      </c>
      <c r="M1761" s="36" t="s">
        <v>1851</v>
      </c>
      <c r="N1761" s="36" t="str">
        <f t="shared" si="139"/>
        <v>_UKDIN</v>
      </c>
      <c r="O1761" s="36" t="s">
        <v>1852</v>
      </c>
      <c r="P1761" s="36" t="s">
        <v>1876</v>
      </c>
      <c r="Q1761" s="36" t="s">
        <v>1877</v>
      </c>
    </row>
    <row r="1762" spans="1:17">
      <c r="A1762" s="36" t="s">
        <v>9644</v>
      </c>
      <c r="B1762" s="36" t="str">
        <f t="shared" si="135"/>
        <v>_31800</v>
      </c>
      <c r="C1762" s="36" t="s">
        <v>1889</v>
      </c>
      <c r="D1762" s="36" t="s">
        <v>89</v>
      </c>
      <c r="E1762" s="36" t="str">
        <f t="shared" si="136"/>
        <v>_CAMSU</v>
      </c>
      <c r="F1762" s="36" t="s">
        <v>46</v>
      </c>
      <c r="G1762" s="36" t="s">
        <v>1031</v>
      </c>
      <c r="H1762" s="36" t="str">
        <f t="shared" si="137"/>
        <v>_VCUGA</v>
      </c>
      <c r="I1762" s="36" t="s">
        <v>1032</v>
      </c>
      <c r="J1762" s="36" t="s">
        <v>1685</v>
      </c>
      <c r="K1762" s="36" t="str">
        <f t="shared" si="138"/>
        <v>_UKHDS</v>
      </c>
      <c r="L1762" s="36" t="s">
        <v>1686</v>
      </c>
      <c r="M1762" s="36" t="s">
        <v>1851</v>
      </c>
      <c r="N1762" s="36" t="str">
        <f t="shared" si="139"/>
        <v>_UKDIN</v>
      </c>
      <c r="O1762" s="36" t="s">
        <v>1852</v>
      </c>
      <c r="P1762" s="36" t="s">
        <v>1887</v>
      </c>
      <c r="Q1762" s="36" t="s">
        <v>1888</v>
      </c>
    </row>
    <row r="1763" spans="1:17">
      <c r="A1763" s="36" t="s">
        <v>9645</v>
      </c>
      <c r="B1763" s="36" t="str">
        <f t="shared" si="135"/>
        <v>_31801</v>
      </c>
      <c r="C1763" s="36" t="s">
        <v>1890</v>
      </c>
      <c r="D1763" s="36" t="s">
        <v>89</v>
      </c>
      <c r="E1763" s="36" t="str">
        <f t="shared" si="136"/>
        <v>_CAMSU</v>
      </c>
      <c r="F1763" s="36" t="s">
        <v>46</v>
      </c>
      <c r="G1763" s="36" t="s">
        <v>1031</v>
      </c>
      <c r="H1763" s="36" t="str">
        <f t="shared" si="137"/>
        <v>_VCUGA</v>
      </c>
      <c r="I1763" s="36" t="s">
        <v>1032</v>
      </c>
      <c r="J1763" s="36" t="s">
        <v>1685</v>
      </c>
      <c r="K1763" s="36" t="str">
        <f t="shared" si="138"/>
        <v>_UKHDS</v>
      </c>
      <c r="L1763" s="36" t="s">
        <v>1686</v>
      </c>
      <c r="M1763" s="36" t="s">
        <v>1851</v>
      </c>
      <c r="N1763" s="36" t="str">
        <f t="shared" si="139"/>
        <v>_UKDIN</v>
      </c>
      <c r="O1763" s="36" t="s">
        <v>1852</v>
      </c>
      <c r="P1763" s="36" t="s">
        <v>1887</v>
      </c>
      <c r="Q1763" s="36" t="s">
        <v>1888</v>
      </c>
    </row>
    <row r="1764" spans="1:17">
      <c r="A1764" s="36" t="s">
        <v>9646</v>
      </c>
      <c r="B1764" s="36" t="str">
        <f t="shared" si="135"/>
        <v>_31802</v>
      </c>
      <c r="C1764" s="36" t="s">
        <v>1891</v>
      </c>
      <c r="D1764" s="36" t="s">
        <v>89</v>
      </c>
      <c r="E1764" s="36" t="str">
        <f t="shared" si="136"/>
        <v>_CAMSU</v>
      </c>
      <c r="F1764" s="36" t="s">
        <v>46</v>
      </c>
      <c r="G1764" s="36" t="s">
        <v>1031</v>
      </c>
      <c r="H1764" s="36" t="str">
        <f t="shared" si="137"/>
        <v>_VCUGA</v>
      </c>
      <c r="I1764" s="36" t="s">
        <v>1032</v>
      </c>
      <c r="J1764" s="36" t="s">
        <v>1685</v>
      </c>
      <c r="K1764" s="36" t="str">
        <f t="shared" si="138"/>
        <v>_UKHDS</v>
      </c>
      <c r="L1764" s="36" t="s">
        <v>1686</v>
      </c>
      <c r="M1764" s="36" t="s">
        <v>1851</v>
      </c>
      <c r="N1764" s="36" t="str">
        <f t="shared" si="139"/>
        <v>_UKDIN</v>
      </c>
      <c r="O1764" s="36" t="s">
        <v>1852</v>
      </c>
      <c r="P1764" s="36" t="s">
        <v>1887</v>
      </c>
      <c r="Q1764" s="36" t="s">
        <v>1888</v>
      </c>
    </row>
    <row r="1765" spans="1:17">
      <c r="A1765" s="36" t="s">
        <v>9647</v>
      </c>
      <c r="B1765" s="36" t="str">
        <f t="shared" si="135"/>
        <v>_31803</v>
      </c>
      <c r="C1765" s="36" t="s">
        <v>1892</v>
      </c>
      <c r="D1765" s="36" t="s">
        <v>89</v>
      </c>
      <c r="E1765" s="36" t="str">
        <f t="shared" si="136"/>
        <v>_CAMSU</v>
      </c>
      <c r="F1765" s="36" t="s">
        <v>46</v>
      </c>
      <c r="G1765" s="36" t="s">
        <v>1031</v>
      </c>
      <c r="H1765" s="36" t="str">
        <f t="shared" si="137"/>
        <v>_VCUGA</v>
      </c>
      <c r="I1765" s="36" t="s">
        <v>1032</v>
      </c>
      <c r="J1765" s="36" t="s">
        <v>1685</v>
      </c>
      <c r="K1765" s="36" t="str">
        <f t="shared" si="138"/>
        <v>_UKHDS</v>
      </c>
      <c r="L1765" s="36" t="s">
        <v>1686</v>
      </c>
      <c r="M1765" s="36" t="s">
        <v>1851</v>
      </c>
      <c r="N1765" s="36" t="str">
        <f t="shared" si="139"/>
        <v>_UKDIN</v>
      </c>
      <c r="O1765" s="36" t="s">
        <v>1852</v>
      </c>
      <c r="P1765" s="36" t="s">
        <v>1887</v>
      </c>
      <c r="Q1765" s="36" t="s">
        <v>1888</v>
      </c>
    </row>
    <row r="1766" spans="1:17">
      <c r="A1766" s="36" t="s">
        <v>9648</v>
      </c>
      <c r="B1766" s="36" t="str">
        <f t="shared" si="135"/>
        <v>_31804</v>
      </c>
      <c r="C1766" s="36" t="s">
        <v>1893</v>
      </c>
      <c r="D1766" s="36" t="s">
        <v>89</v>
      </c>
      <c r="E1766" s="36" t="str">
        <f t="shared" si="136"/>
        <v>_CAMSU</v>
      </c>
      <c r="F1766" s="36" t="s">
        <v>46</v>
      </c>
      <c r="G1766" s="36" t="s">
        <v>1031</v>
      </c>
      <c r="H1766" s="36" t="str">
        <f t="shared" si="137"/>
        <v>_VCUGA</v>
      </c>
      <c r="I1766" s="36" t="s">
        <v>1032</v>
      </c>
      <c r="J1766" s="36" t="s">
        <v>1685</v>
      </c>
      <c r="K1766" s="36" t="str">
        <f t="shared" si="138"/>
        <v>_UKHDS</v>
      </c>
      <c r="L1766" s="36" t="s">
        <v>1686</v>
      </c>
      <c r="M1766" s="36" t="s">
        <v>1851</v>
      </c>
      <c r="N1766" s="36" t="str">
        <f t="shared" si="139"/>
        <v>_UKDIN</v>
      </c>
      <c r="O1766" s="36" t="s">
        <v>1852</v>
      </c>
      <c r="P1766" s="36" t="s">
        <v>1887</v>
      </c>
      <c r="Q1766" s="36" t="s">
        <v>1888</v>
      </c>
    </row>
    <row r="1767" spans="1:17">
      <c r="A1767" s="36" t="s">
        <v>9649</v>
      </c>
      <c r="B1767" s="36" t="str">
        <f t="shared" si="135"/>
        <v>_31805</v>
      </c>
      <c r="C1767" s="36" t="s">
        <v>1894</v>
      </c>
      <c r="D1767" s="36" t="s">
        <v>89</v>
      </c>
      <c r="E1767" s="36" t="str">
        <f t="shared" si="136"/>
        <v>_CAMSU</v>
      </c>
      <c r="F1767" s="36" t="s">
        <v>46</v>
      </c>
      <c r="G1767" s="36" t="s">
        <v>1031</v>
      </c>
      <c r="H1767" s="36" t="str">
        <f t="shared" si="137"/>
        <v>_VCUGA</v>
      </c>
      <c r="I1767" s="36" t="s">
        <v>1032</v>
      </c>
      <c r="J1767" s="36" t="s">
        <v>1685</v>
      </c>
      <c r="K1767" s="36" t="str">
        <f t="shared" si="138"/>
        <v>_UKHDS</v>
      </c>
      <c r="L1767" s="36" t="s">
        <v>1686</v>
      </c>
      <c r="M1767" s="36" t="s">
        <v>1851</v>
      </c>
      <c r="N1767" s="36" t="str">
        <f t="shared" si="139"/>
        <v>_UKDIN</v>
      </c>
      <c r="O1767" s="36" t="s">
        <v>1852</v>
      </c>
      <c r="P1767" s="36" t="s">
        <v>1887</v>
      </c>
      <c r="Q1767" s="36" t="s">
        <v>1888</v>
      </c>
    </row>
    <row r="1768" spans="1:17">
      <c r="A1768" s="36" t="s">
        <v>9650</v>
      </c>
      <c r="B1768" s="36" t="str">
        <f t="shared" si="135"/>
        <v>_31806</v>
      </c>
      <c r="C1768" s="36" t="s">
        <v>1895</v>
      </c>
      <c r="D1768" s="36" t="s">
        <v>89</v>
      </c>
      <c r="E1768" s="36" t="str">
        <f t="shared" si="136"/>
        <v>_CAMSU</v>
      </c>
      <c r="F1768" s="36" t="s">
        <v>46</v>
      </c>
      <c r="G1768" s="36" t="s">
        <v>1031</v>
      </c>
      <c r="H1768" s="36" t="str">
        <f t="shared" si="137"/>
        <v>_VCUGA</v>
      </c>
      <c r="I1768" s="36" t="s">
        <v>1032</v>
      </c>
      <c r="J1768" s="36" t="s">
        <v>1685</v>
      </c>
      <c r="K1768" s="36" t="str">
        <f t="shared" si="138"/>
        <v>_UKHDS</v>
      </c>
      <c r="L1768" s="36" t="s">
        <v>1686</v>
      </c>
      <c r="M1768" s="36" t="s">
        <v>1851</v>
      </c>
      <c r="N1768" s="36" t="str">
        <f t="shared" si="139"/>
        <v>_UKDIN</v>
      </c>
      <c r="O1768" s="36" t="s">
        <v>1852</v>
      </c>
      <c r="P1768" s="36" t="s">
        <v>1887</v>
      </c>
      <c r="Q1768" s="36" t="s">
        <v>1888</v>
      </c>
    </row>
    <row r="1769" spans="1:17">
      <c r="A1769" s="36" t="s">
        <v>9651</v>
      </c>
      <c r="B1769" s="36" t="str">
        <f t="shared" si="135"/>
        <v>_19127</v>
      </c>
      <c r="C1769" s="36" t="s">
        <v>1898</v>
      </c>
      <c r="D1769" s="36" t="s">
        <v>89</v>
      </c>
      <c r="E1769" s="36" t="str">
        <f t="shared" si="136"/>
        <v>_CAMSU</v>
      </c>
      <c r="F1769" s="36" t="s">
        <v>46</v>
      </c>
      <c r="G1769" s="36" t="s">
        <v>1031</v>
      </c>
      <c r="H1769" s="36" t="str">
        <f t="shared" si="137"/>
        <v>_VCUGA</v>
      </c>
      <c r="I1769" s="36" t="s">
        <v>1032</v>
      </c>
      <c r="J1769" s="36" t="s">
        <v>1685</v>
      </c>
      <c r="K1769" s="36" t="str">
        <f t="shared" si="138"/>
        <v>_UKHDS</v>
      </c>
      <c r="L1769" s="36" t="s">
        <v>1686</v>
      </c>
      <c r="M1769" s="36" t="s">
        <v>1851</v>
      </c>
      <c r="N1769" s="36" t="str">
        <f t="shared" si="139"/>
        <v>_UKDIN</v>
      </c>
      <c r="O1769" s="36" t="s">
        <v>1852</v>
      </c>
      <c r="P1769" s="36" t="s">
        <v>1896</v>
      </c>
      <c r="Q1769" s="36" t="s">
        <v>1897</v>
      </c>
    </row>
    <row r="1770" spans="1:17">
      <c r="A1770" s="36" t="s">
        <v>9652</v>
      </c>
      <c r="B1770" s="36" t="str">
        <f t="shared" si="135"/>
        <v>_19128</v>
      </c>
      <c r="C1770" s="36" t="s">
        <v>1899</v>
      </c>
      <c r="D1770" s="36" t="s">
        <v>89</v>
      </c>
      <c r="E1770" s="36" t="str">
        <f t="shared" si="136"/>
        <v>_CAMSU</v>
      </c>
      <c r="F1770" s="36" t="s">
        <v>46</v>
      </c>
      <c r="G1770" s="36" t="s">
        <v>1031</v>
      </c>
      <c r="H1770" s="36" t="str">
        <f t="shared" si="137"/>
        <v>_VCUGA</v>
      </c>
      <c r="I1770" s="36" t="s">
        <v>1032</v>
      </c>
      <c r="J1770" s="36" t="s">
        <v>1685</v>
      </c>
      <c r="K1770" s="36" t="str">
        <f t="shared" si="138"/>
        <v>_UKHDS</v>
      </c>
      <c r="L1770" s="36" t="s">
        <v>1686</v>
      </c>
      <c r="M1770" s="36" t="s">
        <v>1851</v>
      </c>
      <c r="N1770" s="36" t="str">
        <f t="shared" si="139"/>
        <v>_UKDIN</v>
      </c>
      <c r="O1770" s="36" t="s">
        <v>1852</v>
      </c>
      <c r="P1770" s="36" t="s">
        <v>1896</v>
      </c>
      <c r="Q1770" s="36" t="s">
        <v>1897</v>
      </c>
    </row>
    <row r="1771" spans="1:17">
      <c r="A1771" s="36" t="s">
        <v>9653</v>
      </c>
      <c r="B1771" s="36" t="str">
        <f t="shared" si="135"/>
        <v>_19129</v>
      </c>
      <c r="C1771" s="36" t="s">
        <v>1900</v>
      </c>
      <c r="D1771" s="36" t="s">
        <v>89</v>
      </c>
      <c r="E1771" s="36" t="str">
        <f t="shared" si="136"/>
        <v>_CAMSU</v>
      </c>
      <c r="F1771" s="36" t="s">
        <v>46</v>
      </c>
      <c r="G1771" s="36" t="s">
        <v>1031</v>
      </c>
      <c r="H1771" s="36" t="str">
        <f t="shared" si="137"/>
        <v>_VCUGA</v>
      </c>
      <c r="I1771" s="36" t="s">
        <v>1032</v>
      </c>
      <c r="J1771" s="36" t="s">
        <v>1685</v>
      </c>
      <c r="K1771" s="36" t="str">
        <f t="shared" si="138"/>
        <v>_UKHDS</v>
      </c>
      <c r="L1771" s="36" t="s">
        <v>1686</v>
      </c>
      <c r="M1771" s="36" t="s">
        <v>1851</v>
      </c>
      <c r="N1771" s="36" t="str">
        <f t="shared" si="139"/>
        <v>_UKDIN</v>
      </c>
      <c r="O1771" s="36" t="s">
        <v>1852</v>
      </c>
      <c r="P1771" s="36" t="s">
        <v>1896</v>
      </c>
      <c r="Q1771" s="36" t="s">
        <v>1897</v>
      </c>
    </row>
    <row r="1772" spans="1:17">
      <c r="A1772" s="36" t="s">
        <v>9654</v>
      </c>
      <c r="B1772" s="36" t="str">
        <f t="shared" si="135"/>
        <v>_19130</v>
      </c>
      <c r="C1772" s="36" t="s">
        <v>1901</v>
      </c>
      <c r="D1772" s="36" t="s">
        <v>89</v>
      </c>
      <c r="E1772" s="36" t="str">
        <f t="shared" si="136"/>
        <v>_CAMSU</v>
      </c>
      <c r="F1772" s="36" t="s">
        <v>46</v>
      </c>
      <c r="G1772" s="36" t="s">
        <v>1031</v>
      </c>
      <c r="H1772" s="36" t="str">
        <f t="shared" si="137"/>
        <v>_VCUGA</v>
      </c>
      <c r="I1772" s="36" t="s">
        <v>1032</v>
      </c>
      <c r="J1772" s="36" t="s">
        <v>1685</v>
      </c>
      <c r="K1772" s="36" t="str">
        <f t="shared" si="138"/>
        <v>_UKHDS</v>
      </c>
      <c r="L1772" s="36" t="s">
        <v>1686</v>
      </c>
      <c r="M1772" s="36" t="s">
        <v>1851</v>
      </c>
      <c r="N1772" s="36" t="str">
        <f t="shared" si="139"/>
        <v>_UKDIN</v>
      </c>
      <c r="O1772" s="36" t="s">
        <v>1852</v>
      </c>
      <c r="P1772" s="36" t="s">
        <v>1896</v>
      </c>
      <c r="Q1772" s="36" t="s">
        <v>1897</v>
      </c>
    </row>
    <row r="1773" spans="1:17">
      <c r="A1773" s="36" t="s">
        <v>9655</v>
      </c>
      <c r="B1773" s="36" t="str">
        <f t="shared" si="135"/>
        <v>_19131</v>
      </c>
      <c r="C1773" s="36" t="s">
        <v>1902</v>
      </c>
      <c r="D1773" s="36" t="s">
        <v>89</v>
      </c>
      <c r="E1773" s="36" t="str">
        <f t="shared" si="136"/>
        <v>_CAMSU</v>
      </c>
      <c r="F1773" s="36" t="s">
        <v>46</v>
      </c>
      <c r="G1773" s="36" t="s">
        <v>1031</v>
      </c>
      <c r="H1773" s="36" t="str">
        <f t="shared" si="137"/>
        <v>_VCUGA</v>
      </c>
      <c r="I1773" s="36" t="s">
        <v>1032</v>
      </c>
      <c r="J1773" s="36" t="s">
        <v>1685</v>
      </c>
      <c r="K1773" s="36" t="str">
        <f t="shared" si="138"/>
        <v>_UKHDS</v>
      </c>
      <c r="L1773" s="36" t="s">
        <v>1686</v>
      </c>
      <c r="M1773" s="36" t="s">
        <v>1851</v>
      </c>
      <c r="N1773" s="36" t="str">
        <f t="shared" si="139"/>
        <v>_UKDIN</v>
      </c>
      <c r="O1773" s="36" t="s">
        <v>1852</v>
      </c>
      <c r="P1773" s="36" t="s">
        <v>1896</v>
      </c>
      <c r="Q1773" s="36" t="s">
        <v>1897</v>
      </c>
    </row>
    <row r="1774" spans="1:17">
      <c r="A1774" s="36" t="s">
        <v>9656</v>
      </c>
      <c r="B1774" s="36" t="str">
        <f t="shared" si="135"/>
        <v>_19132</v>
      </c>
      <c r="C1774" s="36" t="s">
        <v>1903</v>
      </c>
      <c r="D1774" s="36" t="s">
        <v>89</v>
      </c>
      <c r="E1774" s="36" t="str">
        <f t="shared" si="136"/>
        <v>_CAMSU</v>
      </c>
      <c r="F1774" s="36" t="s">
        <v>46</v>
      </c>
      <c r="G1774" s="36" t="s">
        <v>1031</v>
      </c>
      <c r="H1774" s="36" t="str">
        <f t="shared" si="137"/>
        <v>_VCUGA</v>
      </c>
      <c r="I1774" s="36" t="s">
        <v>1032</v>
      </c>
      <c r="J1774" s="36" t="s">
        <v>1685</v>
      </c>
      <c r="K1774" s="36" t="str">
        <f t="shared" si="138"/>
        <v>_UKHDS</v>
      </c>
      <c r="L1774" s="36" t="s">
        <v>1686</v>
      </c>
      <c r="M1774" s="36" t="s">
        <v>1851</v>
      </c>
      <c r="N1774" s="36" t="str">
        <f t="shared" si="139"/>
        <v>_UKDIN</v>
      </c>
      <c r="O1774" s="36" t="s">
        <v>1852</v>
      </c>
      <c r="P1774" s="36" t="s">
        <v>1896</v>
      </c>
      <c r="Q1774" s="36" t="s">
        <v>1897</v>
      </c>
    </row>
    <row r="1775" spans="1:17">
      <c r="A1775" s="36" t="s">
        <v>9657</v>
      </c>
      <c r="B1775" s="36" t="str">
        <f t="shared" si="135"/>
        <v>_19133</v>
      </c>
      <c r="C1775" s="36" t="s">
        <v>1904</v>
      </c>
      <c r="D1775" s="36" t="s">
        <v>89</v>
      </c>
      <c r="E1775" s="36" t="str">
        <f t="shared" si="136"/>
        <v>_CAMSU</v>
      </c>
      <c r="F1775" s="36" t="s">
        <v>46</v>
      </c>
      <c r="G1775" s="36" t="s">
        <v>1031</v>
      </c>
      <c r="H1775" s="36" t="str">
        <f t="shared" si="137"/>
        <v>_VCUGA</v>
      </c>
      <c r="I1775" s="36" t="s">
        <v>1032</v>
      </c>
      <c r="J1775" s="36" t="s">
        <v>1685</v>
      </c>
      <c r="K1775" s="36" t="str">
        <f t="shared" si="138"/>
        <v>_UKHDS</v>
      </c>
      <c r="L1775" s="36" t="s">
        <v>1686</v>
      </c>
      <c r="M1775" s="36" t="s">
        <v>1851</v>
      </c>
      <c r="N1775" s="36" t="str">
        <f t="shared" si="139"/>
        <v>_UKDIN</v>
      </c>
      <c r="O1775" s="36" t="s">
        <v>1852</v>
      </c>
      <c r="P1775" s="36" t="s">
        <v>1896</v>
      </c>
      <c r="Q1775" s="36" t="s">
        <v>1897</v>
      </c>
    </row>
    <row r="1776" spans="1:17">
      <c r="A1776" s="36" t="s">
        <v>9658</v>
      </c>
      <c r="B1776" s="36" t="str">
        <f t="shared" si="135"/>
        <v>_19134</v>
      </c>
      <c r="C1776" s="36" t="s">
        <v>1905</v>
      </c>
      <c r="D1776" s="36" t="s">
        <v>89</v>
      </c>
      <c r="E1776" s="36" t="str">
        <f t="shared" si="136"/>
        <v>_CAMSU</v>
      </c>
      <c r="F1776" s="36" t="s">
        <v>46</v>
      </c>
      <c r="G1776" s="36" t="s">
        <v>1031</v>
      </c>
      <c r="H1776" s="36" t="str">
        <f t="shared" si="137"/>
        <v>_VCUGA</v>
      </c>
      <c r="I1776" s="36" t="s">
        <v>1032</v>
      </c>
      <c r="J1776" s="36" t="s">
        <v>1685</v>
      </c>
      <c r="K1776" s="36" t="str">
        <f t="shared" si="138"/>
        <v>_UKHDS</v>
      </c>
      <c r="L1776" s="36" t="s">
        <v>1686</v>
      </c>
      <c r="M1776" s="36" t="s">
        <v>1851</v>
      </c>
      <c r="N1776" s="36" t="str">
        <f t="shared" si="139"/>
        <v>_UKDIN</v>
      </c>
      <c r="O1776" s="36" t="s">
        <v>1852</v>
      </c>
      <c r="P1776" s="36" t="s">
        <v>1896</v>
      </c>
      <c r="Q1776" s="36" t="s">
        <v>1897</v>
      </c>
    </row>
    <row r="1777" spans="1:17">
      <c r="A1777" s="36" t="s">
        <v>9659</v>
      </c>
      <c r="B1777" s="36" t="str">
        <f t="shared" si="135"/>
        <v>_19135</v>
      </c>
      <c r="C1777" s="36" t="s">
        <v>1906</v>
      </c>
      <c r="D1777" s="36" t="s">
        <v>89</v>
      </c>
      <c r="E1777" s="36" t="str">
        <f t="shared" si="136"/>
        <v>_CAMSU</v>
      </c>
      <c r="F1777" s="36" t="s">
        <v>46</v>
      </c>
      <c r="G1777" s="36" t="s">
        <v>1031</v>
      </c>
      <c r="H1777" s="36" t="str">
        <f t="shared" si="137"/>
        <v>_VCUGA</v>
      </c>
      <c r="I1777" s="36" t="s">
        <v>1032</v>
      </c>
      <c r="J1777" s="36" t="s">
        <v>1685</v>
      </c>
      <c r="K1777" s="36" t="str">
        <f t="shared" si="138"/>
        <v>_UKHDS</v>
      </c>
      <c r="L1777" s="36" t="s">
        <v>1686</v>
      </c>
      <c r="M1777" s="36" t="s">
        <v>1851</v>
      </c>
      <c r="N1777" s="36" t="str">
        <f t="shared" si="139"/>
        <v>_UKDIN</v>
      </c>
      <c r="O1777" s="36" t="s">
        <v>1852</v>
      </c>
      <c r="P1777" s="36" t="s">
        <v>1896</v>
      </c>
      <c r="Q1777" s="36" t="s">
        <v>1897</v>
      </c>
    </row>
    <row r="1778" spans="1:17">
      <c r="A1778" s="36" t="s">
        <v>9660</v>
      </c>
      <c r="B1778" s="36" t="str">
        <f t="shared" si="135"/>
        <v>_19138</v>
      </c>
      <c r="C1778" s="36" t="s">
        <v>1909</v>
      </c>
      <c r="D1778" s="36" t="s">
        <v>89</v>
      </c>
      <c r="E1778" s="36" t="str">
        <f t="shared" si="136"/>
        <v>_CAMSU</v>
      </c>
      <c r="F1778" s="36" t="s">
        <v>46</v>
      </c>
      <c r="G1778" s="36" t="s">
        <v>1031</v>
      </c>
      <c r="H1778" s="36" t="str">
        <f t="shared" si="137"/>
        <v>_VCUGA</v>
      </c>
      <c r="I1778" s="36" t="s">
        <v>1032</v>
      </c>
      <c r="J1778" s="36" t="s">
        <v>1685</v>
      </c>
      <c r="K1778" s="36" t="str">
        <f t="shared" si="138"/>
        <v>_UKHDS</v>
      </c>
      <c r="L1778" s="36" t="s">
        <v>1686</v>
      </c>
      <c r="M1778" s="36" t="s">
        <v>1851</v>
      </c>
      <c r="N1778" s="36" t="str">
        <f t="shared" si="139"/>
        <v>_UKDIN</v>
      </c>
      <c r="O1778" s="36" t="s">
        <v>1852</v>
      </c>
      <c r="P1778" s="36" t="s">
        <v>1907</v>
      </c>
      <c r="Q1778" s="36" t="s">
        <v>1908</v>
      </c>
    </row>
    <row r="1779" spans="1:17">
      <c r="A1779" s="36" t="s">
        <v>9661</v>
      </c>
      <c r="B1779" s="36" t="str">
        <f t="shared" si="135"/>
        <v>_19139</v>
      </c>
      <c r="C1779" s="36" t="s">
        <v>1910</v>
      </c>
      <c r="D1779" s="36" t="s">
        <v>89</v>
      </c>
      <c r="E1779" s="36" t="str">
        <f t="shared" si="136"/>
        <v>_CAMSU</v>
      </c>
      <c r="F1779" s="36" t="s">
        <v>46</v>
      </c>
      <c r="G1779" s="36" t="s">
        <v>1031</v>
      </c>
      <c r="H1779" s="36" t="str">
        <f t="shared" si="137"/>
        <v>_VCUGA</v>
      </c>
      <c r="I1779" s="36" t="s">
        <v>1032</v>
      </c>
      <c r="J1779" s="36" t="s">
        <v>1685</v>
      </c>
      <c r="K1779" s="36" t="str">
        <f t="shared" si="138"/>
        <v>_UKHDS</v>
      </c>
      <c r="L1779" s="36" t="s">
        <v>1686</v>
      </c>
      <c r="M1779" s="36" t="s">
        <v>1851</v>
      </c>
      <c r="N1779" s="36" t="str">
        <f t="shared" si="139"/>
        <v>_UKDIN</v>
      </c>
      <c r="O1779" s="36" t="s">
        <v>1852</v>
      </c>
      <c r="P1779" s="36" t="s">
        <v>1907</v>
      </c>
      <c r="Q1779" s="36" t="s">
        <v>1908</v>
      </c>
    </row>
    <row r="1780" spans="1:17">
      <c r="A1780" s="36" t="s">
        <v>9662</v>
      </c>
      <c r="B1780" s="36" t="str">
        <f t="shared" si="135"/>
        <v>_19140</v>
      </c>
      <c r="C1780" s="36" t="s">
        <v>1911</v>
      </c>
      <c r="D1780" s="36" t="s">
        <v>89</v>
      </c>
      <c r="E1780" s="36" t="str">
        <f t="shared" si="136"/>
        <v>_CAMSU</v>
      </c>
      <c r="F1780" s="36" t="s">
        <v>46</v>
      </c>
      <c r="G1780" s="36" t="s">
        <v>1031</v>
      </c>
      <c r="H1780" s="36" t="str">
        <f t="shared" si="137"/>
        <v>_VCUGA</v>
      </c>
      <c r="I1780" s="36" t="s">
        <v>1032</v>
      </c>
      <c r="J1780" s="36" t="s">
        <v>1685</v>
      </c>
      <c r="K1780" s="36" t="str">
        <f t="shared" si="138"/>
        <v>_UKHDS</v>
      </c>
      <c r="L1780" s="36" t="s">
        <v>1686</v>
      </c>
      <c r="M1780" s="36" t="s">
        <v>1851</v>
      </c>
      <c r="N1780" s="36" t="str">
        <f t="shared" si="139"/>
        <v>_UKDIN</v>
      </c>
      <c r="O1780" s="36" t="s">
        <v>1852</v>
      </c>
      <c r="P1780" s="36" t="s">
        <v>1907</v>
      </c>
      <c r="Q1780" s="36" t="s">
        <v>1908</v>
      </c>
    </row>
    <row r="1781" spans="1:17">
      <c r="A1781" s="36" t="s">
        <v>9663</v>
      </c>
      <c r="B1781" s="36" t="str">
        <f t="shared" si="135"/>
        <v>_19141</v>
      </c>
      <c r="C1781" s="36" t="s">
        <v>1912</v>
      </c>
      <c r="D1781" s="36" t="s">
        <v>89</v>
      </c>
      <c r="E1781" s="36" t="str">
        <f t="shared" si="136"/>
        <v>_CAMSU</v>
      </c>
      <c r="F1781" s="36" t="s">
        <v>46</v>
      </c>
      <c r="G1781" s="36" t="s">
        <v>1031</v>
      </c>
      <c r="H1781" s="36" t="str">
        <f t="shared" si="137"/>
        <v>_VCUGA</v>
      </c>
      <c r="I1781" s="36" t="s">
        <v>1032</v>
      </c>
      <c r="J1781" s="36" t="s">
        <v>1685</v>
      </c>
      <c r="K1781" s="36" t="str">
        <f t="shared" si="138"/>
        <v>_UKHDS</v>
      </c>
      <c r="L1781" s="36" t="s">
        <v>1686</v>
      </c>
      <c r="M1781" s="36" t="s">
        <v>1851</v>
      </c>
      <c r="N1781" s="36" t="str">
        <f t="shared" si="139"/>
        <v>_UKDIN</v>
      </c>
      <c r="O1781" s="36" t="s">
        <v>1852</v>
      </c>
      <c r="P1781" s="36" t="s">
        <v>1907</v>
      </c>
      <c r="Q1781" s="36" t="s">
        <v>1908</v>
      </c>
    </row>
    <row r="1782" spans="1:17">
      <c r="A1782" s="36" t="s">
        <v>9664</v>
      </c>
      <c r="B1782" s="36" t="str">
        <f t="shared" si="135"/>
        <v>_19142</v>
      </c>
      <c r="C1782" s="36" t="s">
        <v>1913</v>
      </c>
      <c r="D1782" s="36" t="s">
        <v>89</v>
      </c>
      <c r="E1782" s="36" t="str">
        <f t="shared" si="136"/>
        <v>_CAMSU</v>
      </c>
      <c r="F1782" s="36" t="s">
        <v>46</v>
      </c>
      <c r="G1782" s="36" t="s">
        <v>1031</v>
      </c>
      <c r="H1782" s="36" t="str">
        <f t="shared" si="137"/>
        <v>_VCUGA</v>
      </c>
      <c r="I1782" s="36" t="s">
        <v>1032</v>
      </c>
      <c r="J1782" s="36" t="s">
        <v>1685</v>
      </c>
      <c r="K1782" s="36" t="str">
        <f t="shared" si="138"/>
        <v>_UKHDS</v>
      </c>
      <c r="L1782" s="36" t="s">
        <v>1686</v>
      </c>
      <c r="M1782" s="36" t="s">
        <v>1851</v>
      </c>
      <c r="N1782" s="36" t="str">
        <f t="shared" si="139"/>
        <v>_UKDIN</v>
      </c>
      <c r="O1782" s="36" t="s">
        <v>1852</v>
      </c>
      <c r="P1782" s="36" t="s">
        <v>1907</v>
      </c>
      <c r="Q1782" s="36" t="s">
        <v>1908</v>
      </c>
    </row>
    <row r="1783" spans="1:17">
      <c r="A1783" s="36" t="s">
        <v>9665</v>
      </c>
      <c r="B1783" s="36" t="str">
        <f t="shared" si="135"/>
        <v>_19143</v>
      </c>
      <c r="C1783" s="36" t="s">
        <v>1914</v>
      </c>
      <c r="D1783" s="36" t="s">
        <v>89</v>
      </c>
      <c r="E1783" s="36" t="str">
        <f t="shared" si="136"/>
        <v>_CAMSU</v>
      </c>
      <c r="F1783" s="36" t="s">
        <v>46</v>
      </c>
      <c r="G1783" s="36" t="s">
        <v>1031</v>
      </c>
      <c r="H1783" s="36" t="str">
        <f t="shared" si="137"/>
        <v>_VCUGA</v>
      </c>
      <c r="I1783" s="36" t="s">
        <v>1032</v>
      </c>
      <c r="J1783" s="36" t="s">
        <v>1685</v>
      </c>
      <c r="K1783" s="36" t="str">
        <f t="shared" si="138"/>
        <v>_UKHDS</v>
      </c>
      <c r="L1783" s="36" t="s">
        <v>1686</v>
      </c>
      <c r="M1783" s="36" t="s">
        <v>1851</v>
      </c>
      <c r="N1783" s="36" t="str">
        <f t="shared" si="139"/>
        <v>_UKDIN</v>
      </c>
      <c r="O1783" s="36" t="s">
        <v>1852</v>
      </c>
      <c r="P1783" s="36" t="s">
        <v>1907</v>
      </c>
      <c r="Q1783" s="36" t="s">
        <v>1908</v>
      </c>
    </row>
    <row r="1784" spans="1:17">
      <c r="A1784" s="36" t="s">
        <v>9666</v>
      </c>
      <c r="B1784" s="36" t="str">
        <f t="shared" si="135"/>
        <v>_19144</v>
      </c>
      <c r="C1784" s="36" t="s">
        <v>1915</v>
      </c>
      <c r="D1784" s="36" t="s">
        <v>89</v>
      </c>
      <c r="E1784" s="36" t="str">
        <f t="shared" si="136"/>
        <v>_CAMSU</v>
      </c>
      <c r="F1784" s="36" t="s">
        <v>46</v>
      </c>
      <c r="G1784" s="36" t="s">
        <v>1031</v>
      </c>
      <c r="H1784" s="36" t="str">
        <f t="shared" si="137"/>
        <v>_VCUGA</v>
      </c>
      <c r="I1784" s="36" t="s">
        <v>1032</v>
      </c>
      <c r="J1784" s="36" t="s">
        <v>1685</v>
      </c>
      <c r="K1784" s="36" t="str">
        <f t="shared" si="138"/>
        <v>_UKHDS</v>
      </c>
      <c r="L1784" s="36" t="s">
        <v>1686</v>
      </c>
      <c r="M1784" s="36" t="s">
        <v>1851</v>
      </c>
      <c r="N1784" s="36" t="str">
        <f t="shared" si="139"/>
        <v>_UKDIN</v>
      </c>
      <c r="O1784" s="36" t="s">
        <v>1852</v>
      </c>
      <c r="P1784" s="36" t="s">
        <v>1907</v>
      </c>
      <c r="Q1784" s="36" t="s">
        <v>1908</v>
      </c>
    </row>
    <row r="1785" spans="1:17">
      <c r="A1785" s="36" t="s">
        <v>9667</v>
      </c>
      <c r="B1785" s="36" t="str">
        <f t="shared" si="135"/>
        <v>_19145</v>
      </c>
      <c r="C1785" s="36" t="s">
        <v>1916</v>
      </c>
      <c r="D1785" s="36" t="s">
        <v>89</v>
      </c>
      <c r="E1785" s="36" t="str">
        <f t="shared" si="136"/>
        <v>_CAMSU</v>
      </c>
      <c r="F1785" s="36" t="s">
        <v>46</v>
      </c>
      <c r="G1785" s="36" t="s">
        <v>1031</v>
      </c>
      <c r="H1785" s="36" t="str">
        <f t="shared" si="137"/>
        <v>_VCUGA</v>
      </c>
      <c r="I1785" s="36" t="s">
        <v>1032</v>
      </c>
      <c r="J1785" s="36" t="s">
        <v>1685</v>
      </c>
      <c r="K1785" s="36" t="str">
        <f t="shared" si="138"/>
        <v>_UKHDS</v>
      </c>
      <c r="L1785" s="36" t="s">
        <v>1686</v>
      </c>
      <c r="M1785" s="36" t="s">
        <v>1851</v>
      </c>
      <c r="N1785" s="36" t="str">
        <f t="shared" si="139"/>
        <v>_UKDIN</v>
      </c>
      <c r="O1785" s="36" t="s">
        <v>1852</v>
      </c>
      <c r="P1785" s="36" t="s">
        <v>1907</v>
      </c>
      <c r="Q1785" s="36" t="s">
        <v>1908</v>
      </c>
    </row>
    <row r="1786" spans="1:17">
      <c r="A1786" s="36" t="s">
        <v>9668</v>
      </c>
      <c r="B1786" s="36" t="str">
        <f t="shared" si="135"/>
        <v>_19146</v>
      </c>
      <c r="C1786" s="36" t="s">
        <v>1917</v>
      </c>
      <c r="D1786" s="36" t="s">
        <v>89</v>
      </c>
      <c r="E1786" s="36" t="str">
        <f t="shared" si="136"/>
        <v>_CAMSU</v>
      </c>
      <c r="F1786" s="36" t="s">
        <v>46</v>
      </c>
      <c r="G1786" s="36" t="s">
        <v>1031</v>
      </c>
      <c r="H1786" s="36" t="str">
        <f t="shared" si="137"/>
        <v>_VCUGA</v>
      </c>
      <c r="I1786" s="36" t="s">
        <v>1032</v>
      </c>
      <c r="J1786" s="36" t="s">
        <v>1685</v>
      </c>
      <c r="K1786" s="36" t="str">
        <f t="shared" si="138"/>
        <v>_UKHDS</v>
      </c>
      <c r="L1786" s="36" t="s">
        <v>1686</v>
      </c>
      <c r="M1786" s="36" t="s">
        <v>1851</v>
      </c>
      <c r="N1786" s="36" t="str">
        <f t="shared" si="139"/>
        <v>_UKDIN</v>
      </c>
      <c r="O1786" s="36" t="s">
        <v>1852</v>
      </c>
      <c r="P1786" s="36" t="s">
        <v>1907</v>
      </c>
      <c r="Q1786" s="36" t="s">
        <v>1908</v>
      </c>
    </row>
    <row r="1787" spans="1:17">
      <c r="A1787" s="36" t="s">
        <v>9669</v>
      </c>
      <c r="B1787" s="36" t="str">
        <f t="shared" si="135"/>
        <v>_19160</v>
      </c>
      <c r="C1787" s="36" t="s">
        <v>1920</v>
      </c>
      <c r="D1787" s="36" t="s">
        <v>89</v>
      </c>
      <c r="E1787" s="36" t="str">
        <f t="shared" si="136"/>
        <v>_CAMSU</v>
      </c>
      <c r="F1787" s="36" t="s">
        <v>46</v>
      </c>
      <c r="G1787" s="36" t="s">
        <v>1031</v>
      </c>
      <c r="H1787" s="36" t="str">
        <f t="shared" si="137"/>
        <v>_VCUGA</v>
      </c>
      <c r="I1787" s="36" t="s">
        <v>1032</v>
      </c>
      <c r="J1787" s="36" t="s">
        <v>1685</v>
      </c>
      <c r="K1787" s="36" t="str">
        <f t="shared" si="138"/>
        <v>_UKHDS</v>
      </c>
      <c r="L1787" s="36" t="s">
        <v>1686</v>
      </c>
      <c r="M1787" s="36" t="s">
        <v>1851</v>
      </c>
      <c r="N1787" s="36" t="str">
        <f t="shared" si="139"/>
        <v>_UKDIN</v>
      </c>
      <c r="O1787" s="36" t="s">
        <v>1852</v>
      </c>
      <c r="P1787" s="36" t="s">
        <v>1918</v>
      </c>
      <c r="Q1787" s="36" t="s">
        <v>1919</v>
      </c>
    </row>
    <row r="1788" spans="1:17">
      <c r="A1788" s="36" t="s">
        <v>9670</v>
      </c>
      <c r="B1788" s="36" t="str">
        <f t="shared" si="135"/>
        <v>_19161</v>
      </c>
      <c r="C1788" s="36" t="s">
        <v>1921</v>
      </c>
      <c r="D1788" s="36" t="s">
        <v>89</v>
      </c>
      <c r="E1788" s="36" t="str">
        <f t="shared" si="136"/>
        <v>_CAMSU</v>
      </c>
      <c r="F1788" s="36" t="s">
        <v>46</v>
      </c>
      <c r="G1788" s="36" t="s">
        <v>1031</v>
      </c>
      <c r="H1788" s="36" t="str">
        <f t="shared" si="137"/>
        <v>_VCUGA</v>
      </c>
      <c r="I1788" s="36" t="s">
        <v>1032</v>
      </c>
      <c r="J1788" s="36" t="s">
        <v>1685</v>
      </c>
      <c r="K1788" s="36" t="str">
        <f t="shared" si="138"/>
        <v>_UKHDS</v>
      </c>
      <c r="L1788" s="36" t="s">
        <v>1686</v>
      </c>
      <c r="M1788" s="36" t="s">
        <v>1851</v>
      </c>
      <c r="N1788" s="36" t="str">
        <f t="shared" si="139"/>
        <v>_UKDIN</v>
      </c>
      <c r="O1788" s="36" t="s">
        <v>1852</v>
      </c>
      <c r="P1788" s="36" t="s">
        <v>1918</v>
      </c>
      <c r="Q1788" s="36" t="s">
        <v>1919</v>
      </c>
    </row>
    <row r="1789" spans="1:17">
      <c r="A1789" s="36" t="s">
        <v>9671</v>
      </c>
      <c r="B1789" s="36" t="str">
        <f t="shared" si="135"/>
        <v>_19162</v>
      </c>
      <c r="C1789" s="36" t="s">
        <v>1922</v>
      </c>
      <c r="D1789" s="36" t="s">
        <v>89</v>
      </c>
      <c r="E1789" s="36" t="str">
        <f t="shared" si="136"/>
        <v>_CAMSU</v>
      </c>
      <c r="F1789" s="36" t="s">
        <v>46</v>
      </c>
      <c r="G1789" s="36" t="s">
        <v>1031</v>
      </c>
      <c r="H1789" s="36" t="str">
        <f t="shared" si="137"/>
        <v>_VCUGA</v>
      </c>
      <c r="I1789" s="36" t="s">
        <v>1032</v>
      </c>
      <c r="J1789" s="36" t="s">
        <v>1685</v>
      </c>
      <c r="K1789" s="36" t="str">
        <f t="shared" si="138"/>
        <v>_UKHDS</v>
      </c>
      <c r="L1789" s="36" t="s">
        <v>1686</v>
      </c>
      <c r="M1789" s="36" t="s">
        <v>1851</v>
      </c>
      <c r="N1789" s="36" t="str">
        <f t="shared" si="139"/>
        <v>_UKDIN</v>
      </c>
      <c r="O1789" s="36" t="s">
        <v>1852</v>
      </c>
      <c r="P1789" s="36" t="s">
        <v>1918</v>
      </c>
      <c r="Q1789" s="36" t="s">
        <v>1919</v>
      </c>
    </row>
    <row r="1790" spans="1:17">
      <c r="A1790" s="36" t="s">
        <v>9672</v>
      </c>
      <c r="B1790" s="36" t="str">
        <f t="shared" si="135"/>
        <v>_19163</v>
      </c>
      <c r="C1790" s="36" t="s">
        <v>1923</v>
      </c>
      <c r="D1790" s="36" t="s">
        <v>89</v>
      </c>
      <c r="E1790" s="36" t="str">
        <f t="shared" si="136"/>
        <v>_CAMSU</v>
      </c>
      <c r="F1790" s="36" t="s">
        <v>46</v>
      </c>
      <c r="G1790" s="36" t="s">
        <v>1031</v>
      </c>
      <c r="H1790" s="36" t="str">
        <f t="shared" si="137"/>
        <v>_VCUGA</v>
      </c>
      <c r="I1790" s="36" t="s">
        <v>1032</v>
      </c>
      <c r="J1790" s="36" t="s">
        <v>1685</v>
      </c>
      <c r="K1790" s="36" t="str">
        <f t="shared" si="138"/>
        <v>_UKHDS</v>
      </c>
      <c r="L1790" s="36" t="s">
        <v>1686</v>
      </c>
      <c r="M1790" s="36" t="s">
        <v>1851</v>
      </c>
      <c r="N1790" s="36" t="str">
        <f t="shared" si="139"/>
        <v>_UKDIN</v>
      </c>
      <c r="O1790" s="36" t="s">
        <v>1852</v>
      </c>
      <c r="P1790" s="36" t="s">
        <v>1918</v>
      </c>
      <c r="Q1790" s="36" t="s">
        <v>1919</v>
      </c>
    </row>
    <row r="1791" spans="1:17">
      <c r="A1791" s="36" t="s">
        <v>9673</v>
      </c>
      <c r="B1791" s="36" t="str">
        <f t="shared" si="135"/>
        <v>_19164</v>
      </c>
      <c r="C1791" s="36" t="s">
        <v>1924</v>
      </c>
      <c r="D1791" s="36" t="s">
        <v>89</v>
      </c>
      <c r="E1791" s="36" t="str">
        <f t="shared" si="136"/>
        <v>_CAMSU</v>
      </c>
      <c r="F1791" s="36" t="s">
        <v>46</v>
      </c>
      <c r="G1791" s="36" t="s">
        <v>1031</v>
      </c>
      <c r="H1791" s="36" t="str">
        <f t="shared" si="137"/>
        <v>_VCUGA</v>
      </c>
      <c r="I1791" s="36" t="s">
        <v>1032</v>
      </c>
      <c r="J1791" s="36" t="s">
        <v>1685</v>
      </c>
      <c r="K1791" s="36" t="str">
        <f t="shared" si="138"/>
        <v>_UKHDS</v>
      </c>
      <c r="L1791" s="36" t="s">
        <v>1686</v>
      </c>
      <c r="M1791" s="36" t="s">
        <v>1851</v>
      </c>
      <c r="N1791" s="36" t="str">
        <f t="shared" si="139"/>
        <v>_UKDIN</v>
      </c>
      <c r="O1791" s="36" t="s">
        <v>1852</v>
      </c>
      <c r="P1791" s="36" t="s">
        <v>1918</v>
      </c>
      <c r="Q1791" s="36" t="s">
        <v>1919</v>
      </c>
    </row>
    <row r="1792" spans="1:17">
      <c r="A1792" s="36" t="s">
        <v>9674</v>
      </c>
      <c r="B1792" s="36" t="str">
        <f t="shared" si="135"/>
        <v>_19165</v>
      </c>
      <c r="C1792" s="36" t="s">
        <v>1925</v>
      </c>
      <c r="D1792" s="36" t="s">
        <v>89</v>
      </c>
      <c r="E1792" s="36" t="str">
        <f t="shared" si="136"/>
        <v>_CAMSU</v>
      </c>
      <c r="F1792" s="36" t="s">
        <v>46</v>
      </c>
      <c r="G1792" s="36" t="s">
        <v>1031</v>
      </c>
      <c r="H1792" s="36" t="str">
        <f t="shared" si="137"/>
        <v>_VCUGA</v>
      </c>
      <c r="I1792" s="36" t="s">
        <v>1032</v>
      </c>
      <c r="J1792" s="36" t="s">
        <v>1685</v>
      </c>
      <c r="K1792" s="36" t="str">
        <f t="shared" si="138"/>
        <v>_UKHDS</v>
      </c>
      <c r="L1792" s="36" t="s">
        <v>1686</v>
      </c>
      <c r="M1792" s="36" t="s">
        <v>1851</v>
      </c>
      <c r="N1792" s="36" t="str">
        <f t="shared" si="139"/>
        <v>_UKDIN</v>
      </c>
      <c r="O1792" s="36" t="s">
        <v>1852</v>
      </c>
      <c r="P1792" s="36" t="s">
        <v>1918</v>
      </c>
      <c r="Q1792" s="36" t="s">
        <v>1919</v>
      </c>
    </row>
    <row r="1793" spans="1:17">
      <c r="A1793" s="36" t="s">
        <v>9675</v>
      </c>
      <c r="B1793" s="36" t="str">
        <f t="shared" si="135"/>
        <v>_19166</v>
      </c>
      <c r="C1793" s="36" t="s">
        <v>1926</v>
      </c>
      <c r="D1793" s="36" t="s">
        <v>89</v>
      </c>
      <c r="E1793" s="36" t="str">
        <f t="shared" si="136"/>
        <v>_CAMSU</v>
      </c>
      <c r="F1793" s="36" t="s">
        <v>46</v>
      </c>
      <c r="G1793" s="36" t="s">
        <v>1031</v>
      </c>
      <c r="H1793" s="36" t="str">
        <f t="shared" si="137"/>
        <v>_VCUGA</v>
      </c>
      <c r="I1793" s="36" t="s">
        <v>1032</v>
      </c>
      <c r="J1793" s="36" t="s">
        <v>1685</v>
      </c>
      <c r="K1793" s="36" t="str">
        <f t="shared" si="138"/>
        <v>_UKHDS</v>
      </c>
      <c r="L1793" s="36" t="s">
        <v>1686</v>
      </c>
      <c r="M1793" s="36" t="s">
        <v>1851</v>
      </c>
      <c r="N1793" s="36" t="str">
        <f t="shared" si="139"/>
        <v>_UKDIN</v>
      </c>
      <c r="O1793" s="36" t="s">
        <v>1852</v>
      </c>
      <c r="P1793" s="36" t="s">
        <v>1918</v>
      </c>
      <c r="Q1793" s="36" t="s">
        <v>1919</v>
      </c>
    </row>
    <row r="1794" spans="1:17">
      <c r="A1794" s="36" t="s">
        <v>9676</v>
      </c>
      <c r="B1794" s="36" t="str">
        <f t="shared" si="135"/>
        <v>_19167</v>
      </c>
      <c r="C1794" s="36" t="s">
        <v>1927</v>
      </c>
      <c r="D1794" s="36" t="s">
        <v>89</v>
      </c>
      <c r="E1794" s="36" t="str">
        <f t="shared" si="136"/>
        <v>_CAMSU</v>
      </c>
      <c r="F1794" s="36" t="s">
        <v>46</v>
      </c>
      <c r="G1794" s="36" t="s">
        <v>1031</v>
      </c>
      <c r="H1794" s="36" t="str">
        <f t="shared" si="137"/>
        <v>_VCUGA</v>
      </c>
      <c r="I1794" s="36" t="s">
        <v>1032</v>
      </c>
      <c r="J1794" s="36" t="s">
        <v>1685</v>
      </c>
      <c r="K1794" s="36" t="str">
        <f t="shared" si="138"/>
        <v>_UKHDS</v>
      </c>
      <c r="L1794" s="36" t="s">
        <v>1686</v>
      </c>
      <c r="M1794" s="36" t="s">
        <v>1851</v>
      </c>
      <c r="N1794" s="36" t="str">
        <f t="shared" si="139"/>
        <v>_UKDIN</v>
      </c>
      <c r="O1794" s="36" t="s">
        <v>1852</v>
      </c>
      <c r="P1794" s="36" t="s">
        <v>1918</v>
      </c>
      <c r="Q1794" s="36" t="s">
        <v>1919</v>
      </c>
    </row>
    <row r="1795" spans="1:17">
      <c r="A1795" s="36" t="s">
        <v>9677</v>
      </c>
      <c r="B1795" s="36" t="str">
        <f t="shared" si="135"/>
        <v>_19168</v>
      </c>
      <c r="C1795" s="36" t="s">
        <v>1928</v>
      </c>
      <c r="D1795" s="36" t="s">
        <v>89</v>
      </c>
      <c r="E1795" s="36" t="str">
        <f t="shared" si="136"/>
        <v>_CAMSU</v>
      </c>
      <c r="F1795" s="36" t="s">
        <v>46</v>
      </c>
      <c r="G1795" s="36" t="s">
        <v>1031</v>
      </c>
      <c r="H1795" s="36" t="str">
        <f t="shared" si="137"/>
        <v>_VCUGA</v>
      </c>
      <c r="I1795" s="36" t="s">
        <v>1032</v>
      </c>
      <c r="J1795" s="36" t="s">
        <v>1685</v>
      </c>
      <c r="K1795" s="36" t="str">
        <f t="shared" si="138"/>
        <v>_UKHDS</v>
      </c>
      <c r="L1795" s="36" t="s">
        <v>1686</v>
      </c>
      <c r="M1795" s="36" t="s">
        <v>1851</v>
      </c>
      <c r="N1795" s="36" t="str">
        <f t="shared" si="139"/>
        <v>_UKDIN</v>
      </c>
      <c r="O1795" s="36" t="s">
        <v>1852</v>
      </c>
      <c r="P1795" s="36" t="s">
        <v>1918</v>
      </c>
      <c r="Q1795" s="36" t="s">
        <v>1919</v>
      </c>
    </row>
    <row r="1796" spans="1:17">
      <c r="A1796" s="36" t="s">
        <v>9678</v>
      </c>
      <c r="B1796" s="36" t="str">
        <f t="shared" ref="B1796:B1859" si="140">"_"&amp;A1796</f>
        <v>_18938</v>
      </c>
      <c r="C1796" s="36" t="s">
        <v>1933</v>
      </c>
      <c r="D1796" s="36" t="s">
        <v>89</v>
      </c>
      <c r="E1796" s="36" t="str">
        <f t="shared" ref="E1796:E1859" si="141">"_"&amp;D1796</f>
        <v>_CAMSU</v>
      </c>
      <c r="F1796" s="36" t="s">
        <v>46</v>
      </c>
      <c r="G1796" s="36" t="s">
        <v>1031</v>
      </c>
      <c r="H1796" s="36" t="str">
        <f t="shared" ref="H1796:H1859" si="142">"_"&amp;G1796</f>
        <v>_VCUGA</v>
      </c>
      <c r="I1796" s="36" t="s">
        <v>1032</v>
      </c>
      <c r="J1796" s="36" t="s">
        <v>1685</v>
      </c>
      <c r="K1796" s="36" t="str">
        <f t="shared" ref="K1796:K1859" si="143">"_"&amp;J1796</f>
        <v>_UKHDS</v>
      </c>
      <c r="L1796" s="36" t="s">
        <v>1686</v>
      </c>
      <c r="M1796" s="36" t="s">
        <v>1929</v>
      </c>
      <c r="N1796" s="36" t="str">
        <f t="shared" ref="N1796:N1859" si="144">"_"&amp;M1796</f>
        <v>_UKDIR</v>
      </c>
      <c r="O1796" s="36" t="s">
        <v>1930</v>
      </c>
      <c r="P1796" s="36" t="s">
        <v>1931</v>
      </c>
      <c r="Q1796" s="36" t="s">
        <v>1932</v>
      </c>
    </row>
    <row r="1797" spans="1:17">
      <c r="A1797" s="36" t="s">
        <v>9679</v>
      </c>
      <c r="B1797" s="36" t="str">
        <f t="shared" si="140"/>
        <v>_18980</v>
      </c>
      <c r="C1797" s="36" t="s">
        <v>9680</v>
      </c>
      <c r="D1797" s="36" t="s">
        <v>89</v>
      </c>
      <c r="E1797" s="36" t="str">
        <f t="shared" si="141"/>
        <v>_CAMSU</v>
      </c>
      <c r="F1797" s="36" t="s">
        <v>46</v>
      </c>
      <c r="G1797" s="36" t="s">
        <v>1031</v>
      </c>
      <c r="H1797" s="36" t="str">
        <f t="shared" si="142"/>
        <v>_VCUGA</v>
      </c>
      <c r="I1797" s="36" t="s">
        <v>1032</v>
      </c>
      <c r="J1797" s="36" t="s">
        <v>1685</v>
      </c>
      <c r="K1797" s="36" t="str">
        <f t="shared" si="143"/>
        <v>_UKHDS</v>
      </c>
      <c r="L1797" s="36" t="s">
        <v>1686</v>
      </c>
      <c r="M1797" s="36" t="s">
        <v>1934</v>
      </c>
      <c r="N1797" s="36" t="str">
        <f t="shared" si="144"/>
        <v>_UKFAC</v>
      </c>
      <c r="O1797" s="36" t="s">
        <v>1935</v>
      </c>
      <c r="P1797" s="36" t="s">
        <v>1936</v>
      </c>
      <c r="Q1797" s="36" t="s">
        <v>1937</v>
      </c>
    </row>
    <row r="1798" spans="1:17">
      <c r="A1798" s="36" t="s">
        <v>9681</v>
      </c>
      <c r="B1798" s="36" t="str">
        <f t="shared" si="140"/>
        <v>_18981</v>
      </c>
      <c r="C1798" s="36" t="s">
        <v>9682</v>
      </c>
      <c r="D1798" s="36" t="s">
        <v>89</v>
      </c>
      <c r="E1798" s="36" t="str">
        <f t="shared" si="141"/>
        <v>_CAMSU</v>
      </c>
      <c r="F1798" s="36" t="s">
        <v>46</v>
      </c>
      <c r="G1798" s="36" t="s">
        <v>1031</v>
      </c>
      <c r="H1798" s="36" t="str">
        <f t="shared" si="142"/>
        <v>_VCUGA</v>
      </c>
      <c r="I1798" s="36" t="s">
        <v>1032</v>
      </c>
      <c r="J1798" s="36" t="s">
        <v>1685</v>
      </c>
      <c r="K1798" s="36" t="str">
        <f t="shared" si="143"/>
        <v>_UKHDS</v>
      </c>
      <c r="L1798" s="36" t="s">
        <v>1686</v>
      </c>
      <c r="M1798" s="36" t="s">
        <v>1934</v>
      </c>
      <c r="N1798" s="36" t="str">
        <f t="shared" si="144"/>
        <v>_UKFAC</v>
      </c>
      <c r="O1798" s="36" t="s">
        <v>1935</v>
      </c>
      <c r="P1798" s="36" t="s">
        <v>1936</v>
      </c>
      <c r="Q1798" s="36" t="s">
        <v>1937</v>
      </c>
    </row>
    <row r="1799" spans="1:17">
      <c r="A1799" s="36" t="s">
        <v>9683</v>
      </c>
      <c r="B1799" s="36" t="str">
        <f t="shared" si="140"/>
        <v>_18982</v>
      </c>
      <c r="C1799" s="36" t="s">
        <v>9684</v>
      </c>
      <c r="D1799" s="36" t="s">
        <v>89</v>
      </c>
      <c r="E1799" s="36" t="str">
        <f t="shared" si="141"/>
        <v>_CAMSU</v>
      </c>
      <c r="F1799" s="36" t="s">
        <v>46</v>
      </c>
      <c r="G1799" s="36" t="s">
        <v>1031</v>
      </c>
      <c r="H1799" s="36" t="str">
        <f t="shared" si="142"/>
        <v>_VCUGA</v>
      </c>
      <c r="I1799" s="36" t="s">
        <v>1032</v>
      </c>
      <c r="J1799" s="36" t="s">
        <v>1685</v>
      </c>
      <c r="K1799" s="36" t="str">
        <f t="shared" si="143"/>
        <v>_UKHDS</v>
      </c>
      <c r="L1799" s="36" t="s">
        <v>1686</v>
      </c>
      <c r="M1799" s="36" t="s">
        <v>1934</v>
      </c>
      <c r="N1799" s="36" t="str">
        <f t="shared" si="144"/>
        <v>_UKFAC</v>
      </c>
      <c r="O1799" s="36" t="s">
        <v>1935</v>
      </c>
      <c r="P1799" s="36" t="s">
        <v>1936</v>
      </c>
      <c r="Q1799" s="36" t="s">
        <v>1937</v>
      </c>
    </row>
    <row r="1800" spans="1:17">
      <c r="A1800" s="36" t="s">
        <v>9685</v>
      </c>
      <c r="B1800" s="36" t="str">
        <f t="shared" si="140"/>
        <v>_18983</v>
      </c>
      <c r="C1800" s="36" t="s">
        <v>9686</v>
      </c>
      <c r="D1800" s="36" t="s">
        <v>89</v>
      </c>
      <c r="E1800" s="36" t="str">
        <f t="shared" si="141"/>
        <v>_CAMSU</v>
      </c>
      <c r="F1800" s="36" t="s">
        <v>46</v>
      </c>
      <c r="G1800" s="36" t="s">
        <v>1031</v>
      </c>
      <c r="H1800" s="36" t="str">
        <f t="shared" si="142"/>
        <v>_VCUGA</v>
      </c>
      <c r="I1800" s="36" t="s">
        <v>1032</v>
      </c>
      <c r="J1800" s="36" t="s">
        <v>1685</v>
      </c>
      <c r="K1800" s="36" t="str">
        <f t="shared" si="143"/>
        <v>_UKHDS</v>
      </c>
      <c r="L1800" s="36" t="s">
        <v>1686</v>
      </c>
      <c r="M1800" s="36" t="s">
        <v>1934</v>
      </c>
      <c r="N1800" s="36" t="str">
        <f t="shared" si="144"/>
        <v>_UKFAC</v>
      </c>
      <c r="O1800" s="36" t="s">
        <v>1935</v>
      </c>
      <c r="P1800" s="36" t="s">
        <v>1936</v>
      </c>
      <c r="Q1800" s="36" t="s">
        <v>1937</v>
      </c>
    </row>
    <row r="1801" spans="1:17">
      <c r="A1801" s="36" t="s">
        <v>9687</v>
      </c>
      <c r="B1801" s="36" t="str">
        <f t="shared" si="140"/>
        <v>_18984</v>
      </c>
      <c r="C1801" s="36" t="s">
        <v>9688</v>
      </c>
      <c r="D1801" s="36" t="s">
        <v>89</v>
      </c>
      <c r="E1801" s="36" t="str">
        <f t="shared" si="141"/>
        <v>_CAMSU</v>
      </c>
      <c r="F1801" s="36" t="s">
        <v>46</v>
      </c>
      <c r="G1801" s="36" t="s">
        <v>1031</v>
      </c>
      <c r="H1801" s="36" t="str">
        <f t="shared" si="142"/>
        <v>_VCUGA</v>
      </c>
      <c r="I1801" s="36" t="s">
        <v>1032</v>
      </c>
      <c r="J1801" s="36" t="s">
        <v>1685</v>
      </c>
      <c r="K1801" s="36" t="str">
        <f t="shared" si="143"/>
        <v>_UKHDS</v>
      </c>
      <c r="L1801" s="36" t="s">
        <v>1686</v>
      </c>
      <c r="M1801" s="36" t="s">
        <v>1934</v>
      </c>
      <c r="N1801" s="36" t="str">
        <f t="shared" si="144"/>
        <v>_UKFAC</v>
      </c>
      <c r="O1801" s="36" t="s">
        <v>1935</v>
      </c>
      <c r="P1801" s="36" t="s">
        <v>1936</v>
      </c>
      <c r="Q1801" s="36" t="s">
        <v>1937</v>
      </c>
    </row>
    <row r="1802" spans="1:17">
      <c r="A1802" s="36" t="s">
        <v>9689</v>
      </c>
      <c r="B1802" s="36" t="str">
        <f t="shared" si="140"/>
        <v>_18985</v>
      </c>
      <c r="C1802" s="36" t="s">
        <v>9690</v>
      </c>
      <c r="D1802" s="36" t="s">
        <v>89</v>
      </c>
      <c r="E1802" s="36" t="str">
        <f t="shared" si="141"/>
        <v>_CAMSU</v>
      </c>
      <c r="F1802" s="36" t="s">
        <v>46</v>
      </c>
      <c r="G1802" s="36" t="s">
        <v>1031</v>
      </c>
      <c r="H1802" s="36" t="str">
        <f t="shared" si="142"/>
        <v>_VCUGA</v>
      </c>
      <c r="I1802" s="36" t="s">
        <v>1032</v>
      </c>
      <c r="J1802" s="36" t="s">
        <v>1685</v>
      </c>
      <c r="K1802" s="36" t="str">
        <f t="shared" si="143"/>
        <v>_UKHDS</v>
      </c>
      <c r="L1802" s="36" t="s">
        <v>1686</v>
      </c>
      <c r="M1802" s="36" t="s">
        <v>1934</v>
      </c>
      <c r="N1802" s="36" t="str">
        <f t="shared" si="144"/>
        <v>_UKFAC</v>
      </c>
      <c r="O1802" s="36" t="s">
        <v>1935</v>
      </c>
      <c r="P1802" s="36" t="s">
        <v>1936</v>
      </c>
      <c r="Q1802" s="36" t="s">
        <v>1937</v>
      </c>
    </row>
    <row r="1803" spans="1:17">
      <c r="A1803" s="36" t="s">
        <v>9691</v>
      </c>
      <c r="B1803" s="36" t="str">
        <f t="shared" si="140"/>
        <v>_18986</v>
      </c>
      <c r="C1803" s="36" t="s">
        <v>9692</v>
      </c>
      <c r="D1803" s="36" t="s">
        <v>89</v>
      </c>
      <c r="E1803" s="36" t="str">
        <f t="shared" si="141"/>
        <v>_CAMSU</v>
      </c>
      <c r="F1803" s="36" t="s">
        <v>46</v>
      </c>
      <c r="G1803" s="36" t="s">
        <v>1031</v>
      </c>
      <c r="H1803" s="36" t="str">
        <f t="shared" si="142"/>
        <v>_VCUGA</v>
      </c>
      <c r="I1803" s="36" t="s">
        <v>1032</v>
      </c>
      <c r="J1803" s="36" t="s">
        <v>1685</v>
      </c>
      <c r="K1803" s="36" t="str">
        <f t="shared" si="143"/>
        <v>_UKHDS</v>
      </c>
      <c r="L1803" s="36" t="s">
        <v>1686</v>
      </c>
      <c r="M1803" s="36" t="s">
        <v>1934</v>
      </c>
      <c r="N1803" s="36" t="str">
        <f t="shared" si="144"/>
        <v>_UKFAC</v>
      </c>
      <c r="O1803" s="36" t="s">
        <v>1935</v>
      </c>
      <c r="P1803" s="36" t="s">
        <v>1936</v>
      </c>
      <c r="Q1803" s="36" t="s">
        <v>1937</v>
      </c>
    </row>
    <row r="1804" spans="1:17">
      <c r="A1804" s="36" t="s">
        <v>9693</v>
      </c>
      <c r="B1804" s="36" t="str">
        <f t="shared" si="140"/>
        <v>_18987</v>
      </c>
      <c r="C1804" s="36" t="s">
        <v>9694</v>
      </c>
      <c r="D1804" s="36" t="s">
        <v>89</v>
      </c>
      <c r="E1804" s="36" t="str">
        <f t="shared" si="141"/>
        <v>_CAMSU</v>
      </c>
      <c r="F1804" s="36" t="s">
        <v>46</v>
      </c>
      <c r="G1804" s="36" t="s">
        <v>1031</v>
      </c>
      <c r="H1804" s="36" t="str">
        <f t="shared" si="142"/>
        <v>_VCUGA</v>
      </c>
      <c r="I1804" s="36" t="s">
        <v>1032</v>
      </c>
      <c r="J1804" s="36" t="s">
        <v>1685</v>
      </c>
      <c r="K1804" s="36" t="str">
        <f t="shared" si="143"/>
        <v>_UKHDS</v>
      </c>
      <c r="L1804" s="36" t="s">
        <v>1686</v>
      </c>
      <c r="M1804" s="36" t="s">
        <v>1934</v>
      </c>
      <c r="N1804" s="36" t="str">
        <f t="shared" si="144"/>
        <v>_UKFAC</v>
      </c>
      <c r="O1804" s="36" t="s">
        <v>1935</v>
      </c>
      <c r="P1804" s="36" t="s">
        <v>1936</v>
      </c>
      <c r="Q1804" s="36" t="s">
        <v>1937</v>
      </c>
    </row>
    <row r="1805" spans="1:17">
      <c r="A1805" s="36" t="s">
        <v>9695</v>
      </c>
      <c r="B1805" s="36" t="str">
        <f t="shared" si="140"/>
        <v>_31401</v>
      </c>
      <c r="C1805" s="36" t="s">
        <v>1940</v>
      </c>
      <c r="D1805" s="36" t="s">
        <v>89</v>
      </c>
      <c r="E1805" s="36" t="str">
        <f t="shared" si="141"/>
        <v>_CAMSU</v>
      </c>
      <c r="F1805" s="36" t="s">
        <v>46</v>
      </c>
      <c r="G1805" s="36" t="s">
        <v>1031</v>
      </c>
      <c r="H1805" s="36" t="str">
        <f t="shared" si="142"/>
        <v>_VCUGA</v>
      </c>
      <c r="I1805" s="36" t="s">
        <v>1032</v>
      </c>
      <c r="J1805" s="36" t="s">
        <v>1685</v>
      </c>
      <c r="K1805" s="36" t="str">
        <f t="shared" si="143"/>
        <v>_UKHDS</v>
      </c>
      <c r="L1805" s="36" t="s">
        <v>1686</v>
      </c>
      <c r="M1805" s="36" t="s">
        <v>1934</v>
      </c>
      <c r="N1805" s="36" t="str">
        <f t="shared" si="144"/>
        <v>_UKFAC</v>
      </c>
      <c r="O1805" s="36" t="s">
        <v>1935</v>
      </c>
      <c r="P1805" s="36" t="s">
        <v>1938</v>
      </c>
      <c r="Q1805" s="36" t="s">
        <v>1939</v>
      </c>
    </row>
    <row r="1806" spans="1:17">
      <c r="A1806" s="36" t="s">
        <v>9696</v>
      </c>
      <c r="B1806" s="36" t="str">
        <f t="shared" si="140"/>
        <v>_31402</v>
      </c>
      <c r="C1806" s="36" t="s">
        <v>1941</v>
      </c>
      <c r="D1806" s="36" t="s">
        <v>89</v>
      </c>
      <c r="E1806" s="36" t="str">
        <f t="shared" si="141"/>
        <v>_CAMSU</v>
      </c>
      <c r="F1806" s="36" t="s">
        <v>46</v>
      </c>
      <c r="G1806" s="36" t="s">
        <v>1031</v>
      </c>
      <c r="H1806" s="36" t="str">
        <f t="shared" si="142"/>
        <v>_VCUGA</v>
      </c>
      <c r="I1806" s="36" t="s">
        <v>1032</v>
      </c>
      <c r="J1806" s="36" t="s">
        <v>1685</v>
      </c>
      <c r="K1806" s="36" t="str">
        <f t="shared" si="143"/>
        <v>_UKHDS</v>
      </c>
      <c r="L1806" s="36" t="s">
        <v>1686</v>
      </c>
      <c r="M1806" s="36" t="s">
        <v>1934</v>
      </c>
      <c r="N1806" s="36" t="str">
        <f t="shared" si="144"/>
        <v>_UKFAC</v>
      </c>
      <c r="O1806" s="36" t="s">
        <v>1935</v>
      </c>
      <c r="P1806" s="36" t="s">
        <v>1938</v>
      </c>
      <c r="Q1806" s="36" t="s">
        <v>1939</v>
      </c>
    </row>
    <row r="1807" spans="1:17">
      <c r="A1807" s="36" t="s">
        <v>9697</v>
      </c>
      <c r="B1807" s="36" t="str">
        <f t="shared" si="140"/>
        <v>_31403</v>
      </c>
      <c r="C1807" s="36" t="s">
        <v>1942</v>
      </c>
      <c r="D1807" s="36" t="s">
        <v>89</v>
      </c>
      <c r="E1807" s="36" t="str">
        <f t="shared" si="141"/>
        <v>_CAMSU</v>
      </c>
      <c r="F1807" s="36" t="s">
        <v>46</v>
      </c>
      <c r="G1807" s="36" t="s">
        <v>1031</v>
      </c>
      <c r="H1807" s="36" t="str">
        <f t="shared" si="142"/>
        <v>_VCUGA</v>
      </c>
      <c r="I1807" s="36" t="s">
        <v>1032</v>
      </c>
      <c r="J1807" s="36" t="s">
        <v>1685</v>
      </c>
      <c r="K1807" s="36" t="str">
        <f t="shared" si="143"/>
        <v>_UKHDS</v>
      </c>
      <c r="L1807" s="36" t="s">
        <v>1686</v>
      </c>
      <c r="M1807" s="36" t="s">
        <v>1934</v>
      </c>
      <c r="N1807" s="36" t="str">
        <f t="shared" si="144"/>
        <v>_UKFAC</v>
      </c>
      <c r="O1807" s="36" t="s">
        <v>1935</v>
      </c>
      <c r="P1807" s="36" t="s">
        <v>1938</v>
      </c>
      <c r="Q1807" s="36" t="s">
        <v>1939</v>
      </c>
    </row>
    <row r="1808" spans="1:17">
      <c r="A1808" s="36" t="s">
        <v>9698</v>
      </c>
      <c r="B1808" s="36" t="str">
        <f t="shared" si="140"/>
        <v>_31404</v>
      </c>
      <c r="C1808" s="36" t="s">
        <v>1943</v>
      </c>
      <c r="D1808" s="36" t="s">
        <v>89</v>
      </c>
      <c r="E1808" s="36" t="str">
        <f t="shared" si="141"/>
        <v>_CAMSU</v>
      </c>
      <c r="F1808" s="36" t="s">
        <v>46</v>
      </c>
      <c r="G1808" s="36" t="s">
        <v>1031</v>
      </c>
      <c r="H1808" s="36" t="str">
        <f t="shared" si="142"/>
        <v>_VCUGA</v>
      </c>
      <c r="I1808" s="36" t="s">
        <v>1032</v>
      </c>
      <c r="J1808" s="36" t="s">
        <v>1685</v>
      </c>
      <c r="K1808" s="36" t="str">
        <f t="shared" si="143"/>
        <v>_UKHDS</v>
      </c>
      <c r="L1808" s="36" t="s">
        <v>1686</v>
      </c>
      <c r="M1808" s="36" t="s">
        <v>1934</v>
      </c>
      <c r="N1808" s="36" t="str">
        <f t="shared" si="144"/>
        <v>_UKFAC</v>
      </c>
      <c r="O1808" s="36" t="s">
        <v>1935</v>
      </c>
      <c r="P1808" s="36" t="s">
        <v>1938</v>
      </c>
      <c r="Q1808" s="36" t="s">
        <v>1939</v>
      </c>
    </row>
    <row r="1809" spans="1:17">
      <c r="A1809" s="36" t="s">
        <v>9699</v>
      </c>
      <c r="B1809" s="36" t="str">
        <f t="shared" si="140"/>
        <v>_31405</v>
      </c>
      <c r="C1809" s="36" t="s">
        <v>1944</v>
      </c>
      <c r="D1809" s="36" t="s">
        <v>89</v>
      </c>
      <c r="E1809" s="36" t="str">
        <f t="shared" si="141"/>
        <v>_CAMSU</v>
      </c>
      <c r="F1809" s="36" t="s">
        <v>46</v>
      </c>
      <c r="G1809" s="36" t="s">
        <v>1031</v>
      </c>
      <c r="H1809" s="36" t="str">
        <f t="shared" si="142"/>
        <v>_VCUGA</v>
      </c>
      <c r="I1809" s="36" t="s">
        <v>1032</v>
      </c>
      <c r="J1809" s="36" t="s">
        <v>1685</v>
      </c>
      <c r="K1809" s="36" t="str">
        <f t="shared" si="143"/>
        <v>_UKHDS</v>
      </c>
      <c r="L1809" s="36" t="s">
        <v>1686</v>
      </c>
      <c r="M1809" s="36" t="s">
        <v>1934</v>
      </c>
      <c r="N1809" s="36" t="str">
        <f t="shared" si="144"/>
        <v>_UKFAC</v>
      </c>
      <c r="O1809" s="36" t="s">
        <v>1935</v>
      </c>
      <c r="P1809" s="36" t="s">
        <v>1938</v>
      </c>
      <c r="Q1809" s="36" t="s">
        <v>1939</v>
      </c>
    </row>
    <row r="1810" spans="1:17">
      <c r="A1810" s="36" t="s">
        <v>9700</v>
      </c>
      <c r="B1810" s="36" t="str">
        <f t="shared" si="140"/>
        <v>_31406</v>
      </c>
      <c r="C1810" s="36" t="s">
        <v>1945</v>
      </c>
      <c r="D1810" s="36" t="s">
        <v>89</v>
      </c>
      <c r="E1810" s="36" t="str">
        <f t="shared" si="141"/>
        <v>_CAMSU</v>
      </c>
      <c r="F1810" s="36" t="s">
        <v>46</v>
      </c>
      <c r="G1810" s="36" t="s">
        <v>1031</v>
      </c>
      <c r="H1810" s="36" t="str">
        <f t="shared" si="142"/>
        <v>_VCUGA</v>
      </c>
      <c r="I1810" s="36" t="s">
        <v>1032</v>
      </c>
      <c r="J1810" s="36" t="s">
        <v>1685</v>
      </c>
      <c r="K1810" s="36" t="str">
        <f t="shared" si="143"/>
        <v>_UKHDS</v>
      </c>
      <c r="L1810" s="36" t="s">
        <v>1686</v>
      </c>
      <c r="M1810" s="36" t="s">
        <v>1934</v>
      </c>
      <c r="N1810" s="36" t="str">
        <f t="shared" si="144"/>
        <v>_UKFAC</v>
      </c>
      <c r="O1810" s="36" t="s">
        <v>1935</v>
      </c>
      <c r="P1810" s="36" t="s">
        <v>1938</v>
      </c>
      <c r="Q1810" s="36" t="s">
        <v>1939</v>
      </c>
    </row>
    <row r="1811" spans="1:17">
      <c r="A1811" s="36" t="s">
        <v>9701</v>
      </c>
      <c r="B1811" s="36" t="str">
        <f t="shared" si="140"/>
        <v>_31407</v>
      </c>
      <c r="C1811" s="36" t="s">
        <v>1946</v>
      </c>
      <c r="D1811" s="36" t="s">
        <v>89</v>
      </c>
      <c r="E1811" s="36" t="str">
        <f t="shared" si="141"/>
        <v>_CAMSU</v>
      </c>
      <c r="F1811" s="36" t="s">
        <v>46</v>
      </c>
      <c r="G1811" s="36" t="s">
        <v>1031</v>
      </c>
      <c r="H1811" s="36" t="str">
        <f t="shared" si="142"/>
        <v>_VCUGA</v>
      </c>
      <c r="I1811" s="36" t="s">
        <v>1032</v>
      </c>
      <c r="J1811" s="36" t="s">
        <v>1685</v>
      </c>
      <c r="K1811" s="36" t="str">
        <f t="shared" si="143"/>
        <v>_UKHDS</v>
      </c>
      <c r="L1811" s="36" t="s">
        <v>1686</v>
      </c>
      <c r="M1811" s="36" t="s">
        <v>1934</v>
      </c>
      <c r="N1811" s="36" t="str">
        <f t="shared" si="144"/>
        <v>_UKFAC</v>
      </c>
      <c r="O1811" s="36" t="s">
        <v>1935</v>
      </c>
      <c r="P1811" s="36" t="s">
        <v>1938</v>
      </c>
      <c r="Q1811" s="36" t="s">
        <v>1939</v>
      </c>
    </row>
    <row r="1812" spans="1:17">
      <c r="A1812" s="36" t="s">
        <v>9702</v>
      </c>
      <c r="B1812" s="36" t="str">
        <f t="shared" si="140"/>
        <v>_31408</v>
      </c>
      <c r="C1812" s="36" t="s">
        <v>1947</v>
      </c>
      <c r="D1812" s="36" t="s">
        <v>89</v>
      </c>
      <c r="E1812" s="36" t="str">
        <f t="shared" si="141"/>
        <v>_CAMSU</v>
      </c>
      <c r="F1812" s="36" t="s">
        <v>46</v>
      </c>
      <c r="G1812" s="36" t="s">
        <v>1031</v>
      </c>
      <c r="H1812" s="36" t="str">
        <f t="shared" si="142"/>
        <v>_VCUGA</v>
      </c>
      <c r="I1812" s="36" t="s">
        <v>1032</v>
      </c>
      <c r="J1812" s="36" t="s">
        <v>1685</v>
      </c>
      <c r="K1812" s="36" t="str">
        <f t="shared" si="143"/>
        <v>_UKHDS</v>
      </c>
      <c r="L1812" s="36" t="s">
        <v>1686</v>
      </c>
      <c r="M1812" s="36" t="s">
        <v>1934</v>
      </c>
      <c r="N1812" s="36" t="str">
        <f t="shared" si="144"/>
        <v>_UKFAC</v>
      </c>
      <c r="O1812" s="36" t="s">
        <v>1935</v>
      </c>
      <c r="P1812" s="36" t="s">
        <v>1938</v>
      </c>
      <c r="Q1812" s="36" t="s">
        <v>1939</v>
      </c>
    </row>
    <row r="1813" spans="1:17">
      <c r="A1813" s="36" t="s">
        <v>9703</v>
      </c>
      <c r="B1813" s="36" t="str">
        <f t="shared" si="140"/>
        <v>_18989</v>
      </c>
      <c r="C1813" s="36" t="s">
        <v>1950</v>
      </c>
      <c r="D1813" s="36" t="s">
        <v>89</v>
      </c>
      <c r="E1813" s="36" t="str">
        <f t="shared" si="141"/>
        <v>_CAMSU</v>
      </c>
      <c r="F1813" s="36" t="s">
        <v>46</v>
      </c>
      <c r="G1813" s="36" t="s">
        <v>1031</v>
      </c>
      <c r="H1813" s="36" t="str">
        <f t="shared" si="142"/>
        <v>_VCUGA</v>
      </c>
      <c r="I1813" s="36" t="s">
        <v>1032</v>
      </c>
      <c r="J1813" s="36" t="s">
        <v>1685</v>
      </c>
      <c r="K1813" s="36" t="str">
        <f t="shared" si="143"/>
        <v>_UKHDS</v>
      </c>
      <c r="L1813" s="36" t="s">
        <v>1686</v>
      </c>
      <c r="M1813" s="36" t="s">
        <v>1934</v>
      </c>
      <c r="N1813" s="36" t="str">
        <f t="shared" si="144"/>
        <v>_UKFAC</v>
      </c>
      <c r="O1813" s="36" t="s">
        <v>1935</v>
      </c>
      <c r="P1813" s="36" t="s">
        <v>1948</v>
      </c>
      <c r="Q1813" s="36" t="s">
        <v>1949</v>
      </c>
    </row>
    <row r="1814" spans="1:17">
      <c r="A1814" s="36" t="s">
        <v>9704</v>
      </c>
      <c r="B1814" s="36" t="str">
        <f t="shared" si="140"/>
        <v>_18990</v>
      </c>
      <c r="C1814" s="36" t="s">
        <v>1951</v>
      </c>
      <c r="D1814" s="36" t="s">
        <v>89</v>
      </c>
      <c r="E1814" s="36" t="str">
        <f t="shared" si="141"/>
        <v>_CAMSU</v>
      </c>
      <c r="F1814" s="36" t="s">
        <v>46</v>
      </c>
      <c r="G1814" s="36" t="s">
        <v>1031</v>
      </c>
      <c r="H1814" s="36" t="str">
        <f t="shared" si="142"/>
        <v>_VCUGA</v>
      </c>
      <c r="I1814" s="36" t="s">
        <v>1032</v>
      </c>
      <c r="J1814" s="36" t="s">
        <v>1685</v>
      </c>
      <c r="K1814" s="36" t="str">
        <f t="shared" si="143"/>
        <v>_UKHDS</v>
      </c>
      <c r="L1814" s="36" t="s">
        <v>1686</v>
      </c>
      <c r="M1814" s="36" t="s">
        <v>1934</v>
      </c>
      <c r="N1814" s="36" t="str">
        <f t="shared" si="144"/>
        <v>_UKFAC</v>
      </c>
      <c r="O1814" s="36" t="s">
        <v>1935</v>
      </c>
      <c r="P1814" s="36" t="s">
        <v>1948</v>
      </c>
      <c r="Q1814" s="36" t="s">
        <v>1949</v>
      </c>
    </row>
    <row r="1815" spans="1:17">
      <c r="A1815" s="36" t="s">
        <v>9705</v>
      </c>
      <c r="B1815" s="36" t="str">
        <f t="shared" si="140"/>
        <v>_18991</v>
      </c>
      <c r="C1815" s="36" t="s">
        <v>1952</v>
      </c>
      <c r="D1815" s="36" t="s">
        <v>89</v>
      </c>
      <c r="E1815" s="36" t="str">
        <f t="shared" si="141"/>
        <v>_CAMSU</v>
      </c>
      <c r="F1815" s="36" t="s">
        <v>46</v>
      </c>
      <c r="G1815" s="36" t="s">
        <v>1031</v>
      </c>
      <c r="H1815" s="36" t="str">
        <f t="shared" si="142"/>
        <v>_VCUGA</v>
      </c>
      <c r="I1815" s="36" t="s">
        <v>1032</v>
      </c>
      <c r="J1815" s="36" t="s">
        <v>1685</v>
      </c>
      <c r="K1815" s="36" t="str">
        <f t="shared" si="143"/>
        <v>_UKHDS</v>
      </c>
      <c r="L1815" s="36" t="s">
        <v>1686</v>
      </c>
      <c r="M1815" s="36" t="s">
        <v>1934</v>
      </c>
      <c r="N1815" s="36" t="str">
        <f t="shared" si="144"/>
        <v>_UKFAC</v>
      </c>
      <c r="O1815" s="36" t="s">
        <v>1935</v>
      </c>
      <c r="P1815" s="36" t="s">
        <v>1948</v>
      </c>
      <c r="Q1815" s="36" t="s">
        <v>1949</v>
      </c>
    </row>
    <row r="1816" spans="1:17">
      <c r="A1816" s="36" t="s">
        <v>9706</v>
      </c>
      <c r="B1816" s="36" t="str">
        <f t="shared" si="140"/>
        <v>_18992</v>
      </c>
      <c r="C1816" s="36" t="s">
        <v>1953</v>
      </c>
      <c r="D1816" s="36" t="s">
        <v>89</v>
      </c>
      <c r="E1816" s="36" t="str">
        <f t="shared" si="141"/>
        <v>_CAMSU</v>
      </c>
      <c r="F1816" s="36" t="s">
        <v>46</v>
      </c>
      <c r="G1816" s="36" t="s">
        <v>1031</v>
      </c>
      <c r="H1816" s="36" t="str">
        <f t="shared" si="142"/>
        <v>_VCUGA</v>
      </c>
      <c r="I1816" s="36" t="s">
        <v>1032</v>
      </c>
      <c r="J1816" s="36" t="s">
        <v>1685</v>
      </c>
      <c r="K1816" s="36" t="str">
        <f t="shared" si="143"/>
        <v>_UKHDS</v>
      </c>
      <c r="L1816" s="36" t="s">
        <v>1686</v>
      </c>
      <c r="M1816" s="36" t="s">
        <v>1934</v>
      </c>
      <c r="N1816" s="36" t="str">
        <f t="shared" si="144"/>
        <v>_UKFAC</v>
      </c>
      <c r="O1816" s="36" t="s">
        <v>1935</v>
      </c>
      <c r="P1816" s="36" t="s">
        <v>1948</v>
      </c>
      <c r="Q1816" s="36" t="s">
        <v>1949</v>
      </c>
    </row>
    <row r="1817" spans="1:17">
      <c r="A1817" s="36" t="s">
        <v>9707</v>
      </c>
      <c r="B1817" s="36" t="str">
        <f t="shared" si="140"/>
        <v>_18993</v>
      </c>
      <c r="C1817" s="36" t="s">
        <v>1954</v>
      </c>
      <c r="D1817" s="36" t="s">
        <v>89</v>
      </c>
      <c r="E1817" s="36" t="str">
        <f t="shared" si="141"/>
        <v>_CAMSU</v>
      </c>
      <c r="F1817" s="36" t="s">
        <v>46</v>
      </c>
      <c r="G1817" s="36" t="s">
        <v>1031</v>
      </c>
      <c r="H1817" s="36" t="str">
        <f t="shared" si="142"/>
        <v>_VCUGA</v>
      </c>
      <c r="I1817" s="36" t="s">
        <v>1032</v>
      </c>
      <c r="J1817" s="36" t="s">
        <v>1685</v>
      </c>
      <c r="K1817" s="36" t="str">
        <f t="shared" si="143"/>
        <v>_UKHDS</v>
      </c>
      <c r="L1817" s="36" t="s">
        <v>1686</v>
      </c>
      <c r="M1817" s="36" t="s">
        <v>1934</v>
      </c>
      <c r="N1817" s="36" t="str">
        <f t="shared" si="144"/>
        <v>_UKFAC</v>
      </c>
      <c r="O1817" s="36" t="s">
        <v>1935</v>
      </c>
      <c r="P1817" s="36" t="s">
        <v>1948</v>
      </c>
      <c r="Q1817" s="36" t="s">
        <v>1949</v>
      </c>
    </row>
    <row r="1818" spans="1:17">
      <c r="A1818" s="36" t="s">
        <v>9708</v>
      </c>
      <c r="B1818" s="36" t="str">
        <f t="shared" si="140"/>
        <v>_18994</v>
      </c>
      <c r="C1818" s="36" t="s">
        <v>1955</v>
      </c>
      <c r="D1818" s="36" t="s">
        <v>89</v>
      </c>
      <c r="E1818" s="36" t="str">
        <f t="shared" si="141"/>
        <v>_CAMSU</v>
      </c>
      <c r="F1818" s="36" t="s">
        <v>46</v>
      </c>
      <c r="G1818" s="36" t="s">
        <v>1031</v>
      </c>
      <c r="H1818" s="36" t="str">
        <f t="shared" si="142"/>
        <v>_VCUGA</v>
      </c>
      <c r="I1818" s="36" t="s">
        <v>1032</v>
      </c>
      <c r="J1818" s="36" t="s">
        <v>1685</v>
      </c>
      <c r="K1818" s="36" t="str">
        <f t="shared" si="143"/>
        <v>_UKHDS</v>
      </c>
      <c r="L1818" s="36" t="s">
        <v>1686</v>
      </c>
      <c r="M1818" s="36" t="s">
        <v>1934</v>
      </c>
      <c r="N1818" s="36" t="str">
        <f t="shared" si="144"/>
        <v>_UKFAC</v>
      </c>
      <c r="O1818" s="36" t="s">
        <v>1935</v>
      </c>
      <c r="P1818" s="36" t="s">
        <v>1948</v>
      </c>
      <c r="Q1818" s="36" t="s">
        <v>1949</v>
      </c>
    </row>
    <row r="1819" spans="1:17">
      <c r="A1819" s="36" t="s">
        <v>9709</v>
      </c>
      <c r="B1819" s="36" t="str">
        <f t="shared" si="140"/>
        <v>_18995</v>
      </c>
      <c r="C1819" s="36" t="s">
        <v>1956</v>
      </c>
      <c r="D1819" s="36" t="s">
        <v>89</v>
      </c>
      <c r="E1819" s="36" t="str">
        <f t="shared" si="141"/>
        <v>_CAMSU</v>
      </c>
      <c r="F1819" s="36" t="s">
        <v>46</v>
      </c>
      <c r="G1819" s="36" t="s">
        <v>1031</v>
      </c>
      <c r="H1819" s="36" t="str">
        <f t="shared" si="142"/>
        <v>_VCUGA</v>
      </c>
      <c r="I1819" s="36" t="s">
        <v>1032</v>
      </c>
      <c r="J1819" s="36" t="s">
        <v>1685</v>
      </c>
      <c r="K1819" s="36" t="str">
        <f t="shared" si="143"/>
        <v>_UKHDS</v>
      </c>
      <c r="L1819" s="36" t="s">
        <v>1686</v>
      </c>
      <c r="M1819" s="36" t="s">
        <v>1934</v>
      </c>
      <c r="N1819" s="36" t="str">
        <f t="shared" si="144"/>
        <v>_UKFAC</v>
      </c>
      <c r="O1819" s="36" t="s">
        <v>1935</v>
      </c>
      <c r="P1819" s="36" t="s">
        <v>1948</v>
      </c>
      <c r="Q1819" s="36" t="s">
        <v>1949</v>
      </c>
    </row>
    <row r="1820" spans="1:17">
      <c r="A1820" s="36" t="s">
        <v>9710</v>
      </c>
      <c r="B1820" s="36" t="str">
        <f t="shared" si="140"/>
        <v>_18996</v>
      </c>
      <c r="C1820" s="36" t="s">
        <v>1957</v>
      </c>
      <c r="D1820" s="36" t="s">
        <v>89</v>
      </c>
      <c r="E1820" s="36" t="str">
        <f t="shared" si="141"/>
        <v>_CAMSU</v>
      </c>
      <c r="F1820" s="36" t="s">
        <v>46</v>
      </c>
      <c r="G1820" s="36" t="s">
        <v>1031</v>
      </c>
      <c r="H1820" s="36" t="str">
        <f t="shared" si="142"/>
        <v>_VCUGA</v>
      </c>
      <c r="I1820" s="36" t="s">
        <v>1032</v>
      </c>
      <c r="J1820" s="36" t="s">
        <v>1685</v>
      </c>
      <c r="K1820" s="36" t="str">
        <f t="shared" si="143"/>
        <v>_UKHDS</v>
      </c>
      <c r="L1820" s="36" t="s">
        <v>1686</v>
      </c>
      <c r="M1820" s="36" t="s">
        <v>1934</v>
      </c>
      <c r="N1820" s="36" t="str">
        <f t="shared" si="144"/>
        <v>_UKFAC</v>
      </c>
      <c r="O1820" s="36" t="s">
        <v>1935</v>
      </c>
      <c r="P1820" s="36" t="s">
        <v>1948</v>
      </c>
      <c r="Q1820" s="36" t="s">
        <v>1949</v>
      </c>
    </row>
    <row r="1821" spans="1:17">
      <c r="A1821" s="36" t="s">
        <v>9711</v>
      </c>
      <c r="B1821" s="36" t="str">
        <f t="shared" si="140"/>
        <v>_30780</v>
      </c>
      <c r="C1821" s="36" t="s">
        <v>1960</v>
      </c>
      <c r="D1821" s="36" t="s">
        <v>89</v>
      </c>
      <c r="E1821" s="36" t="str">
        <f t="shared" si="141"/>
        <v>_CAMSU</v>
      </c>
      <c r="F1821" s="36" t="s">
        <v>46</v>
      </c>
      <c r="G1821" s="36" t="s">
        <v>1031</v>
      </c>
      <c r="H1821" s="36" t="str">
        <f t="shared" si="142"/>
        <v>_VCUGA</v>
      </c>
      <c r="I1821" s="36" t="s">
        <v>1032</v>
      </c>
      <c r="J1821" s="36" t="s">
        <v>1685</v>
      </c>
      <c r="K1821" s="36" t="str">
        <f t="shared" si="143"/>
        <v>_UKHDS</v>
      </c>
      <c r="L1821" s="36" t="s">
        <v>1686</v>
      </c>
      <c r="M1821" s="36" t="s">
        <v>1934</v>
      </c>
      <c r="N1821" s="36" t="str">
        <f t="shared" si="144"/>
        <v>_UKFAC</v>
      </c>
      <c r="O1821" s="36" t="s">
        <v>1935</v>
      </c>
      <c r="P1821" s="36" t="s">
        <v>1958</v>
      </c>
      <c r="Q1821" s="36" t="s">
        <v>1959</v>
      </c>
    </row>
    <row r="1822" spans="1:17">
      <c r="A1822" s="36" t="s">
        <v>9712</v>
      </c>
      <c r="B1822" s="36" t="str">
        <f t="shared" si="140"/>
        <v>_30785</v>
      </c>
      <c r="C1822" s="36" t="s">
        <v>1961</v>
      </c>
      <c r="D1822" s="36" t="s">
        <v>89</v>
      </c>
      <c r="E1822" s="36" t="str">
        <f t="shared" si="141"/>
        <v>_CAMSU</v>
      </c>
      <c r="F1822" s="36" t="s">
        <v>46</v>
      </c>
      <c r="G1822" s="36" t="s">
        <v>1031</v>
      </c>
      <c r="H1822" s="36" t="str">
        <f t="shared" si="142"/>
        <v>_VCUGA</v>
      </c>
      <c r="I1822" s="36" t="s">
        <v>1032</v>
      </c>
      <c r="J1822" s="36" t="s">
        <v>1685</v>
      </c>
      <c r="K1822" s="36" t="str">
        <f t="shared" si="143"/>
        <v>_UKHDS</v>
      </c>
      <c r="L1822" s="36" t="s">
        <v>1686</v>
      </c>
      <c r="M1822" s="36" t="s">
        <v>1934</v>
      </c>
      <c r="N1822" s="36" t="str">
        <f t="shared" si="144"/>
        <v>_UKFAC</v>
      </c>
      <c r="O1822" s="36" t="s">
        <v>1935</v>
      </c>
      <c r="P1822" s="36" t="s">
        <v>1958</v>
      </c>
      <c r="Q1822" s="36" t="s">
        <v>1959</v>
      </c>
    </row>
    <row r="1823" spans="1:17">
      <c r="A1823" s="36" t="s">
        <v>9713</v>
      </c>
      <c r="B1823" s="36" t="str">
        <f t="shared" si="140"/>
        <v>_30786</v>
      </c>
      <c r="C1823" s="36" t="s">
        <v>1962</v>
      </c>
      <c r="D1823" s="36" t="s">
        <v>89</v>
      </c>
      <c r="E1823" s="36" t="str">
        <f t="shared" si="141"/>
        <v>_CAMSU</v>
      </c>
      <c r="F1823" s="36" t="s">
        <v>46</v>
      </c>
      <c r="G1823" s="36" t="s">
        <v>1031</v>
      </c>
      <c r="H1823" s="36" t="str">
        <f t="shared" si="142"/>
        <v>_VCUGA</v>
      </c>
      <c r="I1823" s="36" t="s">
        <v>1032</v>
      </c>
      <c r="J1823" s="36" t="s">
        <v>1685</v>
      </c>
      <c r="K1823" s="36" t="str">
        <f t="shared" si="143"/>
        <v>_UKHDS</v>
      </c>
      <c r="L1823" s="36" t="s">
        <v>1686</v>
      </c>
      <c r="M1823" s="36" t="s">
        <v>1934</v>
      </c>
      <c r="N1823" s="36" t="str">
        <f t="shared" si="144"/>
        <v>_UKFAC</v>
      </c>
      <c r="O1823" s="36" t="s">
        <v>1935</v>
      </c>
      <c r="P1823" s="36" t="s">
        <v>1958</v>
      </c>
      <c r="Q1823" s="36" t="s">
        <v>1959</v>
      </c>
    </row>
    <row r="1824" spans="1:17">
      <c r="A1824" s="36" t="s">
        <v>9714</v>
      </c>
      <c r="B1824" s="36" t="str">
        <f t="shared" si="140"/>
        <v>_30787</v>
      </c>
      <c r="C1824" s="36" t="s">
        <v>1963</v>
      </c>
      <c r="D1824" s="36" t="s">
        <v>89</v>
      </c>
      <c r="E1824" s="36" t="str">
        <f t="shared" si="141"/>
        <v>_CAMSU</v>
      </c>
      <c r="F1824" s="36" t="s">
        <v>46</v>
      </c>
      <c r="G1824" s="36" t="s">
        <v>1031</v>
      </c>
      <c r="H1824" s="36" t="str">
        <f t="shared" si="142"/>
        <v>_VCUGA</v>
      </c>
      <c r="I1824" s="36" t="s">
        <v>1032</v>
      </c>
      <c r="J1824" s="36" t="s">
        <v>1685</v>
      </c>
      <c r="K1824" s="36" t="str">
        <f t="shared" si="143"/>
        <v>_UKHDS</v>
      </c>
      <c r="L1824" s="36" t="s">
        <v>1686</v>
      </c>
      <c r="M1824" s="36" t="s">
        <v>1934</v>
      </c>
      <c r="N1824" s="36" t="str">
        <f t="shared" si="144"/>
        <v>_UKFAC</v>
      </c>
      <c r="O1824" s="36" t="s">
        <v>1935</v>
      </c>
      <c r="P1824" s="36" t="s">
        <v>1958</v>
      </c>
      <c r="Q1824" s="36" t="s">
        <v>1959</v>
      </c>
    </row>
    <row r="1825" spans="1:17">
      <c r="A1825" s="36" t="s">
        <v>9715</v>
      </c>
      <c r="B1825" s="36" t="str">
        <f t="shared" si="140"/>
        <v>_30788</v>
      </c>
      <c r="C1825" s="36" t="s">
        <v>1964</v>
      </c>
      <c r="D1825" s="36" t="s">
        <v>89</v>
      </c>
      <c r="E1825" s="36" t="str">
        <f t="shared" si="141"/>
        <v>_CAMSU</v>
      </c>
      <c r="F1825" s="36" t="s">
        <v>46</v>
      </c>
      <c r="G1825" s="36" t="s">
        <v>1031</v>
      </c>
      <c r="H1825" s="36" t="str">
        <f t="shared" si="142"/>
        <v>_VCUGA</v>
      </c>
      <c r="I1825" s="36" t="s">
        <v>1032</v>
      </c>
      <c r="J1825" s="36" t="s">
        <v>1685</v>
      </c>
      <c r="K1825" s="36" t="str">
        <f t="shared" si="143"/>
        <v>_UKHDS</v>
      </c>
      <c r="L1825" s="36" t="s">
        <v>1686</v>
      </c>
      <c r="M1825" s="36" t="s">
        <v>1934</v>
      </c>
      <c r="N1825" s="36" t="str">
        <f t="shared" si="144"/>
        <v>_UKFAC</v>
      </c>
      <c r="O1825" s="36" t="s">
        <v>1935</v>
      </c>
      <c r="P1825" s="36" t="s">
        <v>1958</v>
      </c>
      <c r="Q1825" s="36" t="s">
        <v>1959</v>
      </c>
    </row>
    <row r="1826" spans="1:17">
      <c r="A1826" s="36" t="s">
        <v>9716</v>
      </c>
      <c r="B1826" s="36" t="str">
        <f t="shared" si="140"/>
        <v>_30789</v>
      </c>
      <c r="C1826" s="36" t="s">
        <v>1965</v>
      </c>
      <c r="D1826" s="36" t="s">
        <v>89</v>
      </c>
      <c r="E1826" s="36" t="str">
        <f t="shared" si="141"/>
        <v>_CAMSU</v>
      </c>
      <c r="F1826" s="36" t="s">
        <v>46</v>
      </c>
      <c r="G1826" s="36" t="s">
        <v>1031</v>
      </c>
      <c r="H1826" s="36" t="str">
        <f t="shared" si="142"/>
        <v>_VCUGA</v>
      </c>
      <c r="I1826" s="36" t="s">
        <v>1032</v>
      </c>
      <c r="J1826" s="36" t="s">
        <v>1685</v>
      </c>
      <c r="K1826" s="36" t="str">
        <f t="shared" si="143"/>
        <v>_UKHDS</v>
      </c>
      <c r="L1826" s="36" t="s">
        <v>1686</v>
      </c>
      <c r="M1826" s="36" t="s">
        <v>1934</v>
      </c>
      <c r="N1826" s="36" t="str">
        <f t="shared" si="144"/>
        <v>_UKFAC</v>
      </c>
      <c r="O1826" s="36" t="s">
        <v>1935</v>
      </c>
      <c r="P1826" s="36" t="s">
        <v>1958</v>
      </c>
      <c r="Q1826" s="36" t="s">
        <v>1959</v>
      </c>
    </row>
    <row r="1827" spans="1:17">
      <c r="A1827" s="36" t="s">
        <v>9717</v>
      </c>
      <c r="B1827" s="36" t="str">
        <f t="shared" si="140"/>
        <v>_30790</v>
      </c>
      <c r="C1827" s="36" t="s">
        <v>1966</v>
      </c>
      <c r="D1827" s="36" t="s">
        <v>89</v>
      </c>
      <c r="E1827" s="36" t="str">
        <f t="shared" si="141"/>
        <v>_CAMSU</v>
      </c>
      <c r="F1827" s="36" t="s">
        <v>46</v>
      </c>
      <c r="G1827" s="36" t="s">
        <v>1031</v>
      </c>
      <c r="H1827" s="36" t="str">
        <f t="shared" si="142"/>
        <v>_VCUGA</v>
      </c>
      <c r="I1827" s="36" t="s">
        <v>1032</v>
      </c>
      <c r="J1827" s="36" t="s">
        <v>1685</v>
      </c>
      <c r="K1827" s="36" t="str">
        <f t="shared" si="143"/>
        <v>_UKHDS</v>
      </c>
      <c r="L1827" s="36" t="s">
        <v>1686</v>
      </c>
      <c r="M1827" s="36" t="s">
        <v>1934</v>
      </c>
      <c r="N1827" s="36" t="str">
        <f t="shared" si="144"/>
        <v>_UKFAC</v>
      </c>
      <c r="O1827" s="36" t="s">
        <v>1935</v>
      </c>
      <c r="P1827" s="36" t="s">
        <v>1958</v>
      </c>
      <c r="Q1827" s="36" t="s">
        <v>1959</v>
      </c>
    </row>
    <row r="1828" spans="1:17">
      <c r="A1828" s="36" t="s">
        <v>9718</v>
      </c>
      <c r="B1828" s="36" t="str">
        <f t="shared" si="140"/>
        <v>_30791</v>
      </c>
      <c r="C1828" s="36" t="s">
        <v>1967</v>
      </c>
      <c r="D1828" s="36" t="s">
        <v>89</v>
      </c>
      <c r="E1828" s="36" t="str">
        <f t="shared" si="141"/>
        <v>_CAMSU</v>
      </c>
      <c r="F1828" s="36" t="s">
        <v>46</v>
      </c>
      <c r="G1828" s="36" t="s">
        <v>1031</v>
      </c>
      <c r="H1828" s="36" t="str">
        <f t="shared" si="142"/>
        <v>_VCUGA</v>
      </c>
      <c r="I1828" s="36" t="s">
        <v>1032</v>
      </c>
      <c r="J1828" s="36" t="s">
        <v>1685</v>
      </c>
      <c r="K1828" s="36" t="str">
        <f t="shared" si="143"/>
        <v>_UKHDS</v>
      </c>
      <c r="L1828" s="36" t="s">
        <v>1686</v>
      </c>
      <c r="M1828" s="36" t="s">
        <v>1934</v>
      </c>
      <c r="N1828" s="36" t="str">
        <f t="shared" si="144"/>
        <v>_UKFAC</v>
      </c>
      <c r="O1828" s="36" t="s">
        <v>1935</v>
      </c>
      <c r="P1828" s="36" t="s">
        <v>1958</v>
      </c>
      <c r="Q1828" s="36" t="s">
        <v>1959</v>
      </c>
    </row>
    <row r="1829" spans="1:17">
      <c r="A1829" s="36" t="s">
        <v>9719</v>
      </c>
      <c r="B1829" s="36" t="str">
        <f t="shared" si="140"/>
        <v>_30792</v>
      </c>
      <c r="C1829" s="36" t="s">
        <v>1968</v>
      </c>
      <c r="D1829" s="36" t="s">
        <v>89</v>
      </c>
      <c r="E1829" s="36" t="str">
        <f t="shared" si="141"/>
        <v>_CAMSU</v>
      </c>
      <c r="F1829" s="36" t="s">
        <v>46</v>
      </c>
      <c r="G1829" s="36" t="s">
        <v>1031</v>
      </c>
      <c r="H1829" s="36" t="str">
        <f t="shared" si="142"/>
        <v>_VCUGA</v>
      </c>
      <c r="I1829" s="36" t="s">
        <v>1032</v>
      </c>
      <c r="J1829" s="36" t="s">
        <v>1685</v>
      </c>
      <c r="K1829" s="36" t="str">
        <f t="shared" si="143"/>
        <v>_UKHDS</v>
      </c>
      <c r="L1829" s="36" t="s">
        <v>1686</v>
      </c>
      <c r="M1829" s="36" t="s">
        <v>1934</v>
      </c>
      <c r="N1829" s="36" t="str">
        <f t="shared" si="144"/>
        <v>_UKFAC</v>
      </c>
      <c r="O1829" s="36" t="s">
        <v>1935</v>
      </c>
      <c r="P1829" s="36" t="s">
        <v>1958</v>
      </c>
      <c r="Q1829" s="36" t="s">
        <v>1959</v>
      </c>
    </row>
    <row r="1830" spans="1:17">
      <c r="A1830" s="36" t="s">
        <v>9720</v>
      </c>
      <c r="B1830" s="36" t="str">
        <f t="shared" si="140"/>
        <v>_30793</v>
      </c>
      <c r="C1830" s="36" t="s">
        <v>1969</v>
      </c>
      <c r="D1830" s="36" t="s">
        <v>89</v>
      </c>
      <c r="E1830" s="36" t="str">
        <f t="shared" si="141"/>
        <v>_CAMSU</v>
      </c>
      <c r="F1830" s="36" t="s">
        <v>46</v>
      </c>
      <c r="G1830" s="36" t="s">
        <v>1031</v>
      </c>
      <c r="H1830" s="36" t="str">
        <f t="shared" si="142"/>
        <v>_VCUGA</v>
      </c>
      <c r="I1830" s="36" t="s">
        <v>1032</v>
      </c>
      <c r="J1830" s="36" t="s">
        <v>1685</v>
      </c>
      <c r="K1830" s="36" t="str">
        <f t="shared" si="143"/>
        <v>_UKHDS</v>
      </c>
      <c r="L1830" s="36" t="s">
        <v>1686</v>
      </c>
      <c r="M1830" s="36" t="s">
        <v>1934</v>
      </c>
      <c r="N1830" s="36" t="str">
        <f t="shared" si="144"/>
        <v>_UKFAC</v>
      </c>
      <c r="O1830" s="36" t="s">
        <v>1935</v>
      </c>
      <c r="P1830" s="36" t="s">
        <v>1958</v>
      </c>
      <c r="Q1830" s="36" t="s">
        <v>1959</v>
      </c>
    </row>
    <row r="1831" spans="1:17">
      <c r="A1831" s="36" t="s">
        <v>9721</v>
      </c>
      <c r="B1831" s="36" t="str">
        <f t="shared" si="140"/>
        <v>_18998</v>
      </c>
      <c r="C1831" s="36" t="s">
        <v>1972</v>
      </c>
      <c r="D1831" s="36" t="s">
        <v>89</v>
      </c>
      <c r="E1831" s="36" t="str">
        <f t="shared" si="141"/>
        <v>_CAMSU</v>
      </c>
      <c r="F1831" s="36" t="s">
        <v>46</v>
      </c>
      <c r="G1831" s="36" t="s">
        <v>1031</v>
      </c>
      <c r="H1831" s="36" t="str">
        <f t="shared" si="142"/>
        <v>_VCUGA</v>
      </c>
      <c r="I1831" s="36" t="s">
        <v>1032</v>
      </c>
      <c r="J1831" s="36" t="s">
        <v>1685</v>
      </c>
      <c r="K1831" s="36" t="str">
        <f t="shared" si="143"/>
        <v>_UKHDS</v>
      </c>
      <c r="L1831" s="36" t="s">
        <v>1686</v>
      </c>
      <c r="M1831" s="36" t="s">
        <v>1934</v>
      </c>
      <c r="N1831" s="36" t="str">
        <f t="shared" si="144"/>
        <v>_UKFAC</v>
      </c>
      <c r="O1831" s="36" t="s">
        <v>1935</v>
      </c>
      <c r="P1831" s="36" t="s">
        <v>1970</v>
      </c>
      <c r="Q1831" s="36" t="s">
        <v>1971</v>
      </c>
    </row>
    <row r="1832" spans="1:17">
      <c r="A1832" s="36" t="s">
        <v>9722</v>
      </c>
      <c r="B1832" s="36" t="str">
        <f t="shared" si="140"/>
        <v>_18999</v>
      </c>
      <c r="C1832" s="36" t="s">
        <v>1973</v>
      </c>
      <c r="D1832" s="36" t="s">
        <v>89</v>
      </c>
      <c r="E1832" s="36" t="str">
        <f t="shared" si="141"/>
        <v>_CAMSU</v>
      </c>
      <c r="F1832" s="36" t="s">
        <v>46</v>
      </c>
      <c r="G1832" s="36" t="s">
        <v>1031</v>
      </c>
      <c r="H1832" s="36" t="str">
        <f t="shared" si="142"/>
        <v>_VCUGA</v>
      </c>
      <c r="I1832" s="36" t="s">
        <v>1032</v>
      </c>
      <c r="J1832" s="36" t="s">
        <v>1685</v>
      </c>
      <c r="K1832" s="36" t="str">
        <f t="shared" si="143"/>
        <v>_UKHDS</v>
      </c>
      <c r="L1832" s="36" t="s">
        <v>1686</v>
      </c>
      <c r="M1832" s="36" t="s">
        <v>1934</v>
      </c>
      <c r="N1832" s="36" t="str">
        <f t="shared" si="144"/>
        <v>_UKFAC</v>
      </c>
      <c r="O1832" s="36" t="s">
        <v>1935</v>
      </c>
      <c r="P1832" s="36" t="s">
        <v>1970</v>
      </c>
      <c r="Q1832" s="36" t="s">
        <v>1971</v>
      </c>
    </row>
    <row r="1833" spans="1:17">
      <c r="A1833" s="36" t="s">
        <v>9723</v>
      </c>
      <c r="B1833" s="36" t="str">
        <f t="shared" si="140"/>
        <v>_19000</v>
      </c>
      <c r="C1833" s="36" t="s">
        <v>1974</v>
      </c>
      <c r="D1833" s="36" t="s">
        <v>89</v>
      </c>
      <c r="E1833" s="36" t="str">
        <f t="shared" si="141"/>
        <v>_CAMSU</v>
      </c>
      <c r="F1833" s="36" t="s">
        <v>46</v>
      </c>
      <c r="G1833" s="36" t="s">
        <v>1031</v>
      </c>
      <c r="H1833" s="36" t="str">
        <f t="shared" si="142"/>
        <v>_VCUGA</v>
      </c>
      <c r="I1833" s="36" t="s">
        <v>1032</v>
      </c>
      <c r="J1833" s="36" t="s">
        <v>1685</v>
      </c>
      <c r="K1833" s="36" t="str">
        <f t="shared" si="143"/>
        <v>_UKHDS</v>
      </c>
      <c r="L1833" s="36" t="s">
        <v>1686</v>
      </c>
      <c r="M1833" s="36" t="s">
        <v>1934</v>
      </c>
      <c r="N1833" s="36" t="str">
        <f t="shared" si="144"/>
        <v>_UKFAC</v>
      </c>
      <c r="O1833" s="36" t="s">
        <v>1935</v>
      </c>
      <c r="P1833" s="36" t="s">
        <v>1970</v>
      </c>
      <c r="Q1833" s="36" t="s">
        <v>1971</v>
      </c>
    </row>
    <row r="1834" spans="1:17">
      <c r="A1834" s="36" t="s">
        <v>9724</v>
      </c>
      <c r="B1834" s="36" t="str">
        <f t="shared" si="140"/>
        <v>_19001</v>
      </c>
      <c r="C1834" s="36" t="s">
        <v>1975</v>
      </c>
      <c r="D1834" s="36" t="s">
        <v>89</v>
      </c>
      <c r="E1834" s="36" t="str">
        <f t="shared" si="141"/>
        <v>_CAMSU</v>
      </c>
      <c r="F1834" s="36" t="s">
        <v>46</v>
      </c>
      <c r="G1834" s="36" t="s">
        <v>1031</v>
      </c>
      <c r="H1834" s="36" t="str">
        <f t="shared" si="142"/>
        <v>_VCUGA</v>
      </c>
      <c r="I1834" s="36" t="s">
        <v>1032</v>
      </c>
      <c r="J1834" s="36" t="s">
        <v>1685</v>
      </c>
      <c r="K1834" s="36" t="str">
        <f t="shared" si="143"/>
        <v>_UKHDS</v>
      </c>
      <c r="L1834" s="36" t="s">
        <v>1686</v>
      </c>
      <c r="M1834" s="36" t="s">
        <v>1934</v>
      </c>
      <c r="N1834" s="36" t="str">
        <f t="shared" si="144"/>
        <v>_UKFAC</v>
      </c>
      <c r="O1834" s="36" t="s">
        <v>1935</v>
      </c>
      <c r="P1834" s="36" t="s">
        <v>1970</v>
      </c>
      <c r="Q1834" s="36" t="s">
        <v>1971</v>
      </c>
    </row>
    <row r="1835" spans="1:17">
      <c r="A1835" s="36" t="s">
        <v>9725</v>
      </c>
      <c r="B1835" s="36" t="str">
        <f t="shared" si="140"/>
        <v>_19002</v>
      </c>
      <c r="C1835" s="36" t="s">
        <v>1976</v>
      </c>
      <c r="D1835" s="36" t="s">
        <v>89</v>
      </c>
      <c r="E1835" s="36" t="str">
        <f t="shared" si="141"/>
        <v>_CAMSU</v>
      </c>
      <c r="F1835" s="36" t="s">
        <v>46</v>
      </c>
      <c r="G1835" s="36" t="s">
        <v>1031</v>
      </c>
      <c r="H1835" s="36" t="str">
        <f t="shared" si="142"/>
        <v>_VCUGA</v>
      </c>
      <c r="I1835" s="36" t="s">
        <v>1032</v>
      </c>
      <c r="J1835" s="36" t="s">
        <v>1685</v>
      </c>
      <c r="K1835" s="36" t="str">
        <f t="shared" si="143"/>
        <v>_UKHDS</v>
      </c>
      <c r="L1835" s="36" t="s">
        <v>1686</v>
      </c>
      <c r="M1835" s="36" t="s">
        <v>1934</v>
      </c>
      <c r="N1835" s="36" t="str">
        <f t="shared" si="144"/>
        <v>_UKFAC</v>
      </c>
      <c r="O1835" s="36" t="s">
        <v>1935</v>
      </c>
      <c r="P1835" s="36" t="s">
        <v>1970</v>
      </c>
      <c r="Q1835" s="36" t="s">
        <v>1971</v>
      </c>
    </row>
    <row r="1836" spans="1:17">
      <c r="A1836" s="36" t="s">
        <v>9726</v>
      </c>
      <c r="B1836" s="36" t="str">
        <f t="shared" si="140"/>
        <v>_19003</v>
      </c>
      <c r="C1836" s="36" t="s">
        <v>1977</v>
      </c>
      <c r="D1836" s="36" t="s">
        <v>89</v>
      </c>
      <c r="E1836" s="36" t="str">
        <f t="shared" si="141"/>
        <v>_CAMSU</v>
      </c>
      <c r="F1836" s="36" t="s">
        <v>46</v>
      </c>
      <c r="G1836" s="36" t="s">
        <v>1031</v>
      </c>
      <c r="H1836" s="36" t="str">
        <f t="shared" si="142"/>
        <v>_VCUGA</v>
      </c>
      <c r="I1836" s="36" t="s">
        <v>1032</v>
      </c>
      <c r="J1836" s="36" t="s">
        <v>1685</v>
      </c>
      <c r="K1836" s="36" t="str">
        <f t="shared" si="143"/>
        <v>_UKHDS</v>
      </c>
      <c r="L1836" s="36" t="s">
        <v>1686</v>
      </c>
      <c r="M1836" s="36" t="s">
        <v>1934</v>
      </c>
      <c r="N1836" s="36" t="str">
        <f t="shared" si="144"/>
        <v>_UKFAC</v>
      </c>
      <c r="O1836" s="36" t="s">
        <v>1935</v>
      </c>
      <c r="P1836" s="36" t="s">
        <v>1970</v>
      </c>
      <c r="Q1836" s="36" t="s">
        <v>1971</v>
      </c>
    </row>
    <row r="1837" spans="1:17">
      <c r="A1837" s="36" t="s">
        <v>9727</v>
      </c>
      <c r="B1837" s="36" t="str">
        <f t="shared" si="140"/>
        <v>_19004</v>
      </c>
      <c r="C1837" s="36" t="s">
        <v>1978</v>
      </c>
      <c r="D1837" s="36" t="s">
        <v>89</v>
      </c>
      <c r="E1837" s="36" t="str">
        <f t="shared" si="141"/>
        <v>_CAMSU</v>
      </c>
      <c r="F1837" s="36" t="s">
        <v>46</v>
      </c>
      <c r="G1837" s="36" t="s">
        <v>1031</v>
      </c>
      <c r="H1837" s="36" t="str">
        <f t="shared" si="142"/>
        <v>_VCUGA</v>
      </c>
      <c r="I1837" s="36" t="s">
        <v>1032</v>
      </c>
      <c r="J1837" s="36" t="s">
        <v>1685</v>
      </c>
      <c r="K1837" s="36" t="str">
        <f t="shared" si="143"/>
        <v>_UKHDS</v>
      </c>
      <c r="L1837" s="36" t="s">
        <v>1686</v>
      </c>
      <c r="M1837" s="36" t="s">
        <v>1934</v>
      </c>
      <c r="N1837" s="36" t="str">
        <f t="shared" si="144"/>
        <v>_UKFAC</v>
      </c>
      <c r="O1837" s="36" t="s">
        <v>1935</v>
      </c>
      <c r="P1837" s="36" t="s">
        <v>1970</v>
      </c>
      <c r="Q1837" s="36" t="s">
        <v>1971</v>
      </c>
    </row>
    <row r="1838" spans="1:17">
      <c r="A1838" s="36" t="s">
        <v>9728</v>
      </c>
      <c r="B1838" s="36" t="str">
        <f t="shared" si="140"/>
        <v>_19005</v>
      </c>
      <c r="C1838" s="36" t="s">
        <v>1979</v>
      </c>
      <c r="D1838" s="36" t="s">
        <v>89</v>
      </c>
      <c r="E1838" s="36" t="str">
        <f t="shared" si="141"/>
        <v>_CAMSU</v>
      </c>
      <c r="F1838" s="36" t="s">
        <v>46</v>
      </c>
      <c r="G1838" s="36" t="s">
        <v>1031</v>
      </c>
      <c r="H1838" s="36" t="str">
        <f t="shared" si="142"/>
        <v>_VCUGA</v>
      </c>
      <c r="I1838" s="36" t="s">
        <v>1032</v>
      </c>
      <c r="J1838" s="36" t="s">
        <v>1685</v>
      </c>
      <c r="K1838" s="36" t="str">
        <f t="shared" si="143"/>
        <v>_UKHDS</v>
      </c>
      <c r="L1838" s="36" t="s">
        <v>1686</v>
      </c>
      <c r="M1838" s="36" t="s">
        <v>1934</v>
      </c>
      <c r="N1838" s="36" t="str">
        <f t="shared" si="144"/>
        <v>_UKFAC</v>
      </c>
      <c r="O1838" s="36" t="s">
        <v>1935</v>
      </c>
      <c r="P1838" s="36" t="s">
        <v>1970</v>
      </c>
      <c r="Q1838" s="36" t="s">
        <v>1971</v>
      </c>
    </row>
    <row r="1839" spans="1:17">
      <c r="A1839" s="36" t="s">
        <v>9729</v>
      </c>
      <c r="B1839" s="36" t="str">
        <f t="shared" si="140"/>
        <v>_19007</v>
      </c>
      <c r="C1839" s="36" t="s">
        <v>1982</v>
      </c>
      <c r="D1839" s="36" t="s">
        <v>89</v>
      </c>
      <c r="E1839" s="36" t="str">
        <f t="shared" si="141"/>
        <v>_CAMSU</v>
      </c>
      <c r="F1839" s="36" t="s">
        <v>46</v>
      </c>
      <c r="G1839" s="36" t="s">
        <v>1031</v>
      </c>
      <c r="H1839" s="36" t="str">
        <f t="shared" si="142"/>
        <v>_VCUGA</v>
      </c>
      <c r="I1839" s="36" t="s">
        <v>1032</v>
      </c>
      <c r="J1839" s="36" t="s">
        <v>1685</v>
      </c>
      <c r="K1839" s="36" t="str">
        <f t="shared" si="143"/>
        <v>_UKHDS</v>
      </c>
      <c r="L1839" s="36" t="s">
        <v>1686</v>
      </c>
      <c r="M1839" s="36" t="s">
        <v>1934</v>
      </c>
      <c r="N1839" s="36" t="str">
        <f t="shared" si="144"/>
        <v>_UKFAC</v>
      </c>
      <c r="O1839" s="36" t="s">
        <v>1935</v>
      </c>
      <c r="P1839" s="36" t="s">
        <v>1980</v>
      </c>
      <c r="Q1839" s="36" t="s">
        <v>1981</v>
      </c>
    </row>
    <row r="1840" spans="1:17">
      <c r="A1840" s="36" t="s">
        <v>9730</v>
      </c>
      <c r="B1840" s="36" t="str">
        <f t="shared" si="140"/>
        <v>_19008</v>
      </c>
      <c r="C1840" s="36" t="s">
        <v>1983</v>
      </c>
      <c r="D1840" s="36" t="s">
        <v>89</v>
      </c>
      <c r="E1840" s="36" t="str">
        <f t="shared" si="141"/>
        <v>_CAMSU</v>
      </c>
      <c r="F1840" s="36" t="s">
        <v>46</v>
      </c>
      <c r="G1840" s="36" t="s">
        <v>1031</v>
      </c>
      <c r="H1840" s="36" t="str">
        <f t="shared" si="142"/>
        <v>_VCUGA</v>
      </c>
      <c r="I1840" s="36" t="s">
        <v>1032</v>
      </c>
      <c r="J1840" s="36" t="s">
        <v>1685</v>
      </c>
      <c r="K1840" s="36" t="str">
        <f t="shared" si="143"/>
        <v>_UKHDS</v>
      </c>
      <c r="L1840" s="36" t="s">
        <v>1686</v>
      </c>
      <c r="M1840" s="36" t="s">
        <v>1934</v>
      </c>
      <c r="N1840" s="36" t="str">
        <f t="shared" si="144"/>
        <v>_UKFAC</v>
      </c>
      <c r="O1840" s="36" t="s">
        <v>1935</v>
      </c>
      <c r="P1840" s="36" t="s">
        <v>1980</v>
      </c>
      <c r="Q1840" s="36" t="s">
        <v>1981</v>
      </c>
    </row>
    <row r="1841" spans="1:17">
      <c r="A1841" s="36" t="s">
        <v>9731</v>
      </c>
      <c r="B1841" s="36" t="str">
        <f t="shared" si="140"/>
        <v>_19009</v>
      </c>
      <c r="C1841" s="36" t="s">
        <v>1984</v>
      </c>
      <c r="D1841" s="36" t="s">
        <v>89</v>
      </c>
      <c r="E1841" s="36" t="str">
        <f t="shared" si="141"/>
        <v>_CAMSU</v>
      </c>
      <c r="F1841" s="36" t="s">
        <v>46</v>
      </c>
      <c r="G1841" s="36" t="s">
        <v>1031</v>
      </c>
      <c r="H1841" s="36" t="str">
        <f t="shared" si="142"/>
        <v>_VCUGA</v>
      </c>
      <c r="I1841" s="36" t="s">
        <v>1032</v>
      </c>
      <c r="J1841" s="36" t="s">
        <v>1685</v>
      </c>
      <c r="K1841" s="36" t="str">
        <f t="shared" si="143"/>
        <v>_UKHDS</v>
      </c>
      <c r="L1841" s="36" t="s">
        <v>1686</v>
      </c>
      <c r="M1841" s="36" t="s">
        <v>1934</v>
      </c>
      <c r="N1841" s="36" t="str">
        <f t="shared" si="144"/>
        <v>_UKFAC</v>
      </c>
      <c r="O1841" s="36" t="s">
        <v>1935</v>
      </c>
      <c r="P1841" s="36" t="s">
        <v>1980</v>
      </c>
      <c r="Q1841" s="36" t="s">
        <v>1981</v>
      </c>
    </row>
    <row r="1842" spans="1:17">
      <c r="A1842" s="36" t="s">
        <v>9732</v>
      </c>
      <c r="B1842" s="36" t="str">
        <f t="shared" si="140"/>
        <v>_19010</v>
      </c>
      <c r="C1842" s="36" t="s">
        <v>1985</v>
      </c>
      <c r="D1842" s="36" t="s">
        <v>89</v>
      </c>
      <c r="E1842" s="36" t="str">
        <f t="shared" si="141"/>
        <v>_CAMSU</v>
      </c>
      <c r="F1842" s="36" t="s">
        <v>46</v>
      </c>
      <c r="G1842" s="36" t="s">
        <v>1031</v>
      </c>
      <c r="H1842" s="36" t="str">
        <f t="shared" si="142"/>
        <v>_VCUGA</v>
      </c>
      <c r="I1842" s="36" t="s">
        <v>1032</v>
      </c>
      <c r="J1842" s="36" t="s">
        <v>1685</v>
      </c>
      <c r="K1842" s="36" t="str">
        <f t="shared" si="143"/>
        <v>_UKHDS</v>
      </c>
      <c r="L1842" s="36" t="s">
        <v>1686</v>
      </c>
      <c r="M1842" s="36" t="s">
        <v>1934</v>
      </c>
      <c r="N1842" s="36" t="str">
        <f t="shared" si="144"/>
        <v>_UKFAC</v>
      </c>
      <c r="O1842" s="36" t="s">
        <v>1935</v>
      </c>
      <c r="P1842" s="36" t="s">
        <v>1980</v>
      </c>
      <c r="Q1842" s="36" t="s">
        <v>1981</v>
      </c>
    </row>
    <row r="1843" spans="1:17">
      <c r="A1843" s="36" t="s">
        <v>9733</v>
      </c>
      <c r="B1843" s="36" t="str">
        <f t="shared" si="140"/>
        <v>_19011</v>
      </c>
      <c r="C1843" s="36" t="s">
        <v>1986</v>
      </c>
      <c r="D1843" s="36" t="s">
        <v>89</v>
      </c>
      <c r="E1843" s="36" t="str">
        <f t="shared" si="141"/>
        <v>_CAMSU</v>
      </c>
      <c r="F1843" s="36" t="s">
        <v>46</v>
      </c>
      <c r="G1843" s="36" t="s">
        <v>1031</v>
      </c>
      <c r="H1843" s="36" t="str">
        <f t="shared" si="142"/>
        <v>_VCUGA</v>
      </c>
      <c r="I1843" s="36" t="s">
        <v>1032</v>
      </c>
      <c r="J1843" s="36" t="s">
        <v>1685</v>
      </c>
      <c r="K1843" s="36" t="str">
        <f t="shared" si="143"/>
        <v>_UKHDS</v>
      </c>
      <c r="L1843" s="36" t="s">
        <v>1686</v>
      </c>
      <c r="M1843" s="36" t="s">
        <v>1934</v>
      </c>
      <c r="N1843" s="36" t="str">
        <f t="shared" si="144"/>
        <v>_UKFAC</v>
      </c>
      <c r="O1843" s="36" t="s">
        <v>1935</v>
      </c>
      <c r="P1843" s="36" t="s">
        <v>1980</v>
      </c>
      <c r="Q1843" s="36" t="s">
        <v>1981</v>
      </c>
    </row>
    <row r="1844" spans="1:17">
      <c r="A1844" s="36" t="s">
        <v>9734</v>
      </c>
      <c r="B1844" s="36" t="str">
        <f t="shared" si="140"/>
        <v>_19012</v>
      </c>
      <c r="C1844" s="36" t="s">
        <v>1987</v>
      </c>
      <c r="D1844" s="36" t="s">
        <v>89</v>
      </c>
      <c r="E1844" s="36" t="str">
        <f t="shared" si="141"/>
        <v>_CAMSU</v>
      </c>
      <c r="F1844" s="36" t="s">
        <v>46</v>
      </c>
      <c r="G1844" s="36" t="s">
        <v>1031</v>
      </c>
      <c r="H1844" s="36" t="str">
        <f t="shared" si="142"/>
        <v>_VCUGA</v>
      </c>
      <c r="I1844" s="36" t="s">
        <v>1032</v>
      </c>
      <c r="J1844" s="36" t="s">
        <v>1685</v>
      </c>
      <c r="K1844" s="36" t="str">
        <f t="shared" si="143"/>
        <v>_UKHDS</v>
      </c>
      <c r="L1844" s="36" t="s">
        <v>1686</v>
      </c>
      <c r="M1844" s="36" t="s">
        <v>1934</v>
      </c>
      <c r="N1844" s="36" t="str">
        <f t="shared" si="144"/>
        <v>_UKFAC</v>
      </c>
      <c r="O1844" s="36" t="s">
        <v>1935</v>
      </c>
      <c r="P1844" s="36" t="s">
        <v>1980</v>
      </c>
      <c r="Q1844" s="36" t="s">
        <v>1981</v>
      </c>
    </row>
    <row r="1845" spans="1:17">
      <c r="A1845" s="36" t="s">
        <v>9735</v>
      </c>
      <c r="B1845" s="36" t="str">
        <f t="shared" si="140"/>
        <v>_19013</v>
      </c>
      <c r="C1845" s="36" t="s">
        <v>1988</v>
      </c>
      <c r="D1845" s="36" t="s">
        <v>89</v>
      </c>
      <c r="E1845" s="36" t="str">
        <f t="shared" si="141"/>
        <v>_CAMSU</v>
      </c>
      <c r="F1845" s="36" t="s">
        <v>46</v>
      </c>
      <c r="G1845" s="36" t="s">
        <v>1031</v>
      </c>
      <c r="H1845" s="36" t="str">
        <f t="shared" si="142"/>
        <v>_VCUGA</v>
      </c>
      <c r="I1845" s="36" t="s">
        <v>1032</v>
      </c>
      <c r="J1845" s="36" t="s">
        <v>1685</v>
      </c>
      <c r="K1845" s="36" t="str">
        <f t="shared" si="143"/>
        <v>_UKHDS</v>
      </c>
      <c r="L1845" s="36" t="s">
        <v>1686</v>
      </c>
      <c r="M1845" s="36" t="s">
        <v>1934</v>
      </c>
      <c r="N1845" s="36" t="str">
        <f t="shared" si="144"/>
        <v>_UKFAC</v>
      </c>
      <c r="O1845" s="36" t="s">
        <v>1935</v>
      </c>
      <c r="P1845" s="36" t="s">
        <v>1980</v>
      </c>
      <c r="Q1845" s="36" t="s">
        <v>1981</v>
      </c>
    </row>
    <row r="1846" spans="1:17">
      <c r="A1846" s="36" t="s">
        <v>9736</v>
      </c>
      <c r="B1846" s="36" t="str">
        <f t="shared" si="140"/>
        <v>_19014</v>
      </c>
      <c r="C1846" s="36" t="s">
        <v>1989</v>
      </c>
      <c r="D1846" s="36" t="s">
        <v>89</v>
      </c>
      <c r="E1846" s="36" t="str">
        <f t="shared" si="141"/>
        <v>_CAMSU</v>
      </c>
      <c r="F1846" s="36" t="s">
        <v>46</v>
      </c>
      <c r="G1846" s="36" t="s">
        <v>1031</v>
      </c>
      <c r="H1846" s="36" t="str">
        <f t="shared" si="142"/>
        <v>_VCUGA</v>
      </c>
      <c r="I1846" s="36" t="s">
        <v>1032</v>
      </c>
      <c r="J1846" s="36" t="s">
        <v>1685</v>
      </c>
      <c r="K1846" s="36" t="str">
        <f t="shared" si="143"/>
        <v>_UKHDS</v>
      </c>
      <c r="L1846" s="36" t="s">
        <v>1686</v>
      </c>
      <c r="M1846" s="36" t="s">
        <v>1934</v>
      </c>
      <c r="N1846" s="36" t="str">
        <f t="shared" si="144"/>
        <v>_UKFAC</v>
      </c>
      <c r="O1846" s="36" t="s">
        <v>1935</v>
      </c>
      <c r="P1846" s="36" t="s">
        <v>1980</v>
      </c>
      <c r="Q1846" s="36" t="s">
        <v>1981</v>
      </c>
    </row>
    <row r="1847" spans="1:17">
      <c r="A1847" s="36" t="s">
        <v>9737</v>
      </c>
      <c r="B1847" s="36" t="str">
        <f t="shared" si="140"/>
        <v>_19016</v>
      </c>
      <c r="C1847" s="36" t="s">
        <v>1992</v>
      </c>
      <c r="D1847" s="36" t="s">
        <v>89</v>
      </c>
      <c r="E1847" s="36" t="str">
        <f t="shared" si="141"/>
        <v>_CAMSU</v>
      </c>
      <c r="F1847" s="36" t="s">
        <v>46</v>
      </c>
      <c r="G1847" s="36" t="s">
        <v>1031</v>
      </c>
      <c r="H1847" s="36" t="str">
        <f t="shared" si="142"/>
        <v>_VCUGA</v>
      </c>
      <c r="I1847" s="36" t="s">
        <v>1032</v>
      </c>
      <c r="J1847" s="36" t="s">
        <v>1685</v>
      </c>
      <c r="K1847" s="36" t="str">
        <f t="shared" si="143"/>
        <v>_UKHDS</v>
      </c>
      <c r="L1847" s="36" t="s">
        <v>1686</v>
      </c>
      <c r="M1847" s="36" t="s">
        <v>1934</v>
      </c>
      <c r="N1847" s="36" t="str">
        <f t="shared" si="144"/>
        <v>_UKFAC</v>
      </c>
      <c r="O1847" s="36" t="s">
        <v>1935</v>
      </c>
      <c r="P1847" s="36" t="s">
        <v>1990</v>
      </c>
      <c r="Q1847" s="36" t="s">
        <v>1991</v>
      </c>
    </row>
    <row r="1848" spans="1:17">
      <c r="A1848" s="36" t="s">
        <v>9738</v>
      </c>
      <c r="B1848" s="36" t="str">
        <f t="shared" si="140"/>
        <v>_19017</v>
      </c>
      <c r="C1848" s="36" t="s">
        <v>1993</v>
      </c>
      <c r="D1848" s="36" t="s">
        <v>89</v>
      </c>
      <c r="E1848" s="36" t="str">
        <f t="shared" si="141"/>
        <v>_CAMSU</v>
      </c>
      <c r="F1848" s="36" t="s">
        <v>46</v>
      </c>
      <c r="G1848" s="36" t="s">
        <v>1031</v>
      </c>
      <c r="H1848" s="36" t="str">
        <f t="shared" si="142"/>
        <v>_VCUGA</v>
      </c>
      <c r="I1848" s="36" t="s">
        <v>1032</v>
      </c>
      <c r="J1848" s="36" t="s">
        <v>1685</v>
      </c>
      <c r="K1848" s="36" t="str">
        <f t="shared" si="143"/>
        <v>_UKHDS</v>
      </c>
      <c r="L1848" s="36" t="s">
        <v>1686</v>
      </c>
      <c r="M1848" s="36" t="s">
        <v>1934</v>
      </c>
      <c r="N1848" s="36" t="str">
        <f t="shared" si="144"/>
        <v>_UKFAC</v>
      </c>
      <c r="O1848" s="36" t="s">
        <v>1935</v>
      </c>
      <c r="P1848" s="36" t="s">
        <v>1990</v>
      </c>
      <c r="Q1848" s="36" t="s">
        <v>1991</v>
      </c>
    </row>
    <row r="1849" spans="1:17">
      <c r="A1849" s="36" t="s">
        <v>9739</v>
      </c>
      <c r="B1849" s="36" t="str">
        <f t="shared" si="140"/>
        <v>_19018</v>
      </c>
      <c r="C1849" s="36" t="s">
        <v>1994</v>
      </c>
      <c r="D1849" s="36" t="s">
        <v>89</v>
      </c>
      <c r="E1849" s="36" t="str">
        <f t="shared" si="141"/>
        <v>_CAMSU</v>
      </c>
      <c r="F1849" s="36" t="s">
        <v>46</v>
      </c>
      <c r="G1849" s="36" t="s">
        <v>1031</v>
      </c>
      <c r="H1849" s="36" t="str">
        <f t="shared" si="142"/>
        <v>_VCUGA</v>
      </c>
      <c r="I1849" s="36" t="s">
        <v>1032</v>
      </c>
      <c r="J1849" s="36" t="s">
        <v>1685</v>
      </c>
      <c r="K1849" s="36" t="str">
        <f t="shared" si="143"/>
        <v>_UKHDS</v>
      </c>
      <c r="L1849" s="36" t="s">
        <v>1686</v>
      </c>
      <c r="M1849" s="36" t="s">
        <v>1934</v>
      </c>
      <c r="N1849" s="36" t="str">
        <f t="shared" si="144"/>
        <v>_UKFAC</v>
      </c>
      <c r="O1849" s="36" t="s">
        <v>1935</v>
      </c>
      <c r="P1849" s="36" t="s">
        <v>1990</v>
      </c>
      <c r="Q1849" s="36" t="s">
        <v>1991</v>
      </c>
    </row>
    <row r="1850" spans="1:17">
      <c r="A1850" s="36" t="s">
        <v>9740</v>
      </c>
      <c r="B1850" s="36" t="str">
        <f t="shared" si="140"/>
        <v>_19019</v>
      </c>
      <c r="C1850" s="36" t="s">
        <v>1995</v>
      </c>
      <c r="D1850" s="36" t="s">
        <v>89</v>
      </c>
      <c r="E1850" s="36" t="str">
        <f t="shared" si="141"/>
        <v>_CAMSU</v>
      </c>
      <c r="F1850" s="36" t="s">
        <v>46</v>
      </c>
      <c r="G1850" s="36" t="s">
        <v>1031</v>
      </c>
      <c r="H1850" s="36" t="str">
        <f t="shared" si="142"/>
        <v>_VCUGA</v>
      </c>
      <c r="I1850" s="36" t="s">
        <v>1032</v>
      </c>
      <c r="J1850" s="36" t="s">
        <v>1685</v>
      </c>
      <c r="K1850" s="36" t="str">
        <f t="shared" si="143"/>
        <v>_UKHDS</v>
      </c>
      <c r="L1850" s="36" t="s">
        <v>1686</v>
      </c>
      <c r="M1850" s="36" t="s">
        <v>1934</v>
      </c>
      <c r="N1850" s="36" t="str">
        <f t="shared" si="144"/>
        <v>_UKFAC</v>
      </c>
      <c r="O1850" s="36" t="s">
        <v>1935</v>
      </c>
      <c r="P1850" s="36" t="s">
        <v>1990</v>
      </c>
      <c r="Q1850" s="36" t="s">
        <v>1991</v>
      </c>
    </row>
    <row r="1851" spans="1:17">
      <c r="A1851" s="36" t="s">
        <v>9741</v>
      </c>
      <c r="B1851" s="36" t="str">
        <f t="shared" si="140"/>
        <v>_19020</v>
      </c>
      <c r="C1851" s="36" t="s">
        <v>1996</v>
      </c>
      <c r="D1851" s="36" t="s">
        <v>89</v>
      </c>
      <c r="E1851" s="36" t="str">
        <f t="shared" si="141"/>
        <v>_CAMSU</v>
      </c>
      <c r="F1851" s="36" t="s">
        <v>46</v>
      </c>
      <c r="G1851" s="36" t="s">
        <v>1031</v>
      </c>
      <c r="H1851" s="36" t="str">
        <f t="shared" si="142"/>
        <v>_VCUGA</v>
      </c>
      <c r="I1851" s="36" t="s">
        <v>1032</v>
      </c>
      <c r="J1851" s="36" t="s">
        <v>1685</v>
      </c>
      <c r="K1851" s="36" t="str">
        <f t="shared" si="143"/>
        <v>_UKHDS</v>
      </c>
      <c r="L1851" s="36" t="s">
        <v>1686</v>
      </c>
      <c r="M1851" s="36" t="s">
        <v>1934</v>
      </c>
      <c r="N1851" s="36" t="str">
        <f t="shared" si="144"/>
        <v>_UKFAC</v>
      </c>
      <c r="O1851" s="36" t="s">
        <v>1935</v>
      </c>
      <c r="P1851" s="36" t="s">
        <v>1990</v>
      </c>
      <c r="Q1851" s="36" t="s">
        <v>1991</v>
      </c>
    </row>
    <row r="1852" spans="1:17">
      <c r="A1852" s="36" t="s">
        <v>9742</v>
      </c>
      <c r="B1852" s="36" t="str">
        <f t="shared" si="140"/>
        <v>_19021</v>
      </c>
      <c r="C1852" s="36" t="s">
        <v>1997</v>
      </c>
      <c r="D1852" s="36" t="s">
        <v>89</v>
      </c>
      <c r="E1852" s="36" t="str">
        <f t="shared" si="141"/>
        <v>_CAMSU</v>
      </c>
      <c r="F1852" s="36" t="s">
        <v>46</v>
      </c>
      <c r="G1852" s="36" t="s">
        <v>1031</v>
      </c>
      <c r="H1852" s="36" t="str">
        <f t="shared" si="142"/>
        <v>_VCUGA</v>
      </c>
      <c r="I1852" s="36" t="s">
        <v>1032</v>
      </c>
      <c r="J1852" s="36" t="s">
        <v>1685</v>
      </c>
      <c r="K1852" s="36" t="str">
        <f t="shared" si="143"/>
        <v>_UKHDS</v>
      </c>
      <c r="L1852" s="36" t="s">
        <v>1686</v>
      </c>
      <c r="M1852" s="36" t="s">
        <v>1934</v>
      </c>
      <c r="N1852" s="36" t="str">
        <f t="shared" si="144"/>
        <v>_UKFAC</v>
      </c>
      <c r="O1852" s="36" t="s">
        <v>1935</v>
      </c>
      <c r="P1852" s="36" t="s">
        <v>1990</v>
      </c>
      <c r="Q1852" s="36" t="s">
        <v>1991</v>
      </c>
    </row>
    <row r="1853" spans="1:17">
      <c r="A1853" s="36" t="s">
        <v>9743</v>
      </c>
      <c r="B1853" s="36" t="str">
        <f t="shared" si="140"/>
        <v>_19022</v>
      </c>
      <c r="C1853" s="36" t="s">
        <v>1998</v>
      </c>
      <c r="D1853" s="36" t="s">
        <v>89</v>
      </c>
      <c r="E1853" s="36" t="str">
        <f t="shared" si="141"/>
        <v>_CAMSU</v>
      </c>
      <c r="F1853" s="36" t="s">
        <v>46</v>
      </c>
      <c r="G1853" s="36" t="s">
        <v>1031</v>
      </c>
      <c r="H1853" s="36" t="str">
        <f t="shared" si="142"/>
        <v>_VCUGA</v>
      </c>
      <c r="I1853" s="36" t="s">
        <v>1032</v>
      </c>
      <c r="J1853" s="36" t="s">
        <v>1685</v>
      </c>
      <c r="K1853" s="36" t="str">
        <f t="shared" si="143"/>
        <v>_UKHDS</v>
      </c>
      <c r="L1853" s="36" t="s">
        <v>1686</v>
      </c>
      <c r="M1853" s="36" t="s">
        <v>1934</v>
      </c>
      <c r="N1853" s="36" t="str">
        <f t="shared" si="144"/>
        <v>_UKFAC</v>
      </c>
      <c r="O1853" s="36" t="s">
        <v>1935</v>
      </c>
      <c r="P1853" s="36" t="s">
        <v>1990</v>
      </c>
      <c r="Q1853" s="36" t="s">
        <v>1991</v>
      </c>
    </row>
    <row r="1854" spans="1:17">
      <c r="A1854" s="36" t="s">
        <v>9744</v>
      </c>
      <c r="B1854" s="36" t="str">
        <f t="shared" si="140"/>
        <v>_19023</v>
      </c>
      <c r="C1854" s="36" t="s">
        <v>1999</v>
      </c>
      <c r="D1854" s="36" t="s">
        <v>89</v>
      </c>
      <c r="E1854" s="36" t="str">
        <f t="shared" si="141"/>
        <v>_CAMSU</v>
      </c>
      <c r="F1854" s="36" t="s">
        <v>46</v>
      </c>
      <c r="G1854" s="36" t="s">
        <v>1031</v>
      </c>
      <c r="H1854" s="36" t="str">
        <f t="shared" si="142"/>
        <v>_VCUGA</v>
      </c>
      <c r="I1854" s="36" t="s">
        <v>1032</v>
      </c>
      <c r="J1854" s="36" t="s">
        <v>1685</v>
      </c>
      <c r="K1854" s="36" t="str">
        <f t="shared" si="143"/>
        <v>_UKHDS</v>
      </c>
      <c r="L1854" s="36" t="s">
        <v>1686</v>
      </c>
      <c r="M1854" s="36" t="s">
        <v>1934</v>
      </c>
      <c r="N1854" s="36" t="str">
        <f t="shared" si="144"/>
        <v>_UKFAC</v>
      </c>
      <c r="O1854" s="36" t="s">
        <v>1935</v>
      </c>
      <c r="P1854" s="36" t="s">
        <v>1990</v>
      </c>
      <c r="Q1854" s="36" t="s">
        <v>1991</v>
      </c>
    </row>
    <row r="1855" spans="1:17">
      <c r="A1855" s="36" t="s">
        <v>9745</v>
      </c>
      <c r="B1855" s="36" t="str">
        <f t="shared" si="140"/>
        <v>_32445</v>
      </c>
      <c r="C1855" s="36" t="s">
        <v>2002</v>
      </c>
      <c r="D1855" s="36" t="s">
        <v>89</v>
      </c>
      <c r="E1855" s="36" t="str">
        <f t="shared" si="141"/>
        <v>_CAMSU</v>
      </c>
      <c r="F1855" s="36" t="s">
        <v>46</v>
      </c>
      <c r="G1855" s="36" t="s">
        <v>1031</v>
      </c>
      <c r="H1855" s="36" t="str">
        <f t="shared" si="142"/>
        <v>_VCUGA</v>
      </c>
      <c r="I1855" s="36" t="s">
        <v>1032</v>
      </c>
      <c r="J1855" s="36" t="s">
        <v>1685</v>
      </c>
      <c r="K1855" s="36" t="str">
        <f t="shared" si="143"/>
        <v>_UKHDS</v>
      </c>
      <c r="L1855" s="36" t="s">
        <v>1686</v>
      </c>
      <c r="M1855" s="36" t="s">
        <v>1934</v>
      </c>
      <c r="N1855" s="36" t="str">
        <f t="shared" si="144"/>
        <v>_UKFAC</v>
      </c>
      <c r="O1855" s="36" t="s">
        <v>1935</v>
      </c>
      <c r="P1855" s="36" t="s">
        <v>2000</v>
      </c>
      <c r="Q1855" s="36" t="s">
        <v>2001</v>
      </c>
    </row>
    <row r="1856" spans="1:17">
      <c r="A1856" s="36" t="s">
        <v>9746</v>
      </c>
      <c r="B1856" s="36" t="str">
        <f t="shared" si="140"/>
        <v>_32446</v>
      </c>
      <c r="C1856" s="36" t="s">
        <v>2003</v>
      </c>
      <c r="D1856" s="36" t="s">
        <v>89</v>
      </c>
      <c r="E1856" s="36" t="str">
        <f t="shared" si="141"/>
        <v>_CAMSU</v>
      </c>
      <c r="F1856" s="36" t="s">
        <v>46</v>
      </c>
      <c r="G1856" s="36" t="s">
        <v>1031</v>
      </c>
      <c r="H1856" s="36" t="str">
        <f t="shared" si="142"/>
        <v>_VCUGA</v>
      </c>
      <c r="I1856" s="36" t="s">
        <v>1032</v>
      </c>
      <c r="J1856" s="36" t="s">
        <v>1685</v>
      </c>
      <c r="K1856" s="36" t="str">
        <f t="shared" si="143"/>
        <v>_UKHDS</v>
      </c>
      <c r="L1856" s="36" t="s">
        <v>1686</v>
      </c>
      <c r="M1856" s="36" t="s">
        <v>1934</v>
      </c>
      <c r="N1856" s="36" t="str">
        <f t="shared" si="144"/>
        <v>_UKFAC</v>
      </c>
      <c r="O1856" s="36" t="s">
        <v>1935</v>
      </c>
      <c r="P1856" s="36" t="s">
        <v>2000</v>
      </c>
      <c r="Q1856" s="36" t="s">
        <v>2001</v>
      </c>
    </row>
    <row r="1857" spans="1:17">
      <c r="A1857" s="36" t="s">
        <v>9747</v>
      </c>
      <c r="B1857" s="36" t="str">
        <f t="shared" si="140"/>
        <v>_32447</v>
      </c>
      <c r="C1857" s="36" t="s">
        <v>2004</v>
      </c>
      <c r="D1857" s="36" t="s">
        <v>89</v>
      </c>
      <c r="E1857" s="36" t="str">
        <f t="shared" si="141"/>
        <v>_CAMSU</v>
      </c>
      <c r="F1857" s="36" t="s">
        <v>46</v>
      </c>
      <c r="G1857" s="36" t="s">
        <v>1031</v>
      </c>
      <c r="H1857" s="36" t="str">
        <f t="shared" si="142"/>
        <v>_VCUGA</v>
      </c>
      <c r="I1857" s="36" t="s">
        <v>1032</v>
      </c>
      <c r="J1857" s="36" t="s">
        <v>1685</v>
      </c>
      <c r="K1857" s="36" t="str">
        <f t="shared" si="143"/>
        <v>_UKHDS</v>
      </c>
      <c r="L1857" s="36" t="s">
        <v>1686</v>
      </c>
      <c r="M1857" s="36" t="s">
        <v>1934</v>
      </c>
      <c r="N1857" s="36" t="str">
        <f t="shared" si="144"/>
        <v>_UKFAC</v>
      </c>
      <c r="O1857" s="36" t="s">
        <v>1935</v>
      </c>
      <c r="P1857" s="36" t="s">
        <v>2000</v>
      </c>
      <c r="Q1857" s="36" t="s">
        <v>2001</v>
      </c>
    </row>
    <row r="1858" spans="1:17">
      <c r="A1858" s="36" t="s">
        <v>9748</v>
      </c>
      <c r="B1858" s="36" t="str">
        <f t="shared" si="140"/>
        <v>_32448</v>
      </c>
      <c r="C1858" s="36" t="s">
        <v>2005</v>
      </c>
      <c r="D1858" s="36" t="s">
        <v>89</v>
      </c>
      <c r="E1858" s="36" t="str">
        <f t="shared" si="141"/>
        <v>_CAMSU</v>
      </c>
      <c r="F1858" s="36" t="s">
        <v>46</v>
      </c>
      <c r="G1858" s="36" t="s">
        <v>1031</v>
      </c>
      <c r="H1858" s="36" t="str">
        <f t="shared" si="142"/>
        <v>_VCUGA</v>
      </c>
      <c r="I1858" s="36" t="s">
        <v>1032</v>
      </c>
      <c r="J1858" s="36" t="s">
        <v>1685</v>
      </c>
      <c r="K1858" s="36" t="str">
        <f t="shared" si="143"/>
        <v>_UKHDS</v>
      </c>
      <c r="L1858" s="36" t="s">
        <v>1686</v>
      </c>
      <c r="M1858" s="36" t="s">
        <v>1934</v>
      </c>
      <c r="N1858" s="36" t="str">
        <f t="shared" si="144"/>
        <v>_UKFAC</v>
      </c>
      <c r="O1858" s="36" t="s">
        <v>1935</v>
      </c>
      <c r="P1858" s="36" t="s">
        <v>2000</v>
      </c>
      <c r="Q1858" s="36" t="s">
        <v>2001</v>
      </c>
    </row>
    <row r="1859" spans="1:17">
      <c r="A1859" s="36" t="s">
        <v>9749</v>
      </c>
      <c r="B1859" s="36" t="str">
        <f t="shared" si="140"/>
        <v>_32449</v>
      </c>
      <c r="C1859" s="36" t="s">
        <v>2006</v>
      </c>
      <c r="D1859" s="36" t="s">
        <v>89</v>
      </c>
      <c r="E1859" s="36" t="str">
        <f t="shared" si="141"/>
        <v>_CAMSU</v>
      </c>
      <c r="F1859" s="36" t="s">
        <v>46</v>
      </c>
      <c r="G1859" s="36" t="s">
        <v>1031</v>
      </c>
      <c r="H1859" s="36" t="str">
        <f t="shared" si="142"/>
        <v>_VCUGA</v>
      </c>
      <c r="I1859" s="36" t="s">
        <v>1032</v>
      </c>
      <c r="J1859" s="36" t="s">
        <v>1685</v>
      </c>
      <c r="K1859" s="36" t="str">
        <f t="shared" si="143"/>
        <v>_UKHDS</v>
      </c>
      <c r="L1859" s="36" t="s">
        <v>1686</v>
      </c>
      <c r="M1859" s="36" t="s">
        <v>1934</v>
      </c>
      <c r="N1859" s="36" t="str">
        <f t="shared" si="144"/>
        <v>_UKFAC</v>
      </c>
      <c r="O1859" s="36" t="s">
        <v>1935</v>
      </c>
      <c r="P1859" s="36" t="s">
        <v>2000</v>
      </c>
      <c r="Q1859" s="36" t="s">
        <v>2001</v>
      </c>
    </row>
    <row r="1860" spans="1:17">
      <c r="A1860" s="36" t="s">
        <v>9750</v>
      </c>
      <c r="B1860" s="36" t="str">
        <f t="shared" ref="B1860:B1923" si="145">"_"&amp;A1860</f>
        <v>_32450</v>
      </c>
      <c r="C1860" s="36" t="s">
        <v>2007</v>
      </c>
      <c r="D1860" s="36" t="s">
        <v>89</v>
      </c>
      <c r="E1860" s="36" t="str">
        <f t="shared" ref="E1860:E1923" si="146">"_"&amp;D1860</f>
        <v>_CAMSU</v>
      </c>
      <c r="F1860" s="36" t="s">
        <v>46</v>
      </c>
      <c r="G1860" s="36" t="s">
        <v>1031</v>
      </c>
      <c r="H1860" s="36" t="str">
        <f t="shared" ref="H1860:H1923" si="147">"_"&amp;G1860</f>
        <v>_VCUGA</v>
      </c>
      <c r="I1860" s="36" t="s">
        <v>1032</v>
      </c>
      <c r="J1860" s="36" t="s">
        <v>1685</v>
      </c>
      <c r="K1860" s="36" t="str">
        <f t="shared" ref="K1860:K1923" si="148">"_"&amp;J1860</f>
        <v>_UKHDS</v>
      </c>
      <c r="L1860" s="36" t="s">
        <v>1686</v>
      </c>
      <c r="M1860" s="36" t="s">
        <v>1934</v>
      </c>
      <c r="N1860" s="36" t="str">
        <f t="shared" ref="N1860:N1923" si="149">"_"&amp;M1860</f>
        <v>_UKFAC</v>
      </c>
      <c r="O1860" s="36" t="s">
        <v>1935</v>
      </c>
      <c r="P1860" s="36" t="s">
        <v>2000</v>
      </c>
      <c r="Q1860" s="36" t="s">
        <v>2001</v>
      </c>
    </row>
    <row r="1861" spans="1:17">
      <c r="A1861" s="36" t="s">
        <v>9751</v>
      </c>
      <c r="B1861" s="36" t="str">
        <f t="shared" si="145"/>
        <v>_32451</v>
      </c>
      <c r="C1861" s="36" t="s">
        <v>2008</v>
      </c>
      <c r="D1861" s="36" t="s">
        <v>89</v>
      </c>
      <c r="E1861" s="36" t="str">
        <f t="shared" si="146"/>
        <v>_CAMSU</v>
      </c>
      <c r="F1861" s="36" t="s">
        <v>46</v>
      </c>
      <c r="G1861" s="36" t="s">
        <v>1031</v>
      </c>
      <c r="H1861" s="36" t="str">
        <f t="shared" si="147"/>
        <v>_VCUGA</v>
      </c>
      <c r="I1861" s="36" t="s">
        <v>1032</v>
      </c>
      <c r="J1861" s="36" t="s">
        <v>1685</v>
      </c>
      <c r="K1861" s="36" t="str">
        <f t="shared" si="148"/>
        <v>_UKHDS</v>
      </c>
      <c r="L1861" s="36" t="s">
        <v>1686</v>
      </c>
      <c r="M1861" s="36" t="s">
        <v>1934</v>
      </c>
      <c r="N1861" s="36" t="str">
        <f t="shared" si="149"/>
        <v>_UKFAC</v>
      </c>
      <c r="O1861" s="36" t="s">
        <v>1935</v>
      </c>
      <c r="P1861" s="36" t="s">
        <v>2000</v>
      </c>
      <c r="Q1861" s="36" t="s">
        <v>2001</v>
      </c>
    </row>
    <row r="1862" spans="1:17">
      <c r="A1862" s="36" t="s">
        <v>9752</v>
      </c>
      <c r="B1862" s="36" t="str">
        <f t="shared" si="145"/>
        <v>_32452</v>
      </c>
      <c r="C1862" s="36" t="s">
        <v>2009</v>
      </c>
      <c r="D1862" s="36" t="s">
        <v>89</v>
      </c>
      <c r="E1862" s="36" t="str">
        <f t="shared" si="146"/>
        <v>_CAMSU</v>
      </c>
      <c r="F1862" s="36" t="s">
        <v>46</v>
      </c>
      <c r="G1862" s="36" t="s">
        <v>1031</v>
      </c>
      <c r="H1862" s="36" t="str">
        <f t="shared" si="147"/>
        <v>_VCUGA</v>
      </c>
      <c r="I1862" s="36" t="s">
        <v>1032</v>
      </c>
      <c r="J1862" s="36" t="s">
        <v>1685</v>
      </c>
      <c r="K1862" s="36" t="str">
        <f t="shared" si="148"/>
        <v>_UKHDS</v>
      </c>
      <c r="L1862" s="36" t="s">
        <v>1686</v>
      </c>
      <c r="M1862" s="36" t="s">
        <v>1934</v>
      </c>
      <c r="N1862" s="36" t="str">
        <f t="shared" si="149"/>
        <v>_UKFAC</v>
      </c>
      <c r="O1862" s="36" t="s">
        <v>1935</v>
      </c>
      <c r="P1862" s="36" t="s">
        <v>2000</v>
      </c>
      <c r="Q1862" s="36" t="s">
        <v>2001</v>
      </c>
    </row>
    <row r="1863" spans="1:17">
      <c r="A1863" s="36" t="s">
        <v>9753</v>
      </c>
      <c r="B1863" s="36" t="str">
        <f t="shared" si="145"/>
        <v>_19034</v>
      </c>
      <c r="C1863" s="36" t="s">
        <v>2012</v>
      </c>
      <c r="D1863" s="36" t="s">
        <v>89</v>
      </c>
      <c r="E1863" s="36" t="str">
        <f t="shared" si="146"/>
        <v>_CAMSU</v>
      </c>
      <c r="F1863" s="36" t="s">
        <v>46</v>
      </c>
      <c r="G1863" s="36" t="s">
        <v>1031</v>
      </c>
      <c r="H1863" s="36" t="str">
        <f t="shared" si="147"/>
        <v>_VCUGA</v>
      </c>
      <c r="I1863" s="36" t="s">
        <v>1032</v>
      </c>
      <c r="J1863" s="36" t="s">
        <v>1685</v>
      </c>
      <c r="K1863" s="36" t="str">
        <f t="shared" si="148"/>
        <v>_UKHDS</v>
      </c>
      <c r="L1863" s="36" t="s">
        <v>1686</v>
      </c>
      <c r="M1863" s="36" t="s">
        <v>1934</v>
      </c>
      <c r="N1863" s="36" t="str">
        <f t="shared" si="149"/>
        <v>_UKFAC</v>
      </c>
      <c r="O1863" s="36" t="s">
        <v>1935</v>
      </c>
      <c r="P1863" s="36" t="s">
        <v>2010</v>
      </c>
      <c r="Q1863" s="36" t="s">
        <v>2011</v>
      </c>
    </row>
    <row r="1864" spans="1:17">
      <c r="A1864" s="36" t="s">
        <v>9754</v>
      </c>
      <c r="B1864" s="36" t="str">
        <f t="shared" si="145"/>
        <v>_19035</v>
      </c>
      <c r="C1864" s="36" t="s">
        <v>2013</v>
      </c>
      <c r="D1864" s="36" t="s">
        <v>89</v>
      </c>
      <c r="E1864" s="36" t="str">
        <f t="shared" si="146"/>
        <v>_CAMSU</v>
      </c>
      <c r="F1864" s="36" t="s">
        <v>46</v>
      </c>
      <c r="G1864" s="36" t="s">
        <v>1031</v>
      </c>
      <c r="H1864" s="36" t="str">
        <f t="shared" si="147"/>
        <v>_VCUGA</v>
      </c>
      <c r="I1864" s="36" t="s">
        <v>1032</v>
      </c>
      <c r="J1864" s="36" t="s">
        <v>1685</v>
      </c>
      <c r="K1864" s="36" t="str">
        <f t="shared" si="148"/>
        <v>_UKHDS</v>
      </c>
      <c r="L1864" s="36" t="s">
        <v>1686</v>
      </c>
      <c r="M1864" s="36" t="s">
        <v>1934</v>
      </c>
      <c r="N1864" s="36" t="str">
        <f t="shared" si="149"/>
        <v>_UKFAC</v>
      </c>
      <c r="O1864" s="36" t="s">
        <v>1935</v>
      </c>
      <c r="P1864" s="36" t="s">
        <v>2010</v>
      </c>
      <c r="Q1864" s="36" t="s">
        <v>2011</v>
      </c>
    </row>
    <row r="1865" spans="1:17">
      <c r="A1865" s="36" t="s">
        <v>9755</v>
      </c>
      <c r="B1865" s="36" t="str">
        <f t="shared" si="145"/>
        <v>_19036</v>
      </c>
      <c r="C1865" s="36" t="s">
        <v>2014</v>
      </c>
      <c r="D1865" s="36" t="s">
        <v>89</v>
      </c>
      <c r="E1865" s="36" t="str">
        <f t="shared" si="146"/>
        <v>_CAMSU</v>
      </c>
      <c r="F1865" s="36" t="s">
        <v>46</v>
      </c>
      <c r="G1865" s="36" t="s">
        <v>1031</v>
      </c>
      <c r="H1865" s="36" t="str">
        <f t="shared" si="147"/>
        <v>_VCUGA</v>
      </c>
      <c r="I1865" s="36" t="s">
        <v>1032</v>
      </c>
      <c r="J1865" s="36" t="s">
        <v>1685</v>
      </c>
      <c r="K1865" s="36" t="str">
        <f t="shared" si="148"/>
        <v>_UKHDS</v>
      </c>
      <c r="L1865" s="36" t="s">
        <v>1686</v>
      </c>
      <c r="M1865" s="36" t="s">
        <v>1934</v>
      </c>
      <c r="N1865" s="36" t="str">
        <f t="shared" si="149"/>
        <v>_UKFAC</v>
      </c>
      <c r="O1865" s="36" t="s">
        <v>1935</v>
      </c>
      <c r="P1865" s="36" t="s">
        <v>2010</v>
      </c>
      <c r="Q1865" s="36" t="s">
        <v>2011</v>
      </c>
    </row>
    <row r="1866" spans="1:17">
      <c r="A1866" s="36" t="s">
        <v>9756</v>
      </c>
      <c r="B1866" s="36" t="str">
        <f t="shared" si="145"/>
        <v>_19037</v>
      </c>
      <c r="C1866" s="36" t="s">
        <v>2015</v>
      </c>
      <c r="D1866" s="36" t="s">
        <v>89</v>
      </c>
      <c r="E1866" s="36" t="str">
        <f t="shared" si="146"/>
        <v>_CAMSU</v>
      </c>
      <c r="F1866" s="36" t="s">
        <v>46</v>
      </c>
      <c r="G1866" s="36" t="s">
        <v>1031</v>
      </c>
      <c r="H1866" s="36" t="str">
        <f t="shared" si="147"/>
        <v>_VCUGA</v>
      </c>
      <c r="I1866" s="36" t="s">
        <v>1032</v>
      </c>
      <c r="J1866" s="36" t="s">
        <v>1685</v>
      </c>
      <c r="K1866" s="36" t="str">
        <f t="shared" si="148"/>
        <v>_UKHDS</v>
      </c>
      <c r="L1866" s="36" t="s">
        <v>1686</v>
      </c>
      <c r="M1866" s="36" t="s">
        <v>1934</v>
      </c>
      <c r="N1866" s="36" t="str">
        <f t="shared" si="149"/>
        <v>_UKFAC</v>
      </c>
      <c r="O1866" s="36" t="s">
        <v>1935</v>
      </c>
      <c r="P1866" s="36" t="s">
        <v>2010</v>
      </c>
      <c r="Q1866" s="36" t="s">
        <v>2011</v>
      </c>
    </row>
    <row r="1867" spans="1:17">
      <c r="A1867" s="36" t="s">
        <v>9757</v>
      </c>
      <c r="B1867" s="36" t="str">
        <f t="shared" si="145"/>
        <v>_19038</v>
      </c>
      <c r="C1867" s="36" t="s">
        <v>2016</v>
      </c>
      <c r="D1867" s="36" t="s">
        <v>89</v>
      </c>
      <c r="E1867" s="36" t="str">
        <f t="shared" si="146"/>
        <v>_CAMSU</v>
      </c>
      <c r="F1867" s="36" t="s">
        <v>46</v>
      </c>
      <c r="G1867" s="36" t="s">
        <v>1031</v>
      </c>
      <c r="H1867" s="36" t="str">
        <f t="shared" si="147"/>
        <v>_VCUGA</v>
      </c>
      <c r="I1867" s="36" t="s">
        <v>1032</v>
      </c>
      <c r="J1867" s="36" t="s">
        <v>1685</v>
      </c>
      <c r="K1867" s="36" t="str">
        <f t="shared" si="148"/>
        <v>_UKHDS</v>
      </c>
      <c r="L1867" s="36" t="s">
        <v>1686</v>
      </c>
      <c r="M1867" s="36" t="s">
        <v>1934</v>
      </c>
      <c r="N1867" s="36" t="str">
        <f t="shared" si="149"/>
        <v>_UKFAC</v>
      </c>
      <c r="O1867" s="36" t="s">
        <v>1935</v>
      </c>
      <c r="P1867" s="36" t="s">
        <v>2010</v>
      </c>
      <c r="Q1867" s="36" t="s">
        <v>2011</v>
      </c>
    </row>
    <row r="1868" spans="1:17">
      <c r="A1868" s="36" t="s">
        <v>9758</v>
      </c>
      <c r="B1868" s="36" t="str">
        <f t="shared" si="145"/>
        <v>_19039</v>
      </c>
      <c r="C1868" s="36" t="s">
        <v>2017</v>
      </c>
      <c r="D1868" s="36" t="s">
        <v>89</v>
      </c>
      <c r="E1868" s="36" t="str">
        <f t="shared" si="146"/>
        <v>_CAMSU</v>
      </c>
      <c r="F1868" s="36" t="s">
        <v>46</v>
      </c>
      <c r="G1868" s="36" t="s">
        <v>1031</v>
      </c>
      <c r="H1868" s="36" t="str">
        <f t="shared" si="147"/>
        <v>_VCUGA</v>
      </c>
      <c r="I1868" s="36" t="s">
        <v>1032</v>
      </c>
      <c r="J1868" s="36" t="s">
        <v>1685</v>
      </c>
      <c r="K1868" s="36" t="str">
        <f t="shared" si="148"/>
        <v>_UKHDS</v>
      </c>
      <c r="L1868" s="36" t="s">
        <v>1686</v>
      </c>
      <c r="M1868" s="36" t="s">
        <v>1934</v>
      </c>
      <c r="N1868" s="36" t="str">
        <f t="shared" si="149"/>
        <v>_UKFAC</v>
      </c>
      <c r="O1868" s="36" t="s">
        <v>1935</v>
      </c>
      <c r="P1868" s="36" t="s">
        <v>2010</v>
      </c>
      <c r="Q1868" s="36" t="s">
        <v>2011</v>
      </c>
    </row>
    <row r="1869" spans="1:17">
      <c r="A1869" s="36" t="s">
        <v>9759</v>
      </c>
      <c r="B1869" s="36" t="str">
        <f t="shared" si="145"/>
        <v>_19040</v>
      </c>
      <c r="C1869" s="36" t="s">
        <v>2018</v>
      </c>
      <c r="D1869" s="36" t="s">
        <v>89</v>
      </c>
      <c r="E1869" s="36" t="str">
        <f t="shared" si="146"/>
        <v>_CAMSU</v>
      </c>
      <c r="F1869" s="36" t="s">
        <v>46</v>
      </c>
      <c r="G1869" s="36" t="s">
        <v>1031</v>
      </c>
      <c r="H1869" s="36" t="str">
        <f t="shared" si="147"/>
        <v>_VCUGA</v>
      </c>
      <c r="I1869" s="36" t="s">
        <v>1032</v>
      </c>
      <c r="J1869" s="36" t="s">
        <v>1685</v>
      </c>
      <c r="K1869" s="36" t="str">
        <f t="shared" si="148"/>
        <v>_UKHDS</v>
      </c>
      <c r="L1869" s="36" t="s">
        <v>1686</v>
      </c>
      <c r="M1869" s="36" t="s">
        <v>1934</v>
      </c>
      <c r="N1869" s="36" t="str">
        <f t="shared" si="149"/>
        <v>_UKFAC</v>
      </c>
      <c r="O1869" s="36" t="s">
        <v>1935</v>
      </c>
      <c r="P1869" s="36" t="s">
        <v>2010</v>
      </c>
      <c r="Q1869" s="36" t="s">
        <v>2011</v>
      </c>
    </row>
    <row r="1870" spans="1:17">
      <c r="A1870" s="36" t="s">
        <v>9760</v>
      </c>
      <c r="B1870" s="36" t="str">
        <f t="shared" si="145"/>
        <v>_19041</v>
      </c>
      <c r="C1870" s="36" t="s">
        <v>2019</v>
      </c>
      <c r="D1870" s="36" t="s">
        <v>89</v>
      </c>
      <c r="E1870" s="36" t="str">
        <f t="shared" si="146"/>
        <v>_CAMSU</v>
      </c>
      <c r="F1870" s="36" t="s">
        <v>46</v>
      </c>
      <c r="G1870" s="36" t="s">
        <v>1031</v>
      </c>
      <c r="H1870" s="36" t="str">
        <f t="shared" si="147"/>
        <v>_VCUGA</v>
      </c>
      <c r="I1870" s="36" t="s">
        <v>1032</v>
      </c>
      <c r="J1870" s="36" t="s">
        <v>1685</v>
      </c>
      <c r="K1870" s="36" t="str">
        <f t="shared" si="148"/>
        <v>_UKHDS</v>
      </c>
      <c r="L1870" s="36" t="s">
        <v>1686</v>
      </c>
      <c r="M1870" s="36" t="s">
        <v>1934</v>
      </c>
      <c r="N1870" s="36" t="str">
        <f t="shared" si="149"/>
        <v>_UKFAC</v>
      </c>
      <c r="O1870" s="36" t="s">
        <v>1935</v>
      </c>
      <c r="P1870" s="36" t="s">
        <v>2010</v>
      </c>
      <c r="Q1870" s="36" t="s">
        <v>2011</v>
      </c>
    </row>
    <row r="1871" spans="1:17">
      <c r="A1871" s="36" t="s">
        <v>9761</v>
      </c>
      <c r="B1871" s="36" t="str">
        <f t="shared" si="145"/>
        <v>_19043</v>
      </c>
      <c r="C1871" s="36" t="s">
        <v>2022</v>
      </c>
      <c r="D1871" s="36" t="s">
        <v>89</v>
      </c>
      <c r="E1871" s="36" t="str">
        <f t="shared" si="146"/>
        <v>_CAMSU</v>
      </c>
      <c r="F1871" s="36" t="s">
        <v>46</v>
      </c>
      <c r="G1871" s="36" t="s">
        <v>1031</v>
      </c>
      <c r="H1871" s="36" t="str">
        <f t="shared" si="147"/>
        <v>_VCUGA</v>
      </c>
      <c r="I1871" s="36" t="s">
        <v>1032</v>
      </c>
      <c r="J1871" s="36" t="s">
        <v>1685</v>
      </c>
      <c r="K1871" s="36" t="str">
        <f t="shared" si="148"/>
        <v>_UKHDS</v>
      </c>
      <c r="L1871" s="36" t="s">
        <v>1686</v>
      </c>
      <c r="M1871" s="36" t="s">
        <v>1934</v>
      </c>
      <c r="N1871" s="36" t="str">
        <f t="shared" si="149"/>
        <v>_UKFAC</v>
      </c>
      <c r="O1871" s="36" t="s">
        <v>1935</v>
      </c>
      <c r="P1871" s="36" t="s">
        <v>2020</v>
      </c>
      <c r="Q1871" s="36" t="s">
        <v>2021</v>
      </c>
    </row>
    <row r="1872" spans="1:17">
      <c r="A1872" s="36" t="s">
        <v>9762</v>
      </c>
      <c r="B1872" s="36" t="str">
        <f t="shared" si="145"/>
        <v>_19044</v>
      </c>
      <c r="C1872" s="36" t="s">
        <v>2023</v>
      </c>
      <c r="D1872" s="36" t="s">
        <v>89</v>
      </c>
      <c r="E1872" s="36" t="str">
        <f t="shared" si="146"/>
        <v>_CAMSU</v>
      </c>
      <c r="F1872" s="36" t="s">
        <v>46</v>
      </c>
      <c r="G1872" s="36" t="s">
        <v>1031</v>
      </c>
      <c r="H1872" s="36" t="str">
        <f t="shared" si="147"/>
        <v>_VCUGA</v>
      </c>
      <c r="I1872" s="36" t="s">
        <v>1032</v>
      </c>
      <c r="J1872" s="36" t="s">
        <v>1685</v>
      </c>
      <c r="K1872" s="36" t="str">
        <f t="shared" si="148"/>
        <v>_UKHDS</v>
      </c>
      <c r="L1872" s="36" t="s">
        <v>1686</v>
      </c>
      <c r="M1872" s="36" t="s">
        <v>1934</v>
      </c>
      <c r="N1872" s="36" t="str">
        <f t="shared" si="149"/>
        <v>_UKFAC</v>
      </c>
      <c r="O1872" s="36" t="s">
        <v>1935</v>
      </c>
      <c r="P1872" s="36" t="s">
        <v>2020</v>
      </c>
      <c r="Q1872" s="36" t="s">
        <v>2021</v>
      </c>
    </row>
    <row r="1873" spans="1:17">
      <c r="A1873" s="36" t="s">
        <v>9763</v>
      </c>
      <c r="B1873" s="36" t="str">
        <f t="shared" si="145"/>
        <v>_19045</v>
      </c>
      <c r="C1873" s="36" t="s">
        <v>2024</v>
      </c>
      <c r="D1873" s="36" t="s">
        <v>89</v>
      </c>
      <c r="E1873" s="36" t="str">
        <f t="shared" si="146"/>
        <v>_CAMSU</v>
      </c>
      <c r="F1873" s="36" t="s">
        <v>46</v>
      </c>
      <c r="G1873" s="36" t="s">
        <v>1031</v>
      </c>
      <c r="H1873" s="36" t="str">
        <f t="shared" si="147"/>
        <v>_VCUGA</v>
      </c>
      <c r="I1873" s="36" t="s">
        <v>1032</v>
      </c>
      <c r="J1873" s="36" t="s">
        <v>1685</v>
      </c>
      <c r="K1873" s="36" t="str">
        <f t="shared" si="148"/>
        <v>_UKHDS</v>
      </c>
      <c r="L1873" s="36" t="s">
        <v>1686</v>
      </c>
      <c r="M1873" s="36" t="s">
        <v>1934</v>
      </c>
      <c r="N1873" s="36" t="str">
        <f t="shared" si="149"/>
        <v>_UKFAC</v>
      </c>
      <c r="O1873" s="36" t="s">
        <v>1935</v>
      </c>
      <c r="P1873" s="36" t="s">
        <v>2020</v>
      </c>
      <c r="Q1873" s="36" t="s">
        <v>2021</v>
      </c>
    </row>
    <row r="1874" spans="1:17">
      <c r="A1874" s="36" t="s">
        <v>9764</v>
      </c>
      <c r="B1874" s="36" t="str">
        <f t="shared" si="145"/>
        <v>_19046</v>
      </c>
      <c r="C1874" s="36" t="s">
        <v>2025</v>
      </c>
      <c r="D1874" s="36" t="s">
        <v>89</v>
      </c>
      <c r="E1874" s="36" t="str">
        <f t="shared" si="146"/>
        <v>_CAMSU</v>
      </c>
      <c r="F1874" s="36" t="s">
        <v>46</v>
      </c>
      <c r="G1874" s="36" t="s">
        <v>1031</v>
      </c>
      <c r="H1874" s="36" t="str">
        <f t="shared" si="147"/>
        <v>_VCUGA</v>
      </c>
      <c r="I1874" s="36" t="s">
        <v>1032</v>
      </c>
      <c r="J1874" s="36" t="s">
        <v>1685</v>
      </c>
      <c r="K1874" s="36" t="str">
        <f t="shared" si="148"/>
        <v>_UKHDS</v>
      </c>
      <c r="L1874" s="36" t="s">
        <v>1686</v>
      </c>
      <c r="M1874" s="36" t="s">
        <v>1934</v>
      </c>
      <c r="N1874" s="36" t="str">
        <f t="shared" si="149"/>
        <v>_UKFAC</v>
      </c>
      <c r="O1874" s="36" t="s">
        <v>1935</v>
      </c>
      <c r="P1874" s="36" t="s">
        <v>2020</v>
      </c>
      <c r="Q1874" s="36" t="s">
        <v>2021</v>
      </c>
    </row>
    <row r="1875" spans="1:17">
      <c r="A1875" s="36" t="s">
        <v>9765</v>
      </c>
      <c r="B1875" s="36" t="str">
        <f t="shared" si="145"/>
        <v>_19047</v>
      </c>
      <c r="C1875" s="36" t="s">
        <v>2026</v>
      </c>
      <c r="D1875" s="36" t="s">
        <v>89</v>
      </c>
      <c r="E1875" s="36" t="str">
        <f t="shared" si="146"/>
        <v>_CAMSU</v>
      </c>
      <c r="F1875" s="36" t="s">
        <v>46</v>
      </c>
      <c r="G1875" s="36" t="s">
        <v>1031</v>
      </c>
      <c r="H1875" s="36" t="str">
        <f t="shared" si="147"/>
        <v>_VCUGA</v>
      </c>
      <c r="I1875" s="36" t="s">
        <v>1032</v>
      </c>
      <c r="J1875" s="36" t="s">
        <v>1685</v>
      </c>
      <c r="K1875" s="36" t="str">
        <f t="shared" si="148"/>
        <v>_UKHDS</v>
      </c>
      <c r="L1875" s="36" t="s">
        <v>1686</v>
      </c>
      <c r="M1875" s="36" t="s">
        <v>1934</v>
      </c>
      <c r="N1875" s="36" t="str">
        <f t="shared" si="149"/>
        <v>_UKFAC</v>
      </c>
      <c r="O1875" s="36" t="s">
        <v>1935</v>
      </c>
      <c r="P1875" s="36" t="s">
        <v>2020</v>
      </c>
      <c r="Q1875" s="36" t="s">
        <v>2021</v>
      </c>
    </row>
    <row r="1876" spans="1:17">
      <c r="A1876" s="36" t="s">
        <v>9766</v>
      </c>
      <c r="B1876" s="36" t="str">
        <f t="shared" si="145"/>
        <v>_19048</v>
      </c>
      <c r="C1876" s="36" t="s">
        <v>2027</v>
      </c>
      <c r="D1876" s="36" t="s">
        <v>89</v>
      </c>
      <c r="E1876" s="36" t="str">
        <f t="shared" si="146"/>
        <v>_CAMSU</v>
      </c>
      <c r="F1876" s="36" t="s">
        <v>46</v>
      </c>
      <c r="G1876" s="36" t="s">
        <v>1031</v>
      </c>
      <c r="H1876" s="36" t="str">
        <f t="shared" si="147"/>
        <v>_VCUGA</v>
      </c>
      <c r="I1876" s="36" t="s">
        <v>1032</v>
      </c>
      <c r="J1876" s="36" t="s">
        <v>1685</v>
      </c>
      <c r="K1876" s="36" t="str">
        <f t="shared" si="148"/>
        <v>_UKHDS</v>
      </c>
      <c r="L1876" s="36" t="s">
        <v>1686</v>
      </c>
      <c r="M1876" s="36" t="s">
        <v>1934</v>
      </c>
      <c r="N1876" s="36" t="str">
        <f t="shared" si="149"/>
        <v>_UKFAC</v>
      </c>
      <c r="O1876" s="36" t="s">
        <v>1935</v>
      </c>
      <c r="P1876" s="36" t="s">
        <v>2020</v>
      </c>
      <c r="Q1876" s="36" t="s">
        <v>2021</v>
      </c>
    </row>
    <row r="1877" spans="1:17">
      <c r="A1877" s="36" t="s">
        <v>9767</v>
      </c>
      <c r="B1877" s="36" t="str">
        <f t="shared" si="145"/>
        <v>_19049</v>
      </c>
      <c r="C1877" s="36" t="s">
        <v>2028</v>
      </c>
      <c r="D1877" s="36" t="s">
        <v>89</v>
      </c>
      <c r="E1877" s="36" t="str">
        <f t="shared" si="146"/>
        <v>_CAMSU</v>
      </c>
      <c r="F1877" s="36" t="s">
        <v>46</v>
      </c>
      <c r="G1877" s="36" t="s">
        <v>1031</v>
      </c>
      <c r="H1877" s="36" t="str">
        <f t="shared" si="147"/>
        <v>_VCUGA</v>
      </c>
      <c r="I1877" s="36" t="s">
        <v>1032</v>
      </c>
      <c r="J1877" s="36" t="s">
        <v>1685</v>
      </c>
      <c r="K1877" s="36" t="str">
        <f t="shared" si="148"/>
        <v>_UKHDS</v>
      </c>
      <c r="L1877" s="36" t="s">
        <v>1686</v>
      </c>
      <c r="M1877" s="36" t="s">
        <v>1934</v>
      </c>
      <c r="N1877" s="36" t="str">
        <f t="shared" si="149"/>
        <v>_UKFAC</v>
      </c>
      <c r="O1877" s="36" t="s">
        <v>1935</v>
      </c>
      <c r="P1877" s="36" t="s">
        <v>2020</v>
      </c>
      <c r="Q1877" s="36" t="s">
        <v>2021</v>
      </c>
    </row>
    <row r="1878" spans="1:17">
      <c r="A1878" s="36" t="s">
        <v>9768</v>
      </c>
      <c r="B1878" s="36" t="str">
        <f t="shared" si="145"/>
        <v>_19050</v>
      </c>
      <c r="C1878" s="36" t="s">
        <v>2029</v>
      </c>
      <c r="D1878" s="36" t="s">
        <v>89</v>
      </c>
      <c r="E1878" s="36" t="str">
        <f t="shared" si="146"/>
        <v>_CAMSU</v>
      </c>
      <c r="F1878" s="36" t="s">
        <v>46</v>
      </c>
      <c r="G1878" s="36" t="s">
        <v>1031</v>
      </c>
      <c r="H1878" s="36" t="str">
        <f t="shared" si="147"/>
        <v>_VCUGA</v>
      </c>
      <c r="I1878" s="36" t="s">
        <v>1032</v>
      </c>
      <c r="J1878" s="36" t="s">
        <v>1685</v>
      </c>
      <c r="K1878" s="36" t="str">
        <f t="shared" si="148"/>
        <v>_UKHDS</v>
      </c>
      <c r="L1878" s="36" t="s">
        <v>1686</v>
      </c>
      <c r="M1878" s="36" t="s">
        <v>1934</v>
      </c>
      <c r="N1878" s="36" t="str">
        <f t="shared" si="149"/>
        <v>_UKFAC</v>
      </c>
      <c r="O1878" s="36" t="s">
        <v>1935</v>
      </c>
      <c r="P1878" s="36" t="s">
        <v>2020</v>
      </c>
      <c r="Q1878" s="36" t="s">
        <v>2021</v>
      </c>
    </row>
    <row r="1879" spans="1:17">
      <c r="A1879" s="36" t="s">
        <v>9769</v>
      </c>
      <c r="B1879" s="36" t="str">
        <f t="shared" si="145"/>
        <v>_19052</v>
      </c>
      <c r="C1879" s="36" t="s">
        <v>2032</v>
      </c>
      <c r="D1879" s="36" t="s">
        <v>89</v>
      </c>
      <c r="E1879" s="36" t="str">
        <f t="shared" si="146"/>
        <v>_CAMSU</v>
      </c>
      <c r="F1879" s="36" t="s">
        <v>46</v>
      </c>
      <c r="G1879" s="36" t="s">
        <v>1031</v>
      </c>
      <c r="H1879" s="36" t="str">
        <f t="shared" si="147"/>
        <v>_VCUGA</v>
      </c>
      <c r="I1879" s="36" t="s">
        <v>1032</v>
      </c>
      <c r="J1879" s="36" t="s">
        <v>1685</v>
      </c>
      <c r="K1879" s="36" t="str">
        <f t="shared" si="148"/>
        <v>_UKHDS</v>
      </c>
      <c r="L1879" s="36" t="s">
        <v>1686</v>
      </c>
      <c r="M1879" s="36" t="s">
        <v>1934</v>
      </c>
      <c r="N1879" s="36" t="str">
        <f t="shared" si="149"/>
        <v>_UKFAC</v>
      </c>
      <c r="O1879" s="36" t="s">
        <v>1935</v>
      </c>
      <c r="P1879" s="36" t="s">
        <v>2030</v>
      </c>
      <c r="Q1879" s="36" t="s">
        <v>2031</v>
      </c>
    </row>
    <row r="1880" spans="1:17">
      <c r="A1880" s="36" t="s">
        <v>9770</v>
      </c>
      <c r="B1880" s="36" t="str">
        <f t="shared" si="145"/>
        <v>_19053</v>
      </c>
      <c r="C1880" s="36" t="s">
        <v>2033</v>
      </c>
      <c r="D1880" s="36" t="s">
        <v>89</v>
      </c>
      <c r="E1880" s="36" t="str">
        <f t="shared" si="146"/>
        <v>_CAMSU</v>
      </c>
      <c r="F1880" s="36" t="s">
        <v>46</v>
      </c>
      <c r="G1880" s="36" t="s">
        <v>1031</v>
      </c>
      <c r="H1880" s="36" t="str">
        <f t="shared" si="147"/>
        <v>_VCUGA</v>
      </c>
      <c r="I1880" s="36" t="s">
        <v>1032</v>
      </c>
      <c r="J1880" s="36" t="s">
        <v>1685</v>
      </c>
      <c r="K1880" s="36" t="str">
        <f t="shared" si="148"/>
        <v>_UKHDS</v>
      </c>
      <c r="L1880" s="36" t="s">
        <v>1686</v>
      </c>
      <c r="M1880" s="36" t="s">
        <v>1934</v>
      </c>
      <c r="N1880" s="36" t="str">
        <f t="shared" si="149"/>
        <v>_UKFAC</v>
      </c>
      <c r="O1880" s="36" t="s">
        <v>1935</v>
      </c>
      <c r="P1880" s="36" t="s">
        <v>2030</v>
      </c>
      <c r="Q1880" s="36" t="s">
        <v>2031</v>
      </c>
    </row>
    <row r="1881" spans="1:17">
      <c r="A1881" s="36" t="s">
        <v>9771</v>
      </c>
      <c r="B1881" s="36" t="str">
        <f t="shared" si="145"/>
        <v>_19054</v>
      </c>
      <c r="C1881" s="36" t="s">
        <v>2034</v>
      </c>
      <c r="D1881" s="36" t="s">
        <v>89</v>
      </c>
      <c r="E1881" s="36" t="str">
        <f t="shared" si="146"/>
        <v>_CAMSU</v>
      </c>
      <c r="F1881" s="36" t="s">
        <v>46</v>
      </c>
      <c r="G1881" s="36" t="s">
        <v>1031</v>
      </c>
      <c r="H1881" s="36" t="str">
        <f t="shared" si="147"/>
        <v>_VCUGA</v>
      </c>
      <c r="I1881" s="36" t="s">
        <v>1032</v>
      </c>
      <c r="J1881" s="36" t="s">
        <v>1685</v>
      </c>
      <c r="K1881" s="36" t="str">
        <f t="shared" si="148"/>
        <v>_UKHDS</v>
      </c>
      <c r="L1881" s="36" t="s">
        <v>1686</v>
      </c>
      <c r="M1881" s="36" t="s">
        <v>1934</v>
      </c>
      <c r="N1881" s="36" t="str">
        <f t="shared" si="149"/>
        <v>_UKFAC</v>
      </c>
      <c r="O1881" s="36" t="s">
        <v>1935</v>
      </c>
      <c r="P1881" s="36" t="s">
        <v>2030</v>
      </c>
      <c r="Q1881" s="36" t="s">
        <v>2031</v>
      </c>
    </row>
    <row r="1882" spans="1:17">
      <c r="A1882" s="36" t="s">
        <v>9772</v>
      </c>
      <c r="B1882" s="36" t="str">
        <f t="shared" si="145"/>
        <v>_19055</v>
      </c>
      <c r="C1882" s="36" t="s">
        <v>2035</v>
      </c>
      <c r="D1882" s="36" t="s">
        <v>89</v>
      </c>
      <c r="E1882" s="36" t="str">
        <f t="shared" si="146"/>
        <v>_CAMSU</v>
      </c>
      <c r="F1882" s="36" t="s">
        <v>46</v>
      </c>
      <c r="G1882" s="36" t="s">
        <v>1031</v>
      </c>
      <c r="H1882" s="36" t="str">
        <f t="shared" si="147"/>
        <v>_VCUGA</v>
      </c>
      <c r="I1882" s="36" t="s">
        <v>1032</v>
      </c>
      <c r="J1882" s="36" t="s">
        <v>1685</v>
      </c>
      <c r="K1882" s="36" t="str">
        <f t="shared" si="148"/>
        <v>_UKHDS</v>
      </c>
      <c r="L1882" s="36" t="s">
        <v>1686</v>
      </c>
      <c r="M1882" s="36" t="s">
        <v>1934</v>
      </c>
      <c r="N1882" s="36" t="str">
        <f t="shared" si="149"/>
        <v>_UKFAC</v>
      </c>
      <c r="O1882" s="36" t="s">
        <v>1935</v>
      </c>
      <c r="P1882" s="36" t="s">
        <v>2030</v>
      </c>
      <c r="Q1882" s="36" t="s">
        <v>2031</v>
      </c>
    </row>
    <row r="1883" spans="1:17">
      <c r="A1883" s="36" t="s">
        <v>9773</v>
      </c>
      <c r="B1883" s="36" t="str">
        <f t="shared" si="145"/>
        <v>_19056</v>
      </c>
      <c r="C1883" s="36" t="s">
        <v>2036</v>
      </c>
      <c r="D1883" s="36" t="s">
        <v>89</v>
      </c>
      <c r="E1883" s="36" t="str">
        <f t="shared" si="146"/>
        <v>_CAMSU</v>
      </c>
      <c r="F1883" s="36" t="s">
        <v>46</v>
      </c>
      <c r="G1883" s="36" t="s">
        <v>1031</v>
      </c>
      <c r="H1883" s="36" t="str">
        <f t="shared" si="147"/>
        <v>_VCUGA</v>
      </c>
      <c r="I1883" s="36" t="s">
        <v>1032</v>
      </c>
      <c r="J1883" s="36" t="s">
        <v>1685</v>
      </c>
      <c r="K1883" s="36" t="str">
        <f t="shared" si="148"/>
        <v>_UKHDS</v>
      </c>
      <c r="L1883" s="36" t="s">
        <v>1686</v>
      </c>
      <c r="M1883" s="36" t="s">
        <v>1934</v>
      </c>
      <c r="N1883" s="36" t="str">
        <f t="shared" si="149"/>
        <v>_UKFAC</v>
      </c>
      <c r="O1883" s="36" t="s">
        <v>1935</v>
      </c>
      <c r="P1883" s="36" t="s">
        <v>2030</v>
      </c>
      <c r="Q1883" s="36" t="s">
        <v>2031</v>
      </c>
    </row>
    <row r="1884" spans="1:17">
      <c r="A1884" s="36" t="s">
        <v>9774</v>
      </c>
      <c r="B1884" s="36" t="str">
        <f t="shared" si="145"/>
        <v>_19057</v>
      </c>
      <c r="C1884" s="36" t="s">
        <v>2037</v>
      </c>
      <c r="D1884" s="36" t="s">
        <v>89</v>
      </c>
      <c r="E1884" s="36" t="str">
        <f t="shared" si="146"/>
        <v>_CAMSU</v>
      </c>
      <c r="F1884" s="36" t="s">
        <v>46</v>
      </c>
      <c r="G1884" s="36" t="s">
        <v>1031</v>
      </c>
      <c r="H1884" s="36" t="str">
        <f t="shared" si="147"/>
        <v>_VCUGA</v>
      </c>
      <c r="I1884" s="36" t="s">
        <v>1032</v>
      </c>
      <c r="J1884" s="36" t="s">
        <v>1685</v>
      </c>
      <c r="K1884" s="36" t="str">
        <f t="shared" si="148"/>
        <v>_UKHDS</v>
      </c>
      <c r="L1884" s="36" t="s">
        <v>1686</v>
      </c>
      <c r="M1884" s="36" t="s">
        <v>1934</v>
      </c>
      <c r="N1884" s="36" t="str">
        <f t="shared" si="149"/>
        <v>_UKFAC</v>
      </c>
      <c r="O1884" s="36" t="s">
        <v>1935</v>
      </c>
      <c r="P1884" s="36" t="s">
        <v>2030</v>
      </c>
      <c r="Q1884" s="36" t="s">
        <v>2031</v>
      </c>
    </row>
    <row r="1885" spans="1:17">
      <c r="A1885" s="36" t="s">
        <v>9775</v>
      </c>
      <c r="B1885" s="36" t="str">
        <f t="shared" si="145"/>
        <v>_19058</v>
      </c>
      <c r="C1885" s="36" t="s">
        <v>2038</v>
      </c>
      <c r="D1885" s="36" t="s">
        <v>89</v>
      </c>
      <c r="E1885" s="36" t="str">
        <f t="shared" si="146"/>
        <v>_CAMSU</v>
      </c>
      <c r="F1885" s="36" t="s">
        <v>46</v>
      </c>
      <c r="G1885" s="36" t="s">
        <v>1031</v>
      </c>
      <c r="H1885" s="36" t="str">
        <f t="shared" si="147"/>
        <v>_VCUGA</v>
      </c>
      <c r="I1885" s="36" t="s">
        <v>1032</v>
      </c>
      <c r="J1885" s="36" t="s">
        <v>1685</v>
      </c>
      <c r="K1885" s="36" t="str">
        <f t="shared" si="148"/>
        <v>_UKHDS</v>
      </c>
      <c r="L1885" s="36" t="s">
        <v>1686</v>
      </c>
      <c r="M1885" s="36" t="s">
        <v>1934</v>
      </c>
      <c r="N1885" s="36" t="str">
        <f t="shared" si="149"/>
        <v>_UKFAC</v>
      </c>
      <c r="O1885" s="36" t="s">
        <v>1935</v>
      </c>
      <c r="P1885" s="36" t="s">
        <v>2030</v>
      </c>
      <c r="Q1885" s="36" t="s">
        <v>2031</v>
      </c>
    </row>
    <row r="1886" spans="1:17">
      <c r="A1886" s="36" t="s">
        <v>9776</v>
      </c>
      <c r="B1886" s="36" t="str">
        <f t="shared" si="145"/>
        <v>_19059</v>
      </c>
      <c r="C1886" s="36" t="s">
        <v>2039</v>
      </c>
      <c r="D1886" s="36" t="s">
        <v>89</v>
      </c>
      <c r="E1886" s="36" t="str">
        <f t="shared" si="146"/>
        <v>_CAMSU</v>
      </c>
      <c r="F1886" s="36" t="s">
        <v>46</v>
      </c>
      <c r="G1886" s="36" t="s">
        <v>1031</v>
      </c>
      <c r="H1886" s="36" t="str">
        <f t="shared" si="147"/>
        <v>_VCUGA</v>
      </c>
      <c r="I1886" s="36" t="s">
        <v>1032</v>
      </c>
      <c r="J1886" s="36" t="s">
        <v>1685</v>
      </c>
      <c r="K1886" s="36" t="str">
        <f t="shared" si="148"/>
        <v>_UKHDS</v>
      </c>
      <c r="L1886" s="36" t="s">
        <v>1686</v>
      </c>
      <c r="M1886" s="36" t="s">
        <v>1934</v>
      </c>
      <c r="N1886" s="36" t="str">
        <f t="shared" si="149"/>
        <v>_UKFAC</v>
      </c>
      <c r="O1886" s="36" t="s">
        <v>1935</v>
      </c>
      <c r="P1886" s="36" t="s">
        <v>2030</v>
      </c>
      <c r="Q1886" s="36" t="s">
        <v>2031</v>
      </c>
    </row>
    <row r="1887" spans="1:17">
      <c r="A1887" s="36" t="s">
        <v>9777</v>
      </c>
      <c r="B1887" s="36" t="str">
        <f t="shared" si="145"/>
        <v>_19061</v>
      </c>
      <c r="C1887" s="36" t="s">
        <v>2042</v>
      </c>
      <c r="D1887" s="36" t="s">
        <v>89</v>
      </c>
      <c r="E1887" s="36" t="str">
        <f t="shared" si="146"/>
        <v>_CAMSU</v>
      </c>
      <c r="F1887" s="36" t="s">
        <v>46</v>
      </c>
      <c r="G1887" s="36" t="s">
        <v>1031</v>
      </c>
      <c r="H1887" s="36" t="str">
        <f t="shared" si="147"/>
        <v>_VCUGA</v>
      </c>
      <c r="I1887" s="36" t="s">
        <v>1032</v>
      </c>
      <c r="J1887" s="36" t="s">
        <v>1685</v>
      </c>
      <c r="K1887" s="36" t="str">
        <f t="shared" si="148"/>
        <v>_UKHDS</v>
      </c>
      <c r="L1887" s="36" t="s">
        <v>1686</v>
      </c>
      <c r="M1887" s="36" t="s">
        <v>1934</v>
      </c>
      <c r="N1887" s="36" t="str">
        <f t="shared" si="149"/>
        <v>_UKFAC</v>
      </c>
      <c r="O1887" s="36" t="s">
        <v>1935</v>
      </c>
      <c r="P1887" s="36" t="s">
        <v>2040</v>
      </c>
      <c r="Q1887" s="36" t="s">
        <v>2041</v>
      </c>
    </row>
    <row r="1888" spans="1:17">
      <c r="A1888" s="36" t="s">
        <v>9778</v>
      </c>
      <c r="B1888" s="36" t="str">
        <f t="shared" si="145"/>
        <v>_19062</v>
      </c>
      <c r="C1888" s="36" t="s">
        <v>2043</v>
      </c>
      <c r="D1888" s="36" t="s">
        <v>89</v>
      </c>
      <c r="E1888" s="36" t="str">
        <f t="shared" si="146"/>
        <v>_CAMSU</v>
      </c>
      <c r="F1888" s="36" t="s">
        <v>46</v>
      </c>
      <c r="G1888" s="36" t="s">
        <v>1031</v>
      </c>
      <c r="H1888" s="36" t="str">
        <f t="shared" si="147"/>
        <v>_VCUGA</v>
      </c>
      <c r="I1888" s="36" t="s">
        <v>1032</v>
      </c>
      <c r="J1888" s="36" t="s">
        <v>1685</v>
      </c>
      <c r="K1888" s="36" t="str">
        <f t="shared" si="148"/>
        <v>_UKHDS</v>
      </c>
      <c r="L1888" s="36" t="s">
        <v>1686</v>
      </c>
      <c r="M1888" s="36" t="s">
        <v>1934</v>
      </c>
      <c r="N1888" s="36" t="str">
        <f t="shared" si="149"/>
        <v>_UKFAC</v>
      </c>
      <c r="O1888" s="36" t="s">
        <v>1935</v>
      </c>
      <c r="P1888" s="36" t="s">
        <v>2040</v>
      </c>
      <c r="Q1888" s="36" t="s">
        <v>2041</v>
      </c>
    </row>
    <row r="1889" spans="1:17">
      <c r="A1889" s="36" t="s">
        <v>9779</v>
      </c>
      <c r="B1889" s="36" t="str">
        <f t="shared" si="145"/>
        <v>_19063</v>
      </c>
      <c r="C1889" s="36" t="s">
        <v>2044</v>
      </c>
      <c r="D1889" s="36" t="s">
        <v>89</v>
      </c>
      <c r="E1889" s="36" t="str">
        <f t="shared" si="146"/>
        <v>_CAMSU</v>
      </c>
      <c r="F1889" s="36" t="s">
        <v>46</v>
      </c>
      <c r="G1889" s="36" t="s">
        <v>1031</v>
      </c>
      <c r="H1889" s="36" t="str">
        <f t="shared" si="147"/>
        <v>_VCUGA</v>
      </c>
      <c r="I1889" s="36" t="s">
        <v>1032</v>
      </c>
      <c r="J1889" s="36" t="s">
        <v>1685</v>
      </c>
      <c r="K1889" s="36" t="str">
        <f t="shared" si="148"/>
        <v>_UKHDS</v>
      </c>
      <c r="L1889" s="36" t="s">
        <v>1686</v>
      </c>
      <c r="M1889" s="36" t="s">
        <v>1934</v>
      </c>
      <c r="N1889" s="36" t="str">
        <f t="shared" si="149"/>
        <v>_UKFAC</v>
      </c>
      <c r="O1889" s="36" t="s">
        <v>1935</v>
      </c>
      <c r="P1889" s="36" t="s">
        <v>2040</v>
      </c>
      <c r="Q1889" s="36" t="s">
        <v>2041</v>
      </c>
    </row>
    <row r="1890" spans="1:17">
      <c r="A1890" s="36" t="s">
        <v>9780</v>
      </c>
      <c r="B1890" s="36" t="str">
        <f t="shared" si="145"/>
        <v>_19064</v>
      </c>
      <c r="C1890" s="36" t="s">
        <v>2045</v>
      </c>
      <c r="D1890" s="36" t="s">
        <v>89</v>
      </c>
      <c r="E1890" s="36" t="str">
        <f t="shared" si="146"/>
        <v>_CAMSU</v>
      </c>
      <c r="F1890" s="36" t="s">
        <v>46</v>
      </c>
      <c r="G1890" s="36" t="s">
        <v>1031</v>
      </c>
      <c r="H1890" s="36" t="str">
        <f t="shared" si="147"/>
        <v>_VCUGA</v>
      </c>
      <c r="I1890" s="36" t="s">
        <v>1032</v>
      </c>
      <c r="J1890" s="36" t="s">
        <v>1685</v>
      </c>
      <c r="K1890" s="36" t="str">
        <f t="shared" si="148"/>
        <v>_UKHDS</v>
      </c>
      <c r="L1890" s="36" t="s">
        <v>1686</v>
      </c>
      <c r="M1890" s="36" t="s">
        <v>1934</v>
      </c>
      <c r="N1890" s="36" t="str">
        <f t="shared" si="149"/>
        <v>_UKFAC</v>
      </c>
      <c r="O1890" s="36" t="s">
        <v>1935</v>
      </c>
      <c r="P1890" s="36" t="s">
        <v>2040</v>
      </c>
      <c r="Q1890" s="36" t="s">
        <v>2041</v>
      </c>
    </row>
    <row r="1891" spans="1:17">
      <c r="A1891" s="36" t="s">
        <v>9781</v>
      </c>
      <c r="B1891" s="36" t="str">
        <f t="shared" si="145"/>
        <v>_19065</v>
      </c>
      <c r="C1891" s="36" t="s">
        <v>2046</v>
      </c>
      <c r="D1891" s="36" t="s">
        <v>89</v>
      </c>
      <c r="E1891" s="36" t="str">
        <f t="shared" si="146"/>
        <v>_CAMSU</v>
      </c>
      <c r="F1891" s="36" t="s">
        <v>46</v>
      </c>
      <c r="G1891" s="36" t="s">
        <v>1031</v>
      </c>
      <c r="H1891" s="36" t="str">
        <f t="shared" si="147"/>
        <v>_VCUGA</v>
      </c>
      <c r="I1891" s="36" t="s">
        <v>1032</v>
      </c>
      <c r="J1891" s="36" t="s">
        <v>1685</v>
      </c>
      <c r="K1891" s="36" t="str">
        <f t="shared" si="148"/>
        <v>_UKHDS</v>
      </c>
      <c r="L1891" s="36" t="s">
        <v>1686</v>
      </c>
      <c r="M1891" s="36" t="s">
        <v>1934</v>
      </c>
      <c r="N1891" s="36" t="str">
        <f t="shared" si="149"/>
        <v>_UKFAC</v>
      </c>
      <c r="O1891" s="36" t="s">
        <v>1935</v>
      </c>
      <c r="P1891" s="36" t="s">
        <v>2040</v>
      </c>
      <c r="Q1891" s="36" t="s">
        <v>2041</v>
      </c>
    </row>
    <row r="1892" spans="1:17">
      <c r="A1892" s="36" t="s">
        <v>9782</v>
      </c>
      <c r="B1892" s="36" t="str">
        <f t="shared" si="145"/>
        <v>_19066</v>
      </c>
      <c r="C1892" s="36" t="s">
        <v>2047</v>
      </c>
      <c r="D1892" s="36" t="s">
        <v>89</v>
      </c>
      <c r="E1892" s="36" t="str">
        <f t="shared" si="146"/>
        <v>_CAMSU</v>
      </c>
      <c r="F1892" s="36" t="s">
        <v>46</v>
      </c>
      <c r="G1892" s="36" t="s">
        <v>1031</v>
      </c>
      <c r="H1892" s="36" t="str">
        <f t="shared" si="147"/>
        <v>_VCUGA</v>
      </c>
      <c r="I1892" s="36" t="s">
        <v>1032</v>
      </c>
      <c r="J1892" s="36" t="s">
        <v>1685</v>
      </c>
      <c r="K1892" s="36" t="str">
        <f t="shared" si="148"/>
        <v>_UKHDS</v>
      </c>
      <c r="L1892" s="36" t="s">
        <v>1686</v>
      </c>
      <c r="M1892" s="36" t="s">
        <v>1934</v>
      </c>
      <c r="N1892" s="36" t="str">
        <f t="shared" si="149"/>
        <v>_UKFAC</v>
      </c>
      <c r="O1892" s="36" t="s">
        <v>1935</v>
      </c>
      <c r="P1892" s="36" t="s">
        <v>2040</v>
      </c>
      <c r="Q1892" s="36" t="s">
        <v>2041</v>
      </c>
    </row>
    <row r="1893" spans="1:17">
      <c r="A1893" s="36" t="s">
        <v>9783</v>
      </c>
      <c r="B1893" s="36" t="str">
        <f t="shared" si="145"/>
        <v>_19067</v>
      </c>
      <c r="C1893" s="36" t="s">
        <v>2048</v>
      </c>
      <c r="D1893" s="36" t="s">
        <v>89</v>
      </c>
      <c r="E1893" s="36" t="str">
        <f t="shared" si="146"/>
        <v>_CAMSU</v>
      </c>
      <c r="F1893" s="36" t="s">
        <v>46</v>
      </c>
      <c r="G1893" s="36" t="s">
        <v>1031</v>
      </c>
      <c r="H1893" s="36" t="str">
        <f t="shared" si="147"/>
        <v>_VCUGA</v>
      </c>
      <c r="I1893" s="36" t="s">
        <v>1032</v>
      </c>
      <c r="J1893" s="36" t="s">
        <v>1685</v>
      </c>
      <c r="K1893" s="36" t="str">
        <f t="shared" si="148"/>
        <v>_UKHDS</v>
      </c>
      <c r="L1893" s="36" t="s">
        <v>1686</v>
      </c>
      <c r="M1893" s="36" t="s">
        <v>1934</v>
      </c>
      <c r="N1893" s="36" t="str">
        <f t="shared" si="149"/>
        <v>_UKFAC</v>
      </c>
      <c r="O1893" s="36" t="s">
        <v>1935</v>
      </c>
      <c r="P1893" s="36" t="s">
        <v>2040</v>
      </c>
      <c r="Q1893" s="36" t="s">
        <v>2041</v>
      </c>
    </row>
    <row r="1894" spans="1:17">
      <c r="A1894" s="36" t="s">
        <v>9784</v>
      </c>
      <c r="B1894" s="36" t="str">
        <f t="shared" si="145"/>
        <v>_19068</v>
      </c>
      <c r="C1894" s="36" t="s">
        <v>2049</v>
      </c>
      <c r="D1894" s="36" t="s">
        <v>89</v>
      </c>
      <c r="E1894" s="36" t="str">
        <f t="shared" si="146"/>
        <v>_CAMSU</v>
      </c>
      <c r="F1894" s="36" t="s">
        <v>46</v>
      </c>
      <c r="G1894" s="36" t="s">
        <v>1031</v>
      </c>
      <c r="H1894" s="36" t="str">
        <f t="shared" si="147"/>
        <v>_VCUGA</v>
      </c>
      <c r="I1894" s="36" t="s">
        <v>1032</v>
      </c>
      <c r="J1894" s="36" t="s">
        <v>1685</v>
      </c>
      <c r="K1894" s="36" t="str">
        <f t="shared" si="148"/>
        <v>_UKHDS</v>
      </c>
      <c r="L1894" s="36" t="s">
        <v>1686</v>
      </c>
      <c r="M1894" s="36" t="s">
        <v>1934</v>
      </c>
      <c r="N1894" s="36" t="str">
        <f t="shared" si="149"/>
        <v>_UKFAC</v>
      </c>
      <c r="O1894" s="36" t="s">
        <v>1935</v>
      </c>
      <c r="P1894" s="36" t="s">
        <v>2040</v>
      </c>
      <c r="Q1894" s="36" t="s">
        <v>2041</v>
      </c>
    </row>
    <row r="1895" spans="1:17">
      <c r="A1895" s="36" t="s">
        <v>9785</v>
      </c>
      <c r="B1895" s="36" t="str">
        <f t="shared" si="145"/>
        <v>_19082</v>
      </c>
      <c r="C1895" s="36" t="s">
        <v>2054</v>
      </c>
      <c r="D1895" s="36" t="s">
        <v>89</v>
      </c>
      <c r="E1895" s="36" t="str">
        <f t="shared" si="146"/>
        <v>_CAMSU</v>
      </c>
      <c r="F1895" s="36" t="s">
        <v>46</v>
      </c>
      <c r="G1895" s="36" t="s">
        <v>1031</v>
      </c>
      <c r="H1895" s="36" t="str">
        <f t="shared" si="147"/>
        <v>_VCUGA</v>
      </c>
      <c r="I1895" s="36" t="s">
        <v>1032</v>
      </c>
      <c r="J1895" s="36" t="s">
        <v>1685</v>
      </c>
      <c r="K1895" s="36" t="str">
        <f t="shared" si="148"/>
        <v>_UKHDS</v>
      </c>
      <c r="L1895" s="36" t="s">
        <v>1686</v>
      </c>
      <c r="M1895" s="36" t="s">
        <v>2050</v>
      </c>
      <c r="N1895" s="36" t="str">
        <f t="shared" si="149"/>
        <v>_UKFAM</v>
      </c>
      <c r="O1895" s="36" t="s">
        <v>2051</v>
      </c>
      <c r="P1895" s="36" t="s">
        <v>2052</v>
      </c>
      <c r="Q1895" s="36" t="s">
        <v>2053</v>
      </c>
    </row>
    <row r="1896" spans="1:17">
      <c r="A1896" s="36" t="s">
        <v>9786</v>
      </c>
      <c r="B1896" s="36" t="str">
        <f t="shared" si="145"/>
        <v>_19083</v>
      </c>
      <c r="C1896" s="36" t="s">
        <v>2055</v>
      </c>
      <c r="D1896" s="36" t="s">
        <v>89</v>
      </c>
      <c r="E1896" s="36" t="str">
        <f t="shared" si="146"/>
        <v>_CAMSU</v>
      </c>
      <c r="F1896" s="36" t="s">
        <v>46</v>
      </c>
      <c r="G1896" s="36" t="s">
        <v>1031</v>
      </c>
      <c r="H1896" s="36" t="str">
        <f t="shared" si="147"/>
        <v>_VCUGA</v>
      </c>
      <c r="I1896" s="36" t="s">
        <v>1032</v>
      </c>
      <c r="J1896" s="36" t="s">
        <v>1685</v>
      </c>
      <c r="K1896" s="36" t="str">
        <f t="shared" si="148"/>
        <v>_UKHDS</v>
      </c>
      <c r="L1896" s="36" t="s">
        <v>1686</v>
      </c>
      <c r="M1896" s="36" t="s">
        <v>2050</v>
      </c>
      <c r="N1896" s="36" t="str">
        <f t="shared" si="149"/>
        <v>_UKFAM</v>
      </c>
      <c r="O1896" s="36" t="s">
        <v>2051</v>
      </c>
      <c r="P1896" s="36" t="s">
        <v>2052</v>
      </c>
      <c r="Q1896" s="36" t="s">
        <v>2053</v>
      </c>
    </row>
    <row r="1897" spans="1:17">
      <c r="A1897" s="36" t="s">
        <v>9787</v>
      </c>
      <c r="B1897" s="36" t="str">
        <f t="shared" si="145"/>
        <v>_19084</v>
      </c>
      <c r="C1897" s="36" t="s">
        <v>2056</v>
      </c>
      <c r="D1897" s="36" t="s">
        <v>89</v>
      </c>
      <c r="E1897" s="36" t="str">
        <f t="shared" si="146"/>
        <v>_CAMSU</v>
      </c>
      <c r="F1897" s="36" t="s">
        <v>46</v>
      </c>
      <c r="G1897" s="36" t="s">
        <v>1031</v>
      </c>
      <c r="H1897" s="36" t="str">
        <f t="shared" si="147"/>
        <v>_VCUGA</v>
      </c>
      <c r="I1897" s="36" t="s">
        <v>1032</v>
      </c>
      <c r="J1897" s="36" t="s">
        <v>1685</v>
      </c>
      <c r="K1897" s="36" t="str">
        <f t="shared" si="148"/>
        <v>_UKHDS</v>
      </c>
      <c r="L1897" s="36" t="s">
        <v>1686</v>
      </c>
      <c r="M1897" s="36" t="s">
        <v>2050</v>
      </c>
      <c r="N1897" s="36" t="str">
        <f t="shared" si="149"/>
        <v>_UKFAM</v>
      </c>
      <c r="O1897" s="36" t="s">
        <v>2051</v>
      </c>
      <c r="P1897" s="36" t="s">
        <v>2052</v>
      </c>
      <c r="Q1897" s="36" t="s">
        <v>2053</v>
      </c>
    </row>
    <row r="1898" spans="1:17">
      <c r="A1898" s="36" t="s">
        <v>9788</v>
      </c>
      <c r="B1898" s="36" t="str">
        <f t="shared" si="145"/>
        <v>_19085</v>
      </c>
      <c r="C1898" s="36" t="s">
        <v>2057</v>
      </c>
      <c r="D1898" s="36" t="s">
        <v>89</v>
      </c>
      <c r="E1898" s="36" t="str">
        <f t="shared" si="146"/>
        <v>_CAMSU</v>
      </c>
      <c r="F1898" s="36" t="s">
        <v>46</v>
      </c>
      <c r="G1898" s="36" t="s">
        <v>1031</v>
      </c>
      <c r="H1898" s="36" t="str">
        <f t="shared" si="147"/>
        <v>_VCUGA</v>
      </c>
      <c r="I1898" s="36" t="s">
        <v>1032</v>
      </c>
      <c r="J1898" s="36" t="s">
        <v>1685</v>
      </c>
      <c r="K1898" s="36" t="str">
        <f t="shared" si="148"/>
        <v>_UKHDS</v>
      </c>
      <c r="L1898" s="36" t="s">
        <v>1686</v>
      </c>
      <c r="M1898" s="36" t="s">
        <v>2050</v>
      </c>
      <c r="N1898" s="36" t="str">
        <f t="shared" si="149"/>
        <v>_UKFAM</v>
      </c>
      <c r="O1898" s="36" t="s">
        <v>2051</v>
      </c>
      <c r="P1898" s="36" t="s">
        <v>2052</v>
      </c>
      <c r="Q1898" s="36" t="s">
        <v>2053</v>
      </c>
    </row>
    <row r="1899" spans="1:17">
      <c r="A1899" s="36" t="s">
        <v>9789</v>
      </c>
      <c r="B1899" s="36" t="str">
        <f t="shared" si="145"/>
        <v>_19086</v>
      </c>
      <c r="C1899" s="36" t="s">
        <v>2058</v>
      </c>
      <c r="D1899" s="36" t="s">
        <v>89</v>
      </c>
      <c r="E1899" s="36" t="str">
        <f t="shared" si="146"/>
        <v>_CAMSU</v>
      </c>
      <c r="F1899" s="36" t="s">
        <v>46</v>
      </c>
      <c r="G1899" s="36" t="s">
        <v>1031</v>
      </c>
      <c r="H1899" s="36" t="str">
        <f t="shared" si="147"/>
        <v>_VCUGA</v>
      </c>
      <c r="I1899" s="36" t="s">
        <v>1032</v>
      </c>
      <c r="J1899" s="36" t="s">
        <v>1685</v>
      </c>
      <c r="K1899" s="36" t="str">
        <f t="shared" si="148"/>
        <v>_UKHDS</v>
      </c>
      <c r="L1899" s="36" t="s">
        <v>1686</v>
      </c>
      <c r="M1899" s="36" t="s">
        <v>2050</v>
      </c>
      <c r="N1899" s="36" t="str">
        <f t="shared" si="149"/>
        <v>_UKFAM</v>
      </c>
      <c r="O1899" s="36" t="s">
        <v>2051</v>
      </c>
      <c r="P1899" s="36" t="s">
        <v>2052</v>
      </c>
      <c r="Q1899" s="36" t="s">
        <v>2053</v>
      </c>
    </row>
    <row r="1900" spans="1:17">
      <c r="A1900" s="36" t="s">
        <v>9790</v>
      </c>
      <c r="B1900" s="36" t="str">
        <f t="shared" si="145"/>
        <v>_19087</v>
      </c>
      <c r="C1900" s="36" t="s">
        <v>2059</v>
      </c>
      <c r="D1900" s="36" t="s">
        <v>89</v>
      </c>
      <c r="E1900" s="36" t="str">
        <f t="shared" si="146"/>
        <v>_CAMSU</v>
      </c>
      <c r="F1900" s="36" t="s">
        <v>46</v>
      </c>
      <c r="G1900" s="36" t="s">
        <v>1031</v>
      </c>
      <c r="H1900" s="36" t="str">
        <f t="shared" si="147"/>
        <v>_VCUGA</v>
      </c>
      <c r="I1900" s="36" t="s">
        <v>1032</v>
      </c>
      <c r="J1900" s="36" t="s">
        <v>1685</v>
      </c>
      <c r="K1900" s="36" t="str">
        <f t="shared" si="148"/>
        <v>_UKHDS</v>
      </c>
      <c r="L1900" s="36" t="s">
        <v>1686</v>
      </c>
      <c r="M1900" s="36" t="s">
        <v>2050</v>
      </c>
      <c r="N1900" s="36" t="str">
        <f t="shared" si="149"/>
        <v>_UKFAM</v>
      </c>
      <c r="O1900" s="36" t="s">
        <v>2051</v>
      </c>
      <c r="P1900" s="36" t="s">
        <v>2052</v>
      </c>
      <c r="Q1900" s="36" t="s">
        <v>2053</v>
      </c>
    </row>
    <row r="1901" spans="1:17">
      <c r="A1901" s="36" t="s">
        <v>9791</v>
      </c>
      <c r="B1901" s="36" t="str">
        <f t="shared" si="145"/>
        <v>_19088</v>
      </c>
      <c r="C1901" s="36" t="s">
        <v>2060</v>
      </c>
      <c r="D1901" s="36" t="s">
        <v>89</v>
      </c>
      <c r="E1901" s="36" t="str">
        <f t="shared" si="146"/>
        <v>_CAMSU</v>
      </c>
      <c r="F1901" s="36" t="s">
        <v>46</v>
      </c>
      <c r="G1901" s="36" t="s">
        <v>1031</v>
      </c>
      <c r="H1901" s="36" t="str">
        <f t="shared" si="147"/>
        <v>_VCUGA</v>
      </c>
      <c r="I1901" s="36" t="s">
        <v>1032</v>
      </c>
      <c r="J1901" s="36" t="s">
        <v>1685</v>
      </c>
      <c r="K1901" s="36" t="str">
        <f t="shared" si="148"/>
        <v>_UKHDS</v>
      </c>
      <c r="L1901" s="36" t="s">
        <v>1686</v>
      </c>
      <c r="M1901" s="36" t="s">
        <v>2050</v>
      </c>
      <c r="N1901" s="36" t="str">
        <f t="shared" si="149"/>
        <v>_UKFAM</v>
      </c>
      <c r="O1901" s="36" t="s">
        <v>2051</v>
      </c>
      <c r="P1901" s="36" t="s">
        <v>2052</v>
      </c>
      <c r="Q1901" s="36" t="s">
        <v>2053</v>
      </c>
    </row>
    <row r="1902" spans="1:17">
      <c r="A1902" s="36" t="s">
        <v>9792</v>
      </c>
      <c r="B1902" s="36" t="str">
        <f t="shared" si="145"/>
        <v>_19089</v>
      </c>
      <c r="C1902" s="36" t="s">
        <v>2061</v>
      </c>
      <c r="D1902" s="36" t="s">
        <v>89</v>
      </c>
      <c r="E1902" s="36" t="str">
        <f t="shared" si="146"/>
        <v>_CAMSU</v>
      </c>
      <c r="F1902" s="36" t="s">
        <v>46</v>
      </c>
      <c r="G1902" s="36" t="s">
        <v>1031</v>
      </c>
      <c r="H1902" s="36" t="str">
        <f t="shared" si="147"/>
        <v>_VCUGA</v>
      </c>
      <c r="I1902" s="36" t="s">
        <v>1032</v>
      </c>
      <c r="J1902" s="36" t="s">
        <v>1685</v>
      </c>
      <c r="K1902" s="36" t="str">
        <f t="shared" si="148"/>
        <v>_UKHDS</v>
      </c>
      <c r="L1902" s="36" t="s">
        <v>1686</v>
      </c>
      <c r="M1902" s="36" t="s">
        <v>2050</v>
      </c>
      <c r="N1902" s="36" t="str">
        <f t="shared" si="149"/>
        <v>_UKFAM</v>
      </c>
      <c r="O1902" s="36" t="s">
        <v>2051</v>
      </c>
      <c r="P1902" s="36" t="s">
        <v>2052</v>
      </c>
      <c r="Q1902" s="36" t="s">
        <v>2053</v>
      </c>
    </row>
    <row r="1903" spans="1:17">
      <c r="A1903" s="36" t="s">
        <v>9793</v>
      </c>
      <c r="B1903" s="36" t="str">
        <f t="shared" si="145"/>
        <v>_19090</v>
      </c>
      <c r="C1903" s="36" t="s">
        <v>2062</v>
      </c>
      <c r="D1903" s="36" t="s">
        <v>89</v>
      </c>
      <c r="E1903" s="36" t="str">
        <f t="shared" si="146"/>
        <v>_CAMSU</v>
      </c>
      <c r="F1903" s="36" t="s">
        <v>46</v>
      </c>
      <c r="G1903" s="36" t="s">
        <v>1031</v>
      </c>
      <c r="H1903" s="36" t="str">
        <f t="shared" si="147"/>
        <v>_VCUGA</v>
      </c>
      <c r="I1903" s="36" t="s">
        <v>1032</v>
      </c>
      <c r="J1903" s="36" t="s">
        <v>1685</v>
      </c>
      <c r="K1903" s="36" t="str">
        <f t="shared" si="148"/>
        <v>_UKHDS</v>
      </c>
      <c r="L1903" s="36" t="s">
        <v>1686</v>
      </c>
      <c r="M1903" s="36" t="s">
        <v>2050</v>
      </c>
      <c r="N1903" s="36" t="str">
        <f t="shared" si="149"/>
        <v>_UKFAM</v>
      </c>
      <c r="O1903" s="36" t="s">
        <v>2051</v>
      </c>
      <c r="P1903" s="36" t="s">
        <v>2052</v>
      </c>
      <c r="Q1903" s="36" t="s">
        <v>2053</v>
      </c>
    </row>
    <row r="1904" spans="1:17">
      <c r="A1904" s="36" t="s">
        <v>9794</v>
      </c>
      <c r="B1904" s="36" t="str">
        <f t="shared" si="145"/>
        <v>_19092</v>
      </c>
      <c r="C1904" s="36" t="s">
        <v>9795</v>
      </c>
      <c r="D1904" s="36" t="s">
        <v>89</v>
      </c>
      <c r="E1904" s="36" t="str">
        <f t="shared" si="146"/>
        <v>_CAMSU</v>
      </c>
      <c r="F1904" s="36" t="s">
        <v>46</v>
      </c>
      <c r="G1904" s="36" t="s">
        <v>1031</v>
      </c>
      <c r="H1904" s="36" t="str">
        <f t="shared" si="147"/>
        <v>_VCUGA</v>
      </c>
      <c r="I1904" s="36" t="s">
        <v>1032</v>
      </c>
      <c r="J1904" s="36" t="s">
        <v>1685</v>
      </c>
      <c r="K1904" s="36" t="str">
        <f t="shared" si="148"/>
        <v>_UKHDS</v>
      </c>
      <c r="L1904" s="36" t="s">
        <v>1686</v>
      </c>
      <c r="M1904" s="36" t="s">
        <v>2050</v>
      </c>
      <c r="N1904" s="36" t="str">
        <f t="shared" si="149"/>
        <v>_UKFAM</v>
      </c>
      <c r="O1904" s="36" t="s">
        <v>2051</v>
      </c>
      <c r="P1904" s="36" t="s">
        <v>2063</v>
      </c>
      <c r="Q1904" s="36" t="s">
        <v>2064</v>
      </c>
    </row>
    <row r="1905" spans="1:17">
      <c r="A1905" s="36" t="s">
        <v>9796</v>
      </c>
      <c r="B1905" s="36" t="str">
        <f t="shared" si="145"/>
        <v>_19093</v>
      </c>
      <c r="C1905" s="36" t="s">
        <v>9797</v>
      </c>
      <c r="D1905" s="36" t="s">
        <v>89</v>
      </c>
      <c r="E1905" s="36" t="str">
        <f t="shared" si="146"/>
        <v>_CAMSU</v>
      </c>
      <c r="F1905" s="36" t="s">
        <v>46</v>
      </c>
      <c r="G1905" s="36" t="s">
        <v>1031</v>
      </c>
      <c r="H1905" s="36" t="str">
        <f t="shared" si="147"/>
        <v>_VCUGA</v>
      </c>
      <c r="I1905" s="36" t="s">
        <v>1032</v>
      </c>
      <c r="J1905" s="36" t="s">
        <v>1685</v>
      </c>
      <c r="K1905" s="36" t="str">
        <f t="shared" si="148"/>
        <v>_UKHDS</v>
      </c>
      <c r="L1905" s="36" t="s">
        <v>1686</v>
      </c>
      <c r="M1905" s="36" t="s">
        <v>2050</v>
      </c>
      <c r="N1905" s="36" t="str">
        <f t="shared" si="149"/>
        <v>_UKFAM</v>
      </c>
      <c r="O1905" s="36" t="s">
        <v>2051</v>
      </c>
      <c r="P1905" s="36" t="s">
        <v>2063</v>
      </c>
      <c r="Q1905" s="36" t="s">
        <v>2064</v>
      </c>
    </row>
    <row r="1906" spans="1:17">
      <c r="A1906" s="36" t="s">
        <v>9798</v>
      </c>
      <c r="B1906" s="36" t="str">
        <f t="shared" si="145"/>
        <v>_19094</v>
      </c>
      <c r="C1906" s="36" t="s">
        <v>9799</v>
      </c>
      <c r="D1906" s="36" t="s">
        <v>89</v>
      </c>
      <c r="E1906" s="36" t="str">
        <f t="shared" si="146"/>
        <v>_CAMSU</v>
      </c>
      <c r="F1906" s="36" t="s">
        <v>46</v>
      </c>
      <c r="G1906" s="36" t="s">
        <v>1031</v>
      </c>
      <c r="H1906" s="36" t="str">
        <f t="shared" si="147"/>
        <v>_VCUGA</v>
      </c>
      <c r="I1906" s="36" t="s">
        <v>1032</v>
      </c>
      <c r="J1906" s="36" t="s">
        <v>1685</v>
      </c>
      <c r="K1906" s="36" t="str">
        <f t="shared" si="148"/>
        <v>_UKHDS</v>
      </c>
      <c r="L1906" s="36" t="s">
        <v>1686</v>
      </c>
      <c r="M1906" s="36" t="s">
        <v>2050</v>
      </c>
      <c r="N1906" s="36" t="str">
        <f t="shared" si="149"/>
        <v>_UKFAM</v>
      </c>
      <c r="O1906" s="36" t="s">
        <v>2051</v>
      </c>
      <c r="P1906" s="36" t="s">
        <v>2063</v>
      </c>
      <c r="Q1906" s="36" t="s">
        <v>2064</v>
      </c>
    </row>
    <row r="1907" spans="1:17">
      <c r="A1907" s="36" t="s">
        <v>9800</v>
      </c>
      <c r="B1907" s="36" t="str">
        <f t="shared" si="145"/>
        <v>_19095</v>
      </c>
      <c r="C1907" s="36" t="s">
        <v>9801</v>
      </c>
      <c r="D1907" s="36" t="s">
        <v>89</v>
      </c>
      <c r="E1907" s="36" t="str">
        <f t="shared" si="146"/>
        <v>_CAMSU</v>
      </c>
      <c r="F1907" s="36" t="s">
        <v>46</v>
      </c>
      <c r="G1907" s="36" t="s">
        <v>1031</v>
      </c>
      <c r="H1907" s="36" t="str">
        <f t="shared" si="147"/>
        <v>_VCUGA</v>
      </c>
      <c r="I1907" s="36" t="s">
        <v>1032</v>
      </c>
      <c r="J1907" s="36" t="s">
        <v>1685</v>
      </c>
      <c r="K1907" s="36" t="str">
        <f t="shared" si="148"/>
        <v>_UKHDS</v>
      </c>
      <c r="L1907" s="36" t="s">
        <v>1686</v>
      </c>
      <c r="M1907" s="36" t="s">
        <v>2050</v>
      </c>
      <c r="N1907" s="36" t="str">
        <f t="shared" si="149"/>
        <v>_UKFAM</v>
      </c>
      <c r="O1907" s="36" t="s">
        <v>2051</v>
      </c>
      <c r="P1907" s="36" t="s">
        <v>2063</v>
      </c>
      <c r="Q1907" s="36" t="s">
        <v>2064</v>
      </c>
    </row>
    <row r="1908" spans="1:17">
      <c r="A1908" s="36" t="s">
        <v>9802</v>
      </c>
      <c r="B1908" s="36" t="str">
        <f t="shared" si="145"/>
        <v>_19096</v>
      </c>
      <c r="C1908" s="36" t="s">
        <v>9803</v>
      </c>
      <c r="D1908" s="36" t="s">
        <v>89</v>
      </c>
      <c r="E1908" s="36" t="str">
        <f t="shared" si="146"/>
        <v>_CAMSU</v>
      </c>
      <c r="F1908" s="36" t="s">
        <v>46</v>
      </c>
      <c r="G1908" s="36" t="s">
        <v>1031</v>
      </c>
      <c r="H1908" s="36" t="str">
        <f t="shared" si="147"/>
        <v>_VCUGA</v>
      </c>
      <c r="I1908" s="36" t="s">
        <v>1032</v>
      </c>
      <c r="J1908" s="36" t="s">
        <v>1685</v>
      </c>
      <c r="K1908" s="36" t="str">
        <f t="shared" si="148"/>
        <v>_UKHDS</v>
      </c>
      <c r="L1908" s="36" t="s">
        <v>1686</v>
      </c>
      <c r="M1908" s="36" t="s">
        <v>2050</v>
      </c>
      <c r="N1908" s="36" t="str">
        <f t="shared" si="149"/>
        <v>_UKFAM</v>
      </c>
      <c r="O1908" s="36" t="s">
        <v>2051</v>
      </c>
      <c r="P1908" s="36" t="s">
        <v>2063</v>
      </c>
      <c r="Q1908" s="36" t="s">
        <v>2064</v>
      </c>
    </row>
    <row r="1909" spans="1:17">
      <c r="A1909" s="36" t="s">
        <v>9804</v>
      </c>
      <c r="B1909" s="36" t="str">
        <f t="shared" si="145"/>
        <v>_19099</v>
      </c>
      <c r="C1909" s="36" t="s">
        <v>9805</v>
      </c>
      <c r="D1909" s="36" t="s">
        <v>89</v>
      </c>
      <c r="E1909" s="36" t="str">
        <f t="shared" si="146"/>
        <v>_CAMSU</v>
      </c>
      <c r="F1909" s="36" t="s">
        <v>46</v>
      </c>
      <c r="G1909" s="36" t="s">
        <v>1031</v>
      </c>
      <c r="H1909" s="36" t="str">
        <f t="shared" si="147"/>
        <v>_VCUGA</v>
      </c>
      <c r="I1909" s="36" t="s">
        <v>1032</v>
      </c>
      <c r="J1909" s="36" t="s">
        <v>1685</v>
      </c>
      <c r="K1909" s="36" t="str">
        <f t="shared" si="148"/>
        <v>_UKHDS</v>
      </c>
      <c r="L1909" s="36" t="s">
        <v>1686</v>
      </c>
      <c r="M1909" s="36" t="s">
        <v>2050</v>
      </c>
      <c r="N1909" s="36" t="str">
        <f t="shared" si="149"/>
        <v>_UKFAM</v>
      </c>
      <c r="O1909" s="36" t="s">
        <v>2051</v>
      </c>
      <c r="P1909" s="36" t="s">
        <v>2063</v>
      </c>
      <c r="Q1909" s="36" t="s">
        <v>2064</v>
      </c>
    </row>
    <row r="1910" spans="1:17">
      <c r="A1910" s="36" t="s">
        <v>9806</v>
      </c>
      <c r="B1910" s="36" t="str">
        <f t="shared" si="145"/>
        <v>_19100</v>
      </c>
      <c r="C1910" s="36" t="s">
        <v>9807</v>
      </c>
      <c r="D1910" s="36" t="s">
        <v>89</v>
      </c>
      <c r="E1910" s="36" t="str">
        <f t="shared" si="146"/>
        <v>_CAMSU</v>
      </c>
      <c r="F1910" s="36" t="s">
        <v>46</v>
      </c>
      <c r="G1910" s="36" t="s">
        <v>1031</v>
      </c>
      <c r="H1910" s="36" t="str">
        <f t="shared" si="147"/>
        <v>_VCUGA</v>
      </c>
      <c r="I1910" s="36" t="s">
        <v>1032</v>
      </c>
      <c r="J1910" s="36" t="s">
        <v>1685</v>
      </c>
      <c r="K1910" s="36" t="str">
        <f t="shared" si="148"/>
        <v>_UKHDS</v>
      </c>
      <c r="L1910" s="36" t="s">
        <v>1686</v>
      </c>
      <c r="M1910" s="36" t="s">
        <v>2050</v>
      </c>
      <c r="N1910" s="36" t="str">
        <f t="shared" si="149"/>
        <v>_UKFAM</v>
      </c>
      <c r="O1910" s="36" t="s">
        <v>2051</v>
      </c>
      <c r="P1910" s="36" t="s">
        <v>2063</v>
      </c>
      <c r="Q1910" s="36" t="s">
        <v>2064</v>
      </c>
    </row>
    <row r="1911" spans="1:17">
      <c r="A1911" s="36" t="s">
        <v>9808</v>
      </c>
      <c r="B1911" s="36" t="str">
        <f t="shared" si="145"/>
        <v>_19101</v>
      </c>
      <c r="C1911" s="36" t="s">
        <v>9809</v>
      </c>
      <c r="D1911" s="36" t="s">
        <v>89</v>
      </c>
      <c r="E1911" s="36" t="str">
        <f t="shared" si="146"/>
        <v>_CAMSU</v>
      </c>
      <c r="F1911" s="36" t="s">
        <v>46</v>
      </c>
      <c r="G1911" s="36" t="s">
        <v>1031</v>
      </c>
      <c r="H1911" s="36" t="str">
        <f t="shared" si="147"/>
        <v>_VCUGA</v>
      </c>
      <c r="I1911" s="36" t="s">
        <v>1032</v>
      </c>
      <c r="J1911" s="36" t="s">
        <v>1685</v>
      </c>
      <c r="K1911" s="36" t="str">
        <f t="shared" si="148"/>
        <v>_UKHDS</v>
      </c>
      <c r="L1911" s="36" t="s">
        <v>1686</v>
      </c>
      <c r="M1911" s="36" t="s">
        <v>2050</v>
      </c>
      <c r="N1911" s="36" t="str">
        <f t="shared" si="149"/>
        <v>_UKFAM</v>
      </c>
      <c r="O1911" s="36" t="s">
        <v>2051</v>
      </c>
      <c r="P1911" s="36" t="s">
        <v>2063</v>
      </c>
      <c r="Q1911" s="36" t="s">
        <v>2064</v>
      </c>
    </row>
    <row r="1912" spans="1:17">
      <c r="A1912" s="36" t="s">
        <v>9810</v>
      </c>
      <c r="B1912" s="36" t="str">
        <f t="shared" si="145"/>
        <v>_18968</v>
      </c>
      <c r="C1912" s="36" t="s">
        <v>2069</v>
      </c>
      <c r="D1912" s="36" t="s">
        <v>89</v>
      </c>
      <c r="E1912" s="36" t="str">
        <f t="shared" si="146"/>
        <v>_CAMSU</v>
      </c>
      <c r="F1912" s="36" t="s">
        <v>46</v>
      </c>
      <c r="G1912" s="36" t="s">
        <v>1031</v>
      </c>
      <c r="H1912" s="36" t="str">
        <f t="shared" si="147"/>
        <v>_VCUGA</v>
      </c>
      <c r="I1912" s="36" t="s">
        <v>1032</v>
      </c>
      <c r="J1912" s="36" t="s">
        <v>1685</v>
      </c>
      <c r="K1912" s="36" t="str">
        <f t="shared" si="148"/>
        <v>_UKHDS</v>
      </c>
      <c r="L1912" s="36" t="s">
        <v>1686</v>
      </c>
      <c r="M1912" s="36" t="s">
        <v>2065</v>
      </c>
      <c r="N1912" s="36" t="str">
        <f t="shared" si="149"/>
        <v>_UKGRD</v>
      </c>
      <c r="O1912" s="36" t="s">
        <v>2066</v>
      </c>
      <c r="P1912" s="36" t="s">
        <v>2067</v>
      </c>
      <c r="Q1912" s="36" t="s">
        <v>2068</v>
      </c>
    </row>
    <row r="1913" spans="1:17">
      <c r="A1913" s="36" t="s">
        <v>9811</v>
      </c>
      <c r="B1913" s="36" t="str">
        <f t="shared" si="145"/>
        <v>_18963</v>
      </c>
      <c r="C1913" s="36" t="s">
        <v>2074</v>
      </c>
      <c r="D1913" s="36" t="s">
        <v>89</v>
      </c>
      <c r="E1913" s="36" t="str">
        <f t="shared" si="146"/>
        <v>_CAMSU</v>
      </c>
      <c r="F1913" s="36" t="s">
        <v>46</v>
      </c>
      <c r="G1913" s="36" t="s">
        <v>1031</v>
      </c>
      <c r="H1913" s="36" t="str">
        <f t="shared" si="147"/>
        <v>_VCUGA</v>
      </c>
      <c r="I1913" s="36" t="s">
        <v>1032</v>
      </c>
      <c r="J1913" s="36" t="s">
        <v>1685</v>
      </c>
      <c r="K1913" s="36" t="str">
        <f t="shared" si="148"/>
        <v>_UKHDS</v>
      </c>
      <c r="L1913" s="36" t="s">
        <v>1686</v>
      </c>
      <c r="M1913" s="36" t="s">
        <v>2070</v>
      </c>
      <c r="N1913" s="36" t="str">
        <f t="shared" si="149"/>
        <v>_UKHAD</v>
      </c>
      <c r="O1913" s="36" t="s">
        <v>2071</v>
      </c>
      <c r="P1913" s="36" t="s">
        <v>2072</v>
      </c>
      <c r="Q1913" s="36" t="s">
        <v>2073</v>
      </c>
    </row>
    <row r="1914" spans="1:17">
      <c r="A1914" s="36" t="s">
        <v>9812</v>
      </c>
      <c r="B1914" s="36" t="str">
        <f t="shared" si="145"/>
        <v>_18942</v>
      </c>
      <c r="C1914" s="36" t="s">
        <v>2079</v>
      </c>
      <c r="D1914" s="36" t="s">
        <v>89</v>
      </c>
      <c r="E1914" s="36" t="str">
        <f t="shared" si="146"/>
        <v>_CAMSU</v>
      </c>
      <c r="F1914" s="36" t="s">
        <v>46</v>
      </c>
      <c r="G1914" s="36" t="s">
        <v>1031</v>
      </c>
      <c r="H1914" s="36" t="str">
        <f t="shared" si="147"/>
        <v>_VCUGA</v>
      </c>
      <c r="I1914" s="36" t="s">
        <v>1032</v>
      </c>
      <c r="J1914" s="36" t="s">
        <v>1685</v>
      </c>
      <c r="K1914" s="36" t="str">
        <f t="shared" si="148"/>
        <v>_UKHDS</v>
      </c>
      <c r="L1914" s="36" t="s">
        <v>1686</v>
      </c>
      <c r="M1914" s="36" t="s">
        <v>2075</v>
      </c>
      <c r="N1914" s="36" t="str">
        <f t="shared" si="149"/>
        <v>_UKHOM</v>
      </c>
      <c r="O1914" s="36" t="s">
        <v>2076</v>
      </c>
      <c r="P1914" s="36" t="s">
        <v>2077</v>
      </c>
      <c r="Q1914" s="36" t="s">
        <v>2078</v>
      </c>
    </row>
    <row r="1915" spans="1:17">
      <c r="A1915" s="36" t="s">
        <v>9813</v>
      </c>
      <c r="B1915" s="36" t="str">
        <f t="shared" si="145"/>
        <v>_18951</v>
      </c>
      <c r="C1915" s="36" t="s">
        <v>2080</v>
      </c>
      <c r="D1915" s="36" t="s">
        <v>89</v>
      </c>
      <c r="E1915" s="36" t="str">
        <f t="shared" si="146"/>
        <v>_CAMSU</v>
      </c>
      <c r="F1915" s="36" t="s">
        <v>46</v>
      </c>
      <c r="G1915" s="36" t="s">
        <v>1031</v>
      </c>
      <c r="H1915" s="36" t="str">
        <f t="shared" si="147"/>
        <v>_VCUGA</v>
      </c>
      <c r="I1915" s="36" t="s">
        <v>1032</v>
      </c>
      <c r="J1915" s="36" t="s">
        <v>1685</v>
      </c>
      <c r="K1915" s="36" t="str">
        <f t="shared" si="148"/>
        <v>_UKHDS</v>
      </c>
      <c r="L1915" s="36" t="s">
        <v>1686</v>
      </c>
      <c r="M1915" s="36" t="s">
        <v>2075</v>
      </c>
      <c r="N1915" s="36" t="str">
        <f t="shared" si="149"/>
        <v>_UKHOM</v>
      </c>
      <c r="O1915" s="36" t="s">
        <v>2076</v>
      </c>
      <c r="P1915" s="36" t="s">
        <v>2077</v>
      </c>
      <c r="Q1915" s="36" t="s">
        <v>2078</v>
      </c>
    </row>
    <row r="1916" spans="1:17">
      <c r="A1916" s="36" t="s">
        <v>9814</v>
      </c>
      <c r="B1916" s="36" t="str">
        <f t="shared" si="145"/>
        <v>_18955</v>
      </c>
      <c r="C1916" s="36" t="s">
        <v>7457</v>
      </c>
      <c r="D1916" s="36" t="s">
        <v>89</v>
      </c>
      <c r="E1916" s="36" t="str">
        <f t="shared" si="146"/>
        <v>_CAMSU</v>
      </c>
      <c r="F1916" s="36" t="s">
        <v>46</v>
      </c>
      <c r="G1916" s="36" t="s">
        <v>1031</v>
      </c>
      <c r="H1916" s="36" t="str">
        <f t="shared" si="147"/>
        <v>_VCUGA</v>
      </c>
      <c r="I1916" s="36" t="s">
        <v>1032</v>
      </c>
      <c r="J1916" s="36" t="s">
        <v>1685</v>
      </c>
      <c r="K1916" s="36" t="str">
        <f t="shared" si="148"/>
        <v>_UKHDS</v>
      </c>
      <c r="L1916" s="36" t="s">
        <v>1686</v>
      </c>
      <c r="M1916" s="36" t="s">
        <v>2075</v>
      </c>
      <c r="N1916" s="36" t="str">
        <f t="shared" si="149"/>
        <v>_UKHOM</v>
      </c>
      <c r="O1916" s="36" t="s">
        <v>2076</v>
      </c>
      <c r="P1916" s="36" t="s">
        <v>2077</v>
      </c>
      <c r="Q1916" s="36" t="s">
        <v>2078</v>
      </c>
    </row>
    <row r="1917" spans="1:17">
      <c r="A1917" s="36" t="s">
        <v>9815</v>
      </c>
      <c r="B1917" s="36" t="str">
        <f t="shared" si="145"/>
        <v>_18966</v>
      </c>
      <c r="C1917" s="36" t="s">
        <v>2081</v>
      </c>
      <c r="D1917" s="36" t="s">
        <v>89</v>
      </c>
      <c r="E1917" s="36" t="str">
        <f t="shared" si="146"/>
        <v>_CAMSU</v>
      </c>
      <c r="F1917" s="36" t="s">
        <v>46</v>
      </c>
      <c r="G1917" s="36" t="s">
        <v>1031</v>
      </c>
      <c r="H1917" s="36" t="str">
        <f t="shared" si="147"/>
        <v>_VCUGA</v>
      </c>
      <c r="I1917" s="36" t="s">
        <v>1032</v>
      </c>
      <c r="J1917" s="36" t="s">
        <v>1685</v>
      </c>
      <c r="K1917" s="36" t="str">
        <f t="shared" si="148"/>
        <v>_UKHDS</v>
      </c>
      <c r="L1917" s="36" t="s">
        <v>1686</v>
      </c>
      <c r="M1917" s="36" t="s">
        <v>2075</v>
      </c>
      <c r="N1917" s="36" t="str">
        <f t="shared" si="149"/>
        <v>_UKHOM</v>
      </c>
      <c r="O1917" s="36" t="s">
        <v>2076</v>
      </c>
      <c r="P1917" s="36" t="s">
        <v>2077</v>
      </c>
      <c r="Q1917" s="36" t="s">
        <v>2078</v>
      </c>
    </row>
    <row r="1918" spans="1:17">
      <c r="A1918" s="36" t="s">
        <v>9816</v>
      </c>
      <c r="B1918" s="36" t="str">
        <f t="shared" si="145"/>
        <v>_18971</v>
      </c>
      <c r="C1918" s="36" t="s">
        <v>2082</v>
      </c>
      <c r="D1918" s="36" t="s">
        <v>89</v>
      </c>
      <c r="E1918" s="36" t="str">
        <f t="shared" si="146"/>
        <v>_CAMSU</v>
      </c>
      <c r="F1918" s="36" t="s">
        <v>46</v>
      </c>
      <c r="G1918" s="36" t="s">
        <v>1031</v>
      </c>
      <c r="H1918" s="36" t="str">
        <f t="shared" si="147"/>
        <v>_VCUGA</v>
      </c>
      <c r="I1918" s="36" t="s">
        <v>1032</v>
      </c>
      <c r="J1918" s="36" t="s">
        <v>1685</v>
      </c>
      <c r="K1918" s="36" t="str">
        <f t="shared" si="148"/>
        <v>_UKHDS</v>
      </c>
      <c r="L1918" s="36" t="s">
        <v>1686</v>
      </c>
      <c r="M1918" s="36" t="s">
        <v>2075</v>
      </c>
      <c r="N1918" s="36" t="str">
        <f t="shared" si="149"/>
        <v>_UKHOM</v>
      </c>
      <c r="O1918" s="36" t="s">
        <v>2076</v>
      </c>
      <c r="P1918" s="36" t="s">
        <v>2077</v>
      </c>
      <c r="Q1918" s="36" t="s">
        <v>2078</v>
      </c>
    </row>
    <row r="1919" spans="1:17">
      <c r="A1919" s="36" t="s">
        <v>9817</v>
      </c>
      <c r="B1919" s="36" t="str">
        <f t="shared" si="145"/>
        <v>_18965</v>
      </c>
      <c r="C1919" s="36" t="s">
        <v>2085</v>
      </c>
      <c r="D1919" s="36" t="s">
        <v>89</v>
      </c>
      <c r="E1919" s="36" t="str">
        <f t="shared" si="146"/>
        <v>_CAMSU</v>
      </c>
      <c r="F1919" s="36" t="s">
        <v>46</v>
      </c>
      <c r="G1919" s="36" t="s">
        <v>1031</v>
      </c>
      <c r="H1919" s="36" t="str">
        <f t="shared" si="147"/>
        <v>_VCUGA</v>
      </c>
      <c r="I1919" s="36" t="s">
        <v>1032</v>
      </c>
      <c r="J1919" s="36" t="s">
        <v>1685</v>
      </c>
      <c r="K1919" s="36" t="str">
        <f t="shared" si="148"/>
        <v>_UKHDS</v>
      </c>
      <c r="L1919" s="36" t="s">
        <v>1686</v>
      </c>
      <c r="M1919" s="36" t="s">
        <v>2075</v>
      </c>
      <c r="N1919" s="36" t="str">
        <f t="shared" si="149"/>
        <v>_UKHOM</v>
      </c>
      <c r="O1919" s="36" t="s">
        <v>2076</v>
      </c>
      <c r="P1919" s="36" t="s">
        <v>2083</v>
      </c>
      <c r="Q1919" s="36" t="s">
        <v>2084</v>
      </c>
    </row>
    <row r="1920" spans="1:17">
      <c r="A1920" s="36" t="s">
        <v>9818</v>
      </c>
      <c r="B1920" s="36" t="str">
        <f t="shared" si="145"/>
        <v>_18967</v>
      </c>
      <c r="C1920" s="36" t="s">
        <v>2086</v>
      </c>
      <c r="D1920" s="36" t="s">
        <v>89</v>
      </c>
      <c r="E1920" s="36" t="str">
        <f t="shared" si="146"/>
        <v>_CAMSU</v>
      </c>
      <c r="F1920" s="36" t="s">
        <v>46</v>
      </c>
      <c r="G1920" s="36" t="s">
        <v>1031</v>
      </c>
      <c r="H1920" s="36" t="str">
        <f t="shared" si="147"/>
        <v>_VCUGA</v>
      </c>
      <c r="I1920" s="36" t="s">
        <v>1032</v>
      </c>
      <c r="J1920" s="36" t="s">
        <v>1685</v>
      </c>
      <c r="K1920" s="36" t="str">
        <f t="shared" si="148"/>
        <v>_UKHDS</v>
      </c>
      <c r="L1920" s="36" t="s">
        <v>1686</v>
      </c>
      <c r="M1920" s="36" t="s">
        <v>2075</v>
      </c>
      <c r="N1920" s="36" t="str">
        <f t="shared" si="149"/>
        <v>_UKHOM</v>
      </c>
      <c r="O1920" s="36" t="s">
        <v>2076</v>
      </c>
      <c r="P1920" s="36" t="s">
        <v>2083</v>
      </c>
      <c r="Q1920" s="36" t="s">
        <v>2084</v>
      </c>
    </row>
    <row r="1921" spans="1:17">
      <c r="A1921" s="36" t="s">
        <v>9819</v>
      </c>
      <c r="B1921" s="36" t="str">
        <f t="shared" si="145"/>
        <v>_18947</v>
      </c>
      <c r="C1921" s="36" t="s">
        <v>2090</v>
      </c>
      <c r="D1921" s="36" t="s">
        <v>89</v>
      </c>
      <c r="E1921" s="36" t="str">
        <f t="shared" si="146"/>
        <v>_CAMSU</v>
      </c>
      <c r="F1921" s="36" t="s">
        <v>46</v>
      </c>
      <c r="G1921" s="36" t="s">
        <v>1031</v>
      </c>
      <c r="H1921" s="36" t="str">
        <f t="shared" si="147"/>
        <v>_VCUGA</v>
      </c>
      <c r="I1921" s="36" t="s">
        <v>1032</v>
      </c>
      <c r="J1921" s="36" t="s">
        <v>1685</v>
      </c>
      <c r="K1921" s="36" t="str">
        <f t="shared" si="148"/>
        <v>_UKHDS</v>
      </c>
      <c r="L1921" s="36" t="s">
        <v>1686</v>
      </c>
      <c r="M1921" s="36" t="s">
        <v>2087</v>
      </c>
      <c r="N1921" s="36" t="str">
        <f t="shared" si="149"/>
        <v>_UKHRS</v>
      </c>
      <c r="O1921" s="36" t="s">
        <v>519</v>
      </c>
      <c r="P1921" s="36" t="s">
        <v>2088</v>
      </c>
      <c r="Q1921" s="36" t="s">
        <v>2089</v>
      </c>
    </row>
    <row r="1922" spans="1:17">
      <c r="A1922" s="36" t="s">
        <v>9820</v>
      </c>
      <c r="B1922" s="36" t="str">
        <f t="shared" si="145"/>
        <v>_18950</v>
      </c>
      <c r="C1922" s="36" t="s">
        <v>2091</v>
      </c>
      <c r="D1922" s="36" t="s">
        <v>89</v>
      </c>
      <c r="E1922" s="36" t="str">
        <f t="shared" si="146"/>
        <v>_CAMSU</v>
      </c>
      <c r="F1922" s="36" t="s">
        <v>46</v>
      </c>
      <c r="G1922" s="36" t="s">
        <v>1031</v>
      </c>
      <c r="H1922" s="36" t="str">
        <f t="shared" si="147"/>
        <v>_VCUGA</v>
      </c>
      <c r="I1922" s="36" t="s">
        <v>1032</v>
      </c>
      <c r="J1922" s="36" t="s">
        <v>1685</v>
      </c>
      <c r="K1922" s="36" t="str">
        <f t="shared" si="148"/>
        <v>_UKHDS</v>
      </c>
      <c r="L1922" s="36" t="s">
        <v>1686</v>
      </c>
      <c r="M1922" s="36" t="s">
        <v>2087</v>
      </c>
      <c r="N1922" s="36" t="str">
        <f t="shared" si="149"/>
        <v>_UKHRS</v>
      </c>
      <c r="O1922" s="36" t="s">
        <v>519</v>
      </c>
      <c r="P1922" s="36" t="s">
        <v>2088</v>
      </c>
      <c r="Q1922" s="36" t="s">
        <v>2089</v>
      </c>
    </row>
    <row r="1923" spans="1:17">
      <c r="A1923" s="36" t="s">
        <v>9821</v>
      </c>
      <c r="B1923" s="36" t="str">
        <f t="shared" si="145"/>
        <v>_18952</v>
      </c>
      <c r="C1923" s="36" t="s">
        <v>2096</v>
      </c>
      <c r="D1923" s="36" t="s">
        <v>89</v>
      </c>
      <c r="E1923" s="36" t="str">
        <f t="shared" si="146"/>
        <v>_CAMSU</v>
      </c>
      <c r="F1923" s="36" t="s">
        <v>46</v>
      </c>
      <c r="G1923" s="36" t="s">
        <v>1031</v>
      </c>
      <c r="H1923" s="36" t="str">
        <f t="shared" si="147"/>
        <v>_VCUGA</v>
      </c>
      <c r="I1923" s="36" t="s">
        <v>1032</v>
      </c>
      <c r="J1923" s="36" t="s">
        <v>1685</v>
      </c>
      <c r="K1923" s="36" t="str">
        <f t="shared" si="148"/>
        <v>_UKHDS</v>
      </c>
      <c r="L1923" s="36" t="s">
        <v>1686</v>
      </c>
      <c r="M1923" s="36" t="s">
        <v>2092</v>
      </c>
      <c r="N1923" s="36" t="str">
        <f t="shared" si="149"/>
        <v>_UKIST</v>
      </c>
      <c r="O1923" s="36" t="s">
        <v>2093</v>
      </c>
      <c r="P1923" s="36" t="s">
        <v>2094</v>
      </c>
      <c r="Q1923" s="36" t="s">
        <v>2095</v>
      </c>
    </row>
    <row r="1924" spans="1:17">
      <c r="A1924" s="36" t="s">
        <v>9822</v>
      </c>
      <c r="B1924" s="36" t="str">
        <f t="shared" ref="B1924:B1987" si="150">"_"&amp;A1924</f>
        <v>_18953</v>
      </c>
      <c r="C1924" s="36" t="s">
        <v>2097</v>
      </c>
      <c r="D1924" s="36" t="s">
        <v>89</v>
      </c>
      <c r="E1924" s="36" t="str">
        <f t="shared" ref="E1924:E1987" si="151">"_"&amp;D1924</f>
        <v>_CAMSU</v>
      </c>
      <c r="F1924" s="36" t="s">
        <v>46</v>
      </c>
      <c r="G1924" s="36" t="s">
        <v>1031</v>
      </c>
      <c r="H1924" s="36" t="str">
        <f t="shared" ref="H1924:H1987" si="152">"_"&amp;G1924</f>
        <v>_VCUGA</v>
      </c>
      <c r="I1924" s="36" t="s">
        <v>1032</v>
      </c>
      <c r="J1924" s="36" t="s">
        <v>1685</v>
      </c>
      <c r="K1924" s="36" t="str">
        <f t="shared" ref="K1924:K1987" si="153">"_"&amp;J1924</f>
        <v>_UKHDS</v>
      </c>
      <c r="L1924" s="36" t="s">
        <v>1686</v>
      </c>
      <c r="M1924" s="36" t="s">
        <v>2092</v>
      </c>
      <c r="N1924" s="36" t="str">
        <f t="shared" ref="N1924:N1987" si="154">"_"&amp;M1924</f>
        <v>_UKIST</v>
      </c>
      <c r="O1924" s="36" t="s">
        <v>2093</v>
      </c>
      <c r="P1924" s="36" t="s">
        <v>2094</v>
      </c>
      <c r="Q1924" s="36" t="s">
        <v>2095</v>
      </c>
    </row>
    <row r="1925" spans="1:17">
      <c r="A1925" s="36" t="s">
        <v>9823</v>
      </c>
      <c r="B1925" s="36" t="str">
        <f t="shared" si="150"/>
        <v>_32401</v>
      </c>
      <c r="C1925" s="36" t="s">
        <v>1842</v>
      </c>
      <c r="D1925" s="36" t="s">
        <v>89</v>
      </c>
      <c r="E1925" s="36" t="str">
        <f t="shared" si="151"/>
        <v>_CAMSU</v>
      </c>
      <c r="F1925" s="36" t="s">
        <v>46</v>
      </c>
      <c r="G1925" s="36" t="s">
        <v>1031</v>
      </c>
      <c r="H1925" s="36" t="str">
        <f t="shared" si="152"/>
        <v>_VCUGA</v>
      </c>
      <c r="I1925" s="36" t="s">
        <v>1032</v>
      </c>
      <c r="J1925" s="36" t="s">
        <v>1685</v>
      </c>
      <c r="K1925" s="36" t="str">
        <f t="shared" si="153"/>
        <v>_UKHDS</v>
      </c>
      <c r="L1925" s="36" t="s">
        <v>1686</v>
      </c>
      <c r="M1925" s="36" t="s">
        <v>7458</v>
      </c>
      <c r="N1925" s="36" t="str">
        <f t="shared" si="154"/>
        <v>_UKTBL</v>
      </c>
      <c r="O1925" s="36" t="s">
        <v>7459</v>
      </c>
      <c r="P1925" s="36" t="s">
        <v>1840</v>
      </c>
      <c r="Q1925" s="36" t="s">
        <v>1841</v>
      </c>
    </row>
    <row r="1926" spans="1:17">
      <c r="A1926" s="36" t="s">
        <v>9824</v>
      </c>
      <c r="B1926" s="36" t="str">
        <f t="shared" si="150"/>
        <v>_32402</v>
      </c>
      <c r="C1926" s="36" t="s">
        <v>1843</v>
      </c>
      <c r="D1926" s="36" t="s">
        <v>89</v>
      </c>
      <c r="E1926" s="36" t="str">
        <f t="shared" si="151"/>
        <v>_CAMSU</v>
      </c>
      <c r="F1926" s="36" t="s">
        <v>46</v>
      </c>
      <c r="G1926" s="36" t="s">
        <v>1031</v>
      </c>
      <c r="H1926" s="36" t="str">
        <f t="shared" si="152"/>
        <v>_VCUGA</v>
      </c>
      <c r="I1926" s="36" t="s">
        <v>1032</v>
      </c>
      <c r="J1926" s="36" t="s">
        <v>1685</v>
      </c>
      <c r="K1926" s="36" t="str">
        <f t="shared" si="153"/>
        <v>_UKHDS</v>
      </c>
      <c r="L1926" s="36" t="s">
        <v>1686</v>
      </c>
      <c r="M1926" s="36" t="s">
        <v>7458</v>
      </c>
      <c r="N1926" s="36" t="str">
        <f t="shared" si="154"/>
        <v>_UKTBL</v>
      </c>
      <c r="O1926" s="36" t="s">
        <v>7459</v>
      </c>
      <c r="P1926" s="36" t="s">
        <v>1840</v>
      </c>
      <c r="Q1926" s="36" t="s">
        <v>1841</v>
      </c>
    </row>
    <row r="1927" spans="1:17">
      <c r="A1927" s="36" t="s">
        <v>9825</v>
      </c>
      <c r="B1927" s="36" t="str">
        <f t="shared" si="150"/>
        <v>_32403</v>
      </c>
      <c r="C1927" s="36" t="s">
        <v>1844</v>
      </c>
      <c r="D1927" s="36" t="s">
        <v>89</v>
      </c>
      <c r="E1927" s="36" t="str">
        <f t="shared" si="151"/>
        <v>_CAMSU</v>
      </c>
      <c r="F1927" s="36" t="s">
        <v>46</v>
      </c>
      <c r="G1927" s="36" t="s">
        <v>1031</v>
      </c>
      <c r="H1927" s="36" t="str">
        <f t="shared" si="152"/>
        <v>_VCUGA</v>
      </c>
      <c r="I1927" s="36" t="s">
        <v>1032</v>
      </c>
      <c r="J1927" s="36" t="s">
        <v>1685</v>
      </c>
      <c r="K1927" s="36" t="str">
        <f t="shared" si="153"/>
        <v>_UKHDS</v>
      </c>
      <c r="L1927" s="36" t="s">
        <v>1686</v>
      </c>
      <c r="M1927" s="36" t="s">
        <v>7458</v>
      </c>
      <c r="N1927" s="36" t="str">
        <f t="shared" si="154"/>
        <v>_UKTBL</v>
      </c>
      <c r="O1927" s="36" t="s">
        <v>7459</v>
      </c>
      <c r="P1927" s="36" t="s">
        <v>1840</v>
      </c>
      <c r="Q1927" s="36" t="s">
        <v>1841</v>
      </c>
    </row>
    <row r="1928" spans="1:17">
      <c r="A1928" s="36" t="s">
        <v>9826</v>
      </c>
      <c r="B1928" s="36" t="str">
        <f t="shared" si="150"/>
        <v>_32404</v>
      </c>
      <c r="C1928" s="36" t="s">
        <v>1845</v>
      </c>
      <c r="D1928" s="36" t="s">
        <v>89</v>
      </c>
      <c r="E1928" s="36" t="str">
        <f t="shared" si="151"/>
        <v>_CAMSU</v>
      </c>
      <c r="F1928" s="36" t="s">
        <v>46</v>
      </c>
      <c r="G1928" s="36" t="s">
        <v>1031</v>
      </c>
      <c r="H1928" s="36" t="str">
        <f t="shared" si="152"/>
        <v>_VCUGA</v>
      </c>
      <c r="I1928" s="36" t="s">
        <v>1032</v>
      </c>
      <c r="J1928" s="36" t="s">
        <v>1685</v>
      </c>
      <c r="K1928" s="36" t="str">
        <f t="shared" si="153"/>
        <v>_UKHDS</v>
      </c>
      <c r="L1928" s="36" t="s">
        <v>1686</v>
      </c>
      <c r="M1928" s="36" t="s">
        <v>7458</v>
      </c>
      <c r="N1928" s="36" t="str">
        <f t="shared" si="154"/>
        <v>_UKTBL</v>
      </c>
      <c r="O1928" s="36" t="s">
        <v>7459</v>
      </c>
      <c r="P1928" s="36" t="s">
        <v>1840</v>
      </c>
      <c r="Q1928" s="36" t="s">
        <v>1841</v>
      </c>
    </row>
    <row r="1929" spans="1:17">
      <c r="A1929" s="36" t="s">
        <v>9827</v>
      </c>
      <c r="B1929" s="36" t="str">
        <f t="shared" si="150"/>
        <v>_32405</v>
      </c>
      <c r="C1929" s="36" t="s">
        <v>1846</v>
      </c>
      <c r="D1929" s="36" t="s">
        <v>89</v>
      </c>
      <c r="E1929" s="36" t="str">
        <f t="shared" si="151"/>
        <v>_CAMSU</v>
      </c>
      <c r="F1929" s="36" t="s">
        <v>46</v>
      </c>
      <c r="G1929" s="36" t="s">
        <v>1031</v>
      </c>
      <c r="H1929" s="36" t="str">
        <f t="shared" si="152"/>
        <v>_VCUGA</v>
      </c>
      <c r="I1929" s="36" t="s">
        <v>1032</v>
      </c>
      <c r="J1929" s="36" t="s">
        <v>1685</v>
      </c>
      <c r="K1929" s="36" t="str">
        <f t="shared" si="153"/>
        <v>_UKHDS</v>
      </c>
      <c r="L1929" s="36" t="s">
        <v>1686</v>
      </c>
      <c r="M1929" s="36" t="s">
        <v>7458</v>
      </c>
      <c r="N1929" s="36" t="str">
        <f t="shared" si="154"/>
        <v>_UKTBL</v>
      </c>
      <c r="O1929" s="36" t="s">
        <v>7459</v>
      </c>
      <c r="P1929" s="36" t="s">
        <v>1840</v>
      </c>
      <c r="Q1929" s="36" t="s">
        <v>1841</v>
      </c>
    </row>
    <row r="1930" spans="1:17">
      <c r="A1930" s="36" t="s">
        <v>9828</v>
      </c>
      <c r="B1930" s="36" t="str">
        <f t="shared" si="150"/>
        <v>_32406</v>
      </c>
      <c r="C1930" s="36" t="s">
        <v>1847</v>
      </c>
      <c r="D1930" s="36" t="s">
        <v>89</v>
      </c>
      <c r="E1930" s="36" t="str">
        <f t="shared" si="151"/>
        <v>_CAMSU</v>
      </c>
      <c r="F1930" s="36" t="s">
        <v>46</v>
      </c>
      <c r="G1930" s="36" t="s">
        <v>1031</v>
      </c>
      <c r="H1930" s="36" t="str">
        <f t="shared" si="152"/>
        <v>_VCUGA</v>
      </c>
      <c r="I1930" s="36" t="s">
        <v>1032</v>
      </c>
      <c r="J1930" s="36" t="s">
        <v>1685</v>
      </c>
      <c r="K1930" s="36" t="str">
        <f t="shared" si="153"/>
        <v>_UKHDS</v>
      </c>
      <c r="L1930" s="36" t="s">
        <v>1686</v>
      </c>
      <c r="M1930" s="36" t="s">
        <v>7458</v>
      </c>
      <c r="N1930" s="36" t="str">
        <f t="shared" si="154"/>
        <v>_UKTBL</v>
      </c>
      <c r="O1930" s="36" t="s">
        <v>7459</v>
      </c>
      <c r="P1930" s="36" t="s">
        <v>1840</v>
      </c>
      <c r="Q1930" s="36" t="s">
        <v>1841</v>
      </c>
    </row>
    <row r="1931" spans="1:17">
      <c r="A1931" s="36" t="s">
        <v>9829</v>
      </c>
      <c r="B1931" s="36" t="str">
        <f t="shared" si="150"/>
        <v>_32407</v>
      </c>
      <c r="C1931" s="36" t="s">
        <v>1848</v>
      </c>
      <c r="D1931" s="36" t="s">
        <v>89</v>
      </c>
      <c r="E1931" s="36" t="str">
        <f t="shared" si="151"/>
        <v>_CAMSU</v>
      </c>
      <c r="F1931" s="36" t="s">
        <v>46</v>
      </c>
      <c r="G1931" s="36" t="s">
        <v>1031</v>
      </c>
      <c r="H1931" s="36" t="str">
        <f t="shared" si="152"/>
        <v>_VCUGA</v>
      </c>
      <c r="I1931" s="36" t="s">
        <v>1032</v>
      </c>
      <c r="J1931" s="36" t="s">
        <v>1685</v>
      </c>
      <c r="K1931" s="36" t="str">
        <f t="shared" si="153"/>
        <v>_UKHDS</v>
      </c>
      <c r="L1931" s="36" t="s">
        <v>1686</v>
      </c>
      <c r="M1931" s="36" t="s">
        <v>7458</v>
      </c>
      <c r="N1931" s="36" t="str">
        <f t="shared" si="154"/>
        <v>_UKTBL</v>
      </c>
      <c r="O1931" s="36" t="s">
        <v>7459</v>
      </c>
      <c r="P1931" s="36" t="s">
        <v>1840</v>
      </c>
      <c r="Q1931" s="36" t="s">
        <v>1841</v>
      </c>
    </row>
    <row r="1932" spans="1:17">
      <c r="A1932" s="36" t="s">
        <v>9830</v>
      </c>
      <c r="B1932" s="36" t="str">
        <f t="shared" si="150"/>
        <v>_32408</v>
      </c>
      <c r="C1932" s="36" t="s">
        <v>1849</v>
      </c>
      <c r="D1932" s="36" t="s">
        <v>89</v>
      </c>
      <c r="E1932" s="36" t="str">
        <f t="shared" si="151"/>
        <v>_CAMSU</v>
      </c>
      <c r="F1932" s="36" t="s">
        <v>46</v>
      </c>
      <c r="G1932" s="36" t="s">
        <v>1031</v>
      </c>
      <c r="H1932" s="36" t="str">
        <f t="shared" si="152"/>
        <v>_VCUGA</v>
      </c>
      <c r="I1932" s="36" t="s">
        <v>1032</v>
      </c>
      <c r="J1932" s="36" t="s">
        <v>1685</v>
      </c>
      <c r="K1932" s="36" t="str">
        <f t="shared" si="153"/>
        <v>_UKHDS</v>
      </c>
      <c r="L1932" s="36" t="s">
        <v>1686</v>
      </c>
      <c r="M1932" s="36" t="s">
        <v>7458</v>
      </c>
      <c r="N1932" s="36" t="str">
        <f t="shared" si="154"/>
        <v>_UKTBL</v>
      </c>
      <c r="O1932" s="36" t="s">
        <v>7459</v>
      </c>
      <c r="P1932" s="36" t="s">
        <v>1840</v>
      </c>
      <c r="Q1932" s="36" t="s">
        <v>1841</v>
      </c>
    </row>
    <row r="1933" spans="1:17">
      <c r="A1933" s="36" t="s">
        <v>9831</v>
      </c>
      <c r="B1933" s="36" t="str">
        <f t="shared" si="150"/>
        <v>_32409</v>
      </c>
      <c r="C1933" s="36" t="s">
        <v>1850</v>
      </c>
      <c r="D1933" s="36" t="s">
        <v>89</v>
      </c>
      <c r="E1933" s="36" t="str">
        <f t="shared" si="151"/>
        <v>_CAMSU</v>
      </c>
      <c r="F1933" s="36" t="s">
        <v>46</v>
      </c>
      <c r="G1933" s="36" t="s">
        <v>1031</v>
      </c>
      <c r="H1933" s="36" t="str">
        <f t="shared" si="152"/>
        <v>_VCUGA</v>
      </c>
      <c r="I1933" s="36" t="s">
        <v>1032</v>
      </c>
      <c r="J1933" s="36" t="s">
        <v>1685</v>
      </c>
      <c r="K1933" s="36" t="str">
        <f t="shared" si="153"/>
        <v>_UKHDS</v>
      </c>
      <c r="L1933" s="36" t="s">
        <v>1686</v>
      </c>
      <c r="M1933" s="36" t="s">
        <v>7458</v>
      </c>
      <c r="N1933" s="36" t="str">
        <f t="shared" si="154"/>
        <v>_UKTBL</v>
      </c>
      <c r="O1933" s="36" t="s">
        <v>7459</v>
      </c>
      <c r="P1933" s="36" t="s">
        <v>1840</v>
      </c>
      <c r="Q1933" s="36" t="s">
        <v>1841</v>
      </c>
    </row>
    <row r="1934" spans="1:17">
      <c r="A1934" s="36" t="s">
        <v>9832</v>
      </c>
      <c r="B1934" s="36" t="str">
        <f t="shared" si="150"/>
        <v>_18972</v>
      </c>
      <c r="C1934" s="36" t="s">
        <v>2106</v>
      </c>
      <c r="D1934" s="36" t="s">
        <v>89</v>
      </c>
      <c r="E1934" s="36" t="str">
        <f t="shared" si="151"/>
        <v>_CAMSU</v>
      </c>
      <c r="F1934" s="36" t="s">
        <v>46</v>
      </c>
      <c r="G1934" s="36" t="s">
        <v>1031</v>
      </c>
      <c r="H1934" s="36" t="str">
        <f t="shared" si="152"/>
        <v>_VCUGA</v>
      </c>
      <c r="I1934" s="36" t="s">
        <v>1032</v>
      </c>
      <c r="J1934" s="36" t="s">
        <v>1685</v>
      </c>
      <c r="K1934" s="36" t="str">
        <f t="shared" si="153"/>
        <v>_UKHDS</v>
      </c>
      <c r="L1934" s="36" t="s">
        <v>1686</v>
      </c>
      <c r="M1934" s="36" t="s">
        <v>2102</v>
      </c>
      <c r="N1934" s="36" t="str">
        <f t="shared" si="154"/>
        <v>_UKVDO</v>
      </c>
      <c r="O1934" s="36" t="s">
        <v>2103</v>
      </c>
      <c r="P1934" s="36" t="s">
        <v>2104</v>
      </c>
      <c r="Q1934" s="36" t="s">
        <v>2105</v>
      </c>
    </row>
    <row r="1935" spans="1:17">
      <c r="A1935" s="36" t="s">
        <v>9833</v>
      </c>
      <c r="B1935" s="36" t="str">
        <f t="shared" si="150"/>
        <v>_18973</v>
      </c>
      <c r="C1935" s="36" t="s">
        <v>2107</v>
      </c>
      <c r="D1935" s="36" t="s">
        <v>89</v>
      </c>
      <c r="E1935" s="36" t="str">
        <f t="shared" si="151"/>
        <v>_CAMSU</v>
      </c>
      <c r="F1935" s="36" t="s">
        <v>46</v>
      </c>
      <c r="G1935" s="36" t="s">
        <v>1031</v>
      </c>
      <c r="H1935" s="36" t="str">
        <f t="shared" si="152"/>
        <v>_VCUGA</v>
      </c>
      <c r="I1935" s="36" t="s">
        <v>1032</v>
      </c>
      <c r="J1935" s="36" t="s">
        <v>1685</v>
      </c>
      <c r="K1935" s="36" t="str">
        <f t="shared" si="153"/>
        <v>_UKHDS</v>
      </c>
      <c r="L1935" s="36" t="s">
        <v>1686</v>
      </c>
      <c r="M1935" s="36" t="s">
        <v>2102</v>
      </c>
      <c r="N1935" s="36" t="str">
        <f t="shared" si="154"/>
        <v>_UKVDO</v>
      </c>
      <c r="O1935" s="36" t="s">
        <v>2103</v>
      </c>
      <c r="P1935" s="36" t="s">
        <v>2104</v>
      </c>
      <c r="Q1935" s="36" t="s">
        <v>2105</v>
      </c>
    </row>
    <row r="1936" spans="1:17">
      <c r="A1936" s="36" t="s">
        <v>9834</v>
      </c>
      <c r="B1936" s="36" t="str">
        <f t="shared" si="150"/>
        <v>_18974</v>
      </c>
      <c r="C1936" s="36" t="s">
        <v>2108</v>
      </c>
      <c r="D1936" s="36" t="s">
        <v>89</v>
      </c>
      <c r="E1936" s="36" t="str">
        <f t="shared" si="151"/>
        <v>_CAMSU</v>
      </c>
      <c r="F1936" s="36" t="s">
        <v>46</v>
      </c>
      <c r="G1936" s="36" t="s">
        <v>1031</v>
      </c>
      <c r="H1936" s="36" t="str">
        <f t="shared" si="152"/>
        <v>_VCUGA</v>
      </c>
      <c r="I1936" s="36" t="s">
        <v>1032</v>
      </c>
      <c r="J1936" s="36" t="s">
        <v>1685</v>
      </c>
      <c r="K1936" s="36" t="str">
        <f t="shared" si="153"/>
        <v>_UKHDS</v>
      </c>
      <c r="L1936" s="36" t="s">
        <v>1686</v>
      </c>
      <c r="M1936" s="36" t="s">
        <v>2102</v>
      </c>
      <c r="N1936" s="36" t="str">
        <f t="shared" si="154"/>
        <v>_UKVDO</v>
      </c>
      <c r="O1936" s="36" t="s">
        <v>2103</v>
      </c>
      <c r="P1936" s="36" t="s">
        <v>2104</v>
      </c>
      <c r="Q1936" s="36" t="s">
        <v>2105</v>
      </c>
    </row>
    <row r="1937" spans="1:17">
      <c r="A1937" s="36" t="s">
        <v>9835</v>
      </c>
      <c r="B1937" s="36" t="str">
        <f t="shared" si="150"/>
        <v>_18975</v>
      </c>
      <c r="C1937" s="36" t="s">
        <v>2109</v>
      </c>
      <c r="D1937" s="36" t="s">
        <v>89</v>
      </c>
      <c r="E1937" s="36" t="str">
        <f t="shared" si="151"/>
        <v>_CAMSU</v>
      </c>
      <c r="F1937" s="36" t="s">
        <v>46</v>
      </c>
      <c r="G1937" s="36" t="s">
        <v>1031</v>
      </c>
      <c r="H1937" s="36" t="str">
        <f t="shared" si="152"/>
        <v>_VCUGA</v>
      </c>
      <c r="I1937" s="36" t="s">
        <v>1032</v>
      </c>
      <c r="J1937" s="36" t="s">
        <v>1685</v>
      </c>
      <c r="K1937" s="36" t="str">
        <f t="shared" si="153"/>
        <v>_UKHDS</v>
      </c>
      <c r="L1937" s="36" t="s">
        <v>1686</v>
      </c>
      <c r="M1937" s="36" t="s">
        <v>2102</v>
      </c>
      <c r="N1937" s="36" t="str">
        <f t="shared" si="154"/>
        <v>_UKVDO</v>
      </c>
      <c r="O1937" s="36" t="s">
        <v>2103</v>
      </c>
      <c r="P1937" s="36" t="s">
        <v>2104</v>
      </c>
      <c r="Q1937" s="36" t="s">
        <v>2105</v>
      </c>
    </row>
    <row r="1938" spans="1:17">
      <c r="A1938" s="36" t="s">
        <v>9836</v>
      </c>
      <c r="B1938" s="36" t="str">
        <f t="shared" si="150"/>
        <v>_18976</v>
      </c>
      <c r="C1938" s="36" t="s">
        <v>2110</v>
      </c>
      <c r="D1938" s="36" t="s">
        <v>89</v>
      </c>
      <c r="E1938" s="36" t="str">
        <f t="shared" si="151"/>
        <v>_CAMSU</v>
      </c>
      <c r="F1938" s="36" t="s">
        <v>46</v>
      </c>
      <c r="G1938" s="36" t="s">
        <v>1031</v>
      </c>
      <c r="H1938" s="36" t="str">
        <f t="shared" si="152"/>
        <v>_VCUGA</v>
      </c>
      <c r="I1938" s="36" t="s">
        <v>1032</v>
      </c>
      <c r="J1938" s="36" t="s">
        <v>1685</v>
      </c>
      <c r="K1938" s="36" t="str">
        <f t="shared" si="153"/>
        <v>_UKHDS</v>
      </c>
      <c r="L1938" s="36" t="s">
        <v>1686</v>
      </c>
      <c r="M1938" s="36" t="s">
        <v>2102</v>
      </c>
      <c r="N1938" s="36" t="str">
        <f t="shared" si="154"/>
        <v>_UKVDO</v>
      </c>
      <c r="O1938" s="36" t="s">
        <v>2103</v>
      </c>
      <c r="P1938" s="36" t="s">
        <v>2104</v>
      </c>
      <c r="Q1938" s="36" t="s">
        <v>2105</v>
      </c>
    </row>
    <row r="1939" spans="1:17">
      <c r="A1939" s="36" t="s">
        <v>9837</v>
      </c>
      <c r="B1939" s="36" t="str">
        <f t="shared" si="150"/>
        <v>_18977</v>
      </c>
      <c r="C1939" s="36" t="s">
        <v>2111</v>
      </c>
      <c r="D1939" s="36" t="s">
        <v>89</v>
      </c>
      <c r="E1939" s="36" t="str">
        <f t="shared" si="151"/>
        <v>_CAMSU</v>
      </c>
      <c r="F1939" s="36" t="s">
        <v>46</v>
      </c>
      <c r="G1939" s="36" t="s">
        <v>1031</v>
      </c>
      <c r="H1939" s="36" t="str">
        <f t="shared" si="152"/>
        <v>_VCUGA</v>
      </c>
      <c r="I1939" s="36" t="s">
        <v>1032</v>
      </c>
      <c r="J1939" s="36" t="s">
        <v>1685</v>
      </c>
      <c r="K1939" s="36" t="str">
        <f t="shared" si="153"/>
        <v>_UKHDS</v>
      </c>
      <c r="L1939" s="36" t="s">
        <v>1686</v>
      </c>
      <c r="M1939" s="36" t="s">
        <v>2102</v>
      </c>
      <c r="N1939" s="36" t="str">
        <f t="shared" si="154"/>
        <v>_UKVDO</v>
      </c>
      <c r="O1939" s="36" t="s">
        <v>2103</v>
      </c>
      <c r="P1939" s="36" t="s">
        <v>2104</v>
      </c>
      <c r="Q1939" s="36" t="s">
        <v>2105</v>
      </c>
    </row>
    <row r="1940" spans="1:17">
      <c r="A1940" s="36" t="s">
        <v>9838</v>
      </c>
      <c r="B1940" s="36" t="str">
        <f t="shared" si="150"/>
        <v>_19535</v>
      </c>
      <c r="C1940" s="36" t="s">
        <v>2118</v>
      </c>
      <c r="D1940" s="36" t="s">
        <v>89</v>
      </c>
      <c r="E1940" s="36" t="str">
        <f t="shared" si="151"/>
        <v>_CAMSU</v>
      </c>
      <c r="F1940" s="36" t="s">
        <v>46</v>
      </c>
      <c r="G1940" s="36" t="s">
        <v>1031</v>
      </c>
      <c r="H1940" s="36" t="str">
        <f t="shared" si="152"/>
        <v>_VCUGA</v>
      </c>
      <c r="I1940" s="36" t="s">
        <v>1032</v>
      </c>
      <c r="J1940" s="36" t="s">
        <v>2112</v>
      </c>
      <c r="K1940" s="36" t="str">
        <f t="shared" si="153"/>
        <v>_UUNON</v>
      </c>
      <c r="L1940" s="36" t="s">
        <v>2113</v>
      </c>
      <c r="M1940" s="36" t="s">
        <v>2114</v>
      </c>
      <c r="N1940" s="36" t="str">
        <f t="shared" si="154"/>
        <v>_UUNO5</v>
      </c>
      <c r="O1940" s="36" t="s">
        <v>2115</v>
      </c>
      <c r="P1940" s="36" t="s">
        <v>2116</v>
      </c>
      <c r="Q1940" s="36" t="s">
        <v>2117</v>
      </c>
    </row>
    <row r="1941" spans="1:17">
      <c r="A1941" s="36" t="s">
        <v>9839</v>
      </c>
      <c r="B1941" s="36" t="str">
        <f t="shared" si="150"/>
        <v>_19536</v>
      </c>
      <c r="C1941" s="36" t="s">
        <v>2119</v>
      </c>
      <c r="D1941" s="36" t="s">
        <v>89</v>
      </c>
      <c r="E1941" s="36" t="str">
        <f t="shared" si="151"/>
        <v>_CAMSU</v>
      </c>
      <c r="F1941" s="36" t="s">
        <v>46</v>
      </c>
      <c r="G1941" s="36" t="s">
        <v>1031</v>
      </c>
      <c r="H1941" s="36" t="str">
        <f t="shared" si="152"/>
        <v>_VCUGA</v>
      </c>
      <c r="I1941" s="36" t="s">
        <v>1032</v>
      </c>
      <c r="J1941" s="36" t="s">
        <v>2112</v>
      </c>
      <c r="K1941" s="36" t="str">
        <f t="shared" si="153"/>
        <v>_UUNON</v>
      </c>
      <c r="L1941" s="36" t="s">
        <v>2113</v>
      </c>
      <c r="M1941" s="36" t="s">
        <v>2114</v>
      </c>
      <c r="N1941" s="36" t="str">
        <f t="shared" si="154"/>
        <v>_UUNO5</v>
      </c>
      <c r="O1941" s="36" t="s">
        <v>2115</v>
      </c>
      <c r="P1941" s="36" t="s">
        <v>2116</v>
      </c>
      <c r="Q1941" s="36" t="s">
        <v>2117</v>
      </c>
    </row>
    <row r="1942" spans="1:17">
      <c r="A1942" s="36" t="s">
        <v>9840</v>
      </c>
      <c r="B1942" s="36" t="str">
        <f t="shared" si="150"/>
        <v>_19537</v>
      </c>
      <c r="C1942" s="36" t="s">
        <v>2120</v>
      </c>
      <c r="D1942" s="36" t="s">
        <v>89</v>
      </c>
      <c r="E1942" s="36" t="str">
        <f t="shared" si="151"/>
        <v>_CAMSU</v>
      </c>
      <c r="F1942" s="36" t="s">
        <v>46</v>
      </c>
      <c r="G1942" s="36" t="s">
        <v>1031</v>
      </c>
      <c r="H1942" s="36" t="str">
        <f t="shared" si="152"/>
        <v>_VCUGA</v>
      </c>
      <c r="I1942" s="36" t="s">
        <v>1032</v>
      </c>
      <c r="J1942" s="36" t="s">
        <v>2112</v>
      </c>
      <c r="K1942" s="36" t="str">
        <f t="shared" si="153"/>
        <v>_UUNON</v>
      </c>
      <c r="L1942" s="36" t="s">
        <v>2113</v>
      </c>
      <c r="M1942" s="36" t="s">
        <v>2114</v>
      </c>
      <c r="N1942" s="36" t="str">
        <f t="shared" si="154"/>
        <v>_UUNO5</v>
      </c>
      <c r="O1942" s="36" t="s">
        <v>2115</v>
      </c>
      <c r="P1942" s="36" t="s">
        <v>2116</v>
      </c>
      <c r="Q1942" s="36" t="s">
        <v>2117</v>
      </c>
    </row>
    <row r="1943" spans="1:17">
      <c r="A1943" s="36" t="s">
        <v>9841</v>
      </c>
      <c r="B1943" s="36" t="str">
        <f t="shared" si="150"/>
        <v>_19538</v>
      </c>
      <c r="C1943" s="36" t="s">
        <v>2121</v>
      </c>
      <c r="D1943" s="36" t="s">
        <v>89</v>
      </c>
      <c r="E1943" s="36" t="str">
        <f t="shared" si="151"/>
        <v>_CAMSU</v>
      </c>
      <c r="F1943" s="36" t="s">
        <v>46</v>
      </c>
      <c r="G1943" s="36" t="s">
        <v>1031</v>
      </c>
      <c r="H1943" s="36" t="str">
        <f t="shared" si="152"/>
        <v>_VCUGA</v>
      </c>
      <c r="I1943" s="36" t="s">
        <v>1032</v>
      </c>
      <c r="J1943" s="36" t="s">
        <v>2112</v>
      </c>
      <c r="K1943" s="36" t="str">
        <f t="shared" si="153"/>
        <v>_UUNON</v>
      </c>
      <c r="L1943" s="36" t="s">
        <v>2113</v>
      </c>
      <c r="M1943" s="36" t="s">
        <v>2114</v>
      </c>
      <c r="N1943" s="36" t="str">
        <f t="shared" si="154"/>
        <v>_UUNO5</v>
      </c>
      <c r="O1943" s="36" t="s">
        <v>2115</v>
      </c>
      <c r="P1943" s="36" t="s">
        <v>2116</v>
      </c>
      <c r="Q1943" s="36" t="s">
        <v>2117</v>
      </c>
    </row>
    <row r="1944" spans="1:17">
      <c r="A1944" s="36" t="s">
        <v>9842</v>
      </c>
      <c r="B1944" s="36" t="str">
        <f t="shared" si="150"/>
        <v>_19539</v>
      </c>
      <c r="C1944" s="36" t="s">
        <v>2122</v>
      </c>
      <c r="D1944" s="36" t="s">
        <v>89</v>
      </c>
      <c r="E1944" s="36" t="str">
        <f t="shared" si="151"/>
        <v>_CAMSU</v>
      </c>
      <c r="F1944" s="36" t="s">
        <v>46</v>
      </c>
      <c r="G1944" s="36" t="s">
        <v>1031</v>
      </c>
      <c r="H1944" s="36" t="str">
        <f t="shared" si="152"/>
        <v>_VCUGA</v>
      </c>
      <c r="I1944" s="36" t="s">
        <v>1032</v>
      </c>
      <c r="J1944" s="36" t="s">
        <v>2112</v>
      </c>
      <c r="K1944" s="36" t="str">
        <f t="shared" si="153"/>
        <v>_UUNON</v>
      </c>
      <c r="L1944" s="36" t="s">
        <v>2113</v>
      </c>
      <c r="M1944" s="36" t="s">
        <v>2114</v>
      </c>
      <c r="N1944" s="36" t="str">
        <f t="shared" si="154"/>
        <v>_UUNO5</v>
      </c>
      <c r="O1944" s="36" t="s">
        <v>2115</v>
      </c>
      <c r="P1944" s="36" t="s">
        <v>2116</v>
      </c>
      <c r="Q1944" s="36" t="s">
        <v>2117</v>
      </c>
    </row>
    <row r="1945" spans="1:17">
      <c r="A1945" s="36" t="s">
        <v>9843</v>
      </c>
      <c r="B1945" s="36" t="str">
        <f t="shared" si="150"/>
        <v>_19540</v>
      </c>
      <c r="C1945" s="36" t="s">
        <v>2123</v>
      </c>
      <c r="D1945" s="36" t="s">
        <v>89</v>
      </c>
      <c r="E1945" s="36" t="str">
        <f t="shared" si="151"/>
        <v>_CAMSU</v>
      </c>
      <c r="F1945" s="36" t="s">
        <v>46</v>
      </c>
      <c r="G1945" s="36" t="s">
        <v>1031</v>
      </c>
      <c r="H1945" s="36" t="str">
        <f t="shared" si="152"/>
        <v>_VCUGA</v>
      </c>
      <c r="I1945" s="36" t="s">
        <v>1032</v>
      </c>
      <c r="J1945" s="36" t="s">
        <v>2112</v>
      </c>
      <c r="K1945" s="36" t="str">
        <f t="shared" si="153"/>
        <v>_UUNON</v>
      </c>
      <c r="L1945" s="36" t="s">
        <v>2113</v>
      </c>
      <c r="M1945" s="36" t="s">
        <v>2114</v>
      </c>
      <c r="N1945" s="36" t="str">
        <f t="shared" si="154"/>
        <v>_UUNO5</v>
      </c>
      <c r="O1945" s="36" t="s">
        <v>2115</v>
      </c>
      <c r="P1945" s="36" t="s">
        <v>2116</v>
      </c>
      <c r="Q1945" s="36" t="s">
        <v>2117</v>
      </c>
    </row>
    <row r="1946" spans="1:17">
      <c r="A1946" s="36" t="s">
        <v>9844</v>
      </c>
      <c r="B1946" s="36" t="str">
        <f t="shared" si="150"/>
        <v>_19541</v>
      </c>
      <c r="C1946" s="36" t="s">
        <v>2124</v>
      </c>
      <c r="D1946" s="36" t="s">
        <v>89</v>
      </c>
      <c r="E1946" s="36" t="str">
        <f t="shared" si="151"/>
        <v>_CAMSU</v>
      </c>
      <c r="F1946" s="36" t="s">
        <v>46</v>
      </c>
      <c r="G1946" s="36" t="s">
        <v>1031</v>
      </c>
      <c r="H1946" s="36" t="str">
        <f t="shared" si="152"/>
        <v>_VCUGA</v>
      </c>
      <c r="I1946" s="36" t="s">
        <v>1032</v>
      </c>
      <c r="J1946" s="36" t="s">
        <v>2112</v>
      </c>
      <c r="K1946" s="36" t="str">
        <f t="shared" si="153"/>
        <v>_UUNON</v>
      </c>
      <c r="L1946" s="36" t="s">
        <v>2113</v>
      </c>
      <c r="M1946" s="36" t="s">
        <v>2114</v>
      </c>
      <c r="N1946" s="36" t="str">
        <f t="shared" si="154"/>
        <v>_UUNO5</v>
      </c>
      <c r="O1946" s="36" t="s">
        <v>2115</v>
      </c>
      <c r="P1946" s="36" t="s">
        <v>2116</v>
      </c>
      <c r="Q1946" s="36" t="s">
        <v>2117</v>
      </c>
    </row>
    <row r="1947" spans="1:17">
      <c r="A1947" s="36" t="s">
        <v>9845</v>
      </c>
      <c r="B1947" s="36" t="str">
        <f t="shared" si="150"/>
        <v>_19542</v>
      </c>
      <c r="C1947" s="36" t="s">
        <v>2125</v>
      </c>
      <c r="D1947" s="36" t="s">
        <v>89</v>
      </c>
      <c r="E1947" s="36" t="str">
        <f t="shared" si="151"/>
        <v>_CAMSU</v>
      </c>
      <c r="F1947" s="36" t="s">
        <v>46</v>
      </c>
      <c r="G1947" s="36" t="s">
        <v>1031</v>
      </c>
      <c r="H1947" s="36" t="str">
        <f t="shared" si="152"/>
        <v>_VCUGA</v>
      </c>
      <c r="I1947" s="36" t="s">
        <v>1032</v>
      </c>
      <c r="J1947" s="36" t="s">
        <v>2112</v>
      </c>
      <c r="K1947" s="36" t="str">
        <f t="shared" si="153"/>
        <v>_UUNON</v>
      </c>
      <c r="L1947" s="36" t="s">
        <v>2113</v>
      </c>
      <c r="M1947" s="36" t="s">
        <v>2114</v>
      </c>
      <c r="N1947" s="36" t="str">
        <f t="shared" si="154"/>
        <v>_UUNO5</v>
      </c>
      <c r="O1947" s="36" t="s">
        <v>2115</v>
      </c>
      <c r="P1947" s="36" t="s">
        <v>2116</v>
      </c>
      <c r="Q1947" s="36" t="s">
        <v>2117</v>
      </c>
    </row>
    <row r="1948" spans="1:17">
      <c r="A1948" s="36" t="s">
        <v>9846</v>
      </c>
      <c r="B1948" s="36" t="str">
        <f t="shared" si="150"/>
        <v>_00660</v>
      </c>
      <c r="C1948" s="36" t="s">
        <v>2136</v>
      </c>
      <c r="D1948" s="36" t="s">
        <v>2126</v>
      </c>
      <c r="E1948" s="36" t="str">
        <f t="shared" si="151"/>
        <v>_CENLD</v>
      </c>
      <c r="F1948" s="36" t="s">
        <v>2127</v>
      </c>
      <c r="G1948" s="36" t="s">
        <v>2128</v>
      </c>
      <c r="H1948" s="36" t="str">
        <f t="shared" si="152"/>
        <v>_ACCTL</v>
      </c>
      <c r="I1948" s="36" t="s">
        <v>2129</v>
      </c>
      <c r="J1948" s="36" t="s">
        <v>2130</v>
      </c>
      <c r="K1948" s="36" t="str">
        <f t="shared" si="153"/>
        <v>_ZFGEF</v>
      </c>
      <c r="L1948" s="36" t="s">
        <v>2131</v>
      </c>
      <c r="M1948" s="36" t="s">
        <v>2132</v>
      </c>
      <c r="N1948" s="36" t="str">
        <f t="shared" si="154"/>
        <v>_ZFGE5</v>
      </c>
      <c r="O1948" s="36" t="s">
        <v>2133</v>
      </c>
      <c r="P1948" s="36" t="s">
        <v>2134</v>
      </c>
      <c r="Q1948" s="36" t="s">
        <v>2135</v>
      </c>
    </row>
    <row r="1949" spans="1:17">
      <c r="A1949" s="36" t="s">
        <v>9847</v>
      </c>
      <c r="B1949" s="36" t="str">
        <f t="shared" si="150"/>
        <v>_00510</v>
      </c>
      <c r="C1949" s="36" t="s">
        <v>2143</v>
      </c>
      <c r="D1949" s="36" t="s">
        <v>2126</v>
      </c>
      <c r="E1949" s="36" t="str">
        <f t="shared" si="151"/>
        <v>_CENLD</v>
      </c>
      <c r="F1949" s="36" t="s">
        <v>2127</v>
      </c>
      <c r="G1949" s="36" t="s">
        <v>2128</v>
      </c>
      <c r="H1949" s="36" t="str">
        <f t="shared" si="152"/>
        <v>_ACCTL</v>
      </c>
      <c r="I1949" s="36" t="s">
        <v>2129</v>
      </c>
      <c r="J1949" s="36" t="s">
        <v>2137</v>
      </c>
      <c r="K1949" s="36" t="str">
        <f t="shared" si="153"/>
        <v>_ZKEFA</v>
      </c>
      <c r="L1949" s="36" t="s">
        <v>2138</v>
      </c>
      <c r="M1949" s="36" t="s">
        <v>2139</v>
      </c>
      <c r="N1949" s="36" t="str">
        <f t="shared" si="154"/>
        <v>_ZKEF5</v>
      </c>
      <c r="O1949" s="36" t="s">
        <v>2140</v>
      </c>
      <c r="P1949" s="36" t="s">
        <v>2141</v>
      </c>
      <c r="Q1949" s="36" t="s">
        <v>2142</v>
      </c>
    </row>
    <row r="1950" spans="1:17">
      <c r="A1950" s="36" t="s">
        <v>9848</v>
      </c>
      <c r="B1950" s="36" t="str">
        <f t="shared" si="150"/>
        <v>_00501</v>
      </c>
      <c r="C1950" s="36" t="s">
        <v>2150</v>
      </c>
      <c r="D1950" s="36" t="s">
        <v>2126</v>
      </c>
      <c r="E1950" s="36" t="str">
        <f t="shared" si="151"/>
        <v>_CENLD</v>
      </c>
      <c r="F1950" s="36" t="s">
        <v>2127</v>
      </c>
      <c r="G1950" s="36" t="s">
        <v>2128</v>
      </c>
      <c r="H1950" s="36" t="str">
        <f t="shared" si="152"/>
        <v>_ACCTL</v>
      </c>
      <c r="I1950" s="36" t="s">
        <v>2129</v>
      </c>
      <c r="J1950" s="36" t="s">
        <v>2144</v>
      </c>
      <c r="K1950" s="36" t="str">
        <f t="shared" si="153"/>
        <v>_ZLACT</v>
      </c>
      <c r="L1950" s="36" t="s">
        <v>2145</v>
      </c>
      <c r="M1950" s="36" t="s">
        <v>2146</v>
      </c>
      <c r="N1950" s="36" t="str">
        <f t="shared" si="154"/>
        <v>_ZLAC5</v>
      </c>
      <c r="O1950" s="36" t="s">
        <v>2147</v>
      </c>
      <c r="P1950" s="36" t="s">
        <v>2148</v>
      </c>
      <c r="Q1950" s="36" t="s">
        <v>2149</v>
      </c>
    </row>
    <row r="1951" spans="1:17">
      <c r="A1951" s="36" t="s">
        <v>9849</v>
      </c>
      <c r="B1951" s="36" t="str">
        <f t="shared" si="150"/>
        <v>_00502</v>
      </c>
      <c r="C1951" s="36" t="s">
        <v>2151</v>
      </c>
      <c r="D1951" s="36" t="s">
        <v>2126</v>
      </c>
      <c r="E1951" s="36" t="str">
        <f t="shared" si="151"/>
        <v>_CENLD</v>
      </c>
      <c r="F1951" s="36" t="s">
        <v>2127</v>
      </c>
      <c r="G1951" s="36" t="s">
        <v>2128</v>
      </c>
      <c r="H1951" s="36" t="str">
        <f t="shared" si="152"/>
        <v>_ACCTL</v>
      </c>
      <c r="I1951" s="36" t="s">
        <v>2129</v>
      </c>
      <c r="J1951" s="36" t="s">
        <v>2144</v>
      </c>
      <c r="K1951" s="36" t="str">
        <f t="shared" si="153"/>
        <v>_ZLACT</v>
      </c>
      <c r="L1951" s="36" t="s">
        <v>2145</v>
      </c>
      <c r="M1951" s="36" t="s">
        <v>2146</v>
      </c>
      <c r="N1951" s="36" t="str">
        <f t="shared" si="154"/>
        <v>_ZLAC5</v>
      </c>
      <c r="O1951" s="36" t="s">
        <v>2147</v>
      </c>
      <c r="P1951" s="36" t="s">
        <v>2148</v>
      </c>
      <c r="Q1951" s="36" t="s">
        <v>2149</v>
      </c>
    </row>
    <row r="1952" spans="1:17">
      <c r="A1952" s="36" t="s">
        <v>9850</v>
      </c>
      <c r="B1952" s="36" t="str">
        <f t="shared" si="150"/>
        <v>_00503</v>
      </c>
      <c r="C1952" s="36" t="s">
        <v>2152</v>
      </c>
      <c r="D1952" s="36" t="s">
        <v>2126</v>
      </c>
      <c r="E1952" s="36" t="str">
        <f t="shared" si="151"/>
        <v>_CENLD</v>
      </c>
      <c r="F1952" s="36" t="s">
        <v>2127</v>
      </c>
      <c r="G1952" s="36" t="s">
        <v>2128</v>
      </c>
      <c r="H1952" s="36" t="str">
        <f t="shared" si="152"/>
        <v>_ACCTL</v>
      </c>
      <c r="I1952" s="36" t="s">
        <v>2129</v>
      </c>
      <c r="J1952" s="36" t="s">
        <v>2144</v>
      </c>
      <c r="K1952" s="36" t="str">
        <f t="shared" si="153"/>
        <v>_ZLACT</v>
      </c>
      <c r="L1952" s="36" t="s">
        <v>2145</v>
      </c>
      <c r="M1952" s="36" t="s">
        <v>2146</v>
      </c>
      <c r="N1952" s="36" t="str">
        <f t="shared" si="154"/>
        <v>_ZLAC5</v>
      </c>
      <c r="O1952" s="36" t="s">
        <v>2147</v>
      </c>
      <c r="P1952" s="36" t="s">
        <v>2148</v>
      </c>
      <c r="Q1952" s="36" t="s">
        <v>2149</v>
      </c>
    </row>
    <row r="1953" spans="1:17">
      <c r="A1953" s="36" t="s">
        <v>9851</v>
      </c>
      <c r="B1953" s="36" t="str">
        <f t="shared" si="150"/>
        <v>_00504</v>
      </c>
      <c r="C1953" s="36" t="s">
        <v>2153</v>
      </c>
      <c r="D1953" s="36" t="s">
        <v>2126</v>
      </c>
      <c r="E1953" s="36" t="str">
        <f t="shared" si="151"/>
        <v>_CENLD</v>
      </c>
      <c r="F1953" s="36" t="s">
        <v>2127</v>
      </c>
      <c r="G1953" s="36" t="s">
        <v>2128</v>
      </c>
      <c r="H1953" s="36" t="str">
        <f t="shared" si="152"/>
        <v>_ACCTL</v>
      </c>
      <c r="I1953" s="36" t="s">
        <v>2129</v>
      </c>
      <c r="J1953" s="36" t="s">
        <v>2144</v>
      </c>
      <c r="K1953" s="36" t="str">
        <f t="shared" si="153"/>
        <v>_ZLACT</v>
      </c>
      <c r="L1953" s="36" t="s">
        <v>2145</v>
      </c>
      <c r="M1953" s="36" t="s">
        <v>2146</v>
      </c>
      <c r="N1953" s="36" t="str">
        <f t="shared" si="154"/>
        <v>_ZLAC5</v>
      </c>
      <c r="O1953" s="36" t="s">
        <v>2147</v>
      </c>
      <c r="P1953" s="36" t="s">
        <v>2148</v>
      </c>
      <c r="Q1953" s="36" t="s">
        <v>2149</v>
      </c>
    </row>
    <row r="1954" spans="1:17">
      <c r="A1954" s="36" t="s">
        <v>9852</v>
      </c>
      <c r="B1954" s="36" t="str">
        <f t="shared" si="150"/>
        <v>_00800</v>
      </c>
      <c r="C1954" s="36" t="s">
        <v>2154</v>
      </c>
      <c r="D1954" s="36" t="s">
        <v>2126</v>
      </c>
      <c r="E1954" s="36" t="str">
        <f t="shared" si="151"/>
        <v>_CENLD</v>
      </c>
      <c r="F1954" s="36" t="s">
        <v>2127</v>
      </c>
      <c r="G1954" s="36" t="s">
        <v>2128</v>
      </c>
      <c r="H1954" s="36" t="str">
        <f t="shared" si="152"/>
        <v>_ACCTL</v>
      </c>
      <c r="I1954" s="36" t="s">
        <v>2129</v>
      </c>
      <c r="J1954" s="36" t="s">
        <v>2144</v>
      </c>
      <c r="K1954" s="36" t="str">
        <f t="shared" si="153"/>
        <v>_ZLACT</v>
      </c>
      <c r="L1954" s="36" t="s">
        <v>2145</v>
      </c>
      <c r="M1954" s="36" t="s">
        <v>2146</v>
      </c>
      <c r="N1954" s="36" t="str">
        <f t="shared" si="154"/>
        <v>_ZLAC5</v>
      </c>
      <c r="O1954" s="36" t="s">
        <v>2147</v>
      </c>
      <c r="P1954" s="36" t="s">
        <v>2148</v>
      </c>
      <c r="Q1954" s="36" t="s">
        <v>2149</v>
      </c>
    </row>
    <row r="1955" spans="1:17">
      <c r="A1955" s="36" t="s">
        <v>9853</v>
      </c>
      <c r="B1955" s="36" t="str">
        <f t="shared" si="150"/>
        <v>_00600</v>
      </c>
      <c r="C1955" s="36" t="s">
        <v>2161</v>
      </c>
      <c r="D1955" s="36" t="s">
        <v>2126</v>
      </c>
      <c r="E1955" s="36" t="str">
        <f t="shared" si="151"/>
        <v>_CENLD</v>
      </c>
      <c r="F1955" s="36" t="s">
        <v>2127</v>
      </c>
      <c r="G1955" s="36" t="s">
        <v>2128</v>
      </c>
      <c r="H1955" s="36" t="str">
        <f t="shared" si="152"/>
        <v>_ACCTL</v>
      </c>
      <c r="I1955" s="36" t="s">
        <v>2129</v>
      </c>
      <c r="J1955" s="36" t="s">
        <v>2155</v>
      </c>
      <c r="K1955" s="36" t="str">
        <f t="shared" si="153"/>
        <v>_ZMBSU</v>
      </c>
      <c r="L1955" s="36" t="s">
        <v>2156</v>
      </c>
      <c r="M1955" s="36" t="s">
        <v>2157</v>
      </c>
      <c r="N1955" s="36" t="str">
        <f t="shared" si="154"/>
        <v>_ZMBS5</v>
      </c>
      <c r="O1955" s="36" t="s">
        <v>2158</v>
      </c>
      <c r="P1955" s="36" t="s">
        <v>2159</v>
      </c>
      <c r="Q1955" s="36" t="s">
        <v>2160</v>
      </c>
    </row>
    <row r="1956" spans="1:17">
      <c r="A1956" s="36" t="s">
        <v>9854</v>
      </c>
      <c r="B1956" s="36" t="str">
        <f t="shared" si="150"/>
        <v>_00650</v>
      </c>
      <c r="C1956" s="36" t="s">
        <v>2168</v>
      </c>
      <c r="D1956" s="36" t="s">
        <v>2126</v>
      </c>
      <c r="E1956" s="36" t="str">
        <f t="shared" si="151"/>
        <v>_CENLD</v>
      </c>
      <c r="F1956" s="36" t="s">
        <v>2127</v>
      </c>
      <c r="G1956" s="36" t="s">
        <v>2128</v>
      </c>
      <c r="H1956" s="36" t="str">
        <f t="shared" si="152"/>
        <v>_ACCTL</v>
      </c>
      <c r="I1956" s="36" t="s">
        <v>2129</v>
      </c>
      <c r="J1956" s="36" t="s">
        <v>2162</v>
      </c>
      <c r="K1956" s="36" t="str">
        <f t="shared" si="153"/>
        <v>_ZNLRO</v>
      </c>
      <c r="L1956" s="36" t="s">
        <v>2163</v>
      </c>
      <c r="M1956" s="36" t="s">
        <v>2164</v>
      </c>
      <c r="N1956" s="36" t="str">
        <f t="shared" si="154"/>
        <v>_ZNLR5</v>
      </c>
      <c r="O1956" s="36" t="s">
        <v>2165</v>
      </c>
      <c r="P1956" s="36" t="s">
        <v>2166</v>
      </c>
      <c r="Q1956" s="36" t="s">
        <v>2167</v>
      </c>
    </row>
    <row r="1957" spans="1:17">
      <c r="A1957" s="36" t="s">
        <v>9855</v>
      </c>
      <c r="B1957" s="36" t="str">
        <f t="shared" si="150"/>
        <v>_00651</v>
      </c>
      <c r="C1957" s="36" t="s">
        <v>2169</v>
      </c>
      <c r="D1957" s="36" t="s">
        <v>2126</v>
      </c>
      <c r="E1957" s="36" t="str">
        <f t="shared" si="151"/>
        <v>_CENLD</v>
      </c>
      <c r="F1957" s="36" t="s">
        <v>2127</v>
      </c>
      <c r="G1957" s="36" t="s">
        <v>2128</v>
      </c>
      <c r="H1957" s="36" t="str">
        <f t="shared" si="152"/>
        <v>_ACCTL</v>
      </c>
      <c r="I1957" s="36" t="s">
        <v>2129</v>
      </c>
      <c r="J1957" s="36" t="s">
        <v>2162</v>
      </c>
      <c r="K1957" s="36" t="str">
        <f t="shared" si="153"/>
        <v>_ZNLRO</v>
      </c>
      <c r="L1957" s="36" t="s">
        <v>2163</v>
      </c>
      <c r="M1957" s="36" t="s">
        <v>2164</v>
      </c>
      <c r="N1957" s="36" t="str">
        <f t="shared" si="154"/>
        <v>_ZNLR5</v>
      </c>
      <c r="O1957" s="36" t="s">
        <v>2165</v>
      </c>
      <c r="P1957" s="36" t="s">
        <v>2166</v>
      </c>
      <c r="Q1957" s="36" t="s">
        <v>2167</v>
      </c>
    </row>
    <row r="1958" spans="1:17">
      <c r="A1958" s="36" t="s">
        <v>9856</v>
      </c>
      <c r="B1958" s="36" t="str">
        <f t="shared" si="150"/>
        <v>_00652</v>
      </c>
      <c r="C1958" s="36" t="s">
        <v>2170</v>
      </c>
      <c r="D1958" s="36" t="s">
        <v>2126</v>
      </c>
      <c r="E1958" s="36" t="str">
        <f t="shared" si="151"/>
        <v>_CENLD</v>
      </c>
      <c r="F1958" s="36" t="s">
        <v>2127</v>
      </c>
      <c r="G1958" s="36" t="s">
        <v>2128</v>
      </c>
      <c r="H1958" s="36" t="str">
        <f t="shared" si="152"/>
        <v>_ACCTL</v>
      </c>
      <c r="I1958" s="36" t="s">
        <v>2129</v>
      </c>
      <c r="J1958" s="36" t="s">
        <v>2162</v>
      </c>
      <c r="K1958" s="36" t="str">
        <f t="shared" si="153"/>
        <v>_ZNLRO</v>
      </c>
      <c r="L1958" s="36" t="s">
        <v>2163</v>
      </c>
      <c r="M1958" s="36" t="s">
        <v>2164</v>
      </c>
      <c r="N1958" s="36" t="str">
        <f t="shared" si="154"/>
        <v>_ZNLR5</v>
      </c>
      <c r="O1958" s="36" t="s">
        <v>2165</v>
      </c>
      <c r="P1958" s="36" t="s">
        <v>2166</v>
      </c>
      <c r="Q1958" s="36" t="s">
        <v>2167</v>
      </c>
    </row>
    <row r="1959" spans="1:17">
      <c r="A1959" s="36" t="s">
        <v>9857</v>
      </c>
      <c r="B1959" s="36" t="str">
        <f t="shared" si="150"/>
        <v>_00700</v>
      </c>
      <c r="C1959" s="36" t="s">
        <v>2177</v>
      </c>
      <c r="D1959" s="36" t="s">
        <v>2126</v>
      </c>
      <c r="E1959" s="36" t="str">
        <f t="shared" si="151"/>
        <v>_CENLD</v>
      </c>
      <c r="F1959" s="36" t="s">
        <v>2127</v>
      </c>
      <c r="G1959" s="36" t="s">
        <v>2128</v>
      </c>
      <c r="H1959" s="36" t="str">
        <f t="shared" si="152"/>
        <v>_ACCTL</v>
      </c>
      <c r="I1959" s="36" t="s">
        <v>2129</v>
      </c>
      <c r="J1959" s="36" t="s">
        <v>2171</v>
      </c>
      <c r="K1959" s="36" t="str">
        <f t="shared" si="153"/>
        <v>_ZQDSB</v>
      </c>
      <c r="L1959" s="36" t="s">
        <v>2172</v>
      </c>
      <c r="M1959" s="36" t="s">
        <v>2173</v>
      </c>
      <c r="N1959" s="36" t="str">
        <f t="shared" si="154"/>
        <v>_ZQDS5</v>
      </c>
      <c r="O1959" s="36" t="s">
        <v>2174</v>
      </c>
      <c r="P1959" s="36" t="s">
        <v>2175</v>
      </c>
      <c r="Q1959" s="36" t="s">
        <v>2176</v>
      </c>
    </row>
    <row r="1960" spans="1:17">
      <c r="A1960" s="36" t="s">
        <v>9858</v>
      </c>
      <c r="B1960" s="36" t="str">
        <f t="shared" si="150"/>
        <v>_00630</v>
      </c>
      <c r="C1960" s="36" t="s">
        <v>2184</v>
      </c>
      <c r="D1960" s="36" t="s">
        <v>2126</v>
      </c>
      <c r="E1960" s="36" t="str">
        <f t="shared" si="151"/>
        <v>_CENLD</v>
      </c>
      <c r="F1960" s="36" t="s">
        <v>2127</v>
      </c>
      <c r="G1960" s="36" t="s">
        <v>2128</v>
      </c>
      <c r="H1960" s="36" t="str">
        <f t="shared" si="152"/>
        <v>_ACCTL</v>
      </c>
      <c r="I1960" s="36" t="s">
        <v>2129</v>
      </c>
      <c r="J1960" s="36" t="s">
        <v>2178</v>
      </c>
      <c r="K1960" s="36" t="str">
        <f t="shared" si="153"/>
        <v>_ZRRSK</v>
      </c>
      <c r="L1960" s="36" t="s">
        <v>2179</v>
      </c>
      <c r="M1960" s="36" t="s">
        <v>2180</v>
      </c>
      <c r="N1960" s="36" t="str">
        <f t="shared" si="154"/>
        <v>_ZRRS5</v>
      </c>
      <c r="O1960" s="36" t="s">
        <v>2181</v>
      </c>
      <c r="P1960" s="36" t="s">
        <v>2182</v>
      </c>
      <c r="Q1960" s="36" t="s">
        <v>2183</v>
      </c>
    </row>
    <row r="1961" spans="1:17">
      <c r="A1961" s="36" t="s">
        <v>9859</v>
      </c>
      <c r="B1961" s="36" t="str">
        <f t="shared" si="150"/>
        <v>_00632</v>
      </c>
      <c r="C1961" s="36" t="s">
        <v>7460</v>
      </c>
      <c r="D1961" s="36" t="s">
        <v>2126</v>
      </c>
      <c r="E1961" s="36" t="str">
        <f t="shared" si="151"/>
        <v>_CENLD</v>
      </c>
      <c r="F1961" s="36" t="s">
        <v>2127</v>
      </c>
      <c r="G1961" s="36" t="s">
        <v>2128</v>
      </c>
      <c r="H1961" s="36" t="str">
        <f t="shared" si="152"/>
        <v>_ACCTL</v>
      </c>
      <c r="I1961" s="36" t="s">
        <v>2129</v>
      </c>
      <c r="J1961" s="36" t="s">
        <v>2178</v>
      </c>
      <c r="K1961" s="36" t="str">
        <f t="shared" si="153"/>
        <v>_ZRRSK</v>
      </c>
      <c r="L1961" s="36" t="s">
        <v>2179</v>
      </c>
      <c r="M1961" s="36" t="s">
        <v>2180</v>
      </c>
      <c r="N1961" s="36" t="str">
        <f t="shared" si="154"/>
        <v>_ZRRS5</v>
      </c>
      <c r="O1961" s="36" t="s">
        <v>2181</v>
      </c>
      <c r="P1961" s="36" t="s">
        <v>2182</v>
      </c>
      <c r="Q1961" s="36" t="s">
        <v>2183</v>
      </c>
    </row>
    <row r="1962" spans="1:17">
      <c r="A1962" s="36" t="s">
        <v>9860</v>
      </c>
      <c r="B1962" s="36" t="str">
        <f t="shared" si="150"/>
        <v>_00750</v>
      </c>
      <c r="C1962" s="36" t="s">
        <v>2191</v>
      </c>
      <c r="D1962" s="36" t="s">
        <v>2126</v>
      </c>
      <c r="E1962" s="36" t="str">
        <f t="shared" si="151"/>
        <v>_CENLD</v>
      </c>
      <c r="F1962" s="36" t="s">
        <v>2127</v>
      </c>
      <c r="G1962" s="36" t="s">
        <v>2128</v>
      </c>
      <c r="H1962" s="36" t="str">
        <f t="shared" si="152"/>
        <v>_ACCTL</v>
      </c>
      <c r="I1962" s="36" t="s">
        <v>2129</v>
      </c>
      <c r="J1962" s="36" t="s">
        <v>2185</v>
      </c>
      <c r="K1962" s="36" t="str">
        <f t="shared" si="153"/>
        <v>_ZTTET</v>
      </c>
      <c r="L1962" s="36" t="s">
        <v>2186</v>
      </c>
      <c r="M1962" s="36" t="s">
        <v>2187</v>
      </c>
      <c r="N1962" s="36" t="str">
        <f t="shared" si="154"/>
        <v>_ZTTE5</v>
      </c>
      <c r="O1962" s="36" t="s">
        <v>2188</v>
      </c>
      <c r="P1962" s="36" t="s">
        <v>2189</v>
      </c>
      <c r="Q1962" s="36" t="s">
        <v>2190</v>
      </c>
    </row>
    <row r="1963" spans="1:17">
      <c r="A1963" s="36" t="s">
        <v>9861</v>
      </c>
      <c r="B1963" s="36" t="str">
        <f t="shared" si="150"/>
        <v>_00001</v>
      </c>
      <c r="C1963" s="36" t="s">
        <v>2200</v>
      </c>
      <c r="D1963" s="36" t="s">
        <v>2126</v>
      </c>
      <c r="E1963" s="36" t="str">
        <f t="shared" si="151"/>
        <v>_CENLD</v>
      </c>
      <c r="F1963" s="36" t="s">
        <v>2127</v>
      </c>
      <c r="G1963" s="36" t="s">
        <v>2192</v>
      </c>
      <c r="H1963" s="36" t="str">
        <f t="shared" si="152"/>
        <v>_CENRL</v>
      </c>
      <c r="I1963" s="36" t="s">
        <v>2193</v>
      </c>
      <c r="J1963" s="36" t="s">
        <v>2194</v>
      </c>
      <c r="K1963" s="36" t="str">
        <f t="shared" si="153"/>
        <v>_ZABUD</v>
      </c>
      <c r="L1963" s="36" t="s">
        <v>2195</v>
      </c>
      <c r="M1963" s="36" t="s">
        <v>2196</v>
      </c>
      <c r="N1963" s="36" t="str">
        <f t="shared" si="154"/>
        <v>_ZACER</v>
      </c>
      <c r="O1963" s="36" t="s">
        <v>2197</v>
      </c>
      <c r="P1963" s="36" t="s">
        <v>2198</v>
      </c>
      <c r="Q1963" s="36" t="s">
        <v>2199</v>
      </c>
    </row>
    <row r="1964" spans="1:17">
      <c r="A1964" s="36" t="s">
        <v>9862</v>
      </c>
      <c r="B1964" s="36" t="str">
        <f t="shared" si="150"/>
        <v>_00030</v>
      </c>
      <c r="C1964" s="36" t="s">
        <v>2201</v>
      </c>
      <c r="D1964" s="36" t="s">
        <v>2126</v>
      </c>
      <c r="E1964" s="36" t="str">
        <f t="shared" si="151"/>
        <v>_CENLD</v>
      </c>
      <c r="F1964" s="36" t="s">
        <v>2127</v>
      </c>
      <c r="G1964" s="36" t="s">
        <v>2192</v>
      </c>
      <c r="H1964" s="36" t="str">
        <f t="shared" si="152"/>
        <v>_CENRL</v>
      </c>
      <c r="I1964" s="36" t="s">
        <v>2193</v>
      </c>
      <c r="J1964" s="36" t="s">
        <v>2194</v>
      </c>
      <c r="K1964" s="36" t="str">
        <f t="shared" si="153"/>
        <v>_ZABUD</v>
      </c>
      <c r="L1964" s="36" t="s">
        <v>2195</v>
      </c>
      <c r="M1964" s="36" t="s">
        <v>2196</v>
      </c>
      <c r="N1964" s="36" t="str">
        <f t="shared" si="154"/>
        <v>_ZACER</v>
      </c>
      <c r="O1964" s="36" t="s">
        <v>2197</v>
      </c>
      <c r="P1964" s="36" t="s">
        <v>2198</v>
      </c>
      <c r="Q1964" s="36" t="s">
        <v>2199</v>
      </c>
    </row>
    <row r="1965" spans="1:17">
      <c r="A1965" s="36" t="s">
        <v>9863</v>
      </c>
      <c r="B1965" s="36" t="str">
        <f t="shared" si="150"/>
        <v>_00031</v>
      </c>
      <c r="C1965" s="36" t="s">
        <v>2202</v>
      </c>
      <c r="D1965" s="36" t="s">
        <v>2126</v>
      </c>
      <c r="E1965" s="36" t="str">
        <f t="shared" si="151"/>
        <v>_CENLD</v>
      </c>
      <c r="F1965" s="36" t="s">
        <v>2127</v>
      </c>
      <c r="G1965" s="36" t="s">
        <v>2192</v>
      </c>
      <c r="H1965" s="36" t="str">
        <f t="shared" si="152"/>
        <v>_CENRL</v>
      </c>
      <c r="I1965" s="36" t="s">
        <v>2193</v>
      </c>
      <c r="J1965" s="36" t="s">
        <v>2194</v>
      </c>
      <c r="K1965" s="36" t="str">
        <f t="shared" si="153"/>
        <v>_ZABUD</v>
      </c>
      <c r="L1965" s="36" t="s">
        <v>2195</v>
      </c>
      <c r="M1965" s="36" t="s">
        <v>2196</v>
      </c>
      <c r="N1965" s="36" t="str">
        <f t="shared" si="154"/>
        <v>_ZACER</v>
      </c>
      <c r="O1965" s="36" t="s">
        <v>2197</v>
      </c>
      <c r="P1965" s="36" t="s">
        <v>2198</v>
      </c>
      <c r="Q1965" s="36" t="s">
        <v>2199</v>
      </c>
    </row>
    <row r="1966" spans="1:17">
      <c r="A1966" s="36" t="s">
        <v>9864</v>
      </c>
      <c r="B1966" s="36" t="str">
        <f t="shared" si="150"/>
        <v>_00003</v>
      </c>
      <c r="C1966" s="36" t="s">
        <v>2207</v>
      </c>
      <c r="D1966" s="36" t="s">
        <v>2126</v>
      </c>
      <c r="E1966" s="36" t="str">
        <f t="shared" si="151"/>
        <v>_CENLD</v>
      </c>
      <c r="F1966" s="36" t="s">
        <v>2127</v>
      </c>
      <c r="G1966" s="36" t="s">
        <v>2192</v>
      </c>
      <c r="H1966" s="36" t="str">
        <f t="shared" si="152"/>
        <v>_CENRL</v>
      </c>
      <c r="I1966" s="36" t="s">
        <v>2193</v>
      </c>
      <c r="J1966" s="36" t="s">
        <v>2194</v>
      </c>
      <c r="K1966" s="36" t="str">
        <f t="shared" si="153"/>
        <v>_ZABUD</v>
      </c>
      <c r="L1966" s="36" t="s">
        <v>2195</v>
      </c>
      <c r="M1966" s="36" t="s">
        <v>2203</v>
      </c>
      <c r="N1966" s="36" t="str">
        <f t="shared" si="154"/>
        <v>_ZACMG</v>
      </c>
      <c r="O1966" s="36" t="s">
        <v>2204</v>
      </c>
      <c r="P1966" s="36" t="s">
        <v>2205</v>
      </c>
      <c r="Q1966" s="36" t="s">
        <v>2206</v>
      </c>
    </row>
    <row r="1967" spans="1:17">
      <c r="A1967" s="36" t="s">
        <v>9865</v>
      </c>
      <c r="B1967" s="36" t="str">
        <f t="shared" si="150"/>
        <v>_00004</v>
      </c>
      <c r="C1967" s="36" t="s">
        <v>2208</v>
      </c>
      <c r="D1967" s="36" t="s">
        <v>2126</v>
      </c>
      <c r="E1967" s="36" t="str">
        <f t="shared" si="151"/>
        <v>_CENLD</v>
      </c>
      <c r="F1967" s="36" t="s">
        <v>2127</v>
      </c>
      <c r="G1967" s="36" t="s">
        <v>2192</v>
      </c>
      <c r="H1967" s="36" t="str">
        <f t="shared" si="152"/>
        <v>_CENRL</v>
      </c>
      <c r="I1967" s="36" t="s">
        <v>2193</v>
      </c>
      <c r="J1967" s="36" t="s">
        <v>2194</v>
      </c>
      <c r="K1967" s="36" t="str">
        <f t="shared" si="153"/>
        <v>_ZABUD</v>
      </c>
      <c r="L1967" s="36" t="s">
        <v>2195</v>
      </c>
      <c r="M1967" s="36" t="s">
        <v>2203</v>
      </c>
      <c r="N1967" s="36" t="str">
        <f t="shared" si="154"/>
        <v>_ZACMG</v>
      </c>
      <c r="O1967" s="36" t="s">
        <v>2204</v>
      </c>
      <c r="P1967" s="36" t="s">
        <v>2205</v>
      </c>
      <c r="Q1967" s="36" t="s">
        <v>2206</v>
      </c>
    </row>
    <row r="1968" spans="1:17">
      <c r="A1968" s="36" t="s">
        <v>9866</v>
      </c>
      <c r="B1968" s="36" t="str">
        <f t="shared" si="150"/>
        <v>_00005</v>
      </c>
      <c r="C1968" s="36" t="s">
        <v>2209</v>
      </c>
      <c r="D1968" s="36" t="s">
        <v>2126</v>
      </c>
      <c r="E1968" s="36" t="str">
        <f t="shared" si="151"/>
        <v>_CENLD</v>
      </c>
      <c r="F1968" s="36" t="s">
        <v>2127</v>
      </c>
      <c r="G1968" s="36" t="s">
        <v>2192</v>
      </c>
      <c r="H1968" s="36" t="str">
        <f t="shared" si="152"/>
        <v>_CENRL</v>
      </c>
      <c r="I1968" s="36" t="s">
        <v>2193</v>
      </c>
      <c r="J1968" s="36" t="s">
        <v>2194</v>
      </c>
      <c r="K1968" s="36" t="str">
        <f t="shared" si="153"/>
        <v>_ZABUD</v>
      </c>
      <c r="L1968" s="36" t="s">
        <v>2195</v>
      </c>
      <c r="M1968" s="36" t="s">
        <v>2203</v>
      </c>
      <c r="N1968" s="36" t="str">
        <f t="shared" si="154"/>
        <v>_ZACMG</v>
      </c>
      <c r="O1968" s="36" t="s">
        <v>2204</v>
      </c>
      <c r="P1968" s="36" t="s">
        <v>2205</v>
      </c>
      <c r="Q1968" s="36" t="s">
        <v>2206</v>
      </c>
    </row>
    <row r="1969" spans="1:17">
      <c r="A1969" s="36" t="s">
        <v>9867</v>
      </c>
      <c r="B1969" s="36" t="str">
        <f t="shared" si="150"/>
        <v>_00006</v>
      </c>
      <c r="C1969" s="36" t="s">
        <v>2210</v>
      </c>
      <c r="D1969" s="36" t="s">
        <v>2126</v>
      </c>
      <c r="E1969" s="36" t="str">
        <f t="shared" si="151"/>
        <v>_CENLD</v>
      </c>
      <c r="F1969" s="36" t="s">
        <v>2127</v>
      </c>
      <c r="G1969" s="36" t="s">
        <v>2192</v>
      </c>
      <c r="H1969" s="36" t="str">
        <f t="shared" si="152"/>
        <v>_CENRL</v>
      </c>
      <c r="I1969" s="36" t="s">
        <v>2193</v>
      </c>
      <c r="J1969" s="36" t="s">
        <v>2194</v>
      </c>
      <c r="K1969" s="36" t="str">
        <f t="shared" si="153"/>
        <v>_ZABUD</v>
      </c>
      <c r="L1969" s="36" t="s">
        <v>2195</v>
      </c>
      <c r="M1969" s="36" t="s">
        <v>2203</v>
      </c>
      <c r="N1969" s="36" t="str">
        <f t="shared" si="154"/>
        <v>_ZACMG</v>
      </c>
      <c r="O1969" s="36" t="s">
        <v>2204</v>
      </c>
      <c r="P1969" s="36" t="s">
        <v>2205</v>
      </c>
      <c r="Q1969" s="36" t="s">
        <v>2206</v>
      </c>
    </row>
    <row r="1970" spans="1:17">
      <c r="A1970" s="36" t="s">
        <v>9868</v>
      </c>
      <c r="B1970" s="36" t="str">
        <f t="shared" si="150"/>
        <v>_00007</v>
      </c>
      <c r="C1970" s="36" t="s">
        <v>2211</v>
      </c>
      <c r="D1970" s="36" t="s">
        <v>2126</v>
      </c>
      <c r="E1970" s="36" t="str">
        <f t="shared" si="151"/>
        <v>_CENLD</v>
      </c>
      <c r="F1970" s="36" t="s">
        <v>2127</v>
      </c>
      <c r="G1970" s="36" t="s">
        <v>2192</v>
      </c>
      <c r="H1970" s="36" t="str">
        <f t="shared" si="152"/>
        <v>_CENRL</v>
      </c>
      <c r="I1970" s="36" t="s">
        <v>2193</v>
      </c>
      <c r="J1970" s="36" t="s">
        <v>2194</v>
      </c>
      <c r="K1970" s="36" t="str">
        <f t="shared" si="153"/>
        <v>_ZABUD</v>
      </c>
      <c r="L1970" s="36" t="s">
        <v>2195</v>
      </c>
      <c r="M1970" s="36" t="s">
        <v>2203</v>
      </c>
      <c r="N1970" s="36" t="str">
        <f t="shared" si="154"/>
        <v>_ZACMG</v>
      </c>
      <c r="O1970" s="36" t="s">
        <v>2204</v>
      </c>
      <c r="P1970" s="36" t="s">
        <v>2205</v>
      </c>
      <c r="Q1970" s="36" t="s">
        <v>2206</v>
      </c>
    </row>
    <row r="1971" spans="1:17">
      <c r="A1971" s="36" t="s">
        <v>9869</v>
      </c>
      <c r="B1971" s="36" t="str">
        <f t="shared" si="150"/>
        <v>_00008</v>
      </c>
      <c r="C1971" s="36" t="s">
        <v>2212</v>
      </c>
      <c r="D1971" s="36" t="s">
        <v>2126</v>
      </c>
      <c r="E1971" s="36" t="str">
        <f t="shared" si="151"/>
        <v>_CENLD</v>
      </c>
      <c r="F1971" s="36" t="s">
        <v>2127</v>
      </c>
      <c r="G1971" s="36" t="s">
        <v>2192</v>
      </c>
      <c r="H1971" s="36" t="str">
        <f t="shared" si="152"/>
        <v>_CENRL</v>
      </c>
      <c r="I1971" s="36" t="s">
        <v>2193</v>
      </c>
      <c r="J1971" s="36" t="s">
        <v>2194</v>
      </c>
      <c r="K1971" s="36" t="str">
        <f t="shared" si="153"/>
        <v>_ZABUD</v>
      </c>
      <c r="L1971" s="36" t="s">
        <v>2195</v>
      </c>
      <c r="M1971" s="36" t="s">
        <v>2203</v>
      </c>
      <c r="N1971" s="36" t="str">
        <f t="shared" si="154"/>
        <v>_ZACMG</v>
      </c>
      <c r="O1971" s="36" t="s">
        <v>2204</v>
      </c>
      <c r="P1971" s="36" t="s">
        <v>2205</v>
      </c>
      <c r="Q1971" s="36" t="s">
        <v>2206</v>
      </c>
    </row>
    <row r="1972" spans="1:17">
      <c r="A1972" s="36" t="s">
        <v>9870</v>
      </c>
      <c r="B1972" s="36" t="str">
        <f t="shared" si="150"/>
        <v>_00009</v>
      </c>
      <c r="C1972" s="36" t="s">
        <v>2213</v>
      </c>
      <c r="D1972" s="36" t="s">
        <v>2126</v>
      </c>
      <c r="E1972" s="36" t="str">
        <f t="shared" si="151"/>
        <v>_CENLD</v>
      </c>
      <c r="F1972" s="36" t="s">
        <v>2127</v>
      </c>
      <c r="G1972" s="36" t="s">
        <v>2192</v>
      </c>
      <c r="H1972" s="36" t="str">
        <f t="shared" si="152"/>
        <v>_CENRL</v>
      </c>
      <c r="I1972" s="36" t="s">
        <v>2193</v>
      </c>
      <c r="J1972" s="36" t="s">
        <v>2194</v>
      </c>
      <c r="K1972" s="36" t="str">
        <f t="shared" si="153"/>
        <v>_ZABUD</v>
      </c>
      <c r="L1972" s="36" t="s">
        <v>2195</v>
      </c>
      <c r="M1972" s="36" t="s">
        <v>2203</v>
      </c>
      <c r="N1972" s="36" t="str">
        <f t="shared" si="154"/>
        <v>_ZACMG</v>
      </c>
      <c r="O1972" s="36" t="s">
        <v>2204</v>
      </c>
      <c r="P1972" s="36" t="s">
        <v>2205</v>
      </c>
      <c r="Q1972" s="36" t="s">
        <v>2206</v>
      </c>
    </row>
    <row r="1973" spans="1:17">
      <c r="A1973" s="36" t="s">
        <v>9871</v>
      </c>
      <c r="B1973" s="36" t="str">
        <f t="shared" si="150"/>
        <v>_00010</v>
      </c>
      <c r="C1973" s="36" t="s">
        <v>2214</v>
      </c>
      <c r="D1973" s="36" t="s">
        <v>2126</v>
      </c>
      <c r="E1973" s="36" t="str">
        <f t="shared" si="151"/>
        <v>_CENLD</v>
      </c>
      <c r="F1973" s="36" t="s">
        <v>2127</v>
      </c>
      <c r="G1973" s="36" t="s">
        <v>2192</v>
      </c>
      <c r="H1973" s="36" t="str">
        <f t="shared" si="152"/>
        <v>_CENRL</v>
      </c>
      <c r="I1973" s="36" t="s">
        <v>2193</v>
      </c>
      <c r="J1973" s="36" t="s">
        <v>2194</v>
      </c>
      <c r="K1973" s="36" t="str">
        <f t="shared" si="153"/>
        <v>_ZABUD</v>
      </c>
      <c r="L1973" s="36" t="s">
        <v>2195</v>
      </c>
      <c r="M1973" s="36" t="s">
        <v>2203</v>
      </c>
      <c r="N1973" s="36" t="str">
        <f t="shared" si="154"/>
        <v>_ZACMG</v>
      </c>
      <c r="O1973" s="36" t="s">
        <v>2204</v>
      </c>
      <c r="P1973" s="36" t="s">
        <v>2205</v>
      </c>
      <c r="Q1973" s="36" t="s">
        <v>2206</v>
      </c>
    </row>
    <row r="1974" spans="1:17">
      <c r="A1974" s="36" t="s">
        <v>9872</v>
      </c>
      <c r="B1974" s="36" t="str">
        <f t="shared" si="150"/>
        <v>_00011</v>
      </c>
      <c r="C1974" s="36" t="s">
        <v>2215</v>
      </c>
      <c r="D1974" s="36" t="s">
        <v>2126</v>
      </c>
      <c r="E1974" s="36" t="str">
        <f t="shared" si="151"/>
        <v>_CENLD</v>
      </c>
      <c r="F1974" s="36" t="s">
        <v>2127</v>
      </c>
      <c r="G1974" s="36" t="s">
        <v>2192</v>
      </c>
      <c r="H1974" s="36" t="str">
        <f t="shared" si="152"/>
        <v>_CENRL</v>
      </c>
      <c r="I1974" s="36" t="s">
        <v>2193</v>
      </c>
      <c r="J1974" s="36" t="s">
        <v>2194</v>
      </c>
      <c r="K1974" s="36" t="str">
        <f t="shared" si="153"/>
        <v>_ZABUD</v>
      </c>
      <c r="L1974" s="36" t="s">
        <v>2195</v>
      </c>
      <c r="M1974" s="36" t="s">
        <v>2203</v>
      </c>
      <c r="N1974" s="36" t="str">
        <f t="shared" si="154"/>
        <v>_ZACMG</v>
      </c>
      <c r="O1974" s="36" t="s">
        <v>2204</v>
      </c>
      <c r="P1974" s="36" t="s">
        <v>2205</v>
      </c>
      <c r="Q1974" s="36" t="s">
        <v>2206</v>
      </c>
    </row>
    <row r="1975" spans="1:17">
      <c r="A1975" s="36" t="s">
        <v>9873</v>
      </c>
      <c r="B1975" s="36" t="str">
        <f t="shared" si="150"/>
        <v>_00012</v>
      </c>
      <c r="C1975" s="36" t="s">
        <v>2216</v>
      </c>
      <c r="D1975" s="36" t="s">
        <v>2126</v>
      </c>
      <c r="E1975" s="36" t="str">
        <f t="shared" si="151"/>
        <v>_CENLD</v>
      </c>
      <c r="F1975" s="36" t="s">
        <v>2127</v>
      </c>
      <c r="G1975" s="36" t="s">
        <v>2192</v>
      </c>
      <c r="H1975" s="36" t="str">
        <f t="shared" si="152"/>
        <v>_CENRL</v>
      </c>
      <c r="I1975" s="36" t="s">
        <v>2193</v>
      </c>
      <c r="J1975" s="36" t="s">
        <v>2194</v>
      </c>
      <c r="K1975" s="36" t="str">
        <f t="shared" si="153"/>
        <v>_ZABUD</v>
      </c>
      <c r="L1975" s="36" t="s">
        <v>2195</v>
      </c>
      <c r="M1975" s="36" t="s">
        <v>2203</v>
      </c>
      <c r="N1975" s="36" t="str">
        <f t="shared" si="154"/>
        <v>_ZACMG</v>
      </c>
      <c r="O1975" s="36" t="s">
        <v>2204</v>
      </c>
      <c r="P1975" s="36" t="s">
        <v>2205</v>
      </c>
      <c r="Q1975" s="36" t="s">
        <v>2206</v>
      </c>
    </row>
    <row r="1976" spans="1:17">
      <c r="A1976" s="36" t="s">
        <v>9874</v>
      </c>
      <c r="B1976" s="36" t="str">
        <f t="shared" si="150"/>
        <v>_00013</v>
      </c>
      <c r="C1976" s="36" t="s">
        <v>2217</v>
      </c>
      <c r="D1976" s="36" t="s">
        <v>2126</v>
      </c>
      <c r="E1976" s="36" t="str">
        <f t="shared" si="151"/>
        <v>_CENLD</v>
      </c>
      <c r="F1976" s="36" t="s">
        <v>2127</v>
      </c>
      <c r="G1976" s="36" t="s">
        <v>2192</v>
      </c>
      <c r="H1976" s="36" t="str">
        <f t="shared" si="152"/>
        <v>_CENRL</v>
      </c>
      <c r="I1976" s="36" t="s">
        <v>2193</v>
      </c>
      <c r="J1976" s="36" t="s">
        <v>2194</v>
      </c>
      <c r="K1976" s="36" t="str">
        <f t="shared" si="153"/>
        <v>_ZABUD</v>
      </c>
      <c r="L1976" s="36" t="s">
        <v>2195</v>
      </c>
      <c r="M1976" s="36" t="s">
        <v>2203</v>
      </c>
      <c r="N1976" s="36" t="str">
        <f t="shared" si="154"/>
        <v>_ZACMG</v>
      </c>
      <c r="O1976" s="36" t="s">
        <v>2204</v>
      </c>
      <c r="P1976" s="36" t="s">
        <v>2205</v>
      </c>
      <c r="Q1976" s="36" t="s">
        <v>2206</v>
      </c>
    </row>
    <row r="1977" spans="1:17">
      <c r="A1977" s="36" t="s">
        <v>9875</v>
      </c>
      <c r="B1977" s="36" t="str">
        <f t="shared" si="150"/>
        <v>_00060</v>
      </c>
      <c r="C1977" s="36" t="s">
        <v>2218</v>
      </c>
      <c r="D1977" s="36" t="s">
        <v>2126</v>
      </c>
      <c r="E1977" s="36" t="str">
        <f t="shared" si="151"/>
        <v>_CENLD</v>
      </c>
      <c r="F1977" s="36" t="s">
        <v>2127</v>
      </c>
      <c r="G1977" s="36" t="s">
        <v>2192</v>
      </c>
      <c r="H1977" s="36" t="str">
        <f t="shared" si="152"/>
        <v>_CENRL</v>
      </c>
      <c r="I1977" s="36" t="s">
        <v>2193</v>
      </c>
      <c r="J1977" s="36" t="s">
        <v>2194</v>
      </c>
      <c r="K1977" s="36" t="str">
        <f t="shared" si="153"/>
        <v>_ZABUD</v>
      </c>
      <c r="L1977" s="36" t="s">
        <v>2195</v>
      </c>
      <c r="M1977" s="36" t="s">
        <v>2203</v>
      </c>
      <c r="N1977" s="36" t="str">
        <f t="shared" si="154"/>
        <v>_ZACMG</v>
      </c>
      <c r="O1977" s="36" t="s">
        <v>2204</v>
      </c>
      <c r="P1977" s="36" t="s">
        <v>2205</v>
      </c>
      <c r="Q1977" s="36" t="s">
        <v>2206</v>
      </c>
    </row>
    <row r="1978" spans="1:17">
      <c r="A1978" s="36" t="s">
        <v>9876</v>
      </c>
      <c r="B1978" s="36" t="str">
        <f t="shared" si="150"/>
        <v>_00061</v>
      </c>
      <c r="C1978" s="36" t="s">
        <v>2219</v>
      </c>
      <c r="D1978" s="36" t="s">
        <v>2126</v>
      </c>
      <c r="E1978" s="36" t="str">
        <f t="shared" si="151"/>
        <v>_CENLD</v>
      </c>
      <c r="F1978" s="36" t="s">
        <v>2127</v>
      </c>
      <c r="G1978" s="36" t="s">
        <v>2192</v>
      </c>
      <c r="H1978" s="36" t="str">
        <f t="shared" si="152"/>
        <v>_CENRL</v>
      </c>
      <c r="I1978" s="36" t="s">
        <v>2193</v>
      </c>
      <c r="J1978" s="36" t="s">
        <v>2194</v>
      </c>
      <c r="K1978" s="36" t="str">
        <f t="shared" si="153"/>
        <v>_ZABUD</v>
      </c>
      <c r="L1978" s="36" t="s">
        <v>2195</v>
      </c>
      <c r="M1978" s="36" t="s">
        <v>2203</v>
      </c>
      <c r="N1978" s="36" t="str">
        <f t="shared" si="154"/>
        <v>_ZACMG</v>
      </c>
      <c r="O1978" s="36" t="s">
        <v>2204</v>
      </c>
      <c r="P1978" s="36" t="s">
        <v>2205</v>
      </c>
      <c r="Q1978" s="36" t="s">
        <v>2206</v>
      </c>
    </row>
    <row r="1979" spans="1:17">
      <c r="A1979" s="36" t="s">
        <v>9877</v>
      </c>
      <c r="B1979" s="36" t="str">
        <f t="shared" si="150"/>
        <v>_00062</v>
      </c>
      <c r="C1979" s="36" t="s">
        <v>2220</v>
      </c>
      <c r="D1979" s="36" t="s">
        <v>2126</v>
      </c>
      <c r="E1979" s="36" t="str">
        <f t="shared" si="151"/>
        <v>_CENLD</v>
      </c>
      <c r="F1979" s="36" t="s">
        <v>2127</v>
      </c>
      <c r="G1979" s="36" t="s">
        <v>2192</v>
      </c>
      <c r="H1979" s="36" t="str">
        <f t="shared" si="152"/>
        <v>_CENRL</v>
      </c>
      <c r="I1979" s="36" t="s">
        <v>2193</v>
      </c>
      <c r="J1979" s="36" t="s">
        <v>2194</v>
      </c>
      <c r="K1979" s="36" t="str">
        <f t="shared" si="153"/>
        <v>_ZABUD</v>
      </c>
      <c r="L1979" s="36" t="s">
        <v>2195</v>
      </c>
      <c r="M1979" s="36" t="s">
        <v>2203</v>
      </c>
      <c r="N1979" s="36" t="str">
        <f t="shared" si="154"/>
        <v>_ZACMG</v>
      </c>
      <c r="O1979" s="36" t="s">
        <v>2204</v>
      </c>
      <c r="P1979" s="36" t="s">
        <v>2205</v>
      </c>
      <c r="Q1979" s="36" t="s">
        <v>2206</v>
      </c>
    </row>
    <row r="1980" spans="1:17">
      <c r="A1980" s="36" t="s">
        <v>9878</v>
      </c>
      <c r="B1980" s="36" t="str">
        <f t="shared" si="150"/>
        <v>_00064</v>
      </c>
      <c r="C1980" s="36" t="s">
        <v>2221</v>
      </c>
      <c r="D1980" s="36" t="s">
        <v>2126</v>
      </c>
      <c r="E1980" s="36" t="str">
        <f t="shared" si="151"/>
        <v>_CENLD</v>
      </c>
      <c r="F1980" s="36" t="s">
        <v>2127</v>
      </c>
      <c r="G1980" s="36" t="s">
        <v>2192</v>
      </c>
      <c r="H1980" s="36" t="str">
        <f t="shared" si="152"/>
        <v>_CENRL</v>
      </c>
      <c r="I1980" s="36" t="s">
        <v>2193</v>
      </c>
      <c r="J1980" s="36" t="s">
        <v>2194</v>
      </c>
      <c r="K1980" s="36" t="str">
        <f t="shared" si="153"/>
        <v>_ZABUD</v>
      </c>
      <c r="L1980" s="36" t="s">
        <v>2195</v>
      </c>
      <c r="M1980" s="36" t="s">
        <v>2203</v>
      </c>
      <c r="N1980" s="36" t="str">
        <f t="shared" si="154"/>
        <v>_ZACMG</v>
      </c>
      <c r="O1980" s="36" t="s">
        <v>2204</v>
      </c>
      <c r="P1980" s="36" t="s">
        <v>2205</v>
      </c>
      <c r="Q1980" s="36" t="s">
        <v>2206</v>
      </c>
    </row>
    <row r="1981" spans="1:17">
      <c r="A1981" s="36" t="s">
        <v>9879</v>
      </c>
      <c r="B1981" s="36" t="str">
        <f t="shared" si="150"/>
        <v>_00499</v>
      </c>
      <c r="C1981" s="36" t="s">
        <v>2222</v>
      </c>
      <c r="D1981" s="36" t="s">
        <v>2126</v>
      </c>
      <c r="E1981" s="36" t="str">
        <f t="shared" si="151"/>
        <v>_CENLD</v>
      </c>
      <c r="F1981" s="36" t="s">
        <v>2127</v>
      </c>
      <c r="G1981" s="36" t="s">
        <v>2192</v>
      </c>
      <c r="H1981" s="36" t="str">
        <f t="shared" si="152"/>
        <v>_CENRL</v>
      </c>
      <c r="I1981" s="36" t="s">
        <v>2193</v>
      </c>
      <c r="J1981" s="36" t="s">
        <v>2194</v>
      </c>
      <c r="K1981" s="36" t="str">
        <f t="shared" si="153"/>
        <v>_ZABUD</v>
      </c>
      <c r="L1981" s="36" t="s">
        <v>2195</v>
      </c>
      <c r="M1981" s="36" t="s">
        <v>2203</v>
      </c>
      <c r="N1981" s="36" t="str">
        <f t="shared" si="154"/>
        <v>_ZACMG</v>
      </c>
      <c r="O1981" s="36" t="s">
        <v>2204</v>
      </c>
      <c r="P1981" s="36" t="s">
        <v>2205</v>
      </c>
      <c r="Q1981" s="36" t="s">
        <v>2206</v>
      </c>
    </row>
    <row r="1982" spans="1:17">
      <c r="A1982" s="36" t="s">
        <v>9880</v>
      </c>
      <c r="B1982" s="36" t="str">
        <f t="shared" si="150"/>
        <v>_10145</v>
      </c>
      <c r="C1982" s="36" t="s">
        <v>7374</v>
      </c>
      <c r="D1982" s="36" t="s">
        <v>2126</v>
      </c>
      <c r="E1982" s="36" t="str">
        <f t="shared" si="151"/>
        <v>_CENLD</v>
      </c>
      <c r="F1982" s="36" t="s">
        <v>2127</v>
      </c>
      <c r="G1982" s="36" t="s">
        <v>2192</v>
      </c>
      <c r="H1982" s="36" t="str">
        <f t="shared" si="152"/>
        <v>_CENRL</v>
      </c>
      <c r="I1982" s="36" t="s">
        <v>2193</v>
      </c>
      <c r="J1982" s="36" t="s">
        <v>2194</v>
      </c>
      <c r="K1982" s="36" t="str">
        <f t="shared" si="153"/>
        <v>_ZABUD</v>
      </c>
      <c r="L1982" s="36" t="s">
        <v>2195</v>
      </c>
      <c r="M1982" s="36" t="s">
        <v>2203</v>
      </c>
      <c r="N1982" s="36" t="str">
        <f t="shared" si="154"/>
        <v>_ZACMG</v>
      </c>
      <c r="O1982" s="36" t="s">
        <v>2204</v>
      </c>
      <c r="P1982" s="36" t="s">
        <v>2205</v>
      </c>
      <c r="Q1982" s="36" t="s">
        <v>2206</v>
      </c>
    </row>
    <row r="1983" spans="1:17">
      <c r="A1983" s="36" t="s">
        <v>9881</v>
      </c>
      <c r="B1983" s="36" t="str">
        <f t="shared" si="150"/>
        <v>_00002</v>
      </c>
      <c r="C1983" s="36" t="s">
        <v>2227</v>
      </c>
      <c r="D1983" s="36" t="s">
        <v>2126</v>
      </c>
      <c r="E1983" s="36" t="str">
        <f t="shared" si="151"/>
        <v>_CENLD</v>
      </c>
      <c r="F1983" s="36" t="s">
        <v>2127</v>
      </c>
      <c r="G1983" s="36" t="s">
        <v>2192</v>
      </c>
      <c r="H1983" s="36" t="str">
        <f t="shared" si="152"/>
        <v>_CENRL</v>
      </c>
      <c r="I1983" s="36" t="s">
        <v>2193</v>
      </c>
      <c r="J1983" s="36" t="s">
        <v>2194</v>
      </c>
      <c r="K1983" s="36" t="str">
        <f t="shared" si="153"/>
        <v>_ZABUD</v>
      </c>
      <c r="L1983" s="36" t="s">
        <v>2195</v>
      </c>
      <c r="M1983" s="36" t="s">
        <v>2223</v>
      </c>
      <c r="N1983" s="36" t="str">
        <f t="shared" si="154"/>
        <v>_ZACSA</v>
      </c>
      <c r="O1983" s="36" t="s">
        <v>2224</v>
      </c>
      <c r="P1983" s="36" t="s">
        <v>2225</v>
      </c>
      <c r="Q1983" s="36" t="s">
        <v>2226</v>
      </c>
    </row>
    <row r="1984" spans="1:17">
      <c r="A1984" s="36" t="s">
        <v>9882</v>
      </c>
      <c r="B1984" s="36" t="str">
        <f t="shared" si="150"/>
        <v>_00014</v>
      </c>
      <c r="C1984" s="36" t="s">
        <v>2228</v>
      </c>
      <c r="D1984" s="36" t="s">
        <v>2126</v>
      </c>
      <c r="E1984" s="36" t="str">
        <f t="shared" si="151"/>
        <v>_CENLD</v>
      </c>
      <c r="F1984" s="36" t="s">
        <v>2127</v>
      </c>
      <c r="G1984" s="36" t="s">
        <v>2192</v>
      </c>
      <c r="H1984" s="36" t="str">
        <f t="shared" si="152"/>
        <v>_CENRL</v>
      </c>
      <c r="I1984" s="36" t="s">
        <v>2193</v>
      </c>
      <c r="J1984" s="36" t="s">
        <v>2194</v>
      </c>
      <c r="K1984" s="36" t="str">
        <f t="shared" si="153"/>
        <v>_ZABUD</v>
      </c>
      <c r="L1984" s="36" t="s">
        <v>2195</v>
      </c>
      <c r="M1984" s="36" t="s">
        <v>2223</v>
      </c>
      <c r="N1984" s="36" t="str">
        <f t="shared" si="154"/>
        <v>_ZACSA</v>
      </c>
      <c r="O1984" s="36" t="s">
        <v>2224</v>
      </c>
      <c r="P1984" s="36" t="s">
        <v>2225</v>
      </c>
      <c r="Q1984" s="36" t="s">
        <v>2226</v>
      </c>
    </row>
    <row r="1985" spans="1:17">
      <c r="A1985" s="36" t="s">
        <v>9883</v>
      </c>
      <c r="B1985" s="36" t="str">
        <f t="shared" si="150"/>
        <v>_00015</v>
      </c>
      <c r="C1985" s="36" t="s">
        <v>2229</v>
      </c>
      <c r="D1985" s="36" t="s">
        <v>2126</v>
      </c>
      <c r="E1985" s="36" t="str">
        <f t="shared" si="151"/>
        <v>_CENLD</v>
      </c>
      <c r="F1985" s="36" t="s">
        <v>2127</v>
      </c>
      <c r="G1985" s="36" t="s">
        <v>2192</v>
      </c>
      <c r="H1985" s="36" t="str">
        <f t="shared" si="152"/>
        <v>_CENRL</v>
      </c>
      <c r="I1985" s="36" t="s">
        <v>2193</v>
      </c>
      <c r="J1985" s="36" t="s">
        <v>2194</v>
      </c>
      <c r="K1985" s="36" t="str">
        <f t="shared" si="153"/>
        <v>_ZABUD</v>
      </c>
      <c r="L1985" s="36" t="s">
        <v>2195</v>
      </c>
      <c r="M1985" s="36" t="s">
        <v>2223</v>
      </c>
      <c r="N1985" s="36" t="str">
        <f t="shared" si="154"/>
        <v>_ZACSA</v>
      </c>
      <c r="O1985" s="36" t="s">
        <v>2224</v>
      </c>
      <c r="P1985" s="36" t="s">
        <v>2225</v>
      </c>
      <c r="Q1985" s="36" t="s">
        <v>2226</v>
      </c>
    </row>
    <row r="1986" spans="1:17">
      <c r="A1986" s="36" t="s">
        <v>9884</v>
      </c>
      <c r="B1986" s="36" t="str">
        <f t="shared" si="150"/>
        <v>_00016</v>
      </c>
      <c r="C1986" s="36" t="s">
        <v>2230</v>
      </c>
      <c r="D1986" s="36" t="s">
        <v>2126</v>
      </c>
      <c r="E1986" s="36" t="str">
        <f t="shared" si="151"/>
        <v>_CENLD</v>
      </c>
      <c r="F1986" s="36" t="s">
        <v>2127</v>
      </c>
      <c r="G1986" s="36" t="s">
        <v>2192</v>
      </c>
      <c r="H1986" s="36" t="str">
        <f t="shared" si="152"/>
        <v>_CENRL</v>
      </c>
      <c r="I1986" s="36" t="s">
        <v>2193</v>
      </c>
      <c r="J1986" s="36" t="s">
        <v>2194</v>
      </c>
      <c r="K1986" s="36" t="str">
        <f t="shared" si="153"/>
        <v>_ZABUD</v>
      </c>
      <c r="L1986" s="36" t="s">
        <v>2195</v>
      </c>
      <c r="M1986" s="36" t="s">
        <v>2223</v>
      </c>
      <c r="N1986" s="36" t="str">
        <f t="shared" si="154"/>
        <v>_ZACSA</v>
      </c>
      <c r="O1986" s="36" t="s">
        <v>2224</v>
      </c>
      <c r="P1986" s="36" t="s">
        <v>2225</v>
      </c>
      <c r="Q1986" s="36" t="s">
        <v>2226</v>
      </c>
    </row>
    <row r="1987" spans="1:17">
      <c r="A1987" s="36" t="s">
        <v>9885</v>
      </c>
      <c r="B1987" s="36" t="str">
        <f t="shared" si="150"/>
        <v>_00017</v>
      </c>
      <c r="C1987" s="36" t="s">
        <v>2231</v>
      </c>
      <c r="D1987" s="36" t="s">
        <v>2126</v>
      </c>
      <c r="E1987" s="36" t="str">
        <f t="shared" si="151"/>
        <v>_CENLD</v>
      </c>
      <c r="F1987" s="36" t="s">
        <v>2127</v>
      </c>
      <c r="G1987" s="36" t="s">
        <v>2192</v>
      </c>
      <c r="H1987" s="36" t="str">
        <f t="shared" si="152"/>
        <v>_CENRL</v>
      </c>
      <c r="I1987" s="36" t="s">
        <v>2193</v>
      </c>
      <c r="J1987" s="36" t="s">
        <v>2194</v>
      </c>
      <c r="K1987" s="36" t="str">
        <f t="shared" si="153"/>
        <v>_ZABUD</v>
      </c>
      <c r="L1987" s="36" t="s">
        <v>2195</v>
      </c>
      <c r="M1987" s="36" t="s">
        <v>2223</v>
      </c>
      <c r="N1987" s="36" t="str">
        <f t="shared" si="154"/>
        <v>_ZACSA</v>
      </c>
      <c r="O1987" s="36" t="s">
        <v>2224</v>
      </c>
      <c r="P1987" s="36" t="s">
        <v>2225</v>
      </c>
      <c r="Q1987" s="36" t="s">
        <v>2226</v>
      </c>
    </row>
    <row r="1988" spans="1:17">
      <c r="A1988" s="36" t="s">
        <v>9886</v>
      </c>
      <c r="B1988" s="36" t="str">
        <f t="shared" ref="B1988:B2051" si="155">"_"&amp;A1988</f>
        <v>_00018</v>
      </c>
      <c r="C1988" s="36" t="s">
        <v>2232</v>
      </c>
      <c r="D1988" s="36" t="s">
        <v>2126</v>
      </c>
      <c r="E1988" s="36" t="str">
        <f t="shared" ref="E1988:E2051" si="156">"_"&amp;D1988</f>
        <v>_CENLD</v>
      </c>
      <c r="F1988" s="36" t="s">
        <v>2127</v>
      </c>
      <c r="G1988" s="36" t="s">
        <v>2192</v>
      </c>
      <c r="H1988" s="36" t="str">
        <f t="shared" ref="H1988:H2051" si="157">"_"&amp;G1988</f>
        <v>_CENRL</v>
      </c>
      <c r="I1988" s="36" t="s">
        <v>2193</v>
      </c>
      <c r="J1988" s="36" t="s">
        <v>2194</v>
      </c>
      <c r="K1988" s="36" t="str">
        <f t="shared" ref="K1988:K2051" si="158">"_"&amp;J1988</f>
        <v>_ZABUD</v>
      </c>
      <c r="L1988" s="36" t="s">
        <v>2195</v>
      </c>
      <c r="M1988" s="36" t="s">
        <v>2223</v>
      </c>
      <c r="N1988" s="36" t="str">
        <f t="shared" ref="N1988:N2051" si="159">"_"&amp;M1988</f>
        <v>_ZACSA</v>
      </c>
      <c r="O1988" s="36" t="s">
        <v>2224</v>
      </c>
      <c r="P1988" s="36" t="s">
        <v>2225</v>
      </c>
      <c r="Q1988" s="36" t="s">
        <v>2226</v>
      </c>
    </row>
    <row r="1989" spans="1:17">
      <c r="A1989" s="36" t="s">
        <v>9887</v>
      </c>
      <c r="B1989" s="36" t="str">
        <f t="shared" si="155"/>
        <v>_00019</v>
      </c>
      <c r="C1989" s="36" t="s">
        <v>2233</v>
      </c>
      <c r="D1989" s="36" t="s">
        <v>2126</v>
      </c>
      <c r="E1989" s="36" t="str">
        <f t="shared" si="156"/>
        <v>_CENLD</v>
      </c>
      <c r="F1989" s="36" t="s">
        <v>2127</v>
      </c>
      <c r="G1989" s="36" t="s">
        <v>2192</v>
      </c>
      <c r="H1989" s="36" t="str">
        <f t="shared" si="157"/>
        <v>_CENRL</v>
      </c>
      <c r="I1989" s="36" t="s">
        <v>2193</v>
      </c>
      <c r="J1989" s="36" t="s">
        <v>2194</v>
      </c>
      <c r="K1989" s="36" t="str">
        <f t="shared" si="158"/>
        <v>_ZABUD</v>
      </c>
      <c r="L1989" s="36" t="s">
        <v>2195</v>
      </c>
      <c r="M1989" s="36" t="s">
        <v>2223</v>
      </c>
      <c r="N1989" s="36" t="str">
        <f t="shared" si="159"/>
        <v>_ZACSA</v>
      </c>
      <c r="O1989" s="36" t="s">
        <v>2224</v>
      </c>
      <c r="P1989" s="36" t="s">
        <v>2225</v>
      </c>
      <c r="Q1989" s="36" t="s">
        <v>2226</v>
      </c>
    </row>
    <row r="1990" spans="1:17">
      <c r="A1990" s="36" t="s">
        <v>9888</v>
      </c>
      <c r="B1990" s="36" t="str">
        <f t="shared" si="155"/>
        <v>_00020</v>
      </c>
      <c r="C1990" s="36" t="s">
        <v>2234</v>
      </c>
      <c r="D1990" s="36" t="s">
        <v>2126</v>
      </c>
      <c r="E1990" s="36" t="str">
        <f t="shared" si="156"/>
        <v>_CENLD</v>
      </c>
      <c r="F1990" s="36" t="s">
        <v>2127</v>
      </c>
      <c r="G1990" s="36" t="s">
        <v>2192</v>
      </c>
      <c r="H1990" s="36" t="str">
        <f t="shared" si="157"/>
        <v>_CENRL</v>
      </c>
      <c r="I1990" s="36" t="s">
        <v>2193</v>
      </c>
      <c r="J1990" s="36" t="s">
        <v>2194</v>
      </c>
      <c r="K1990" s="36" t="str">
        <f t="shared" si="158"/>
        <v>_ZABUD</v>
      </c>
      <c r="L1990" s="36" t="s">
        <v>2195</v>
      </c>
      <c r="M1990" s="36" t="s">
        <v>2223</v>
      </c>
      <c r="N1990" s="36" t="str">
        <f t="shared" si="159"/>
        <v>_ZACSA</v>
      </c>
      <c r="O1990" s="36" t="s">
        <v>2224</v>
      </c>
      <c r="P1990" s="36" t="s">
        <v>2225</v>
      </c>
      <c r="Q1990" s="36" t="s">
        <v>2226</v>
      </c>
    </row>
    <row r="1991" spans="1:17">
      <c r="A1991" s="36" t="s">
        <v>9889</v>
      </c>
      <c r="B1991" s="36" t="str">
        <f t="shared" si="155"/>
        <v>_00021</v>
      </c>
      <c r="C1991" s="36" t="s">
        <v>2235</v>
      </c>
      <c r="D1991" s="36" t="s">
        <v>2126</v>
      </c>
      <c r="E1991" s="36" t="str">
        <f t="shared" si="156"/>
        <v>_CENLD</v>
      </c>
      <c r="F1991" s="36" t="s">
        <v>2127</v>
      </c>
      <c r="G1991" s="36" t="s">
        <v>2192</v>
      </c>
      <c r="H1991" s="36" t="str">
        <f t="shared" si="157"/>
        <v>_CENRL</v>
      </c>
      <c r="I1991" s="36" t="s">
        <v>2193</v>
      </c>
      <c r="J1991" s="36" t="s">
        <v>2194</v>
      </c>
      <c r="K1991" s="36" t="str">
        <f t="shared" si="158"/>
        <v>_ZABUD</v>
      </c>
      <c r="L1991" s="36" t="s">
        <v>2195</v>
      </c>
      <c r="M1991" s="36" t="s">
        <v>2223</v>
      </c>
      <c r="N1991" s="36" t="str">
        <f t="shared" si="159"/>
        <v>_ZACSA</v>
      </c>
      <c r="O1991" s="36" t="s">
        <v>2224</v>
      </c>
      <c r="P1991" s="36" t="s">
        <v>2225</v>
      </c>
      <c r="Q1991" s="36" t="s">
        <v>2226</v>
      </c>
    </row>
    <row r="1992" spans="1:17">
      <c r="A1992" s="36" t="s">
        <v>9890</v>
      </c>
      <c r="B1992" s="36" t="str">
        <f t="shared" si="155"/>
        <v>_00022</v>
      </c>
      <c r="C1992" s="36" t="s">
        <v>2236</v>
      </c>
      <c r="D1992" s="36" t="s">
        <v>2126</v>
      </c>
      <c r="E1992" s="36" t="str">
        <f t="shared" si="156"/>
        <v>_CENLD</v>
      </c>
      <c r="F1992" s="36" t="s">
        <v>2127</v>
      </c>
      <c r="G1992" s="36" t="s">
        <v>2192</v>
      </c>
      <c r="H1992" s="36" t="str">
        <f t="shared" si="157"/>
        <v>_CENRL</v>
      </c>
      <c r="I1992" s="36" t="s">
        <v>2193</v>
      </c>
      <c r="J1992" s="36" t="s">
        <v>2194</v>
      </c>
      <c r="K1992" s="36" t="str">
        <f t="shared" si="158"/>
        <v>_ZABUD</v>
      </c>
      <c r="L1992" s="36" t="s">
        <v>2195</v>
      </c>
      <c r="M1992" s="36" t="s">
        <v>2223</v>
      </c>
      <c r="N1992" s="36" t="str">
        <f t="shared" si="159"/>
        <v>_ZACSA</v>
      </c>
      <c r="O1992" s="36" t="s">
        <v>2224</v>
      </c>
      <c r="P1992" s="36" t="s">
        <v>2225</v>
      </c>
      <c r="Q1992" s="36" t="s">
        <v>2226</v>
      </c>
    </row>
    <row r="1993" spans="1:17">
      <c r="A1993" s="36" t="s">
        <v>9891</v>
      </c>
      <c r="B1993" s="36" t="str">
        <f t="shared" si="155"/>
        <v>_00023</v>
      </c>
      <c r="C1993" s="36" t="s">
        <v>2237</v>
      </c>
      <c r="D1993" s="36" t="s">
        <v>2126</v>
      </c>
      <c r="E1993" s="36" t="str">
        <f t="shared" si="156"/>
        <v>_CENLD</v>
      </c>
      <c r="F1993" s="36" t="s">
        <v>2127</v>
      </c>
      <c r="G1993" s="36" t="s">
        <v>2192</v>
      </c>
      <c r="H1993" s="36" t="str">
        <f t="shared" si="157"/>
        <v>_CENRL</v>
      </c>
      <c r="I1993" s="36" t="s">
        <v>2193</v>
      </c>
      <c r="J1993" s="36" t="s">
        <v>2194</v>
      </c>
      <c r="K1993" s="36" t="str">
        <f t="shared" si="158"/>
        <v>_ZABUD</v>
      </c>
      <c r="L1993" s="36" t="s">
        <v>2195</v>
      </c>
      <c r="M1993" s="36" t="s">
        <v>2223</v>
      </c>
      <c r="N1993" s="36" t="str">
        <f t="shared" si="159"/>
        <v>_ZACSA</v>
      </c>
      <c r="O1993" s="36" t="s">
        <v>2224</v>
      </c>
      <c r="P1993" s="36" t="s">
        <v>2225</v>
      </c>
      <c r="Q1993" s="36" t="s">
        <v>2226</v>
      </c>
    </row>
    <row r="1994" spans="1:17">
      <c r="A1994" s="36" t="s">
        <v>9892</v>
      </c>
      <c r="B1994" s="36" t="str">
        <f t="shared" si="155"/>
        <v>_00025</v>
      </c>
      <c r="C1994" s="36" t="s">
        <v>2238</v>
      </c>
      <c r="D1994" s="36" t="s">
        <v>2126</v>
      </c>
      <c r="E1994" s="36" t="str">
        <f t="shared" si="156"/>
        <v>_CENLD</v>
      </c>
      <c r="F1994" s="36" t="s">
        <v>2127</v>
      </c>
      <c r="G1994" s="36" t="s">
        <v>2192</v>
      </c>
      <c r="H1994" s="36" t="str">
        <f t="shared" si="157"/>
        <v>_CENRL</v>
      </c>
      <c r="I1994" s="36" t="s">
        <v>2193</v>
      </c>
      <c r="J1994" s="36" t="s">
        <v>2194</v>
      </c>
      <c r="K1994" s="36" t="str">
        <f t="shared" si="158"/>
        <v>_ZABUD</v>
      </c>
      <c r="L1994" s="36" t="s">
        <v>2195</v>
      </c>
      <c r="M1994" s="36" t="s">
        <v>2223</v>
      </c>
      <c r="N1994" s="36" t="str">
        <f t="shared" si="159"/>
        <v>_ZACSA</v>
      </c>
      <c r="O1994" s="36" t="s">
        <v>2224</v>
      </c>
      <c r="P1994" s="36" t="s">
        <v>2225</v>
      </c>
      <c r="Q1994" s="36" t="s">
        <v>2226</v>
      </c>
    </row>
    <row r="1995" spans="1:17">
      <c r="A1995" s="36" t="s">
        <v>9893</v>
      </c>
      <c r="B1995" s="36" t="str">
        <f t="shared" si="155"/>
        <v>_00032</v>
      </c>
      <c r="C1995" s="36" t="s">
        <v>2239</v>
      </c>
      <c r="D1995" s="36" t="s">
        <v>2126</v>
      </c>
      <c r="E1995" s="36" t="str">
        <f t="shared" si="156"/>
        <v>_CENLD</v>
      </c>
      <c r="F1995" s="36" t="s">
        <v>2127</v>
      </c>
      <c r="G1995" s="36" t="s">
        <v>2192</v>
      </c>
      <c r="H1995" s="36" t="str">
        <f t="shared" si="157"/>
        <v>_CENRL</v>
      </c>
      <c r="I1995" s="36" t="s">
        <v>2193</v>
      </c>
      <c r="J1995" s="36" t="s">
        <v>2194</v>
      </c>
      <c r="K1995" s="36" t="str">
        <f t="shared" si="158"/>
        <v>_ZABUD</v>
      </c>
      <c r="L1995" s="36" t="s">
        <v>2195</v>
      </c>
      <c r="M1995" s="36" t="s">
        <v>2223</v>
      </c>
      <c r="N1995" s="36" t="str">
        <f t="shared" si="159"/>
        <v>_ZACSA</v>
      </c>
      <c r="O1995" s="36" t="s">
        <v>2224</v>
      </c>
      <c r="P1995" s="36" t="s">
        <v>2225</v>
      </c>
      <c r="Q1995" s="36" t="s">
        <v>2226</v>
      </c>
    </row>
    <row r="1996" spans="1:17">
      <c r="A1996" s="36" t="s">
        <v>9894</v>
      </c>
      <c r="B1996" s="36" t="str">
        <f t="shared" si="155"/>
        <v>_00033</v>
      </c>
      <c r="C1996" s="36" t="s">
        <v>2240</v>
      </c>
      <c r="D1996" s="36" t="s">
        <v>2126</v>
      </c>
      <c r="E1996" s="36" t="str">
        <f t="shared" si="156"/>
        <v>_CENLD</v>
      </c>
      <c r="F1996" s="36" t="s">
        <v>2127</v>
      </c>
      <c r="G1996" s="36" t="s">
        <v>2192</v>
      </c>
      <c r="H1996" s="36" t="str">
        <f t="shared" si="157"/>
        <v>_CENRL</v>
      </c>
      <c r="I1996" s="36" t="s">
        <v>2193</v>
      </c>
      <c r="J1996" s="36" t="s">
        <v>2194</v>
      </c>
      <c r="K1996" s="36" t="str">
        <f t="shared" si="158"/>
        <v>_ZABUD</v>
      </c>
      <c r="L1996" s="36" t="s">
        <v>2195</v>
      </c>
      <c r="M1996" s="36" t="s">
        <v>2223</v>
      </c>
      <c r="N1996" s="36" t="str">
        <f t="shared" si="159"/>
        <v>_ZACSA</v>
      </c>
      <c r="O1996" s="36" t="s">
        <v>2224</v>
      </c>
      <c r="P1996" s="36" t="s">
        <v>2225</v>
      </c>
      <c r="Q1996" s="36" t="s">
        <v>2226</v>
      </c>
    </row>
    <row r="1997" spans="1:17">
      <c r="A1997" s="36" t="s">
        <v>9895</v>
      </c>
      <c r="B1997" s="36" t="str">
        <f t="shared" si="155"/>
        <v>_00034</v>
      </c>
      <c r="C1997" s="36" t="s">
        <v>2241</v>
      </c>
      <c r="D1997" s="36" t="s">
        <v>2126</v>
      </c>
      <c r="E1997" s="36" t="str">
        <f t="shared" si="156"/>
        <v>_CENLD</v>
      </c>
      <c r="F1997" s="36" t="s">
        <v>2127</v>
      </c>
      <c r="G1997" s="36" t="s">
        <v>2192</v>
      </c>
      <c r="H1997" s="36" t="str">
        <f t="shared" si="157"/>
        <v>_CENRL</v>
      </c>
      <c r="I1997" s="36" t="s">
        <v>2193</v>
      </c>
      <c r="J1997" s="36" t="s">
        <v>2194</v>
      </c>
      <c r="K1997" s="36" t="str">
        <f t="shared" si="158"/>
        <v>_ZABUD</v>
      </c>
      <c r="L1997" s="36" t="s">
        <v>2195</v>
      </c>
      <c r="M1997" s="36" t="s">
        <v>2223</v>
      </c>
      <c r="N1997" s="36" t="str">
        <f t="shared" si="159"/>
        <v>_ZACSA</v>
      </c>
      <c r="O1997" s="36" t="s">
        <v>2224</v>
      </c>
      <c r="P1997" s="36" t="s">
        <v>2225</v>
      </c>
      <c r="Q1997" s="36" t="s">
        <v>2226</v>
      </c>
    </row>
    <row r="1998" spans="1:17">
      <c r="A1998" s="36" t="s">
        <v>9896</v>
      </c>
      <c r="B1998" s="36" t="str">
        <f t="shared" si="155"/>
        <v>_00090</v>
      </c>
      <c r="C1998" s="36" t="s">
        <v>2246</v>
      </c>
      <c r="D1998" s="36" t="s">
        <v>2126</v>
      </c>
      <c r="E1998" s="36" t="str">
        <f t="shared" si="156"/>
        <v>_CENLD</v>
      </c>
      <c r="F1998" s="36" t="s">
        <v>2127</v>
      </c>
      <c r="G1998" s="36" t="s">
        <v>2192</v>
      </c>
      <c r="H1998" s="36" t="str">
        <f t="shared" si="157"/>
        <v>_CENRL</v>
      </c>
      <c r="I1998" s="36" t="s">
        <v>2193</v>
      </c>
      <c r="J1998" s="36" t="s">
        <v>2194</v>
      </c>
      <c r="K1998" s="36" t="str">
        <f t="shared" si="158"/>
        <v>_ZABUD</v>
      </c>
      <c r="L1998" s="36" t="s">
        <v>2195</v>
      </c>
      <c r="M1998" s="36" t="s">
        <v>2242</v>
      </c>
      <c r="N1998" s="36" t="str">
        <f t="shared" si="159"/>
        <v>_ZAXMG</v>
      </c>
      <c r="O1998" s="36" t="s">
        <v>2243</v>
      </c>
      <c r="P1998" s="36" t="s">
        <v>2244</v>
      </c>
      <c r="Q1998" s="36" t="s">
        <v>2245</v>
      </c>
    </row>
    <row r="1999" spans="1:17">
      <c r="A1999" s="36" t="s">
        <v>9897</v>
      </c>
      <c r="B1999" s="36" t="str">
        <f t="shared" si="155"/>
        <v>_00091</v>
      </c>
      <c r="C1999" s="36" t="s">
        <v>2247</v>
      </c>
      <c r="D1999" s="36" t="s">
        <v>2126</v>
      </c>
      <c r="E1999" s="36" t="str">
        <f t="shared" si="156"/>
        <v>_CENLD</v>
      </c>
      <c r="F1999" s="36" t="s">
        <v>2127</v>
      </c>
      <c r="G1999" s="36" t="s">
        <v>2192</v>
      </c>
      <c r="H1999" s="36" t="str">
        <f t="shared" si="157"/>
        <v>_CENRL</v>
      </c>
      <c r="I1999" s="36" t="s">
        <v>2193</v>
      </c>
      <c r="J1999" s="36" t="s">
        <v>2194</v>
      </c>
      <c r="K1999" s="36" t="str">
        <f t="shared" si="158"/>
        <v>_ZABUD</v>
      </c>
      <c r="L1999" s="36" t="s">
        <v>2195</v>
      </c>
      <c r="M1999" s="36" t="s">
        <v>2242</v>
      </c>
      <c r="N1999" s="36" t="str">
        <f t="shared" si="159"/>
        <v>_ZAXMG</v>
      </c>
      <c r="O1999" s="36" t="s">
        <v>2243</v>
      </c>
      <c r="P1999" s="36" t="s">
        <v>2244</v>
      </c>
      <c r="Q1999" s="36" t="s">
        <v>2245</v>
      </c>
    </row>
    <row r="2000" spans="1:17">
      <c r="A2000" s="36" t="s">
        <v>9898</v>
      </c>
      <c r="B2000" s="36" t="str">
        <f t="shared" si="155"/>
        <v>_00099</v>
      </c>
      <c r="C2000" s="36" t="s">
        <v>7022</v>
      </c>
      <c r="D2000" s="36" t="s">
        <v>2126</v>
      </c>
      <c r="E2000" s="36" t="str">
        <f t="shared" si="156"/>
        <v>_CENLD</v>
      </c>
      <c r="F2000" s="36" t="s">
        <v>2127</v>
      </c>
      <c r="G2000" s="36" t="s">
        <v>2192</v>
      </c>
      <c r="H2000" s="36" t="str">
        <f t="shared" si="157"/>
        <v>_CENRL</v>
      </c>
      <c r="I2000" s="36" t="s">
        <v>2193</v>
      </c>
      <c r="J2000" s="36" t="s">
        <v>2194</v>
      </c>
      <c r="K2000" s="36" t="str">
        <f t="shared" si="158"/>
        <v>_ZABUD</v>
      </c>
      <c r="L2000" s="36" t="s">
        <v>2195</v>
      </c>
      <c r="M2000" s="36" t="s">
        <v>2242</v>
      </c>
      <c r="N2000" s="36" t="str">
        <f t="shared" si="159"/>
        <v>_ZAXMG</v>
      </c>
      <c r="O2000" s="36" t="s">
        <v>2243</v>
      </c>
      <c r="P2000" s="36" t="s">
        <v>2244</v>
      </c>
      <c r="Q2000" s="36" t="s">
        <v>2245</v>
      </c>
    </row>
    <row r="2001" spans="1:17">
      <c r="A2001" s="36" t="s">
        <v>9899</v>
      </c>
      <c r="B2001" s="36" t="str">
        <f t="shared" si="155"/>
        <v>_10148</v>
      </c>
      <c r="C2001" s="36" t="s">
        <v>6819</v>
      </c>
      <c r="D2001" s="36" t="s">
        <v>2126</v>
      </c>
      <c r="E2001" s="36" t="str">
        <f t="shared" si="156"/>
        <v>_CENLD</v>
      </c>
      <c r="F2001" s="36" t="s">
        <v>2127</v>
      </c>
      <c r="G2001" s="36" t="s">
        <v>2192</v>
      </c>
      <c r="H2001" s="36" t="str">
        <f t="shared" si="157"/>
        <v>_CENRL</v>
      </c>
      <c r="I2001" s="36" t="s">
        <v>2193</v>
      </c>
      <c r="J2001" s="36" t="s">
        <v>6816</v>
      </c>
      <c r="K2001" s="36" t="str">
        <f t="shared" si="158"/>
        <v>_ZAPRO</v>
      </c>
      <c r="L2001" s="36" t="s">
        <v>4160</v>
      </c>
      <c r="M2001" s="36" t="s">
        <v>6817</v>
      </c>
      <c r="N2001" s="36" t="str">
        <f t="shared" si="159"/>
        <v>_ZAPR5</v>
      </c>
      <c r="O2001" s="36" t="s">
        <v>4161</v>
      </c>
      <c r="P2001" s="36" t="s">
        <v>6818</v>
      </c>
      <c r="Q2001" s="36" t="s">
        <v>4162</v>
      </c>
    </row>
    <row r="2002" spans="1:17">
      <c r="A2002" s="36" t="s">
        <v>9900</v>
      </c>
      <c r="B2002" s="36" t="str">
        <f t="shared" si="155"/>
        <v>_00063</v>
      </c>
      <c r="C2002" s="36" t="s">
        <v>6820</v>
      </c>
      <c r="D2002" s="36" t="s">
        <v>2126</v>
      </c>
      <c r="E2002" s="36" t="str">
        <f t="shared" si="156"/>
        <v>_CENLD</v>
      </c>
      <c r="F2002" s="36" t="s">
        <v>2127</v>
      </c>
      <c r="G2002" s="36" t="s">
        <v>2192</v>
      </c>
      <c r="H2002" s="36" t="str">
        <f t="shared" si="157"/>
        <v>_CENRL</v>
      </c>
      <c r="I2002" s="36" t="s">
        <v>2193</v>
      </c>
      <c r="J2002" s="36" t="s">
        <v>2248</v>
      </c>
      <c r="K2002" s="36" t="str">
        <f t="shared" si="158"/>
        <v>_ZHCTR</v>
      </c>
      <c r="L2002" s="36" t="s">
        <v>2249</v>
      </c>
      <c r="M2002" s="36" t="s">
        <v>2250</v>
      </c>
      <c r="N2002" s="36" t="str">
        <f t="shared" si="159"/>
        <v>_ZHCT5</v>
      </c>
      <c r="O2002" s="36" t="s">
        <v>2251</v>
      </c>
      <c r="P2002" s="36" t="s">
        <v>2252</v>
      </c>
      <c r="Q2002" s="36" t="s">
        <v>2253</v>
      </c>
    </row>
    <row r="2003" spans="1:17">
      <c r="A2003" s="36" t="s">
        <v>9901</v>
      </c>
      <c r="B2003" s="36" t="str">
        <f t="shared" si="155"/>
        <v>_00065</v>
      </c>
      <c r="C2003" s="36" t="s">
        <v>6633</v>
      </c>
      <c r="D2003" s="36" t="s">
        <v>2126</v>
      </c>
      <c r="E2003" s="36" t="str">
        <f t="shared" si="156"/>
        <v>_CENLD</v>
      </c>
      <c r="F2003" s="36" t="s">
        <v>2127</v>
      </c>
      <c r="G2003" s="36" t="s">
        <v>2192</v>
      </c>
      <c r="H2003" s="36" t="str">
        <f t="shared" si="157"/>
        <v>_CENRL</v>
      </c>
      <c r="I2003" s="36" t="s">
        <v>2193</v>
      </c>
      <c r="J2003" s="36" t="s">
        <v>2248</v>
      </c>
      <c r="K2003" s="36" t="str">
        <f t="shared" si="158"/>
        <v>_ZHCTR</v>
      </c>
      <c r="L2003" s="36" t="s">
        <v>2249</v>
      </c>
      <c r="M2003" s="36" t="s">
        <v>2250</v>
      </c>
      <c r="N2003" s="36" t="str">
        <f t="shared" si="159"/>
        <v>_ZHCT5</v>
      </c>
      <c r="O2003" s="36" t="s">
        <v>2251</v>
      </c>
      <c r="P2003" s="36" t="s">
        <v>2252</v>
      </c>
      <c r="Q2003" s="36" t="s">
        <v>2253</v>
      </c>
    </row>
    <row r="2004" spans="1:17">
      <c r="A2004" s="36" t="s">
        <v>9902</v>
      </c>
      <c r="B2004" s="36" t="str">
        <f t="shared" si="155"/>
        <v>_00400</v>
      </c>
      <c r="C2004" s="36" t="s">
        <v>2254</v>
      </c>
      <c r="D2004" s="36" t="s">
        <v>2126</v>
      </c>
      <c r="E2004" s="36" t="str">
        <f t="shared" si="156"/>
        <v>_CENLD</v>
      </c>
      <c r="F2004" s="36" t="s">
        <v>2127</v>
      </c>
      <c r="G2004" s="36" t="s">
        <v>2192</v>
      </c>
      <c r="H2004" s="36" t="str">
        <f t="shared" si="157"/>
        <v>_CENRL</v>
      </c>
      <c r="I2004" s="36" t="s">
        <v>2193</v>
      </c>
      <c r="J2004" s="36" t="s">
        <v>2248</v>
      </c>
      <c r="K2004" s="36" t="str">
        <f t="shared" si="158"/>
        <v>_ZHCTR</v>
      </c>
      <c r="L2004" s="36" t="s">
        <v>2249</v>
      </c>
      <c r="M2004" s="36" t="s">
        <v>2250</v>
      </c>
      <c r="N2004" s="36" t="str">
        <f t="shared" si="159"/>
        <v>_ZHCT5</v>
      </c>
      <c r="O2004" s="36" t="s">
        <v>2251</v>
      </c>
      <c r="P2004" s="36" t="s">
        <v>2252</v>
      </c>
      <c r="Q2004" s="36" t="s">
        <v>2253</v>
      </c>
    </row>
    <row r="2005" spans="1:17">
      <c r="A2005" s="36" t="s">
        <v>9903</v>
      </c>
      <c r="B2005" s="36" t="str">
        <f t="shared" si="155"/>
        <v>_00070</v>
      </c>
      <c r="C2005" s="36" t="s">
        <v>2261</v>
      </c>
      <c r="D2005" s="36" t="s">
        <v>2126</v>
      </c>
      <c r="E2005" s="36" t="str">
        <f t="shared" si="156"/>
        <v>_CENLD</v>
      </c>
      <c r="F2005" s="36" t="s">
        <v>2127</v>
      </c>
      <c r="G2005" s="36" t="s">
        <v>2192</v>
      </c>
      <c r="H2005" s="36" t="str">
        <f t="shared" si="157"/>
        <v>_CENRL</v>
      </c>
      <c r="I2005" s="36" t="s">
        <v>2193</v>
      </c>
      <c r="J2005" s="36" t="s">
        <v>2255</v>
      </c>
      <c r="K2005" s="36" t="str">
        <f t="shared" si="158"/>
        <v>_ZXFRO</v>
      </c>
      <c r="L2005" s="36" t="s">
        <v>2256</v>
      </c>
      <c r="M2005" s="36" t="s">
        <v>2257</v>
      </c>
      <c r="N2005" s="36" t="str">
        <f t="shared" si="159"/>
        <v>_ZXFR5</v>
      </c>
      <c r="O2005" s="36" t="s">
        <v>2258</v>
      </c>
      <c r="P2005" s="36" t="s">
        <v>2259</v>
      </c>
      <c r="Q2005" s="36" t="s">
        <v>2260</v>
      </c>
    </row>
    <row r="2006" spans="1:17">
      <c r="A2006" s="36" t="s">
        <v>9904</v>
      </c>
      <c r="B2006" s="36" t="str">
        <f t="shared" si="155"/>
        <v>_11611</v>
      </c>
      <c r="C2006" s="36" t="s">
        <v>2271</v>
      </c>
      <c r="D2006" s="36" t="s">
        <v>2262</v>
      </c>
      <c r="E2006" s="36" t="str">
        <f t="shared" si="156"/>
        <v>_COLLE</v>
      </c>
      <c r="F2006" s="36" t="s">
        <v>47</v>
      </c>
      <c r="G2006" s="36" t="s">
        <v>2263</v>
      </c>
      <c r="H2006" s="36" t="str">
        <f t="shared" si="157"/>
        <v>_CENVD</v>
      </c>
      <c r="I2006" s="36" t="s">
        <v>2264</v>
      </c>
      <c r="J2006" s="36" t="s">
        <v>2265</v>
      </c>
      <c r="K2006" s="36" t="str">
        <f t="shared" si="158"/>
        <v>_DACED</v>
      </c>
      <c r="L2006" s="36" t="s">
        <v>2266</v>
      </c>
      <c r="M2006" s="36" t="s">
        <v>2267</v>
      </c>
      <c r="N2006" s="36" t="str">
        <f t="shared" si="159"/>
        <v>_DACE5</v>
      </c>
      <c r="O2006" s="36" t="s">
        <v>2268</v>
      </c>
      <c r="P2006" s="36" t="s">
        <v>2269</v>
      </c>
      <c r="Q2006" s="36" t="s">
        <v>2270</v>
      </c>
    </row>
    <row r="2007" spans="1:17">
      <c r="A2007" s="36" t="s">
        <v>9905</v>
      </c>
      <c r="B2007" s="36" t="str">
        <f t="shared" si="155"/>
        <v>_11612</v>
      </c>
      <c r="C2007" s="36" t="s">
        <v>2272</v>
      </c>
      <c r="D2007" s="36" t="s">
        <v>2262</v>
      </c>
      <c r="E2007" s="36" t="str">
        <f t="shared" si="156"/>
        <v>_COLLE</v>
      </c>
      <c r="F2007" s="36" t="s">
        <v>47</v>
      </c>
      <c r="G2007" s="36" t="s">
        <v>2263</v>
      </c>
      <c r="H2007" s="36" t="str">
        <f t="shared" si="157"/>
        <v>_CENVD</v>
      </c>
      <c r="I2007" s="36" t="s">
        <v>2264</v>
      </c>
      <c r="J2007" s="36" t="s">
        <v>2265</v>
      </c>
      <c r="K2007" s="36" t="str">
        <f t="shared" si="158"/>
        <v>_DACED</v>
      </c>
      <c r="L2007" s="36" t="s">
        <v>2266</v>
      </c>
      <c r="M2007" s="36" t="s">
        <v>2267</v>
      </c>
      <c r="N2007" s="36" t="str">
        <f t="shared" si="159"/>
        <v>_DACE5</v>
      </c>
      <c r="O2007" s="36" t="s">
        <v>2268</v>
      </c>
      <c r="P2007" s="36" t="s">
        <v>2269</v>
      </c>
      <c r="Q2007" s="36" t="s">
        <v>2270</v>
      </c>
    </row>
    <row r="2008" spans="1:17">
      <c r="A2008" s="36" t="s">
        <v>9906</v>
      </c>
      <c r="B2008" s="36" t="str">
        <f t="shared" si="155"/>
        <v>_11613</v>
      </c>
      <c r="C2008" s="36" t="s">
        <v>2273</v>
      </c>
      <c r="D2008" s="36" t="s">
        <v>2262</v>
      </c>
      <c r="E2008" s="36" t="str">
        <f t="shared" si="156"/>
        <v>_COLLE</v>
      </c>
      <c r="F2008" s="36" t="s">
        <v>47</v>
      </c>
      <c r="G2008" s="36" t="s">
        <v>2263</v>
      </c>
      <c r="H2008" s="36" t="str">
        <f t="shared" si="157"/>
        <v>_CENVD</v>
      </c>
      <c r="I2008" s="36" t="s">
        <v>2264</v>
      </c>
      <c r="J2008" s="36" t="s">
        <v>2265</v>
      </c>
      <c r="K2008" s="36" t="str">
        <f t="shared" si="158"/>
        <v>_DACED</v>
      </c>
      <c r="L2008" s="36" t="s">
        <v>2266</v>
      </c>
      <c r="M2008" s="36" t="s">
        <v>2267</v>
      </c>
      <c r="N2008" s="36" t="str">
        <f t="shared" si="159"/>
        <v>_DACE5</v>
      </c>
      <c r="O2008" s="36" t="s">
        <v>2268</v>
      </c>
      <c r="P2008" s="36" t="s">
        <v>2269</v>
      </c>
      <c r="Q2008" s="36" t="s">
        <v>2270</v>
      </c>
    </row>
    <row r="2009" spans="1:17">
      <c r="A2009" s="36" t="s">
        <v>9907</v>
      </c>
      <c r="B2009" s="36" t="str">
        <f t="shared" si="155"/>
        <v>_11614</v>
      </c>
      <c r="C2009" s="36" t="s">
        <v>2274</v>
      </c>
      <c r="D2009" s="36" t="s">
        <v>2262</v>
      </c>
      <c r="E2009" s="36" t="str">
        <f t="shared" si="156"/>
        <v>_COLLE</v>
      </c>
      <c r="F2009" s="36" t="s">
        <v>47</v>
      </c>
      <c r="G2009" s="36" t="s">
        <v>2263</v>
      </c>
      <c r="H2009" s="36" t="str">
        <f t="shared" si="157"/>
        <v>_CENVD</v>
      </c>
      <c r="I2009" s="36" t="s">
        <v>2264</v>
      </c>
      <c r="J2009" s="36" t="s">
        <v>2265</v>
      </c>
      <c r="K2009" s="36" t="str">
        <f t="shared" si="158"/>
        <v>_DACED</v>
      </c>
      <c r="L2009" s="36" t="s">
        <v>2266</v>
      </c>
      <c r="M2009" s="36" t="s">
        <v>2267</v>
      </c>
      <c r="N2009" s="36" t="str">
        <f t="shared" si="159"/>
        <v>_DACE5</v>
      </c>
      <c r="O2009" s="36" t="s">
        <v>2268</v>
      </c>
      <c r="P2009" s="36" t="s">
        <v>2269</v>
      </c>
      <c r="Q2009" s="36" t="s">
        <v>2270</v>
      </c>
    </row>
    <row r="2010" spans="1:17">
      <c r="A2010" s="36" t="s">
        <v>9908</v>
      </c>
      <c r="B2010" s="36" t="str">
        <f t="shared" si="155"/>
        <v>_11618</v>
      </c>
      <c r="C2010" s="36" t="s">
        <v>2275</v>
      </c>
      <c r="D2010" s="36" t="s">
        <v>2262</v>
      </c>
      <c r="E2010" s="36" t="str">
        <f t="shared" si="156"/>
        <v>_COLLE</v>
      </c>
      <c r="F2010" s="36" t="s">
        <v>47</v>
      </c>
      <c r="G2010" s="36" t="s">
        <v>2263</v>
      </c>
      <c r="H2010" s="36" t="str">
        <f t="shared" si="157"/>
        <v>_CENVD</v>
      </c>
      <c r="I2010" s="36" t="s">
        <v>2264</v>
      </c>
      <c r="J2010" s="36" t="s">
        <v>2265</v>
      </c>
      <c r="K2010" s="36" t="str">
        <f t="shared" si="158"/>
        <v>_DACED</v>
      </c>
      <c r="L2010" s="36" t="s">
        <v>2266</v>
      </c>
      <c r="M2010" s="36" t="s">
        <v>2267</v>
      </c>
      <c r="N2010" s="36" t="str">
        <f t="shared" si="159"/>
        <v>_DACE5</v>
      </c>
      <c r="O2010" s="36" t="s">
        <v>2268</v>
      </c>
      <c r="P2010" s="36" t="s">
        <v>2269</v>
      </c>
      <c r="Q2010" s="36" t="s">
        <v>2270</v>
      </c>
    </row>
    <row r="2011" spans="1:17">
      <c r="A2011" s="36" t="s">
        <v>9909</v>
      </c>
      <c r="B2011" s="36" t="str">
        <f t="shared" si="155"/>
        <v>_11620</v>
      </c>
      <c r="C2011" s="36" t="s">
        <v>2276</v>
      </c>
      <c r="D2011" s="36" t="s">
        <v>2262</v>
      </c>
      <c r="E2011" s="36" t="str">
        <f t="shared" si="156"/>
        <v>_COLLE</v>
      </c>
      <c r="F2011" s="36" t="s">
        <v>47</v>
      </c>
      <c r="G2011" s="36" t="s">
        <v>2263</v>
      </c>
      <c r="H2011" s="36" t="str">
        <f t="shared" si="157"/>
        <v>_CENVD</v>
      </c>
      <c r="I2011" s="36" t="s">
        <v>2264</v>
      </c>
      <c r="J2011" s="36" t="s">
        <v>2265</v>
      </c>
      <c r="K2011" s="36" t="str">
        <f t="shared" si="158"/>
        <v>_DACED</v>
      </c>
      <c r="L2011" s="36" t="s">
        <v>2266</v>
      </c>
      <c r="M2011" s="36" t="s">
        <v>2267</v>
      </c>
      <c r="N2011" s="36" t="str">
        <f t="shared" si="159"/>
        <v>_DACE5</v>
      </c>
      <c r="O2011" s="36" t="s">
        <v>2268</v>
      </c>
      <c r="P2011" s="36" t="s">
        <v>2269</v>
      </c>
      <c r="Q2011" s="36" t="s">
        <v>2270</v>
      </c>
    </row>
    <row r="2012" spans="1:17">
      <c r="A2012" s="36" t="s">
        <v>9910</v>
      </c>
      <c r="B2012" s="36" t="str">
        <f t="shared" si="155"/>
        <v>_11622</v>
      </c>
      <c r="C2012" s="36" t="s">
        <v>2277</v>
      </c>
      <c r="D2012" s="36" t="s">
        <v>2262</v>
      </c>
      <c r="E2012" s="36" t="str">
        <f t="shared" si="156"/>
        <v>_COLLE</v>
      </c>
      <c r="F2012" s="36" t="s">
        <v>47</v>
      </c>
      <c r="G2012" s="36" t="s">
        <v>2263</v>
      </c>
      <c r="H2012" s="36" t="str">
        <f t="shared" si="157"/>
        <v>_CENVD</v>
      </c>
      <c r="I2012" s="36" t="s">
        <v>2264</v>
      </c>
      <c r="J2012" s="36" t="s">
        <v>2265</v>
      </c>
      <c r="K2012" s="36" t="str">
        <f t="shared" si="158"/>
        <v>_DACED</v>
      </c>
      <c r="L2012" s="36" t="s">
        <v>2266</v>
      </c>
      <c r="M2012" s="36" t="s">
        <v>2267</v>
      </c>
      <c r="N2012" s="36" t="str">
        <f t="shared" si="159"/>
        <v>_DACE5</v>
      </c>
      <c r="O2012" s="36" t="s">
        <v>2268</v>
      </c>
      <c r="P2012" s="36" t="s">
        <v>2269</v>
      </c>
      <c r="Q2012" s="36" t="s">
        <v>2270</v>
      </c>
    </row>
    <row r="2013" spans="1:17">
      <c r="A2013" s="36" t="s">
        <v>9911</v>
      </c>
      <c r="B2013" s="36" t="str">
        <f t="shared" si="155"/>
        <v>_11624</v>
      </c>
      <c r="C2013" s="36" t="s">
        <v>9912</v>
      </c>
      <c r="D2013" s="36" t="s">
        <v>2262</v>
      </c>
      <c r="E2013" s="36" t="str">
        <f t="shared" si="156"/>
        <v>_COLLE</v>
      </c>
      <c r="F2013" s="36" t="s">
        <v>47</v>
      </c>
      <c r="G2013" s="36" t="s">
        <v>2263</v>
      </c>
      <c r="H2013" s="36" t="str">
        <f t="shared" si="157"/>
        <v>_CENVD</v>
      </c>
      <c r="I2013" s="36" t="s">
        <v>2264</v>
      </c>
      <c r="J2013" s="36" t="s">
        <v>2265</v>
      </c>
      <c r="K2013" s="36" t="str">
        <f t="shared" si="158"/>
        <v>_DACED</v>
      </c>
      <c r="L2013" s="36" t="s">
        <v>2266</v>
      </c>
      <c r="M2013" s="36" t="s">
        <v>2267</v>
      </c>
      <c r="N2013" s="36" t="str">
        <f t="shared" si="159"/>
        <v>_DACE5</v>
      </c>
      <c r="O2013" s="36" t="s">
        <v>2268</v>
      </c>
      <c r="P2013" s="36" t="s">
        <v>2269</v>
      </c>
      <c r="Q2013" s="36" t="s">
        <v>2270</v>
      </c>
    </row>
    <row r="2014" spans="1:17">
      <c r="A2014" s="36" t="s">
        <v>9913</v>
      </c>
      <c r="B2014" s="36" t="str">
        <f t="shared" si="155"/>
        <v>_11625</v>
      </c>
      <c r="C2014" s="36" t="s">
        <v>2278</v>
      </c>
      <c r="D2014" s="36" t="s">
        <v>2262</v>
      </c>
      <c r="E2014" s="36" t="str">
        <f t="shared" si="156"/>
        <v>_COLLE</v>
      </c>
      <c r="F2014" s="36" t="s">
        <v>47</v>
      </c>
      <c r="G2014" s="36" t="s">
        <v>2263</v>
      </c>
      <c r="H2014" s="36" t="str">
        <f t="shared" si="157"/>
        <v>_CENVD</v>
      </c>
      <c r="I2014" s="36" t="s">
        <v>2264</v>
      </c>
      <c r="J2014" s="36" t="s">
        <v>2265</v>
      </c>
      <c r="K2014" s="36" t="str">
        <f t="shared" si="158"/>
        <v>_DACED</v>
      </c>
      <c r="L2014" s="36" t="s">
        <v>2266</v>
      </c>
      <c r="M2014" s="36" t="s">
        <v>2267</v>
      </c>
      <c r="N2014" s="36" t="str">
        <f t="shared" si="159"/>
        <v>_DACE5</v>
      </c>
      <c r="O2014" s="36" t="s">
        <v>2268</v>
      </c>
      <c r="P2014" s="36" t="s">
        <v>2269</v>
      </c>
      <c r="Q2014" s="36" t="s">
        <v>2270</v>
      </c>
    </row>
    <row r="2015" spans="1:17">
      <c r="A2015" s="36" t="s">
        <v>9914</v>
      </c>
      <c r="B2015" s="36" t="str">
        <f t="shared" si="155"/>
        <v>_11627</v>
      </c>
      <c r="C2015" s="36" t="s">
        <v>2279</v>
      </c>
      <c r="D2015" s="36" t="s">
        <v>2262</v>
      </c>
      <c r="E2015" s="36" t="str">
        <f t="shared" si="156"/>
        <v>_COLLE</v>
      </c>
      <c r="F2015" s="36" t="s">
        <v>47</v>
      </c>
      <c r="G2015" s="36" t="s">
        <v>2263</v>
      </c>
      <c r="H2015" s="36" t="str">
        <f t="shared" si="157"/>
        <v>_CENVD</v>
      </c>
      <c r="I2015" s="36" t="s">
        <v>2264</v>
      </c>
      <c r="J2015" s="36" t="s">
        <v>2265</v>
      </c>
      <c r="K2015" s="36" t="str">
        <f t="shared" si="158"/>
        <v>_DACED</v>
      </c>
      <c r="L2015" s="36" t="s">
        <v>2266</v>
      </c>
      <c r="M2015" s="36" t="s">
        <v>2267</v>
      </c>
      <c r="N2015" s="36" t="str">
        <f t="shared" si="159"/>
        <v>_DACE5</v>
      </c>
      <c r="O2015" s="36" t="s">
        <v>2268</v>
      </c>
      <c r="P2015" s="36" t="s">
        <v>2269</v>
      </c>
      <c r="Q2015" s="36" t="s">
        <v>2270</v>
      </c>
    </row>
    <row r="2016" spans="1:17">
      <c r="A2016" s="36" t="s">
        <v>9915</v>
      </c>
      <c r="B2016" s="36" t="str">
        <f t="shared" si="155"/>
        <v>_11630</v>
      </c>
      <c r="C2016" s="36" t="s">
        <v>2280</v>
      </c>
      <c r="D2016" s="36" t="s">
        <v>2262</v>
      </c>
      <c r="E2016" s="36" t="str">
        <f t="shared" si="156"/>
        <v>_COLLE</v>
      </c>
      <c r="F2016" s="36" t="s">
        <v>47</v>
      </c>
      <c r="G2016" s="36" t="s">
        <v>2263</v>
      </c>
      <c r="H2016" s="36" t="str">
        <f t="shared" si="157"/>
        <v>_CENVD</v>
      </c>
      <c r="I2016" s="36" t="s">
        <v>2264</v>
      </c>
      <c r="J2016" s="36" t="s">
        <v>2265</v>
      </c>
      <c r="K2016" s="36" t="str">
        <f t="shared" si="158"/>
        <v>_DACED</v>
      </c>
      <c r="L2016" s="36" t="s">
        <v>2266</v>
      </c>
      <c r="M2016" s="36" t="s">
        <v>2267</v>
      </c>
      <c r="N2016" s="36" t="str">
        <f t="shared" si="159"/>
        <v>_DACE5</v>
      </c>
      <c r="O2016" s="36" t="s">
        <v>2268</v>
      </c>
      <c r="P2016" s="36" t="s">
        <v>2269</v>
      </c>
      <c r="Q2016" s="36" t="s">
        <v>2270</v>
      </c>
    </row>
    <row r="2017" spans="1:17">
      <c r="A2017" s="36" t="s">
        <v>9916</v>
      </c>
      <c r="B2017" s="36" t="str">
        <f t="shared" si="155"/>
        <v>_11635</v>
      </c>
      <c r="C2017" s="36" t="s">
        <v>7419</v>
      </c>
      <c r="D2017" s="36" t="s">
        <v>2262</v>
      </c>
      <c r="E2017" s="36" t="str">
        <f t="shared" si="156"/>
        <v>_COLLE</v>
      </c>
      <c r="F2017" s="36" t="s">
        <v>47</v>
      </c>
      <c r="G2017" s="36" t="s">
        <v>2263</v>
      </c>
      <c r="H2017" s="36" t="str">
        <f t="shared" si="157"/>
        <v>_CENVD</v>
      </c>
      <c r="I2017" s="36" t="s">
        <v>2264</v>
      </c>
      <c r="J2017" s="36" t="s">
        <v>2265</v>
      </c>
      <c r="K2017" s="36" t="str">
        <f t="shared" si="158"/>
        <v>_DACED</v>
      </c>
      <c r="L2017" s="36" t="s">
        <v>2266</v>
      </c>
      <c r="M2017" s="36" t="s">
        <v>2267</v>
      </c>
      <c r="N2017" s="36" t="str">
        <f t="shared" si="159"/>
        <v>_DACE5</v>
      </c>
      <c r="O2017" s="36" t="s">
        <v>2268</v>
      </c>
      <c r="P2017" s="36" t="s">
        <v>2269</v>
      </c>
      <c r="Q2017" s="36" t="s">
        <v>2270</v>
      </c>
    </row>
    <row r="2018" spans="1:17">
      <c r="A2018" s="36" t="s">
        <v>9917</v>
      </c>
      <c r="B2018" s="36" t="str">
        <f t="shared" si="155"/>
        <v>_11637</v>
      </c>
      <c r="C2018" s="36" t="s">
        <v>9918</v>
      </c>
      <c r="D2018" s="36" t="s">
        <v>2262</v>
      </c>
      <c r="E2018" s="36" t="str">
        <f t="shared" si="156"/>
        <v>_COLLE</v>
      </c>
      <c r="F2018" s="36" t="s">
        <v>47</v>
      </c>
      <c r="G2018" s="36" t="s">
        <v>2263</v>
      </c>
      <c r="H2018" s="36" t="str">
        <f t="shared" si="157"/>
        <v>_CENVD</v>
      </c>
      <c r="I2018" s="36" t="s">
        <v>2264</v>
      </c>
      <c r="J2018" s="36" t="s">
        <v>2265</v>
      </c>
      <c r="K2018" s="36" t="str">
        <f t="shared" si="158"/>
        <v>_DACED</v>
      </c>
      <c r="L2018" s="36" t="s">
        <v>2266</v>
      </c>
      <c r="M2018" s="36" t="s">
        <v>2267</v>
      </c>
      <c r="N2018" s="36" t="str">
        <f t="shared" si="159"/>
        <v>_DACE5</v>
      </c>
      <c r="O2018" s="36" t="s">
        <v>2268</v>
      </c>
      <c r="P2018" s="36" t="s">
        <v>2269</v>
      </c>
      <c r="Q2018" s="36" t="s">
        <v>2270</v>
      </c>
    </row>
    <row r="2019" spans="1:17">
      <c r="A2019" s="36" t="s">
        <v>9919</v>
      </c>
      <c r="B2019" s="36" t="str">
        <f t="shared" si="155"/>
        <v>_11640</v>
      </c>
      <c r="C2019" s="36" t="s">
        <v>2281</v>
      </c>
      <c r="D2019" s="36" t="s">
        <v>2262</v>
      </c>
      <c r="E2019" s="36" t="str">
        <f t="shared" si="156"/>
        <v>_COLLE</v>
      </c>
      <c r="F2019" s="36" t="s">
        <v>47</v>
      </c>
      <c r="G2019" s="36" t="s">
        <v>2263</v>
      </c>
      <c r="H2019" s="36" t="str">
        <f t="shared" si="157"/>
        <v>_CENVD</v>
      </c>
      <c r="I2019" s="36" t="s">
        <v>2264</v>
      </c>
      <c r="J2019" s="36" t="s">
        <v>2265</v>
      </c>
      <c r="K2019" s="36" t="str">
        <f t="shared" si="158"/>
        <v>_DACED</v>
      </c>
      <c r="L2019" s="36" t="s">
        <v>2266</v>
      </c>
      <c r="M2019" s="36" t="s">
        <v>2267</v>
      </c>
      <c r="N2019" s="36" t="str">
        <f t="shared" si="159"/>
        <v>_DACE5</v>
      </c>
      <c r="O2019" s="36" t="s">
        <v>2268</v>
      </c>
      <c r="P2019" s="36" t="s">
        <v>2269</v>
      </c>
      <c r="Q2019" s="36" t="s">
        <v>2270</v>
      </c>
    </row>
    <row r="2020" spans="1:17">
      <c r="A2020" s="36" t="s">
        <v>9920</v>
      </c>
      <c r="B2020" s="36" t="str">
        <f t="shared" si="155"/>
        <v>_11641</v>
      </c>
      <c r="C2020" s="36" t="s">
        <v>2282</v>
      </c>
      <c r="D2020" s="36" t="s">
        <v>2262</v>
      </c>
      <c r="E2020" s="36" t="str">
        <f t="shared" si="156"/>
        <v>_COLLE</v>
      </c>
      <c r="F2020" s="36" t="s">
        <v>47</v>
      </c>
      <c r="G2020" s="36" t="s">
        <v>2263</v>
      </c>
      <c r="H2020" s="36" t="str">
        <f t="shared" si="157"/>
        <v>_CENVD</v>
      </c>
      <c r="I2020" s="36" t="s">
        <v>2264</v>
      </c>
      <c r="J2020" s="36" t="s">
        <v>2265</v>
      </c>
      <c r="K2020" s="36" t="str">
        <f t="shared" si="158"/>
        <v>_DACED</v>
      </c>
      <c r="L2020" s="36" t="s">
        <v>2266</v>
      </c>
      <c r="M2020" s="36" t="s">
        <v>2267</v>
      </c>
      <c r="N2020" s="36" t="str">
        <f t="shared" si="159"/>
        <v>_DACE5</v>
      </c>
      <c r="O2020" s="36" t="s">
        <v>2268</v>
      </c>
      <c r="P2020" s="36" t="s">
        <v>2269</v>
      </c>
      <c r="Q2020" s="36" t="s">
        <v>2270</v>
      </c>
    </row>
    <row r="2021" spans="1:17">
      <c r="A2021" s="36" t="s">
        <v>9921</v>
      </c>
      <c r="B2021" s="36" t="str">
        <f t="shared" si="155"/>
        <v>_11642</v>
      </c>
      <c r="C2021" s="36" t="s">
        <v>2283</v>
      </c>
      <c r="D2021" s="36" t="s">
        <v>2262</v>
      </c>
      <c r="E2021" s="36" t="str">
        <f t="shared" si="156"/>
        <v>_COLLE</v>
      </c>
      <c r="F2021" s="36" t="s">
        <v>47</v>
      </c>
      <c r="G2021" s="36" t="s">
        <v>2263</v>
      </c>
      <c r="H2021" s="36" t="str">
        <f t="shared" si="157"/>
        <v>_CENVD</v>
      </c>
      <c r="I2021" s="36" t="s">
        <v>2264</v>
      </c>
      <c r="J2021" s="36" t="s">
        <v>2265</v>
      </c>
      <c r="K2021" s="36" t="str">
        <f t="shared" si="158"/>
        <v>_DACED</v>
      </c>
      <c r="L2021" s="36" t="s">
        <v>2266</v>
      </c>
      <c r="M2021" s="36" t="s">
        <v>2267</v>
      </c>
      <c r="N2021" s="36" t="str">
        <f t="shared" si="159"/>
        <v>_DACE5</v>
      </c>
      <c r="O2021" s="36" t="s">
        <v>2268</v>
      </c>
      <c r="P2021" s="36" t="s">
        <v>2269</v>
      </c>
      <c r="Q2021" s="36" t="s">
        <v>2270</v>
      </c>
    </row>
    <row r="2022" spans="1:17">
      <c r="A2022" s="36" t="s">
        <v>9922</v>
      </c>
      <c r="B2022" s="36" t="str">
        <f t="shared" si="155"/>
        <v>_11646</v>
      </c>
      <c r="C2022" s="36" t="s">
        <v>2284</v>
      </c>
      <c r="D2022" s="36" t="s">
        <v>2262</v>
      </c>
      <c r="E2022" s="36" t="str">
        <f t="shared" si="156"/>
        <v>_COLLE</v>
      </c>
      <c r="F2022" s="36" t="s">
        <v>47</v>
      </c>
      <c r="G2022" s="36" t="s">
        <v>2263</v>
      </c>
      <c r="H2022" s="36" t="str">
        <f t="shared" si="157"/>
        <v>_CENVD</v>
      </c>
      <c r="I2022" s="36" t="s">
        <v>2264</v>
      </c>
      <c r="J2022" s="36" t="s">
        <v>2265</v>
      </c>
      <c r="K2022" s="36" t="str">
        <f t="shared" si="158"/>
        <v>_DACED</v>
      </c>
      <c r="L2022" s="36" t="s">
        <v>2266</v>
      </c>
      <c r="M2022" s="36" t="s">
        <v>2267</v>
      </c>
      <c r="N2022" s="36" t="str">
        <f t="shared" si="159"/>
        <v>_DACE5</v>
      </c>
      <c r="O2022" s="36" t="s">
        <v>2268</v>
      </c>
      <c r="P2022" s="36" t="s">
        <v>2269</v>
      </c>
      <c r="Q2022" s="36" t="s">
        <v>2270</v>
      </c>
    </row>
    <row r="2023" spans="1:17">
      <c r="A2023" s="36" t="s">
        <v>9923</v>
      </c>
      <c r="B2023" s="36" t="str">
        <f t="shared" si="155"/>
        <v>_11656</v>
      </c>
      <c r="C2023" s="36" t="s">
        <v>2291</v>
      </c>
      <c r="D2023" s="36" t="s">
        <v>2262</v>
      </c>
      <c r="E2023" s="36" t="str">
        <f t="shared" si="156"/>
        <v>_COLLE</v>
      </c>
      <c r="F2023" s="36" t="s">
        <v>47</v>
      </c>
      <c r="G2023" s="36" t="s">
        <v>2263</v>
      </c>
      <c r="H2023" s="36" t="str">
        <f t="shared" si="157"/>
        <v>_CENVD</v>
      </c>
      <c r="I2023" s="36" t="s">
        <v>2264</v>
      </c>
      <c r="J2023" s="36" t="s">
        <v>2285</v>
      </c>
      <c r="K2023" s="36" t="str">
        <f t="shared" si="158"/>
        <v>_DBARC</v>
      </c>
      <c r="L2023" s="36" t="s">
        <v>2286</v>
      </c>
      <c r="M2023" s="36" t="s">
        <v>2287</v>
      </c>
      <c r="N2023" s="36" t="str">
        <f t="shared" si="159"/>
        <v>_DBAR5</v>
      </c>
      <c r="O2023" s="36" t="s">
        <v>2288</v>
      </c>
      <c r="P2023" s="36" t="s">
        <v>2289</v>
      </c>
      <c r="Q2023" s="36" t="s">
        <v>2290</v>
      </c>
    </row>
    <row r="2024" spans="1:17">
      <c r="A2024" s="36" t="s">
        <v>9924</v>
      </c>
      <c r="B2024" s="36" t="str">
        <f t="shared" si="155"/>
        <v>_11660</v>
      </c>
      <c r="C2024" s="36" t="s">
        <v>2292</v>
      </c>
      <c r="D2024" s="36" t="s">
        <v>2262</v>
      </c>
      <c r="E2024" s="36" t="str">
        <f t="shared" si="156"/>
        <v>_COLLE</v>
      </c>
      <c r="F2024" s="36" t="s">
        <v>47</v>
      </c>
      <c r="G2024" s="36" t="s">
        <v>2263</v>
      </c>
      <c r="H2024" s="36" t="str">
        <f t="shared" si="157"/>
        <v>_CENVD</v>
      </c>
      <c r="I2024" s="36" t="s">
        <v>2264</v>
      </c>
      <c r="J2024" s="36" t="s">
        <v>2285</v>
      </c>
      <c r="K2024" s="36" t="str">
        <f t="shared" si="158"/>
        <v>_DBARC</v>
      </c>
      <c r="L2024" s="36" t="s">
        <v>2286</v>
      </c>
      <c r="M2024" s="36" t="s">
        <v>2287</v>
      </c>
      <c r="N2024" s="36" t="str">
        <f t="shared" si="159"/>
        <v>_DBAR5</v>
      </c>
      <c r="O2024" s="36" t="s">
        <v>2288</v>
      </c>
      <c r="P2024" s="36" t="s">
        <v>2289</v>
      </c>
      <c r="Q2024" s="36" t="s">
        <v>2290</v>
      </c>
    </row>
    <row r="2025" spans="1:17">
      <c r="A2025" s="36" t="s">
        <v>9925</v>
      </c>
      <c r="B2025" s="36" t="str">
        <f t="shared" si="155"/>
        <v>_11664</v>
      </c>
      <c r="C2025" s="36" t="s">
        <v>2293</v>
      </c>
      <c r="D2025" s="36" t="s">
        <v>2262</v>
      </c>
      <c r="E2025" s="36" t="str">
        <f t="shared" si="156"/>
        <v>_COLLE</v>
      </c>
      <c r="F2025" s="36" t="s">
        <v>47</v>
      </c>
      <c r="G2025" s="36" t="s">
        <v>2263</v>
      </c>
      <c r="H2025" s="36" t="str">
        <f t="shared" si="157"/>
        <v>_CENVD</v>
      </c>
      <c r="I2025" s="36" t="s">
        <v>2264</v>
      </c>
      <c r="J2025" s="36" t="s">
        <v>2285</v>
      </c>
      <c r="K2025" s="36" t="str">
        <f t="shared" si="158"/>
        <v>_DBARC</v>
      </c>
      <c r="L2025" s="36" t="s">
        <v>2286</v>
      </c>
      <c r="M2025" s="36" t="s">
        <v>2287</v>
      </c>
      <c r="N2025" s="36" t="str">
        <f t="shared" si="159"/>
        <v>_DBAR5</v>
      </c>
      <c r="O2025" s="36" t="s">
        <v>2288</v>
      </c>
      <c r="P2025" s="36" t="s">
        <v>2289</v>
      </c>
      <c r="Q2025" s="36" t="s">
        <v>2290</v>
      </c>
    </row>
    <row r="2026" spans="1:17">
      <c r="A2026" s="36" t="s">
        <v>9926</v>
      </c>
      <c r="B2026" s="36" t="str">
        <f t="shared" si="155"/>
        <v>_11707</v>
      </c>
      <c r="C2026" s="36" t="s">
        <v>2294</v>
      </c>
      <c r="D2026" s="36" t="s">
        <v>2262</v>
      </c>
      <c r="E2026" s="36" t="str">
        <f t="shared" si="156"/>
        <v>_COLLE</v>
      </c>
      <c r="F2026" s="36" t="s">
        <v>47</v>
      </c>
      <c r="G2026" s="36" t="s">
        <v>2263</v>
      </c>
      <c r="H2026" s="36" t="str">
        <f t="shared" si="157"/>
        <v>_CENVD</v>
      </c>
      <c r="I2026" s="36" t="s">
        <v>2264</v>
      </c>
      <c r="J2026" s="36" t="s">
        <v>2285</v>
      </c>
      <c r="K2026" s="36" t="str">
        <f t="shared" si="158"/>
        <v>_DBARC</v>
      </c>
      <c r="L2026" s="36" t="s">
        <v>2286</v>
      </c>
      <c r="M2026" s="36" t="s">
        <v>2287</v>
      </c>
      <c r="N2026" s="36" t="str">
        <f t="shared" si="159"/>
        <v>_DBAR5</v>
      </c>
      <c r="O2026" s="36" t="s">
        <v>2288</v>
      </c>
      <c r="P2026" s="36" t="s">
        <v>2289</v>
      </c>
      <c r="Q2026" s="36" t="s">
        <v>2290</v>
      </c>
    </row>
    <row r="2027" spans="1:17">
      <c r="A2027" s="36" t="s">
        <v>9927</v>
      </c>
      <c r="B2027" s="36" t="str">
        <f t="shared" si="155"/>
        <v>_11714</v>
      </c>
      <c r="C2027" s="36" t="s">
        <v>2301</v>
      </c>
      <c r="D2027" s="36" t="s">
        <v>2262</v>
      </c>
      <c r="E2027" s="36" t="str">
        <f t="shared" si="156"/>
        <v>_COLLE</v>
      </c>
      <c r="F2027" s="36" t="s">
        <v>47</v>
      </c>
      <c r="G2027" s="36" t="s">
        <v>2263</v>
      </c>
      <c r="H2027" s="36" t="str">
        <f t="shared" si="157"/>
        <v>_CENVD</v>
      </c>
      <c r="I2027" s="36" t="s">
        <v>2264</v>
      </c>
      <c r="J2027" s="36" t="s">
        <v>2295</v>
      </c>
      <c r="K2027" s="36" t="str">
        <f t="shared" si="158"/>
        <v>_DCCRP</v>
      </c>
      <c r="L2027" s="36" t="s">
        <v>2296</v>
      </c>
      <c r="M2027" s="36" t="s">
        <v>2297</v>
      </c>
      <c r="N2027" s="36" t="str">
        <f t="shared" si="159"/>
        <v>_DCCR5</v>
      </c>
      <c r="O2027" s="36" t="s">
        <v>2298</v>
      </c>
      <c r="P2027" s="36" t="s">
        <v>2299</v>
      </c>
      <c r="Q2027" s="36" t="s">
        <v>2300</v>
      </c>
    </row>
    <row r="2028" spans="1:17">
      <c r="A2028" s="36" t="s">
        <v>9928</v>
      </c>
      <c r="B2028" s="36" t="str">
        <f t="shared" si="155"/>
        <v>_11715</v>
      </c>
      <c r="C2028" s="36" t="s">
        <v>2302</v>
      </c>
      <c r="D2028" s="36" t="s">
        <v>2262</v>
      </c>
      <c r="E2028" s="36" t="str">
        <f t="shared" si="156"/>
        <v>_COLLE</v>
      </c>
      <c r="F2028" s="36" t="s">
        <v>47</v>
      </c>
      <c r="G2028" s="36" t="s">
        <v>2263</v>
      </c>
      <c r="H2028" s="36" t="str">
        <f t="shared" si="157"/>
        <v>_CENVD</v>
      </c>
      <c r="I2028" s="36" t="s">
        <v>2264</v>
      </c>
      <c r="J2028" s="36" t="s">
        <v>2295</v>
      </c>
      <c r="K2028" s="36" t="str">
        <f t="shared" si="158"/>
        <v>_DCCRP</v>
      </c>
      <c r="L2028" s="36" t="s">
        <v>2296</v>
      </c>
      <c r="M2028" s="36" t="s">
        <v>2297</v>
      </c>
      <c r="N2028" s="36" t="str">
        <f t="shared" si="159"/>
        <v>_DCCR5</v>
      </c>
      <c r="O2028" s="36" t="s">
        <v>2298</v>
      </c>
      <c r="P2028" s="36" t="s">
        <v>2299</v>
      </c>
      <c r="Q2028" s="36" t="s">
        <v>2300</v>
      </c>
    </row>
    <row r="2029" spans="1:17">
      <c r="A2029" s="36" t="s">
        <v>9929</v>
      </c>
      <c r="B2029" s="36" t="str">
        <f t="shared" si="155"/>
        <v>_11729</v>
      </c>
      <c r="C2029" s="36" t="s">
        <v>2303</v>
      </c>
      <c r="D2029" s="36" t="s">
        <v>2262</v>
      </c>
      <c r="E2029" s="36" t="str">
        <f t="shared" si="156"/>
        <v>_COLLE</v>
      </c>
      <c r="F2029" s="36" t="s">
        <v>47</v>
      </c>
      <c r="G2029" s="36" t="s">
        <v>2263</v>
      </c>
      <c r="H2029" s="36" t="str">
        <f t="shared" si="157"/>
        <v>_CENVD</v>
      </c>
      <c r="I2029" s="36" t="s">
        <v>2264</v>
      </c>
      <c r="J2029" s="36" t="s">
        <v>2295</v>
      </c>
      <c r="K2029" s="36" t="str">
        <f t="shared" si="158"/>
        <v>_DCCRP</v>
      </c>
      <c r="L2029" s="36" t="s">
        <v>2296</v>
      </c>
      <c r="M2029" s="36" t="s">
        <v>2297</v>
      </c>
      <c r="N2029" s="36" t="str">
        <f t="shared" si="159"/>
        <v>_DCCR5</v>
      </c>
      <c r="O2029" s="36" t="s">
        <v>2298</v>
      </c>
      <c r="P2029" s="36" t="s">
        <v>2299</v>
      </c>
      <c r="Q2029" s="36" t="s">
        <v>2300</v>
      </c>
    </row>
    <row r="2030" spans="1:17">
      <c r="A2030" s="36" t="s">
        <v>9930</v>
      </c>
      <c r="B2030" s="36" t="str">
        <f t="shared" si="155"/>
        <v>_11730</v>
      </c>
      <c r="C2030" s="36" t="s">
        <v>2304</v>
      </c>
      <c r="D2030" s="36" t="s">
        <v>2262</v>
      </c>
      <c r="E2030" s="36" t="str">
        <f t="shared" si="156"/>
        <v>_COLLE</v>
      </c>
      <c r="F2030" s="36" t="s">
        <v>47</v>
      </c>
      <c r="G2030" s="36" t="s">
        <v>2263</v>
      </c>
      <c r="H2030" s="36" t="str">
        <f t="shared" si="157"/>
        <v>_CENVD</v>
      </c>
      <c r="I2030" s="36" t="s">
        <v>2264</v>
      </c>
      <c r="J2030" s="36" t="s">
        <v>2295</v>
      </c>
      <c r="K2030" s="36" t="str">
        <f t="shared" si="158"/>
        <v>_DCCRP</v>
      </c>
      <c r="L2030" s="36" t="s">
        <v>2296</v>
      </c>
      <c r="M2030" s="36" t="s">
        <v>2297</v>
      </c>
      <c r="N2030" s="36" t="str">
        <f t="shared" si="159"/>
        <v>_DCCR5</v>
      </c>
      <c r="O2030" s="36" t="s">
        <v>2298</v>
      </c>
      <c r="P2030" s="36" t="s">
        <v>2299</v>
      </c>
      <c r="Q2030" s="36" t="s">
        <v>2300</v>
      </c>
    </row>
    <row r="2031" spans="1:17">
      <c r="A2031" s="36" t="s">
        <v>9931</v>
      </c>
      <c r="B2031" s="36" t="str">
        <f t="shared" si="155"/>
        <v>_11732</v>
      </c>
      <c r="C2031" s="36" t="s">
        <v>2305</v>
      </c>
      <c r="D2031" s="36" t="s">
        <v>2262</v>
      </c>
      <c r="E2031" s="36" t="str">
        <f t="shared" si="156"/>
        <v>_COLLE</v>
      </c>
      <c r="F2031" s="36" t="s">
        <v>47</v>
      </c>
      <c r="G2031" s="36" t="s">
        <v>2263</v>
      </c>
      <c r="H2031" s="36" t="str">
        <f t="shared" si="157"/>
        <v>_CENVD</v>
      </c>
      <c r="I2031" s="36" t="s">
        <v>2264</v>
      </c>
      <c r="J2031" s="36" t="s">
        <v>2295</v>
      </c>
      <c r="K2031" s="36" t="str">
        <f t="shared" si="158"/>
        <v>_DCCRP</v>
      </c>
      <c r="L2031" s="36" t="s">
        <v>2296</v>
      </c>
      <c r="M2031" s="36" t="s">
        <v>2297</v>
      </c>
      <c r="N2031" s="36" t="str">
        <f t="shared" si="159"/>
        <v>_DCCR5</v>
      </c>
      <c r="O2031" s="36" t="s">
        <v>2298</v>
      </c>
      <c r="P2031" s="36" t="s">
        <v>2299</v>
      </c>
      <c r="Q2031" s="36" t="s">
        <v>2300</v>
      </c>
    </row>
    <row r="2032" spans="1:17">
      <c r="A2032" s="36" t="s">
        <v>9932</v>
      </c>
      <c r="B2032" s="36" t="str">
        <f t="shared" si="155"/>
        <v>_11733</v>
      </c>
      <c r="C2032" s="36" t="s">
        <v>2306</v>
      </c>
      <c r="D2032" s="36" t="s">
        <v>2262</v>
      </c>
      <c r="E2032" s="36" t="str">
        <f t="shared" si="156"/>
        <v>_COLLE</v>
      </c>
      <c r="F2032" s="36" t="s">
        <v>47</v>
      </c>
      <c r="G2032" s="36" t="s">
        <v>2263</v>
      </c>
      <c r="H2032" s="36" t="str">
        <f t="shared" si="157"/>
        <v>_CENVD</v>
      </c>
      <c r="I2032" s="36" t="s">
        <v>2264</v>
      </c>
      <c r="J2032" s="36" t="s">
        <v>2295</v>
      </c>
      <c r="K2032" s="36" t="str">
        <f t="shared" si="158"/>
        <v>_DCCRP</v>
      </c>
      <c r="L2032" s="36" t="s">
        <v>2296</v>
      </c>
      <c r="M2032" s="36" t="s">
        <v>2297</v>
      </c>
      <c r="N2032" s="36" t="str">
        <f t="shared" si="159"/>
        <v>_DCCR5</v>
      </c>
      <c r="O2032" s="36" t="s">
        <v>2298</v>
      </c>
      <c r="P2032" s="36" t="s">
        <v>2299</v>
      </c>
      <c r="Q2032" s="36" t="s">
        <v>2300</v>
      </c>
    </row>
    <row r="2033" spans="1:17">
      <c r="A2033" s="36" t="s">
        <v>9933</v>
      </c>
      <c r="B2033" s="36" t="str">
        <f t="shared" si="155"/>
        <v>_11746</v>
      </c>
      <c r="C2033" s="36" t="s">
        <v>2313</v>
      </c>
      <c r="D2033" s="36" t="s">
        <v>2262</v>
      </c>
      <c r="E2033" s="36" t="str">
        <f t="shared" si="156"/>
        <v>_COLLE</v>
      </c>
      <c r="F2033" s="36" t="s">
        <v>47</v>
      </c>
      <c r="G2033" s="36" t="s">
        <v>2263</v>
      </c>
      <c r="H2033" s="36" t="str">
        <f t="shared" si="157"/>
        <v>_CENVD</v>
      </c>
      <c r="I2033" s="36" t="s">
        <v>2264</v>
      </c>
      <c r="J2033" s="36" t="s">
        <v>2307</v>
      </c>
      <c r="K2033" s="36" t="str">
        <f t="shared" si="158"/>
        <v>_DFLAE</v>
      </c>
      <c r="L2033" s="36" t="s">
        <v>2308</v>
      </c>
      <c r="M2033" s="36" t="s">
        <v>2309</v>
      </c>
      <c r="N2033" s="36" t="str">
        <f t="shared" si="159"/>
        <v>_DFLA5</v>
      </c>
      <c r="O2033" s="36" t="s">
        <v>2310</v>
      </c>
      <c r="P2033" s="36" t="s">
        <v>2311</v>
      </c>
      <c r="Q2033" s="36" t="s">
        <v>2312</v>
      </c>
    </row>
    <row r="2034" spans="1:17">
      <c r="A2034" s="36" t="s">
        <v>9934</v>
      </c>
      <c r="B2034" s="36" t="str">
        <f t="shared" si="155"/>
        <v>_11748</v>
      </c>
      <c r="C2034" s="36" t="s">
        <v>2314</v>
      </c>
      <c r="D2034" s="36" t="s">
        <v>2262</v>
      </c>
      <c r="E2034" s="36" t="str">
        <f t="shared" si="156"/>
        <v>_COLLE</v>
      </c>
      <c r="F2034" s="36" t="s">
        <v>47</v>
      </c>
      <c r="G2034" s="36" t="s">
        <v>2263</v>
      </c>
      <c r="H2034" s="36" t="str">
        <f t="shared" si="157"/>
        <v>_CENVD</v>
      </c>
      <c r="I2034" s="36" t="s">
        <v>2264</v>
      </c>
      <c r="J2034" s="36" t="s">
        <v>2307</v>
      </c>
      <c r="K2034" s="36" t="str">
        <f t="shared" si="158"/>
        <v>_DFLAE</v>
      </c>
      <c r="L2034" s="36" t="s">
        <v>2308</v>
      </c>
      <c r="M2034" s="36" t="s">
        <v>2309</v>
      </c>
      <c r="N2034" s="36" t="str">
        <f t="shared" si="159"/>
        <v>_DFLA5</v>
      </c>
      <c r="O2034" s="36" t="s">
        <v>2310</v>
      </c>
      <c r="P2034" s="36" t="s">
        <v>2311</v>
      </c>
      <c r="Q2034" s="36" t="s">
        <v>2312</v>
      </c>
    </row>
    <row r="2035" spans="1:17">
      <c r="A2035" s="36" t="s">
        <v>9935</v>
      </c>
      <c r="B2035" s="36" t="str">
        <f t="shared" si="155"/>
        <v>_11750</v>
      </c>
      <c r="C2035" s="36" t="s">
        <v>2315</v>
      </c>
      <c r="D2035" s="36" t="s">
        <v>2262</v>
      </c>
      <c r="E2035" s="36" t="str">
        <f t="shared" si="156"/>
        <v>_COLLE</v>
      </c>
      <c r="F2035" s="36" t="s">
        <v>47</v>
      </c>
      <c r="G2035" s="36" t="s">
        <v>2263</v>
      </c>
      <c r="H2035" s="36" t="str">
        <f t="shared" si="157"/>
        <v>_CENVD</v>
      </c>
      <c r="I2035" s="36" t="s">
        <v>2264</v>
      </c>
      <c r="J2035" s="36" t="s">
        <v>2307</v>
      </c>
      <c r="K2035" s="36" t="str">
        <f t="shared" si="158"/>
        <v>_DFLAE</v>
      </c>
      <c r="L2035" s="36" t="s">
        <v>2308</v>
      </c>
      <c r="M2035" s="36" t="s">
        <v>2309</v>
      </c>
      <c r="N2035" s="36" t="str">
        <f t="shared" si="159"/>
        <v>_DFLA5</v>
      </c>
      <c r="O2035" s="36" t="s">
        <v>2310</v>
      </c>
      <c r="P2035" s="36" t="s">
        <v>2311</v>
      </c>
      <c r="Q2035" s="36" t="s">
        <v>2312</v>
      </c>
    </row>
    <row r="2036" spans="1:17">
      <c r="A2036" s="36" t="s">
        <v>9936</v>
      </c>
      <c r="B2036" s="36" t="str">
        <f t="shared" si="155"/>
        <v>_11753</v>
      </c>
      <c r="C2036" s="36" t="s">
        <v>2316</v>
      </c>
      <c r="D2036" s="36" t="s">
        <v>2262</v>
      </c>
      <c r="E2036" s="36" t="str">
        <f t="shared" si="156"/>
        <v>_COLLE</v>
      </c>
      <c r="F2036" s="36" t="s">
        <v>47</v>
      </c>
      <c r="G2036" s="36" t="s">
        <v>2263</v>
      </c>
      <c r="H2036" s="36" t="str">
        <f t="shared" si="157"/>
        <v>_CENVD</v>
      </c>
      <c r="I2036" s="36" t="s">
        <v>2264</v>
      </c>
      <c r="J2036" s="36" t="s">
        <v>2307</v>
      </c>
      <c r="K2036" s="36" t="str">
        <f t="shared" si="158"/>
        <v>_DFLAE</v>
      </c>
      <c r="L2036" s="36" t="s">
        <v>2308</v>
      </c>
      <c r="M2036" s="36" t="s">
        <v>2309</v>
      </c>
      <c r="N2036" s="36" t="str">
        <f t="shared" si="159"/>
        <v>_DFLA5</v>
      </c>
      <c r="O2036" s="36" t="s">
        <v>2310</v>
      </c>
      <c r="P2036" s="36" t="s">
        <v>2311</v>
      </c>
      <c r="Q2036" s="36" t="s">
        <v>2312</v>
      </c>
    </row>
    <row r="2037" spans="1:17">
      <c r="A2037" s="36" t="s">
        <v>9937</v>
      </c>
      <c r="B2037" s="36" t="str">
        <f t="shared" si="155"/>
        <v>_11754</v>
      </c>
      <c r="C2037" s="36" t="s">
        <v>2317</v>
      </c>
      <c r="D2037" s="36" t="s">
        <v>2262</v>
      </c>
      <c r="E2037" s="36" t="str">
        <f t="shared" si="156"/>
        <v>_COLLE</v>
      </c>
      <c r="F2037" s="36" t="s">
        <v>47</v>
      </c>
      <c r="G2037" s="36" t="s">
        <v>2263</v>
      </c>
      <c r="H2037" s="36" t="str">
        <f t="shared" si="157"/>
        <v>_CENVD</v>
      </c>
      <c r="I2037" s="36" t="s">
        <v>2264</v>
      </c>
      <c r="J2037" s="36" t="s">
        <v>2307</v>
      </c>
      <c r="K2037" s="36" t="str">
        <f t="shared" si="158"/>
        <v>_DFLAE</v>
      </c>
      <c r="L2037" s="36" t="s">
        <v>2308</v>
      </c>
      <c r="M2037" s="36" t="s">
        <v>2309</v>
      </c>
      <c r="N2037" s="36" t="str">
        <f t="shared" si="159"/>
        <v>_DFLA5</v>
      </c>
      <c r="O2037" s="36" t="s">
        <v>2310</v>
      </c>
      <c r="P2037" s="36" t="s">
        <v>2311</v>
      </c>
      <c r="Q2037" s="36" t="s">
        <v>2312</v>
      </c>
    </row>
    <row r="2038" spans="1:17">
      <c r="A2038" s="36" t="s">
        <v>9938</v>
      </c>
      <c r="B2038" s="36" t="str">
        <f t="shared" si="155"/>
        <v>_11772</v>
      </c>
      <c r="C2038" s="36" t="s">
        <v>2318</v>
      </c>
      <c r="D2038" s="36" t="s">
        <v>2262</v>
      </c>
      <c r="E2038" s="36" t="str">
        <f t="shared" si="156"/>
        <v>_COLLE</v>
      </c>
      <c r="F2038" s="36" t="s">
        <v>47</v>
      </c>
      <c r="G2038" s="36" t="s">
        <v>2263</v>
      </c>
      <c r="H2038" s="36" t="str">
        <f t="shared" si="157"/>
        <v>_CENVD</v>
      </c>
      <c r="I2038" s="36" t="s">
        <v>2264</v>
      </c>
      <c r="J2038" s="36" t="s">
        <v>2307</v>
      </c>
      <c r="K2038" s="36" t="str">
        <f t="shared" si="158"/>
        <v>_DFLAE</v>
      </c>
      <c r="L2038" s="36" t="s">
        <v>2308</v>
      </c>
      <c r="M2038" s="36" t="s">
        <v>2309</v>
      </c>
      <c r="N2038" s="36" t="str">
        <f t="shared" si="159"/>
        <v>_DFLA5</v>
      </c>
      <c r="O2038" s="36" t="s">
        <v>2310</v>
      </c>
      <c r="P2038" s="36" t="s">
        <v>2311</v>
      </c>
      <c r="Q2038" s="36" t="s">
        <v>2312</v>
      </c>
    </row>
    <row r="2039" spans="1:17">
      <c r="A2039" s="36" t="s">
        <v>9939</v>
      </c>
      <c r="B2039" s="36" t="str">
        <f t="shared" si="155"/>
        <v>_13466</v>
      </c>
      <c r="C2039" s="36" t="s">
        <v>2327</v>
      </c>
      <c r="D2039" s="36" t="s">
        <v>2262</v>
      </c>
      <c r="E2039" s="36" t="str">
        <f t="shared" si="156"/>
        <v>_COLLE</v>
      </c>
      <c r="F2039" s="36" t="s">
        <v>47</v>
      </c>
      <c r="G2039" s="36" t="s">
        <v>2319</v>
      </c>
      <c r="H2039" s="36" t="str">
        <f t="shared" si="157"/>
        <v>_CO1NR</v>
      </c>
      <c r="I2039" s="36" t="s">
        <v>2320</v>
      </c>
      <c r="J2039" s="36" t="s">
        <v>2321</v>
      </c>
      <c r="K2039" s="36" t="str">
        <f t="shared" si="158"/>
        <v>_MANRD</v>
      </c>
      <c r="L2039" s="36" t="s">
        <v>2322</v>
      </c>
      <c r="M2039" s="36" t="s">
        <v>2323</v>
      </c>
      <c r="N2039" s="36" t="str">
        <f t="shared" si="159"/>
        <v>_MACFS</v>
      </c>
      <c r="O2039" s="36" t="s">
        <v>2324</v>
      </c>
      <c r="P2039" s="36" t="s">
        <v>2325</v>
      </c>
      <c r="Q2039" s="36" t="s">
        <v>2326</v>
      </c>
    </row>
    <row r="2040" spans="1:17">
      <c r="A2040" s="36" t="s">
        <v>9940</v>
      </c>
      <c r="B2040" s="36" t="str">
        <f t="shared" si="155"/>
        <v>_13467</v>
      </c>
      <c r="C2040" s="36" t="s">
        <v>2328</v>
      </c>
      <c r="D2040" s="36" t="s">
        <v>2262</v>
      </c>
      <c r="E2040" s="36" t="str">
        <f t="shared" si="156"/>
        <v>_COLLE</v>
      </c>
      <c r="F2040" s="36" t="s">
        <v>47</v>
      </c>
      <c r="G2040" s="36" t="s">
        <v>2319</v>
      </c>
      <c r="H2040" s="36" t="str">
        <f t="shared" si="157"/>
        <v>_CO1NR</v>
      </c>
      <c r="I2040" s="36" t="s">
        <v>2320</v>
      </c>
      <c r="J2040" s="36" t="s">
        <v>2321</v>
      </c>
      <c r="K2040" s="36" t="str">
        <f t="shared" si="158"/>
        <v>_MANRD</v>
      </c>
      <c r="L2040" s="36" t="s">
        <v>2322</v>
      </c>
      <c r="M2040" s="36" t="s">
        <v>2323</v>
      </c>
      <c r="N2040" s="36" t="str">
        <f t="shared" si="159"/>
        <v>_MACFS</v>
      </c>
      <c r="O2040" s="36" t="s">
        <v>2324</v>
      </c>
      <c r="P2040" s="36" t="s">
        <v>2325</v>
      </c>
      <c r="Q2040" s="36" t="s">
        <v>2326</v>
      </c>
    </row>
    <row r="2041" spans="1:17">
      <c r="A2041" s="36" t="s">
        <v>9941</v>
      </c>
      <c r="B2041" s="36" t="str">
        <f t="shared" si="155"/>
        <v>_13468</v>
      </c>
      <c r="C2041" s="36" t="s">
        <v>2329</v>
      </c>
      <c r="D2041" s="36" t="s">
        <v>2262</v>
      </c>
      <c r="E2041" s="36" t="str">
        <f t="shared" si="156"/>
        <v>_COLLE</v>
      </c>
      <c r="F2041" s="36" t="s">
        <v>47</v>
      </c>
      <c r="G2041" s="36" t="s">
        <v>2319</v>
      </c>
      <c r="H2041" s="36" t="str">
        <f t="shared" si="157"/>
        <v>_CO1NR</v>
      </c>
      <c r="I2041" s="36" t="s">
        <v>2320</v>
      </c>
      <c r="J2041" s="36" t="s">
        <v>2321</v>
      </c>
      <c r="K2041" s="36" t="str">
        <f t="shared" si="158"/>
        <v>_MANRD</v>
      </c>
      <c r="L2041" s="36" t="s">
        <v>2322</v>
      </c>
      <c r="M2041" s="36" t="s">
        <v>2323</v>
      </c>
      <c r="N2041" s="36" t="str">
        <f t="shared" si="159"/>
        <v>_MACFS</v>
      </c>
      <c r="O2041" s="36" t="s">
        <v>2324</v>
      </c>
      <c r="P2041" s="36" t="s">
        <v>2325</v>
      </c>
      <c r="Q2041" s="36" t="s">
        <v>2326</v>
      </c>
    </row>
    <row r="2042" spans="1:17">
      <c r="A2042" s="36" t="s">
        <v>9942</v>
      </c>
      <c r="B2042" s="36" t="str">
        <f t="shared" si="155"/>
        <v>_13469</v>
      </c>
      <c r="C2042" s="36" t="s">
        <v>2330</v>
      </c>
      <c r="D2042" s="36" t="s">
        <v>2262</v>
      </c>
      <c r="E2042" s="36" t="str">
        <f t="shared" si="156"/>
        <v>_COLLE</v>
      </c>
      <c r="F2042" s="36" t="s">
        <v>47</v>
      </c>
      <c r="G2042" s="36" t="s">
        <v>2319</v>
      </c>
      <c r="H2042" s="36" t="str">
        <f t="shared" si="157"/>
        <v>_CO1NR</v>
      </c>
      <c r="I2042" s="36" t="s">
        <v>2320</v>
      </c>
      <c r="J2042" s="36" t="s">
        <v>2321</v>
      </c>
      <c r="K2042" s="36" t="str">
        <f t="shared" si="158"/>
        <v>_MANRD</v>
      </c>
      <c r="L2042" s="36" t="s">
        <v>2322</v>
      </c>
      <c r="M2042" s="36" t="s">
        <v>2323</v>
      </c>
      <c r="N2042" s="36" t="str">
        <f t="shared" si="159"/>
        <v>_MACFS</v>
      </c>
      <c r="O2042" s="36" t="s">
        <v>2324</v>
      </c>
      <c r="P2042" s="36" t="s">
        <v>2325</v>
      </c>
      <c r="Q2042" s="36" t="s">
        <v>2326</v>
      </c>
    </row>
    <row r="2043" spans="1:17">
      <c r="A2043" s="36" t="s">
        <v>9943</v>
      </c>
      <c r="B2043" s="36" t="str">
        <f t="shared" si="155"/>
        <v>_13470</v>
      </c>
      <c r="C2043" s="36" t="s">
        <v>2331</v>
      </c>
      <c r="D2043" s="36" t="s">
        <v>2262</v>
      </c>
      <c r="E2043" s="36" t="str">
        <f t="shared" si="156"/>
        <v>_COLLE</v>
      </c>
      <c r="F2043" s="36" t="s">
        <v>47</v>
      </c>
      <c r="G2043" s="36" t="s">
        <v>2319</v>
      </c>
      <c r="H2043" s="36" t="str">
        <f t="shared" si="157"/>
        <v>_CO1NR</v>
      </c>
      <c r="I2043" s="36" t="s">
        <v>2320</v>
      </c>
      <c r="J2043" s="36" t="s">
        <v>2321</v>
      </c>
      <c r="K2043" s="36" t="str">
        <f t="shared" si="158"/>
        <v>_MANRD</v>
      </c>
      <c r="L2043" s="36" t="s">
        <v>2322</v>
      </c>
      <c r="M2043" s="36" t="s">
        <v>2323</v>
      </c>
      <c r="N2043" s="36" t="str">
        <f t="shared" si="159"/>
        <v>_MACFS</v>
      </c>
      <c r="O2043" s="36" t="s">
        <v>2324</v>
      </c>
      <c r="P2043" s="36" t="s">
        <v>2325</v>
      </c>
      <c r="Q2043" s="36" t="s">
        <v>2326</v>
      </c>
    </row>
    <row r="2044" spans="1:17">
      <c r="A2044" s="36" t="s">
        <v>9944</v>
      </c>
      <c r="B2044" s="36" t="str">
        <f t="shared" si="155"/>
        <v>_13471</v>
      </c>
      <c r="C2044" s="36" t="s">
        <v>2332</v>
      </c>
      <c r="D2044" s="36" t="s">
        <v>2262</v>
      </c>
      <c r="E2044" s="36" t="str">
        <f t="shared" si="156"/>
        <v>_COLLE</v>
      </c>
      <c r="F2044" s="36" t="s">
        <v>47</v>
      </c>
      <c r="G2044" s="36" t="s">
        <v>2319</v>
      </c>
      <c r="H2044" s="36" t="str">
        <f t="shared" si="157"/>
        <v>_CO1NR</v>
      </c>
      <c r="I2044" s="36" t="s">
        <v>2320</v>
      </c>
      <c r="J2044" s="36" t="s">
        <v>2321</v>
      </c>
      <c r="K2044" s="36" t="str">
        <f t="shared" si="158"/>
        <v>_MANRD</v>
      </c>
      <c r="L2044" s="36" t="s">
        <v>2322</v>
      </c>
      <c r="M2044" s="36" t="s">
        <v>2323</v>
      </c>
      <c r="N2044" s="36" t="str">
        <f t="shared" si="159"/>
        <v>_MACFS</v>
      </c>
      <c r="O2044" s="36" t="s">
        <v>2324</v>
      </c>
      <c r="P2044" s="36" t="s">
        <v>2325</v>
      </c>
      <c r="Q2044" s="36" t="s">
        <v>2326</v>
      </c>
    </row>
    <row r="2045" spans="1:17">
      <c r="A2045" s="36" t="s">
        <v>9945</v>
      </c>
      <c r="B2045" s="36" t="str">
        <f t="shared" si="155"/>
        <v>_13472</v>
      </c>
      <c r="C2045" s="36" t="s">
        <v>2333</v>
      </c>
      <c r="D2045" s="36" t="s">
        <v>2262</v>
      </c>
      <c r="E2045" s="36" t="str">
        <f t="shared" si="156"/>
        <v>_COLLE</v>
      </c>
      <c r="F2045" s="36" t="s">
        <v>47</v>
      </c>
      <c r="G2045" s="36" t="s">
        <v>2319</v>
      </c>
      <c r="H2045" s="36" t="str">
        <f t="shared" si="157"/>
        <v>_CO1NR</v>
      </c>
      <c r="I2045" s="36" t="s">
        <v>2320</v>
      </c>
      <c r="J2045" s="36" t="s">
        <v>2321</v>
      </c>
      <c r="K2045" s="36" t="str">
        <f t="shared" si="158"/>
        <v>_MANRD</v>
      </c>
      <c r="L2045" s="36" t="s">
        <v>2322</v>
      </c>
      <c r="M2045" s="36" t="s">
        <v>2323</v>
      </c>
      <c r="N2045" s="36" t="str">
        <f t="shared" si="159"/>
        <v>_MACFS</v>
      </c>
      <c r="O2045" s="36" t="s">
        <v>2324</v>
      </c>
      <c r="P2045" s="36" t="s">
        <v>2325</v>
      </c>
      <c r="Q2045" s="36" t="s">
        <v>2326</v>
      </c>
    </row>
    <row r="2046" spans="1:17">
      <c r="A2046" s="36" t="s">
        <v>9946</v>
      </c>
      <c r="B2046" s="36" t="str">
        <f t="shared" si="155"/>
        <v>_13473</v>
      </c>
      <c r="C2046" s="36" t="s">
        <v>2334</v>
      </c>
      <c r="D2046" s="36" t="s">
        <v>2262</v>
      </c>
      <c r="E2046" s="36" t="str">
        <f t="shared" si="156"/>
        <v>_COLLE</v>
      </c>
      <c r="F2046" s="36" t="s">
        <v>47</v>
      </c>
      <c r="G2046" s="36" t="s">
        <v>2319</v>
      </c>
      <c r="H2046" s="36" t="str">
        <f t="shared" si="157"/>
        <v>_CO1NR</v>
      </c>
      <c r="I2046" s="36" t="s">
        <v>2320</v>
      </c>
      <c r="J2046" s="36" t="s">
        <v>2321</v>
      </c>
      <c r="K2046" s="36" t="str">
        <f t="shared" si="158"/>
        <v>_MANRD</v>
      </c>
      <c r="L2046" s="36" t="s">
        <v>2322</v>
      </c>
      <c r="M2046" s="36" t="s">
        <v>2323</v>
      </c>
      <c r="N2046" s="36" t="str">
        <f t="shared" si="159"/>
        <v>_MACFS</v>
      </c>
      <c r="O2046" s="36" t="s">
        <v>2324</v>
      </c>
      <c r="P2046" s="36" t="s">
        <v>2325</v>
      </c>
      <c r="Q2046" s="36" t="s">
        <v>2326</v>
      </c>
    </row>
    <row r="2047" spans="1:17">
      <c r="A2047" s="36" t="s">
        <v>9947</v>
      </c>
      <c r="B2047" s="36" t="str">
        <f t="shared" si="155"/>
        <v>_13475</v>
      </c>
      <c r="C2047" s="36" t="s">
        <v>2335</v>
      </c>
      <c r="D2047" s="36" t="s">
        <v>2262</v>
      </c>
      <c r="E2047" s="36" t="str">
        <f t="shared" si="156"/>
        <v>_COLLE</v>
      </c>
      <c r="F2047" s="36" t="s">
        <v>47</v>
      </c>
      <c r="G2047" s="36" t="s">
        <v>2319</v>
      </c>
      <c r="H2047" s="36" t="str">
        <f t="shared" si="157"/>
        <v>_CO1NR</v>
      </c>
      <c r="I2047" s="36" t="s">
        <v>2320</v>
      </c>
      <c r="J2047" s="36" t="s">
        <v>2321</v>
      </c>
      <c r="K2047" s="36" t="str">
        <f t="shared" si="158"/>
        <v>_MANRD</v>
      </c>
      <c r="L2047" s="36" t="s">
        <v>2322</v>
      </c>
      <c r="M2047" s="36" t="s">
        <v>2323</v>
      </c>
      <c r="N2047" s="36" t="str">
        <f t="shared" si="159"/>
        <v>_MACFS</v>
      </c>
      <c r="O2047" s="36" t="s">
        <v>2324</v>
      </c>
      <c r="P2047" s="36" t="s">
        <v>2325</v>
      </c>
      <c r="Q2047" s="36" t="s">
        <v>2326</v>
      </c>
    </row>
    <row r="2048" spans="1:17">
      <c r="A2048" s="36" t="s">
        <v>9948</v>
      </c>
      <c r="B2048" s="36" t="str">
        <f t="shared" si="155"/>
        <v>_13476</v>
      </c>
      <c r="C2048" s="36" t="s">
        <v>2336</v>
      </c>
      <c r="D2048" s="36" t="s">
        <v>2262</v>
      </c>
      <c r="E2048" s="36" t="str">
        <f t="shared" si="156"/>
        <v>_COLLE</v>
      </c>
      <c r="F2048" s="36" t="s">
        <v>47</v>
      </c>
      <c r="G2048" s="36" t="s">
        <v>2319</v>
      </c>
      <c r="H2048" s="36" t="str">
        <f t="shared" si="157"/>
        <v>_CO1NR</v>
      </c>
      <c r="I2048" s="36" t="s">
        <v>2320</v>
      </c>
      <c r="J2048" s="36" t="s">
        <v>2321</v>
      </c>
      <c r="K2048" s="36" t="str">
        <f t="shared" si="158"/>
        <v>_MANRD</v>
      </c>
      <c r="L2048" s="36" t="s">
        <v>2322</v>
      </c>
      <c r="M2048" s="36" t="s">
        <v>2323</v>
      </c>
      <c r="N2048" s="36" t="str">
        <f t="shared" si="159"/>
        <v>_MACFS</v>
      </c>
      <c r="O2048" s="36" t="s">
        <v>2324</v>
      </c>
      <c r="P2048" s="36" t="s">
        <v>2325</v>
      </c>
      <c r="Q2048" s="36" t="s">
        <v>2326</v>
      </c>
    </row>
    <row r="2049" spans="1:17">
      <c r="A2049" s="36" t="s">
        <v>9949</v>
      </c>
      <c r="B2049" s="36" t="str">
        <f t="shared" si="155"/>
        <v>_13477</v>
      </c>
      <c r="C2049" s="36" t="s">
        <v>2337</v>
      </c>
      <c r="D2049" s="36" t="s">
        <v>2262</v>
      </c>
      <c r="E2049" s="36" t="str">
        <f t="shared" si="156"/>
        <v>_COLLE</v>
      </c>
      <c r="F2049" s="36" t="s">
        <v>47</v>
      </c>
      <c r="G2049" s="36" t="s">
        <v>2319</v>
      </c>
      <c r="H2049" s="36" t="str">
        <f t="shared" si="157"/>
        <v>_CO1NR</v>
      </c>
      <c r="I2049" s="36" t="s">
        <v>2320</v>
      </c>
      <c r="J2049" s="36" t="s">
        <v>2321</v>
      </c>
      <c r="K2049" s="36" t="str">
        <f t="shared" si="158"/>
        <v>_MANRD</v>
      </c>
      <c r="L2049" s="36" t="s">
        <v>2322</v>
      </c>
      <c r="M2049" s="36" t="s">
        <v>2323</v>
      </c>
      <c r="N2049" s="36" t="str">
        <f t="shared" si="159"/>
        <v>_MACFS</v>
      </c>
      <c r="O2049" s="36" t="s">
        <v>2324</v>
      </c>
      <c r="P2049" s="36" t="s">
        <v>2325</v>
      </c>
      <c r="Q2049" s="36" t="s">
        <v>2326</v>
      </c>
    </row>
    <row r="2050" spans="1:17">
      <c r="A2050" s="36" t="s">
        <v>9950</v>
      </c>
      <c r="B2050" s="36" t="str">
        <f t="shared" si="155"/>
        <v>_13478</v>
      </c>
      <c r="C2050" s="36" t="s">
        <v>2338</v>
      </c>
      <c r="D2050" s="36" t="s">
        <v>2262</v>
      </c>
      <c r="E2050" s="36" t="str">
        <f t="shared" si="156"/>
        <v>_COLLE</v>
      </c>
      <c r="F2050" s="36" t="s">
        <v>47</v>
      </c>
      <c r="G2050" s="36" t="s">
        <v>2319</v>
      </c>
      <c r="H2050" s="36" t="str">
        <f t="shared" si="157"/>
        <v>_CO1NR</v>
      </c>
      <c r="I2050" s="36" t="s">
        <v>2320</v>
      </c>
      <c r="J2050" s="36" t="s">
        <v>2321</v>
      </c>
      <c r="K2050" s="36" t="str">
        <f t="shared" si="158"/>
        <v>_MANRD</v>
      </c>
      <c r="L2050" s="36" t="s">
        <v>2322</v>
      </c>
      <c r="M2050" s="36" t="s">
        <v>2323</v>
      </c>
      <c r="N2050" s="36" t="str">
        <f t="shared" si="159"/>
        <v>_MACFS</v>
      </c>
      <c r="O2050" s="36" t="s">
        <v>2324</v>
      </c>
      <c r="P2050" s="36" t="s">
        <v>2325</v>
      </c>
      <c r="Q2050" s="36" t="s">
        <v>2326</v>
      </c>
    </row>
    <row r="2051" spans="1:17">
      <c r="A2051" s="36" t="s">
        <v>9951</v>
      </c>
      <c r="B2051" s="36" t="str">
        <f t="shared" si="155"/>
        <v>_13479</v>
      </c>
      <c r="C2051" s="36" t="s">
        <v>2339</v>
      </c>
      <c r="D2051" s="36" t="s">
        <v>2262</v>
      </c>
      <c r="E2051" s="36" t="str">
        <f t="shared" si="156"/>
        <v>_COLLE</v>
      </c>
      <c r="F2051" s="36" t="s">
        <v>47</v>
      </c>
      <c r="G2051" s="36" t="s">
        <v>2319</v>
      </c>
      <c r="H2051" s="36" t="str">
        <f t="shared" si="157"/>
        <v>_CO1NR</v>
      </c>
      <c r="I2051" s="36" t="s">
        <v>2320</v>
      </c>
      <c r="J2051" s="36" t="s">
        <v>2321</v>
      </c>
      <c r="K2051" s="36" t="str">
        <f t="shared" si="158"/>
        <v>_MANRD</v>
      </c>
      <c r="L2051" s="36" t="s">
        <v>2322</v>
      </c>
      <c r="M2051" s="36" t="s">
        <v>2323</v>
      </c>
      <c r="N2051" s="36" t="str">
        <f t="shared" si="159"/>
        <v>_MACFS</v>
      </c>
      <c r="O2051" s="36" t="s">
        <v>2324</v>
      </c>
      <c r="P2051" s="36" t="s">
        <v>2325</v>
      </c>
      <c r="Q2051" s="36" t="s">
        <v>2326</v>
      </c>
    </row>
    <row r="2052" spans="1:17">
      <c r="A2052" s="36" t="s">
        <v>9952</v>
      </c>
      <c r="B2052" s="36" t="str">
        <f t="shared" ref="B2052:B2115" si="160">"_"&amp;A2052</f>
        <v>_13480</v>
      </c>
      <c r="C2052" s="36" t="s">
        <v>2340</v>
      </c>
      <c r="D2052" s="36" t="s">
        <v>2262</v>
      </c>
      <c r="E2052" s="36" t="str">
        <f t="shared" ref="E2052:E2115" si="161">"_"&amp;D2052</f>
        <v>_COLLE</v>
      </c>
      <c r="F2052" s="36" t="s">
        <v>47</v>
      </c>
      <c r="G2052" s="36" t="s">
        <v>2319</v>
      </c>
      <c r="H2052" s="36" t="str">
        <f t="shared" ref="H2052:H2115" si="162">"_"&amp;G2052</f>
        <v>_CO1NR</v>
      </c>
      <c r="I2052" s="36" t="s">
        <v>2320</v>
      </c>
      <c r="J2052" s="36" t="s">
        <v>2321</v>
      </c>
      <c r="K2052" s="36" t="str">
        <f t="shared" ref="K2052:K2115" si="163">"_"&amp;J2052</f>
        <v>_MANRD</v>
      </c>
      <c r="L2052" s="36" t="s">
        <v>2322</v>
      </c>
      <c r="M2052" s="36" t="s">
        <v>2323</v>
      </c>
      <c r="N2052" s="36" t="str">
        <f t="shared" ref="N2052:N2115" si="164">"_"&amp;M2052</f>
        <v>_MACFS</v>
      </c>
      <c r="O2052" s="36" t="s">
        <v>2324</v>
      </c>
      <c r="P2052" s="36" t="s">
        <v>2325</v>
      </c>
      <c r="Q2052" s="36" t="s">
        <v>2326</v>
      </c>
    </row>
    <row r="2053" spans="1:17">
      <c r="A2053" s="36" t="s">
        <v>9953</v>
      </c>
      <c r="B2053" s="36" t="str">
        <f t="shared" si="160"/>
        <v>_13481</v>
      </c>
      <c r="C2053" s="36" t="s">
        <v>2341</v>
      </c>
      <c r="D2053" s="36" t="s">
        <v>2262</v>
      </c>
      <c r="E2053" s="36" t="str">
        <f t="shared" si="161"/>
        <v>_COLLE</v>
      </c>
      <c r="F2053" s="36" t="s">
        <v>47</v>
      </c>
      <c r="G2053" s="36" t="s">
        <v>2319</v>
      </c>
      <c r="H2053" s="36" t="str">
        <f t="shared" si="162"/>
        <v>_CO1NR</v>
      </c>
      <c r="I2053" s="36" t="s">
        <v>2320</v>
      </c>
      <c r="J2053" s="36" t="s">
        <v>2321</v>
      </c>
      <c r="K2053" s="36" t="str">
        <f t="shared" si="163"/>
        <v>_MANRD</v>
      </c>
      <c r="L2053" s="36" t="s">
        <v>2322</v>
      </c>
      <c r="M2053" s="36" t="s">
        <v>2323</v>
      </c>
      <c r="N2053" s="36" t="str">
        <f t="shared" si="164"/>
        <v>_MACFS</v>
      </c>
      <c r="O2053" s="36" t="s">
        <v>2324</v>
      </c>
      <c r="P2053" s="36" t="s">
        <v>2325</v>
      </c>
      <c r="Q2053" s="36" t="s">
        <v>2326</v>
      </c>
    </row>
    <row r="2054" spans="1:17">
      <c r="A2054" s="36" t="s">
        <v>9954</v>
      </c>
      <c r="B2054" s="36" t="str">
        <f t="shared" si="160"/>
        <v>_13487</v>
      </c>
      <c r="C2054" s="36" t="s">
        <v>2342</v>
      </c>
      <c r="D2054" s="36" t="s">
        <v>2262</v>
      </c>
      <c r="E2054" s="36" t="str">
        <f t="shared" si="161"/>
        <v>_COLLE</v>
      </c>
      <c r="F2054" s="36" t="s">
        <v>47</v>
      </c>
      <c r="G2054" s="36" t="s">
        <v>2319</v>
      </c>
      <c r="H2054" s="36" t="str">
        <f t="shared" si="162"/>
        <v>_CO1NR</v>
      </c>
      <c r="I2054" s="36" t="s">
        <v>2320</v>
      </c>
      <c r="J2054" s="36" t="s">
        <v>2321</v>
      </c>
      <c r="K2054" s="36" t="str">
        <f t="shared" si="163"/>
        <v>_MANRD</v>
      </c>
      <c r="L2054" s="36" t="s">
        <v>2322</v>
      </c>
      <c r="M2054" s="36" t="s">
        <v>2323</v>
      </c>
      <c r="N2054" s="36" t="str">
        <f t="shared" si="164"/>
        <v>_MACFS</v>
      </c>
      <c r="O2054" s="36" t="s">
        <v>2324</v>
      </c>
      <c r="P2054" s="36" t="s">
        <v>2325</v>
      </c>
      <c r="Q2054" s="36" t="s">
        <v>2326</v>
      </c>
    </row>
    <row r="2055" spans="1:17">
      <c r="A2055" s="36" t="s">
        <v>9955</v>
      </c>
      <c r="B2055" s="36" t="str">
        <f t="shared" si="160"/>
        <v>_13488</v>
      </c>
      <c r="C2055" s="36" t="s">
        <v>2343</v>
      </c>
      <c r="D2055" s="36" t="s">
        <v>2262</v>
      </c>
      <c r="E2055" s="36" t="str">
        <f t="shared" si="161"/>
        <v>_COLLE</v>
      </c>
      <c r="F2055" s="36" t="s">
        <v>47</v>
      </c>
      <c r="G2055" s="36" t="s">
        <v>2319</v>
      </c>
      <c r="H2055" s="36" t="str">
        <f t="shared" si="162"/>
        <v>_CO1NR</v>
      </c>
      <c r="I2055" s="36" t="s">
        <v>2320</v>
      </c>
      <c r="J2055" s="36" t="s">
        <v>2321</v>
      </c>
      <c r="K2055" s="36" t="str">
        <f t="shared" si="163"/>
        <v>_MANRD</v>
      </c>
      <c r="L2055" s="36" t="s">
        <v>2322</v>
      </c>
      <c r="M2055" s="36" t="s">
        <v>2323</v>
      </c>
      <c r="N2055" s="36" t="str">
        <f t="shared" si="164"/>
        <v>_MACFS</v>
      </c>
      <c r="O2055" s="36" t="s">
        <v>2324</v>
      </c>
      <c r="P2055" s="36" t="s">
        <v>2325</v>
      </c>
      <c r="Q2055" s="36" t="s">
        <v>2326</v>
      </c>
    </row>
    <row r="2056" spans="1:17">
      <c r="A2056" s="36" t="s">
        <v>9956</v>
      </c>
      <c r="B2056" s="36" t="str">
        <f t="shared" si="160"/>
        <v>_13496</v>
      </c>
      <c r="C2056" s="36" t="s">
        <v>2344</v>
      </c>
      <c r="D2056" s="36" t="s">
        <v>2262</v>
      </c>
      <c r="E2056" s="36" t="str">
        <f t="shared" si="161"/>
        <v>_COLLE</v>
      </c>
      <c r="F2056" s="36" t="s">
        <v>47</v>
      </c>
      <c r="G2056" s="36" t="s">
        <v>2319</v>
      </c>
      <c r="H2056" s="36" t="str">
        <f t="shared" si="162"/>
        <v>_CO1NR</v>
      </c>
      <c r="I2056" s="36" t="s">
        <v>2320</v>
      </c>
      <c r="J2056" s="36" t="s">
        <v>2321</v>
      </c>
      <c r="K2056" s="36" t="str">
        <f t="shared" si="163"/>
        <v>_MANRD</v>
      </c>
      <c r="L2056" s="36" t="s">
        <v>2322</v>
      </c>
      <c r="M2056" s="36" t="s">
        <v>2323</v>
      </c>
      <c r="N2056" s="36" t="str">
        <f t="shared" si="164"/>
        <v>_MACFS</v>
      </c>
      <c r="O2056" s="36" t="s">
        <v>2324</v>
      </c>
      <c r="P2056" s="36" t="s">
        <v>2325</v>
      </c>
      <c r="Q2056" s="36" t="s">
        <v>2326</v>
      </c>
    </row>
    <row r="2057" spans="1:17">
      <c r="A2057" s="36" t="s">
        <v>9957</v>
      </c>
      <c r="B2057" s="36" t="str">
        <f t="shared" si="160"/>
        <v>_13497</v>
      </c>
      <c r="C2057" s="36" t="s">
        <v>7023</v>
      </c>
      <c r="D2057" s="36" t="s">
        <v>2262</v>
      </c>
      <c r="E2057" s="36" t="str">
        <f t="shared" si="161"/>
        <v>_COLLE</v>
      </c>
      <c r="F2057" s="36" t="s">
        <v>47</v>
      </c>
      <c r="G2057" s="36" t="s">
        <v>2319</v>
      </c>
      <c r="H2057" s="36" t="str">
        <f t="shared" si="162"/>
        <v>_CO1NR</v>
      </c>
      <c r="I2057" s="36" t="s">
        <v>2320</v>
      </c>
      <c r="J2057" s="36" t="s">
        <v>2321</v>
      </c>
      <c r="K2057" s="36" t="str">
        <f t="shared" si="163"/>
        <v>_MANRD</v>
      </c>
      <c r="L2057" s="36" t="s">
        <v>2322</v>
      </c>
      <c r="M2057" s="36" t="s">
        <v>2323</v>
      </c>
      <c r="N2057" s="36" t="str">
        <f t="shared" si="164"/>
        <v>_MACFS</v>
      </c>
      <c r="O2057" s="36" t="s">
        <v>2324</v>
      </c>
      <c r="P2057" s="36" t="s">
        <v>2325</v>
      </c>
      <c r="Q2057" s="36" t="s">
        <v>2326</v>
      </c>
    </row>
    <row r="2058" spans="1:17">
      <c r="A2058" s="36" t="s">
        <v>9958</v>
      </c>
      <c r="B2058" s="36" t="str">
        <f t="shared" si="160"/>
        <v>_13490</v>
      </c>
      <c r="C2058" s="36" t="s">
        <v>2349</v>
      </c>
      <c r="D2058" s="36" t="s">
        <v>2262</v>
      </c>
      <c r="E2058" s="36" t="str">
        <f t="shared" si="161"/>
        <v>_COLLE</v>
      </c>
      <c r="F2058" s="36" t="s">
        <v>47</v>
      </c>
      <c r="G2058" s="36" t="s">
        <v>2319</v>
      </c>
      <c r="H2058" s="36" t="str">
        <f t="shared" si="162"/>
        <v>_CO1NR</v>
      </c>
      <c r="I2058" s="36" t="s">
        <v>2320</v>
      </c>
      <c r="J2058" s="36" t="s">
        <v>2321</v>
      </c>
      <c r="K2058" s="36" t="str">
        <f t="shared" si="163"/>
        <v>_MANRD</v>
      </c>
      <c r="L2058" s="36" t="s">
        <v>2322</v>
      </c>
      <c r="M2058" s="36" t="s">
        <v>2345</v>
      </c>
      <c r="N2058" s="36" t="str">
        <f t="shared" si="164"/>
        <v>_MADDF</v>
      </c>
      <c r="O2058" s="36" t="s">
        <v>2346</v>
      </c>
      <c r="P2058" s="36" t="s">
        <v>2347</v>
      </c>
      <c r="Q2058" s="36" t="s">
        <v>2348</v>
      </c>
    </row>
    <row r="2059" spans="1:17">
      <c r="A2059" s="36" t="s">
        <v>9959</v>
      </c>
      <c r="B2059" s="36" t="str">
        <f t="shared" si="160"/>
        <v>_13491</v>
      </c>
      <c r="C2059" s="36" t="s">
        <v>2350</v>
      </c>
      <c r="D2059" s="36" t="s">
        <v>2262</v>
      </c>
      <c r="E2059" s="36" t="str">
        <f t="shared" si="161"/>
        <v>_COLLE</v>
      </c>
      <c r="F2059" s="36" t="s">
        <v>47</v>
      </c>
      <c r="G2059" s="36" t="s">
        <v>2319</v>
      </c>
      <c r="H2059" s="36" t="str">
        <f t="shared" si="162"/>
        <v>_CO1NR</v>
      </c>
      <c r="I2059" s="36" t="s">
        <v>2320</v>
      </c>
      <c r="J2059" s="36" t="s">
        <v>2321</v>
      </c>
      <c r="K2059" s="36" t="str">
        <f t="shared" si="163"/>
        <v>_MANRD</v>
      </c>
      <c r="L2059" s="36" t="s">
        <v>2322</v>
      </c>
      <c r="M2059" s="36" t="s">
        <v>2345</v>
      </c>
      <c r="N2059" s="36" t="str">
        <f t="shared" si="164"/>
        <v>_MADDF</v>
      </c>
      <c r="O2059" s="36" t="s">
        <v>2346</v>
      </c>
      <c r="P2059" s="36" t="s">
        <v>2347</v>
      </c>
      <c r="Q2059" s="36" t="s">
        <v>2348</v>
      </c>
    </row>
    <row r="2060" spans="1:17">
      <c r="A2060" s="36" t="s">
        <v>9960</v>
      </c>
      <c r="B2060" s="36" t="str">
        <f t="shared" si="160"/>
        <v>_13492</v>
      </c>
      <c r="C2060" s="36" t="s">
        <v>2351</v>
      </c>
      <c r="D2060" s="36" t="s">
        <v>2262</v>
      </c>
      <c r="E2060" s="36" t="str">
        <f t="shared" si="161"/>
        <v>_COLLE</v>
      </c>
      <c r="F2060" s="36" t="s">
        <v>47</v>
      </c>
      <c r="G2060" s="36" t="s">
        <v>2319</v>
      </c>
      <c r="H2060" s="36" t="str">
        <f t="shared" si="162"/>
        <v>_CO1NR</v>
      </c>
      <c r="I2060" s="36" t="s">
        <v>2320</v>
      </c>
      <c r="J2060" s="36" t="s">
        <v>2321</v>
      </c>
      <c r="K2060" s="36" t="str">
        <f t="shared" si="163"/>
        <v>_MANRD</v>
      </c>
      <c r="L2060" s="36" t="s">
        <v>2322</v>
      </c>
      <c r="M2060" s="36" t="s">
        <v>2345</v>
      </c>
      <c r="N2060" s="36" t="str">
        <f t="shared" si="164"/>
        <v>_MADDF</v>
      </c>
      <c r="O2060" s="36" t="s">
        <v>2346</v>
      </c>
      <c r="P2060" s="36" t="s">
        <v>2347</v>
      </c>
      <c r="Q2060" s="36" t="s">
        <v>2348</v>
      </c>
    </row>
    <row r="2061" spans="1:17">
      <c r="A2061" s="36" t="s">
        <v>9961</v>
      </c>
      <c r="B2061" s="36" t="str">
        <f t="shared" si="160"/>
        <v>_13494</v>
      </c>
      <c r="C2061" s="36" t="s">
        <v>2352</v>
      </c>
      <c r="D2061" s="36" t="s">
        <v>2262</v>
      </c>
      <c r="E2061" s="36" t="str">
        <f t="shared" si="161"/>
        <v>_COLLE</v>
      </c>
      <c r="F2061" s="36" t="s">
        <v>47</v>
      </c>
      <c r="G2061" s="36" t="s">
        <v>2319</v>
      </c>
      <c r="H2061" s="36" t="str">
        <f t="shared" si="162"/>
        <v>_CO1NR</v>
      </c>
      <c r="I2061" s="36" t="s">
        <v>2320</v>
      </c>
      <c r="J2061" s="36" t="s">
        <v>2321</v>
      </c>
      <c r="K2061" s="36" t="str">
        <f t="shared" si="163"/>
        <v>_MANRD</v>
      </c>
      <c r="L2061" s="36" t="s">
        <v>2322</v>
      </c>
      <c r="M2061" s="36" t="s">
        <v>2345</v>
      </c>
      <c r="N2061" s="36" t="str">
        <f t="shared" si="164"/>
        <v>_MADDF</v>
      </c>
      <c r="O2061" s="36" t="s">
        <v>2346</v>
      </c>
      <c r="P2061" s="36" t="s">
        <v>2347</v>
      </c>
      <c r="Q2061" s="36" t="s">
        <v>2348</v>
      </c>
    </row>
    <row r="2062" spans="1:17">
      <c r="A2062" s="36" t="s">
        <v>9962</v>
      </c>
      <c r="B2062" s="36" t="str">
        <f t="shared" si="160"/>
        <v>_13460</v>
      </c>
      <c r="C2062" s="36" t="s">
        <v>2357</v>
      </c>
      <c r="D2062" s="36" t="s">
        <v>2262</v>
      </c>
      <c r="E2062" s="36" t="str">
        <f t="shared" si="161"/>
        <v>_COLLE</v>
      </c>
      <c r="F2062" s="36" t="s">
        <v>47</v>
      </c>
      <c r="G2062" s="36" t="s">
        <v>2319</v>
      </c>
      <c r="H2062" s="36" t="str">
        <f t="shared" si="162"/>
        <v>_CO1NR</v>
      </c>
      <c r="I2062" s="36" t="s">
        <v>2320</v>
      </c>
      <c r="J2062" s="36" t="s">
        <v>2321</v>
      </c>
      <c r="K2062" s="36" t="str">
        <f t="shared" si="163"/>
        <v>_MANRD</v>
      </c>
      <c r="L2062" s="36" t="s">
        <v>2322</v>
      </c>
      <c r="M2062" s="36" t="s">
        <v>2353</v>
      </c>
      <c r="N2062" s="36" t="str">
        <f t="shared" si="164"/>
        <v>_MAOPS</v>
      </c>
      <c r="O2062" s="36" t="s">
        <v>2354</v>
      </c>
      <c r="P2062" s="36" t="s">
        <v>2355</v>
      </c>
      <c r="Q2062" s="36" t="s">
        <v>2356</v>
      </c>
    </row>
    <row r="2063" spans="1:17">
      <c r="A2063" s="36" t="s">
        <v>9963</v>
      </c>
      <c r="B2063" s="36" t="str">
        <f t="shared" si="160"/>
        <v>_13461</v>
      </c>
      <c r="C2063" s="36" t="s">
        <v>2358</v>
      </c>
      <c r="D2063" s="36" t="s">
        <v>2262</v>
      </c>
      <c r="E2063" s="36" t="str">
        <f t="shared" si="161"/>
        <v>_COLLE</v>
      </c>
      <c r="F2063" s="36" t="s">
        <v>47</v>
      </c>
      <c r="G2063" s="36" t="s">
        <v>2319</v>
      </c>
      <c r="H2063" s="36" t="str">
        <f t="shared" si="162"/>
        <v>_CO1NR</v>
      </c>
      <c r="I2063" s="36" t="s">
        <v>2320</v>
      </c>
      <c r="J2063" s="36" t="s">
        <v>2321</v>
      </c>
      <c r="K2063" s="36" t="str">
        <f t="shared" si="163"/>
        <v>_MANRD</v>
      </c>
      <c r="L2063" s="36" t="s">
        <v>2322</v>
      </c>
      <c r="M2063" s="36" t="s">
        <v>2353</v>
      </c>
      <c r="N2063" s="36" t="str">
        <f t="shared" si="164"/>
        <v>_MAOPS</v>
      </c>
      <c r="O2063" s="36" t="s">
        <v>2354</v>
      </c>
      <c r="P2063" s="36" t="s">
        <v>2355</v>
      </c>
      <c r="Q2063" s="36" t="s">
        <v>2356</v>
      </c>
    </row>
    <row r="2064" spans="1:17">
      <c r="A2064" s="36" t="s">
        <v>9964</v>
      </c>
      <c r="B2064" s="36" t="str">
        <f t="shared" si="160"/>
        <v>_13462</v>
      </c>
      <c r="C2064" s="36" t="s">
        <v>2359</v>
      </c>
      <c r="D2064" s="36" t="s">
        <v>2262</v>
      </c>
      <c r="E2064" s="36" t="str">
        <f t="shared" si="161"/>
        <v>_COLLE</v>
      </c>
      <c r="F2064" s="36" t="s">
        <v>47</v>
      </c>
      <c r="G2064" s="36" t="s">
        <v>2319</v>
      </c>
      <c r="H2064" s="36" t="str">
        <f t="shared" si="162"/>
        <v>_CO1NR</v>
      </c>
      <c r="I2064" s="36" t="s">
        <v>2320</v>
      </c>
      <c r="J2064" s="36" t="s">
        <v>2321</v>
      </c>
      <c r="K2064" s="36" t="str">
        <f t="shared" si="163"/>
        <v>_MANRD</v>
      </c>
      <c r="L2064" s="36" t="s">
        <v>2322</v>
      </c>
      <c r="M2064" s="36" t="s">
        <v>2353</v>
      </c>
      <c r="N2064" s="36" t="str">
        <f t="shared" si="164"/>
        <v>_MAOPS</v>
      </c>
      <c r="O2064" s="36" t="s">
        <v>2354</v>
      </c>
      <c r="P2064" s="36" t="s">
        <v>2355</v>
      </c>
      <c r="Q2064" s="36" t="s">
        <v>2356</v>
      </c>
    </row>
    <row r="2065" spans="1:17">
      <c r="A2065" s="36" t="s">
        <v>9965</v>
      </c>
      <c r="B2065" s="36" t="str">
        <f t="shared" si="160"/>
        <v>_13463</v>
      </c>
      <c r="C2065" s="36" t="s">
        <v>2360</v>
      </c>
      <c r="D2065" s="36" t="s">
        <v>2262</v>
      </c>
      <c r="E2065" s="36" t="str">
        <f t="shared" si="161"/>
        <v>_COLLE</v>
      </c>
      <c r="F2065" s="36" t="s">
        <v>47</v>
      </c>
      <c r="G2065" s="36" t="s">
        <v>2319</v>
      </c>
      <c r="H2065" s="36" t="str">
        <f t="shared" si="162"/>
        <v>_CO1NR</v>
      </c>
      <c r="I2065" s="36" t="s">
        <v>2320</v>
      </c>
      <c r="J2065" s="36" t="s">
        <v>2321</v>
      </c>
      <c r="K2065" s="36" t="str">
        <f t="shared" si="163"/>
        <v>_MANRD</v>
      </c>
      <c r="L2065" s="36" t="s">
        <v>2322</v>
      </c>
      <c r="M2065" s="36" t="s">
        <v>2353</v>
      </c>
      <c r="N2065" s="36" t="str">
        <f t="shared" si="164"/>
        <v>_MAOPS</v>
      </c>
      <c r="O2065" s="36" t="s">
        <v>2354</v>
      </c>
      <c r="P2065" s="36" t="s">
        <v>2355</v>
      </c>
      <c r="Q2065" s="36" t="s">
        <v>2356</v>
      </c>
    </row>
    <row r="2066" spans="1:17">
      <c r="A2066" s="36" t="s">
        <v>9966</v>
      </c>
      <c r="B2066" s="36" t="str">
        <f t="shared" si="160"/>
        <v>_13464</v>
      </c>
      <c r="C2066" s="36" t="s">
        <v>2361</v>
      </c>
      <c r="D2066" s="36" t="s">
        <v>2262</v>
      </c>
      <c r="E2066" s="36" t="str">
        <f t="shared" si="161"/>
        <v>_COLLE</v>
      </c>
      <c r="F2066" s="36" t="s">
        <v>47</v>
      </c>
      <c r="G2066" s="36" t="s">
        <v>2319</v>
      </c>
      <c r="H2066" s="36" t="str">
        <f t="shared" si="162"/>
        <v>_CO1NR</v>
      </c>
      <c r="I2066" s="36" t="s">
        <v>2320</v>
      </c>
      <c r="J2066" s="36" t="s">
        <v>2321</v>
      </c>
      <c r="K2066" s="36" t="str">
        <f t="shared" si="163"/>
        <v>_MANRD</v>
      </c>
      <c r="L2066" s="36" t="s">
        <v>2322</v>
      </c>
      <c r="M2066" s="36" t="s">
        <v>2353</v>
      </c>
      <c r="N2066" s="36" t="str">
        <f t="shared" si="164"/>
        <v>_MAOPS</v>
      </c>
      <c r="O2066" s="36" t="s">
        <v>2354</v>
      </c>
      <c r="P2066" s="36" t="s">
        <v>2355</v>
      </c>
      <c r="Q2066" s="36" t="s">
        <v>2356</v>
      </c>
    </row>
    <row r="2067" spans="1:17">
      <c r="A2067" s="36" t="s">
        <v>9967</v>
      </c>
      <c r="B2067" s="36" t="str">
        <f t="shared" si="160"/>
        <v>_13465</v>
      </c>
      <c r="C2067" s="36" t="s">
        <v>2362</v>
      </c>
      <c r="D2067" s="36" t="s">
        <v>2262</v>
      </c>
      <c r="E2067" s="36" t="str">
        <f t="shared" si="161"/>
        <v>_COLLE</v>
      </c>
      <c r="F2067" s="36" t="s">
        <v>47</v>
      </c>
      <c r="G2067" s="36" t="s">
        <v>2319</v>
      </c>
      <c r="H2067" s="36" t="str">
        <f t="shared" si="162"/>
        <v>_CO1NR</v>
      </c>
      <c r="I2067" s="36" t="s">
        <v>2320</v>
      </c>
      <c r="J2067" s="36" t="s">
        <v>2321</v>
      </c>
      <c r="K2067" s="36" t="str">
        <f t="shared" si="163"/>
        <v>_MANRD</v>
      </c>
      <c r="L2067" s="36" t="s">
        <v>2322</v>
      </c>
      <c r="M2067" s="36" t="s">
        <v>2353</v>
      </c>
      <c r="N2067" s="36" t="str">
        <f t="shared" si="164"/>
        <v>_MAOPS</v>
      </c>
      <c r="O2067" s="36" t="s">
        <v>2354</v>
      </c>
      <c r="P2067" s="36" t="s">
        <v>2355</v>
      </c>
      <c r="Q2067" s="36" t="s">
        <v>2356</v>
      </c>
    </row>
    <row r="2068" spans="1:17">
      <c r="A2068" s="36" t="s">
        <v>9968</v>
      </c>
      <c r="B2068" s="36" t="str">
        <f t="shared" si="160"/>
        <v>_13482</v>
      </c>
      <c r="C2068" s="36" t="s">
        <v>2363</v>
      </c>
      <c r="D2068" s="36" t="s">
        <v>2262</v>
      </c>
      <c r="E2068" s="36" t="str">
        <f t="shared" si="161"/>
        <v>_COLLE</v>
      </c>
      <c r="F2068" s="36" t="s">
        <v>47</v>
      </c>
      <c r="G2068" s="36" t="s">
        <v>2319</v>
      </c>
      <c r="H2068" s="36" t="str">
        <f t="shared" si="162"/>
        <v>_CO1NR</v>
      </c>
      <c r="I2068" s="36" t="s">
        <v>2320</v>
      </c>
      <c r="J2068" s="36" t="s">
        <v>2321</v>
      </c>
      <c r="K2068" s="36" t="str">
        <f t="shared" si="163"/>
        <v>_MANRD</v>
      </c>
      <c r="L2068" s="36" t="s">
        <v>2322</v>
      </c>
      <c r="M2068" s="36" t="s">
        <v>2353</v>
      </c>
      <c r="N2068" s="36" t="str">
        <f t="shared" si="164"/>
        <v>_MAOPS</v>
      </c>
      <c r="O2068" s="36" t="s">
        <v>2354</v>
      </c>
      <c r="P2068" s="36" t="s">
        <v>2355</v>
      </c>
      <c r="Q2068" s="36" t="s">
        <v>2356</v>
      </c>
    </row>
    <row r="2069" spans="1:17">
      <c r="A2069" s="36" t="s">
        <v>9969</v>
      </c>
      <c r="B2069" s="36" t="str">
        <f t="shared" si="160"/>
        <v>_13483</v>
      </c>
      <c r="C2069" s="36" t="s">
        <v>2364</v>
      </c>
      <c r="D2069" s="36" t="s">
        <v>2262</v>
      </c>
      <c r="E2069" s="36" t="str">
        <f t="shared" si="161"/>
        <v>_COLLE</v>
      </c>
      <c r="F2069" s="36" t="s">
        <v>47</v>
      </c>
      <c r="G2069" s="36" t="s">
        <v>2319</v>
      </c>
      <c r="H2069" s="36" t="str">
        <f t="shared" si="162"/>
        <v>_CO1NR</v>
      </c>
      <c r="I2069" s="36" t="s">
        <v>2320</v>
      </c>
      <c r="J2069" s="36" t="s">
        <v>2321</v>
      </c>
      <c r="K2069" s="36" t="str">
        <f t="shared" si="163"/>
        <v>_MANRD</v>
      </c>
      <c r="L2069" s="36" t="s">
        <v>2322</v>
      </c>
      <c r="M2069" s="36" t="s">
        <v>2353</v>
      </c>
      <c r="N2069" s="36" t="str">
        <f t="shared" si="164"/>
        <v>_MAOPS</v>
      </c>
      <c r="O2069" s="36" t="s">
        <v>2354</v>
      </c>
      <c r="P2069" s="36" t="s">
        <v>2355</v>
      </c>
      <c r="Q2069" s="36" t="s">
        <v>2356</v>
      </c>
    </row>
    <row r="2070" spans="1:17">
      <c r="A2070" s="36" t="s">
        <v>9970</v>
      </c>
      <c r="B2070" s="36" t="str">
        <f t="shared" si="160"/>
        <v>_13484</v>
      </c>
      <c r="C2070" s="36" t="s">
        <v>2365</v>
      </c>
      <c r="D2070" s="36" t="s">
        <v>2262</v>
      </c>
      <c r="E2070" s="36" t="str">
        <f t="shared" si="161"/>
        <v>_COLLE</v>
      </c>
      <c r="F2070" s="36" t="s">
        <v>47</v>
      </c>
      <c r="G2070" s="36" t="s">
        <v>2319</v>
      </c>
      <c r="H2070" s="36" t="str">
        <f t="shared" si="162"/>
        <v>_CO1NR</v>
      </c>
      <c r="I2070" s="36" t="s">
        <v>2320</v>
      </c>
      <c r="J2070" s="36" t="s">
        <v>2321</v>
      </c>
      <c r="K2070" s="36" t="str">
        <f t="shared" si="163"/>
        <v>_MANRD</v>
      </c>
      <c r="L2070" s="36" t="s">
        <v>2322</v>
      </c>
      <c r="M2070" s="36" t="s">
        <v>2353</v>
      </c>
      <c r="N2070" s="36" t="str">
        <f t="shared" si="164"/>
        <v>_MAOPS</v>
      </c>
      <c r="O2070" s="36" t="s">
        <v>2354</v>
      </c>
      <c r="P2070" s="36" t="s">
        <v>2355</v>
      </c>
      <c r="Q2070" s="36" t="s">
        <v>2356</v>
      </c>
    </row>
    <row r="2071" spans="1:17">
      <c r="A2071" s="36" t="s">
        <v>9971</v>
      </c>
      <c r="B2071" s="36" t="str">
        <f t="shared" si="160"/>
        <v>_13485</v>
      </c>
      <c r="C2071" s="36" t="s">
        <v>2366</v>
      </c>
      <c r="D2071" s="36" t="s">
        <v>2262</v>
      </c>
      <c r="E2071" s="36" t="str">
        <f t="shared" si="161"/>
        <v>_COLLE</v>
      </c>
      <c r="F2071" s="36" t="s">
        <v>47</v>
      </c>
      <c r="G2071" s="36" t="s">
        <v>2319</v>
      </c>
      <c r="H2071" s="36" t="str">
        <f t="shared" si="162"/>
        <v>_CO1NR</v>
      </c>
      <c r="I2071" s="36" t="s">
        <v>2320</v>
      </c>
      <c r="J2071" s="36" t="s">
        <v>2321</v>
      </c>
      <c r="K2071" s="36" t="str">
        <f t="shared" si="163"/>
        <v>_MANRD</v>
      </c>
      <c r="L2071" s="36" t="s">
        <v>2322</v>
      </c>
      <c r="M2071" s="36" t="s">
        <v>2353</v>
      </c>
      <c r="N2071" s="36" t="str">
        <f t="shared" si="164"/>
        <v>_MAOPS</v>
      </c>
      <c r="O2071" s="36" t="s">
        <v>2354</v>
      </c>
      <c r="P2071" s="36" t="s">
        <v>2355</v>
      </c>
      <c r="Q2071" s="36" t="s">
        <v>2356</v>
      </c>
    </row>
    <row r="2072" spans="1:17">
      <c r="A2072" s="36" t="s">
        <v>9972</v>
      </c>
      <c r="B2072" s="36" t="str">
        <f t="shared" si="160"/>
        <v>_13486</v>
      </c>
      <c r="C2072" s="36" t="s">
        <v>2367</v>
      </c>
      <c r="D2072" s="36" t="s">
        <v>2262</v>
      </c>
      <c r="E2072" s="36" t="str">
        <f t="shared" si="161"/>
        <v>_COLLE</v>
      </c>
      <c r="F2072" s="36" t="s">
        <v>47</v>
      </c>
      <c r="G2072" s="36" t="s">
        <v>2319</v>
      </c>
      <c r="H2072" s="36" t="str">
        <f t="shared" si="162"/>
        <v>_CO1NR</v>
      </c>
      <c r="I2072" s="36" t="s">
        <v>2320</v>
      </c>
      <c r="J2072" s="36" t="s">
        <v>2321</v>
      </c>
      <c r="K2072" s="36" t="str">
        <f t="shared" si="163"/>
        <v>_MANRD</v>
      </c>
      <c r="L2072" s="36" t="s">
        <v>2322</v>
      </c>
      <c r="M2072" s="36" t="s">
        <v>2353</v>
      </c>
      <c r="N2072" s="36" t="str">
        <f t="shared" si="164"/>
        <v>_MAOPS</v>
      </c>
      <c r="O2072" s="36" t="s">
        <v>2354</v>
      </c>
      <c r="P2072" s="36" t="s">
        <v>2355</v>
      </c>
      <c r="Q2072" s="36" t="s">
        <v>2356</v>
      </c>
    </row>
    <row r="2073" spans="1:17">
      <c r="A2073" s="36" t="s">
        <v>9973</v>
      </c>
      <c r="B2073" s="36" t="str">
        <f t="shared" si="160"/>
        <v>_13503</v>
      </c>
      <c r="C2073" s="36" t="s">
        <v>2374</v>
      </c>
      <c r="D2073" s="36" t="s">
        <v>2262</v>
      </c>
      <c r="E2073" s="36" t="str">
        <f t="shared" si="161"/>
        <v>_COLLE</v>
      </c>
      <c r="F2073" s="36" t="s">
        <v>47</v>
      </c>
      <c r="G2073" s="36" t="s">
        <v>2319</v>
      </c>
      <c r="H2073" s="36" t="str">
        <f t="shared" si="162"/>
        <v>_CO1NR</v>
      </c>
      <c r="I2073" s="36" t="s">
        <v>2320</v>
      </c>
      <c r="J2073" s="36" t="s">
        <v>2368</v>
      </c>
      <c r="K2073" s="36" t="str">
        <f t="shared" si="163"/>
        <v>_MBARC</v>
      </c>
      <c r="L2073" s="36" t="s">
        <v>2369</v>
      </c>
      <c r="M2073" s="36" t="s">
        <v>2370</v>
      </c>
      <c r="N2073" s="36" t="str">
        <f t="shared" si="164"/>
        <v>_MBAGS</v>
      </c>
      <c r="O2073" s="36" t="s">
        <v>2371</v>
      </c>
      <c r="P2073" s="36" t="s">
        <v>2372</v>
      </c>
      <c r="Q2073" s="36" t="s">
        <v>2373</v>
      </c>
    </row>
    <row r="2074" spans="1:17">
      <c r="A2074" s="36" t="s">
        <v>9974</v>
      </c>
      <c r="B2074" s="36" t="str">
        <f t="shared" si="160"/>
        <v>_13505</v>
      </c>
      <c r="C2074" s="36" t="s">
        <v>2375</v>
      </c>
      <c r="D2074" s="36" t="s">
        <v>2262</v>
      </c>
      <c r="E2074" s="36" t="str">
        <f t="shared" si="161"/>
        <v>_COLLE</v>
      </c>
      <c r="F2074" s="36" t="s">
        <v>47</v>
      </c>
      <c r="G2074" s="36" t="s">
        <v>2319</v>
      </c>
      <c r="H2074" s="36" t="str">
        <f t="shared" si="162"/>
        <v>_CO1NR</v>
      </c>
      <c r="I2074" s="36" t="s">
        <v>2320</v>
      </c>
      <c r="J2074" s="36" t="s">
        <v>2368</v>
      </c>
      <c r="K2074" s="36" t="str">
        <f t="shared" si="163"/>
        <v>_MBARC</v>
      </c>
      <c r="L2074" s="36" t="s">
        <v>2369</v>
      </c>
      <c r="M2074" s="36" t="s">
        <v>2370</v>
      </c>
      <c r="N2074" s="36" t="str">
        <f t="shared" si="164"/>
        <v>_MBAGS</v>
      </c>
      <c r="O2074" s="36" t="s">
        <v>2371</v>
      </c>
      <c r="P2074" s="36" t="s">
        <v>2372</v>
      </c>
      <c r="Q2074" s="36" t="s">
        <v>2373</v>
      </c>
    </row>
    <row r="2075" spans="1:17">
      <c r="A2075" s="36" t="s">
        <v>9975</v>
      </c>
      <c r="B2075" s="36" t="str">
        <f t="shared" si="160"/>
        <v>_13506</v>
      </c>
      <c r="C2075" s="36" t="s">
        <v>2376</v>
      </c>
      <c r="D2075" s="36" t="s">
        <v>2262</v>
      </c>
      <c r="E2075" s="36" t="str">
        <f t="shared" si="161"/>
        <v>_COLLE</v>
      </c>
      <c r="F2075" s="36" t="s">
        <v>47</v>
      </c>
      <c r="G2075" s="36" t="s">
        <v>2319</v>
      </c>
      <c r="H2075" s="36" t="str">
        <f t="shared" si="162"/>
        <v>_CO1NR</v>
      </c>
      <c r="I2075" s="36" t="s">
        <v>2320</v>
      </c>
      <c r="J2075" s="36" t="s">
        <v>2368</v>
      </c>
      <c r="K2075" s="36" t="str">
        <f t="shared" si="163"/>
        <v>_MBARC</v>
      </c>
      <c r="L2075" s="36" t="s">
        <v>2369</v>
      </c>
      <c r="M2075" s="36" t="s">
        <v>2370</v>
      </c>
      <c r="N2075" s="36" t="str">
        <f t="shared" si="164"/>
        <v>_MBAGS</v>
      </c>
      <c r="O2075" s="36" t="s">
        <v>2371</v>
      </c>
      <c r="P2075" s="36" t="s">
        <v>2372</v>
      </c>
      <c r="Q2075" s="36" t="s">
        <v>2373</v>
      </c>
    </row>
    <row r="2076" spans="1:17">
      <c r="A2076" s="36" t="s">
        <v>9976</v>
      </c>
      <c r="B2076" s="36" t="str">
        <f t="shared" si="160"/>
        <v>_13508</v>
      </c>
      <c r="C2076" s="36" t="s">
        <v>2377</v>
      </c>
      <c r="D2076" s="36" t="s">
        <v>2262</v>
      </c>
      <c r="E2076" s="36" t="str">
        <f t="shared" si="161"/>
        <v>_COLLE</v>
      </c>
      <c r="F2076" s="36" t="s">
        <v>47</v>
      </c>
      <c r="G2076" s="36" t="s">
        <v>2319</v>
      </c>
      <c r="H2076" s="36" t="str">
        <f t="shared" si="162"/>
        <v>_CO1NR</v>
      </c>
      <c r="I2076" s="36" t="s">
        <v>2320</v>
      </c>
      <c r="J2076" s="36" t="s">
        <v>2368</v>
      </c>
      <c r="K2076" s="36" t="str">
        <f t="shared" si="163"/>
        <v>_MBARC</v>
      </c>
      <c r="L2076" s="36" t="s">
        <v>2369</v>
      </c>
      <c r="M2076" s="36" t="s">
        <v>2370</v>
      </c>
      <c r="N2076" s="36" t="str">
        <f t="shared" si="164"/>
        <v>_MBAGS</v>
      </c>
      <c r="O2076" s="36" t="s">
        <v>2371</v>
      </c>
      <c r="P2076" s="36" t="s">
        <v>2372</v>
      </c>
      <c r="Q2076" s="36" t="s">
        <v>2373</v>
      </c>
    </row>
    <row r="2077" spans="1:17">
      <c r="A2077" s="36" t="s">
        <v>9977</v>
      </c>
      <c r="B2077" s="36" t="str">
        <f t="shared" si="160"/>
        <v>_13500</v>
      </c>
      <c r="C2077" s="36" t="s">
        <v>2382</v>
      </c>
      <c r="D2077" s="36" t="s">
        <v>2262</v>
      </c>
      <c r="E2077" s="36" t="str">
        <f t="shared" si="161"/>
        <v>_COLLE</v>
      </c>
      <c r="F2077" s="36" t="s">
        <v>47</v>
      </c>
      <c r="G2077" s="36" t="s">
        <v>2319</v>
      </c>
      <c r="H2077" s="36" t="str">
        <f t="shared" si="162"/>
        <v>_CO1NR</v>
      </c>
      <c r="I2077" s="36" t="s">
        <v>2320</v>
      </c>
      <c r="J2077" s="36" t="s">
        <v>2368</v>
      </c>
      <c r="K2077" s="36" t="str">
        <f t="shared" si="163"/>
        <v>_MBARC</v>
      </c>
      <c r="L2077" s="36" t="s">
        <v>2369</v>
      </c>
      <c r="M2077" s="36" t="s">
        <v>2378</v>
      </c>
      <c r="N2077" s="36" t="str">
        <f t="shared" si="164"/>
        <v>_MBINR</v>
      </c>
      <c r="O2077" s="36" t="s">
        <v>2379</v>
      </c>
      <c r="P2077" s="36" t="s">
        <v>2380</v>
      </c>
      <c r="Q2077" s="36" t="s">
        <v>2381</v>
      </c>
    </row>
    <row r="2078" spans="1:17">
      <c r="A2078" s="36" t="s">
        <v>9978</v>
      </c>
      <c r="B2078" s="36" t="str">
        <f t="shared" si="160"/>
        <v>_13502</v>
      </c>
      <c r="C2078" s="36" t="s">
        <v>2383</v>
      </c>
      <c r="D2078" s="36" t="s">
        <v>2262</v>
      </c>
      <c r="E2078" s="36" t="str">
        <f t="shared" si="161"/>
        <v>_COLLE</v>
      </c>
      <c r="F2078" s="36" t="s">
        <v>47</v>
      </c>
      <c r="G2078" s="36" t="s">
        <v>2319</v>
      </c>
      <c r="H2078" s="36" t="str">
        <f t="shared" si="162"/>
        <v>_CO1NR</v>
      </c>
      <c r="I2078" s="36" t="s">
        <v>2320</v>
      </c>
      <c r="J2078" s="36" t="s">
        <v>2368</v>
      </c>
      <c r="K2078" s="36" t="str">
        <f t="shared" si="163"/>
        <v>_MBARC</v>
      </c>
      <c r="L2078" s="36" t="s">
        <v>2369</v>
      </c>
      <c r="M2078" s="36" t="s">
        <v>2378</v>
      </c>
      <c r="N2078" s="36" t="str">
        <f t="shared" si="164"/>
        <v>_MBINR</v>
      </c>
      <c r="O2078" s="36" t="s">
        <v>2379</v>
      </c>
      <c r="P2078" s="36" t="s">
        <v>2380</v>
      </c>
      <c r="Q2078" s="36" t="s">
        <v>2381</v>
      </c>
    </row>
    <row r="2079" spans="1:17">
      <c r="A2079" s="36" t="s">
        <v>9979</v>
      </c>
      <c r="B2079" s="36" t="str">
        <f t="shared" si="160"/>
        <v>_13521</v>
      </c>
      <c r="C2079" s="36" t="s">
        <v>2390</v>
      </c>
      <c r="D2079" s="36" t="s">
        <v>2262</v>
      </c>
      <c r="E2079" s="36" t="str">
        <f t="shared" si="161"/>
        <v>_COLLE</v>
      </c>
      <c r="F2079" s="36" t="s">
        <v>47</v>
      </c>
      <c r="G2079" s="36" t="s">
        <v>2319</v>
      </c>
      <c r="H2079" s="36" t="str">
        <f t="shared" si="162"/>
        <v>_CO1NR</v>
      </c>
      <c r="I2079" s="36" t="s">
        <v>2320</v>
      </c>
      <c r="J2079" s="36" t="s">
        <v>2384</v>
      </c>
      <c r="K2079" s="36" t="str">
        <f t="shared" si="163"/>
        <v>_MCESP</v>
      </c>
      <c r="L2079" s="36" t="s">
        <v>2385</v>
      </c>
      <c r="M2079" s="36" t="s">
        <v>2386</v>
      </c>
      <c r="N2079" s="36" t="str">
        <f t="shared" si="164"/>
        <v>_MCECO</v>
      </c>
      <c r="O2079" s="36" t="s">
        <v>2387</v>
      </c>
      <c r="P2079" s="36" t="s">
        <v>2388</v>
      </c>
      <c r="Q2079" s="36" t="s">
        <v>2389</v>
      </c>
    </row>
    <row r="2080" spans="1:17">
      <c r="A2080" s="36" t="s">
        <v>9980</v>
      </c>
      <c r="B2080" s="36" t="str">
        <f t="shared" si="160"/>
        <v>_13523</v>
      </c>
      <c r="C2080" s="36" t="s">
        <v>2391</v>
      </c>
      <c r="D2080" s="36" t="s">
        <v>2262</v>
      </c>
      <c r="E2080" s="36" t="str">
        <f t="shared" si="161"/>
        <v>_COLLE</v>
      </c>
      <c r="F2080" s="36" t="s">
        <v>47</v>
      </c>
      <c r="G2080" s="36" t="s">
        <v>2319</v>
      </c>
      <c r="H2080" s="36" t="str">
        <f t="shared" si="162"/>
        <v>_CO1NR</v>
      </c>
      <c r="I2080" s="36" t="s">
        <v>2320</v>
      </c>
      <c r="J2080" s="36" t="s">
        <v>2384</v>
      </c>
      <c r="K2080" s="36" t="str">
        <f t="shared" si="163"/>
        <v>_MCESP</v>
      </c>
      <c r="L2080" s="36" t="s">
        <v>2385</v>
      </c>
      <c r="M2080" s="36" t="s">
        <v>2386</v>
      </c>
      <c r="N2080" s="36" t="str">
        <f t="shared" si="164"/>
        <v>_MCECO</v>
      </c>
      <c r="O2080" s="36" t="s">
        <v>2387</v>
      </c>
      <c r="P2080" s="36" t="s">
        <v>2388</v>
      </c>
      <c r="Q2080" s="36" t="s">
        <v>2389</v>
      </c>
    </row>
    <row r="2081" spans="1:17">
      <c r="A2081" s="36" t="s">
        <v>9981</v>
      </c>
      <c r="B2081" s="36" t="str">
        <f t="shared" si="160"/>
        <v>_13524</v>
      </c>
      <c r="C2081" s="36" t="s">
        <v>2392</v>
      </c>
      <c r="D2081" s="36" t="s">
        <v>2262</v>
      </c>
      <c r="E2081" s="36" t="str">
        <f t="shared" si="161"/>
        <v>_COLLE</v>
      </c>
      <c r="F2081" s="36" t="s">
        <v>47</v>
      </c>
      <c r="G2081" s="36" t="s">
        <v>2319</v>
      </c>
      <c r="H2081" s="36" t="str">
        <f t="shared" si="162"/>
        <v>_CO1NR</v>
      </c>
      <c r="I2081" s="36" t="s">
        <v>2320</v>
      </c>
      <c r="J2081" s="36" t="s">
        <v>2384</v>
      </c>
      <c r="K2081" s="36" t="str">
        <f t="shared" si="163"/>
        <v>_MCESP</v>
      </c>
      <c r="L2081" s="36" t="s">
        <v>2385</v>
      </c>
      <c r="M2081" s="36" t="s">
        <v>2386</v>
      </c>
      <c r="N2081" s="36" t="str">
        <f t="shared" si="164"/>
        <v>_MCECO</v>
      </c>
      <c r="O2081" s="36" t="s">
        <v>2387</v>
      </c>
      <c r="P2081" s="36" t="s">
        <v>2388</v>
      </c>
      <c r="Q2081" s="36" t="s">
        <v>2389</v>
      </c>
    </row>
    <row r="2082" spans="1:17">
      <c r="A2082" s="36" t="s">
        <v>9982</v>
      </c>
      <c r="B2082" s="36" t="str">
        <f t="shared" si="160"/>
        <v>_13528</v>
      </c>
      <c r="C2082" s="36" t="s">
        <v>2393</v>
      </c>
      <c r="D2082" s="36" t="s">
        <v>2262</v>
      </c>
      <c r="E2082" s="36" t="str">
        <f t="shared" si="161"/>
        <v>_COLLE</v>
      </c>
      <c r="F2082" s="36" t="s">
        <v>47</v>
      </c>
      <c r="G2082" s="36" t="s">
        <v>2319</v>
      </c>
      <c r="H2082" s="36" t="str">
        <f t="shared" si="162"/>
        <v>_CO1NR</v>
      </c>
      <c r="I2082" s="36" t="s">
        <v>2320</v>
      </c>
      <c r="J2082" s="36" t="s">
        <v>2384</v>
      </c>
      <c r="K2082" s="36" t="str">
        <f t="shared" si="163"/>
        <v>_MCESP</v>
      </c>
      <c r="L2082" s="36" t="s">
        <v>2385</v>
      </c>
      <c r="M2082" s="36" t="s">
        <v>2386</v>
      </c>
      <c r="N2082" s="36" t="str">
        <f t="shared" si="164"/>
        <v>_MCECO</v>
      </c>
      <c r="O2082" s="36" t="s">
        <v>2387</v>
      </c>
      <c r="P2082" s="36" t="s">
        <v>2388</v>
      </c>
      <c r="Q2082" s="36" t="s">
        <v>2389</v>
      </c>
    </row>
    <row r="2083" spans="1:17">
      <c r="A2083" s="36" t="s">
        <v>9983</v>
      </c>
      <c r="B2083" s="36" t="str">
        <f t="shared" si="160"/>
        <v>_13533</v>
      </c>
      <c r="C2083" s="36" t="s">
        <v>2394</v>
      </c>
      <c r="D2083" s="36" t="s">
        <v>2262</v>
      </c>
      <c r="E2083" s="36" t="str">
        <f t="shared" si="161"/>
        <v>_COLLE</v>
      </c>
      <c r="F2083" s="36" t="s">
        <v>47</v>
      </c>
      <c r="G2083" s="36" t="s">
        <v>2319</v>
      </c>
      <c r="H2083" s="36" t="str">
        <f t="shared" si="162"/>
        <v>_CO1NR</v>
      </c>
      <c r="I2083" s="36" t="s">
        <v>2320</v>
      </c>
      <c r="J2083" s="36" t="s">
        <v>2384</v>
      </c>
      <c r="K2083" s="36" t="str">
        <f t="shared" si="163"/>
        <v>_MCESP</v>
      </c>
      <c r="L2083" s="36" t="s">
        <v>2385</v>
      </c>
      <c r="M2083" s="36" t="s">
        <v>2386</v>
      </c>
      <c r="N2083" s="36" t="str">
        <f t="shared" si="164"/>
        <v>_MCECO</v>
      </c>
      <c r="O2083" s="36" t="s">
        <v>2387</v>
      </c>
      <c r="P2083" s="36" t="s">
        <v>2388</v>
      </c>
      <c r="Q2083" s="36" t="s">
        <v>2389</v>
      </c>
    </row>
    <row r="2084" spans="1:17">
      <c r="A2084" s="36" t="s">
        <v>9984</v>
      </c>
      <c r="B2084" s="36" t="str">
        <f t="shared" si="160"/>
        <v>_13534</v>
      </c>
      <c r="C2084" s="36" t="s">
        <v>2395</v>
      </c>
      <c r="D2084" s="36" t="s">
        <v>2262</v>
      </c>
      <c r="E2084" s="36" t="str">
        <f t="shared" si="161"/>
        <v>_COLLE</v>
      </c>
      <c r="F2084" s="36" t="s">
        <v>47</v>
      </c>
      <c r="G2084" s="36" t="s">
        <v>2319</v>
      </c>
      <c r="H2084" s="36" t="str">
        <f t="shared" si="162"/>
        <v>_CO1NR</v>
      </c>
      <c r="I2084" s="36" t="s">
        <v>2320</v>
      </c>
      <c r="J2084" s="36" t="s">
        <v>2384</v>
      </c>
      <c r="K2084" s="36" t="str">
        <f t="shared" si="163"/>
        <v>_MCESP</v>
      </c>
      <c r="L2084" s="36" t="s">
        <v>2385</v>
      </c>
      <c r="M2084" s="36" t="s">
        <v>2386</v>
      </c>
      <c r="N2084" s="36" t="str">
        <f t="shared" si="164"/>
        <v>_MCECO</v>
      </c>
      <c r="O2084" s="36" t="s">
        <v>2387</v>
      </c>
      <c r="P2084" s="36" t="s">
        <v>2388</v>
      </c>
      <c r="Q2084" s="36" t="s">
        <v>2389</v>
      </c>
    </row>
    <row r="2085" spans="1:17">
      <c r="A2085" s="36" t="s">
        <v>9985</v>
      </c>
      <c r="B2085" s="36" t="str">
        <f t="shared" si="160"/>
        <v>_13535</v>
      </c>
      <c r="C2085" s="36" t="s">
        <v>2396</v>
      </c>
      <c r="D2085" s="36" t="s">
        <v>2262</v>
      </c>
      <c r="E2085" s="36" t="str">
        <f t="shared" si="161"/>
        <v>_COLLE</v>
      </c>
      <c r="F2085" s="36" t="s">
        <v>47</v>
      </c>
      <c r="G2085" s="36" t="s">
        <v>2319</v>
      </c>
      <c r="H2085" s="36" t="str">
        <f t="shared" si="162"/>
        <v>_CO1NR</v>
      </c>
      <c r="I2085" s="36" t="s">
        <v>2320</v>
      </c>
      <c r="J2085" s="36" t="s">
        <v>2384</v>
      </c>
      <c r="K2085" s="36" t="str">
        <f t="shared" si="163"/>
        <v>_MCESP</v>
      </c>
      <c r="L2085" s="36" t="s">
        <v>2385</v>
      </c>
      <c r="M2085" s="36" t="s">
        <v>2386</v>
      </c>
      <c r="N2085" s="36" t="str">
        <f t="shared" si="164"/>
        <v>_MCECO</v>
      </c>
      <c r="O2085" s="36" t="s">
        <v>2387</v>
      </c>
      <c r="P2085" s="36" t="s">
        <v>2388</v>
      </c>
      <c r="Q2085" s="36" t="s">
        <v>2389</v>
      </c>
    </row>
    <row r="2086" spans="1:17">
      <c r="A2086" s="36" t="s">
        <v>9986</v>
      </c>
      <c r="B2086" s="36" t="str">
        <f t="shared" si="160"/>
        <v>_13536</v>
      </c>
      <c r="C2086" s="36" t="s">
        <v>2397</v>
      </c>
      <c r="D2086" s="36" t="s">
        <v>2262</v>
      </c>
      <c r="E2086" s="36" t="str">
        <f t="shared" si="161"/>
        <v>_COLLE</v>
      </c>
      <c r="F2086" s="36" t="s">
        <v>47</v>
      </c>
      <c r="G2086" s="36" t="s">
        <v>2319</v>
      </c>
      <c r="H2086" s="36" t="str">
        <f t="shared" si="162"/>
        <v>_CO1NR</v>
      </c>
      <c r="I2086" s="36" t="s">
        <v>2320</v>
      </c>
      <c r="J2086" s="36" t="s">
        <v>2384</v>
      </c>
      <c r="K2086" s="36" t="str">
        <f t="shared" si="163"/>
        <v>_MCESP</v>
      </c>
      <c r="L2086" s="36" t="s">
        <v>2385</v>
      </c>
      <c r="M2086" s="36" t="s">
        <v>2386</v>
      </c>
      <c r="N2086" s="36" t="str">
        <f t="shared" si="164"/>
        <v>_MCECO</v>
      </c>
      <c r="O2086" s="36" t="s">
        <v>2387</v>
      </c>
      <c r="P2086" s="36" t="s">
        <v>2388</v>
      </c>
      <c r="Q2086" s="36" t="s">
        <v>2389</v>
      </c>
    </row>
    <row r="2087" spans="1:17">
      <c r="A2087" s="36" t="s">
        <v>9987</v>
      </c>
      <c r="B2087" s="36" t="str">
        <f t="shared" si="160"/>
        <v>_13537</v>
      </c>
      <c r="C2087" s="36" t="s">
        <v>2398</v>
      </c>
      <c r="D2087" s="36" t="s">
        <v>2262</v>
      </c>
      <c r="E2087" s="36" t="str">
        <f t="shared" si="161"/>
        <v>_COLLE</v>
      </c>
      <c r="F2087" s="36" t="s">
        <v>47</v>
      </c>
      <c r="G2087" s="36" t="s">
        <v>2319</v>
      </c>
      <c r="H2087" s="36" t="str">
        <f t="shared" si="162"/>
        <v>_CO1NR</v>
      </c>
      <c r="I2087" s="36" t="s">
        <v>2320</v>
      </c>
      <c r="J2087" s="36" t="s">
        <v>2384</v>
      </c>
      <c r="K2087" s="36" t="str">
        <f t="shared" si="163"/>
        <v>_MCESP</v>
      </c>
      <c r="L2087" s="36" t="s">
        <v>2385</v>
      </c>
      <c r="M2087" s="36" t="s">
        <v>2386</v>
      </c>
      <c r="N2087" s="36" t="str">
        <f t="shared" si="164"/>
        <v>_MCECO</v>
      </c>
      <c r="O2087" s="36" t="s">
        <v>2387</v>
      </c>
      <c r="P2087" s="36" t="s">
        <v>2388</v>
      </c>
      <c r="Q2087" s="36" t="s">
        <v>2389</v>
      </c>
    </row>
    <row r="2088" spans="1:17">
      <c r="A2088" s="36" t="s">
        <v>9988</v>
      </c>
      <c r="B2088" s="36" t="str">
        <f t="shared" si="160"/>
        <v>_13519</v>
      </c>
      <c r="C2088" s="36" t="s">
        <v>2401</v>
      </c>
      <c r="D2088" s="36" t="s">
        <v>2262</v>
      </c>
      <c r="E2088" s="36" t="str">
        <f t="shared" si="161"/>
        <v>_COLLE</v>
      </c>
      <c r="F2088" s="36" t="s">
        <v>47</v>
      </c>
      <c r="G2088" s="36" t="s">
        <v>2319</v>
      </c>
      <c r="H2088" s="36" t="str">
        <f t="shared" si="162"/>
        <v>_CO1NR</v>
      </c>
      <c r="I2088" s="36" t="s">
        <v>2320</v>
      </c>
      <c r="J2088" s="36" t="s">
        <v>2384</v>
      </c>
      <c r="K2088" s="36" t="str">
        <f t="shared" si="163"/>
        <v>_MCESP</v>
      </c>
      <c r="L2088" s="36" t="s">
        <v>2385</v>
      </c>
      <c r="M2088" s="36" t="s">
        <v>2386</v>
      </c>
      <c r="N2088" s="36" t="str">
        <f t="shared" si="164"/>
        <v>_MCECO</v>
      </c>
      <c r="O2088" s="36" t="s">
        <v>2387</v>
      </c>
      <c r="P2088" s="36" t="s">
        <v>2399</v>
      </c>
      <c r="Q2088" s="36" t="s">
        <v>2400</v>
      </c>
    </row>
    <row r="2089" spans="1:17">
      <c r="A2089" s="36" t="s">
        <v>9989</v>
      </c>
      <c r="B2089" s="36" t="str">
        <f t="shared" si="160"/>
        <v>_13520</v>
      </c>
      <c r="C2089" s="36" t="s">
        <v>2402</v>
      </c>
      <c r="D2089" s="36" t="s">
        <v>2262</v>
      </c>
      <c r="E2089" s="36" t="str">
        <f t="shared" si="161"/>
        <v>_COLLE</v>
      </c>
      <c r="F2089" s="36" t="s">
        <v>47</v>
      </c>
      <c r="G2089" s="36" t="s">
        <v>2319</v>
      </c>
      <c r="H2089" s="36" t="str">
        <f t="shared" si="162"/>
        <v>_CO1NR</v>
      </c>
      <c r="I2089" s="36" t="s">
        <v>2320</v>
      </c>
      <c r="J2089" s="36" t="s">
        <v>2384</v>
      </c>
      <c r="K2089" s="36" t="str">
        <f t="shared" si="163"/>
        <v>_MCESP</v>
      </c>
      <c r="L2089" s="36" t="s">
        <v>2385</v>
      </c>
      <c r="M2089" s="36" t="s">
        <v>2386</v>
      </c>
      <c r="N2089" s="36" t="str">
        <f t="shared" si="164"/>
        <v>_MCECO</v>
      </c>
      <c r="O2089" s="36" t="s">
        <v>2387</v>
      </c>
      <c r="P2089" s="36" t="s">
        <v>2399</v>
      </c>
      <c r="Q2089" s="36" t="s">
        <v>2400</v>
      </c>
    </row>
    <row r="2090" spans="1:17">
      <c r="A2090" s="36" t="s">
        <v>9990</v>
      </c>
      <c r="B2090" s="36" t="str">
        <f t="shared" si="160"/>
        <v>_13510</v>
      </c>
      <c r="C2090" s="36" t="s">
        <v>2407</v>
      </c>
      <c r="D2090" s="36" t="s">
        <v>2262</v>
      </c>
      <c r="E2090" s="36" t="str">
        <f t="shared" si="161"/>
        <v>_COLLE</v>
      </c>
      <c r="F2090" s="36" t="s">
        <v>47</v>
      </c>
      <c r="G2090" s="36" t="s">
        <v>2319</v>
      </c>
      <c r="H2090" s="36" t="str">
        <f t="shared" si="162"/>
        <v>_CO1NR</v>
      </c>
      <c r="I2090" s="36" t="s">
        <v>2320</v>
      </c>
      <c r="J2090" s="36" t="s">
        <v>2384</v>
      </c>
      <c r="K2090" s="36" t="str">
        <f t="shared" si="163"/>
        <v>_MCESP</v>
      </c>
      <c r="L2090" s="36" t="s">
        <v>2385</v>
      </c>
      <c r="M2090" s="36" t="s">
        <v>2403</v>
      </c>
      <c r="N2090" s="36" t="str">
        <f t="shared" si="164"/>
        <v>_MCES5</v>
      </c>
      <c r="O2090" s="36" t="s">
        <v>2404</v>
      </c>
      <c r="P2090" s="36" t="s">
        <v>2405</v>
      </c>
      <c r="Q2090" s="36" t="s">
        <v>2406</v>
      </c>
    </row>
    <row r="2091" spans="1:17">
      <c r="A2091" s="36" t="s">
        <v>9991</v>
      </c>
      <c r="B2091" s="36" t="str">
        <f t="shared" si="160"/>
        <v>_13511</v>
      </c>
      <c r="C2091" s="36" t="s">
        <v>2408</v>
      </c>
      <c r="D2091" s="36" t="s">
        <v>2262</v>
      </c>
      <c r="E2091" s="36" t="str">
        <f t="shared" si="161"/>
        <v>_COLLE</v>
      </c>
      <c r="F2091" s="36" t="s">
        <v>47</v>
      </c>
      <c r="G2091" s="36" t="s">
        <v>2319</v>
      </c>
      <c r="H2091" s="36" t="str">
        <f t="shared" si="162"/>
        <v>_CO1NR</v>
      </c>
      <c r="I2091" s="36" t="s">
        <v>2320</v>
      </c>
      <c r="J2091" s="36" t="s">
        <v>2384</v>
      </c>
      <c r="K2091" s="36" t="str">
        <f t="shared" si="163"/>
        <v>_MCESP</v>
      </c>
      <c r="L2091" s="36" t="s">
        <v>2385</v>
      </c>
      <c r="M2091" s="36" t="s">
        <v>2403</v>
      </c>
      <c r="N2091" s="36" t="str">
        <f t="shared" si="164"/>
        <v>_MCES5</v>
      </c>
      <c r="O2091" s="36" t="s">
        <v>2404</v>
      </c>
      <c r="P2091" s="36" t="s">
        <v>2405</v>
      </c>
      <c r="Q2091" s="36" t="s">
        <v>2406</v>
      </c>
    </row>
    <row r="2092" spans="1:17">
      <c r="A2092" s="36" t="s">
        <v>9992</v>
      </c>
      <c r="B2092" s="36" t="str">
        <f t="shared" si="160"/>
        <v>_13516</v>
      </c>
      <c r="C2092" s="36" t="s">
        <v>2409</v>
      </c>
      <c r="D2092" s="36" t="s">
        <v>2262</v>
      </c>
      <c r="E2092" s="36" t="str">
        <f t="shared" si="161"/>
        <v>_COLLE</v>
      </c>
      <c r="F2092" s="36" t="s">
        <v>47</v>
      </c>
      <c r="G2092" s="36" t="s">
        <v>2319</v>
      </c>
      <c r="H2092" s="36" t="str">
        <f t="shared" si="162"/>
        <v>_CO1NR</v>
      </c>
      <c r="I2092" s="36" t="s">
        <v>2320</v>
      </c>
      <c r="J2092" s="36" t="s">
        <v>2384</v>
      </c>
      <c r="K2092" s="36" t="str">
        <f t="shared" si="163"/>
        <v>_MCESP</v>
      </c>
      <c r="L2092" s="36" t="s">
        <v>2385</v>
      </c>
      <c r="M2092" s="36" t="s">
        <v>2403</v>
      </c>
      <c r="N2092" s="36" t="str">
        <f t="shared" si="164"/>
        <v>_MCES5</v>
      </c>
      <c r="O2092" s="36" t="s">
        <v>2404</v>
      </c>
      <c r="P2092" s="36" t="s">
        <v>2405</v>
      </c>
      <c r="Q2092" s="36" t="s">
        <v>2406</v>
      </c>
    </row>
    <row r="2093" spans="1:17">
      <c r="A2093" s="36" t="s">
        <v>9993</v>
      </c>
      <c r="B2093" s="36" t="str">
        <f t="shared" si="160"/>
        <v>_13551</v>
      </c>
      <c r="C2093" s="36" t="s">
        <v>2414</v>
      </c>
      <c r="D2093" s="36" t="s">
        <v>2262</v>
      </c>
      <c r="E2093" s="36" t="str">
        <f t="shared" si="161"/>
        <v>_COLLE</v>
      </c>
      <c r="F2093" s="36" t="s">
        <v>47</v>
      </c>
      <c r="G2093" s="36" t="s">
        <v>2319</v>
      </c>
      <c r="H2093" s="36" t="str">
        <f t="shared" si="162"/>
        <v>_CO1NR</v>
      </c>
      <c r="I2093" s="36" t="s">
        <v>2320</v>
      </c>
      <c r="J2093" s="36" t="s">
        <v>2384</v>
      </c>
      <c r="K2093" s="36" t="str">
        <f t="shared" si="163"/>
        <v>_MCESP</v>
      </c>
      <c r="L2093" s="36" t="s">
        <v>2385</v>
      </c>
      <c r="M2093" s="36" t="s">
        <v>2410</v>
      </c>
      <c r="N2093" s="36" t="str">
        <f t="shared" si="164"/>
        <v>_MCESD</v>
      </c>
      <c r="O2093" s="36" t="s">
        <v>2411</v>
      </c>
      <c r="P2093" s="36" t="s">
        <v>2412</v>
      </c>
      <c r="Q2093" s="36" t="s">
        <v>2413</v>
      </c>
    </row>
    <row r="2094" spans="1:17">
      <c r="A2094" s="36" t="s">
        <v>9994</v>
      </c>
      <c r="B2094" s="36" t="str">
        <f t="shared" si="160"/>
        <v>_13553</v>
      </c>
      <c r="C2094" s="36" t="s">
        <v>2415</v>
      </c>
      <c r="D2094" s="36" t="s">
        <v>2262</v>
      </c>
      <c r="E2094" s="36" t="str">
        <f t="shared" si="161"/>
        <v>_COLLE</v>
      </c>
      <c r="F2094" s="36" t="s">
        <v>47</v>
      </c>
      <c r="G2094" s="36" t="s">
        <v>2319</v>
      </c>
      <c r="H2094" s="36" t="str">
        <f t="shared" si="162"/>
        <v>_CO1NR</v>
      </c>
      <c r="I2094" s="36" t="s">
        <v>2320</v>
      </c>
      <c r="J2094" s="36" t="s">
        <v>2384</v>
      </c>
      <c r="K2094" s="36" t="str">
        <f t="shared" si="163"/>
        <v>_MCESP</v>
      </c>
      <c r="L2094" s="36" t="s">
        <v>2385</v>
      </c>
      <c r="M2094" s="36" t="s">
        <v>2410</v>
      </c>
      <c r="N2094" s="36" t="str">
        <f t="shared" si="164"/>
        <v>_MCESD</v>
      </c>
      <c r="O2094" s="36" t="s">
        <v>2411</v>
      </c>
      <c r="P2094" s="36" t="s">
        <v>2412</v>
      </c>
      <c r="Q2094" s="36" t="s">
        <v>2413</v>
      </c>
    </row>
    <row r="2095" spans="1:17">
      <c r="A2095" s="36" t="s">
        <v>9995</v>
      </c>
      <c r="B2095" s="36" t="str">
        <f t="shared" si="160"/>
        <v>_13554</v>
      </c>
      <c r="C2095" s="36" t="s">
        <v>2416</v>
      </c>
      <c r="D2095" s="36" t="s">
        <v>2262</v>
      </c>
      <c r="E2095" s="36" t="str">
        <f t="shared" si="161"/>
        <v>_COLLE</v>
      </c>
      <c r="F2095" s="36" t="s">
        <v>47</v>
      </c>
      <c r="G2095" s="36" t="s">
        <v>2319</v>
      </c>
      <c r="H2095" s="36" t="str">
        <f t="shared" si="162"/>
        <v>_CO1NR</v>
      </c>
      <c r="I2095" s="36" t="s">
        <v>2320</v>
      </c>
      <c r="J2095" s="36" t="s">
        <v>2384</v>
      </c>
      <c r="K2095" s="36" t="str">
        <f t="shared" si="163"/>
        <v>_MCESP</v>
      </c>
      <c r="L2095" s="36" t="s">
        <v>2385</v>
      </c>
      <c r="M2095" s="36" t="s">
        <v>2410</v>
      </c>
      <c r="N2095" s="36" t="str">
        <f t="shared" si="164"/>
        <v>_MCESD</v>
      </c>
      <c r="O2095" s="36" t="s">
        <v>2411</v>
      </c>
      <c r="P2095" s="36" t="s">
        <v>2412</v>
      </c>
      <c r="Q2095" s="36" t="s">
        <v>2413</v>
      </c>
    </row>
    <row r="2096" spans="1:17">
      <c r="A2096" s="36" t="s">
        <v>9996</v>
      </c>
      <c r="B2096" s="36" t="str">
        <f t="shared" si="160"/>
        <v>_13555</v>
      </c>
      <c r="C2096" s="36" t="s">
        <v>2417</v>
      </c>
      <c r="D2096" s="36" t="s">
        <v>2262</v>
      </c>
      <c r="E2096" s="36" t="str">
        <f t="shared" si="161"/>
        <v>_COLLE</v>
      </c>
      <c r="F2096" s="36" t="s">
        <v>47</v>
      </c>
      <c r="G2096" s="36" t="s">
        <v>2319</v>
      </c>
      <c r="H2096" s="36" t="str">
        <f t="shared" si="162"/>
        <v>_CO1NR</v>
      </c>
      <c r="I2096" s="36" t="s">
        <v>2320</v>
      </c>
      <c r="J2096" s="36" t="s">
        <v>2384</v>
      </c>
      <c r="K2096" s="36" t="str">
        <f t="shared" si="163"/>
        <v>_MCESP</v>
      </c>
      <c r="L2096" s="36" t="s">
        <v>2385</v>
      </c>
      <c r="M2096" s="36" t="s">
        <v>2410</v>
      </c>
      <c r="N2096" s="36" t="str">
        <f t="shared" si="164"/>
        <v>_MCESD</v>
      </c>
      <c r="O2096" s="36" t="s">
        <v>2411</v>
      </c>
      <c r="P2096" s="36" t="s">
        <v>2412</v>
      </c>
      <c r="Q2096" s="36" t="s">
        <v>2413</v>
      </c>
    </row>
    <row r="2097" spans="1:17">
      <c r="A2097" s="36" t="s">
        <v>9997</v>
      </c>
      <c r="B2097" s="36" t="str">
        <f t="shared" si="160"/>
        <v>_13556</v>
      </c>
      <c r="C2097" s="36" t="s">
        <v>2418</v>
      </c>
      <c r="D2097" s="36" t="s">
        <v>2262</v>
      </c>
      <c r="E2097" s="36" t="str">
        <f t="shared" si="161"/>
        <v>_COLLE</v>
      </c>
      <c r="F2097" s="36" t="s">
        <v>47</v>
      </c>
      <c r="G2097" s="36" t="s">
        <v>2319</v>
      </c>
      <c r="H2097" s="36" t="str">
        <f t="shared" si="162"/>
        <v>_CO1NR</v>
      </c>
      <c r="I2097" s="36" t="s">
        <v>2320</v>
      </c>
      <c r="J2097" s="36" t="s">
        <v>2384</v>
      </c>
      <c r="K2097" s="36" t="str">
        <f t="shared" si="163"/>
        <v>_MCESP</v>
      </c>
      <c r="L2097" s="36" t="s">
        <v>2385</v>
      </c>
      <c r="M2097" s="36" t="s">
        <v>2410</v>
      </c>
      <c r="N2097" s="36" t="str">
        <f t="shared" si="164"/>
        <v>_MCESD</v>
      </c>
      <c r="O2097" s="36" t="s">
        <v>2411</v>
      </c>
      <c r="P2097" s="36" t="s">
        <v>2412</v>
      </c>
      <c r="Q2097" s="36" t="s">
        <v>2413</v>
      </c>
    </row>
    <row r="2098" spans="1:17">
      <c r="A2098" s="36" t="s">
        <v>9998</v>
      </c>
      <c r="B2098" s="36" t="str">
        <f t="shared" si="160"/>
        <v>_13550</v>
      </c>
      <c r="C2098" s="36" t="s">
        <v>2421</v>
      </c>
      <c r="D2098" s="36" t="s">
        <v>2262</v>
      </c>
      <c r="E2098" s="36" t="str">
        <f t="shared" si="161"/>
        <v>_COLLE</v>
      </c>
      <c r="F2098" s="36" t="s">
        <v>47</v>
      </c>
      <c r="G2098" s="36" t="s">
        <v>2319</v>
      </c>
      <c r="H2098" s="36" t="str">
        <f t="shared" si="162"/>
        <v>_CO1NR</v>
      </c>
      <c r="I2098" s="36" t="s">
        <v>2320</v>
      </c>
      <c r="J2098" s="36" t="s">
        <v>2384</v>
      </c>
      <c r="K2098" s="36" t="str">
        <f t="shared" si="163"/>
        <v>_MCESP</v>
      </c>
      <c r="L2098" s="36" t="s">
        <v>2385</v>
      </c>
      <c r="M2098" s="36" t="s">
        <v>2410</v>
      </c>
      <c r="N2098" s="36" t="str">
        <f t="shared" si="164"/>
        <v>_MCESD</v>
      </c>
      <c r="O2098" s="36" t="s">
        <v>2411</v>
      </c>
      <c r="P2098" s="36" t="s">
        <v>2419</v>
      </c>
      <c r="Q2098" s="36" t="s">
        <v>2420</v>
      </c>
    </row>
    <row r="2099" spans="1:17">
      <c r="A2099" s="36" t="s">
        <v>9999</v>
      </c>
      <c r="B2099" s="36" t="str">
        <f t="shared" si="160"/>
        <v>_13541</v>
      </c>
      <c r="C2099" s="36" t="s">
        <v>10000</v>
      </c>
      <c r="D2099" s="36" t="s">
        <v>2262</v>
      </c>
      <c r="E2099" s="36" t="str">
        <f t="shared" si="161"/>
        <v>_COLLE</v>
      </c>
      <c r="F2099" s="36" t="s">
        <v>47</v>
      </c>
      <c r="G2099" s="36" t="s">
        <v>2319</v>
      </c>
      <c r="H2099" s="36" t="str">
        <f t="shared" si="162"/>
        <v>_CO1NR</v>
      </c>
      <c r="I2099" s="36" t="s">
        <v>2320</v>
      </c>
      <c r="J2099" s="36" t="s">
        <v>2384</v>
      </c>
      <c r="K2099" s="36" t="str">
        <f t="shared" si="163"/>
        <v>_MCESP</v>
      </c>
      <c r="L2099" s="36" t="s">
        <v>2385</v>
      </c>
      <c r="M2099" s="36" t="s">
        <v>2422</v>
      </c>
      <c r="N2099" s="36" t="str">
        <f t="shared" si="164"/>
        <v>_MCINS</v>
      </c>
      <c r="O2099" s="36" t="s">
        <v>2423</v>
      </c>
      <c r="P2099" s="36" t="s">
        <v>2424</v>
      </c>
      <c r="Q2099" s="36" t="s">
        <v>2425</v>
      </c>
    </row>
    <row r="2100" spans="1:17">
      <c r="A2100" s="36" t="s">
        <v>10001</v>
      </c>
      <c r="B2100" s="36" t="str">
        <f t="shared" si="160"/>
        <v>_13543</v>
      </c>
      <c r="C2100" s="36" t="s">
        <v>2426</v>
      </c>
      <c r="D2100" s="36" t="s">
        <v>2262</v>
      </c>
      <c r="E2100" s="36" t="str">
        <f t="shared" si="161"/>
        <v>_COLLE</v>
      </c>
      <c r="F2100" s="36" t="s">
        <v>47</v>
      </c>
      <c r="G2100" s="36" t="s">
        <v>2319</v>
      </c>
      <c r="H2100" s="36" t="str">
        <f t="shared" si="162"/>
        <v>_CO1NR</v>
      </c>
      <c r="I2100" s="36" t="s">
        <v>2320</v>
      </c>
      <c r="J2100" s="36" t="s">
        <v>2384</v>
      </c>
      <c r="K2100" s="36" t="str">
        <f t="shared" si="163"/>
        <v>_MCESP</v>
      </c>
      <c r="L2100" s="36" t="s">
        <v>2385</v>
      </c>
      <c r="M2100" s="36" t="s">
        <v>2422</v>
      </c>
      <c r="N2100" s="36" t="str">
        <f t="shared" si="164"/>
        <v>_MCINS</v>
      </c>
      <c r="O2100" s="36" t="s">
        <v>2423</v>
      </c>
      <c r="P2100" s="36" t="s">
        <v>2424</v>
      </c>
      <c r="Q2100" s="36" t="s">
        <v>2425</v>
      </c>
    </row>
    <row r="2101" spans="1:17">
      <c r="A2101" s="36" t="s">
        <v>10002</v>
      </c>
      <c r="B2101" s="36" t="str">
        <f t="shared" si="160"/>
        <v>_13544</v>
      </c>
      <c r="C2101" s="36" t="s">
        <v>2427</v>
      </c>
      <c r="D2101" s="36" t="s">
        <v>2262</v>
      </c>
      <c r="E2101" s="36" t="str">
        <f t="shared" si="161"/>
        <v>_COLLE</v>
      </c>
      <c r="F2101" s="36" t="s">
        <v>47</v>
      </c>
      <c r="G2101" s="36" t="s">
        <v>2319</v>
      </c>
      <c r="H2101" s="36" t="str">
        <f t="shared" si="162"/>
        <v>_CO1NR</v>
      </c>
      <c r="I2101" s="36" t="s">
        <v>2320</v>
      </c>
      <c r="J2101" s="36" t="s">
        <v>2384</v>
      </c>
      <c r="K2101" s="36" t="str">
        <f t="shared" si="163"/>
        <v>_MCESP</v>
      </c>
      <c r="L2101" s="36" t="s">
        <v>2385</v>
      </c>
      <c r="M2101" s="36" t="s">
        <v>2422</v>
      </c>
      <c r="N2101" s="36" t="str">
        <f t="shared" si="164"/>
        <v>_MCINS</v>
      </c>
      <c r="O2101" s="36" t="s">
        <v>2423</v>
      </c>
      <c r="P2101" s="36" t="s">
        <v>2424</v>
      </c>
      <c r="Q2101" s="36" t="s">
        <v>2425</v>
      </c>
    </row>
    <row r="2102" spans="1:17">
      <c r="A2102" s="36" t="s">
        <v>10003</v>
      </c>
      <c r="B2102" s="36" t="str">
        <f t="shared" si="160"/>
        <v>_13545</v>
      </c>
      <c r="C2102" s="36" t="s">
        <v>2428</v>
      </c>
      <c r="D2102" s="36" t="s">
        <v>2262</v>
      </c>
      <c r="E2102" s="36" t="str">
        <f t="shared" si="161"/>
        <v>_COLLE</v>
      </c>
      <c r="F2102" s="36" t="s">
        <v>47</v>
      </c>
      <c r="G2102" s="36" t="s">
        <v>2319</v>
      </c>
      <c r="H2102" s="36" t="str">
        <f t="shared" si="162"/>
        <v>_CO1NR</v>
      </c>
      <c r="I2102" s="36" t="s">
        <v>2320</v>
      </c>
      <c r="J2102" s="36" t="s">
        <v>2384</v>
      </c>
      <c r="K2102" s="36" t="str">
        <f t="shared" si="163"/>
        <v>_MCESP</v>
      </c>
      <c r="L2102" s="36" t="s">
        <v>2385</v>
      </c>
      <c r="M2102" s="36" t="s">
        <v>2422</v>
      </c>
      <c r="N2102" s="36" t="str">
        <f t="shared" si="164"/>
        <v>_MCINS</v>
      </c>
      <c r="O2102" s="36" t="s">
        <v>2423</v>
      </c>
      <c r="P2102" s="36" t="s">
        <v>2424</v>
      </c>
      <c r="Q2102" s="36" t="s">
        <v>2425</v>
      </c>
    </row>
    <row r="2103" spans="1:17">
      <c r="A2103" s="36" t="s">
        <v>10004</v>
      </c>
      <c r="B2103" s="36" t="str">
        <f t="shared" si="160"/>
        <v>_13540</v>
      </c>
      <c r="C2103" s="36" t="s">
        <v>2431</v>
      </c>
      <c r="D2103" s="36" t="s">
        <v>2262</v>
      </c>
      <c r="E2103" s="36" t="str">
        <f t="shared" si="161"/>
        <v>_COLLE</v>
      </c>
      <c r="F2103" s="36" t="s">
        <v>47</v>
      </c>
      <c r="G2103" s="36" t="s">
        <v>2319</v>
      </c>
      <c r="H2103" s="36" t="str">
        <f t="shared" si="162"/>
        <v>_CO1NR</v>
      </c>
      <c r="I2103" s="36" t="s">
        <v>2320</v>
      </c>
      <c r="J2103" s="36" t="s">
        <v>2384</v>
      </c>
      <c r="K2103" s="36" t="str">
        <f t="shared" si="163"/>
        <v>_MCESP</v>
      </c>
      <c r="L2103" s="36" t="s">
        <v>2385</v>
      </c>
      <c r="M2103" s="36" t="s">
        <v>2422</v>
      </c>
      <c r="N2103" s="36" t="str">
        <f t="shared" si="164"/>
        <v>_MCINS</v>
      </c>
      <c r="O2103" s="36" t="s">
        <v>2423</v>
      </c>
      <c r="P2103" s="36" t="s">
        <v>2429</v>
      </c>
      <c r="Q2103" s="36" t="s">
        <v>2430</v>
      </c>
    </row>
    <row r="2104" spans="1:17">
      <c r="A2104" s="36" t="s">
        <v>10005</v>
      </c>
      <c r="B2104" s="36" t="str">
        <f t="shared" si="160"/>
        <v>_13560</v>
      </c>
      <c r="C2104" s="36" t="s">
        <v>2438</v>
      </c>
      <c r="D2104" s="36" t="s">
        <v>2262</v>
      </c>
      <c r="E2104" s="36" t="str">
        <f t="shared" si="161"/>
        <v>_COLLE</v>
      </c>
      <c r="F2104" s="36" t="s">
        <v>47</v>
      </c>
      <c r="G2104" s="36" t="s">
        <v>2319</v>
      </c>
      <c r="H2104" s="36" t="str">
        <f t="shared" si="162"/>
        <v>_CO1NR</v>
      </c>
      <c r="I2104" s="36" t="s">
        <v>2320</v>
      </c>
      <c r="J2104" s="36" t="s">
        <v>2432</v>
      </c>
      <c r="K2104" s="36" t="str">
        <f t="shared" si="163"/>
        <v>_MDNST</v>
      </c>
      <c r="L2104" s="36" t="s">
        <v>2433</v>
      </c>
      <c r="M2104" s="36" t="s">
        <v>2434</v>
      </c>
      <c r="N2104" s="36" t="str">
        <f t="shared" si="164"/>
        <v>_MDNS5</v>
      </c>
      <c r="O2104" s="36" t="s">
        <v>2435</v>
      </c>
      <c r="P2104" s="36" t="s">
        <v>2436</v>
      </c>
      <c r="Q2104" s="36" t="s">
        <v>2437</v>
      </c>
    </row>
    <row r="2105" spans="1:17">
      <c r="A2105" s="36" t="s">
        <v>10006</v>
      </c>
      <c r="B2105" s="36" t="str">
        <f t="shared" si="160"/>
        <v>_13561</v>
      </c>
      <c r="C2105" s="36" t="s">
        <v>2439</v>
      </c>
      <c r="D2105" s="36" t="s">
        <v>2262</v>
      </c>
      <c r="E2105" s="36" t="str">
        <f t="shared" si="161"/>
        <v>_COLLE</v>
      </c>
      <c r="F2105" s="36" t="s">
        <v>47</v>
      </c>
      <c r="G2105" s="36" t="s">
        <v>2319</v>
      </c>
      <c r="H2105" s="36" t="str">
        <f t="shared" si="162"/>
        <v>_CO1NR</v>
      </c>
      <c r="I2105" s="36" t="s">
        <v>2320</v>
      </c>
      <c r="J2105" s="36" t="s">
        <v>2432</v>
      </c>
      <c r="K2105" s="36" t="str">
        <f t="shared" si="163"/>
        <v>_MDNST</v>
      </c>
      <c r="L2105" s="36" t="s">
        <v>2433</v>
      </c>
      <c r="M2105" s="36" t="s">
        <v>2434</v>
      </c>
      <c r="N2105" s="36" t="str">
        <f t="shared" si="164"/>
        <v>_MDNS5</v>
      </c>
      <c r="O2105" s="36" t="s">
        <v>2435</v>
      </c>
      <c r="P2105" s="36" t="s">
        <v>2436</v>
      </c>
      <c r="Q2105" s="36" t="s">
        <v>2437</v>
      </c>
    </row>
    <row r="2106" spans="1:17">
      <c r="A2106" s="36" t="s">
        <v>10007</v>
      </c>
      <c r="B2106" s="36" t="str">
        <f t="shared" si="160"/>
        <v>_13562</v>
      </c>
      <c r="C2106" s="36" t="s">
        <v>2440</v>
      </c>
      <c r="D2106" s="36" t="s">
        <v>2262</v>
      </c>
      <c r="E2106" s="36" t="str">
        <f t="shared" si="161"/>
        <v>_COLLE</v>
      </c>
      <c r="F2106" s="36" t="s">
        <v>47</v>
      </c>
      <c r="G2106" s="36" t="s">
        <v>2319</v>
      </c>
      <c r="H2106" s="36" t="str">
        <f t="shared" si="162"/>
        <v>_CO1NR</v>
      </c>
      <c r="I2106" s="36" t="s">
        <v>2320</v>
      </c>
      <c r="J2106" s="36" t="s">
        <v>2432</v>
      </c>
      <c r="K2106" s="36" t="str">
        <f t="shared" si="163"/>
        <v>_MDNST</v>
      </c>
      <c r="L2106" s="36" t="s">
        <v>2433</v>
      </c>
      <c r="M2106" s="36" t="s">
        <v>2434</v>
      </c>
      <c r="N2106" s="36" t="str">
        <f t="shared" si="164"/>
        <v>_MDNS5</v>
      </c>
      <c r="O2106" s="36" t="s">
        <v>2435</v>
      </c>
      <c r="P2106" s="36" t="s">
        <v>2436</v>
      </c>
      <c r="Q2106" s="36" t="s">
        <v>2437</v>
      </c>
    </row>
    <row r="2107" spans="1:17">
      <c r="A2107" s="36" t="s">
        <v>10008</v>
      </c>
      <c r="B2107" s="36" t="str">
        <f t="shared" si="160"/>
        <v>_13563</v>
      </c>
      <c r="C2107" s="36" t="s">
        <v>2441</v>
      </c>
      <c r="D2107" s="36" t="s">
        <v>2262</v>
      </c>
      <c r="E2107" s="36" t="str">
        <f t="shared" si="161"/>
        <v>_COLLE</v>
      </c>
      <c r="F2107" s="36" t="s">
        <v>47</v>
      </c>
      <c r="G2107" s="36" t="s">
        <v>2319</v>
      </c>
      <c r="H2107" s="36" t="str">
        <f t="shared" si="162"/>
        <v>_CO1NR</v>
      </c>
      <c r="I2107" s="36" t="s">
        <v>2320</v>
      </c>
      <c r="J2107" s="36" t="s">
        <v>2432</v>
      </c>
      <c r="K2107" s="36" t="str">
        <f t="shared" si="163"/>
        <v>_MDNST</v>
      </c>
      <c r="L2107" s="36" t="s">
        <v>2433</v>
      </c>
      <c r="M2107" s="36" t="s">
        <v>2434</v>
      </c>
      <c r="N2107" s="36" t="str">
        <f t="shared" si="164"/>
        <v>_MDNS5</v>
      </c>
      <c r="O2107" s="36" t="s">
        <v>2435</v>
      </c>
      <c r="P2107" s="36" t="s">
        <v>2436</v>
      </c>
      <c r="Q2107" s="36" t="s">
        <v>2437</v>
      </c>
    </row>
    <row r="2108" spans="1:17">
      <c r="A2108" s="36" t="s">
        <v>10009</v>
      </c>
      <c r="B2108" s="36" t="str">
        <f t="shared" si="160"/>
        <v>_13571</v>
      </c>
      <c r="C2108" s="36" t="s">
        <v>2442</v>
      </c>
      <c r="D2108" s="36" t="s">
        <v>2262</v>
      </c>
      <c r="E2108" s="36" t="str">
        <f t="shared" si="161"/>
        <v>_COLLE</v>
      </c>
      <c r="F2108" s="36" t="s">
        <v>47</v>
      </c>
      <c r="G2108" s="36" t="s">
        <v>2319</v>
      </c>
      <c r="H2108" s="36" t="str">
        <f t="shared" si="162"/>
        <v>_CO1NR</v>
      </c>
      <c r="I2108" s="36" t="s">
        <v>2320</v>
      </c>
      <c r="J2108" s="36" t="s">
        <v>2432</v>
      </c>
      <c r="K2108" s="36" t="str">
        <f t="shared" si="163"/>
        <v>_MDNST</v>
      </c>
      <c r="L2108" s="36" t="s">
        <v>2433</v>
      </c>
      <c r="M2108" s="36" t="s">
        <v>2434</v>
      </c>
      <c r="N2108" s="36" t="str">
        <f t="shared" si="164"/>
        <v>_MDNS5</v>
      </c>
      <c r="O2108" s="36" t="s">
        <v>2435</v>
      </c>
      <c r="P2108" s="36" t="s">
        <v>2436</v>
      </c>
      <c r="Q2108" s="36" t="s">
        <v>2437</v>
      </c>
    </row>
    <row r="2109" spans="1:17">
      <c r="A2109" s="36" t="s">
        <v>10010</v>
      </c>
      <c r="B2109" s="36" t="str">
        <f t="shared" si="160"/>
        <v>_13573</v>
      </c>
      <c r="C2109" s="36" t="s">
        <v>2443</v>
      </c>
      <c r="D2109" s="36" t="s">
        <v>2262</v>
      </c>
      <c r="E2109" s="36" t="str">
        <f t="shared" si="161"/>
        <v>_COLLE</v>
      </c>
      <c r="F2109" s="36" t="s">
        <v>47</v>
      </c>
      <c r="G2109" s="36" t="s">
        <v>2319</v>
      </c>
      <c r="H2109" s="36" t="str">
        <f t="shared" si="162"/>
        <v>_CO1NR</v>
      </c>
      <c r="I2109" s="36" t="s">
        <v>2320</v>
      </c>
      <c r="J2109" s="36" t="s">
        <v>2432</v>
      </c>
      <c r="K2109" s="36" t="str">
        <f t="shared" si="163"/>
        <v>_MDNST</v>
      </c>
      <c r="L2109" s="36" t="s">
        <v>2433</v>
      </c>
      <c r="M2109" s="36" t="s">
        <v>2434</v>
      </c>
      <c r="N2109" s="36" t="str">
        <f t="shared" si="164"/>
        <v>_MDNS5</v>
      </c>
      <c r="O2109" s="36" t="s">
        <v>2435</v>
      </c>
      <c r="P2109" s="36" t="s">
        <v>2436</v>
      </c>
      <c r="Q2109" s="36" t="s">
        <v>2437</v>
      </c>
    </row>
    <row r="2110" spans="1:17">
      <c r="A2110" s="36" t="s">
        <v>10011</v>
      </c>
      <c r="B2110" s="36" t="str">
        <f t="shared" si="160"/>
        <v>_13574</v>
      </c>
      <c r="C2110" s="36" t="s">
        <v>2444</v>
      </c>
      <c r="D2110" s="36" t="s">
        <v>2262</v>
      </c>
      <c r="E2110" s="36" t="str">
        <f t="shared" si="161"/>
        <v>_COLLE</v>
      </c>
      <c r="F2110" s="36" t="s">
        <v>47</v>
      </c>
      <c r="G2110" s="36" t="s">
        <v>2319</v>
      </c>
      <c r="H2110" s="36" t="str">
        <f t="shared" si="162"/>
        <v>_CO1NR</v>
      </c>
      <c r="I2110" s="36" t="s">
        <v>2320</v>
      </c>
      <c r="J2110" s="36" t="s">
        <v>2432</v>
      </c>
      <c r="K2110" s="36" t="str">
        <f t="shared" si="163"/>
        <v>_MDNST</v>
      </c>
      <c r="L2110" s="36" t="s">
        <v>2433</v>
      </c>
      <c r="M2110" s="36" t="s">
        <v>2434</v>
      </c>
      <c r="N2110" s="36" t="str">
        <f t="shared" si="164"/>
        <v>_MDNS5</v>
      </c>
      <c r="O2110" s="36" t="s">
        <v>2435</v>
      </c>
      <c r="P2110" s="36" t="s">
        <v>2436</v>
      </c>
      <c r="Q2110" s="36" t="s">
        <v>2437</v>
      </c>
    </row>
    <row r="2111" spans="1:17">
      <c r="A2111" s="36" t="s">
        <v>10012</v>
      </c>
      <c r="B2111" s="36" t="str">
        <f t="shared" si="160"/>
        <v>_13580</v>
      </c>
      <c r="C2111" s="36" t="s">
        <v>2445</v>
      </c>
      <c r="D2111" s="36" t="s">
        <v>2262</v>
      </c>
      <c r="E2111" s="36" t="str">
        <f t="shared" si="161"/>
        <v>_COLLE</v>
      </c>
      <c r="F2111" s="36" t="s">
        <v>47</v>
      </c>
      <c r="G2111" s="36" t="s">
        <v>2319</v>
      </c>
      <c r="H2111" s="36" t="str">
        <f t="shared" si="162"/>
        <v>_CO1NR</v>
      </c>
      <c r="I2111" s="36" t="s">
        <v>2320</v>
      </c>
      <c r="J2111" s="36" t="s">
        <v>2432</v>
      </c>
      <c r="K2111" s="36" t="str">
        <f t="shared" si="163"/>
        <v>_MDNST</v>
      </c>
      <c r="L2111" s="36" t="s">
        <v>2433</v>
      </c>
      <c r="M2111" s="36" t="s">
        <v>2434</v>
      </c>
      <c r="N2111" s="36" t="str">
        <f t="shared" si="164"/>
        <v>_MDNS5</v>
      </c>
      <c r="O2111" s="36" t="s">
        <v>2435</v>
      </c>
      <c r="P2111" s="36" t="s">
        <v>2436</v>
      </c>
      <c r="Q2111" s="36" t="s">
        <v>2437</v>
      </c>
    </row>
    <row r="2112" spans="1:17">
      <c r="A2112" s="36" t="s">
        <v>10013</v>
      </c>
      <c r="B2112" s="36" t="str">
        <f t="shared" si="160"/>
        <v>_13581</v>
      </c>
      <c r="C2112" s="36" t="s">
        <v>2446</v>
      </c>
      <c r="D2112" s="36" t="s">
        <v>2262</v>
      </c>
      <c r="E2112" s="36" t="str">
        <f t="shared" si="161"/>
        <v>_COLLE</v>
      </c>
      <c r="F2112" s="36" t="s">
        <v>47</v>
      </c>
      <c r="G2112" s="36" t="s">
        <v>2319</v>
      </c>
      <c r="H2112" s="36" t="str">
        <f t="shared" si="162"/>
        <v>_CO1NR</v>
      </c>
      <c r="I2112" s="36" t="s">
        <v>2320</v>
      </c>
      <c r="J2112" s="36" t="s">
        <v>2432</v>
      </c>
      <c r="K2112" s="36" t="str">
        <f t="shared" si="163"/>
        <v>_MDNST</v>
      </c>
      <c r="L2112" s="36" t="s">
        <v>2433</v>
      </c>
      <c r="M2112" s="36" t="s">
        <v>2434</v>
      </c>
      <c r="N2112" s="36" t="str">
        <f t="shared" si="164"/>
        <v>_MDNS5</v>
      </c>
      <c r="O2112" s="36" t="s">
        <v>2435</v>
      </c>
      <c r="P2112" s="36" t="s">
        <v>2436</v>
      </c>
      <c r="Q2112" s="36" t="s">
        <v>2437</v>
      </c>
    </row>
    <row r="2113" spans="1:17">
      <c r="A2113" s="36" t="s">
        <v>10014</v>
      </c>
      <c r="B2113" s="36" t="str">
        <f t="shared" si="160"/>
        <v>_13586</v>
      </c>
      <c r="C2113" s="36" t="s">
        <v>2447</v>
      </c>
      <c r="D2113" s="36" t="s">
        <v>2262</v>
      </c>
      <c r="E2113" s="36" t="str">
        <f t="shared" si="161"/>
        <v>_COLLE</v>
      </c>
      <c r="F2113" s="36" t="s">
        <v>47</v>
      </c>
      <c r="G2113" s="36" t="s">
        <v>2319</v>
      </c>
      <c r="H2113" s="36" t="str">
        <f t="shared" si="162"/>
        <v>_CO1NR</v>
      </c>
      <c r="I2113" s="36" t="s">
        <v>2320</v>
      </c>
      <c r="J2113" s="36" t="s">
        <v>2432</v>
      </c>
      <c r="K2113" s="36" t="str">
        <f t="shared" si="163"/>
        <v>_MDNST</v>
      </c>
      <c r="L2113" s="36" t="s">
        <v>2433</v>
      </c>
      <c r="M2113" s="36" t="s">
        <v>2434</v>
      </c>
      <c r="N2113" s="36" t="str">
        <f t="shared" si="164"/>
        <v>_MDNS5</v>
      </c>
      <c r="O2113" s="36" t="s">
        <v>2435</v>
      </c>
      <c r="P2113" s="36" t="s">
        <v>2436</v>
      </c>
      <c r="Q2113" s="36" t="s">
        <v>2437</v>
      </c>
    </row>
    <row r="2114" spans="1:17">
      <c r="A2114" s="36" t="s">
        <v>10015</v>
      </c>
      <c r="B2114" s="36" t="str">
        <f t="shared" si="160"/>
        <v>_13587</v>
      </c>
      <c r="C2114" s="36" t="s">
        <v>2448</v>
      </c>
      <c r="D2114" s="36" t="s">
        <v>2262</v>
      </c>
      <c r="E2114" s="36" t="str">
        <f t="shared" si="161"/>
        <v>_COLLE</v>
      </c>
      <c r="F2114" s="36" t="s">
        <v>47</v>
      </c>
      <c r="G2114" s="36" t="s">
        <v>2319</v>
      </c>
      <c r="H2114" s="36" t="str">
        <f t="shared" si="162"/>
        <v>_CO1NR</v>
      </c>
      <c r="I2114" s="36" t="s">
        <v>2320</v>
      </c>
      <c r="J2114" s="36" t="s">
        <v>2432</v>
      </c>
      <c r="K2114" s="36" t="str">
        <f t="shared" si="163"/>
        <v>_MDNST</v>
      </c>
      <c r="L2114" s="36" t="s">
        <v>2433</v>
      </c>
      <c r="M2114" s="36" t="s">
        <v>2434</v>
      </c>
      <c r="N2114" s="36" t="str">
        <f t="shared" si="164"/>
        <v>_MDNS5</v>
      </c>
      <c r="O2114" s="36" t="s">
        <v>2435</v>
      </c>
      <c r="P2114" s="36" t="s">
        <v>2436</v>
      </c>
      <c r="Q2114" s="36" t="s">
        <v>2437</v>
      </c>
    </row>
    <row r="2115" spans="1:17">
      <c r="A2115" s="36" t="s">
        <v>10016</v>
      </c>
      <c r="B2115" s="36" t="str">
        <f t="shared" si="160"/>
        <v>_13588</v>
      </c>
      <c r="C2115" s="36" t="s">
        <v>2449</v>
      </c>
      <c r="D2115" s="36" t="s">
        <v>2262</v>
      </c>
      <c r="E2115" s="36" t="str">
        <f t="shared" si="161"/>
        <v>_COLLE</v>
      </c>
      <c r="F2115" s="36" t="s">
        <v>47</v>
      </c>
      <c r="G2115" s="36" t="s">
        <v>2319</v>
      </c>
      <c r="H2115" s="36" t="str">
        <f t="shared" si="162"/>
        <v>_CO1NR</v>
      </c>
      <c r="I2115" s="36" t="s">
        <v>2320</v>
      </c>
      <c r="J2115" s="36" t="s">
        <v>2432</v>
      </c>
      <c r="K2115" s="36" t="str">
        <f t="shared" si="163"/>
        <v>_MDNST</v>
      </c>
      <c r="L2115" s="36" t="s">
        <v>2433</v>
      </c>
      <c r="M2115" s="36" t="s">
        <v>2434</v>
      </c>
      <c r="N2115" s="36" t="str">
        <f t="shared" si="164"/>
        <v>_MDNS5</v>
      </c>
      <c r="O2115" s="36" t="s">
        <v>2435</v>
      </c>
      <c r="P2115" s="36" t="s">
        <v>2436</v>
      </c>
      <c r="Q2115" s="36" t="s">
        <v>2437</v>
      </c>
    </row>
    <row r="2116" spans="1:17">
      <c r="A2116" s="36" t="s">
        <v>10017</v>
      </c>
      <c r="B2116" s="36" t="str">
        <f t="shared" ref="B2116:B2179" si="165">"_"&amp;A2116</f>
        <v>_13589</v>
      </c>
      <c r="C2116" s="36" t="s">
        <v>2450</v>
      </c>
      <c r="D2116" s="36" t="s">
        <v>2262</v>
      </c>
      <c r="E2116" s="36" t="str">
        <f t="shared" ref="E2116:E2179" si="166">"_"&amp;D2116</f>
        <v>_COLLE</v>
      </c>
      <c r="F2116" s="36" t="s">
        <v>47</v>
      </c>
      <c r="G2116" s="36" t="s">
        <v>2319</v>
      </c>
      <c r="H2116" s="36" t="str">
        <f t="shared" ref="H2116:H2179" si="167">"_"&amp;G2116</f>
        <v>_CO1NR</v>
      </c>
      <c r="I2116" s="36" t="s">
        <v>2320</v>
      </c>
      <c r="J2116" s="36" t="s">
        <v>2432</v>
      </c>
      <c r="K2116" s="36" t="str">
        <f t="shared" ref="K2116:K2179" si="168">"_"&amp;J2116</f>
        <v>_MDNST</v>
      </c>
      <c r="L2116" s="36" t="s">
        <v>2433</v>
      </c>
      <c r="M2116" s="36" t="s">
        <v>2434</v>
      </c>
      <c r="N2116" s="36" t="str">
        <f t="shared" ref="N2116:N2179" si="169">"_"&amp;M2116</f>
        <v>_MDNS5</v>
      </c>
      <c r="O2116" s="36" t="s">
        <v>2435</v>
      </c>
      <c r="P2116" s="36" t="s">
        <v>2436</v>
      </c>
      <c r="Q2116" s="36" t="s">
        <v>2437</v>
      </c>
    </row>
    <row r="2117" spans="1:17">
      <c r="A2117" s="36" t="s">
        <v>10018</v>
      </c>
      <c r="B2117" s="36" t="str">
        <f t="shared" si="165"/>
        <v>_13590</v>
      </c>
      <c r="C2117" s="36" t="s">
        <v>2451</v>
      </c>
      <c r="D2117" s="36" t="s">
        <v>2262</v>
      </c>
      <c r="E2117" s="36" t="str">
        <f t="shared" si="166"/>
        <v>_COLLE</v>
      </c>
      <c r="F2117" s="36" t="s">
        <v>47</v>
      </c>
      <c r="G2117" s="36" t="s">
        <v>2319</v>
      </c>
      <c r="H2117" s="36" t="str">
        <f t="shared" si="167"/>
        <v>_CO1NR</v>
      </c>
      <c r="I2117" s="36" t="s">
        <v>2320</v>
      </c>
      <c r="J2117" s="36" t="s">
        <v>2432</v>
      </c>
      <c r="K2117" s="36" t="str">
        <f t="shared" si="168"/>
        <v>_MDNST</v>
      </c>
      <c r="L2117" s="36" t="s">
        <v>2433</v>
      </c>
      <c r="M2117" s="36" t="s">
        <v>2434</v>
      </c>
      <c r="N2117" s="36" t="str">
        <f t="shared" si="169"/>
        <v>_MDNS5</v>
      </c>
      <c r="O2117" s="36" t="s">
        <v>2435</v>
      </c>
      <c r="P2117" s="36" t="s">
        <v>2436</v>
      </c>
      <c r="Q2117" s="36" t="s">
        <v>2437</v>
      </c>
    </row>
    <row r="2118" spans="1:17">
      <c r="A2118" s="36" t="s">
        <v>10019</v>
      </c>
      <c r="B2118" s="36" t="str">
        <f t="shared" si="165"/>
        <v>_13595</v>
      </c>
      <c r="C2118" s="36" t="s">
        <v>10020</v>
      </c>
      <c r="D2118" s="36" t="s">
        <v>2262</v>
      </c>
      <c r="E2118" s="36" t="str">
        <f t="shared" si="166"/>
        <v>_COLLE</v>
      </c>
      <c r="F2118" s="36" t="s">
        <v>47</v>
      </c>
      <c r="G2118" s="36" t="s">
        <v>2319</v>
      </c>
      <c r="H2118" s="36" t="str">
        <f t="shared" si="167"/>
        <v>_CO1NR</v>
      </c>
      <c r="I2118" s="36" t="s">
        <v>2320</v>
      </c>
      <c r="J2118" s="36" t="s">
        <v>2432</v>
      </c>
      <c r="K2118" s="36" t="str">
        <f t="shared" si="168"/>
        <v>_MDNST</v>
      </c>
      <c r="L2118" s="36" t="s">
        <v>2433</v>
      </c>
      <c r="M2118" s="36" t="s">
        <v>2434</v>
      </c>
      <c r="N2118" s="36" t="str">
        <f t="shared" si="169"/>
        <v>_MDNS5</v>
      </c>
      <c r="O2118" s="36" t="s">
        <v>2435</v>
      </c>
      <c r="P2118" s="36" t="s">
        <v>2436</v>
      </c>
      <c r="Q2118" s="36" t="s">
        <v>2437</v>
      </c>
    </row>
    <row r="2119" spans="1:17">
      <c r="A2119" s="36" t="s">
        <v>10021</v>
      </c>
      <c r="B2119" s="36" t="str">
        <f t="shared" si="165"/>
        <v>_13596</v>
      </c>
      <c r="C2119" s="36" t="s">
        <v>2452</v>
      </c>
      <c r="D2119" s="36" t="s">
        <v>2262</v>
      </c>
      <c r="E2119" s="36" t="str">
        <f t="shared" si="166"/>
        <v>_COLLE</v>
      </c>
      <c r="F2119" s="36" t="s">
        <v>47</v>
      </c>
      <c r="G2119" s="36" t="s">
        <v>2319</v>
      </c>
      <c r="H2119" s="36" t="str">
        <f t="shared" si="167"/>
        <v>_CO1NR</v>
      </c>
      <c r="I2119" s="36" t="s">
        <v>2320</v>
      </c>
      <c r="J2119" s="36" t="s">
        <v>2432</v>
      </c>
      <c r="K2119" s="36" t="str">
        <f t="shared" si="168"/>
        <v>_MDNST</v>
      </c>
      <c r="L2119" s="36" t="s">
        <v>2433</v>
      </c>
      <c r="M2119" s="36" t="s">
        <v>2434</v>
      </c>
      <c r="N2119" s="36" t="str">
        <f t="shared" si="169"/>
        <v>_MDNS5</v>
      </c>
      <c r="O2119" s="36" t="s">
        <v>2435</v>
      </c>
      <c r="P2119" s="36" t="s">
        <v>2436</v>
      </c>
      <c r="Q2119" s="36" t="s">
        <v>2437</v>
      </c>
    </row>
    <row r="2120" spans="1:17">
      <c r="A2120" s="36" t="s">
        <v>10023</v>
      </c>
      <c r="B2120" s="36" t="str">
        <f t="shared" si="165"/>
        <v>_13651</v>
      </c>
      <c r="C2120" s="36" t="s">
        <v>2458</v>
      </c>
      <c r="D2120" s="36" t="s">
        <v>2262</v>
      </c>
      <c r="E2120" s="36" t="str">
        <f t="shared" si="166"/>
        <v>_COLLE</v>
      </c>
      <c r="F2120" s="36" t="s">
        <v>47</v>
      </c>
      <c r="G2120" s="36" t="s">
        <v>2319</v>
      </c>
      <c r="H2120" s="36" t="str">
        <f t="shared" si="167"/>
        <v>_CO1NR</v>
      </c>
      <c r="I2120" s="36" t="s">
        <v>2320</v>
      </c>
      <c r="J2120" s="36" t="s">
        <v>2453</v>
      </c>
      <c r="K2120" s="36" t="str">
        <f t="shared" si="168"/>
        <v>_MEPMB</v>
      </c>
      <c r="L2120" s="36" t="s">
        <v>2454</v>
      </c>
      <c r="M2120" s="36" t="s">
        <v>2455</v>
      </c>
      <c r="N2120" s="36" t="str">
        <f t="shared" si="169"/>
        <v>_MEGEN</v>
      </c>
      <c r="O2120" s="36" t="s">
        <v>10022</v>
      </c>
      <c r="P2120" s="36" t="s">
        <v>2456</v>
      </c>
      <c r="Q2120" s="36" t="s">
        <v>2457</v>
      </c>
    </row>
    <row r="2121" spans="1:17">
      <c r="A2121" s="36" t="s">
        <v>10024</v>
      </c>
      <c r="B2121" s="36" t="str">
        <f t="shared" si="165"/>
        <v>_13635</v>
      </c>
      <c r="C2121" s="36" t="s">
        <v>2469</v>
      </c>
      <c r="D2121" s="36" t="s">
        <v>2262</v>
      </c>
      <c r="E2121" s="36" t="str">
        <f t="shared" si="166"/>
        <v>_COLLE</v>
      </c>
      <c r="F2121" s="36" t="s">
        <v>47</v>
      </c>
      <c r="G2121" s="36" t="s">
        <v>2319</v>
      </c>
      <c r="H2121" s="36" t="str">
        <f t="shared" si="167"/>
        <v>_CO1NR</v>
      </c>
      <c r="I2121" s="36" t="s">
        <v>2320</v>
      </c>
      <c r="J2121" s="36" t="s">
        <v>2453</v>
      </c>
      <c r="K2121" s="36" t="str">
        <f t="shared" si="168"/>
        <v>_MEPMB</v>
      </c>
      <c r="L2121" s="36" t="s">
        <v>2454</v>
      </c>
      <c r="M2121" s="36" t="s">
        <v>2459</v>
      </c>
      <c r="N2121" s="36" t="str">
        <f t="shared" si="169"/>
        <v>_MEMIC</v>
      </c>
      <c r="O2121" s="36" t="s">
        <v>2460</v>
      </c>
      <c r="P2121" s="36" t="s">
        <v>2461</v>
      </c>
      <c r="Q2121" s="36" t="s">
        <v>2462</v>
      </c>
    </row>
    <row r="2122" spans="1:17">
      <c r="A2122" s="36" t="s">
        <v>10025</v>
      </c>
      <c r="B2122" s="36" t="str">
        <f t="shared" si="165"/>
        <v>_13637</v>
      </c>
      <c r="C2122" s="36" t="s">
        <v>2463</v>
      </c>
      <c r="D2122" s="36" t="s">
        <v>2262</v>
      </c>
      <c r="E2122" s="36" t="str">
        <f t="shared" si="166"/>
        <v>_COLLE</v>
      </c>
      <c r="F2122" s="36" t="s">
        <v>47</v>
      </c>
      <c r="G2122" s="36" t="s">
        <v>2319</v>
      </c>
      <c r="H2122" s="36" t="str">
        <f t="shared" si="167"/>
        <v>_CO1NR</v>
      </c>
      <c r="I2122" s="36" t="s">
        <v>2320</v>
      </c>
      <c r="J2122" s="36" t="s">
        <v>2453</v>
      </c>
      <c r="K2122" s="36" t="str">
        <f t="shared" si="168"/>
        <v>_MEPMB</v>
      </c>
      <c r="L2122" s="36" t="s">
        <v>2454</v>
      </c>
      <c r="M2122" s="36" t="s">
        <v>2459</v>
      </c>
      <c r="N2122" s="36" t="str">
        <f t="shared" si="169"/>
        <v>_MEMIC</v>
      </c>
      <c r="O2122" s="36" t="s">
        <v>2460</v>
      </c>
      <c r="P2122" s="36" t="s">
        <v>2461</v>
      </c>
      <c r="Q2122" s="36" t="s">
        <v>2462</v>
      </c>
    </row>
    <row r="2123" spans="1:17">
      <c r="A2123" s="36" t="s">
        <v>10026</v>
      </c>
      <c r="B2123" s="36" t="str">
        <f t="shared" si="165"/>
        <v>_13638</v>
      </c>
      <c r="C2123" s="36" t="s">
        <v>2464</v>
      </c>
      <c r="D2123" s="36" t="s">
        <v>2262</v>
      </c>
      <c r="E2123" s="36" t="str">
        <f t="shared" si="166"/>
        <v>_COLLE</v>
      </c>
      <c r="F2123" s="36" t="s">
        <v>47</v>
      </c>
      <c r="G2123" s="36" t="s">
        <v>2319</v>
      </c>
      <c r="H2123" s="36" t="str">
        <f t="shared" si="167"/>
        <v>_CO1NR</v>
      </c>
      <c r="I2123" s="36" t="s">
        <v>2320</v>
      </c>
      <c r="J2123" s="36" t="s">
        <v>2453</v>
      </c>
      <c r="K2123" s="36" t="str">
        <f t="shared" si="168"/>
        <v>_MEPMB</v>
      </c>
      <c r="L2123" s="36" t="s">
        <v>2454</v>
      </c>
      <c r="M2123" s="36" t="s">
        <v>2459</v>
      </c>
      <c r="N2123" s="36" t="str">
        <f t="shared" si="169"/>
        <v>_MEMIC</v>
      </c>
      <c r="O2123" s="36" t="s">
        <v>2460</v>
      </c>
      <c r="P2123" s="36" t="s">
        <v>2461</v>
      </c>
      <c r="Q2123" s="36" t="s">
        <v>2462</v>
      </c>
    </row>
    <row r="2124" spans="1:17">
      <c r="A2124" s="36" t="s">
        <v>10027</v>
      </c>
      <c r="B2124" s="36" t="str">
        <f t="shared" si="165"/>
        <v>_13645</v>
      </c>
      <c r="C2124" s="36" t="s">
        <v>2465</v>
      </c>
      <c r="D2124" s="36" t="s">
        <v>2262</v>
      </c>
      <c r="E2124" s="36" t="str">
        <f t="shared" si="166"/>
        <v>_COLLE</v>
      </c>
      <c r="F2124" s="36" t="s">
        <v>47</v>
      </c>
      <c r="G2124" s="36" t="s">
        <v>2319</v>
      </c>
      <c r="H2124" s="36" t="str">
        <f t="shared" si="167"/>
        <v>_CO1NR</v>
      </c>
      <c r="I2124" s="36" t="s">
        <v>2320</v>
      </c>
      <c r="J2124" s="36" t="s">
        <v>2453</v>
      </c>
      <c r="K2124" s="36" t="str">
        <f t="shared" si="168"/>
        <v>_MEPMB</v>
      </c>
      <c r="L2124" s="36" t="s">
        <v>2454</v>
      </c>
      <c r="M2124" s="36" t="s">
        <v>2459</v>
      </c>
      <c r="N2124" s="36" t="str">
        <f t="shared" si="169"/>
        <v>_MEMIC</v>
      </c>
      <c r="O2124" s="36" t="s">
        <v>2460</v>
      </c>
      <c r="P2124" s="36" t="s">
        <v>2461</v>
      </c>
      <c r="Q2124" s="36" t="s">
        <v>2462</v>
      </c>
    </row>
    <row r="2125" spans="1:17">
      <c r="A2125" s="36" t="s">
        <v>10028</v>
      </c>
      <c r="B2125" s="36" t="str">
        <f t="shared" si="165"/>
        <v>_13646</v>
      </c>
      <c r="C2125" s="36" t="s">
        <v>2466</v>
      </c>
      <c r="D2125" s="36" t="s">
        <v>2262</v>
      </c>
      <c r="E2125" s="36" t="str">
        <f t="shared" si="166"/>
        <v>_COLLE</v>
      </c>
      <c r="F2125" s="36" t="s">
        <v>47</v>
      </c>
      <c r="G2125" s="36" t="s">
        <v>2319</v>
      </c>
      <c r="H2125" s="36" t="str">
        <f t="shared" si="167"/>
        <v>_CO1NR</v>
      </c>
      <c r="I2125" s="36" t="s">
        <v>2320</v>
      </c>
      <c r="J2125" s="36" t="s">
        <v>2453</v>
      </c>
      <c r="K2125" s="36" t="str">
        <f t="shared" si="168"/>
        <v>_MEPMB</v>
      </c>
      <c r="L2125" s="36" t="s">
        <v>2454</v>
      </c>
      <c r="M2125" s="36" t="s">
        <v>2459</v>
      </c>
      <c r="N2125" s="36" t="str">
        <f t="shared" si="169"/>
        <v>_MEMIC</v>
      </c>
      <c r="O2125" s="36" t="s">
        <v>2460</v>
      </c>
      <c r="P2125" s="36" t="s">
        <v>2461</v>
      </c>
      <c r="Q2125" s="36" t="s">
        <v>2462</v>
      </c>
    </row>
    <row r="2126" spans="1:17">
      <c r="A2126" s="36" t="s">
        <v>10029</v>
      </c>
      <c r="B2126" s="36" t="str">
        <f t="shared" si="165"/>
        <v>_13630</v>
      </c>
      <c r="C2126" s="36" t="s">
        <v>2469</v>
      </c>
      <c r="D2126" s="36" t="s">
        <v>2262</v>
      </c>
      <c r="E2126" s="36" t="str">
        <f t="shared" si="166"/>
        <v>_COLLE</v>
      </c>
      <c r="F2126" s="36" t="s">
        <v>47</v>
      </c>
      <c r="G2126" s="36" t="s">
        <v>2319</v>
      </c>
      <c r="H2126" s="36" t="str">
        <f t="shared" si="167"/>
        <v>_CO1NR</v>
      </c>
      <c r="I2126" s="36" t="s">
        <v>2320</v>
      </c>
      <c r="J2126" s="36" t="s">
        <v>2453</v>
      </c>
      <c r="K2126" s="36" t="str">
        <f t="shared" si="168"/>
        <v>_MEPMB</v>
      </c>
      <c r="L2126" s="36" t="s">
        <v>2454</v>
      </c>
      <c r="M2126" s="36" t="s">
        <v>2459</v>
      </c>
      <c r="N2126" s="36" t="str">
        <f t="shared" si="169"/>
        <v>_MEMIC</v>
      </c>
      <c r="O2126" s="36" t="s">
        <v>2460</v>
      </c>
      <c r="P2126" s="36" t="s">
        <v>2467</v>
      </c>
      <c r="Q2126" s="36" t="s">
        <v>2468</v>
      </c>
    </row>
    <row r="2127" spans="1:17">
      <c r="A2127" s="36" t="s">
        <v>10031</v>
      </c>
      <c r="B2127" s="36" t="str">
        <f t="shared" si="165"/>
        <v>_13615</v>
      </c>
      <c r="C2127" s="36" t="s">
        <v>2480</v>
      </c>
      <c r="D2127" s="36" t="s">
        <v>2262</v>
      </c>
      <c r="E2127" s="36" t="str">
        <f t="shared" si="166"/>
        <v>_COLLE</v>
      </c>
      <c r="F2127" s="36" t="s">
        <v>47</v>
      </c>
      <c r="G2127" s="36" t="s">
        <v>2319</v>
      </c>
      <c r="H2127" s="36" t="str">
        <f t="shared" si="167"/>
        <v>_CO1NR</v>
      </c>
      <c r="I2127" s="36" t="s">
        <v>2320</v>
      </c>
      <c r="J2127" s="36" t="s">
        <v>2453</v>
      </c>
      <c r="K2127" s="36" t="str">
        <f t="shared" si="168"/>
        <v>_MEPMB</v>
      </c>
      <c r="L2127" s="36" t="s">
        <v>2454</v>
      </c>
      <c r="M2127" s="36" t="s">
        <v>2470</v>
      </c>
      <c r="N2127" s="36" t="str">
        <f t="shared" si="169"/>
        <v>_MEPLT</v>
      </c>
      <c r="O2127" s="36" t="s">
        <v>10030</v>
      </c>
      <c r="P2127" s="36" t="s">
        <v>2471</v>
      </c>
      <c r="Q2127" s="36" t="s">
        <v>2472</v>
      </c>
    </row>
    <row r="2128" spans="1:17">
      <c r="A2128" s="36" t="s">
        <v>10032</v>
      </c>
      <c r="B2128" s="36" t="str">
        <f t="shared" si="165"/>
        <v>_13617</v>
      </c>
      <c r="C2128" s="36" t="s">
        <v>2473</v>
      </c>
      <c r="D2128" s="36" t="s">
        <v>2262</v>
      </c>
      <c r="E2128" s="36" t="str">
        <f t="shared" si="166"/>
        <v>_COLLE</v>
      </c>
      <c r="F2128" s="36" t="s">
        <v>47</v>
      </c>
      <c r="G2128" s="36" t="s">
        <v>2319</v>
      </c>
      <c r="H2128" s="36" t="str">
        <f t="shared" si="167"/>
        <v>_CO1NR</v>
      </c>
      <c r="I2128" s="36" t="s">
        <v>2320</v>
      </c>
      <c r="J2128" s="36" t="s">
        <v>2453</v>
      </c>
      <c r="K2128" s="36" t="str">
        <f t="shared" si="168"/>
        <v>_MEPMB</v>
      </c>
      <c r="L2128" s="36" t="s">
        <v>2454</v>
      </c>
      <c r="M2128" s="36" t="s">
        <v>2470</v>
      </c>
      <c r="N2128" s="36" t="str">
        <f t="shared" si="169"/>
        <v>_MEPLT</v>
      </c>
      <c r="O2128" s="36" t="s">
        <v>10030</v>
      </c>
      <c r="P2128" s="36" t="s">
        <v>2471</v>
      </c>
      <c r="Q2128" s="36" t="s">
        <v>2472</v>
      </c>
    </row>
    <row r="2129" spans="1:17">
      <c r="A2129" s="36" t="s">
        <v>10033</v>
      </c>
      <c r="B2129" s="36" t="str">
        <f t="shared" si="165"/>
        <v>_13618</v>
      </c>
      <c r="C2129" s="36" t="s">
        <v>2474</v>
      </c>
      <c r="D2129" s="36" t="s">
        <v>2262</v>
      </c>
      <c r="E2129" s="36" t="str">
        <f t="shared" si="166"/>
        <v>_COLLE</v>
      </c>
      <c r="F2129" s="36" t="s">
        <v>47</v>
      </c>
      <c r="G2129" s="36" t="s">
        <v>2319</v>
      </c>
      <c r="H2129" s="36" t="str">
        <f t="shared" si="167"/>
        <v>_CO1NR</v>
      </c>
      <c r="I2129" s="36" t="s">
        <v>2320</v>
      </c>
      <c r="J2129" s="36" t="s">
        <v>2453</v>
      </c>
      <c r="K2129" s="36" t="str">
        <f t="shared" si="168"/>
        <v>_MEPMB</v>
      </c>
      <c r="L2129" s="36" t="s">
        <v>2454</v>
      </c>
      <c r="M2129" s="36" t="s">
        <v>2470</v>
      </c>
      <c r="N2129" s="36" t="str">
        <f t="shared" si="169"/>
        <v>_MEPLT</v>
      </c>
      <c r="O2129" s="36" t="s">
        <v>10030</v>
      </c>
      <c r="P2129" s="36" t="s">
        <v>2471</v>
      </c>
      <c r="Q2129" s="36" t="s">
        <v>2472</v>
      </c>
    </row>
    <row r="2130" spans="1:17">
      <c r="A2130" s="36" t="s">
        <v>10034</v>
      </c>
      <c r="B2130" s="36" t="str">
        <f t="shared" si="165"/>
        <v>_13620</v>
      </c>
      <c r="C2130" s="36" t="s">
        <v>2475</v>
      </c>
      <c r="D2130" s="36" t="s">
        <v>2262</v>
      </c>
      <c r="E2130" s="36" t="str">
        <f t="shared" si="166"/>
        <v>_COLLE</v>
      </c>
      <c r="F2130" s="36" t="s">
        <v>47</v>
      </c>
      <c r="G2130" s="36" t="s">
        <v>2319</v>
      </c>
      <c r="H2130" s="36" t="str">
        <f t="shared" si="167"/>
        <v>_CO1NR</v>
      </c>
      <c r="I2130" s="36" t="s">
        <v>2320</v>
      </c>
      <c r="J2130" s="36" t="s">
        <v>2453</v>
      </c>
      <c r="K2130" s="36" t="str">
        <f t="shared" si="168"/>
        <v>_MEPMB</v>
      </c>
      <c r="L2130" s="36" t="s">
        <v>2454</v>
      </c>
      <c r="M2130" s="36" t="s">
        <v>2470</v>
      </c>
      <c r="N2130" s="36" t="str">
        <f t="shared" si="169"/>
        <v>_MEPLT</v>
      </c>
      <c r="O2130" s="36" t="s">
        <v>10030</v>
      </c>
      <c r="P2130" s="36" t="s">
        <v>2471</v>
      </c>
      <c r="Q2130" s="36" t="s">
        <v>2472</v>
      </c>
    </row>
    <row r="2131" spans="1:17">
      <c r="A2131" s="36" t="s">
        <v>10035</v>
      </c>
      <c r="B2131" s="36" t="str">
        <f t="shared" si="165"/>
        <v>_13625</v>
      </c>
      <c r="C2131" s="36" t="s">
        <v>2476</v>
      </c>
      <c r="D2131" s="36" t="s">
        <v>2262</v>
      </c>
      <c r="E2131" s="36" t="str">
        <f t="shared" si="166"/>
        <v>_COLLE</v>
      </c>
      <c r="F2131" s="36" t="s">
        <v>47</v>
      </c>
      <c r="G2131" s="36" t="s">
        <v>2319</v>
      </c>
      <c r="H2131" s="36" t="str">
        <f t="shared" si="167"/>
        <v>_CO1NR</v>
      </c>
      <c r="I2131" s="36" t="s">
        <v>2320</v>
      </c>
      <c r="J2131" s="36" t="s">
        <v>2453</v>
      </c>
      <c r="K2131" s="36" t="str">
        <f t="shared" si="168"/>
        <v>_MEPMB</v>
      </c>
      <c r="L2131" s="36" t="s">
        <v>2454</v>
      </c>
      <c r="M2131" s="36" t="s">
        <v>2470</v>
      </c>
      <c r="N2131" s="36" t="str">
        <f t="shared" si="169"/>
        <v>_MEPLT</v>
      </c>
      <c r="O2131" s="36" t="s">
        <v>10030</v>
      </c>
      <c r="P2131" s="36" t="s">
        <v>2471</v>
      </c>
      <c r="Q2131" s="36" t="s">
        <v>2472</v>
      </c>
    </row>
    <row r="2132" spans="1:17">
      <c r="A2132" s="36" t="s">
        <v>10036</v>
      </c>
      <c r="B2132" s="36" t="str">
        <f t="shared" si="165"/>
        <v>_13626</v>
      </c>
      <c r="C2132" s="36" t="s">
        <v>2477</v>
      </c>
      <c r="D2132" s="36" t="s">
        <v>2262</v>
      </c>
      <c r="E2132" s="36" t="str">
        <f t="shared" si="166"/>
        <v>_COLLE</v>
      </c>
      <c r="F2132" s="36" t="s">
        <v>47</v>
      </c>
      <c r="G2132" s="36" t="s">
        <v>2319</v>
      </c>
      <c r="H2132" s="36" t="str">
        <f t="shared" si="167"/>
        <v>_CO1NR</v>
      </c>
      <c r="I2132" s="36" t="s">
        <v>2320</v>
      </c>
      <c r="J2132" s="36" t="s">
        <v>2453</v>
      </c>
      <c r="K2132" s="36" t="str">
        <f t="shared" si="168"/>
        <v>_MEPMB</v>
      </c>
      <c r="L2132" s="36" t="s">
        <v>2454</v>
      </c>
      <c r="M2132" s="36" t="s">
        <v>2470</v>
      </c>
      <c r="N2132" s="36" t="str">
        <f t="shared" si="169"/>
        <v>_MEPLT</v>
      </c>
      <c r="O2132" s="36" t="s">
        <v>10030</v>
      </c>
      <c r="P2132" s="36" t="s">
        <v>2471</v>
      </c>
      <c r="Q2132" s="36" t="s">
        <v>2472</v>
      </c>
    </row>
    <row r="2133" spans="1:17">
      <c r="A2133" s="36" t="s">
        <v>10037</v>
      </c>
      <c r="B2133" s="36" t="str">
        <f t="shared" si="165"/>
        <v>_13610</v>
      </c>
      <c r="C2133" s="36" t="s">
        <v>2480</v>
      </c>
      <c r="D2133" s="36" t="s">
        <v>2262</v>
      </c>
      <c r="E2133" s="36" t="str">
        <f t="shared" si="166"/>
        <v>_COLLE</v>
      </c>
      <c r="F2133" s="36" t="s">
        <v>47</v>
      </c>
      <c r="G2133" s="36" t="s">
        <v>2319</v>
      </c>
      <c r="H2133" s="36" t="str">
        <f t="shared" si="167"/>
        <v>_CO1NR</v>
      </c>
      <c r="I2133" s="36" t="s">
        <v>2320</v>
      </c>
      <c r="J2133" s="36" t="s">
        <v>2453</v>
      </c>
      <c r="K2133" s="36" t="str">
        <f t="shared" si="168"/>
        <v>_MEPMB</v>
      </c>
      <c r="L2133" s="36" t="s">
        <v>2454</v>
      </c>
      <c r="M2133" s="36" t="s">
        <v>2470</v>
      </c>
      <c r="N2133" s="36" t="str">
        <f t="shared" si="169"/>
        <v>_MEPLT</v>
      </c>
      <c r="O2133" s="36" t="s">
        <v>10030</v>
      </c>
      <c r="P2133" s="36" t="s">
        <v>2478</v>
      </c>
      <c r="Q2133" s="36" t="s">
        <v>2479</v>
      </c>
    </row>
    <row r="2134" spans="1:17">
      <c r="A2134" s="36" t="s">
        <v>10038</v>
      </c>
      <c r="B2134" s="36" t="str">
        <f t="shared" si="165"/>
        <v>_13600</v>
      </c>
      <c r="C2134" s="36" t="s">
        <v>2485</v>
      </c>
      <c r="D2134" s="36" t="s">
        <v>2262</v>
      </c>
      <c r="E2134" s="36" t="str">
        <f t="shared" si="166"/>
        <v>_COLLE</v>
      </c>
      <c r="F2134" s="36" t="s">
        <v>47</v>
      </c>
      <c r="G2134" s="36" t="s">
        <v>2319</v>
      </c>
      <c r="H2134" s="36" t="str">
        <f t="shared" si="167"/>
        <v>_CO1NR</v>
      </c>
      <c r="I2134" s="36" t="s">
        <v>2320</v>
      </c>
      <c r="J2134" s="36" t="s">
        <v>2453</v>
      </c>
      <c r="K2134" s="36" t="str">
        <f t="shared" si="168"/>
        <v>_MEPMB</v>
      </c>
      <c r="L2134" s="36" t="s">
        <v>2454</v>
      </c>
      <c r="M2134" s="36" t="s">
        <v>2481</v>
      </c>
      <c r="N2134" s="36" t="str">
        <f t="shared" si="169"/>
        <v>_MEPM5</v>
      </c>
      <c r="O2134" s="36" t="s">
        <v>2482</v>
      </c>
      <c r="P2134" s="36" t="s">
        <v>2483</v>
      </c>
      <c r="Q2134" s="36" t="s">
        <v>2484</v>
      </c>
    </row>
    <row r="2135" spans="1:17">
      <c r="A2135" s="36" t="s">
        <v>10039</v>
      </c>
      <c r="B2135" s="36" t="str">
        <f t="shared" si="165"/>
        <v>_13604</v>
      </c>
      <c r="C2135" s="36" t="s">
        <v>2486</v>
      </c>
      <c r="D2135" s="36" t="s">
        <v>2262</v>
      </c>
      <c r="E2135" s="36" t="str">
        <f t="shared" si="166"/>
        <v>_COLLE</v>
      </c>
      <c r="F2135" s="36" t="s">
        <v>47</v>
      </c>
      <c r="G2135" s="36" t="s">
        <v>2319</v>
      </c>
      <c r="H2135" s="36" t="str">
        <f t="shared" si="167"/>
        <v>_CO1NR</v>
      </c>
      <c r="I2135" s="36" t="s">
        <v>2320</v>
      </c>
      <c r="J2135" s="36" t="s">
        <v>2453</v>
      </c>
      <c r="K2135" s="36" t="str">
        <f t="shared" si="168"/>
        <v>_MEPMB</v>
      </c>
      <c r="L2135" s="36" t="s">
        <v>2454</v>
      </c>
      <c r="M2135" s="36" t="s">
        <v>2481</v>
      </c>
      <c r="N2135" s="36" t="str">
        <f t="shared" si="169"/>
        <v>_MEPM5</v>
      </c>
      <c r="O2135" s="36" t="s">
        <v>2482</v>
      </c>
      <c r="P2135" s="36" t="s">
        <v>2483</v>
      </c>
      <c r="Q2135" s="36" t="s">
        <v>2484</v>
      </c>
    </row>
    <row r="2136" spans="1:17">
      <c r="A2136" s="36" t="s">
        <v>10040</v>
      </c>
      <c r="B2136" s="36" t="str">
        <f t="shared" si="165"/>
        <v>_13605</v>
      </c>
      <c r="C2136" s="36" t="s">
        <v>2487</v>
      </c>
      <c r="D2136" s="36" t="s">
        <v>2262</v>
      </c>
      <c r="E2136" s="36" t="str">
        <f t="shared" si="166"/>
        <v>_COLLE</v>
      </c>
      <c r="F2136" s="36" t="s">
        <v>47</v>
      </c>
      <c r="G2136" s="36" t="s">
        <v>2319</v>
      </c>
      <c r="H2136" s="36" t="str">
        <f t="shared" si="167"/>
        <v>_CO1NR</v>
      </c>
      <c r="I2136" s="36" t="s">
        <v>2320</v>
      </c>
      <c r="J2136" s="36" t="s">
        <v>2453</v>
      </c>
      <c r="K2136" s="36" t="str">
        <f t="shared" si="168"/>
        <v>_MEPMB</v>
      </c>
      <c r="L2136" s="36" t="s">
        <v>2454</v>
      </c>
      <c r="M2136" s="36" t="s">
        <v>2481</v>
      </c>
      <c r="N2136" s="36" t="str">
        <f t="shared" si="169"/>
        <v>_MEPM5</v>
      </c>
      <c r="O2136" s="36" t="s">
        <v>2482</v>
      </c>
      <c r="P2136" s="36" t="s">
        <v>2483</v>
      </c>
      <c r="Q2136" s="36" t="s">
        <v>2484</v>
      </c>
    </row>
    <row r="2137" spans="1:17">
      <c r="A2137" s="36" t="s">
        <v>10041</v>
      </c>
      <c r="B2137" s="36" t="str">
        <f t="shared" si="165"/>
        <v>_15310</v>
      </c>
      <c r="C2137" s="36" t="s">
        <v>2494</v>
      </c>
      <c r="D2137" s="36" t="s">
        <v>2262</v>
      </c>
      <c r="E2137" s="36" t="str">
        <f t="shared" si="166"/>
        <v>_COLLE</v>
      </c>
      <c r="F2137" s="36" t="s">
        <v>47</v>
      </c>
      <c r="G2137" s="36" t="s">
        <v>2319</v>
      </c>
      <c r="H2137" s="36" t="str">
        <f t="shared" si="167"/>
        <v>_CO1NR</v>
      </c>
      <c r="I2137" s="36" t="s">
        <v>2320</v>
      </c>
      <c r="J2137" s="36" t="s">
        <v>2488</v>
      </c>
      <c r="K2137" s="36" t="str">
        <f t="shared" si="168"/>
        <v>_MGERG</v>
      </c>
      <c r="L2137" s="36" t="s">
        <v>2489</v>
      </c>
      <c r="M2137" s="36" t="s">
        <v>2490</v>
      </c>
      <c r="N2137" s="36" t="str">
        <f t="shared" si="169"/>
        <v>_MGER5</v>
      </c>
      <c r="O2137" s="36" t="s">
        <v>2491</v>
      </c>
      <c r="P2137" s="36" t="s">
        <v>2492</v>
      </c>
      <c r="Q2137" s="36" t="s">
        <v>2493</v>
      </c>
    </row>
    <row r="2138" spans="1:17">
      <c r="A2138" s="36" t="s">
        <v>10042</v>
      </c>
      <c r="B2138" s="36" t="str">
        <f t="shared" si="165"/>
        <v>_15311</v>
      </c>
      <c r="C2138" s="36" t="s">
        <v>2495</v>
      </c>
      <c r="D2138" s="36" t="s">
        <v>2262</v>
      </c>
      <c r="E2138" s="36" t="str">
        <f t="shared" si="166"/>
        <v>_COLLE</v>
      </c>
      <c r="F2138" s="36" t="s">
        <v>47</v>
      </c>
      <c r="G2138" s="36" t="s">
        <v>2319</v>
      </c>
      <c r="H2138" s="36" t="str">
        <f t="shared" si="167"/>
        <v>_CO1NR</v>
      </c>
      <c r="I2138" s="36" t="s">
        <v>2320</v>
      </c>
      <c r="J2138" s="36" t="s">
        <v>2488</v>
      </c>
      <c r="K2138" s="36" t="str">
        <f t="shared" si="168"/>
        <v>_MGERG</v>
      </c>
      <c r="L2138" s="36" t="s">
        <v>2489</v>
      </c>
      <c r="M2138" s="36" t="s">
        <v>2490</v>
      </c>
      <c r="N2138" s="36" t="str">
        <f t="shared" si="169"/>
        <v>_MGER5</v>
      </c>
      <c r="O2138" s="36" t="s">
        <v>2491</v>
      </c>
      <c r="P2138" s="36" t="s">
        <v>2492</v>
      </c>
      <c r="Q2138" s="36" t="s">
        <v>2493</v>
      </c>
    </row>
    <row r="2139" spans="1:17">
      <c r="A2139" s="36" t="s">
        <v>10043</v>
      </c>
      <c r="B2139" s="36" t="str">
        <f t="shared" si="165"/>
        <v>_15312</v>
      </c>
      <c r="C2139" s="36" t="s">
        <v>2496</v>
      </c>
      <c r="D2139" s="36" t="s">
        <v>2262</v>
      </c>
      <c r="E2139" s="36" t="str">
        <f t="shared" si="166"/>
        <v>_COLLE</v>
      </c>
      <c r="F2139" s="36" t="s">
        <v>47</v>
      </c>
      <c r="G2139" s="36" t="s">
        <v>2319</v>
      </c>
      <c r="H2139" s="36" t="str">
        <f t="shared" si="167"/>
        <v>_CO1NR</v>
      </c>
      <c r="I2139" s="36" t="s">
        <v>2320</v>
      </c>
      <c r="J2139" s="36" t="s">
        <v>2488</v>
      </c>
      <c r="K2139" s="36" t="str">
        <f t="shared" si="168"/>
        <v>_MGERG</v>
      </c>
      <c r="L2139" s="36" t="s">
        <v>2489</v>
      </c>
      <c r="M2139" s="36" t="s">
        <v>2490</v>
      </c>
      <c r="N2139" s="36" t="str">
        <f t="shared" si="169"/>
        <v>_MGER5</v>
      </c>
      <c r="O2139" s="36" t="s">
        <v>2491</v>
      </c>
      <c r="P2139" s="36" t="s">
        <v>2492</v>
      </c>
      <c r="Q2139" s="36" t="s">
        <v>2493</v>
      </c>
    </row>
    <row r="2140" spans="1:17">
      <c r="A2140" s="36" t="s">
        <v>10044</v>
      </c>
      <c r="B2140" s="36" t="str">
        <f t="shared" si="165"/>
        <v>_15315</v>
      </c>
      <c r="C2140" s="36" t="s">
        <v>2497</v>
      </c>
      <c r="D2140" s="36" t="s">
        <v>2262</v>
      </c>
      <c r="E2140" s="36" t="str">
        <f t="shared" si="166"/>
        <v>_COLLE</v>
      </c>
      <c r="F2140" s="36" t="s">
        <v>47</v>
      </c>
      <c r="G2140" s="36" t="s">
        <v>2319</v>
      </c>
      <c r="H2140" s="36" t="str">
        <f t="shared" si="167"/>
        <v>_CO1NR</v>
      </c>
      <c r="I2140" s="36" t="s">
        <v>2320</v>
      </c>
      <c r="J2140" s="36" t="s">
        <v>2488</v>
      </c>
      <c r="K2140" s="36" t="str">
        <f t="shared" si="168"/>
        <v>_MGERG</v>
      </c>
      <c r="L2140" s="36" t="s">
        <v>2489</v>
      </c>
      <c r="M2140" s="36" t="s">
        <v>2490</v>
      </c>
      <c r="N2140" s="36" t="str">
        <f t="shared" si="169"/>
        <v>_MGER5</v>
      </c>
      <c r="O2140" s="36" t="s">
        <v>2491</v>
      </c>
      <c r="P2140" s="36" t="s">
        <v>2492</v>
      </c>
      <c r="Q2140" s="36" t="s">
        <v>2493</v>
      </c>
    </row>
    <row r="2141" spans="1:17">
      <c r="A2141" s="36" t="s">
        <v>10045</v>
      </c>
      <c r="B2141" s="36" t="str">
        <f t="shared" si="165"/>
        <v>_31330</v>
      </c>
      <c r="C2141" s="36" t="s">
        <v>2498</v>
      </c>
      <c r="D2141" s="36" t="s">
        <v>2262</v>
      </c>
      <c r="E2141" s="36" t="str">
        <f t="shared" si="166"/>
        <v>_COLLE</v>
      </c>
      <c r="F2141" s="36" t="s">
        <v>47</v>
      </c>
      <c r="G2141" s="36" t="s">
        <v>2319</v>
      </c>
      <c r="H2141" s="36" t="str">
        <f t="shared" si="167"/>
        <v>_CO1NR</v>
      </c>
      <c r="I2141" s="36" t="s">
        <v>2320</v>
      </c>
      <c r="J2141" s="36" t="s">
        <v>2488</v>
      </c>
      <c r="K2141" s="36" t="str">
        <f t="shared" si="168"/>
        <v>_MGERG</v>
      </c>
      <c r="L2141" s="36" t="s">
        <v>2489</v>
      </c>
      <c r="M2141" s="36" t="s">
        <v>2490</v>
      </c>
      <c r="N2141" s="36" t="str">
        <f t="shared" si="169"/>
        <v>_MGER5</v>
      </c>
      <c r="O2141" s="36" t="s">
        <v>2491</v>
      </c>
      <c r="P2141" s="36" t="s">
        <v>2492</v>
      </c>
      <c r="Q2141" s="36" t="s">
        <v>2493</v>
      </c>
    </row>
    <row r="2142" spans="1:17">
      <c r="A2142" s="36" t="s">
        <v>10046</v>
      </c>
      <c r="B2142" s="36" t="str">
        <f t="shared" si="165"/>
        <v>_31331</v>
      </c>
      <c r="C2142" s="36" t="s">
        <v>2499</v>
      </c>
      <c r="D2142" s="36" t="s">
        <v>2262</v>
      </c>
      <c r="E2142" s="36" t="str">
        <f t="shared" si="166"/>
        <v>_COLLE</v>
      </c>
      <c r="F2142" s="36" t="s">
        <v>47</v>
      </c>
      <c r="G2142" s="36" t="s">
        <v>2319</v>
      </c>
      <c r="H2142" s="36" t="str">
        <f t="shared" si="167"/>
        <v>_CO1NR</v>
      </c>
      <c r="I2142" s="36" t="s">
        <v>2320</v>
      </c>
      <c r="J2142" s="36" t="s">
        <v>2488</v>
      </c>
      <c r="K2142" s="36" t="str">
        <f t="shared" si="168"/>
        <v>_MGERG</v>
      </c>
      <c r="L2142" s="36" t="s">
        <v>2489</v>
      </c>
      <c r="M2142" s="36" t="s">
        <v>2490</v>
      </c>
      <c r="N2142" s="36" t="str">
        <f t="shared" si="169"/>
        <v>_MGER5</v>
      </c>
      <c r="O2142" s="36" t="s">
        <v>2491</v>
      </c>
      <c r="P2142" s="36" t="s">
        <v>2492</v>
      </c>
      <c r="Q2142" s="36" t="s">
        <v>2493</v>
      </c>
    </row>
    <row r="2143" spans="1:17">
      <c r="A2143" s="36" t="s">
        <v>10047</v>
      </c>
      <c r="B2143" s="36" t="str">
        <f t="shared" si="165"/>
        <v>_10665</v>
      </c>
      <c r="C2143" s="36" t="s">
        <v>2508</v>
      </c>
      <c r="D2143" s="36" t="s">
        <v>2262</v>
      </c>
      <c r="E2143" s="36" t="str">
        <f t="shared" si="166"/>
        <v>_COLLE</v>
      </c>
      <c r="F2143" s="36" t="s">
        <v>47</v>
      </c>
      <c r="G2143" s="36" t="s">
        <v>2500</v>
      </c>
      <c r="H2143" s="36" t="str">
        <f t="shared" si="167"/>
        <v>_COCHM</v>
      </c>
      <c r="I2143" s="36" t="s">
        <v>2501</v>
      </c>
      <c r="J2143" s="36" t="s">
        <v>2502</v>
      </c>
      <c r="K2143" s="36" t="str">
        <f t="shared" si="168"/>
        <v>_CCHEM</v>
      </c>
      <c r="L2143" s="36" t="s">
        <v>2503</v>
      </c>
      <c r="M2143" s="36" t="s">
        <v>2504</v>
      </c>
      <c r="N2143" s="36" t="str">
        <f t="shared" si="169"/>
        <v>_CCCHE</v>
      </c>
      <c r="O2143" s="36" t="s">
        <v>2505</v>
      </c>
      <c r="P2143" s="36" t="s">
        <v>2506</v>
      </c>
      <c r="Q2143" s="36" t="s">
        <v>2507</v>
      </c>
    </row>
    <row r="2144" spans="1:17">
      <c r="A2144" s="36" t="s">
        <v>10048</v>
      </c>
      <c r="B2144" s="36" t="str">
        <f t="shared" si="165"/>
        <v>_10667</v>
      </c>
      <c r="C2144" s="36" t="s">
        <v>2509</v>
      </c>
      <c r="D2144" s="36" t="s">
        <v>2262</v>
      </c>
      <c r="E2144" s="36" t="str">
        <f t="shared" si="166"/>
        <v>_COLLE</v>
      </c>
      <c r="F2144" s="36" t="s">
        <v>47</v>
      </c>
      <c r="G2144" s="36" t="s">
        <v>2500</v>
      </c>
      <c r="H2144" s="36" t="str">
        <f t="shared" si="167"/>
        <v>_COCHM</v>
      </c>
      <c r="I2144" s="36" t="s">
        <v>2501</v>
      </c>
      <c r="J2144" s="36" t="s">
        <v>2502</v>
      </c>
      <c r="K2144" s="36" t="str">
        <f t="shared" si="168"/>
        <v>_CCHEM</v>
      </c>
      <c r="L2144" s="36" t="s">
        <v>2503</v>
      </c>
      <c r="M2144" s="36" t="s">
        <v>2504</v>
      </c>
      <c r="N2144" s="36" t="str">
        <f t="shared" si="169"/>
        <v>_CCCHE</v>
      </c>
      <c r="O2144" s="36" t="s">
        <v>2505</v>
      </c>
      <c r="P2144" s="36" t="s">
        <v>2506</v>
      </c>
      <c r="Q2144" s="36" t="s">
        <v>2507</v>
      </c>
    </row>
    <row r="2145" spans="1:17">
      <c r="A2145" s="36" t="s">
        <v>10049</v>
      </c>
      <c r="B2145" s="36" t="str">
        <f t="shared" si="165"/>
        <v>_10670</v>
      </c>
      <c r="C2145" s="36" t="s">
        <v>2510</v>
      </c>
      <c r="D2145" s="36" t="s">
        <v>2262</v>
      </c>
      <c r="E2145" s="36" t="str">
        <f t="shared" si="166"/>
        <v>_COLLE</v>
      </c>
      <c r="F2145" s="36" t="s">
        <v>47</v>
      </c>
      <c r="G2145" s="36" t="s">
        <v>2500</v>
      </c>
      <c r="H2145" s="36" t="str">
        <f t="shared" si="167"/>
        <v>_COCHM</v>
      </c>
      <c r="I2145" s="36" t="s">
        <v>2501</v>
      </c>
      <c r="J2145" s="36" t="s">
        <v>2502</v>
      </c>
      <c r="K2145" s="36" t="str">
        <f t="shared" si="168"/>
        <v>_CCHEM</v>
      </c>
      <c r="L2145" s="36" t="s">
        <v>2503</v>
      </c>
      <c r="M2145" s="36" t="s">
        <v>2504</v>
      </c>
      <c r="N2145" s="36" t="str">
        <f t="shared" si="169"/>
        <v>_CCCHE</v>
      </c>
      <c r="O2145" s="36" t="s">
        <v>2505</v>
      </c>
      <c r="P2145" s="36" t="s">
        <v>2506</v>
      </c>
      <c r="Q2145" s="36" t="s">
        <v>2507</v>
      </c>
    </row>
    <row r="2146" spans="1:17">
      <c r="A2146" s="36" t="s">
        <v>10050</v>
      </c>
      <c r="B2146" s="36" t="str">
        <f t="shared" si="165"/>
        <v>_10673</v>
      </c>
      <c r="C2146" s="36" t="s">
        <v>10051</v>
      </c>
      <c r="D2146" s="36" t="s">
        <v>2262</v>
      </c>
      <c r="E2146" s="36" t="str">
        <f t="shared" si="166"/>
        <v>_COLLE</v>
      </c>
      <c r="F2146" s="36" t="s">
        <v>47</v>
      </c>
      <c r="G2146" s="36" t="s">
        <v>2500</v>
      </c>
      <c r="H2146" s="36" t="str">
        <f t="shared" si="167"/>
        <v>_COCHM</v>
      </c>
      <c r="I2146" s="36" t="s">
        <v>2501</v>
      </c>
      <c r="J2146" s="36" t="s">
        <v>2502</v>
      </c>
      <c r="K2146" s="36" t="str">
        <f t="shared" si="168"/>
        <v>_CCHEM</v>
      </c>
      <c r="L2146" s="36" t="s">
        <v>2503</v>
      </c>
      <c r="M2146" s="36" t="s">
        <v>2504</v>
      </c>
      <c r="N2146" s="36" t="str">
        <f t="shared" si="169"/>
        <v>_CCCHE</v>
      </c>
      <c r="O2146" s="36" t="s">
        <v>2505</v>
      </c>
      <c r="P2146" s="36" t="s">
        <v>2506</v>
      </c>
      <c r="Q2146" s="36" t="s">
        <v>2507</v>
      </c>
    </row>
    <row r="2147" spans="1:17">
      <c r="A2147" s="36" t="s">
        <v>10052</v>
      </c>
      <c r="B2147" s="36" t="str">
        <f t="shared" si="165"/>
        <v>_10675</v>
      </c>
      <c r="C2147" s="36" t="s">
        <v>6373</v>
      </c>
      <c r="D2147" s="36" t="s">
        <v>2262</v>
      </c>
      <c r="E2147" s="36" t="str">
        <f t="shared" si="166"/>
        <v>_COLLE</v>
      </c>
      <c r="F2147" s="36" t="s">
        <v>47</v>
      </c>
      <c r="G2147" s="36" t="s">
        <v>2500</v>
      </c>
      <c r="H2147" s="36" t="str">
        <f t="shared" si="167"/>
        <v>_COCHM</v>
      </c>
      <c r="I2147" s="36" t="s">
        <v>2501</v>
      </c>
      <c r="J2147" s="36" t="s">
        <v>2502</v>
      </c>
      <c r="K2147" s="36" t="str">
        <f t="shared" si="168"/>
        <v>_CCHEM</v>
      </c>
      <c r="L2147" s="36" t="s">
        <v>2503</v>
      </c>
      <c r="M2147" s="36" t="s">
        <v>2504</v>
      </c>
      <c r="N2147" s="36" t="str">
        <f t="shared" si="169"/>
        <v>_CCCHE</v>
      </c>
      <c r="O2147" s="36" t="s">
        <v>2505</v>
      </c>
      <c r="P2147" s="36" t="s">
        <v>2506</v>
      </c>
      <c r="Q2147" s="36" t="s">
        <v>2507</v>
      </c>
    </row>
    <row r="2148" spans="1:17">
      <c r="A2148" s="36" t="s">
        <v>10053</v>
      </c>
      <c r="B2148" s="36" t="str">
        <f t="shared" si="165"/>
        <v>_10676</v>
      </c>
      <c r="C2148" s="36" t="s">
        <v>7375</v>
      </c>
      <c r="D2148" s="36" t="s">
        <v>2262</v>
      </c>
      <c r="E2148" s="36" t="str">
        <f t="shared" si="166"/>
        <v>_COLLE</v>
      </c>
      <c r="F2148" s="36" t="s">
        <v>47</v>
      </c>
      <c r="G2148" s="36" t="s">
        <v>2500</v>
      </c>
      <c r="H2148" s="36" t="str">
        <f t="shared" si="167"/>
        <v>_COCHM</v>
      </c>
      <c r="I2148" s="36" t="s">
        <v>2501</v>
      </c>
      <c r="J2148" s="36" t="s">
        <v>2502</v>
      </c>
      <c r="K2148" s="36" t="str">
        <f t="shared" si="168"/>
        <v>_CCHEM</v>
      </c>
      <c r="L2148" s="36" t="s">
        <v>2503</v>
      </c>
      <c r="M2148" s="36" t="s">
        <v>2504</v>
      </c>
      <c r="N2148" s="36" t="str">
        <f t="shared" si="169"/>
        <v>_CCCHE</v>
      </c>
      <c r="O2148" s="36" t="s">
        <v>2505</v>
      </c>
      <c r="P2148" s="36" t="s">
        <v>2506</v>
      </c>
      <c r="Q2148" s="36" t="s">
        <v>2507</v>
      </c>
    </row>
    <row r="2149" spans="1:17">
      <c r="A2149" s="36" t="s">
        <v>10054</v>
      </c>
      <c r="B2149" s="36" t="str">
        <f t="shared" si="165"/>
        <v>_10700</v>
      </c>
      <c r="C2149" s="36" t="s">
        <v>2511</v>
      </c>
      <c r="D2149" s="36" t="s">
        <v>2262</v>
      </c>
      <c r="E2149" s="36" t="str">
        <f t="shared" si="166"/>
        <v>_COLLE</v>
      </c>
      <c r="F2149" s="36" t="s">
        <v>47</v>
      </c>
      <c r="G2149" s="36" t="s">
        <v>2500</v>
      </c>
      <c r="H2149" s="36" t="str">
        <f t="shared" si="167"/>
        <v>_COCHM</v>
      </c>
      <c r="I2149" s="36" t="s">
        <v>2501</v>
      </c>
      <c r="J2149" s="36" t="s">
        <v>2502</v>
      </c>
      <c r="K2149" s="36" t="str">
        <f t="shared" si="168"/>
        <v>_CCHEM</v>
      </c>
      <c r="L2149" s="36" t="s">
        <v>2503</v>
      </c>
      <c r="M2149" s="36" t="s">
        <v>2504</v>
      </c>
      <c r="N2149" s="36" t="str">
        <f t="shared" si="169"/>
        <v>_CCCHE</v>
      </c>
      <c r="O2149" s="36" t="s">
        <v>2505</v>
      </c>
      <c r="P2149" s="36" t="s">
        <v>2506</v>
      </c>
      <c r="Q2149" s="36" t="s">
        <v>2507</v>
      </c>
    </row>
    <row r="2150" spans="1:17">
      <c r="A2150" s="36" t="s">
        <v>10055</v>
      </c>
      <c r="B2150" s="36" t="str">
        <f t="shared" si="165"/>
        <v>_10720</v>
      </c>
      <c r="C2150" s="36" t="s">
        <v>2512</v>
      </c>
      <c r="D2150" s="36" t="s">
        <v>2262</v>
      </c>
      <c r="E2150" s="36" t="str">
        <f t="shared" si="166"/>
        <v>_COLLE</v>
      </c>
      <c r="F2150" s="36" t="s">
        <v>47</v>
      </c>
      <c r="G2150" s="36" t="s">
        <v>2500</v>
      </c>
      <c r="H2150" s="36" t="str">
        <f t="shared" si="167"/>
        <v>_COCHM</v>
      </c>
      <c r="I2150" s="36" t="s">
        <v>2501</v>
      </c>
      <c r="J2150" s="36" t="s">
        <v>2502</v>
      </c>
      <c r="K2150" s="36" t="str">
        <f t="shared" si="168"/>
        <v>_CCHEM</v>
      </c>
      <c r="L2150" s="36" t="s">
        <v>2503</v>
      </c>
      <c r="M2150" s="36" t="s">
        <v>2504</v>
      </c>
      <c r="N2150" s="36" t="str">
        <f t="shared" si="169"/>
        <v>_CCCHE</v>
      </c>
      <c r="O2150" s="36" t="s">
        <v>2505</v>
      </c>
      <c r="P2150" s="36" t="s">
        <v>2506</v>
      </c>
      <c r="Q2150" s="36" t="s">
        <v>2507</v>
      </c>
    </row>
    <row r="2151" spans="1:17">
      <c r="A2151" s="36" t="s">
        <v>10056</v>
      </c>
      <c r="B2151" s="36" t="str">
        <f t="shared" si="165"/>
        <v>_10805</v>
      </c>
      <c r="C2151" s="36" t="s">
        <v>2513</v>
      </c>
      <c r="D2151" s="36" t="s">
        <v>2262</v>
      </c>
      <c r="E2151" s="36" t="str">
        <f t="shared" si="166"/>
        <v>_COLLE</v>
      </c>
      <c r="F2151" s="36" t="s">
        <v>47</v>
      </c>
      <c r="G2151" s="36" t="s">
        <v>2500</v>
      </c>
      <c r="H2151" s="36" t="str">
        <f t="shared" si="167"/>
        <v>_COCHM</v>
      </c>
      <c r="I2151" s="36" t="s">
        <v>2501</v>
      </c>
      <c r="J2151" s="36" t="s">
        <v>2502</v>
      </c>
      <c r="K2151" s="36" t="str">
        <f t="shared" si="168"/>
        <v>_CCHEM</v>
      </c>
      <c r="L2151" s="36" t="s">
        <v>2503</v>
      </c>
      <c r="M2151" s="36" t="s">
        <v>2504</v>
      </c>
      <c r="N2151" s="36" t="str">
        <f t="shared" si="169"/>
        <v>_CCCHE</v>
      </c>
      <c r="O2151" s="36" t="s">
        <v>2505</v>
      </c>
      <c r="P2151" s="36" t="s">
        <v>2506</v>
      </c>
      <c r="Q2151" s="36" t="s">
        <v>2507</v>
      </c>
    </row>
    <row r="2152" spans="1:17">
      <c r="A2152" s="36" t="s">
        <v>10057</v>
      </c>
      <c r="B2152" s="36" t="str">
        <f t="shared" si="165"/>
        <v>_10806</v>
      </c>
      <c r="C2152" s="36" t="s">
        <v>6351</v>
      </c>
      <c r="D2152" s="36" t="s">
        <v>2262</v>
      </c>
      <c r="E2152" s="36" t="str">
        <f t="shared" si="166"/>
        <v>_COLLE</v>
      </c>
      <c r="F2152" s="36" t="s">
        <v>47</v>
      </c>
      <c r="G2152" s="36" t="s">
        <v>2500</v>
      </c>
      <c r="H2152" s="36" t="str">
        <f t="shared" si="167"/>
        <v>_COCHM</v>
      </c>
      <c r="I2152" s="36" t="s">
        <v>2501</v>
      </c>
      <c r="J2152" s="36" t="s">
        <v>2502</v>
      </c>
      <c r="K2152" s="36" t="str">
        <f t="shared" si="168"/>
        <v>_CCHEM</v>
      </c>
      <c r="L2152" s="36" t="s">
        <v>2503</v>
      </c>
      <c r="M2152" s="36" t="s">
        <v>2504</v>
      </c>
      <c r="N2152" s="36" t="str">
        <f t="shared" si="169"/>
        <v>_CCCHE</v>
      </c>
      <c r="O2152" s="36" t="s">
        <v>2505</v>
      </c>
      <c r="P2152" s="36" t="s">
        <v>2506</v>
      </c>
      <c r="Q2152" s="36" t="s">
        <v>2507</v>
      </c>
    </row>
    <row r="2153" spans="1:17">
      <c r="A2153" s="36" t="s">
        <v>10058</v>
      </c>
      <c r="B2153" s="36" t="str">
        <f t="shared" si="165"/>
        <v>_10967</v>
      </c>
      <c r="C2153" s="36" t="s">
        <v>2520</v>
      </c>
      <c r="D2153" s="36" t="s">
        <v>2262</v>
      </c>
      <c r="E2153" s="36" t="str">
        <f t="shared" si="166"/>
        <v>_COLLE</v>
      </c>
      <c r="F2153" s="36" t="s">
        <v>47</v>
      </c>
      <c r="G2153" s="36" t="s">
        <v>2500</v>
      </c>
      <c r="H2153" s="36" t="str">
        <f t="shared" si="167"/>
        <v>_COCHM</v>
      </c>
      <c r="I2153" s="36" t="s">
        <v>2501</v>
      </c>
      <c r="J2153" s="36" t="s">
        <v>2514</v>
      </c>
      <c r="K2153" s="36" t="str">
        <f t="shared" si="168"/>
        <v>_CDCDN</v>
      </c>
      <c r="L2153" s="36" t="s">
        <v>2515</v>
      </c>
      <c r="M2153" s="36" t="s">
        <v>2516</v>
      </c>
      <c r="N2153" s="36" t="str">
        <f t="shared" si="169"/>
        <v>_CDDOF</v>
      </c>
      <c r="O2153" s="36" t="s">
        <v>2517</v>
      </c>
      <c r="P2153" s="36" t="s">
        <v>2518</v>
      </c>
      <c r="Q2153" s="36" t="s">
        <v>2519</v>
      </c>
    </row>
    <row r="2154" spans="1:17">
      <c r="A2154" s="36" t="s">
        <v>10059</v>
      </c>
      <c r="B2154" s="36" t="str">
        <f t="shared" si="165"/>
        <v>_10968</v>
      </c>
      <c r="C2154" s="36" t="s">
        <v>2521</v>
      </c>
      <c r="D2154" s="36" t="s">
        <v>2262</v>
      </c>
      <c r="E2154" s="36" t="str">
        <f t="shared" si="166"/>
        <v>_COLLE</v>
      </c>
      <c r="F2154" s="36" t="s">
        <v>47</v>
      </c>
      <c r="G2154" s="36" t="s">
        <v>2500</v>
      </c>
      <c r="H2154" s="36" t="str">
        <f t="shared" si="167"/>
        <v>_COCHM</v>
      </c>
      <c r="I2154" s="36" t="s">
        <v>2501</v>
      </c>
      <c r="J2154" s="36" t="s">
        <v>2514</v>
      </c>
      <c r="K2154" s="36" t="str">
        <f t="shared" si="168"/>
        <v>_CDCDN</v>
      </c>
      <c r="L2154" s="36" t="s">
        <v>2515</v>
      </c>
      <c r="M2154" s="36" t="s">
        <v>2516</v>
      </c>
      <c r="N2154" s="36" t="str">
        <f t="shared" si="169"/>
        <v>_CDDOF</v>
      </c>
      <c r="O2154" s="36" t="s">
        <v>2517</v>
      </c>
      <c r="P2154" s="36" t="s">
        <v>2518</v>
      </c>
      <c r="Q2154" s="36" t="s">
        <v>2519</v>
      </c>
    </row>
    <row r="2155" spans="1:17">
      <c r="A2155" s="36" t="s">
        <v>10060</v>
      </c>
      <c r="B2155" s="36" t="str">
        <f t="shared" si="165"/>
        <v>_10972</v>
      </c>
      <c r="C2155" s="36" t="s">
        <v>2522</v>
      </c>
      <c r="D2155" s="36" t="s">
        <v>2262</v>
      </c>
      <c r="E2155" s="36" t="str">
        <f t="shared" si="166"/>
        <v>_COLLE</v>
      </c>
      <c r="F2155" s="36" t="s">
        <v>47</v>
      </c>
      <c r="G2155" s="36" t="s">
        <v>2500</v>
      </c>
      <c r="H2155" s="36" t="str">
        <f t="shared" si="167"/>
        <v>_COCHM</v>
      </c>
      <c r="I2155" s="36" t="s">
        <v>2501</v>
      </c>
      <c r="J2155" s="36" t="s">
        <v>2514</v>
      </c>
      <c r="K2155" s="36" t="str">
        <f t="shared" si="168"/>
        <v>_CDCDN</v>
      </c>
      <c r="L2155" s="36" t="s">
        <v>2515</v>
      </c>
      <c r="M2155" s="36" t="s">
        <v>2516</v>
      </c>
      <c r="N2155" s="36" t="str">
        <f t="shared" si="169"/>
        <v>_CDDOF</v>
      </c>
      <c r="O2155" s="36" t="s">
        <v>2517</v>
      </c>
      <c r="P2155" s="36" t="s">
        <v>2518</v>
      </c>
      <c r="Q2155" s="36" t="s">
        <v>2519</v>
      </c>
    </row>
    <row r="2156" spans="1:17">
      <c r="A2156" s="36" t="s">
        <v>10061</v>
      </c>
      <c r="B2156" s="36" t="str">
        <f t="shared" si="165"/>
        <v>_10973</v>
      </c>
      <c r="C2156" s="36" t="s">
        <v>2523</v>
      </c>
      <c r="D2156" s="36" t="s">
        <v>2262</v>
      </c>
      <c r="E2156" s="36" t="str">
        <f t="shared" si="166"/>
        <v>_COLLE</v>
      </c>
      <c r="F2156" s="36" t="s">
        <v>47</v>
      </c>
      <c r="G2156" s="36" t="s">
        <v>2500</v>
      </c>
      <c r="H2156" s="36" t="str">
        <f t="shared" si="167"/>
        <v>_COCHM</v>
      </c>
      <c r="I2156" s="36" t="s">
        <v>2501</v>
      </c>
      <c r="J2156" s="36" t="s">
        <v>2514</v>
      </c>
      <c r="K2156" s="36" t="str">
        <f t="shared" si="168"/>
        <v>_CDCDN</v>
      </c>
      <c r="L2156" s="36" t="s">
        <v>2515</v>
      </c>
      <c r="M2156" s="36" t="s">
        <v>2516</v>
      </c>
      <c r="N2156" s="36" t="str">
        <f t="shared" si="169"/>
        <v>_CDDOF</v>
      </c>
      <c r="O2156" s="36" t="s">
        <v>2517</v>
      </c>
      <c r="P2156" s="36" t="s">
        <v>2518</v>
      </c>
      <c r="Q2156" s="36" t="s">
        <v>2519</v>
      </c>
    </row>
    <row r="2157" spans="1:17">
      <c r="A2157" s="36" t="s">
        <v>10062</v>
      </c>
      <c r="B2157" s="36" t="str">
        <f t="shared" si="165"/>
        <v>_10974</v>
      </c>
      <c r="C2157" s="36" t="s">
        <v>2524</v>
      </c>
      <c r="D2157" s="36" t="s">
        <v>2262</v>
      </c>
      <c r="E2157" s="36" t="str">
        <f t="shared" si="166"/>
        <v>_COLLE</v>
      </c>
      <c r="F2157" s="36" t="s">
        <v>47</v>
      </c>
      <c r="G2157" s="36" t="s">
        <v>2500</v>
      </c>
      <c r="H2157" s="36" t="str">
        <f t="shared" si="167"/>
        <v>_COCHM</v>
      </c>
      <c r="I2157" s="36" t="s">
        <v>2501</v>
      </c>
      <c r="J2157" s="36" t="s">
        <v>2514</v>
      </c>
      <c r="K2157" s="36" t="str">
        <f t="shared" si="168"/>
        <v>_CDCDN</v>
      </c>
      <c r="L2157" s="36" t="s">
        <v>2515</v>
      </c>
      <c r="M2157" s="36" t="s">
        <v>2516</v>
      </c>
      <c r="N2157" s="36" t="str">
        <f t="shared" si="169"/>
        <v>_CDDOF</v>
      </c>
      <c r="O2157" s="36" t="s">
        <v>2517</v>
      </c>
      <c r="P2157" s="36" t="s">
        <v>2518</v>
      </c>
      <c r="Q2157" s="36" t="s">
        <v>2519</v>
      </c>
    </row>
    <row r="2158" spans="1:17">
      <c r="A2158" s="36" t="s">
        <v>10063</v>
      </c>
      <c r="B2158" s="36" t="str">
        <f t="shared" si="165"/>
        <v>_11010</v>
      </c>
      <c r="C2158" s="36" t="s">
        <v>2529</v>
      </c>
      <c r="D2158" s="36" t="s">
        <v>2262</v>
      </c>
      <c r="E2158" s="36" t="str">
        <f t="shared" si="166"/>
        <v>_COLLE</v>
      </c>
      <c r="F2158" s="36" t="s">
        <v>47</v>
      </c>
      <c r="G2158" s="36" t="s">
        <v>2500</v>
      </c>
      <c r="H2158" s="36" t="str">
        <f t="shared" si="167"/>
        <v>_COCHM</v>
      </c>
      <c r="I2158" s="36" t="s">
        <v>2501</v>
      </c>
      <c r="J2158" s="36" t="s">
        <v>2514</v>
      </c>
      <c r="K2158" s="36" t="str">
        <f t="shared" si="168"/>
        <v>_CDCDN</v>
      </c>
      <c r="L2158" s="36" t="s">
        <v>2515</v>
      </c>
      <c r="M2158" s="36" t="s">
        <v>2525</v>
      </c>
      <c r="N2158" s="36" t="str">
        <f t="shared" si="169"/>
        <v>_CDSVS</v>
      </c>
      <c r="O2158" s="36" t="s">
        <v>2526</v>
      </c>
      <c r="P2158" s="36" t="s">
        <v>2527</v>
      </c>
      <c r="Q2158" s="36" t="s">
        <v>2528</v>
      </c>
    </row>
    <row r="2159" spans="1:17">
      <c r="A2159" s="36" t="s">
        <v>10064</v>
      </c>
      <c r="B2159" s="36" t="str">
        <f t="shared" si="165"/>
        <v>_11020</v>
      </c>
      <c r="C2159" s="36" t="s">
        <v>2530</v>
      </c>
      <c r="D2159" s="36" t="s">
        <v>2262</v>
      </c>
      <c r="E2159" s="36" t="str">
        <f t="shared" si="166"/>
        <v>_COLLE</v>
      </c>
      <c r="F2159" s="36" t="s">
        <v>47</v>
      </c>
      <c r="G2159" s="36" t="s">
        <v>2500</v>
      </c>
      <c r="H2159" s="36" t="str">
        <f t="shared" si="167"/>
        <v>_COCHM</v>
      </c>
      <c r="I2159" s="36" t="s">
        <v>2501</v>
      </c>
      <c r="J2159" s="36" t="s">
        <v>2514</v>
      </c>
      <c r="K2159" s="36" t="str">
        <f t="shared" si="168"/>
        <v>_CDCDN</v>
      </c>
      <c r="L2159" s="36" t="s">
        <v>2515</v>
      </c>
      <c r="M2159" s="36" t="s">
        <v>2525</v>
      </c>
      <c r="N2159" s="36" t="str">
        <f t="shared" si="169"/>
        <v>_CDSVS</v>
      </c>
      <c r="O2159" s="36" t="s">
        <v>2526</v>
      </c>
      <c r="P2159" s="36" t="s">
        <v>2527</v>
      </c>
      <c r="Q2159" s="36" t="s">
        <v>2528</v>
      </c>
    </row>
    <row r="2160" spans="1:17">
      <c r="A2160" s="36" t="s">
        <v>10065</v>
      </c>
      <c r="B2160" s="36" t="str">
        <f t="shared" si="165"/>
        <v>_11021</v>
      </c>
      <c r="C2160" s="36" t="s">
        <v>2531</v>
      </c>
      <c r="D2160" s="36" t="s">
        <v>2262</v>
      </c>
      <c r="E2160" s="36" t="str">
        <f t="shared" si="166"/>
        <v>_COLLE</v>
      </c>
      <c r="F2160" s="36" t="s">
        <v>47</v>
      </c>
      <c r="G2160" s="36" t="s">
        <v>2500</v>
      </c>
      <c r="H2160" s="36" t="str">
        <f t="shared" si="167"/>
        <v>_COCHM</v>
      </c>
      <c r="I2160" s="36" t="s">
        <v>2501</v>
      </c>
      <c r="J2160" s="36" t="s">
        <v>2514</v>
      </c>
      <c r="K2160" s="36" t="str">
        <f t="shared" si="168"/>
        <v>_CDCDN</v>
      </c>
      <c r="L2160" s="36" t="s">
        <v>2515</v>
      </c>
      <c r="M2160" s="36" t="s">
        <v>2525</v>
      </c>
      <c r="N2160" s="36" t="str">
        <f t="shared" si="169"/>
        <v>_CDSVS</v>
      </c>
      <c r="O2160" s="36" t="s">
        <v>2526</v>
      </c>
      <c r="P2160" s="36" t="s">
        <v>2527</v>
      </c>
      <c r="Q2160" s="36" t="s">
        <v>2528</v>
      </c>
    </row>
    <row r="2161" spans="1:17">
      <c r="A2161" s="36" t="s">
        <v>10066</v>
      </c>
      <c r="B2161" s="36" t="str">
        <f t="shared" si="165"/>
        <v>_11022</v>
      </c>
      <c r="C2161" s="36" t="s">
        <v>2532</v>
      </c>
      <c r="D2161" s="36" t="s">
        <v>2262</v>
      </c>
      <c r="E2161" s="36" t="str">
        <f t="shared" si="166"/>
        <v>_COLLE</v>
      </c>
      <c r="F2161" s="36" t="s">
        <v>47</v>
      </c>
      <c r="G2161" s="36" t="s">
        <v>2500</v>
      </c>
      <c r="H2161" s="36" t="str">
        <f t="shared" si="167"/>
        <v>_COCHM</v>
      </c>
      <c r="I2161" s="36" t="s">
        <v>2501</v>
      </c>
      <c r="J2161" s="36" t="s">
        <v>2514</v>
      </c>
      <c r="K2161" s="36" t="str">
        <f t="shared" si="168"/>
        <v>_CDCDN</v>
      </c>
      <c r="L2161" s="36" t="s">
        <v>2515</v>
      </c>
      <c r="M2161" s="36" t="s">
        <v>2525</v>
      </c>
      <c r="N2161" s="36" t="str">
        <f t="shared" si="169"/>
        <v>_CDSVS</v>
      </c>
      <c r="O2161" s="36" t="s">
        <v>2526</v>
      </c>
      <c r="P2161" s="36" t="s">
        <v>2527</v>
      </c>
      <c r="Q2161" s="36" t="s">
        <v>2528</v>
      </c>
    </row>
    <row r="2162" spans="1:17">
      <c r="A2162" s="36" t="s">
        <v>10067</v>
      </c>
      <c r="B2162" s="36" t="str">
        <f t="shared" si="165"/>
        <v>_11023</v>
      </c>
      <c r="C2162" s="36" t="s">
        <v>2533</v>
      </c>
      <c r="D2162" s="36" t="s">
        <v>2262</v>
      </c>
      <c r="E2162" s="36" t="str">
        <f t="shared" si="166"/>
        <v>_COLLE</v>
      </c>
      <c r="F2162" s="36" t="s">
        <v>47</v>
      </c>
      <c r="G2162" s="36" t="s">
        <v>2500</v>
      </c>
      <c r="H2162" s="36" t="str">
        <f t="shared" si="167"/>
        <v>_COCHM</v>
      </c>
      <c r="I2162" s="36" t="s">
        <v>2501</v>
      </c>
      <c r="J2162" s="36" t="s">
        <v>2514</v>
      </c>
      <c r="K2162" s="36" t="str">
        <f t="shared" si="168"/>
        <v>_CDCDN</v>
      </c>
      <c r="L2162" s="36" t="s">
        <v>2515</v>
      </c>
      <c r="M2162" s="36" t="s">
        <v>2525</v>
      </c>
      <c r="N2162" s="36" t="str">
        <f t="shared" si="169"/>
        <v>_CDSVS</v>
      </c>
      <c r="O2162" s="36" t="s">
        <v>2526</v>
      </c>
      <c r="P2162" s="36" t="s">
        <v>2527</v>
      </c>
      <c r="Q2162" s="36" t="s">
        <v>2528</v>
      </c>
    </row>
    <row r="2163" spans="1:17">
      <c r="A2163" s="36" t="s">
        <v>10068</v>
      </c>
      <c r="B2163" s="36" t="str">
        <f t="shared" si="165"/>
        <v>_11070</v>
      </c>
      <c r="C2163" s="36" t="s">
        <v>2534</v>
      </c>
      <c r="D2163" s="36" t="s">
        <v>2262</v>
      </c>
      <c r="E2163" s="36" t="str">
        <f t="shared" si="166"/>
        <v>_COLLE</v>
      </c>
      <c r="F2163" s="36" t="s">
        <v>47</v>
      </c>
      <c r="G2163" s="36" t="s">
        <v>2500</v>
      </c>
      <c r="H2163" s="36" t="str">
        <f t="shared" si="167"/>
        <v>_COCHM</v>
      </c>
      <c r="I2163" s="36" t="s">
        <v>2501</v>
      </c>
      <c r="J2163" s="36" t="s">
        <v>2514</v>
      </c>
      <c r="K2163" s="36" t="str">
        <f t="shared" si="168"/>
        <v>_CDCDN</v>
      </c>
      <c r="L2163" s="36" t="s">
        <v>2515</v>
      </c>
      <c r="M2163" s="36" t="s">
        <v>2525</v>
      </c>
      <c r="N2163" s="36" t="str">
        <f t="shared" si="169"/>
        <v>_CDSVS</v>
      </c>
      <c r="O2163" s="36" t="s">
        <v>2526</v>
      </c>
      <c r="P2163" s="36" t="s">
        <v>2527</v>
      </c>
      <c r="Q2163" s="36" t="s">
        <v>2528</v>
      </c>
    </row>
    <row r="2164" spans="1:17">
      <c r="A2164" s="36" t="s">
        <v>10069</v>
      </c>
      <c r="B2164" s="36" t="str">
        <f t="shared" si="165"/>
        <v>_11117</v>
      </c>
      <c r="C2164" s="36" t="s">
        <v>2535</v>
      </c>
      <c r="D2164" s="36" t="s">
        <v>2262</v>
      </c>
      <c r="E2164" s="36" t="str">
        <f t="shared" si="166"/>
        <v>_COLLE</v>
      </c>
      <c r="F2164" s="36" t="s">
        <v>47</v>
      </c>
      <c r="G2164" s="36" t="s">
        <v>2500</v>
      </c>
      <c r="H2164" s="36" t="str">
        <f t="shared" si="167"/>
        <v>_COCHM</v>
      </c>
      <c r="I2164" s="36" t="s">
        <v>2501</v>
      </c>
      <c r="J2164" s="36" t="s">
        <v>2514</v>
      </c>
      <c r="K2164" s="36" t="str">
        <f t="shared" si="168"/>
        <v>_CDCDN</v>
      </c>
      <c r="L2164" s="36" t="s">
        <v>2515</v>
      </c>
      <c r="M2164" s="36" t="s">
        <v>2525</v>
      </c>
      <c r="N2164" s="36" t="str">
        <f t="shared" si="169"/>
        <v>_CDSVS</v>
      </c>
      <c r="O2164" s="36" t="s">
        <v>2526</v>
      </c>
      <c r="P2164" s="36" t="s">
        <v>2527</v>
      </c>
      <c r="Q2164" s="36" t="s">
        <v>2528</v>
      </c>
    </row>
    <row r="2165" spans="1:17">
      <c r="A2165" s="36" t="s">
        <v>10070</v>
      </c>
      <c r="B2165" s="36" t="str">
        <f t="shared" si="165"/>
        <v>_11118</v>
      </c>
      <c r="C2165" s="36" t="s">
        <v>2536</v>
      </c>
      <c r="D2165" s="36" t="s">
        <v>2262</v>
      </c>
      <c r="E2165" s="36" t="str">
        <f t="shared" si="166"/>
        <v>_COLLE</v>
      </c>
      <c r="F2165" s="36" t="s">
        <v>47</v>
      </c>
      <c r="G2165" s="36" t="s">
        <v>2500</v>
      </c>
      <c r="H2165" s="36" t="str">
        <f t="shared" si="167"/>
        <v>_COCHM</v>
      </c>
      <c r="I2165" s="36" t="s">
        <v>2501</v>
      </c>
      <c r="J2165" s="36" t="s">
        <v>2514</v>
      </c>
      <c r="K2165" s="36" t="str">
        <f t="shared" si="168"/>
        <v>_CDCDN</v>
      </c>
      <c r="L2165" s="36" t="s">
        <v>2515</v>
      </c>
      <c r="M2165" s="36" t="s">
        <v>2525</v>
      </c>
      <c r="N2165" s="36" t="str">
        <f t="shared" si="169"/>
        <v>_CDSVS</v>
      </c>
      <c r="O2165" s="36" t="s">
        <v>2526</v>
      </c>
      <c r="P2165" s="36" t="s">
        <v>2527</v>
      </c>
      <c r="Q2165" s="36" t="s">
        <v>2528</v>
      </c>
    </row>
    <row r="2166" spans="1:17">
      <c r="A2166" s="36" t="s">
        <v>10071</v>
      </c>
      <c r="B2166" s="36" t="str">
        <f t="shared" si="165"/>
        <v>_11119</v>
      </c>
      <c r="C2166" s="36" t="s">
        <v>2537</v>
      </c>
      <c r="D2166" s="36" t="s">
        <v>2262</v>
      </c>
      <c r="E2166" s="36" t="str">
        <f t="shared" si="166"/>
        <v>_COLLE</v>
      </c>
      <c r="F2166" s="36" t="s">
        <v>47</v>
      </c>
      <c r="G2166" s="36" t="s">
        <v>2500</v>
      </c>
      <c r="H2166" s="36" t="str">
        <f t="shared" si="167"/>
        <v>_COCHM</v>
      </c>
      <c r="I2166" s="36" t="s">
        <v>2501</v>
      </c>
      <c r="J2166" s="36" t="s">
        <v>2514</v>
      </c>
      <c r="K2166" s="36" t="str">
        <f t="shared" si="168"/>
        <v>_CDCDN</v>
      </c>
      <c r="L2166" s="36" t="s">
        <v>2515</v>
      </c>
      <c r="M2166" s="36" t="s">
        <v>2525</v>
      </c>
      <c r="N2166" s="36" t="str">
        <f t="shared" si="169"/>
        <v>_CDSVS</v>
      </c>
      <c r="O2166" s="36" t="s">
        <v>2526</v>
      </c>
      <c r="P2166" s="36" t="s">
        <v>2527</v>
      </c>
      <c r="Q2166" s="36" t="s">
        <v>2528</v>
      </c>
    </row>
    <row r="2167" spans="1:17">
      <c r="A2167" s="36" t="s">
        <v>10072</v>
      </c>
      <c r="B2167" s="36" t="str">
        <f t="shared" si="165"/>
        <v>_11149</v>
      </c>
      <c r="C2167" s="36" t="s">
        <v>2538</v>
      </c>
      <c r="D2167" s="36" t="s">
        <v>2262</v>
      </c>
      <c r="E2167" s="36" t="str">
        <f t="shared" si="166"/>
        <v>_COLLE</v>
      </c>
      <c r="F2167" s="36" t="s">
        <v>47</v>
      </c>
      <c r="G2167" s="36" t="s">
        <v>2500</v>
      </c>
      <c r="H2167" s="36" t="str">
        <f t="shared" si="167"/>
        <v>_COCHM</v>
      </c>
      <c r="I2167" s="36" t="s">
        <v>2501</v>
      </c>
      <c r="J2167" s="36" t="s">
        <v>2514</v>
      </c>
      <c r="K2167" s="36" t="str">
        <f t="shared" si="168"/>
        <v>_CDCDN</v>
      </c>
      <c r="L2167" s="36" t="s">
        <v>2515</v>
      </c>
      <c r="M2167" s="36" t="s">
        <v>2525</v>
      </c>
      <c r="N2167" s="36" t="str">
        <f t="shared" si="169"/>
        <v>_CDSVS</v>
      </c>
      <c r="O2167" s="36" t="s">
        <v>2526</v>
      </c>
      <c r="P2167" s="36" t="s">
        <v>2527</v>
      </c>
      <c r="Q2167" s="36" t="s">
        <v>2528</v>
      </c>
    </row>
    <row r="2168" spans="1:17">
      <c r="A2168" s="36" t="s">
        <v>10073</v>
      </c>
      <c r="B2168" s="36" t="str">
        <f t="shared" si="165"/>
        <v>_11217</v>
      </c>
      <c r="C2168" s="36" t="s">
        <v>2539</v>
      </c>
      <c r="D2168" s="36" t="s">
        <v>2262</v>
      </c>
      <c r="E2168" s="36" t="str">
        <f t="shared" si="166"/>
        <v>_COLLE</v>
      </c>
      <c r="F2168" s="36" t="s">
        <v>47</v>
      </c>
      <c r="G2168" s="36" t="s">
        <v>2500</v>
      </c>
      <c r="H2168" s="36" t="str">
        <f t="shared" si="167"/>
        <v>_COCHM</v>
      </c>
      <c r="I2168" s="36" t="s">
        <v>2501</v>
      </c>
      <c r="J2168" s="36" t="s">
        <v>2514</v>
      </c>
      <c r="K2168" s="36" t="str">
        <f t="shared" si="168"/>
        <v>_CDCDN</v>
      </c>
      <c r="L2168" s="36" t="s">
        <v>2515</v>
      </c>
      <c r="M2168" s="36" t="s">
        <v>2525</v>
      </c>
      <c r="N2168" s="36" t="str">
        <f t="shared" si="169"/>
        <v>_CDSVS</v>
      </c>
      <c r="O2168" s="36" t="s">
        <v>2526</v>
      </c>
      <c r="P2168" s="36" t="s">
        <v>2527</v>
      </c>
      <c r="Q2168" s="36" t="s">
        <v>2528</v>
      </c>
    </row>
    <row r="2169" spans="1:17">
      <c r="A2169" s="36" t="s">
        <v>10074</v>
      </c>
      <c r="B2169" s="36" t="str">
        <f t="shared" si="165"/>
        <v>_11221</v>
      </c>
      <c r="C2169" s="36" t="s">
        <v>2540</v>
      </c>
      <c r="D2169" s="36" t="s">
        <v>2262</v>
      </c>
      <c r="E2169" s="36" t="str">
        <f t="shared" si="166"/>
        <v>_COLLE</v>
      </c>
      <c r="F2169" s="36" t="s">
        <v>47</v>
      </c>
      <c r="G2169" s="36" t="s">
        <v>2500</v>
      </c>
      <c r="H2169" s="36" t="str">
        <f t="shared" si="167"/>
        <v>_COCHM</v>
      </c>
      <c r="I2169" s="36" t="s">
        <v>2501</v>
      </c>
      <c r="J2169" s="36" t="s">
        <v>2514</v>
      </c>
      <c r="K2169" s="36" t="str">
        <f t="shared" si="168"/>
        <v>_CDCDN</v>
      </c>
      <c r="L2169" s="36" t="s">
        <v>2515</v>
      </c>
      <c r="M2169" s="36" t="s">
        <v>2525</v>
      </c>
      <c r="N2169" s="36" t="str">
        <f t="shared" si="169"/>
        <v>_CDSVS</v>
      </c>
      <c r="O2169" s="36" t="s">
        <v>2526</v>
      </c>
      <c r="P2169" s="36" t="s">
        <v>2527</v>
      </c>
      <c r="Q2169" s="36" t="s">
        <v>2528</v>
      </c>
    </row>
    <row r="2170" spans="1:17">
      <c r="A2170" s="36" t="s">
        <v>10075</v>
      </c>
      <c r="B2170" s="36" t="str">
        <f t="shared" si="165"/>
        <v>_10965</v>
      </c>
      <c r="C2170" s="36" t="s">
        <v>2543</v>
      </c>
      <c r="D2170" s="36" t="s">
        <v>2262</v>
      </c>
      <c r="E2170" s="36" t="str">
        <f t="shared" si="166"/>
        <v>_COLLE</v>
      </c>
      <c r="F2170" s="36" t="s">
        <v>47</v>
      </c>
      <c r="G2170" s="36" t="s">
        <v>2500</v>
      </c>
      <c r="H2170" s="36" t="str">
        <f t="shared" si="167"/>
        <v>_COCHM</v>
      </c>
      <c r="I2170" s="36" t="s">
        <v>2501</v>
      </c>
      <c r="J2170" s="36" t="s">
        <v>2514</v>
      </c>
      <c r="K2170" s="36" t="str">
        <f t="shared" si="168"/>
        <v>_CDCDN</v>
      </c>
      <c r="L2170" s="36" t="s">
        <v>2515</v>
      </c>
      <c r="M2170" s="36" t="s">
        <v>2525</v>
      </c>
      <c r="N2170" s="36" t="str">
        <f t="shared" si="169"/>
        <v>_CDSVS</v>
      </c>
      <c r="O2170" s="36" t="s">
        <v>2526</v>
      </c>
      <c r="P2170" s="36" t="s">
        <v>2541</v>
      </c>
      <c r="Q2170" s="36" t="s">
        <v>2542</v>
      </c>
    </row>
    <row r="2171" spans="1:17">
      <c r="A2171" s="36" t="s">
        <v>10076</v>
      </c>
      <c r="B2171" s="36" t="str">
        <f t="shared" si="165"/>
        <v>_10975</v>
      </c>
      <c r="C2171" s="36" t="s">
        <v>2544</v>
      </c>
      <c r="D2171" s="36" t="s">
        <v>2262</v>
      </c>
      <c r="E2171" s="36" t="str">
        <f t="shared" si="166"/>
        <v>_COLLE</v>
      </c>
      <c r="F2171" s="36" t="s">
        <v>47</v>
      </c>
      <c r="G2171" s="36" t="s">
        <v>2500</v>
      </c>
      <c r="H2171" s="36" t="str">
        <f t="shared" si="167"/>
        <v>_COCHM</v>
      </c>
      <c r="I2171" s="36" t="s">
        <v>2501</v>
      </c>
      <c r="J2171" s="36" t="s">
        <v>2514</v>
      </c>
      <c r="K2171" s="36" t="str">
        <f t="shared" si="168"/>
        <v>_CDCDN</v>
      </c>
      <c r="L2171" s="36" t="s">
        <v>2515</v>
      </c>
      <c r="M2171" s="36" t="s">
        <v>2525</v>
      </c>
      <c r="N2171" s="36" t="str">
        <f t="shared" si="169"/>
        <v>_CDSVS</v>
      </c>
      <c r="O2171" s="36" t="s">
        <v>2526</v>
      </c>
      <c r="P2171" s="36" t="s">
        <v>2541</v>
      </c>
      <c r="Q2171" s="36" t="s">
        <v>2542</v>
      </c>
    </row>
    <row r="2172" spans="1:17">
      <c r="A2172" s="36" t="s">
        <v>10077</v>
      </c>
      <c r="B2172" s="36" t="str">
        <f t="shared" si="165"/>
        <v>_10990</v>
      </c>
      <c r="C2172" s="36" t="s">
        <v>2545</v>
      </c>
      <c r="D2172" s="36" t="s">
        <v>2262</v>
      </c>
      <c r="E2172" s="36" t="str">
        <f t="shared" si="166"/>
        <v>_COLLE</v>
      </c>
      <c r="F2172" s="36" t="s">
        <v>47</v>
      </c>
      <c r="G2172" s="36" t="s">
        <v>2500</v>
      </c>
      <c r="H2172" s="36" t="str">
        <f t="shared" si="167"/>
        <v>_COCHM</v>
      </c>
      <c r="I2172" s="36" t="s">
        <v>2501</v>
      </c>
      <c r="J2172" s="36" t="s">
        <v>2514</v>
      </c>
      <c r="K2172" s="36" t="str">
        <f t="shared" si="168"/>
        <v>_CDCDN</v>
      </c>
      <c r="L2172" s="36" t="s">
        <v>2515</v>
      </c>
      <c r="M2172" s="36" t="s">
        <v>2525</v>
      </c>
      <c r="N2172" s="36" t="str">
        <f t="shared" si="169"/>
        <v>_CDSVS</v>
      </c>
      <c r="O2172" s="36" t="s">
        <v>2526</v>
      </c>
      <c r="P2172" s="36" t="s">
        <v>2541</v>
      </c>
      <c r="Q2172" s="36" t="s">
        <v>2542</v>
      </c>
    </row>
    <row r="2173" spans="1:17">
      <c r="A2173" s="36" t="s">
        <v>10078</v>
      </c>
      <c r="B2173" s="36" t="str">
        <f t="shared" si="165"/>
        <v>_11005</v>
      </c>
      <c r="C2173" s="36" t="s">
        <v>2546</v>
      </c>
      <c r="D2173" s="36" t="s">
        <v>2262</v>
      </c>
      <c r="E2173" s="36" t="str">
        <f t="shared" si="166"/>
        <v>_COLLE</v>
      </c>
      <c r="F2173" s="36" t="s">
        <v>47</v>
      </c>
      <c r="G2173" s="36" t="s">
        <v>2500</v>
      </c>
      <c r="H2173" s="36" t="str">
        <f t="shared" si="167"/>
        <v>_COCHM</v>
      </c>
      <c r="I2173" s="36" t="s">
        <v>2501</v>
      </c>
      <c r="J2173" s="36" t="s">
        <v>2514</v>
      </c>
      <c r="K2173" s="36" t="str">
        <f t="shared" si="168"/>
        <v>_CDCDN</v>
      </c>
      <c r="L2173" s="36" t="s">
        <v>2515</v>
      </c>
      <c r="M2173" s="36" t="s">
        <v>2525</v>
      </c>
      <c r="N2173" s="36" t="str">
        <f t="shared" si="169"/>
        <v>_CDSVS</v>
      </c>
      <c r="O2173" s="36" t="s">
        <v>2526</v>
      </c>
      <c r="P2173" s="36" t="s">
        <v>2541</v>
      </c>
      <c r="Q2173" s="36" t="s">
        <v>2542</v>
      </c>
    </row>
    <row r="2174" spans="1:17">
      <c r="A2174" s="36" t="s">
        <v>10079</v>
      </c>
      <c r="B2174" s="36" t="str">
        <f t="shared" si="165"/>
        <v>_11114</v>
      </c>
      <c r="C2174" s="36" t="s">
        <v>2547</v>
      </c>
      <c r="D2174" s="36" t="s">
        <v>2262</v>
      </c>
      <c r="E2174" s="36" t="str">
        <f t="shared" si="166"/>
        <v>_COLLE</v>
      </c>
      <c r="F2174" s="36" t="s">
        <v>47</v>
      </c>
      <c r="G2174" s="36" t="s">
        <v>2500</v>
      </c>
      <c r="H2174" s="36" t="str">
        <f t="shared" si="167"/>
        <v>_COCHM</v>
      </c>
      <c r="I2174" s="36" t="s">
        <v>2501</v>
      </c>
      <c r="J2174" s="36" t="s">
        <v>2514</v>
      </c>
      <c r="K2174" s="36" t="str">
        <f t="shared" si="168"/>
        <v>_CDCDN</v>
      </c>
      <c r="L2174" s="36" t="s">
        <v>2515</v>
      </c>
      <c r="M2174" s="36" t="s">
        <v>2525</v>
      </c>
      <c r="N2174" s="36" t="str">
        <f t="shared" si="169"/>
        <v>_CDSVS</v>
      </c>
      <c r="O2174" s="36" t="s">
        <v>2526</v>
      </c>
      <c r="P2174" s="36" t="s">
        <v>2541</v>
      </c>
      <c r="Q2174" s="36" t="s">
        <v>2542</v>
      </c>
    </row>
    <row r="2175" spans="1:17">
      <c r="A2175" s="36" t="s">
        <v>10080</v>
      </c>
      <c r="B2175" s="36" t="str">
        <f t="shared" si="165"/>
        <v>_11216</v>
      </c>
      <c r="C2175" s="36" t="s">
        <v>2548</v>
      </c>
      <c r="D2175" s="36" t="s">
        <v>2262</v>
      </c>
      <c r="E2175" s="36" t="str">
        <f t="shared" si="166"/>
        <v>_COLLE</v>
      </c>
      <c r="F2175" s="36" t="s">
        <v>47</v>
      </c>
      <c r="G2175" s="36" t="s">
        <v>2500</v>
      </c>
      <c r="H2175" s="36" t="str">
        <f t="shared" si="167"/>
        <v>_COCHM</v>
      </c>
      <c r="I2175" s="36" t="s">
        <v>2501</v>
      </c>
      <c r="J2175" s="36" t="s">
        <v>2514</v>
      </c>
      <c r="K2175" s="36" t="str">
        <f t="shared" si="168"/>
        <v>_CDCDN</v>
      </c>
      <c r="L2175" s="36" t="s">
        <v>2515</v>
      </c>
      <c r="M2175" s="36" t="s">
        <v>2525</v>
      </c>
      <c r="N2175" s="36" t="str">
        <f t="shared" si="169"/>
        <v>_CDSVS</v>
      </c>
      <c r="O2175" s="36" t="s">
        <v>2526</v>
      </c>
      <c r="P2175" s="36" t="s">
        <v>2541</v>
      </c>
      <c r="Q2175" s="36" t="s">
        <v>2542</v>
      </c>
    </row>
    <row r="2176" spans="1:17">
      <c r="A2176" s="36" t="s">
        <v>10081</v>
      </c>
      <c r="B2176" s="36" t="str">
        <f t="shared" si="165"/>
        <v>_11218</v>
      </c>
      <c r="C2176" s="36" t="s">
        <v>2549</v>
      </c>
      <c r="D2176" s="36" t="s">
        <v>2262</v>
      </c>
      <c r="E2176" s="36" t="str">
        <f t="shared" si="166"/>
        <v>_COLLE</v>
      </c>
      <c r="F2176" s="36" t="s">
        <v>47</v>
      </c>
      <c r="G2176" s="36" t="s">
        <v>2500</v>
      </c>
      <c r="H2176" s="36" t="str">
        <f t="shared" si="167"/>
        <v>_COCHM</v>
      </c>
      <c r="I2176" s="36" t="s">
        <v>2501</v>
      </c>
      <c r="J2176" s="36" t="s">
        <v>2514</v>
      </c>
      <c r="K2176" s="36" t="str">
        <f t="shared" si="168"/>
        <v>_CDCDN</v>
      </c>
      <c r="L2176" s="36" t="s">
        <v>2515</v>
      </c>
      <c r="M2176" s="36" t="s">
        <v>2525</v>
      </c>
      <c r="N2176" s="36" t="str">
        <f t="shared" si="169"/>
        <v>_CDSVS</v>
      </c>
      <c r="O2176" s="36" t="s">
        <v>2526</v>
      </c>
      <c r="P2176" s="36" t="s">
        <v>2541</v>
      </c>
      <c r="Q2176" s="36" t="s">
        <v>2542</v>
      </c>
    </row>
    <row r="2177" spans="1:17">
      <c r="A2177" s="36" t="s">
        <v>10082</v>
      </c>
      <c r="B2177" s="36" t="str">
        <f t="shared" si="165"/>
        <v>_11219</v>
      </c>
      <c r="C2177" s="36" t="s">
        <v>2550</v>
      </c>
      <c r="D2177" s="36" t="s">
        <v>2262</v>
      </c>
      <c r="E2177" s="36" t="str">
        <f t="shared" si="166"/>
        <v>_COLLE</v>
      </c>
      <c r="F2177" s="36" t="s">
        <v>47</v>
      </c>
      <c r="G2177" s="36" t="s">
        <v>2500</v>
      </c>
      <c r="H2177" s="36" t="str">
        <f t="shared" si="167"/>
        <v>_COCHM</v>
      </c>
      <c r="I2177" s="36" t="s">
        <v>2501</v>
      </c>
      <c r="J2177" s="36" t="s">
        <v>2514</v>
      </c>
      <c r="K2177" s="36" t="str">
        <f t="shared" si="168"/>
        <v>_CDCDN</v>
      </c>
      <c r="L2177" s="36" t="s">
        <v>2515</v>
      </c>
      <c r="M2177" s="36" t="s">
        <v>2525</v>
      </c>
      <c r="N2177" s="36" t="str">
        <f t="shared" si="169"/>
        <v>_CDSVS</v>
      </c>
      <c r="O2177" s="36" t="s">
        <v>2526</v>
      </c>
      <c r="P2177" s="36" t="s">
        <v>2541</v>
      </c>
      <c r="Q2177" s="36" t="s">
        <v>2542</v>
      </c>
    </row>
    <row r="2178" spans="1:17">
      <c r="A2178" s="36" t="s">
        <v>10083</v>
      </c>
      <c r="B2178" s="36" t="str">
        <f t="shared" si="165"/>
        <v>_11220</v>
      </c>
      <c r="C2178" s="36" t="s">
        <v>2551</v>
      </c>
      <c r="D2178" s="36" t="s">
        <v>2262</v>
      </c>
      <c r="E2178" s="36" t="str">
        <f t="shared" si="166"/>
        <v>_COLLE</v>
      </c>
      <c r="F2178" s="36" t="s">
        <v>47</v>
      </c>
      <c r="G2178" s="36" t="s">
        <v>2500</v>
      </c>
      <c r="H2178" s="36" t="str">
        <f t="shared" si="167"/>
        <v>_COCHM</v>
      </c>
      <c r="I2178" s="36" t="s">
        <v>2501</v>
      </c>
      <c r="J2178" s="36" t="s">
        <v>2514</v>
      </c>
      <c r="K2178" s="36" t="str">
        <f t="shared" si="168"/>
        <v>_CDCDN</v>
      </c>
      <c r="L2178" s="36" t="s">
        <v>2515</v>
      </c>
      <c r="M2178" s="36" t="s">
        <v>2525</v>
      </c>
      <c r="N2178" s="36" t="str">
        <f t="shared" si="169"/>
        <v>_CDSVS</v>
      </c>
      <c r="O2178" s="36" t="s">
        <v>2526</v>
      </c>
      <c r="P2178" s="36" t="s">
        <v>2541</v>
      </c>
      <c r="Q2178" s="36" t="s">
        <v>2542</v>
      </c>
    </row>
    <row r="2179" spans="1:17">
      <c r="A2179" s="36" t="s">
        <v>10084</v>
      </c>
      <c r="B2179" s="36" t="str">
        <f t="shared" si="165"/>
        <v>_11230</v>
      </c>
      <c r="C2179" s="36" t="s">
        <v>2552</v>
      </c>
      <c r="D2179" s="36" t="s">
        <v>2262</v>
      </c>
      <c r="E2179" s="36" t="str">
        <f t="shared" si="166"/>
        <v>_COLLE</v>
      </c>
      <c r="F2179" s="36" t="s">
        <v>47</v>
      </c>
      <c r="G2179" s="36" t="s">
        <v>2500</v>
      </c>
      <c r="H2179" s="36" t="str">
        <f t="shared" si="167"/>
        <v>_COCHM</v>
      </c>
      <c r="I2179" s="36" t="s">
        <v>2501</v>
      </c>
      <c r="J2179" s="36" t="s">
        <v>2514</v>
      </c>
      <c r="K2179" s="36" t="str">
        <f t="shared" si="168"/>
        <v>_CDCDN</v>
      </c>
      <c r="L2179" s="36" t="s">
        <v>2515</v>
      </c>
      <c r="M2179" s="36" t="s">
        <v>2525</v>
      </c>
      <c r="N2179" s="36" t="str">
        <f t="shared" si="169"/>
        <v>_CDSVS</v>
      </c>
      <c r="O2179" s="36" t="s">
        <v>2526</v>
      </c>
      <c r="P2179" s="36" t="s">
        <v>2541</v>
      </c>
      <c r="Q2179" s="36" t="s">
        <v>2542</v>
      </c>
    </row>
    <row r="2180" spans="1:17">
      <c r="A2180" s="36" t="s">
        <v>10085</v>
      </c>
      <c r="B2180" s="36" t="str">
        <f t="shared" ref="B2180:B2243" si="170">"_"&amp;A2180</f>
        <v>_11073</v>
      </c>
      <c r="C2180" s="36" t="s">
        <v>2555</v>
      </c>
      <c r="D2180" s="36" t="s">
        <v>2262</v>
      </c>
      <c r="E2180" s="36" t="str">
        <f t="shared" ref="E2180:E2243" si="171">"_"&amp;D2180</f>
        <v>_COLLE</v>
      </c>
      <c r="F2180" s="36" t="s">
        <v>47</v>
      </c>
      <c r="G2180" s="36" t="s">
        <v>2500</v>
      </c>
      <c r="H2180" s="36" t="str">
        <f t="shared" ref="H2180:H2243" si="172">"_"&amp;G2180</f>
        <v>_COCHM</v>
      </c>
      <c r="I2180" s="36" t="s">
        <v>2501</v>
      </c>
      <c r="J2180" s="36" t="s">
        <v>2514</v>
      </c>
      <c r="K2180" s="36" t="str">
        <f t="shared" ref="K2180:K2243" si="173">"_"&amp;J2180</f>
        <v>_CDCDN</v>
      </c>
      <c r="L2180" s="36" t="s">
        <v>2515</v>
      </c>
      <c r="M2180" s="36" t="s">
        <v>2525</v>
      </c>
      <c r="N2180" s="36" t="str">
        <f t="shared" ref="N2180:N2243" si="174">"_"&amp;M2180</f>
        <v>_CDSVS</v>
      </c>
      <c r="O2180" s="36" t="s">
        <v>2526</v>
      </c>
      <c r="P2180" s="36" t="s">
        <v>2553</v>
      </c>
      <c r="Q2180" s="36" t="s">
        <v>2554</v>
      </c>
    </row>
    <row r="2181" spans="1:17">
      <c r="A2181" s="36" t="s">
        <v>10086</v>
      </c>
      <c r="B2181" s="36" t="str">
        <f t="shared" si="170"/>
        <v>_11145</v>
      </c>
      <c r="C2181" s="36" t="s">
        <v>2556</v>
      </c>
      <c r="D2181" s="36" t="s">
        <v>2262</v>
      </c>
      <c r="E2181" s="36" t="str">
        <f t="shared" si="171"/>
        <v>_COLLE</v>
      </c>
      <c r="F2181" s="36" t="s">
        <v>47</v>
      </c>
      <c r="G2181" s="36" t="s">
        <v>2500</v>
      </c>
      <c r="H2181" s="36" t="str">
        <f t="shared" si="172"/>
        <v>_COCHM</v>
      </c>
      <c r="I2181" s="36" t="s">
        <v>2501</v>
      </c>
      <c r="J2181" s="36" t="s">
        <v>2514</v>
      </c>
      <c r="K2181" s="36" t="str">
        <f t="shared" si="173"/>
        <v>_CDCDN</v>
      </c>
      <c r="L2181" s="36" t="s">
        <v>2515</v>
      </c>
      <c r="M2181" s="36" t="s">
        <v>2525</v>
      </c>
      <c r="N2181" s="36" t="str">
        <f t="shared" si="174"/>
        <v>_CDSVS</v>
      </c>
      <c r="O2181" s="36" t="s">
        <v>2526</v>
      </c>
      <c r="P2181" s="36" t="s">
        <v>2553</v>
      </c>
      <c r="Q2181" s="36" t="s">
        <v>2554</v>
      </c>
    </row>
    <row r="2182" spans="1:17">
      <c r="A2182" s="36" t="s">
        <v>10087</v>
      </c>
      <c r="B2182" s="36" t="str">
        <f t="shared" si="170"/>
        <v>_11146</v>
      </c>
      <c r="C2182" s="36" t="s">
        <v>2557</v>
      </c>
      <c r="D2182" s="36" t="s">
        <v>2262</v>
      </c>
      <c r="E2182" s="36" t="str">
        <f t="shared" si="171"/>
        <v>_COLLE</v>
      </c>
      <c r="F2182" s="36" t="s">
        <v>47</v>
      </c>
      <c r="G2182" s="36" t="s">
        <v>2500</v>
      </c>
      <c r="H2182" s="36" t="str">
        <f t="shared" si="172"/>
        <v>_COCHM</v>
      </c>
      <c r="I2182" s="36" t="s">
        <v>2501</v>
      </c>
      <c r="J2182" s="36" t="s">
        <v>2514</v>
      </c>
      <c r="K2182" s="36" t="str">
        <f t="shared" si="173"/>
        <v>_CDCDN</v>
      </c>
      <c r="L2182" s="36" t="s">
        <v>2515</v>
      </c>
      <c r="M2182" s="36" t="s">
        <v>2525</v>
      </c>
      <c r="N2182" s="36" t="str">
        <f t="shared" si="174"/>
        <v>_CDSVS</v>
      </c>
      <c r="O2182" s="36" t="s">
        <v>2526</v>
      </c>
      <c r="P2182" s="36" t="s">
        <v>2553</v>
      </c>
      <c r="Q2182" s="36" t="s">
        <v>2554</v>
      </c>
    </row>
    <row r="2183" spans="1:17">
      <c r="A2183" s="36" t="s">
        <v>10088</v>
      </c>
      <c r="B2183" s="36" t="str">
        <f t="shared" si="170"/>
        <v>_11147</v>
      </c>
      <c r="C2183" s="36" t="s">
        <v>2558</v>
      </c>
      <c r="D2183" s="36" t="s">
        <v>2262</v>
      </c>
      <c r="E2183" s="36" t="str">
        <f t="shared" si="171"/>
        <v>_COLLE</v>
      </c>
      <c r="F2183" s="36" t="s">
        <v>47</v>
      </c>
      <c r="G2183" s="36" t="s">
        <v>2500</v>
      </c>
      <c r="H2183" s="36" t="str">
        <f t="shared" si="172"/>
        <v>_COCHM</v>
      </c>
      <c r="I2183" s="36" t="s">
        <v>2501</v>
      </c>
      <c r="J2183" s="36" t="s">
        <v>2514</v>
      </c>
      <c r="K2183" s="36" t="str">
        <f t="shared" si="173"/>
        <v>_CDCDN</v>
      </c>
      <c r="L2183" s="36" t="s">
        <v>2515</v>
      </c>
      <c r="M2183" s="36" t="s">
        <v>2525</v>
      </c>
      <c r="N2183" s="36" t="str">
        <f t="shared" si="174"/>
        <v>_CDSVS</v>
      </c>
      <c r="O2183" s="36" t="s">
        <v>2526</v>
      </c>
      <c r="P2183" s="36" t="s">
        <v>2553</v>
      </c>
      <c r="Q2183" s="36" t="s">
        <v>2554</v>
      </c>
    </row>
    <row r="2184" spans="1:17">
      <c r="A2184" s="36" t="s">
        <v>10089</v>
      </c>
      <c r="B2184" s="36" t="str">
        <f t="shared" si="170"/>
        <v>_11150</v>
      </c>
      <c r="C2184" s="36" t="s">
        <v>2559</v>
      </c>
      <c r="D2184" s="36" t="s">
        <v>2262</v>
      </c>
      <c r="E2184" s="36" t="str">
        <f t="shared" si="171"/>
        <v>_COLLE</v>
      </c>
      <c r="F2184" s="36" t="s">
        <v>47</v>
      </c>
      <c r="G2184" s="36" t="s">
        <v>2500</v>
      </c>
      <c r="H2184" s="36" t="str">
        <f t="shared" si="172"/>
        <v>_COCHM</v>
      </c>
      <c r="I2184" s="36" t="s">
        <v>2501</v>
      </c>
      <c r="J2184" s="36" t="s">
        <v>2514</v>
      </c>
      <c r="K2184" s="36" t="str">
        <f t="shared" si="173"/>
        <v>_CDCDN</v>
      </c>
      <c r="L2184" s="36" t="s">
        <v>2515</v>
      </c>
      <c r="M2184" s="36" t="s">
        <v>2525</v>
      </c>
      <c r="N2184" s="36" t="str">
        <f t="shared" si="174"/>
        <v>_CDSVS</v>
      </c>
      <c r="O2184" s="36" t="s">
        <v>2526</v>
      </c>
      <c r="P2184" s="36" t="s">
        <v>2553</v>
      </c>
      <c r="Q2184" s="36" t="s">
        <v>2554</v>
      </c>
    </row>
    <row r="2185" spans="1:17">
      <c r="A2185" s="36" t="s">
        <v>10090</v>
      </c>
      <c r="B2185" s="36" t="str">
        <f t="shared" si="170"/>
        <v>_11190</v>
      </c>
      <c r="C2185" s="36" t="s">
        <v>2560</v>
      </c>
      <c r="D2185" s="36" t="s">
        <v>2262</v>
      </c>
      <c r="E2185" s="36" t="str">
        <f t="shared" si="171"/>
        <v>_COLLE</v>
      </c>
      <c r="F2185" s="36" t="s">
        <v>47</v>
      </c>
      <c r="G2185" s="36" t="s">
        <v>2500</v>
      </c>
      <c r="H2185" s="36" t="str">
        <f t="shared" si="172"/>
        <v>_COCHM</v>
      </c>
      <c r="I2185" s="36" t="s">
        <v>2501</v>
      </c>
      <c r="J2185" s="36" t="s">
        <v>2514</v>
      </c>
      <c r="K2185" s="36" t="str">
        <f t="shared" si="173"/>
        <v>_CDCDN</v>
      </c>
      <c r="L2185" s="36" t="s">
        <v>2515</v>
      </c>
      <c r="M2185" s="36" t="s">
        <v>2525</v>
      </c>
      <c r="N2185" s="36" t="str">
        <f t="shared" si="174"/>
        <v>_CDSVS</v>
      </c>
      <c r="O2185" s="36" t="s">
        <v>2526</v>
      </c>
      <c r="P2185" s="36" t="s">
        <v>2553</v>
      </c>
      <c r="Q2185" s="36" t="s">
        <v>2554</v>
      </c>
    </row>
    <row r="2186" spans="1:17">
      <c r="A2186" s="36" t="s">
        <v>10091</v>
      </c>
      <c r="B2186" s="36" t="str">
        <f t="shared" si="170"/>
        <v>_10831</v>
      </c>
      <c r="C2186" s="36" t="s">
        <v>2567</v>
      </c>
      <c r="D2186" s="36" t="s">
        <v>2262</v>
      </c>
      <c r="E2186" s="36" t="str">
        <f t="shared" si="171"/>
        <v>_COLLE</v>
      </c>
      <c r="F2186" s="36" t="s">
        <v>47</v>
      </c>
      <c r="G2186" s="36" t="s">
        <v>2500</v>
      </c>
      <c r="H2186" s="36" t="str">
        <f t="shared" si="172"/>
        <v>_COCHM</v>
      </c>
      <c r="I2186" s="36" t="s">
        <v>2501</v>
      </c>
      <c r="J2186" s="36" t="s">
        <v>2561</v>
      </c>
      <c r="K2186" s="36" t="str">
        <f t="shared" si="173"/>
        <v>_CEEEG</v>
      </c>
      <c r="L2186" s="36" t="s">
        <v>2562</v>
      </c>
      <c r="M2186" s="36" t="s">
        <v>2563</v>
      </c>
      <c r="N2186" s="36" t="str">
        <f t="shared" si="174"/>
        <v>_CEEE5</v>
      </c>
      <c r="O2186" s="36" t="s">
        <v>2564</v>
      </c>
      <c r="P2186" s="36" t="s">
        <v>2565</v>
      </c>
      <c r="Q2186" s="36" t="s">
        <v>2566</v>
      </c>
    </row>
    <row r="2187" spans="1:17">
      <c r="A2187" s="36" t="s">
        <v>10092</v>
      </c>
      <c r="B2187" s="36" t="str">
        <f t="shared" si="170"/>
        <v>_10833</v>
      </c>
      <c r="C2187" s="36" t="s">
        <v>2568</v>
      </c>
      <c r="D2187" s="36" t="s">
        <v>2262</v>
      </c>
      <c r="E2187" s="36" t="str">
        <f t="shared" si="171"/>
        <v>_COLLE</v>
      </c>
      <c r="F2187" s="36" t="s">
        <v>47</v>
      </c>
      <c r="G2187" s="36" t="s">
        <v>2500</v>
      </c>
      <c r="H2187" s="36" t="str">
        <f t="shared" si="172"/>
        <v>_COCHM</v>
      </c>
      <c r="I2187" s="36" t="s">
        <v>2501</v>
      </c>
      <c r="J2187" s="36" t="s">
        <v>2561</v>
      </c>
      <c r="K2187" s="36" t="str">
        <f t="shared" si="173"/>
        <v>_CEEEG</v>
      </c>
      <c r="L2187" s="36" t="s">
        <v>2562</v>
      </c>
      <c r="M2187" s="36" t="s">
        <v>2563</v>
      </c>
      <c r="N2187" s="36" t="str">
        <f t="shared" si="174"/>
        <v>_CEEE5</v>
      </c>
      <c r="O2187" s="36" t="s">
        <v>2564</v>
      </c>
      <c r="P2187" s="36" t="s">
        <v>2565</v>
      </c>
      <c r="Q2187" s="36" t="s">
        <v>2566</v>
      </c>
    </row>
    <row r="2188" spans="1:17">
      <c r="A2188" s="36" t="s">
        <v>10093</v>
      </c>
      <c r="B2188" s="36" t="str">
        <f t="shared" si="170"/>
        <v>_10836</v>
      </c>
      <c r="C2188" s="36" t="s">
        <v>2569</v>
      </c>
      <c r="D2188" s="36" t="s">
        <v>2262</v>
      </c>
      <c r="E2188" s="36" t="str">
        <f t="shared" si="171"/>
        <v>_COLLE</v>
      </c>
      <c r="F2188" s="36" t="s">
        <v>47</v>
      </c>
      <c r="G2188" s="36" t="s">
        <v>2500</v>
      </c>
      <c r="H2188" s="36" t="str">
        <f t="shared" si="172"/>
        <v>_COCHM</v>
      </c>
      <c r="I2188" s="36" t="s">
        <v>2501</v>
      </c>
      <c r="J2188" s="36" t="s">
        <v>2561</v>
      </c>
      <c r="K2188" s="36" t="str">
        <f t="shared" si="173"/>
        <v>_CEEEG</v>
      </c>
      <c r="L2188" s="36" t="s">
        <v>2562</v>
      </c>
      <c r="M2188" s="36" t="s">
        <v>2563</v>
      </c>
      <c r="N2188" s="36" t="str">
        <f t="shared" si="174"/>
        <v>_CEEE5</v>
      </c>
      <c r="O2188" s="36" t="s">
        <v>2564</v>
      </c>
      <c r="P2188" s="36" t="s">
        <v>2565</v>
      </c>
      <c r="Q2188" s="36" t="s">
        <v>2566</v>
      </c>
    </row>
    <row r="2189" spans="1:17">
      <c r="A2189" s="36" t="s">
        <v>10094</v>
      </c>
      <c r="B2189" s="36" t="str">
        <f t="shared" si="170"/>
        <v>_10837</v>
      </c>
      <c r="C2189" s="36" t="s">
        <v>2570</v>
      </c>
      <c r="D2189" s="36" t="s">
        <v>2262</v>
      </c>
      <c r="E2189" s="36" t="str">
        <f t="shared" si="171"/>
        <v>_COLLE</v>
      </c>
      <c r="F2189" s="36" t="s">
        <v>47</v>
      </c>
      <c r="G2189" s="36" t="s">
        <v>2500</v>
      </c>
      <c r="H2189" s="36" t="str">
        <f t="shared" si="172"/>
        <v>_COCHM</v>
      </c>
      <c r="I2189" s="36" t="s">
        <v>2501</v>
      </c>
      <c r="J2189" s="36" t="s">
        <v>2561</v>
      </c>
      <c r="K2189" s="36" t="str">
        <f t="shared" si="173"/>
        <v>_CEEEG</v>
      </c>
      <c r="L2189" s="36" t="s">
        <v>2562</v>
      </c>
      <c r="M2189" s="36" t="s">
        <v>2563</v>
      </c>
      <c r="N2189" s="36" t="str">
        <f t="shared" si="174"/>
        <v>_CEEE5</v>
      </c>
      <c r="O2189" s="36" t="s">
        <v>2564</v>
      </c>
      <c r="P2189" s="36" t="s">
        <v>2565</v>
      </c>
      <c r="Q2189" s="36" t="s">
        <v>2566</v>
      </c>
    </row>
    <row r="2190" spans="1:17">
      <c r="A2190" s="36" t="s">
        <v>10095</v>
      </c>
      <c r="B2190" s="36" t="str">
        <f t="shared" si="170"/>
        <v>_10860</v>
      </c>
      <c r="C2190" s="36" t="s">
        <v>2571</v>
      </c>
      <c r="D2190" s="36" t="s">
        <v>2262</v>
      </c>
      <c r="E2190" s="36" t="str">
        <f t="shared" si="171"/>
        <v>_COLLE</v>
      </c>
      <c r="F2190" s="36" t="s">
        <v>47</v>
      </c>
      <c r="G2190" s="36" t="s">
        <v>2500</v>
      </c>
      <c r="H2190" s="36" t="str">
        <f t="shared" si="172"/>
        <v>_COCHM</v>
      </c>
      <c r="I2190" s="36" t="s">
        <v>2501</v>
      </c>
      <c r="J2190" s="36" t="s">
        <v>2561</v>
      </c>
      <c r="K2190" s="36" t="str">
        <f t="shared" si="173"/>
        <v>_CEEEG</v>
      </c>
      <c r="L2190" s="36" t="s">
        <v>2562</v>
      </c>
      <c r="M2190" s="36" t="s">
        <v>2563</v>
      </c>
      <c r="N2190" s="36" t="str">
        <f t="shared" si="174"/>
        <v>_CEEE5</v>
      </c>
      <c r="O2190" s="36" t="s">
        <v>2564</v>
      </c>
      <c r="P2190" s="36" t="s">
        <v>2565</v>
      </c>
      <c r="Q2190" s="36" t="s">
        <v>2566</v>
      </c>
    </row>
    <row r="2191" spans="1:17">
      <c r="A2191" s="36" t="s">
        <v>10096</v>
      </c>
      <c r="B2191" s="36" t="str">
        <f t="shared" si="170"/>
        <v>_10900</v>
      </c>
      <c r="C2191" s="36" t="s">
        <v>2572</v>
      </c>
      <c r="D2191" s="36" t="s">
        <v>2262</v>
      </c>
      <c r="E2191" s="36" t="str">
        <f t="shared" si="171"/>
        <v>_COLLE</v>
      </c>
      <c r="F2191" s="36" t="s">
        <v>47</v>
      </c>
      <c r="G2191" s="36" t="s">
        <v>2500</v>
      </c>
      <c r="H2191" s="36" t="str">
        <f t="shared" si="172"/>
        <v>_COCHM</v>
      </c>
      <c r="I2191" s="36" t="s">
        <v>2501</v>
      </c>
      <c r="J2191" s="36" t="s">
        <v>2561</v>
      </c>
      <c r="K2191" s="36" t="str">
        <f t="shared" si="173"/>
        <v>_CEEEG</v>
      </c>
      <c r="L2191" s="36" t="s">
        <v>2562</v>
      </c>
      <c r="M2191" s="36" t="s">
        <v>2563</v>
      </c>
      <c r="N2191" s="36" t="str">
        <f t="shared" si="174"/>
        <v>_CEEE5</v>
      </c>
      <c r="O2191" s="36" t="s">
        <v>2564</v>
      </c>
      <c r="P2191" s="36" t="s">
        <v>2565</v>
      </c>
      <c r="Q2191" s="36" t="s">
        <v>2566</v>
      </c>
    </row>
    <row r="2192" spans="1:17">
      <c r="A2192" s="36" t="s">
        <v>10097</v>
      </c>
      <c r="B2192" s="36" t="str">
        <f t="shared" si="170"/>
        <v>_10935</v>
      </c>
      <c r="C2192" s="36" t="s">
        <v>2573</v>
      </c>
      <c r="D2192" s="36" t="s">
        <v>2262</v>
      </c>
      <c r="E2192" s="36" t="str">
        <f t="shared" si="171"/>
        <v>_COLLE</v>
      </c>
      <c r="F2192" s="36" t="s">
        <v>47</v>
      </c>
      <c r="G2192" s="36" t="s">
        <v>2500</v>
      </c>
      <c r="H2192" s="36" t="str">
        <f t="shared" si="172"/>
        <v>_COCHM</v>
      </c>
      <c r="I2192" s="36" t="s">
        <v>2501</v>
      </c>
      <c r="J2192" s="36" t="s">
        <v>2561</v>
      </c>
      <c r="K2192" s="36" t="str">
        <f t="shared" si="173"/>
        <v>_CEEEG</v>
      </c>
      <c r="L2192" s="36" t="s">
        <v>2562</v>
      </c>
      <c r="M2192" s="36" t="s">
        <v>2563</v>
      </c>
      <c r="N2192" s="36" t="str">
        <f t="shared" si="174"/>
        <v>_CEEE5</v>
      </c>
      <c r="O2192" s="36" t="s">
        <v>2564</v>
      </c>
      <c r="P2192" s="36" t="s">
        <v>2565</v>
      </c>
      <c r="Q2192" s="36" t="s">
        <v>2566</v>
      </c>
    </row>
    <row r="2193" spans="1:17">
      <c r="A2193" s="36" t="s">
        <v>10098</v>
      </c>
      <c r="B2193" s="36" t="str">
        <f t="shared" si="170"/>
        <v>_11408</v>
      </c>
      <c r="C2193" s="36" t="s">
        <v>2582</v>
      </c>
      <c r="D2193" s="36" t="s">
        <v>2262</v>
      </c>
      <c r="E2193" s="36" t="str">
        <f t="shared" si="171"/>
        <v>_COLLE</v>
      </c>
      <c r="F2193" s="36" t="s">
        <v>47</v>
      </c>
      <c r="G2193" s="36" t="s">
        <v>2574</v>
      </c>
      <c r="H2193" s="36" t="str">
        <f t="shared" si="172"/>
        <v>_COENG</v>
      </c>
      <c r="I2193" s="36" t="s">
        <v>2575</v>
      </c>
      <c r="J2193" s="36" t="s">
        <v>2576</v>
      </c>
      <c r="K2193" s="36" t="str">
        <f t="shared" si="173"/>
        <v>_EDDNO</v>
      </c>
      <c r="L2193" s="36" t="s">
        <v>2577</v>
      </c>
      <c r="M2193" s="36" t="s">
        <v>2578</v>
      </c>
      <c r="N2193" s="36" t="str">
        <f t="shared" si="174"/>
        <v>_ED1CR</v>
      </c>
      <c r="O2193" s="36" t="s">
        <v>2579</v>
      </c>
      <c r="P2193" s="36" t="s">
        <v>2580</v>
      </c>
      <c r="Q2193" s="36" t="s">
        <v>2581</v>
      </c>
    </row>
    <row r="2194" spans="1:17">
      <c r="A2194" s="36" t="s">
        <v>10099</v>
      </c>
      <c r="B2194" s="36" t="str">
        <f t="shared" si="170"/>
        <v>_11409</v>
      </c>
      <c r="C2194" s="36" t="s">
        <v>2583</v>
      </c>
      <c r="D2194" s="36" t="s">
        <v>2262</v>
      </c>
      <c r="E2194" s="36" t="str">
        <f t="shared" si="171"/>
        <v>_COLLE</v>
      </c>
      <c r="F2194" s="36" t="s">
        <v>47</v>
      </c>
      <c r="G2194" s="36" t="s">
        <v>2574</v>
      </c>
      <c r="H2194" s="36" t="str">
        <f t="shared" si="172"/>
        <v>_COENG</v>
      </c>
      <c r="I2194" s="36" t="s">
        <v>2575</v>
      </c>
      <c r="J2194" s="36" t="s">
        <v>2576</v>
      </c>
      <c r="K2194" s="36" t="str">
        <f t="shared" si="173"/>
        <v>_EDDNO</v>
      </c>
      <c r="L2194" s="36" t="s">
        <v>2577</v>
      </c>
      <c r="M2194" s="36" t="s">
        <v>2578</v>
      </c>
      <c r="N2194" s="36" t="str">
        <f t="shared" si="174"/>
        <v>_ED1CR</v>
      </c>
      <c r="O2194" s="36" t="s">
        <v>2579</v>
      </c>
      <c r="P2194" s="36" t="s">
        <v>2580</v>
      </c>
      <c r="Q2194" s="36" t="s">
        <v>2581</v>
      </c>
    </row>
    <row r="2195" spans="1:17">
      <c r="A2195" s="36" t="s">
        <v>10100</v>
      </c>
      <c r="B2195" s="36" t="str">
        <f t="shared" si="170"/>
        <v>_11410</v>
      </c>
      <c r="C2195" s="36" t="s">
        <v>2584</v>
      </c>
      <c r="D2195" s="36" t="s">
        <v>2262</v>
      </c>
      <c r="E2195" s="36" t="str">
        <f t="shared" si="171"/>
        <v>_COLLE</v>
      </c>
      <c r="F2195" s="36" t="s">
        <v>47</v>
      </c>
      <c r="G2195" s="36" t="s">
        <v>2574</v>
      </c>
      <c r="H2195" s="36" t="str">
        <f t="shared" si="172"/>
        <v>_COENG</v>
      </c>
      <c r="I2195" s="36" t="s">
        <v>2575</v>
      </c>
      <c r="J2195" s="36" t="s">
        <v>2576</v>
      </c>
      <c r="K2195" s="36" t="str">
        <f t="shared" si="173"/>
        <v>_EDDNO</v>
      </c>
      <c r="L2195" s="36" t="s">
        <v>2577</v>
      </c>
      <c r="M2195" s="36" t="s">
        <v>2578</v>
      </c>
      <c r="N2195" s="36" t="str">
        <f t="shared" si="174"/>
        <v>_ED1CR</v>
      </c>
      <c r="O2195" s="36" t="s">
        <v>2579</v>
      </c>
      <c r="P2195" s="36" t="s">
        <v>2580</v>
      </c>
      <c r="Q2195" s="36" t="s">
        <v>2581</v>
      </c>
    </row>
    <row r="2196" spans="1:17">
      <c r="A2196" s="36" t="s">
        <v>10101</v>
      </c>
      <c r="B2196" s="36" t="str">
        <f t="shared" si="170"/>
        <v>_11411</v>
      </c>
      <c r="C2196" s="36" t="s">
        <v>2585</v>
      </c>
      <c r="D2196" s="36" t="s">
        <v>2262</v>
      </c>
      <c r="E2196" s="36" t="str">
        <f t="shared" si="171"/>
        <v>_COLLE</v>
      </c>
      <c r="F2196" s="36" t="s">
        <v>47</v>
      </c>
      <c r="G2196" s="36" t="s">
        <v>2574</v>
      </c>
      <c r="H2196" s="36" t="str">
        <f t="shared" si="172"/>
        <v>_COENG</v>
      </c>
      <c r="I2196" s="36" t="s">
        <v>2575</v>
      </c>
      <c r="J2196" s="36" t="s">
        <v>2576</v>
      </c>
      <c r="K2196" s="36" t="str">
        <f t="shared" si="173"/>
        <v>_EDDNO</v>
      </c>
      <c r="L2196" s="36" t="s">
        <v>2577</v>
      </c>
      <c r="M2196" s="36" t="s">
        <v>2578</v>
      </c>
      <c r="N2196" s="36" t="str">
        <f t="shared" si="174"/>
        <v>_ED1CR</v>
      </c>
      <c r="O2196" s="36" t="s">
        <v>2579</v>
      </c>
      <c r="P2196" s="36" t="s">
        <v>2580</v>
      </c>
      <c r="Q2196" s="36" t="s">
        <v>2581</v>
      </c>
    </row>
    <row r="2197" spans="1:17">
      <c r="A2197" s="36" t="s">
        <v>10102</v>
      </c>
      <c r="B2197" s="36" t="str">
        <f t="shared" si="170"/>
        <v>_11412</v>
      </c>
      <c r="C2197" s="36" t="s">
        <v>2586</v>
      </c>
      <c r="D2197" s="36" t="s">
        <v>2262</v>
      </c>
      <c r="E2197" s="36" t="str">
        <f t="shared" si="171"/>
        <v>_COLLE</v>
      </c>
      <c r="F2197" s="36" t="s">
        <v>47</v>
      </c>
      <c r="G2197" s="36" t="s">
        <v>2574</v>
      </c>
      <c r="H2197" s="36" t="str">
        <f t="shared" si="172"/>
        <v>_COENG</v>
      </c>
      <c r="I2197" s="36" t="s">
        <v>2575</v>
      </c>
      <c r="J2197" s="36" t="s">
        <v>2576</v>
      </c>
      <c r="K2197" s="36" t="str">
        <f t="shared" si="173"/>
        <v>_EDDNO</v>
      </c>
      <c r="L2197" s="36" t="s">
        <v>2577</v>
      </c>
      <c r="M2197" s="36" t="s">
        <v>2578</v>
      </c>
      <c r="N2197" s="36" t="str">
        <f t="shared" si="174"/>
        <v>_ED1CR</v>
      </c>
      <c r="O2197" s="36" t="s">
        <v>2579</v>
      </c>
      <c r="P2197" s="36" t="s">
        <v>2580</v>
      </c>
      <c r="Q2197" s="36" t="s">
        <v>2581</v>
      </c>
    </row>
    <row r="2198" spans="1:17">
      <c r="A2198" s="36" t="s">
        <v>10103</v>
      </c>
      <c r="B2198" s="36" t="str">
        <f t="shared" si="170"/>
        <v>_11413</v>
      </c>
      <c r="C2198" s="36" t="s">
        <v>2587</v>
      </c>
      <c r="D2198" s="36" t="s">
        <v>2262</v>
      </c>
      <c r="E2198" s="36" t="str">
        <f t="shared" si="171"/>
        <v>_COLLE</v>
      </c>
      <c r="F2198" s="36" t="s">
        <v>47</v>
      </c>
      <c r="G2198" s="36" t="s">
        <v>2574</v>
      </c>
      <c r="H2198" s="36" t="str">
        <f t="shared" si="172"/>
        <v>_COENG</v>
      </c>
      <c r="I2198" s="36" t="s">
        <v>2575</v>
      </c>
      <c r="J2198" s="36" t="s">
        <v>2576</v>
      </c>
      <c r="K2198" s="36" t="str">
        <f t="shared" si="173"/>
        <v>_EDDNO</v>
      </c>
      <c r="L2198" s="36" t="s">
        <v>2577</v>
      </c>
      <c r="M2198" s="36" t="s">
        <v>2578</v>
      </c>
      <c r="N2198" s="36" t="str">
        <f t="shared" si="174"/>
        <v>_ED1CR</v>
      </c>
      <c r="O2198" s="36" t="s">
        <v>2579</v>
      </c>
      <c r="P2198" s="36" t="s">
        <v>2580</v>
      </c>
      <c r="Q2198" s="36" t="s">
        <v>2581</v>
      </c>
    </row>
    <row r="2199" spans="1:17">
      <c r="A2199" s="36" t="s">
        <v>10104</v>
      </c>
      <c r="B2199" s="36" t="str">
        <f t="shared" si="170"/>
        <v>_11414</v>
      </c>
      <c r="C2199" s="36" t="s">
        <v>2588</v>
      </c>
      <c r="D2199" s="36" t="s">
        <v>2262</v>
      </c>
      <c r="E2199" s="36" t="str">
        <f t="shared" si="171"/>
        <v>_COLLE</v>
      </c>
      <c r="F2199" s="36" t="s">
        <v>47</v>
      </c>
      <c r="G2199" s="36" t="s">
        <v>2574</v>
      </c>
      <c r="H2199" s="36" t="str">
        <f t="shared" si="172"/>
        <v>_COENG</v>
      </c>
      <c r="I2199" s="36" t="s">
        <v>2575</v>
      </c>
      <c r="J2199" s="36" t="s">
        <v>2576</v>
      </c>
      <c r="K2199" s="36" t="str">
        <f t="shared" si="173"/>
        <v>_EDDNO</v>
      </c>
      <c r="L2199" s="36" t="s">
        <v>2577</v>
      </c>
      <c r="M2199" s="36" t="s">
        <v>2578</v>
      </c>
      <c r="N2199" s="36" t="str">
        <f t="shared" si="174"/>
        <v>_ED1CR</v>
      </c>
      <c r="O2199" s="36" t="s">
        <v>2579</v>
      </c>
      <c r="P2199" s="36" t="s">
        <v>2580</v>
      </c>
      <c r="Q2199" s="36" t="s">
        <v>2581</v>
      </c>
    </row>
    <row r="2200" spans="1:17">
      <c r="A2200" s="36" t="s">
        <v>10105</v>
      </c>
      <c r="B2200" s="36" t="str">
        <f t="shared" si="170"/>
        <v>_11395</v>
      </c>
      <c r="C2200" s="36" t="s">
        <v>2593</v>
      </c>
      <c r="D2200" s="36" t="s">
        <v>2262</v>
      </c>
      <c r="E2200" s="36" t="str">
        <f t="shared" si="171"/>
        <v>_COLLE</v>
      </c>
      <c r="F2200" s="36" t="s">
        <v>47</v>
      </c>
      <c r="G2200" s="36" t="s">
        <v>2574</v>
      </c>
      <c r="H2200" s="36" t="str">
        <f t="shared" si="172"/>
        <v>_COENG</v>
      </c>
      <c r="I2200" s="36" t="s">
        <v>2575</v>
      </c>
      <c r="J2200" s="36" t="s">
        <v>2576</v>
      </c>
      <c r="K2200" s="36" t="str">
        <f t="shared" si="173"/>
        <v>_EDDNO</v>
      </c>
      <c r="L2200" s="36" t="s">
        <v>2577</v>
      </c>
      <c r="M2200" s="36" t="s">
        <v>2589</v>
      </c>
      <c r="N2200" s="36" t="str">
        <f t="shared" si="174"/>
        <v>_ED1DO</v>
      </c>
      <c r="O2200" s="36" t="s">
        <v>2590</v>
      </c>
      <c r="P2200" s="36" t="s">
        <v>2591</v>
      </c>
      <c r="Q2200" s="36" t="s">
        <v>2592</v>
      </c>
    </row>
    <row r="2201" spans="1:17">
      <c r="A2201" s="36" t="s">
        <v>10106</v>
      </c>
      <c r="B2201" s="36" t="str">
        <f t="shared" si="170"/>
        <v>_11396</v>
      </c>
      <c r="C2201" s="36" t="s">
        <v>2594</v>
      </c>
      <c r="D2201" s="36" t="s">
        <v>2262</v>
      </c>
      <c r="E2201" s="36" t="str">
        <f t="shared" si="171"/>
        <v>_COLLE</v>
      </c>
      <c r="F2201" s="36" t="s">
        <v>47</v>
      </c>
      <c r="G2201" s="36" t="s">
        <v>2574</v>
      </c>
      <c r="H2201" s="36" t="str">
        <f t="shared" si="172"/>
        <v>_COENG</v>
      </c>
      <c r="I2201" s="36" t="s">
        <v>2575</v>
      </c>
      <c r="J2201" s="36" t="s">
        <v>2576</v>
      </c>
      <c r="K2201" s="36" t="str">
        <f t="shared" si="173"/>
        <v>_EDDNO</v>
      </c>
      <c r="L2201" s="36" t="s">
        <v>2577</v>
      </c>
      <c r="M2201" s="36" t="s">
        <v>2589</v>
      </c>
      <c r="N2201" s="36" t="str">
        <f t="shared" si="174"/>
        <v>_ED1DO</v>
      </c>
      <c r="O2201" s="36" t="s">
        <v>2590</v>
      </c>
      <c r="P2201" s="36" t="s">
        <v>2591</v>
      </c>
      <c r="Q2201" s="36" t="s">
        <v>2592</v>
      </c>
    </row>
    <row r="2202" spans="1:17">
      <c r="A2202" s="36" t="s">
        <v>10107</v>
      </c>
      <c r="B2202" s="36" t="str">
        <f t="shared" si="170"/>
        <v>_11398</v>
      </c>
      <c r="C2202" s="36" t="s">
        <v>2595</v>
      </c>
      <c r="D2202" s="36" t="s">
        <v>2262</v>
      </c>
      <c r="E2202" s="36" t="str">
        <f t="shared" si="171"/>
        <v>_COLLE</v>
      </c>
      <c r="F2202" s="36" t="s">
        <v>47</v>
      </c>
      <c r="G2202" s="36" t="s">
        <v>2574</v>
      </c>
      <c r="H2202" s="36" t="str">
        <f t="shared" si="172"/>
        <v>_COENG</v>
      </c>
      <c r="I2202" s="36" t="s">
        <v>2575</v>
      </c>
      <c r="J2202" s="36" t="s">
        <v>2576</v>
      </c>
      <c r="K2202" s="36" t="str">
        <f t="shared" si="173"/>
        <v>_EDDNO</v>
      </c>
      <c r="L2202" s="36" t="s">
        <v>2577</v>
      </c>
      <c r="M2202" s="36" t="s">
        <v>2589</v>
      </c>
      <c r="N2202" s="36" t="str">
        <f t="shared" si="174"/>
        <v>_ED1DO</v>
      </c>
      <c r="O2202" s="36" t="s">
        <v>2590</v>
      </c>
      <c r="P2202" s="36" t="s">
        <v>2591</v>
      </c>
      <c r="Q2202" s="36" t="s">
        <v>2592</v>
      </c>
    </row>
    <row r="2203" spans="1:17">
      <c r="A2203" s="36" t="s">
        <v>10108</v>
      </c>
      <c r="B2203" s="36" t="str">
        <f t="shared" si="170"/>
        <v>_11399</v>
      </c>
      <c r="C2203" s="36" t="s">
        <v>2596</v>
      </c>
      <c r="D2203" s="36" t="s">
        <v>2262</v>
      </c>
      <c r="E2203" s="36" t="str">
        <f t="shared" si="171"/>
        <v>_COLLE</v>
      </c>
      <c r="F2203" s="36" t="s">
        <v>47</v>
      </c>
      <c r="G2203" s="36" t="s">
        <v>2574</v>
      </c>
      <c r="H2203" s="36" t="str">
        <f t="shared" si="172"/>
        <v>_COENG</v>
      </c>
      <c r="I2203" s="36" t="s">
        <v>2575</v>
      </c>
      <c r="J2203" s="36" t="s">
        <v>2576</v>
      </c>
      <c r="K2203" s="36" t="str">
        <f t="shared" si="173"/>
        <v>_EDDNO</v>
      </c>
      <c r="L2203" s="36" t="s">
        <v>2577</v>
      </c>
      <c r="M2203" s="36" t="s">
        <v>2589</v>
      </c>
      <c r="N2203" s="36" t="str">
        <f t="shared" si="174"/>
        <v>_ED1DO</v>
      </c>
      <c r="O2203" s="36" t="s">
        <v>2590</v>
      </c>
      <c r="P2203" s="36" t="s">
        <v>2591</v>
      </c>
      <c r="Q2203" s="36" t="s">
        <v>2592</v>
      </c>
    </row>
    <row r="2204" spans="1:17">
      <c r="A2204" s="36" t="s">
        <v>10109</v>
      </c>
      <c r="B2204" s="36" t="str">
        <f t="shared" si="170"/>
        <v>_11400</v>
      </c>
      <c r="C2204" s="36" t="s">
        <v>2597</v>
      </c>
      <c r="D2204" s="36" t="s">
        <v>2262</v>
      </c>
      <c r="E2204" s="36" t="str">
        <f t="shared" si="171"/>
        <v>_COLLE</v>
      </c>
      <c r="F2204" s="36" t="s">
        <v>47</v>
      </c>
      <c r="G2204" s="36" t="s">
        <v>2574</v>
      </c>
      <c r="H2204" s="36" t="str">
        <f t="shared" si="172"/>
        <v>_COENG</v>
      </c>
      <c r="I2204" s="36" t="s">
        <v>2575</v>
      </c>
      <c r="J2204" s="36" t="s">
        <v>2576</v>
      </c>
      <c r="K2204" s="36" t="str">
        <f t="shared" si="173"/>
        <v>_EDDNO</v>
      </c>
      <c r="L2204" s="36" t="s">
        <v>2577</v>
      </c>
      <c r="M2204" s="36" t="s">
        <v>2589</v>
      </c>
      <c r="N2204" s="36" t="str">
        <f t="shared" si="174"/>
        <v>_ED1DO</v>
      </c>
      <c r="O2204" s="36" t="s">
        <v>2590</v>
      </c>
      <c r="P2204" s="36" t="s">
        <v>2591</v>
      </c>
      <c r="Q2204" s="36" t="s">
        <v>2592</v>
      </c>
    </row>
    <row r="2205" spans="1:17">
      <c r="A2205" s="36" t="s">
        <v>10110</v>
      </c>
      <c r="B2205" s="36" t="str">
        <f t="shared" si="170"/>
        <v>_11401</v>
      </c>
      <c r="C2205" s="36" t="s">
        <v>2598</v>
      </c>
      <c r="D2205" s="36" t="s">
        <v>2262</v>
      </c>
      <c r="E2205" s="36" t="str">
        <f t="shared" si="171"/>
        <v>_COLLE</v>
      </c>
      <c r="F2205" s="36" t="s">
        <v>47</v>
      </c>
      <c r="G2205" s="36" t="s">
        <v>2574</v>
      </c>
      <c r="H2205" s="36" t="str">
        <f t="shared" si="172"/>
        <v>_COENG</v>
      </c>
      <c r="I2205" s="36" t="s">
        <v>2575</v>
      </c>
      <c r="J2205" s="36" t="s">
        <v>2576</v>
      </c>
      <c r="K2205" s="36" t="str">
        <f t="shared" si="173"/>
        <v>_EDDNO</v>
      </c>
      <c r="L2205" s="36" t="s">
        <v>2577</v>
      </c>
      <c r="M2205" s="36" t="s">
        <v>2589</v>
      </c>
      <c r="N2205" s="36" t="str">
        <f t="shared" si="174"/>
        <v>_ED1DO</v>
      </c>
      <c r="O2205" s="36" t="s">
        <v>2590</v>
      </c>
      <c r="P2205" s="36" t="s">
        <v>2591</v>
      </c>
      <c r="Q2205" s="36" t="s">
        <v>2592</v>
      </c>
    </row>
    <row r="2206" spans="1:17">
      <c r="A2206" s="36" t="s">
        <v>10111</v>
      </c>
      <c r="B2206" s="36" t="str">
        <f t="shared" si="170"/>
        <v>_11402</v>
      </c>
      <c r="C2206" s="36" t="s">
        <v>2599</v>
      </c>
      <c r="D2206" s="36" t="s">
        <v>2262</v>
      </c>
      <c r="E2206" s="36" t="str">
        <f t="shared" si="171"/>
        <v>_COLLE</v>
      </c>
      <c r="F2206" s="36" t="s">
        <v>47</v>
      </c>
      <c r="G2206" s="36" t="s">
        <v>2574</v>
      </c>
      <c r="H2206" s="36" t="str">
        <f t="shared" si="172"/>
        <v>_COENG</v>
      </c>
      <c r="I2206" s="36" t="s">
        <v>2575</v>
      </c>
      <c r="J2206" s="36" t="s">
        <v>2576</v>
      </c>
      <c r="K2206" s="36" t="str">
        <f t="shared" si="173"/>
        <v>_EDDNO</v>
      </c>
      <c r="L2206" s="36" t="s">
        <v>2577</v>
      </c>
      <c r="M2206" s="36" t="s">
        <v>2589</v>
      </c>
      <c r="N2206" s="36" t="str">
        <f t="shared" si="174"/>
        <v>_ED1DO</v>
      </c>
      <c r="O2206" s="36" t="s">
        <v>2590</v>
      </c>
      <c r="P2206" s="36" t="s">
        <v>2591</v>
      </c>
      <c r="Q2206" s="36" t="s">
        <v>2592</v>
      </c>
    </row>
    <row r="2207" spans="1:17">
      <c r="A2207" s="36" t="s">
        <v>10112</v>
      </c>
      <c r="B2207" s="36" t="str">
        <f t="shared" si="170"/>
        <v>_11403</v>
      </c>
      <c r="C2207" s="36" t="s">
        <v>2600</v>
      </c>
      <c r="D2207" s="36" t="s">
        <v>2262</v>
      </c>
      <c r="E2207" s="36" t="str">
        <f t="shared" si="171"/>
        <v>_COLLE</v>
      </c>
      <c r="F2207" s="36" t="s">
        <v>47</v>
      </c>
      <c r="G2207" s="36" t="s">
        <v>2574</v>
      </c>
      <c r="H2207" s="36" t="str">
        <f t="shared" si="172"/>
        <v>_COENG</v>
      </c>
      <c r="I2207" s="36" t="s">
        <v>2575</v>
      </c>
      <c r="J2207" s="36" t="s">
        <v>2576</v>
      </c>
      <c r="K2207" s="36" t="str">
        <f t="shared" si="173"/>
        <v>_EDDNO</v>
      </c>
      <c r="L2207" s="36" t="s">
        <v>2577</v>
      </c>
      <c r="M2207" s="36" t="s">
        <v>2589</v>
      </c>
      <c r="N2207" s="36" t="str">
        <f t="shared" si="174"/>
        <v>_ED1DO</v>
      </c>
      <c r="O2207" s="36" t="s">
        <v>2590</v>
      </c>
      <c r="P2207" s="36" t="s">
        <v>2591</v>
      </c>
      <c r="Q2207" s="36" t="s">
        <v>2592</v>
      </c>
    </row>
    <row r="2208" spans="1:17">
      <c r="A2208" s="36" t="s">
        <v>10113</v>
      </c>
      <c r="B2208" s="36" t="str">
        <f t="shared" si="170"/>
        <v>_11404</v>
      </c>
      <c r="C2208" s="36" t="s">
        <v>2601</v>
      </c>
      <c r="D2208" s="36" t="s">
        <v>2262</v>
      </c>
      <c r="E2208" s="36" t="str">
        <f t="shared" si="171"/>
        <v>_COLLE</v>
      </c>
      <c r="F2208" s="36" t="s">
        <v>47</v>
      </c>
      <c r="G2208" s="36" t="s">
        <v>2574</v>
      </c>
      <c r="H2208" s="36" t="str">
        <f t="shared" si="172"/>
        <v>_COENG</v>
      </c>
      <c r="I2208" s="36" t="s">
        <v>2575</v>
      </c>
      <c r="J2208" s="36" t="s">
        <v>2576</v>
      </c>
      <c r="K2208" s="36" t="str">
        <f t="shared" si="173"/>
        <v>_EDDNO</v>
      </c>
      <c r="L2208" s="36" t="s">
        <v>2577</v>
      </c>
      <c r="M2208" s="36" t="s">
        <v>2589</v>
      </c>
      <c r="N2208" s="36" t="str">
        <f t="shared" si="174"/>
        <v>_ED1DO</v>
      </c>
      <c r="O2208" s="36" t="s">
        <v>2590</v>
      </c>
      <c r="P2208" s="36" t="s">
        <v>2591</v>
      </c>
      <c r="Q2208" s="36" t="s">
        <v>2592</v>
      </c>
    </row>
    <row r="2209" spans="1:17">
      <c r="A2209" s="36" t="s">
        <v>10114</v>
      </c>
      <c r="B2209" s="36" t="str">
        <f t="shared" si="170"/>
        <v>_11405</v>
      </c>
      <c r="C2209" s="36" t="s">
        <v>2602</v>
      </c>
      <c r="D2209" s="36" t="s">
        <v>2262</v>
      </c>
      <c r="E2209" s="36" t="str">
        <f t="shared" si="171"/>
        <v>_COLLE</v>
      </c>
      <c r="F2209" s="36" t="s">
        <v>47</v>
      </c>
      <c r="G2209" s="36" t="s">
        <v>2574</v>
      </c>
      <c r="H2209" s="36" t="str">
        <f t="shared" si="172"/>
        <v>_COENG</v>
      </c>
      <c r="I2209" s="36" t="s">
        <v>2575</v>
      </c>
      <c r="J2209" s="36" t="s">
        <v>2576</v>
      </c>
      <c r="K2209" s="36" t="str">
        <f t="shared" si="173"/>
        <v>_EDDNO</v>
      </c>
      <c r="L2209" s="36" t="s">
        <v>2577</v>
      </c>
      <c r="M2209" s="36" t="s">
        <v>2589</v>
      </c>
      <c r="N2209" s="36" t="str">
        <f t="shared" si="174"/>
        <v>_ED1DO</v>
      </c>
      <c r="O2209" s="36" t="s">
        <v>2590</v>
      </c>
      <c r="P2209" s="36" t="s">
        <v>2591</v>
      </c>
      <c r="Q2209" s="36" t="s">
        <v>2592</v>
      </c>
    </row>
    <row r="2210" spans="1:17">
      <c r="A2210" s="36" t="s">
        <v>10115</v>
      </c>
      <c r="B2210" s="36" t="str">
        <f t="shared" si="170"/>
        <v>_11406</v>
      </c>
      <c r="C2210" s="36" t="s">
        <v>2603</v>
      </c>
      <c r="D2210" s="36" t="s">
        <v>2262</v>
      </c>
      <c r="E2210" s="36" t="str">
        <f t="shared" si="171"/>
        <v>_COLLE</v>
      </c>
      <c r="F2210" s="36" t="s">
        <v>47</v>
      </c>
      <c r="G2210" s="36" t="s">
        <v>2574</v>
      </c>
      <c r="H2210" s="36" t="str">
        <f t="shared" si="172"/>
        <v>_COENG</v>
      </c>
      <c r="I2210" s="36" t="s">
        <v>2575</v>
      </c>
      <c r="J2210" s="36" t="s">
        <v>2576</v>
      </c>
      <c r="K2210" s="36" t="str">
        <f t="shared" si="173"/>
        <v>_EDDNO</v>
      </c>
      <c r="L2210" s="36" t="s">
        <v>2577</v>
      </c>
      <c r="M2210" s="36" t="s">
        <v>2589</v>
      </c>
      <c r="N2210" s="36" t="str">
        <f t="shared" si="174"/>
        <v>_ED1DO</v>
      </c>
      <c r="O2210" s="36" t="s">
        <v>2590</v>
      </c>
      <c r="P2210" s="36" t="s">
        <v>2591</v>
      </c>
      <c r="Q2210" s="36" t="s">
        <v>2592</v>
      </c>
    </row>
    <row r="2211" spans="1:17">
      <c r="A2211" s="36" t="s">
        <v>10116</v>
      </c>
      <c r="B2211" s="36" t="str">
        <f t="shared" si="170"/>
        <v>_11407</v>
      </c>
      <c r="C2211" s="36" t="s">
        <v>6517</v>
      </c>
      <c r="D2211" s="36" t="s">
        <v>2262</v>
      </c>
      <c r="E2211" s="36" t="str">
        <f t="shared" si="171"/>
        <v>_COLLE</v>
      </c>
      <c r="F2211" s="36" t="s">
        <v>47</v>
      </c>
      <c r="G2211" s="36" t="s">
        <v>2574</v>
      </c>
      <c r="H2211" s="36" t="str">
        <f t="shared" si="172"/>
        <v>_COENG</v>
      </c>
      <c r="I2211" s="36" t="s">
        <v>2575</v>
      </c>
      <c r="J2211" s="36" t="s">
        <v>2576</v>
      </c>
      <c r="K2211" s="36" t="str">
        <f t="shared" si="173"/>
        <v>_EDDNO</v>
      </c>
      <c r="L2211" s="36" t="s">
        <v>2577</v>
      </c>
      <c r="M2211" s="36" t="s">
        <v>2589</v>
      </c>
      <c r="N2211" s="36" t="str">
        <f t="shared" si="174"/>
        <v>_ED1DO</v>
      </c>
      <c r="O2211" s="36" t="s">
        <v>2590</v>
      </c>
      <c r="P2211" s="36" t="s">
        <v>2591</v>
      </c>
      <c r="Q2211" s="36" t="s">
        <v>2592</v>
      </c>
    </row>
    <row r="2212" spans="1:17">
      <c r="A2212" s="36" t="s">
        <v>10117</v>
      </c>
      <c r="B2212" s="36" t="str">
        <f t="shared" si="170"/>
        <v>_11422</v>
      </c>
      <c r="C2212" s="36" t="s">
        <v>2604</v>
      </c>
      <c r="D2212" s="36" t="s">
        <v>2262</v>
      </c>
      <c r="E2212" s="36" t="str">
        <f t="shared" si="171"/>
        <v>_COLLE</v>
      </c>
      <c r="F2212" s="36" t="s">
        <v>47</v>
      </c>
      <c r="G2212" s="36" t="s">
        <v>2574</v>
      </c>
      <c r="H2212" s="36" t="str">
        <f t="shared" si="172"/>
        <v>_COENG</v>
      </c>
      <c r="I2212" s="36" t="s">
        <v>2575</v>
      </c>
      <c r="J2212" s="36" t="s">
        <v>2576</v>
      </c>
      <c r="K2212" s="36" t="str">
        <f t="shared" si="173"/>
        <v>_EDDNO</v>
      </c>
      <c r="L2212" s="36" t="s">
        <v>2577</v>
      </c>
      <c r="M2212" s="36" t="s">
        <v>2589</v>
      </c>
      <c r="N2212" s="36" t="str">
        <f t="shared" si="174"/>
        <v>_ED1DO</v>
      </c>
      <c r="O2212" s="36" t="s">
        <v>2590</v>
      </c>
      <c r="P2212" s="36" t="s">
        <v>2591</v>
      </c>
      <c r="Q2212" s="36" t="s">
        <v>2592</v>
      </c>
    </row>
    <row r="2213" spans="1:17">
      <c r="A2213" s="36" t="s">
        <v>10118</v>
      </c>
      <c r="B2213" s="36" t="str">
        <f t="shared" si="170"/>
        <v>_11416</v>
      </c>
      <c r="C2213" s="36" t="s">
        <v>2610</v>
      </c>
      <c r="D2213" s="36" t="s">
        <v>2262</v>
      </c>
      <c r="E2213" s="36" t="str">
        <f t="shared" si="171"/>
        <v>_COLLE</v>
      </c>
      <c r="F2213" s="36" t="s">
        <v>47</v>
      </c>
      <c r="G2213" s="36" t="s">
        <v>2574</v>
      </c>
      <c r="H2213" s="36" t="str">
        <f t="shared" si="172"/>
        <v>_COENG</v>
      </c>
      <c r="I2213" s="36" t="s">
        <v>2575</v>
      </c>
      <c r="J2213" s="36" t="s">
        <v>2576</v>
      </c>
      <c r="K2213" s="36" t="str">
        <f t="shared" si="173"/>
        <v>_EDDNO</v>
      </c>
      <c r="L2213" s="36" t="s">
        <v>2577</v>
      </c>
      <c r="M2213" s="36" t="s">
        <v>2606</v>
      </c>
      <c r="N2213" s="36" t="str">
        <f t="shared" si="174"/>
        <v>_EDESS</v>
      </c>
      <c r="O2213" s="36" t="s">
        <v>2607</v>
      </c>
      <c r="P2213" s="36" t="s">
        <v>2608</v>
      </c>
      <c r="Q2213" s="36" t="s">
        <v>2609</v>
      </c>
    </row>
    <row r="2214" spans="1:17">
      <c r="A2214" s="36" t="s">
        <v>10119</v>
      </c>
      <c r="B2214" s="36" t="str">
        <f t="shared" si="170"/>
        <v>_11417</v>
      </c>
      <c r="C2214" s="36" t="s">
        <v>2611</v>
      </c>
      <c r="D2214" s="36" t="s">
        <v>2262</v>
      </c>
      <c r="E2214" s="36" t="str">
        <f t="shared" si="171"/>
        <v>_COLLE</v>
      </c>
      <c r="F2214" s="36" t="s">
        <v>47</v>
      </c>
      <c r="G2214" s="36" t="s">
        <v>2574</v>
      </c>
      <c r="H2214" s="36" t="str">
        <f t="shared" si="172"/>
        <v>_COENG</v>
      </c>
      <c r="I2214" s="36" t="s">
        <v>2575</v>
      </c>
      <c r="J2214" s="36" t="s">
        <v>2576</v>
      </c>
      <c r="K2214" s="36" t="str">
        <f t="shared" si="173"/>
        <v>_EDDNO</v>
      </c>
      <c r="L2214" s="36" t="s">
        <v>2577</v>
      </c>
      <c r="M2214" s="36" t="s">
        <v>2606</v>
      </c>
      <c r="N2214" s="36" t="str">
        <f t="shared" si="174"/>
        <v>_EDESS</v>
      </c>
      <c r="O2214" s="36" t="s">
        <v>2607</v>
      </c>
      <c r="P2214" s="36" t="s">
        <v>2608</v>
      </c>
      <c r="Q2214" s="36" t="s">
        <v>2609</v>
      </c>
    </row>
    <row r="2215" spans="1:17">
      <c r="A2215" s="36" t="s">
        <v>10120</v>
      </c>
      <c r="B2215" s="36" t="str">
        <f t="shared" si="170"/>
        <v>_11418</v>
      </c>
      <c r="C2215" s="36" t="s">
        <v>2612</v>
      </c>
      <c r="D2215" s="36" t="s">
        <v>2262</v>
      </c>
      <c r="E2215" s="36" t="str">
        <f t="shared" si="171"/>
        <v>_COLLE</v>
      </c>
      <c r="F2215" s="36" t="s">
        <v>47</v>
      </c>
      <c r="G2215" s="36" t="s">
        <v>2574</v>
      </c>
      <c r="H2215" s="36" t="str">
        <f t="shared" si="172"/>
        <v>_COENG</v>
      </c>
      <c r="I2215" s="36" t="s">
        <v>2575</v>
      </c>
      <c r="J2215" s="36" t="s">
        <v>2576</v>
      </c>
      <c r="K2215" s="36" t="str">
        <f t="shared" si="173"/>
        <v>_EDDNO</v>
      </c>
      <c r="L2215" s="36" t="s">
        <v>2577</v>
      </c>
      <c r="M2215" s="36" t="s">
        <v>2606</v>
      </c>
      <c r="N2215" s="36" t="str">
        <f t="shared" si="174"/>
        <v>_EDESS</v>
      </c>
      <c r="O2215" s="36" t="s">
        <v>2607</v>
      </c>
      <c r="P2215" s="36" t="s">
        <v>2608</v>
      </c>
      <c r="Q2215" s="36" t="s">
        <v>2609</v>
      </c>
    </row>
    <row r="2216" spans="1:17">
      <c r="A2216" s="36" t="s">
        <v>10121</v>
      </c>
      <c r="B2216" s="36" t="str">
        <f t="shared" si="170"/>
        <v>_11419</v>
      </c>
      <c r="C2216" s="36" t="s">
        <v>2613</v>
      </c>
      <c r="D2216" s="36" t="s">
        <v>2262</v>
      </c>
      <c r="E2216" s="36" t="str">
        <f t="shared" si="171"/>
        <v>_COLLE</v>
      </c>
      <c r="F2216" s="36" t="s">
        <v>47</v>
      </c>
      <c r="G2216" s="36" t="s">
        <v>2574</v>
      </c>
      <c r="H2216" s="36" t="str">
        <f t="shared" si="172"/>
        <v>_COENG</v>
      </c>
      <c r="I2216" s="36" t="s">
        <v>2575</v>
      </c>
      <c r="J2216" s="36" t="s">
        <v>2576</v>
      </c>
      <c r="K2216" s="36" t="str">
        <f t="shared" si="173"/>
        <v>_EDDNO</v>
      </c>
      <c r="L2216" s="36" t="s">
        <v>2577</v>
      </c>
      <c r="M2216" s="36" t="s">
        <v>2606</v>
      </c>
      <c r="N2216" s="36" t="str">
        <f t="shared" si="174"/>
        <v>_EDESS</v>
      </c>
      <c r="O2216" s="36" t="s">
        <v>2607</v>
      </c>
      <c r="P2216" s="36" t="s">
        <v>2608</v>
      </c>
      <c r="Q2216" s="36" t="s">
        <v>2609</v>
      </c>
    </row>
    <row r="2217" spans="1:17">
      <c r="A2217" s="36" t="s">
        <v>10122</v>
      </c>
      <c r="B2217" s="36" t="str">
        <f t="shared" si="170"/>
        <v>_11420</v>
      </c>
      <c r="C2217" s="36" t="s">
        <v>2614</v>
      </c>
      <c r="D2217" s="36" t="s">
        <v>2262</v>
      </c>
      <c r="E2217" s="36" t="str">
        <f t="shared" si="171"/>
        <v>_COLLE</v>
      </c>
      <c r="F2217" s="36" t="s">
        <v>47</v>
      </c>
      <c r="G2217" s="36" t="s">
        <v>2574</v>
      </c>
      <c r="H2217" s="36" t="str">
        <f t="shared" si="172"/>
        <v>_COENG</v>
      </c>
      <c r="I2217" s="36" t="s">
        <v>2575</v>
      </c>
      <c r="J2217" s="36" t="s">
        <v>2576</v>
      </c>
      <c r="K2217" s="36" t="str">
        <f t="shared" si="173"/>
        <v>_EDDNO</v>
      </c>
      <c r="L2217" s="36" t="s">
        <v>2577</v>
      </c>
      <c r="M2217" s="36" t="s">
        <v>2606</v>
      </c>
      <c r="N2217" s="36" t="str">
        <f t="shared" si="174"/>
        <v>_EDESS</v>
      </c>
      <c r="O2217" s="36" t="s">
        <v>2607</v>
      </c>
      <c r="P2217" s="36" t="s">
        <v>2608</v>
      </c>
      <c r="Q2217" s="36" t="s">
        <v>2609</v>
      </c>
    </row>
    <row r="2218" spans="1:17">
      <c r="A2218" s="36" t="s">
        <v>10123</v>
      </c>
      <c r="B2218" s="36" t="str">
        <f t="shared" si="170"/>
        <v>_11421</v>
      </c>
      <c r="C2218" s="36" t="s">
        <v>2615</v>
      </c>
      <c r="D2218" s="36" t="s">
        <v>2262</v>
      </c>
      <c r="E2218" s="36" t="str">
        <f t="shared" si="171"/>
        <v>_COLLE</v>
      </c>
      <c r="F2218" s="36" t="s">
        <v>47</v>
      </c>
      <c r="G2218" s="36" t="s">
        <v>2574</v>
      </c>
      <c r="H2218" s="36" t="str">
        <f t="shared" si="172"/>
        <v>_COENG</v>
      </c>
      <c r="I2218" s="36" t="s">
        <v>2575</v>
      </c>
      <c r="J2218" s="36" t="s">
        <v>2576</v>
      </c>
      <c r="K2218" s="36" t="str">
        <f t="shared" si="173"/>
        <v>_EDDNO</v>
      </c>
      <c r="L2218" s="36" t="s">
        <v>2577</v>
      </c>
      <c r="M2218" s="36" t="s">
        <v>2606</v>
      </c>
      <c r="N2218" s="36" t="str">
        <f t="shared" si="174"/>
        <v>_EDESS</v>
      </c>
      <c r="O2218" s="36" t="s">
        <v>2607</v>
      </c>
      <c r="P2218" s="36" t="s">
        <v>2608</v>
      </c>
      <c r="Q2218" s="36" t="s">
        <v>2609</v>
      </c>
    </row>
    <row r="2219" spans="1:17">
      <c r="A2219" s="36" t="s">
        <v>10124</v>
      </c>
      <c r="B2219" s="36" t="str">
        <f t="shared" si="170"/>
        <v>_23830</v>
      </c>
      <c r="C2219" s="36" t="s">
        <v>2622</v>
      </c>
      <c r="D2219" s="36" t="s">
        <v>2262</v>
      </c>
      <c r="E2219" s="36" t="str">
        <f t="shared" si="171"/>
        <v>_COLLE</v>
      </c>
      <c r="F2219" s="36" t="s">
        <v>47</v>
      </c>
      <c r="G2219" s="36" t="s">
        <v>2574</v>
      </c>
      <c r="H2219" s="36" t="str">
        <f t="shared" si="172"/>
        <v>_COENG</v>
      </c>
      <c r="I2219" s="36" t="s">
        <v>2575</v>
      </c>
      <c r="J2219" s="36" t="s">
        <v>2616</v>
      </c>
      <c r="K2219" s="36" t="str">
        <f t="shared" si="173"/>
        <v>_EERES</v>
      </c>
      <c r="L2219" s="36" t="s">
        <v>2617</v>
      </c>
      <c r="M2219" s="36" t="s">
        <v>2618</v>
      </c>
      <c r="N2219" s="36" t="str">
        <f t="shared" si="174"/>
        <v>_EEBRS</v>
      </c>
      <c r="O2219" s="36" t="s">
        <v>2619</v>
      </c>
      <c r="P2219" s="36" t="s">
        <v>2620</v>
      </c>
      <c r="Q2219" s="36" t="s">
        <v>2621</v>
      </c>
    </row>
    <row r="2220" spans="1:17">
      <c r="A2220" s="36" t="s">
        <v>10125</v>
      </c>
      <c r="B2220" s="36" t="str">
        <f t="shared" si="170"/>
        <v>_23831</v>
      </c>
      <c r="C2220" s="36" t="s">
        <v>2623</v>
      </c>
      <c r="D2220" s="36" t="s">
        <v>2262</v>
      </c>
      <c r="E2220" s="36" t="str">
        <f t="shared" si="171"/>
        <v>_COLLE</v>
      </c>
      <c r="F2220" s="36" t="s">
        <v>47</v>
      </c>
      <c r="G2220" s="36" t="s">
        <v>2574</v>
      </c>
      <c r="H2220" s="36" t="str">
        <f t="shared" si="172"/>
        <v>_COENG</v>
      </c>
      <c r="I2220" s="36" t="s">
        <v>2575</v>
      </c>
      <c r="J2220" s="36" t="s">
        <v>2616</v>
      </c>
      <c r="K2220" s="36" t="str">
        <f t="shared" si="173"/>
        <v>_EERES</v>
      </c>
      <c r="L2220" s="36" t="s">
        <v>2617</v>
      </c>
      <c r="M2220" s="36" t="s">
        <v>2618</v>
      </c>
      <c r="N2220" s="36" t="str">
        <f t="shared" si="174"/>
        <v>_EEBRS</v>
      </c>
      <c r="O2220" s="36" t="s">
        <v>2619</v>
      </c>
      <c r="P2220" s="36" t="s">
        <v>2620</v>
      </c>
      <c r="Q2220" s="36" t="s">
        <v>2621</v>
      </c>
    </row>
    <row r="2221" spans="1:17">
      <c r="A2221" s="36" t="s">
        <v>10126</v>
      </c>
      <c r="B2221" s="36" t="str">
        <f t="shared" si="170"/>
        <v>_23832</v>
      </c>
      <c r="C2221" s="36" t="s">
        <v>2624</v>
      </c>
      <c r="D2221" s="36" t="s">
        <v>2262</v>
      </c>
      <c r="E2221" s="36" t="str">
        <f t="shared" si="171"/>
        <v>_COLLE</v>
      </c>
      <c r="F2221" s="36" t="s">
        <v>47</v>
      </c>
      <c r="G2221" s="36" t="s">
        <v>2574</v>
      </c>
      <c r="H2221" s="36" t="str">
        <f t="shared" si="172"/>
        <v>_COENG</v>
      </c>
      <c r="I2221" s="36" t="s">
        <v>2575</v>
      </c>
      <c r="J2221" s="36" t="s">
        <v>2616</v>
      </c>
      <c r="K2221" s="36" t="str">
        <f t="shared" si="173"/>
        <v>_EERES</v>
      </c>
      <c r="L2221" s="36" t="s">
        <v>2617</v>
      </c>
      <c r="M2221" s="36" t="s">
        <v>2618</v>
      </c>
      <c r="N2221" s="36" t="str">
        <f t="shared" si="174"/>
        <v>_EEBRS</v>
      </c>
      <c r="O2221" s="36" t="s">
        <v>2619</v>
      </c>
      <c r="P2221" s="36" t="s">
        <v>2620</v>
      </c>
      <c r="Q2221" s="36" t="s">
        <v>2621</v>
      </c>
    </row>
    <row r="2222" spans="1:17">
      <c r="A2222" s="36" t="s">
        <v>10127</v>
      </c>
      <c r="B2222" s="36" t="str">
        <f t="shared" si="170"/>
        <v>_23833</v>
      </c>
      <c r="C2222" s="36" t="s">
        <v>2625</v>
      </c>
      <c r="D2222" s="36" t="s">
        <v>2262</v>
      </c>
      <c r="E2222" s="36" t="str">
        <f t="shared" si="171"/>
        <v>_COLLE</v>
      </c>
      <c r="F2222" s="36" t="s">
        <v>47</v>
      </c>
      <c r="G2222" s="36" t="s">
        <v>2574</v>
      </c>
      <c r="H2222" s="36" t="str">
        <f t="shared" si="172"/>
        <v>_COENG</v>
      </c>
      <c r="I2222" s="36" t="s">
        <v>2575</v>
      </c>
      <c r="J2222" s="36" t="s">
        <v>2616</v>
      </c>
      <c r="K2222" s="36" t="str">
        <f t="shared" si="173"/>
        <v>_EERES</v>
      </c>
      <c r="L2222" s="36" t="s">
        <v>2617</v>
      </c>
      <c r="M2222" s="36" t="s">
        <v>2618</v>
      </c>
      <c r="N2222" s="36" t="str">
        <f t="shared" si="174"/>
        <v>_EEBRS</v>
      </c>
      <c r="O2222" s="36" t="s">
        <v>2619</v>
      </c>
      <c r="P2222" s="36" t="s">
        <v>2620</v>
      </c>
      <c r="Q2222" s="36" t="s">
        <v>2621</v>
      </c>
    </row>
    <row r="2223" spans="1:17">
      <c r="A2223" s="36" t="s">
        <v>10128</v>
      </c>
      <c r="B2223" s="36" t="str">
        <f t="shared" si="170"/>
        <v>_23815</v>
      </c>
      <c r="C2223" s="36" t="s">
        <v>6688</v>
      </c>
      <c r="D2223" s="36" t="s">
        <v>2262</v>
      </c>
      <c r="E2223" s="36" t="str">
        <f t="shared" si="171"/>
        <v>_COLLE</v>
      </c>
      <c r="F2223" s="36" t="s">
        <v>47</v>
      </c>
      <c r="G2223" s="36" t="s">
        <v>2574</v>
      </c>
      <c r="H2223" s="36" t="str">
        <f t="shared" si="172"/>
        <v>_COENG</v>
      </c>
      <c r="I2223" s="36" t="s">
        <v>2575</v>
      </c>
      <c r="J2223" s="36" t="s">
        <v>2616</v>
      </c>
      <c r="K2223" s="36" t="str">
        <f t="shared" si="173"/>
        <v>_EERES</v>
      </c>
      <c r="L2223" s="36" t="s">
        <v>2617</v>
      </c>
      <c r="M2223" s="36" t="s">
        <v>2626</v>
      </c>
      <c r="N2223" s="36" t="str">
        <f t="shared" si="174"/>
        <v>_EERCG</v>
      </c>
      <c r="O2223" s="36" t="s">
        <v>2627</v>
      </c>
      <c r="P2223" s="36" t="s">
        <v>2628</v>
      </c>
      <c r="Q2223" s="36" t="s">
        <v>2629</v>
      </c>
    </row>
    <row r="2224" spans="1:17">
      <c r="A2224" s="36" t="s">
        <v>10129</v>
      </c>
      <c r="B2224" s="36" t="str">
        <f t="shared" si="170"/>
        <v>_23816</v>
      </c>
      <c r="C2224" s="36" t="s">
        <v>2630</v>
      </c>
      <c r="D2224" s="36" t="s">
        <v>2262</v>
      </c>
      <c r="E2224" s="36" t="str">
        <f t="shared" si="171"/>
        <v>_COLLE</v>
      </c>
      <c r="F2224" s="36" t="s">
        <v>47</v>
      </c>
      <c r="G2224" s="36" t="s">
        <v>2574</v>
      </c>
      <c r="H2224" s="36" t="str">
        <f t="shared" si="172"/>
        <v>_COENG</v>
      </c>
      <c r="I2224" s="36" t="s">
        <v>2575</v>
      </c>
      <c r="J2224" s="36" t="s">
        <v>2616</v>
      </c>
      <c r="K2224" s="36" t="str">
        <f t="shared" si="173"/>
        <v>_EERES</v>
      </c>
      <c r="L2224" s="36" t="s">
        <v>2617</v>
      </c>
      <c r="M2224" s="36" t="s">
        <v>2626</v>
      </c>
      <c r="N2224" s="36" t="str">
        <f t="shared" si="174"/>
        <v>_EERCG</v>
      </c>
      <c r="O2224" s="36" t="s">
        <v>2627</v>
      </c>
      <c r="P2224" s="36" t="s">
        <v>2628</v>
      </c>
      <c r="Q2224" s="36" t="s">
        <v>2629</v>
      </c>
    </row>
    <row r="2225" spans="1:17">
      <c r="A2225" s="36" t="s">
        <v>10130</v>
      </c>
      <c r="B2225" s="36" t="str">
        <f t="shared" si="170"/>
        <v>_23817</v>
      </c>
      <c r="C2225" s="36" t="s">
        <v>2631</v>
      </c>
      <c r="D2225" s="36" t="s">
        <v>2262</v>
      </c>
      <c r="E2225" s="36" t="str">
        <f t="shared" si="171"/>
        <v>_COLLE</v>
      </c>
      <c r="F2225" s="36" t="s">
        <v>47</v>
      </c>
      <c r="G2225" s="36" t="s">
        <v>2574</v>
      </c>
      <c r="H2225" s="36" t="str">
        <f t="shared" si="172"/>
        <v>_COENG</v>
      </c>
      <c r="I2225" s="36" t="s">
        <v>2575</v>
      </c>
      <c r="J2225" s="36" t="s">
        <v>2616</v>
      </c>
      <c r="K2225" s="36" t="str">
        <f t="shared" si="173"/>
        <v>_EERES</v>
      </c>
      <c r="L2225" s="36" t="s">
        <v>2617</v>
      </c>
      <c r="M2225" s="36" t="s">
        <v>2626</v>
      </c>
      <c r="N2225" s="36" t="str">
        <f t="shared" si="174"/>
        <v>_EERCG</v>
      </c>
      <c r="O2225" s="36" t="s">
        <v>2627</v>
      </c>
      <c r="P2225" s="36" t="s">
        <v>2628</v>
      </c>
      <c r="Q2225" s="36" t="s">
        <v>2629</v>
      </c>
    </row>
    <row r="2226" spans="1:17">
      <c r="A2226" s="36" t="s">
        <v>10131</v>
      </c>
      <c r="B2226" s="36" t="str">
        <f t="shared" si="170"/>
        <v>_23791</v>
      </c>
      <c r="C2226" s="36" t="s">
        <v>2636</v>
      </c>
      <c r="D2226" s="36" t="s">
        <v>2262</v>
      </c>
      <c r="E2226" s="36" t="str">
        <f t="shared" si="171"/>
        <v>_COLLE</v>
      </c>
      <c r="F2226" s="36" t="s">
        <v>47</v>
      </c>
      <c r="G2226" s="36" t="s">
        <v>2574</v>
      </c>
      <c r="H2226" s="36" t="str">
        <f t="shared" si="172"/>
        <v>_COENG</v>
      </c>
      <c r="I2226" s="36" t="s">
        <v>2575</v>
      </c>
      <c r="J2226" s="36" t="s">
        <v>2616</v>
      </c>
      <c r="K2226" s="36" t="str">
        <f t="shared" si="173"/>
        <v>_EERES</v>
      </c>
      <c r="L2226" s="36" t="s">
        <v>2617</v>
      </c>
      <c r="M2226" s="36" t="s">
        <v>2632</v>
      </c>
      <c r="N2226" s="36" t="str">
        <f t="shared" si="174"/>
        <v>_EERCT</v>
      </c>
      <c r="O2226" s="36" t="s">
        <v>2633</v>
      </c>
      <c r="P2226" s="36" t="s">
        <v>2634</v>
      </c>
      <c r="Q2226" s="36" t="s">
        <v>2635</v>
      </c>
    </row>
    <row r="2227" spans="1:17">
      <c r="A2227" s="36" t="s">
        <v>10132</v>
      </c>
      <c r="B2227" s="36" t="str">
        <f t="shared" si="170"/>
        <v>_23794</v>
      </c>
      <c r="C2227" s="36" t="s">
        <v>2637</v>
      </c>
      <c r="D2227" s="36" t="s">
        <v>2262</v>
      </c>
      <c r="E2227" s="36" t="str">
        <f t="shared" si="171"/>
        <v>_COLLE</v>
      </c>
      <c r="F2227" s="36" t="s">
        <v>47</v>
      </c>
      <c r="G2227" s="36" t="s">
        <v>2574</v>
      </c>
      <c r="H2227" s="36" t="str">
        <f t="shared" si="172"/>
        <v>_COENG</v>
      </c>
      <c r="I2227" s="36" t="s">
        <v>2575</v>
      </c>
      <c r="J2227" s="36" t="s">
        <v>2616</v>
      </c>
      <c r="K2227" s="36" t="str">
        <f t="shared" si="173"/>
        <v>_EERES</v>
      </c>
      <c r="L2227" s="36" t="s">
        <v>2617</v>
      </c>
      <c r="M2227" s="36" t="s">
        <v>2632</v>
      </c>
      <c r="N2227" s="36" t="str">
        <f t="shared" si="174"/>
        <v>_EERCT</v>
      </c>
      <c r="O2227" s="36" t="s">
        <v>2633</v>
      </c>
      <c r="P2227" s="36" t="s">
        <v>2634</v>
      </c>
      <c r="Q2227" s="36" t="s">
        <v>2635</v>
      </c>
    </row>
    <row r="2228" spans="1:17">
      <c r="A2228" s="36" t="s">
        <v>10133</v>
      </c>
      <c r="B2228" s="36" t="str">
        <f t="shared" si="170"/>
        <v>_23795</v>
      </c>
      <c r="C2228" s="36" t="s">
        <v>2638</v>
      </c>
      <c r="D2228" s="36" t="s">
        <v>2262</v>
      </c>
      <c r="E2228" s="36" t="str">
        <f t="shared" si="171"/>
        <v>_COLLE</v>
      </c>
      <c r="F2228" s="36" t="s">
        <v>47</v>
      </c>
      <c r="G2228" s="36" t="s">
        <v>2574</v>
      </c>
      <c r="H2228" s="36" t="str">
        <f t="shared" si="172"/>
        <v>_COENG</v>
      </c>
      <c r="I2228" s="36" t="s">
        <v>2575</v>
      </c>
      <c r="J2228" s="36" t="s">
        <v>2616</v>
      </c>
      <c r="K2228" s="36" t="str">
        <f t="shared" si="173"/>
        <v>_EERES</v>
      </c>
      <c r="L2228" s="36" t="s">
        <v>2617</v>
      </c>
      <c r="M2228" s="36" t="s">
        <v>2632</v>
      </c>
      <c r="N2228" s="36" t="str">
        <f t="shared" si="174"/>
        <v>_EERCT</v>
      </c>
      <c r="O2228" s="36" t="s">
        <v>2633</v>
      </c>
      <c r="P2228" s="36" t="s">
        <v>2634</v>
      </c>
      <c r="Q2228" s="36" t="s">
        <v>2635</v>
      </c>
    </row>
    <row r="2229" spans="1:17">
      <c r="A2229" s="36" t="s">
        <v>10134</v>
      </c>
      <c r="B2229" s="36" t="str">
        <f t="shared" si="170"/>
        <v>_23796</v>
      </c>
      <c r="C2229" s="36" t="s">
        <v>2639</v>
      </c>
      <c r="D2229" s="36" t="s">
        <v>2262</v>
      </c>
      <c r="E2229" s="36" t="str">
        <f t="shared" si="171"/>
        <v>_COLLE</v>
      </c>
      <c r="F2229" s="36" t="s">
        <v>47</v>
      </c>
      <c r="G2229" s="36" t="s">
        <v>2574</v>
      </c>
      <c r="H2229" s="36" t="str">
        <f t="shared" si="172"/>
        <v>_COENG</v>
      </c>
      <c r="I2229" s="36" t="s">
        <v>2575</v>
      </c>
      <c r="J2229" s="36" t="s">
        <v>2616</v>
      </c>
      <c r="K2229" s="36" t="str">
        <f t="shared" si="173"/>
        <v>_EERES</v>
      </c>
      <c r="L2229" s="36" t="s">
        <v>2617</v>
      </c>
      <c r="M2229" s="36" t="s">
        <v>2632</v>
      </c>
      <c r="N2229" s="36" t="str">
        <f t="shared" si="174"/>
        <v>_EERCT</v>
      </c>
      <c r="O2229" s="36" t="s">
        <v>2633</v>
      </c>
      <c r="P2229" s="36" t="s">
        <v>2634</v>
      </c>
      <c r="Q2229" s="36" t="s">
        <v>2635</v>
      </c>
    </row>
    <row r="2230" spans="1:17">
      <c r="A2230" s="36" t="s">
        <v>10135</v>
      </c>
      <c r="B2230" s="36" t="str">
        <f t="shared" si="170"/>
        <v>_23797</v>
      </c>
      <c r="C2230" s="36" t="s">
        <v>7462</v>
      </c>
      <c r="D2230" s="36" t="s">
        <v>2262</v>
      </c>
      <c r="E2230" s="36" t="str">
        <f t="shared" si="171"/>
        <v>_COLLE</v>
      </c>
      <c r="F2230" s="36" t="s">
        <v>47</v>
      </c>
      <c r="G2230" s="36" t="s">
        <v>2574</v>
      </c>
      <c r="H2230" s="36" t="str">
        <f t="shared" si="172"/>
        <v>_COENG</v>
      </c>
      <c r="I2230" s="36" t="s">
        <v>2575</v>
      </c>
      <c r="J2230" s="36" t="s">
        <v>2616</v>
      </c>
      <c r="K2230" s="36" t="str">
        <f t="shared" si="173"/>
        <v>_EERES</v>
      </c>
      <c r="L2230" s="36" t="s">
        <v>2617</v>
      </c>
      <c r="M2230" s="36" t="s">
        <v>2632</v>
      </c>
      <c r="N2230" s="36" t="str">
        <f t="shared" si="174"/>
        <v>_EERCT</v>
      </c>
      <c r="O2230" s="36" t="s">
        <v>2633</v>
      </c>
      <c r="P2230" s="36" t="s">
        <v>2634</v>
      </c>
      <c r="Q2230" s="36" t="s">
        <v>2635</v>
      </c>
    </row>
    <row r="2231" spans="1:17">
      <c r="A2231" s="36" t="s">
        <v>10136</v>
      </c>
      <c r="B2231" s="36" t="str">
        <f t="shared" si="170"/>
        <v>_23798</v>
      </c>
      <c r="C2231" s="36" t="s">
        <v>2640</v>
      </c>
      <c r="D2231" s="36" t="s">
        <v>2262</v>
      </c>
      <c r="E2231" s="36" t="str">
        <f t="shared" si="171"/>
        <v>_COLLE</v>
      </c>
      <c r="F2231" s="36" t="s">
        <v>47</v>
      </c>
      <c r="G2231" s="36" t="s">
        <v>2574</v>
      </c>
      <c r="H2231" s="36" t="str">
        <f t="shared" si="172"/>
        <v>_COENG</v>
      </c>
      <c r="I2231" s="36" t="s">
        <v>2575</v>
      </c>
      <c r="J2231" s="36" t="s">
        <v>2616</v>
      </c>
      <c r="K2231" s="36" t="str">
        <f t="shared" si="173"/>
        <v>_EERES</v>
      </c>
      <c r="L2231" s="36" t="s">
        <v>2617</v>
      </c>
      <c r="M2231" s="36" t="s">
        <v>2632</v>
      </c>
      <c r="N2231" s="36" t="str">
        <f t="shared" si="174"/>
        <v>_EERCT</v>
      </c>
      <c r="O2231" s="36" t="s">
        <v>2633</v>
      </c>
      <c r="P2231" s="36" t="s">
        <v>2634</v>
      </c>
      <c r="Q2231" s="36" t="s">
        <v>2635</v>
      </c>
    </row>
    <row r="2232" spans="1:17">
      <c r="A2232" s="36" t="s">
        <v>10137</v>
      </c>
      <c r="B2232" s="36" t="str">
        <f t="shared" si="170"/>
        <v>_23799</v>
      </c>
      <c r="C2232" s="36" t="s">
        <v>7463</v>
      </c>
      <c r="D2232" s="36" t="s">
        <v>2262</v>
      </c>
      <c r="E2232" s="36" t="str">
        <f t="shared" si="171"/>
        <v>_COLLE</v>
      </c>
      <c r="F2232" s="36" t="s">
        <v>47</v>
      </c>
      <c r="G2232" s="36" t="s">
        <v>2574</v>
      </c>
      <c r="H2232" s="36" t="str">
        <f t="shared" si="172"/>
        <v>_COENG</v>
      </c>
      <c r="I2232" s="36" t="s">
        <v>2575</v>
      </c>
      <c r="J2232" s="36" t="s">
        <v>2616</v>
      </c>
      <c r="K2232" s="36" t="str">
        <f t="shared" si="173"/>
        <v>_EERES</v>
      </c>
      <c r="L2232" s="36" t="s">
        <v>2617</v>
      </c>
      <c r="M2232" s="36" t="s">
        <v>2632</v>
      </c>
      <c r="N2232" s="36" t="str">
        <f t="shared" si="174"/>
        <v>_EERCT</v>
      </c>
      <c r="O2232" s="36" t="s">
        <v>2633</v>
      </c>
      <c r="P2232" s="36" t="s">
        <v>2634</v>
      </c>
      <c r="Q2232" s="36" t="s">
        <v>2635</v>
      </c>
    </row>
    <row r="2233" spans="1:17">
      <c r="A2233" s="36" t="s">
        <v>10138</v>
      </c>
      <c r="B2233" s="36" t="str">
        <f t="shared" si="170"/>
        <v>_23800</v>
      </c>
      <c r="C2233" s="36" t="s">
        <v>7464</v>
      </c>
      <c r="D2233" s="36" t="s">
        <v>2262</v>
      </c>
      <c r="E2233" s="36" t="str">
        <f t="shared" si="171"/>
        <v>_COLLE</v>
      </c>
      <c r="F2233" s="36" t="s">
        <v>47</v>
      </c>
      <c r="G2233" s="36" t="s">
        <v>2574</v>
      </c>
      <c r="H2233" s="36" t="str">
        <f t="shared" si="172"/>
        <v>_COENG</v>
      </c>
      <c r="I2233" s="36" t="s">
        <v>2575</v>
      </c>
      <c r="J2233" s="36" t="s">
        <v>2616</v>
      </c>
      <c r="K2233" s="36" t="str">
        <f t="shared" si="173"/>
        <v>_EERES</v>
      </c>
      <c r="L2233" s="36" t="s">
        <v>2617</v>
      </c>
      <c r="M2233" s="36" t="s">
        <v>2632</v>
      </c>
      <c r="N2233" s="36" t="str">
        <f t="shared" si="174"/>
        <v>_EERCT</v>
      </c>
      <c r="O2233" s="36" t="s">
        <v>2633</v>
      </c>
      <c r="P2233" s="36" t="s">
        <v>2634</v>
      </c>
      <c r="Q2233" s="36" t="s">
        <v>2635</v>
      </c>
    </row>
    <row r="2234" spans="1:17">
      <c r="A2234" s="36" t="s">
        <v>10139</v>
      </c>
      <c r="B2234" s="36" t="str">
        <f t="shared" si="170"/>
        <v>_23801</v>
      </c>
      <c r="C2234" s="36" t="s">
        <v>2641</v>
      </c>
      <c r="D2234" s="36" t="s">
        <v>2262</v>
      </c>
      <c r="E2234" s="36" t="str">
        <f t="shared" si="171"/>
        <v>_COLLE</v>
      </c>
      <c r="F2234" s="36" t="s">
        <v>47</v>
      </c>
      <c r="G2234" s="36" t="s">
        <v>2574</v>
      </c>
      <c r="H2234" s="36" t="str">
        <f t="shared" si="172"/>
        <v>_COENG</v>
      </c>
      <c r="I2234" s="36" t="s">
        <v>2575</v>
      </c>
      <c r="J2234" s="36" t="s">
        <v>2616</v>
      </c>
      <c r="K2234" s="36" t="str">
        <f t="shared" si="173"/>
        <v>_EERES</v>
      </c>
      <c r="L2234" s="36" t="s">
        <v>2617</v>
      </c>
      <c r="M2234" s="36" t="s">
        <v>2632</v>
      </c>
      <c r="N2234" s="36" t="str">
        <f t="shared" si="174"/>
        <v>_EERCT</v>
      </c>
      <c r="O2234" s="36" t="s">
        <v>2633</v>
      </c>
      <c r="P2234" s="36" t="s">
        <v>2634</v>
      </c>
      <c r="Q2234" s="36" t="s">
        <v>2635</v>
      </c>
    </row>
    <row r="2235" spans="1:17">
      <c r="A2235" s="36" t="s">
        <v>10140</v>
      </c>
      <c r="B2235" s="36" t="str">
        <f t="shared" si="170"/>
        <v>_23802</v>
      </c>
      <c r="C2235" s="36" t="s">
        <v>7465</v>
      </c>
      <c r="D2235" s="36" t="s">
        <v>2262</v>
      </c>
      <c r="E2235" s="36" t="str">
        <f t="shared" si="171"/>
        <v>_COLLE</v>
      </c>
      <c r="F2235" s="36" t="s">
        <v>47</v>
      </c>
      <c r="G2235" s="36" t="s">
        <v>2574</v>
      </c>
      <c r="H2235" s="36" t="str">
        <f t="shared" si="172"/>
        <v>_COENG</v>
      </c>
      <c r="I2235" s="36" t="s">
        <v>2575</v>
      </c>
      <c r="J2235" s="36" t="s">
        <v>2616</v>
      </c>
      <c r="K2235" s="36" t="str">
        <f t="shared" si="173"/>
        <v>_EERES</v>
      </c>
      <c r="L2235" s="36" t="s">
        <v>2617</v>
      </c>
      <c r="M2235" s="36" t="s">
        <v>2632</v>
      </c>
      <c r="N2235" s="36" t="str">
        <f t="shared" si="174"/>
        <v>_EERCT</v>
      </c>
      <c r="O2235" s="36" t="s">
        <v>2633</v>
      </c>
      <c r="P2235" s="36" t="s">
        <v>2634</v>
      </c>
      <c r="Q2235" s="36" t="s">
        <v>2635</v>
      </c>
    </row>
    <row r="2236" spans="1:17">
      <c r="A2236" s="36" t="s">
        <v>10141</v>
      </c>
      <c r="B2236" s="36" t="str">
        <f t="shared" si="170"/>
        <v>_23803</v>
      </c>
      <c r="C2236" s="36" t="s">
        <v>7466</v>
      </c>
      <c r="D2236" s="36" t="s">
        <v>2262</v>
      </c>
      <c r="E2236" s="36" t="str">
        <f t="shared" si="171"/>
        <v>_COLLE</v>
      </c>
      <c r="F2236" s="36" t="s">
        <v>47</v>
      </c>
      <c r="G2236" s="36" t="s">
        <v>2574</v>
      </c>
      <c r="H2236" s="36" t="str">
        <f t="shared" si="172"/>
        <v>_COENG</v>
      </c>
      <c r="I2236" s="36" t="s">
        <v>2575</v>
      </c>
      <c r="J2236" s="36" t="s">
        <v>2616</v>
      </c>
      <c r="K2236" s="36" t="str">
        <f t="shared" si="173"/>
        <v>_EERES</v>
      </c>
      <c r="L2236" s="36" t="s">
        <v>2617</v>
      </c>
      <c r="M2236" s="36" t="s">
        <v>2632</v>
      </c>
      <c r="N2236" s="36" t="str">
        <f t="shared" si="174"/>
        <v>_EERCT</v>
      </c>
      <c r="O2236" s="36" t="s">
        <v>2633</v>
      </c>
      <c r="P2236" s="36" t="s">
        <v>2634</v>
      </c>
      <c r="Q2236" s="36" t="s">
        <v>2635</v>
      </c>
    </row>
    <row r="2237" spans="1:17">
      <c r="A2237" s="36" t="s">
        <v>10142</v>
      </c>
      <c r="B2237" s="36" t="str">
        <f t="shared" si="170"/>
        <v>_23804</v>
      </c>
      <c r="C2237" s="36" t="s">
        <v>7467</v>
      </c>
      <c r="D2237" s="36" t="s">
        <v>2262</v>
      </c>
      <c r="E2237" s="36" t="str">
        <f t="shared" si="171"/>
        <v>_COLLE</v>
      </c>
      <c r="F2237" s="36" t="s">
        <v>47</v>
      </c>
      <c r="G2237" s="36" t="s">
        <v>2574</v>
      </c>
      <c r="H2237" s="36" t="str">
        <f t="shared" si="172"/>
        <v>_COENG</v>
      </c>
      <c r="I2237" s="36" t="s">
        <v>2575</v>
      </c>
      <c r="J2237" s="36" t="s">
        <v>2616</v>
      </c>
      <c r="K2237" s="36" t="str">
        <f t="shared" si="173"/>
        <v>_EERES</v>
      </c>
      <c r="L2237" s="36" t="s">
        <v>2617</v>
      </c>
      <c r="M2237" s="36" t="s">
        <v>2632</v>
      </c>
      <c r="N2237" s="36" t="str">
        <f t="shared" si="174"/>
        <v>_EERCT</v>
      </c>
      <c r="O2237" s="36" t="s">
        <v>2633</v>
      </c>
      <c r="P2237" s="36" t="s">
        <v>2634</v>
      </c>
      <c r="Q2237" s="36" t="s">
        <v>2635</v>
      </c>
    </row>
    <row r="2238" spans="1:17">
      <c r="A2238" s="36" t="s">
        <v>10143</v>
      </c>
      <c r="B2238" s="36" t="str">
        <f t="shared" si="170"/>
        <v>_23805</v>
      </c>
      <c r="C2238" s="36" t="s">
        <v>7468</v>
      </c>
      <c r="D2238" s="36" t="s">
        <v>2262</v>
      </c>
      <c r="E2238" s="36" t="str">
        <f t="shared" si="171"/>
        <v>_COLLE</v>
      </c>
      <c r="F2238" s="36" t="s">
        <v>47</v>
      </c>
      <c r="G2238" s="36" t="s">
        <v>2574</v>
      </c>
      <c r="H2238" s="36" t="str">
        <f t="shared" si="172"/>
        <v>_COENG</v>
      </c>
      <c r="I2238" s="36" t="s">
        <v>2575</v>
      </c>
      <c r="J2238" s="36" t="s">
        <v>2616</v>
      </c>
      <c r="K2238" s="36" t="str">
        <f t="shared" si="173"/>
        <v>_EERES</v>
      </c>
      <c r="L2238" s="36" t="s">
        <v>2617</v>
      </c>
      <c r="M2238" s="36" t="s">
        <v>2632</v>
      </c>
      <c r="N2238" s="36" t="str">
        <f t="shared" si="174"/>
        <v>_EERCT</v>
      </c>
      <c r="O2238" s="36" t="s">
        <v>2633</v>
      </c>
      <c r="P2238" s="36" t="s">
        <v>2634</v>
      </c>
      <c r="Q2238" s="36" t="s">
        <v>2635</v>
      </c>
    </row>
    <row r="2239" spans="1:17">
      <c r="A2239" s="36" t="s">
        <v>10144</v>
      </c>
      <c r="B2239" s="36" t="str">
        <f t="shared" si="170"/>
        <v>_23806</v>
      </c>
      <c r="C2239" s="36" t="s">
        <v>7469</v>
      </c>
      <c r="D2239" s="36" t="s">
        <v>2262</v>
      </c>
      <c r="E2239" s="36" t="str">
        <f t="shared" si="171"/>
        <v>_COLLE</v>
      </c>
      <c r="F2239" s="36" t="s">
        <v>47</v>
      </c>
      <c r="G2239" s="36" t="s">
        <v>2574</v>
      </c>
      <c r="H2239" s="36" t="str">
        <f t="shared" si="172"/>
        <v>_COENG</v>
      </c>
      <c r="I2239" s="36" t="s">
        <v>2575</v>
      </c>
      <c r="J2239" s="36" t="s">
        <v>2616</v>
      </c>
      <c r="K2239" s="36" t="str">
        <f t="shared" si="173"/>
        <v>_EERES</v>
      </c>
      <c r="L2239" s="36" t="s">
        <v>2617</v>
      </c>
      <c r="M2239" s="36" t="s">
        <v>2632</v>
      </c>
      <c r="N2239" s="36" t="str">
        <f t="shared" si="174"/>
        <v>_EERCT</v>
      </c>
      <c r="O2239" s="36" t="s">
        <v>2633</v>
      </c>
      <c r="P2239" s="36" t="s">
        <v>2634</v>
      </c>
      <c r="Q2239" s="36" t="s">
        <v>2635</v>
      </c>
    </row>
    <row r="2240" spans="1:17">
      <c r="A2240" s="36" t="s">
        <v>10145</v>
      </c>
      <c r="B2240" s="36" t="str">
        <f t="shared" si="170"/>
        <v>_23807</v>
      </c>
      <c r="C2240" s="36" t="s">
        <v>7470</v>
      </c>
      <c r="D2240" s="36" t="s">
        <v>2262</v>
      </c>
      <c r="E2240" s="36" t="str">
        <f t="shared" si="171"/>
        <v>_COLLE</v>
      </c>
      <c r="F2240" s="36" t="s">
        <v>47</v>
      </c>
      <c r="G2240" s="36" t="s">
        <v>2574</v>
      </c>
      <c r="H2240" s="36" t="str">
        <f t="shared" si="172"/>
        <v>_COENG</v>
      </c>
      <c r="I2240" s="36" t="s">
        <v>2575</v>
      </c>
      <c r="J2240" s="36" t="s">
        <v>2616</v>
      </c>
      <c r="K2240" s="36" t="str">
        <f t="shared" si="173"/>
        <v>_EERES</v>
      </c>
      <c r="L2240" s="36" t="s">
        <v>2617</v>
      </c>
      <c r="M2240" s="36" t="s">
        <v>2632</v>
      </c>
      <c r="N2240" s="36" t="str">
        <f t="shared" si="174"/>
        <v>_EERCT</v>
      </c>
      <c r="O2240" s="36" t="s">
        <v>2633</v>
      </c>
      <c r="P2240" s="36" t="s">
        <v>2634</v>
      </c>
      <c r="Q2240" s="36" t="s">
        <v>2635</v>
      </c>
    </row>
    <row r="2241" spans="1:17">
      <c r="A2241" s="36" t="s">
        <v>10146</v>
      </c>
      <c r="B2241" s="36" t="str">
        <f t="shared" si="170"/>
        <v>_23808</v>
      </c>
      <c r="C2241" s="36" t="s">
        <v>7471</v>
      </c>
      <c r="D2241" s="36" t="s">
        <v>2262</v>
      </c>
      <c r="E2241" s="36" t="str">
        <f t="shared" si="171"/>
        <v>_COLLE</v>
      </c>
      <c r="F2241" s="36" t="s">
        <v>47</v>
      </c>
      <c r="G2241" s="36" t="s">
        <v>2574</v>
      </c>
      <c r="H2241" s="36" t="str">
        <f t="shared" si="172"/>
        <v>_COENG</v>
      </c>
      <c r="I2241" s="36" t="s">
        <v>2575</v>
      </c>
      <c r="J2241" s="36" t="s">
        <v>2616</v>
      </c>
      <c r="K2241" s="36" t="str">
        <f t="shared" si="173"/>
        <v>_EERES</v>
      </c>
      <c r="L2241" s="36" t="s">
        <v>2617</v>
      </c>
      <c r="M2241" s="36" t="s">
        <v>2632</v>
      </c>
      <c r="N2241" s="36" t="str">
        <f t="shared" si="174"/>
        <v>_EERCT</v>
      </c>
      <c r="O2241" s="36" t="s">
        <v>2633</v>
      </c>
      <c r="P2241" s="36" t="s">
        <v>2634</v>
      </c>
      <c r="Q2241" s="36" t="s">
        <v>2635</v>
      </c>
    </row>
    <row r="2242" spans="1:17">
      <c r="A2242" s="36" t="s">
        <v>10147</v>
      </c>
      <c r="B2242" s="36" t="str">
        <f t="shared" si="170"/>
        <v>_23809</v>
      </c>
      <c r="C2242" s="36" t="s">
        <v>2642</v>
      </c>
      <c r="D2242" s="36" t="s">
        <v>2262</v>
      </c>
      <c r="E2242" s="36" t="str">
        <f t="shared" si="171"/>
        <v>_COLLE</v>
      </c>
      <c r="F2242" s="36" t="s">
        <v>47</v>
      </c>
      <c r="G2242" s="36" t="s">
        <v>2574</v>
      </c>
      <c r="H2242" s="36" t="str">
        <f t="shared" si="172"/>
        <v>_COENG</v>
      </c>
      <c r="I2242" s="36" t="s">
        <v>2575</v>
      </c>
      <c r="J2242" s="36" t="s">
        <v>2616</v>
      </c>
      <c r="K2242" s="36" t="str">
        <f t="shared" si="173"/>
        <v>_EERES</v>
      </c>
      <c r="L2242" s="36" t="s">
        <v>2617</v>
      </c>
      <c r="M2242" s="36" t="s">
        <v>2632</v>
      </c>
      <c r="N2242" s="36" t="str">
        <f t="shared" si="174"/>
        <v>_EERCT</v>
      </c>
      <c r="O2242" s="36" t="s">
        <v>2633</v>
      </c>
      <c r="P2242" s="36" t="s">
        <v>2634</v>
      </c>
      <c r="Q2242" s="36" t="s">
        <v>2635</v>
      </c>
    </row>
    <row r="2243" spans="1:17">
      <c r="A2243" s="36" t="s">
        <v>10148</v>
      </c>
      <c r="B2243" s="36" t="str">
        <f t="shared" si="170"/>
        <v>_23810</v>
      </c>
      <c r="C2243" s="36" t="s">
        <v>2643</v>
      </c>
      <c r="D2243" s="36" t="s">
        <v>2262</v>
      </c>
      <c r="E2243" s="36" t="str">
        <f t="shared" si="171"/>
        <v>_COLLE</v>
      </c>
      <c r="F2243" s="36" t="s">
        <v>47</v>
      </c>
      <c r="G2243" s="36" t="s">
        <v>2574</v>
      </c>
      <c r="H2243" s="36" t="str">
        <f t="shared" si="172"/>
        <v>_COENG</v>
      </c>
      <c r="I2243" s="36" t="s">
        <v>2575</v>
      </c>
      <c r="J2243" s="36" t="s">
        <v>2616</v>
      </c>
      <c r="K2243" s="36" t="str">
        <f t="shared" si="173"/>
        <v>_EERES</v>
      </c>
      <c r="L2243" s="36" t="s">
        <v>2617</v>
      </c>
      <c r="M2243" s="36" t="s">
        <v>2632</v>
      </c>
      <c r="N2243" s="36" t="str">
        <f t="shared" si="174"/>
        <v>_EERCT</v>
      </c>
      <c r="O2243" s="36" t="s">
        <v>2633</v>
      </c>
      <c r="P2243" s="36" t="s">
        <v>2634</v>
      </c>
      <c r="Q2243" s="36" t="s">
        <v>2635</v>
      </c>
    </row>
    <row r="2244" spans="1:17">
      <c r="A2244" s="36" t="s">
        <v>10149</v>
      </c>
      <c r="B2244" s="36" t="str">
        <f t="shared" ref="B2244:B2307" si="175">"_"&amp;A2244</f>
        <v>_23811</v>
      </c>
      <c r="C2244" s="36" t="s">
        <v>7472</v>
      </c>
      <c r="D2244" s="36" t="s">
        <v>2262</v>
      </c>
      <c r="E2244" s="36" t="str">
        <f t="shared" ref="E2244:E2307" si="176">"_"&amp;D2244</f>
        <v>_COLLE</v>
      </c>
      <c r="F2244" s="36" t="s">
        <v>47</v>
      </c>
      <c r="G2244" s="36" t="s">
        <v>2574</v>
      </c>
      <c r="H2244" s="36" t="str">
        <f t="shared" ref="H2244:H2307" si="177">"_"&amp;G2244</f>
        <v>_COENG</v>
      </c>
      <c r="I2244" s="36" t="s">
        <v>2575</v>
      </c>
      <c r="J2244" s="36" t="s">
        <v>2616</v>
      </c>
      <c r="K2244" s="36" t="str">
        <f t="shared" ref="K2244:K2307" si="178">"_"&amp;J2244</f>
        <v>_EERES</v>
      </c>
      <c r="L2244" s="36" t="s">
        <v>2617</v>
      </c>
      <c r="M2244" s="36" t="s">
        <v>2632</v>
      </c>
      <c r="N2244" s="36" t="str">
        <f t="shared" ref="N2244:N2307" si="179">"_"&amp;M2244</f>
        <v>_EERCT</v>
      </c>
      <c r="O2244" s="36" t="s">
        <v>2633</v>
      </c>
      <c r="P2244" s="36" t="s">
        <v>2634</v>
      </c>
      <c r="Q2244" s="36" t="s">
        <v>2635</v>
      </c>
    </row>
    <row r="2245" spans="1:17">
      <c r="A2245" s="36" t="s">
        <v>10150</v>
      </c>
      <c r="B2245" s="36" t="str">
        <f t="shared" si="175"/>
        <v>_23812</v>
      </c>
      <c r="C2245" s="36" t="s">
        <v>2644</v>
      </c>
      <c r="D2245" s="36" t="s">
        <v>2262</v>
      </c>
      <c r="E2245" s="36" t="str">
        <f t="shared" si="176"/>
        <v>_COLLE</v>
      </c>
      <c r="F2245" s="36" t="s">
        <v>47</v>
      </c>
      <c r="G2245" s="36" t="s">
        <v>2574</v>
      </c>
      <c r="H2245" s="36" t="str">
        <f t="shared" si="177"/>
        <v>_COENG</v>
      </c>
      <c r="I2245" s="36" t="s">
        <v>2575</v>
      </c>
      <c r="J2245" s="36" t="s">
        <v>2616</v>
      </c>
      <c r="K2245" s="36" t="str">
        <f t="shared" si="178"/>
        <v>_EERES</v>
      </c>
      <c r="L2245" s="36" t="s">
        <v>2617</v>
      </c>
      <c r="M2245" s="36" t="s">
        <v>2632</v>
      </c>
      <c r="N2245" s="36" t="str">
        <f t="shared" si="179"/>
        <v>_EERCT</v>
      </c>
      <c r="O2245" s="36" t="s">
        <v>2633</v>
      </c>
      <c r="P2245" s="36" t="s">
        <v>2634</v>
      </c>
      <c r="Q2245" s="36" t="s">
        <v>2635</v>
      </c>
    </row>
    <row r="2246" spans="1:17">
      <c r="A2246" s="36" t="s">
        <v>10151</v>
      </c>
      <c r="B2246" s="36" t="str">
        <f t="shared" si="175"/>
        <v>_23813</v>
      </c>
      <c r="C2246" s="36" t="s">
        <v>6689</v>
      </c>
      <c r="D2246" s="36" t="s">
        <v>2262</v>
      </c>
      <c r="E2246" s="36" t="str">
        <f t="shared" si="176"/>
        <v>_COLLE</v>
      </c>
      <c r="F2246" s="36" t="s">
        <v>47</v>
      </c>
      <c r="G2246" s="36" t="s">
        <v>2574</v>
      </c>
      <c r="H2246" s="36" t="str">
        <f t="shared" si="177"/>
        <v>_COENG</v>
      </c>
      <c r="I2246" s="36" t="s">
        <v>2575</v>
      </c>
      <c r="J2246" s="36" t="s">
        <v>2616</v>
      </c>
      <c r="K2246" s="36" t="str">
        <f t="shared" si="178"/>
        <v>_EERES</v>
      </c>
      <c r="L2246" s="36" t="s">
        <v>2617</v>
      </c>
      <c r="M2246" s="36" t="s">
        <v>2632</v>
      </c>
      <c r="N2246" s="36" t="str">
        <f t="shared" si="179"/>
        <v>_EERCT</v>
      </c>
      <c r="O2246" s="36" t="s">
        <v>2633</v>
      </c>
      <c r="P2246" s="36" t="s">
        <v>2634</v>
      </c>
      <c r="Q2246" s="36" t="s">
        <v>2635</v>
      </c>
    </row>
    <row r="2247" spans="1:17">
      <c r="A2247" s="36" t="s">
        <v>10152</v>
      </c>
      <c r="B2247" s="36" t="str">
        <f t="shared" si="175"/>
        <v>_23814</v>
      </c>
      <c r="C2247" s="36" t="s">
        <v>7025</v>
      </c>
      <c r="D2247" s="36" t="s">
        <v>2262</v>
      </c>
      <c r="E2247" s="36" t="str">
        <f t="shared" si="176"/>
        <v>_COLLE</v>
      </c>
      <c r="F2247" s="36" t="s">
        <v>47</v>
      </c>
      <c r="G2247" s="36" t="s">
        <v>2574</v>
      </c>
      <c r="H2247" s="36" t="str">
        <f t="shared" si="177"/>
        <v>_COENG</v>
      </c>
      <c r="I2247" s="36" t="s">
        <v>2575</v>
      </c>
      <c r="J2247" s="36" t="s">
        <v>2616</v>
      </c>
      <c r="K2247" s="36" t="str">
        <f t="shared" si="178"/>
        <v>_EERES</v>
      </c>
      <c r="L2247" s="36" t="s">
        <v>2617</v>
      </c>
      <c r="M2247" s="36" t="s">
        <v>2632</v>
      </c>
      <c r="N2247" s="36" t="str">
        <f t="shared" si="179"/>
        <v>_EERCT</v>
      </c>
      <c r="O2247" s="36" t="s">
        <v>2633</v>
      </c>
      <c r="P2247" s="36" t="s">
        <v>2634</v>
      </c>
      <c r="Q2247" s="36" t="s">
        <v>2635</v>
      </c>
    </row>
    <row r="2248" spans="1:17">
      <c r="A2248" s="36" t="s">
        <v>10153</v>
      </c>
      <c r="B2248" s="36" t="str">
        <f t="shared" si="175"/>
        <v>_23819</v>
      </c>
      <c r="C2248" s="36" t="s">
        <v>2645</v>
      </c>
      <c r="D2248" s="36" t="s">
        <v>2262</v>
      </c>
      <c r="E2248" s="36" t="str">
        <f t="shared" si="176"/>
        <v>_COLLE</v>
      </c>
      <c r="F2248" s="36" t="s">
        <v>47</v>
      </c>
      <c r="G2248" s="36" t="s">
        <v>2574</v>
      </c>
      <c r="H2248" s="36" t="str">
        <f t="shared" si="177"/>
        <v>_COENG</v>
      </c>
      <c r="I2248" s="36" t="s">
        <v>2575</v>
      </c>
      <c r="J2248" s="36" t="s">
        <v>2616</v>
      </c>
      <c r="K2248" s="36" t="str">
        <f t="shared" si="178"/>
        <v>_EERES</v>
      </c>
      <c r="L2248" s="36" t="s">
        <v>2617</v>
      </c>
      <c r="M2248" s="36" t="s">
        <v>2632</v>
      </c>
      <c r="N2248" s="36" t="str">
        <f t="shared" si="179"/>
        <v>_EERCT</v>
      </c>
      <c r="O2248" s="36" t="s">
        <v>2633</v>
      </c>
      <c r="P2248" s="36" t="s">
        <v>2634</v>
      </c>
      <c r="Q2248" s="36" t="s">
        <v>2635</v>
      </c>
    </row>
    <row r="2249" spans="1:17">
      <c r="A2249" s="36" t="s">
        <v>10154</v>
      </c>
      <c r="B2249" s="36" t="str">
        <f t="shared" si="175"/>
        <v>_23821</v>
      </c>
      <c r="C2249" s="36" t="s">
        <v>10155</v>
      </c>
      <c r="D2249" s="36" t="s">
        <v>2262</v>
      </c>
      <c r="E2249" s="36" t="str">
        <f t="shared" si="176"/>
        <v>_COLLE</v>
      </c>
      <c r="F2249" s="36" t="s">
        <v>47</v>
      </c>
      <c r="G2249" s="36" t="s">
        <v>2574</v>
      </c>
      <c r="H2249" s="36" t="str">
        <f t="shared" si="177"/>
        <v>_COENG</v>
      </c>
      <c r="I2249" s="36" t="s">
        <v>2575</v>
      </c>
      <c r="J2249" s="36" t="s">
        <v>2616</v>
      </c>
      <c r="K2249" s="36" t="str">
        <f t="shared" si="178"/>
        <v>_EERES</v>
      </c>
      <c r="L2249" s="36" t="s">
        <v>2617</v>
      </c>
      <c r="M2249" s="36" t="s">
        <v>2632</v>
      </c>
      <c r="N2249" s="36" t="str">
        <f t="shared" si="179"/>
        <v>_EERCT</v>
      </c>
      <c r="O2249" s="36" t="s">
        <v>2633</v>
      </c>
      <c r="P2249" s="36" t="s">
        <v>2634</v>
      </c>
      <c r="Q2249" s="36" t="s">
        <v>2635</v>
      </c>
    </row>
    <row r="2250" spans="1:17">
      <c r="A2250" s="36" t="s">
        <v>10156</v>
      </c>
      <c r="B2250" s="36" t="str">
        <f t="shared" si="175"/>
        <v>_23822</v>
      </c>
      <c r="C2250" s="36" t="s">
        <v>10157</v>
      </c>
      <c r="D2250" s="36" t="s">
        <v>2262</v>
      </c>
      <c r="E2250" s="36" t="str">
        <f t="shared" si="176"/>
        <v>_COLLE</v>
      </c>
      <c r="F2250" s="36" t="s">
        <v>47</v>
      </c>
      <c r="G2250" s="36" t="s">
        <v>2574</v>
      </c>
      <c r="H2250" s="36" t="str">
        <f t="shared" si="177"/>
        <v>_COENG</v>
      </c>
      <c r="I2250" s="36" t="s">
        <v>2575</v>
      </c>
      <c r="J2250" s="36" t="s">
        <v>2616</v>
      </c>
      <c r="K2250" s="36" t="str">
        <f t="shared" si="178"/>
        <v>_EERES</v>
      </c>
      <c r="L2250" s="36" t="s">
        <v>2617</v>
      </c>
      <c r="M2250" s="36" t="s">
        <v>2632</v>
      </c>
      <c r="N2250" s="36" t="str">
        <f t="shared" si="179"/>
        <v>_EERCT</v>
      </c>
      <c r="O2250" s="36" t="s">
        <v>2633</v>
      </c>
      <c r="P2250" s="36" t="s">
        <v>2634</v>
      </c>
      <c r="Q2250" s="36" t="s">
        <v>2635</v>
      </c>
    </row>
    <row r="2251" spans="1:17">
      <c r="A2251" s="36" t="s">
        <v>10158</v>
      </c>
      <c r="B2251" s="36" t="str">
        <f t="shared" si="175"/>
        <v>_23845</v>
      </c>
      <c r="C2251" s="36" t="s">
        <v>7473</v>
      </c>
      <c r="D2251" s="36" t="s">
        <v>2262</v>
      </c>
      <c r="E2251" s="36" t="str">
        <f t="shared" si="176"/>
        <v>_COLLE</v>
      </c>
      <c r="F2251" s="36" t="s">
        <v>47</v>
      </c>
      <c r="G2251" s="36" t="s">
        <v>2574</v>
      </c>
      <c r="H2251" s="36" t="str">
        <f t="shared" si="177"/>
        <v>_COENG</v>
      </c>
      <c r="I2251" s="36" t="s">
        <v>2575</v>
      </c>
      <c r="J2251" s="36" t="s">
        <v>2616</v>
      </c>
      <c r="K2251" s="36" t="str">
        <f t="shared" si="178"/>
        <v>_EERES</v>
      </c>
      <c r="L2251" s="36" t="s">
        <v>2617</v>
      </c>
      <c r="M2251" s="36" t="s">
        <v>2632</v>
      </c>
      <c r="N2251" s="36" t="str">
        <f t="shared" si="179"/>
        <v>_EERCT</v>
      </c>
      <c r="O2251" s="36" t="s">
        <v>2633</v>
      </c>
      <c r="P2251" s="36" t="s">
        <v>2634</v>
      </c>
      <c r="Q2251" s="36" t="s">
        <v>2635</v>
      </c>
    </row>
    <row r="2252" spans="1:17">
      <c r="A2252" s="36" t="s">
        <v>10159</v>
      </c>
      <c r="B2252" s="36" t="str">
        <f t="shared" si="175"/>
        <v>_23848</v>
      </c>
      <c r="C2252" s="36" t="s">
        <v>2646</v>
      </c>
      <c r="D2252" s="36" t="s">
        <v>2262</v>
      </c>
      <c r="E2252" s="36" t="str">
        <f t="shared" si="176"/>
        <v>_COLLE</v>
      </c>
      <c r="F2252" s="36" t="s">
        <v>47</v>
      </c>
      <c r="G2252" s="36" t="s">
        <v>2574</v>
      </c>
      <c r="H2252" s="36" t="str">
        <f t="shared" si="177"/>
        <v>_COENG</v>
      </c>
      <c r="I2252" s="36" t="s">
        <v>2575</v>
      </c>
      <c r="J2252" s="36" t="s">
        <v>2616</v>
      </c>
      <c r="K2252" s="36" t="str">
        <f t="shared" si="178"/>
        <v>_EERES</v>
      </c>
      <c r="L2252" s="36" t="s">
        <v>2617</v>
      </c>
      <c r="M2252" s="36" t="s">
        <v>2632</v>
      </c>
      <c r="N2252" s="36" t="str">
        <f t="shared" si="179"/>
        <v>_EERCT</v>
      </c>
      <c r="O2252" s="36" t="s">
        <v>2633</v>
      </c>
      <c r="P2252" s="36" t="s">
        <v>2634</v>
      </c>
      <c r="Q2252" s="36" t="s">
        <v>2635</v>
      </c>
    </row>
    <row r="2253" spans="1:17">
      <c r="A2253" s="36" t="s">
        <v>10160</v>
      </c>
      <c r="B2253" s="36" t="str">
        <f t="shared" si="175"/>
        <v>_23855</v>
      </c>
      <c r="C2253" s="36" t="s">
        <v>6690</v>
      </c>
      <c r="D2253" s="36" t="s">
        <v>2262</v>
      </c>
      <c r="E2253" s="36" t="str">
        <f t="shared" si="176"/>
        <v>_COLLE</v>
      </c>
      <c r="F2253" s="36" t="s">
        <v>47</v>
      </c>
      <c r="G2253" s="36" t="s">
        <v>2574</v>
      </c>
      <c r="H2253" s="36" t="str">
        <f t="shared" si="177"/>
        <v>_COENG</v>
      </c>
      <c r="I2253" s="36" t="s">
        <v>2575</v>
      </c>
      <c r="J2253" s="36" t="s">
        <v>2616</v>
      </c>
      <c r="K2253" s="36" t="str">
        <f t="shared" si="178"/>
        <v>_EERES</v>
      </c>
      <c r="L2253" s="36" t="s">
        <v>2617</v>
      </c>
      <c r="M2253" s="36" t="s">
        <v>2632</v>
      </c>
      <c r="N2253" s="36" t="str">
        <f t="shared" si="179"/>
        <v>_EERCT</v>
      </c>
      <c r="O2253" s="36" t="s">
        <v>2633</v>
      </c>
      <c r="P2253" s="36" t="s">
        <v>2634</v>
      </c>
      <c r="Q2253" s="36" t="s">
        <v>2635</v>
      </c>
    </row>
    <row r="2254" spans="1:17">
      <c r="A2254" s="36" t="s">
        <v>10161</v>
      </c>
      <c r="B2254" s="36" t="str">
        <f t="shared" si="175"/>
        <v>_23856</v>
      </c>
      <c r="C2254" s="36" t="s">
        <v>2647</v>
      </c>
      <c r="D2254" s="36" t="s">
        <v>2262</v>
      </c>
      <c r="E2254" s="36" t="str">
        <f t="shared" si="176"/>
        <v>_COLLE</v>
      </c>
      <c r="F2254" s="36" t="s">
        <v>47</v>
      </c>
      <c r="G2254" s="36" t="s">
        <v>2574</v>
      </c>
      <c r="H2254" s="36" t="str">
        <f t="shared" si="177"/>
        <v>_COENG</v>
      </c>
      <c r="I2254" s="36" t="s">
        <v>2575</v>
      </c>
      <c r="J2254" s="36" t="s">
        <v>2616</v>
      </c>
      <c r="K2254" s="36" t="str">
        <f t="shared" si="178"/>
        <v>_EERES</v>
      </c>
      <c r="L2254" s="36" t="s">
        <v>2617</v>
      </c>
      <c r="M2254" s="36" t="s">
        <v>2632</v>
      </c>
      <c r="N2254" s="36" t="str">
        <f t="shared" si="179"/>
        <v>_EERCT</v>
      </c>
      <c r="O2254" s="36" t="s">
        <v>2633</v>
      </c>
      <c r="P2254" s="36" t="s">
        <v>2634</v>
      </c>
      <c r="Q2254" s="36" t="s">
        <v>2635</v>
      </c>
    </row>
    <row r="2255" spans="1:17">
      <c r="A2255" s="36" t="s">
        <v>10162</v>
      </c>
      <c r="B2255" s="36" t="str">
        <f t="shared" si="175"/>
        <v>_23857</v>
      </c>
      <c r="C2255" s="36" t="s">
        <v>2648</v>
      </c>
      <c r="D2255" s="36" t="s">
        <v>2262</v>
      </c>
      <c r="E2255" s="36" t="str">
        <f t="shared" si="176"/>
        <v>_COLLE</v>
      </c>
      <c r="F2255" s="36" t="s">
        <v>47</v>
      </c>
      <c r="G2255" s="36" t="s">
        <v>2574</v>
      </c>
      <c r="H2255" s="36" t="str">
        <f t="shared" si="177"/>
        <v>_COENG</v>
      </c>
      <c r="I2255" s="36" t="s">
        <v>2575</v>
      </c>
      <c r="J2255" s="36" t="s">
        <v>2616</v>
      </c>
      <c r="K2255" s="36" t="str">
        <f t="shared" si="178"/>
        <v>_EERES</v>
      </c>
      <c r="L2255" s="36" t="s">
        <v>2617</v>
      </c>
      <c r="M2255" s="36" t="s">
        <v>2632</v>
      </c>
      <c r="N2255" s="36" t="str">
        <f t="shared" si="179"/>
        <v>_EERCT</v>
      </c>
      <c r="O2255" s="36" t="s">
        <v>2633</v>
      </c>
      <c r="P2255" s="36" t="s">
        <v>2634</v>
      </c>
      <c r="Q2255" s="36" t="s">
        <v>2635</v>
      </c>
    </row>
    <row r="2256" spans="1:17">
      <c r="A2256" s="36" t="s">
        <v>10163</v>
      </c>
      <c r="B2256" s="36" t="str">
        <f t="shared" si="175"/>
        <v>_23858</v>
      </c>
      <c r="C2256" s="36" t="s">
        <v>2649</v>
      </c>
      <c r="D2256" s="36" t="s">
        <v>2262</v>
      </c>
      <c r="E2256" s="36" t="str">
        <f t="shared" si="176"/>
        <v>_COLLE</v>
      </c>
      <c r="F2256" s="36" t="s">
        <v>47</v>
      </c>
      <c r="G2256" s="36" t="s">
        <v>2574</v>
      </c>
      <c r="H2256" s="36" t="str">
        <f t="shared" si="177"/>
        <v>_COENG</v>
      </c>
      <c r="I2256" s="36" t="s">
        <v>2575</v>
      </c>
      <c r="J2256" s="36" t="s">
        <v>2616</v>
      </c>
      <c r="K2256" s="36" t="str">
        <f t="shared" si="178"/>
        <v>_EERES</v>
      </c>
      <c r="L2256" s="36" t="s">
        <v>2617</v>
      </c>
      <c r="M2256" s="36" t="s">
        <v>2632</v>
      </c>
      <c r="N2256" s="36" t="str">
        <f t="shared" si="179"/>
        <v>_EERCT</v>
      </c>
      <c r="O2256" s="36" t="s">
        <v>2633</v>
      </c>
      <c r="P2256" s="36" t="s">
        <v>2634</v>
      </c>
      <c r="Q2256" s="36" t="s">
        <v>2635</v>
      </c>
    </row>
    <row r="2257" spans="1:17">
      <c r="A2257" s="36" t="s">
        <v>10164</v>
      </c>
      <c r="B2257" s="36" t="str">
        <f t="shared" si="175"/>
        <v>_23859</v>
      </c>
      <c r="C2257" s="36" t="s">
        <v>2650</v>
      </c>
      <c r="D2257" s="36" t="s">
        <v>2262</v>
      </c>
      <c r="E2257" s="36" t="str">
        <f t="shared" si="176"/>
        <v>_COLLE</v>
      </c>
      <c r="F2257" s="36" t="s">
        <v>47</v>
      </c>
      <c r="G2257" s="36" t="s">
        <v>2574</v>
      </c>
      <c r="H2257" s="36" t="str">
        <f t="shared" si="177"/>
        <v>_COENG</v>
      </c>
      <c r="I2257" s="36" t="s">
        <v>2575</v>
      </c>
      <c r="J2257" s="36" t="s">
        <v>2616</v>
      </c>
      <c r="K2257" s="36" t="str">
        <f t="shared" si="178"/>
        <v>_EERES</v>
      </c>
      <c r="L2257" s="36" t="s">
        <v>2617</v>
      </c>
      <c r="M2257" s="36" t="s">
        <v>2632</v>
      </c>
      <c r="N2257" s="36" t="str">
        <f t="shared" si="179"/>
        <v>_EERCT</v>
      </c>
      <c r="O2257" s="36" t="s">
        <v>2633</v>
      </c>
      <c r="P2257" s="36" t="s">
        <v>2634</v>
      </c>
      <c r="Q2257" s="36" t="s">
        <v>2635</v>
      </c>
    </row>
    <row r="2258" spans="1:17">
      <c r="A2258" s="36" t="s">
        <v>10165</v>
      </c>
      <c r="B2258" s="36" t="str">
        <f t="shared" si="175"/>
        <v>_23860</v>
      </c>
      <c r="C2258" s="36" t="s">
        <v>2651</v>
      </c>
      <c r="D2258" s="36" t="s">
        <v>2262</v>
      </c>
      <c r="E2258" s="36" t="str">
        <f t="shared" si="176"/>
        <v>_COLLE</v>
      </c>
      <c r="F2258" s="36" t="s">
        <v>47</v>
      </c>
      <c r="G2258" s="36" t="s">
        <v>2574</v>
      </c>
      <c r="H2258" s="36" t="str">
        <f t="shared" si="177"/>
        <v>_COENG</v>
      </c>
      <c r="I2258" s="36" t="s">
        <v>2575</v>
      </c>
      <c r="J2258" s="36" t="s">
        <v>2616</v>
      </c>
      <c r="K2258" s="36" t="str">
        <f t="shared" si="178"/>
        <v>_EERES</v>
      </c>
      <c r="L2258" s="36" t="s">
        <v>2617</v>
      </c>
      <c r="M2258" s="36" t="s">
        <v>2632</v>
      </c>
      <c r="N2258" s="36" t="str">
        <f t="shared" si="179"/>
        <v>_EERCT</v>
      </c>
      <c r="O2258" s="36" t="s">
        <v>2633</v>
      </c>
      <c r="P2258" s="36" t="s">
        <v>2634</v>
      </c>
      <c r="Q2258" s="36" t="s">
        <v>2635</v>
      </c>
    </row>
    <row r="2259" spans="1:17">
      <c r="A2259" s="36" t="s">
        <v>10166</v>
      </c>
      <c r="B2259" s="36" t="str">
        <f t="shared" si="175"/>
        <v>_23861</v>
      </c>
      <c r="C2259" s="36" t="s">
        <v>2652</v>
      </c>
      <c r="D2259" s="36" t="s">
        <v>2262</v>
      </c>
      <c r="E2259" s="36" t="str">
        <f t="shared" si="176"/>
        <v>_COLLE</v>
      </c>
      <c r="F2259" s="36" t="s">
        <v>47</v>
      </c>
      <c r="G2259" s="36" t="s">
        <v>2574</v>
      </c>
      <c r="H2259" s="36" t="str">
        <f t="shared" si="177"/>
        <v>_COENG</v>
      </c>
      <c r="I2259" s="36" t="s">
        <v>2575</v>
      </c>
      <c r="J2259" s="36" t="s">
        <v>2616</v>
      </c>
      <c r="K2259" s="36" t="str">
        <f t="shared" si="178"/>
        <v>_EERES</v>
      </c>
      <c r="L2259" s="36" t="s">
        <v>2617</v>
      </c>
      <c r="M2259" s="36" t="s">
        <v>2632</v>
      </c>
      <c r="N2259" s="36" t="str">
        <f t="shared" si="179"/>
        <v>_EERCT</v>
      </c>
      <c r="O2259" s="36" t="s">
        <v>2633</v>
      </c>
      <c r="P2259" s="36" t="s">
        <v>2634</v>
      </c>
      <c r="Q2259" s="36" t="s">
        <v>2635</v>
      </c>
    </row>
    <row r="2260" spans="1:17">
      <c r="A2260" s="36" t="s">
        <v>10167</v>
      </c>
      <c r="B2260" s="36" t="str">
        <f t="shared" si="175"/>
        <v>_23866</v>
      </c>
      <c r="C2260" s="36" t="s">
        <v>7474</v>
      </c>
      <c r="D2260" s="36" t="s">
        <v>2262</v>
      </c>
      <c r="E2260" s="36" t="str">
        <f t="shared" si="176"/>
        <v>_COLLE</v>
      </c>
      <c r="F2260" s="36" t="s">
        <v>47</v>
      </c>
      <c r="G2260" s="36" t="s">
        <v>2574</v>
      </c>
      <c r="H2260" s="36" t="str">
        <f t="shared" si="177"/>
        <v>_COENG</v>
      </c>
      <c r="I2260" s="36" t="s">
        <v>2575</v>
      </c>
      <c r="J2260" s="36" t="s">
        <v>2616</v>
      </c>
      <c r="K2260" s="36" t="str">
        <f t="shared" si="178"/>
        <v>_EERES</v>
      </c>
      <c r="L2260" s="36" t="s">
        <v>2617</v>
      </c>
      <c r="M2260" s="36" t="s">
        <v>2632</v>
      </c>
      <c r="N2260" s="36" t="str">
        <f t="shared" si="179"/>
        <v>_EERCT</v>
      </c>
      <c r="O2260" s="36" t="s">
        <v>2633</v>
      </c>
      <c r="P2260" s="36" t="s">
        <v>2634</v>
      </c>
      <c r="Q2260" s="36" t="s">
        <v>2635</v>
      </c>
    </row>
    <row r="2261" spans="1:17">
      <c r="A2261" s="36" t="s">
        <v>10168</v>
      </c>
      <c r="B2261" s="36" t="str">
        <f t="shared" si="175"/>
        <v>_23868</v>
      </c>
      <c r="C2261" s="36" t="s">
        <v>2653</v>
      </c>
      <c r="D2261" s="36" t="s">
        <v>2262</v>
      </c>
      <c r="E2261" s="36" t="str">
        <f t="shared" si="176"/>
        <v>_COLLE</v>
      </c>
      <c r="F2261" s="36" t="s">
        <v>47</v>
      </c>
      <c r="G2261" s="36" t="s">
        <v>2574</v>
      </c>
      <c r="H2261" s="36" t="str">
        <f t="shared" si="177"/>
        <v>_COENG</v>
      </c>
      <c r="I2261" s="36" t="s">
        <v>2575</v>
      </c>
      <c r="J2261" s="36" t="s">
        <v>2616</v>
      </c>
      <c r="K2261" s="36" t="str">
        <f t="shared" si="178"/>
        <v>_EERES</v>
      </c>
      <c r="L2261" s="36" t="s">
        <v>2617</v>
      </c>
      <c r="M2261" s="36" t="s">
        <v>2632</v>
      </c>
      <c r="N2261" s="36" t="str">
        <f t="shared" si="179"/>
        <v>_EERCT</v>
      </c>
      <c r="O2261" s="36" t="s">
        <v>2633</v>
      </c>
      <c r="P2261" s="36" t="s">
        <v>2634</v>
      </c>
      <c r="Q2261" s="36" t="s">
        <v>2635</v>
      </c>
    </row>
    <row r="2262" spans="1:17">
      <c r="A2262" s="36" t="s">
        <v>10169</v>
      </c>
      <c r="B2262" s="36" t="str">
        <f t="shared" si="175"/>
        <v>_23870</v>
      </c>
      <c r="C2262" s="36" t="s">
        <v>10170</v>
      </c>
      <c r="D2262" s="36" t="s">
        <v>2262</v>
      </c>
      <c r="E2262" s="36" t="str">
        <f t="shared" si="176"/>
        <v>_COLLE</v>
      </c>
      <c r="F2262" s="36" t="s">
        <v>47</v>
      </c>
      <c r="G2262" s="36" t="s">
        <v>2574</v>
      </c>
      <c r="H2262" s="36" t="str">
        <f t="shared" si="177"/>
        <v>_COENG</v>
      </c>
      <c r="I2262" s="36" t="s">
        <v>2575</v>
      </c>
      <c r="J2262" s="36" t="s">
        <v>2616</v>
      </c>
      <c r="K2262" s="36" t="str">
        <f t="shared" si="178"/>
        <v>_EERES</v>
      </c>
      <c r="L2262" s="36" t="s">
        <v>2617</v>
      </c>
      <c r="M2262" s="36" t="s">
        <v>2632</v>
      </c>
      <c r="N2262" s="36" t="str">
        <f t="shared" si="179"/>
        <v>_EERCT</v>
      </c>
      <c r="O2262" s="36" t="s">
        <v>2633</v>
      </c>
      <c r="P2262" s="36" t="s">
        <v>2634</v>
      </c>
      <c r="Q2262" s="36" t="s">
        <v>2635</v>
      </c>
    </row>
    <row r="2263" spans="1:17">
      <c r="A2263" s="36" t="s">
        <v>10171</v>
      </c>
      <c r="B2263" s="36" t="str">
        <f t="shared" si="175"/>
        <v>_23871</v>
      </c>
      <c r="C2263" s="36" t="s">
        <v>10172</v>
      </c>
      <c r="D2263" s="36" t="s">
        <v>2262</v>
      </c>
      <c r="E2263" s="36" t="str">
        <f t="shared" si="176"/>
        <v>_COLLE</v>
      </c>
      <c r="F2263" s="36" t="s">
        <v>47</v>
      </c>
      <c r="G2263" s="36" t="s">
        <v>2574</v>
      </c>
      <c r="H2263" s="36" t="str">
        <f t="shared" si="177"/>
        <v>_COENG</v>
      </c>
      <c r="I2263" s="36" t="s">
        <v>2575</v>
      </c>
      <c r="J2263" s="36" t="s">
        <v>2616</v>
      </c>
      <c r="K2263" s="36" t="str">
        <f t="shared" si="178"/>
        <v>_EERES</v>
      </c>
      <c r="L2263" s="36" t="s">
        <v>2617</v>
      </c>
      <c r="M2263" s="36" t="s">
        <v>2632</v>
      </c>
      <c r="N2263" s="36" t="str">
        <f t="shared" si="179"/>
        <v>_EERCT</v>
      </c>
      <c r="O2263" s="36" t="s">
        <v>2633</v>
      </c>
      <c r="P2263" s="36" t="s">
        <v>2634</v>
      </c>
      <c r="Q2263" s="36" t="s">
        <v>2635</v>
      </c>
    </row>
    <row r="2264" spans="1:17">
      <c r="A2264" s="36" t="s">
        <v>12407</v>
      </c>
      <c r="B2264" s="36" t="str">
        <f t="shared" si="175"/>
        <v>_23874</v>
      </c>
      <c r="C2264" s="36" t="s">
        <v>12408</v>
      </c>
      <c r="D2264" s="36" t="s">
        <v>2262</v>
      </c>
      <c r="E2264" s="36" t="str">
        <f t="shared" si="176"/>
        <v>_COLLE</v>
      </c>
      <c r="F2264" s="36" t="s">
        <v>47</v>
      </c>
      <c r="G2264" s="36" t="s">
        <v>2574</v>
      </c>
      <c r="H2264" s="36" t="str">
        <f t="shared" si="177"/>
        <v>_COENG</v>
      </c>
      <c r="I2264" s="36" t="s">
        <v>2575</v>
      </c>
      <c r="J2264" s="36" t="s">
        <v>2616</v>
      </c>
      <c r="K2264" s="36" t="str">
        <f t="shared" si="178"/>
        <v>_EERES</v>
      </c>
      <c r="L2264" s="36" t="s">
        <v>2617</v>
      </c>
      <c r="M2264" s="36" t="s">
        <v>2632</v>
      </c>
      <c r="N2264" s="36" t="str">
        <f t="shared" si="179"/>
        <v>_EERCT</v>
      </c>
      <c r="O2264" s="36" t="s">
        <v>2633</v>
      </c>
      <c r="P2264" s="36" t="s">
        <v>2634</v>
      </c>
      <c r="Q2264" s="36" t="s">
        <v>2635</v>
      </c>
    </row>
    <row r="2265" spans="1:17">
      <c r="A2265" s="36" t="s">
        <v>10173</v>
      </c>
      <c r="B2265" s="36" t="str">
        <f t="shared" si="175"/>
        <v>_11450</v>
      </c>
      <c r="C2265" s="36" t="s">
        <v>2660</v>
      </c>
      <c r="D2265" s="36" t="s">
        <v>2262</v>
      </c>
      <c r="E2265" s="36" t="str">
        <f t="shared" si="176"/>
        <v>_COLLE</v>
      </c>
      <c r="F2265" s="36" t="s">
        <v>47</v>
      </c>
      <c r="G2265" s="36" t="s">
        <v>2574</v>
      </c>
      <c r="H2265" s="36" t="str">
        <f t="shared" si="177"/>
        <v>_COENG</v>
      </c>
      <c r="I2265" s="36" t="s">
        <v>2575</v>
      </c>
      <c r="J2265" s="36" t="s">
        <v>2654</v>
      </c>
      <c r="K2265" s="36" t="str">
        <f t="shared" si="178"/>
        <v>_EFBIO</v>
      </c>
      <c r="L2265" s="36" t="s">
        <v>2655</v>
      </c>
      <c r="M2265" s="36" t="s">
        <v>2656</v>
      </c>
      <c r="N2265" s="36" t="str">
        <f t="shared" si="179"/>
        <v>_EF1BO</v>
      </c>
      <c r="O2265" s="36" t="s">
        <v>2657</v>
      </c>
      <c r="P2265" s="36" t="s">
        <v>2658</v>
      </c>
      <c r="Q2265" s="36" t="s">
        <v>2659</v>
      </c>
    </row>
    <row r="2266" spans="1:17">
      <c r="A2266" s="36" t="s">
        <v>10174</v>
      </c>
      <c r="B2266" s="36" t="str">
        <f t="shared" si="175"/>
        <v>_11451</v>
      </c>
      <c r="C2266" s="36" t="s">
        <v>2661</v>
      </c>
      <c r="D2266" s="36" t="s">
        <v>2262</v>
      </c>
      <c r="E2266" s="36" t="str">
        <f t="shared" si="176"/>
        <v>_COLLE</v>
      </c>
      <c r="F2266" s="36" t="s">
        <v>47</v>
      </c>
      <c r="G2266" s="36" t="s">
        <v>2574</v>
      </c>
      <c r="H2266" s="36" t="str">
        <f t="shared" si="177"/>
        <v>_COENG</v>
      </c>
      <c r="I2266" s="36" t="s">
        <v>2575</v>
      </c>
      <c r="J2266" s="36" t="s">
        <v>2654</v>
      </c>
      <c r="K2266" s="36" t="str">
        <f t="shared" si="178"/>
        <v>_EFBIO</v>
      </c>
      <c r="L2266" s="36" t="s">
        <v>2655</v>
      </c>
      <c r="M2266" s="36" t="s">
        <v>2656</v>
      </c>
      <c r="N2266" s="36" t="str">
        <f t="shared" si="179"/>
        <v>_EF1BO</v>
      </c>
      <c r="O2266" s="36" t="s">
        <v>2657</v>
      </c>
      <c r="P2266" s="36" t="s">
        <v>2658</v>
      </c>
      <c r="Q2266" s="36" t="s">
        <v>2659</v>
      </c>
    </row>
    <row r="2267" spans="1:17">
      <c r="A2267" s="36" t="s">
        <v>10175</v>
      </c>
      <c r="B2267" s="36" t="str">
        <f t="shared" si="175"/>
        <v>_11452</v>
      </c>
      <c r="C2267" s="36" t="s">
        <v>2662</v>
      </c>
      <c r="D2267" s="36" t="s">
        <v>2262</v>
      </c>
      <c r="E2267" s="36" t="str">
        <f t="shared" si="176"/>
        <v>_COLLE</v>
      </c>
      <c r="F2267" s="36" t="s">
        <v>47</v>
      </c>
      <c r="G2267" s="36" t="s">
        <v>2574</v>
      </c>
      <c r="H2267" s="36" t="str">
        <f t="shared" si="177"/>
        <v>_COENG</v>
      </c>
      <c r="I2267" s="36" t="s">
        <v>2575</v>
      </c>
      <c r="J2267" s="36" t="s">
        <v>2654</v>
      </c>
      <c r="K2267" s="36" t="str">
        <f t="shared" si="178"/>
        <v>_EFBIO</v>
      </c>
      <c r="L2267" s="36" t="s">
        <v>2655</v>
      </c>
      <c r="M2267" s="36" t="s">
        <v>2656</v>
      </c>
      <c r="N2267" s="36" t="str">
        <f t="shared" si="179"/>
        <v>_EF1BO</v>
      </c>
      <c r="O2267" s="36" t="s">
        <v>2657</v>
      </c>
      <c r="P2267" s="36" t="s">
        <v>2658</v>
      </c>
      <c r="Q2267" s="36" t="s">
        <v>2659</v>
      </c>
    </row>
    <row r="2268" spans="1:17">
      <c r="A2268" s="36" t="s">
        <v>10176</v>
      </c>
      <c r="B2268" s="36" t="str">
        <f t="shared" si="175"/>
        <v>_11453</v>
      </c>
      <c r="C2268" s="36" t="s">
        <v>2663</v>
      </c>
      <c r="D2268" s="36" t="s">
        <v>2262</v>
      </c>
      <c r="E2268" s="36" t="str">
        <f t="shared" si="176"/>
        <v>_COLLE</v>
      </c>
      <c r="F2268" s="36" t="s">
        <v>47</v>
      </c>
      <c r="G2268" s="36" t="s">
        <v>2574</v>
      </c>
      <c r="H2268" s="36" t="str">
        <f t="shared" si="177"/>
        <v>_COENG</v>
      </c>
      <c r="I2268" s="36" t="s">
        <v>2575</v>
      </c>
      <c r="J2268" s="36" t="s">
        <v>2654</v>
      </c>
      <c r="K2268" s="36" t="str">
        <f t="shared" si="178"/>
        <v>_EFBIO</v>
      </c>
      <c r="L2268" s="36" t="s">
        <v>2655</v>
      </c>
      <c r="M2268" s="36" t="s">
        <v>2656</v>
      </c>
      <c r="N2268" s="36" t="str">
        <f t="shared" si="179"/>
        <v>_EF1BO</v>
      </c>
      <c r="O2268" s="36" t="s">
        <v>2657</v>
      </c>
      <c r="P2268" s="36" t="s">
        <v>2658</v>
      </c>
      <c r="Q2268" s="36" t="s">
        <v>2659</v>
      </c>
    </row>
    <row r="2269" spans="1:17">
      <c r="A2269" s="36" t="s">
        <v>10177</v>
      </c>
      <c r="B2269" s="36" t="str">
        <f t="shared" si="175"/>
        <v>_11454</v>
      </c>
      <c r="C2269" s="36" t="s">
        <v>2664</v>
      </c>
      <c r="D2269" s="36" t="s">
        <v>2262</v>
      </c>
      <c r="E2269" s="36" t="str">
        <f t="shared" si="176"/>
        <v>_COLLE</v>
      </c>
      <c r="F2269" s="36" t="s">
        <v>47</v>
      </c>
      <c r="G2269" s="36" t="s">
        <v>2574</v>
      </c>
      <c r="H2269" s="36" t="str">
        <f t="shared" si="177"/>
        <v>_COENG</v>
      </c>
      <c r="I2269" s="36" t="s">
        <v>2575</v>
      </c>
      <c r="J2269" s="36" t="s">
        <v>2654</v>
      </c>
      <c r="K2269" s="36" t="str">
        <f t="shared" si="178"/>
        <v>_EFBIO</v>
      </c>
      <c r="L2269" s="36" t="s">
        <v>2655</v>
      </c>
      <c r="M2269" s="36" t="s">
        <v>2656</v>
      </c>
      <c r="N2269" s="36" t="str">
        <f t="shared" si="179"/>
        <v>_EF1BO</v>
      </c>
      <c r="O2269" s="36" t="s">
        <v>2657</v>
      </c>
      <c r="P2269" s="36" t="s">
        <v>2658</v>
      </c>
      <c r="Q2269" s="36" t="s">
        <v>2659</v>
      </c>
    </row>
    <row r="2270" spans="1:17">
      <c r="A2270" s="36" t="s">
        <v>10178</v>
      </c>
      <c r="B2270" s="36" t="str">
        <f t="shared" si="175"/>
        <v>_11455</v>
      </c>
      <c r="C2270" s="36" t="s">
        <v>2665</v>
      </c>
      <c r="D2270" s="36" t="s">
        <v>2262</v>
      </c>
      <c r="E2270" s="36" t="str">
        <f t="shared" si="176"/>
        <v>_COLLE</v>
      </c>
      <c r="F2270" s="36" t="s">
        <v>47</v>
      </c>
      <c r="G2270" s="36" t="s">
        <v>2574</v>
      </c>
      <c r="H2270" s="36" t="str">
        <f t="shared" si="177"/>
        <v>_COENG</v>
      </c>
      <c r="I2270" s="36" t="s">
        <v>2575</v>
      </c>
      <c r="J2270" s="36" t="s">
        <v>2654</v>
      </c>
      <c r="K2270" s="36" t="str">
        <f t="shared" si="178"/>
        <v>_EFBIO</v>
      </c>
      <c r="L2270" s="36" t="s">
        <v>2655</v>
      </c>
      <c r="M2270" s="36" t="s">
        <v>2656</v>
      </c>
      <c r="N2270" s="36" t="str">
        <f t="shared" si="179"/>
        <v>_EF1BO</v>
      </c>
      <c r="O2270" s="36" t="s">
        <v>2657</v>
      </c>
      <c r="P2270" s="36" t="s">
        <v>2658</v>
      </c>
      <c r="Q2270" s="36" t="s">
        <v>2659</v>
      </c>
    </row>
    <row r="2271" spans="1:17">
      <c r="A2271" s="36" t="s">
        <v>10179</v>
      </c>
      <c r="B2271" s="36" t="str">
        <f t="shared" si="175"/>
        <v>_11458</v>
      </c>
      <c r="C2271" s="36" t="s">
        <v>2666</v>
      </c>
      <c r="D2271" s="36" t="s">
        <v>2262</v>
      </c>
      <c r="E2271" s="36" t="str">
        <f t="shared" si="176"/>
        <v>_COLLE</v>
      </c>
      <c r="F2271" s="36" t="s">
        <v>47</v>
      </c>
      <c r="G2271" s="36" t="s">
        <v>2574</v>
      </c>
      <c r="H2271" s="36" t="str">
        <f t="shared" si="177"/>
        <v>_COENG</v>
      </c>
      <c r="I2271" s="36" t="s">
        <v>2575</v>
      </c>
      <c r="J2271" s="36" t="s">
        <v>2654</v>
      </c>
      <c r="K2271" s="36" t="str">
        <f t="shared" si="178"/>
        <v>_EFBIO</v>
      </c>
      <c r="L2271" s="36" t="s">
        <v>2655</v>
      </c>
      <c r="M2271" s="36" t="s">
        <v>2656</v>
      </c>
      <c r="N2271" s="36" t="str">
        <f t="shared" si="179"/>
        <v>_EF1BO</v>
      </c>
      <c r="O2271" s="36" t="s">
        <v>2657</v>
      </c>
      <c r="P2271" s="36" t="s">
        <v>2658</v>
      </c>
      <c r="Q2271" s="36" t="s">
        <v>2659</v>
      </c>
    </row>
    <row r="2272" spans="1:17">
      <c r="A2272" s="36" t="s">
        <v>10180</v>
      </c>
      <c r="B2272" s="36" t="str">
        <f t="shared" si="175"/>
        <v>_11459</v>
      </c>
      <c r="C2272" s="36" t="s">
        <v>2667</v>
      </c>
      <c r="D2272" s="36" t="s">
        <v>2262</v>
      </c>
      <c r="E2272" s="36" t="str">
        <f t="shared" si="176"/>
        <v>_COLLE</v>
      </c>
      <c r="F2272" s="36" t="s">
        <v>47</v>
      </c>
      <c r="G2272" s="36" t="s">
        <v>2574</v>
      </c>
      <c r="H2272" s="36" t="str">
        <f t="shared" si="177"/>
        <v>_COENG</v>
      </c>
      <c r="I2272" s="36" t="s">
        <v>2575</v>
      </c>
      <c r="J2272" s="36" t="s">
        <v>2654</v>
      </c>
      <c r="K2272" s="36" t="str">
        <f t="shared" si="178"/>
        <v>_EFBIO</v>
      </c>
      <c r="L2272" s="36" t="s">
        <v>2655</v>
      </c>
      <c r="M2272" s="36" t="s">
        <v>2656</v>
      </c>
      <c r="N2272" s="36" t="str">
        <f t="shared" si="179"/>
        <v>_EF1BO</v>
      </c>
      <c r="O2272" s="36" t="s">
        <v>2657</v>
      </c>
      <c r="P2272" s="36" t="s">
        <v>2658</v>
      </c>
      <c r="Q2272" s="36" t="s">
        <v>2659</v>
      </c>
    </row>
    <row r="2273" spans="1:17">
      <c r="A2273" s="36" t="s">
        <v>10181</v>
      </c>
      <c r="B2273" s="36" t="str">
        <f t="shared" si="175"/>
        <v>_11480</v>
      </c>
      <c r="C2273" s="36" t="s">
        <v>6634</v>
      </c>
      <c r="D2273" s="36" t="s">
        <v>2262</v>
      </c>
      <c r="E2273" s="36" t="str">
        <f t="shared" si="176"/>
        <v>_COLLE</v>
      </c>
      <c r="F2273" s="36" t="s">
        <v>47</v>
      </c>
      <c r="G2273" s="36" t="s">
        <v>2574</v>
      </c>
      <c r="H2273" s="36" t="str">
        <f t="shared" si="177"/>
        <v>_COENG</v>
      </c>
      <c r="I2273" s="36" t="s">
        <v>2575</v>
      </c>
      <c r="J2273" s="36" t="s">
        <v>2654</v>
      </c>
      <c r="K2273" s="36" t="str">
        <f t="shared" si="178"/>
        <v>_EFBIO</v>
      </c>
      <c r="L2273" s="36" t="s">
        <v>2655</v>
      </c>
      <c r="M2273" s="36" t="s">
        <v>2656</v>
      </c>
      <c r="N2273" s="36" t="str">
        <f t="shared" si="179"/>
        <v>_EF1BO</v>
      </c>
      <c r="O2273" s="36" t="s">
        <v>2657</v>
      </c>
      <c r="P2273" s="36" t="s">
        <v>2658</v>
      </c>
      <c r="Q2273" s="36" t="s">
        <v>2659</v>
      </c>
    </row>
    <row r="2274" spans="1:17">
      <c r="A2274" s="36" t="s">
        <v>10182</v>
      </c>
      <c r="B2274" s="36" t="str">
        <f t="shared" si="175"/>
        <v>_11461</v>
      </c>
      <c r="C2274" s="36" t="s">
        <v>2672</v>
      </c>
      <c r="D2274" s="36" t="s">
        <v>2262</v>
      </c>
      <c r="E2274" s="36" t="str">
        <f t="shared" si="176"/>
        <v>_COLLE</v>
      </c>
      <c r="F2274" s="36" t="s">
        <v>47</v>
      </c>
      <c r="G2274" s="36" t="s">
        <v>2574</v>
      </c>
      <c r="H2274" s="36" t="str">
        <f t="shared" si="177"/>
        <v>_COENG</v>
      </c>
      <c r="I2274" s="36" t="s">
        <v>2575</v>
      </c>
      <c r="J2274" s="36" t="s">
        <v>2654</v>
      </c>
      <c r="K2274" s="36" t="str">
        <f t="shared" si="178"/>
        <v>_EFBIO</v>
      </c>
      <c r="L2274" s="36" t="s">
        <v>2655</v>
      </c>
      <c r="M2274" s="36" t="s">
        <v>2668</v>
      </c>
      <c r="N2274" s="36" t="str">
        <f t="shared" si="179"/>
        <v>_EF1JG</v>
      </c>
      <c r="O2274" s="36" t="s">
        <v>2669</v>
      </c>
      <c r="P2274" s="36" t="s">
        <v>2670</v>
      </c>
      <c r="Q2274" s="36" t="s">
        <v>2671</v>
      </c>
    </row>
    <row r="2275" spans="1:17">
      <c r="A2275" s="36" t="s">
        <v>10183</v>
      </c>
      <c r="B2275" s="36" t="str">
        <f t="shared" si="175"/>
        <v>_11462</v>
      </c>
      <c r="C2275" s="36" t="s">
        <v>2673</v>
      </c>
      <c r="D2275" s="36" t="s">
        <v>2262</v>
      </c>
      <c r="E2275" s="36" t="str">
        <f t="shared" si="176"/>
        <v>_COLLE</v>
      </c>
      <c r="F2275" s="36" t="s">
        <v>47</v>
      </c>
      <c r="G2275" s="36" t="s">
        <v>2574</v>
      </c>
      <c r="H2275" s="36" t="str">
        <f t="shared" si="177"/>
        <v>_COENG</v>
      </c>
      <c r="I2275" s="36" t="s">
        <v>2575</v>
      </c>
      <c r="J2275" s="36" t="s">
        <v>2654</v>
      </c>
      <c r="K2275" s="36" t="str">
        <f t="shared" si="178"/>
        <v>_EFBIO</v>
      </c>
      <c r="L2275" s="36" t="s">
        <v>2655</v>
      </c>
      <c r="M2275" s="36" t="s">
        <v>2668</v>
      </c>
      <c r="N2275" s="36" t="str">
        <f t="shared" si="179"/>
        <v>_EF1JG</v>
      </c>
      <c r="O2275" s="36" t="s">
        <v>2669</v>
      </c>
      <c r="P2275" s="36" t="s">
        <v>2670</v>
      </c>
      <c r="Q2275" s="36" t="s">
        <v>2671</v>
      </c>
    </row>
    <row r="2276" spans="1:17">
      <c r="A2276" s="36" t="s">
        <v>10184</v>
      </c>
      <c r="B2276" s="36" t="str">
        <f t="shared" si="175"/>
        <v>_11463</v>
      </c>
      <c r="C2276" s="36" t="s">
        <v>2674</v>
      </c>
      <c r="D2276" s="36" t="s">
        <v>2262</v>
      </c>
      <c r="E2276" s="36" t="str">
        <f t="shared" si="176"/>
        <v>_COLLE</v>
      </c>
      <c r="F2276" s="36" t="s">
        <v>47</v>
      </c>
      <c r="G2276" s="36" t="s">
        <v>2574</v>
      </c>
      <c r="H2276" s="36" t="str">
        <f t="shared" si="177"/>
        <v>_COENG</v>
      </c>
      <c r="I2276" s="36" t="s">
        <v>2575</v>
      </c>
      <c r="J2276" s="36" t="s">
        <v>2654</v>
      </c>
      <c r="K2276" s="36" t="str">
        <f t="shared" si="178"/>
        <v>_EFBIO</v>
      </c>
      <c r="L2276" s="36" t="s">
        <v>2655</v>
      </c>
      <c r="M2276" s="36" t="s">
        <v>2668</v>
      </c>
      <c r="N2276" s="36" t="str">
        <f t="shared" si="179"/>
        <v>_EF1JG</v>
      </c>
      <c r="O2276" s="36" t="s">
        <v>2669</v>
      </c>
      <c r="P2276" s="36" t="s">
        <v>2670</v>
      </c>
      <c r="Q2276" s="36" t="s">
        <v>2671</v>
      </c>
    </row>
    <row r="2277" spans="1:17">
      <c r="A2277" s="36" t="s">
        <v>10185</v>
      </c>
      <c r="B2277" s="36" t="str">
        <f t="shared" si="175"/>
        <v>_11471</v>
      </c>
      <c r="C2277" s="36" t="s">
        <v>2679</v>
      </c>
      <c r="D2277" s="36" t="s">
        <v>2262</v>
      </c>
      <c r="E2277" s="36" t="str">
        <f t="shared" si="176"/>
        <v>_COLLE</v>
      </c>
      <c r="F2277" s="36" t="s">
        <v>47</v>
      </c>
      <c r="G2277" s="36" t="s">
        <v>2574</v>
      </c>
      <c r="H2277" s="36" t="str">
        <f t="shared" si="177"/>
        <v>_COENG</v>
      </c>
      <c r="I2277" s="36" t="s">
        <v>2575</v>
      </c>
      <c r="J2277" s="36" t="s">
        <v>2654</v>
      </c>
      <c r="K2277" s="36" t="str">
        <f t="shared" si="178"/>
        <v>_EFBIO</v>
      </c>
      <c r="L2277" s="36" t="s">
        <v>2655</v>
      </c>
      <c r="M2277" s="36" t="s">
        <v>2675</v>
      </c>
      <c r="N2277" s="36" t="str">
        <f t="shared" si="179"/>
        <v>_EF1SF</v>
      </c>
      <c r="O2277" s="36" t="s">
        <v>2676</v>
      </c>
      <c r="P2277" s="36" t="s">
        <v>2677</v>
      </c>
      <c r="Q2277" s="36" t="s">
        <v>2678</v>
      </c>
    </row>
    <row r="2278" spans="1:17">
      <c r="A2278" s="36" t="s">
        <v>10186</v>
      </c>
      <c r="B2278" s="36" t="str">
        <f t="shared" si="175"/>
        <v>_11472</v>
      </c>
      <c r="C2278" s="36" t="s">
        <v>2680</v>
      </c>
      <c r="D2278" s="36" t="s">
        <v>2262</v>
      </c>
      <c r="E2278" s="36" t="str">
        <f t="shared" si="176"/>
        <v>_COLLE</v>
      </c>
      <c r="F2278" s="36" t="s">
        <v>47</v>
      </c>
      <c r="G2278" s="36" t="s">
        <v>2574</v>
      </c>
      <c r="H2278" s="36" t="str">
        <f t="shared" si="177"/>
        <v>_COENG</v>
      </c>
      <c r="I2278" s="36" t="s">
        <v>2575</v>
      </c>
      <c r="J2278" s="36" t="s">
        <v>2654</v>
      </c>
      <c r="K2278" s="36" t="str">
        <f t="shared" si="178"/>
        <v>_EFBIO</v>
      </c>
      <c r="L2278" s="36" t="s">
        <v>2655</v>
      </c>
      <c r="M2278" s="36" t="s">
        <v>2675</v>
      </c>
      <c r="N2278" s="36" t="str">
        <f t="shared" si="179"/>
        <v>_EF1SF</v>
      </c>
      <c r="O2278" s="36" t="s">
        <v>2676</v>
      </c>
      <c r="P2278" s="36" t="s">
        <v>2677</v>
      </c>
      <c r="Q2278" s="36" t="s">
        <v>2678</v>
      </c>
    </row>
    <row r="2279" spans="1:17">
      <c r="A2279" s="36" t="s">
        <v>10187</v>
      </c>
      <c r="B2279" s="36" t="str">
        <f t="shared" si="175"/>
        <v>_11500</v>
      </c>
      <c r="C2279" s="36" t="s">
        <v>2687</v>
      </c>
      <c r="D2279" s="36" t="s">
        <v>2262</v>
      </c>
      <c r="E2279" s="36" t="str">
        <f t="shared" si="176"/>
        <v>_COLLE</v>
      </c>
      <c r="F2279" s="36" t="s">
        <v>47</v>
      </c>
      <c r="G2279" s="36" t="s">
        <v>2574</v>
      </c>
      <c r="H2279" s="36" t="str">
        <f t="shared" si="177"/>
        <v>_COENG</v>
      </c>
      <c r="I2279" s="36" t="s">
        <v>2575</v>
      </c>
      <c r="J2279" s="36" t="s">
        <v>2681</v>
      </c>
      <c r="K2279" s="36" t="str">
        <f t="shared" si="178"/>
        <v>_EGCEE</v>
      </c>
      <c r="L2279" s="36" t="s">
        <v>2682</v>
      </c>
      <c r="M2279" s="36" t="s">
        <v>2683</v>
      </c>
      <c r="N2279" s="36" t="str">
        <f t="shared" si="179"/>
        <v>_EGCE5</v>
      </c>
      <c r="O2279" s="36" t="s">
        <v>2684</v>
      </c>
      <c r="P2279" s="36" t="s">
        <v>2685</v>
      </c>
      <c r="Q2279" s="36" t="s">
        <v>2686</v>
      </c>
    </row>
    <row r="2280" spans="1:17">
      <c r="A2280" s="36" t="s">
        <v>10188</v>
      </c>
      <c r="B2280" s="36" t="str">
        <f t="shared" si="175"/>
        <v>_11501</v>
      </c>
      <c r="C2280" s="36" t="s">
        <v>2688</v>
      </c>
      <c r="D2280" s="36" t="s">
        <v>2262</v>
      </c>
      <c r="E2280" s="36" t="str">
        <f t="shared" si="176"/>
        <v>_COLLE</v>
      </c>
      <c r="F2280" s="36" t="s">
        <v>47</v>
      </c>
      <c r="G2280" s="36" t="s">
        <v>2574</v>
      </c>
      <c r="H2280" s="36" t="str">
        <f t="shared" si="177"/>
        <v>_COENG</v>
      </c>
      <c r="I2280" s="36" t="s">
        <v>2575</v>
      </c>
      <c r="J2280" s="36" t="s">
        <v>2681</v>
      </c>
      <c r="K2280" s="36" t="str">
        <f t="shared" si="178"/>
        <v>_EGCEE</v>
      </c>
      <c r="L2280" s="36" t="s">
        <v>2682</v>
      </c>
      <c r="M2280" s="36" t="s">
        <v>2683</v>
      </c>
      <c r="N2280" s="36" t="str">
        <f t="shared" si="179"/>
        <v>_EGCE5</v>
      </c>
      <c r="O2280" s="36" t="s">
        <v>2684</v>
      </c>
      <c r="P2280" s="36" t="s">
        <v>2685</v>
      </c>
      <c r="Q2280" s="36" t="s">
        <v>2686</v>
      </c>
    </row>
    <row r="2281" spans="1:17">
      <c r="A2281" s="36" t="s">
        <v>10189</v>
      </c>
      <c r="B2281" s="36" t="str">
        <f t="shared" si="175"/>
        <v>_11502</v>
      </c>
      <c r="C2281" s="36" t="s">
        <v>2689</v>
      </c>
      <c r="D2281" s="36" t="s">
        <v>2262</v>
      </c>
      <c r="E2281" s="36" t="str">
        <f t="shared" si="176"/>
        <v>_COLLE</v>
      </c>
      <c r="F2281" s="36" t="s">
        <v>47</v>
      </c>
      <c r="G2281" s="36" t="s">
        <v>2574</v>
      </c>
      <c r="H2281" s="36" t="str">
        <f t="shared" si="177"/>
        <v>_COENG</v>
      </c>
      <c r="I2281" s="36" t="s">
        <v>2575</v>
      </c>
      <c r="J2281" s="36" t="s">
        <v>2681</v>
      </c>
      <c r="K2281" s="36" t="str">
        <f t="shared" si="178"/>
        <v>_EGCEE</v>
      </c>
      <c r="L2281" s="36" t="s">
        <v>2682</v>
      </c>
      <c r="M2281" s="36" t="s">
        <v>2683</v>
      </c>
      <c r="N2281" s="36" t="str">
        <f t="shared" si="179"/>
        <v>_EGCE5</v>
      </c>
      <c r="O2281" s="36" t="s">
        <v>2684</v>
      </c>
      <c r="P2281" s="36" t="s">
        <v>2685</v>
      </c>
      <c r="Q2281" s="36" t="s">
        <v>2686</v>
      </c>
    </row>
    <row r="2282" spans="1:17">
      <c r="A2282" s="36" t="s">
        <v>10190</v>
      </c>
      <c r="B2282" s="36" t="str">
        <f t="shared" si="175"/>
        <v>_11503</v>
      </c>
      <c r="C2282" s="36" t="s">
        <v>2690</v>
      </c>
      <c r="D2282" s="36" t="s">
        <v>2262</v>
      </c>
      <c r="E2282" s="36" t="str">
        <f t="shared" si="176"/>
        <v>_COLLE</v>
      </c>
      <c r="F2282" s="36" t="s">
        <v>47</v>
      </c>
      <c r="G2282" s="36" t="s">
        <v>2574</v>
      </c>
      <c r="H2282" s="36" t="str">
        <f t="shared" si="177"/>
        <v>_COENG</v>
      </c>
      <c r="I2282" s="36" t="s">
        <v>2575</v>
      </c>
      <c r="J2282" s="36" t="s">
        <v>2681</v>
      </c>
      <c r="K2282" s="36" t="str">
        <f t="shared" si="178"/>
        <v>_EGCEE</v>
      </c>
      <c r="L2282" s="36" t="s">
        <v>2682</v>
      </c>
      <c r="M2282" s="36" t="s">
        <v>2683</v>
      </c>
      <c r="N2282" s="36" t="str">
        <f t="shared" si="179"/>
        <v>_EGCE5</v>
      </c>
      <c r="O2282" s="36" t="s">
        <v>2684</v>
      </c>
      <c r="P2282" s="36" t="s">
        <v>2685</v>
      </c>
      <c r="Q2282" s="36" t="s">
        <v>2686</v>
      </c>
    </row>
    <row r="2283" spans="1:17">
      <c r="A2283" s="36" t="s">
        <v>10191</v>
      </c>
      <c r="B2283" s="36" t="str">
        <f t="shared" si="175"/>
        <v>_11504</v>
      </c>
      <c r="C2283" s="36" t="s">
        <v>2691</v>
      </c>
      <c r="D2283" s="36" t="s">
        <v>2262</v>
      </c>
      <c r="E2283" s="36" t="str">
        <f t="shared" si="176"/>
        <v>_COLLE</v>
      </c>
      <c r="F2283" s="36" t="s">
        <v>47</v>
      </c>
      <c r="G2283" s="36" t="s">
        <v>2574</v>
      </c>
      <c r="H2283" s="36" t="str">
        <f t="shared" si="177"/>
        <v>_COENG</v>
      </c>
      <c r="I2283" s="36" t="s">
        <v>2575</v>
      </c>
      <c r="J2283" s="36" t="s">
        <v>2681</v>
      </c>
      <c r="K2283" s="36" t="str">
        <f t="shared" si="178"/>
        <v>_EGCEE</v>
      </c>
      <c r="L2283" s="36" t="s">
        <v>2682</v>
      </c>
      <c r="M2283" s="36" t="s">
        <v>2683</v>
      </c>
      <c r="N2283" s="36" t="str">
        <f t="shared" si="179"/>
        <v>_EGCE5</v>
      </c>
      <c r="O2283" s="36" t="s">
        <v>2684</v>
      </c>
      <c r="P2283" s="36" t="s">
        <v>2685</v>
      </c>
      <c r="Q2283" s="36" t="s">
        <v>2686</v>
      </c>
    </row>
    <row r="2284" spans="1:17">
      <c r="A2284" s="36" t="s">
        <v>10192</v>
      </c>
      <c r="B2284" s="36" t="str">
        <f t="shared" si="175"/>
        <v>_11505</v>
      </c>
      <c r="C2284" s="36" t="s">
        <v>2692</v>
      </c>
      <c r="D2284" s="36" t="s">
        <v>2262</v>
      </c>
      <c r="E2284" s="36" t="str">
        <f t="shared" si="176"/>
        <v>_COLLE</v>
      </c>
      <c r="F2284" s="36" t="s">
        <v>47</v>
      </c>
      <c r="G2284" s="36" t="s">
        <v>2574</v>
      </c>
      <c r="H2284" s="36" t="str">
        <f t="shared" si="177"/>
        <v>_COENG</v>
      </c>
      <c r="I2284" s="36" t="s">
        <v>2575</v>
      </c>
      <c r="J2284" s="36" t="s">
        <v>2681</v>
      </c>
      <c r="K2284" s="36" t="str">
        <f t="shared" si="178"/>
        <v>_EGCEE</v>
      </c>
      <c r="L2284" s="36" t="s">
        <v>2682</v>
      </c>
      <c r="M2284" s="36" t="s">
        <v>2683</v>
      </c>
      <c r="N2284" s="36" t="str">
        <f t="shared" si="179"/>
        <v>_EGCE5</v>
      </c>
      <c r="O2284" s="36" t="s">
        <v>2684</v>
      </c>
      <c r="P2284" s="36" t="s">
        <v>2685</v>
      </c>
      <c r="Q2284" s="36" t="s">
        <v>2686</v>
      </c>
    </row>
    <row r="2285" spans="1:17">
      <c r="A2285" s="36" t="s">
        <v>10193</v>
      </c>
      <c r="B2285" s="36" t="str">
        <f t="shared" si="175"/>
        <v>_11506</v>
      </c>
      <c r="C2285" s="36" t="s">
        <v>2693</v>
      </c>
      <c r="D2285" s="36" t="s">
        <v>2262</v>
      </c>
      <c r="E2285" s="36" t="str">
        <f t="shared" si="176"/>
        <v>_COLLE</v>
      </c>
      <c r="F2285" s="36" t="s">
        <v>47</v>
      </c>
      <c r="G2285" s="36" t="s">
        <v>2574</v>
      </c>
      <c r="H2285" s="36" t="str">
        <f t="shared" si="177"/>
        <v>_COENG</v>
      </c>
      <c r="I2285" s="36" t="s">
        <v>2575</v>
      </c>
      <c r="J2285" s="36" t="s">
        <v>2681</v>
      </c>
      <c r="K2285" s="36" t="str">
        <f t="shared" si="178"/>
        <v>_EGCEE</v>
      </c>
      <c r="L2285" s="36" t="s">
        <v>2682</v>
      </c>
      <c r="M2285" s="36" t="s">
        <v>2683</v>
      </c>
      <c r="N2285" s="36" t="str">
        <f t="shared" si="179"/>
        <v>_EGCE5</v>
      </c>
      <c r="O2285" s="36" t="s">
        <v>2684</v>
      </c>
      <c r="P2285" s="36" t="s">
        <v>2685</v>
      </c>
      <c r="Q2285" s="36" t="s">
        <v>2686</v>
      </c>
    </row>
    <row r="2286" spans="1:17">
      <c r="A2286" s="36" t="s">
        <v>10194</v>
      </c>
      <c r="B2286" s="36" t="str">
        <f t="shared" si="175"/>
        <v>_11507</v>
      </c>
      <c r="C2286" s="36" t="s">
        <v>2694</v>
      </c>
      <c r="D2286" s="36" t="s">
        <v>2262</v>
      </c>
      <c r="E2286" s="36" t="str">
        <f t="shared" si="176"/>
        <v>_COLLE</v>
      </c>
      <c r="F2286" s="36" t="s">
        <v>47</v>
      </c>
      <c r="G2286" s="36" t="s">
        <v>2574</v>
      </c>
      <c r="H2286" s="36" t="str">
        <f t="shared" si="177"/>
        <v>_COENG</v>
      </c>
      <c r="I2286" s="36" t="s">
        <v>2575</v>
      </c>
      <c r="J2286" s="36" t="s">
        <v>2681</v>
      </c>
      <c r="K2286" s="36" t="str">
        <f t="shared" si="178"/>
        <v>_EGCEE</v>
      </c>
      <c r="L2286" s="36" t="s">
        <v>2682</v>
      </c>
      <c r="M2286" s="36" t="s">
        <v>2683</v>
      </c>
      <c r="N2286" s="36" t="str">
        <f t="shared" si="179"/>
        <v>_EGCE5</v>
      </c>
      <c r="O2286" s="36" t="s">
        <v>2684</v>
      </c>
      <c r="P2286" s="36" t="s">
        <v>2685</v>
      </c>
      <c r="Q2286" s="36" t="s">
        <v>2686</v>
      </c>
    </row>
    <row r="2287" spans="1:17">
      <c r="A2287" s="36" t="s">
        <v>10195</v>
      </c>
      <c r="B2287" s="36" t="str">
        <f t="shared" si="175"/>
        <v>_11508</v>
      </c>
      <c r="C2287" s="36" t="s">
        <v>6635</v>
      </c>
      <c r="D2287" s="36" t="s">
        <v>2262</v>
      </c>
      <c r="E2287" s="36" t="str">
        <f t="shared" si="176"/>
        <v>_COLLE</v>
      </c>
      <c r="F2287" s="36" t="s">
        <v>47</v>
      </c>
      <c r="G2287" s="36" t="s">
        <v>2574</v>
      </c>
      <c r="H2287" s="36" t="str">
        <f t="shared" si="177"/>
        <v>_COENG</v>
      </c>
      <c r="I2287" s="36" t="s">
        <v>2575</v>
      </c>
      <c r="J2287" s="36" t="s">
        <v>2681</v>
      </c>
      <c r="K2287" s="36" t="str">
        <f t="shared" si="178"/>
        <v>_EGCEE</v>
      </c>
      <c r="L2287" s="36" t="s">
        <v>2682</v>
      </c>
      <c r="M2287" s="36" t="s">
        <v>2683</v>
      </c>
      <c r="N2287" s="36" t="str">
        <f t="shared" si="179"/>
        <v>_EGCE5</v>
      </c>
      <c r="O2287" s="36" t="s">
        <v>2684</v>
      </c>
      <c r="P2287" s="36" t="s">
        <v>2685</v>
      </c>
      <c r="Q2287" s="36" t="s">
        <v>2686</v>
      </c>
    </row>
    <row r="2288" spans="1:17">
      <c r="A2288" s="36" t="s">
        <v>10196</v>
      </c>
      <c r="B2288" s="36" t="str">
        <f t="shared" si="175"/>
        <v>_11509</v>
      </c>
      <c r="C2288" s="36" t="s">
        <v>7263</v>
      </c>
      <c r="D2288" s="36" t="s">
        <v>2262</v>
      </c>
      <c r="E2288" s="36" t="str">
        <f t="shared" si="176"/>
        <v>_COLLE</v>
      </c>
      <c r="F2288" s="36" t="s">
        <v>47</v>
      </c>
      <c r="G2288" s="36" t="s">
        <v>2574</v>
      </c>
      <c r="H2288" s="36" t="str">
        <f t="shared" si="177"/>
        <v>_COENG</v>
      </c>
      <c r="I2288" s="36" t="s">
        <v>2575</v>
      </c>
      <c r="J2288" s="36" t="s">
        <v>2681</v>
      </c>
      <c r="K2288" s="36" t="str">
        <f t="shared" si="178"/>
        <v>_EGCEE</v>
      </c>
      <c r="L2288" s="36" t="s">
        <v>2682</v>
      </c>
      <c r="M2288" s="36" t="s">
        <v>2683</v>
      </c>
      <c r="N2288" s="36" t="str">
        <f t="shared" si="179"/>
        <v>_EGCE5</v>
      </c>
      <c r="O2288" s="36" t="s">
        <v>2684</v>
      </c>
      <c r="P2288" s="36" t="s">
        <v>2685</v>
      </c>
      <c r="Q2288" s="36" t="s">
        <v>2686</v>
      </c>
    </row>
    <row r="2289" spans="1:17">
      <c r="A2289" s="36" t="s">
        <v>10197</v>
      </c>
      <c r="B2289" s="36" t="str">
        <f t="shared" si="175"/>
        <v>_11540</v>
      </c>
      <c r="C2289" s="36" t="s">
        <v>2701</v>
      </c>
      <c r="D2289" s="36" t="s">
        <v>2262</v>
      </c>
      <c r="E2289" s="36" t="str">
        <f t="shared" si="176"/>
        <v>_COLLE</v>
      </c>
      <c r="F2289" s="36" t="s">
        <v>47</v>
      </c>
      <c r="G2289" s="36" t="s">
        <v>2574</v>
      </c>
      <c r="H2289" s="36" t="str">
        <f t="shared" si="177"/>
        <v>_COENG</v>
      </c>
      <c r="I2289" s="36" t="s">
        <v>2575</v>
      </c>
      <c r="J2289" s="36" t="s">
        <v>2695</v>
      </c>
      <c r="K2289" s="36" t="str">
        <f t="shared" si="178"/>
        <v>_EHEEC</v>
      </c>
      <c r="L2289" s="36" t="s">
        <v>2696</v>
      </c>
      <c r="M2289" s="36" t="s">
        <v>2697</v>
      </c>
      <c r="N2289" s="36" t="str">
        <f t="shared" si="179"/>
        <v>_EH1CS</v>
      </c>
      <c r="O2289" s="36" t="s">
        <v>2698</v>
      </c>
      <c r="P2289" s="36" t="s">
        <v>2699</v>
      </c>
      <c r="Q2289" s="36" t="s">
        <v>2700</v>
      </c>
    </row>
    <row r="2290" spans="1:17">
      <c r="A2290" s="36" t="s">
        <v>10198</v>
      </c>
      <c r="B2290" s="36" t="str">
        <f t="shared" si="175"/>
        <v>_11541</v>
      </c>
      <c r="C2290" s="36" t="s">
        <v>2702</v>
      </c>
      <c r="D2290" s="36" t="s">
        <v>2262</v>
      </c>
      <c r="E2290" s="36" t="str">
        <f t="shared" si="176"/>
        <v>_COLLE</v>
      </c>
      <c r="F2290" s="36" t="s">
        <v>47</v>
      </c>
      <c r="G2290" s="36" t="s">
        <v>2574</v>
      </c>
      <c r="H2290" s="36" t="str">
        <f t="shared" si="177"/>
        <v>_COENG</v>
      </c>
      <c r="I2290" s="36" t="s">
        <v>2575</v>
      </c>
      <c r="J2290" s="36" t="s">
        <v>2695</v>
      </c>
      <c r="K2290" s="36" t="str">
        <f t="shared" si="178"/>
        <v>_EHEEC</v>
      </c>
      <c r="L2290" s="36" t="s">
        <v>2696</v>
      </c>
      <c r="M2290" s="36" t="s">
        <v>2697</v>
      </c>
      <c r="N2290" s="36" t="str">
        <f t="shared" si="179"/>
        <v>_EH1CS</v>
      </c>
      <c r="O2290" s="36" t="s">
        <v>2698</v>
      </c>
      <c r="P2290" s="36" t="s">
        <v>2699</v>
      </c>
      <c r="Q2290" s="36" t="s">
        <v>2700</v>
      </c>
    </row>
    <row r="2291" spans="1:17">
      <c r="A2291" s="36" t="s">
        <v>10199</v>
      </c>
      <c r="B2291" s="36" t="str">
        <f t="shared" si="175"/>
        <v>_11542</v>
      </c>
      <c r="C2291" s="36" t="s">
        <v>2703</v>
      </c>
      <c r="D2291" s="36" t="s">
        <v>2262</v>
      </c>
      <c r="E2291" s="36" t="str">
        <f t="shared" si="176"/>
        <v>_COLLE</v>
      </c>
      <c r="F2291" s="36" t="s">
        <v>47</v>
      </c>
      <c r="G2291" s="36" t="s">
        <v>2574</v>
      </c>
      <c r="H2291" s="36" t="str">
        <f t="shared" si="177"/>
        <v>_COENG</v>
      </c>
      <c r="I2291" s="36" t="s">
        <v>2575</v>
      </c>
      <c r="J2291" s="36" t="s">
        <v>2695</v>
      </c>
      <c r="K2291" s="36" t="str">
        <f t="shared" si="178"/>
        <v>_EHEEC</v>
      </c>
      <c r="L2291" s="36" t="s">
        <v>2696</v>
      </c>
      <c r="M2291" s="36" t="s">
        <v>2697</v>
      </c>
      <c r="N2291" s="36" t="str">
        <f t="shared" si="179"/>
        <v>_EH1CS</v>
      </c>
      <c r="O2291" s="36" t="s">
        <v>2698</v>
      </c>
      <c r="P2291" s="36" t="s">
        <v>2699</v>
      </c>
      <c r="Q2291" s="36" t="s">
        <v>2700</v>
      </c>
    </row>
    <row r="2292" spans="1:17">
      <c r="A2292" s="36" t="s">
        <v>10200</v>
      </c>
      <c r="B2292" s="36" t="str">
        <f t="shared" si="175"/>
        <v>_11543</v>
      </c>
      <c r="C2292" s="36" t="s">
        <v>2704</v>
      </c>
      <c r="D2292" s="36" t="s">
        <v>2262</v>
      </c>
      <c r="E2292" s="36" t="str">
        <f t="shared" si="176"/>
        <v>_COLLE</v>
      </c>
      <c r="F2292" s="36" t="s">
        <v>47</v>
      </c>
      <c r="G2292" s="36" t="s">
        <v>2574</v>
      </c>
      <c r="H2292" s="36" t="str">
        <f t="shared" si="177"/>
        <v>_COENG</v>
      </c>
      <c r="I2292" s="36" t="s">
        <v>2575</v>
      </c>
      <c r="J2292" s="36" t="s">
        <v>2695</v>
      </c>
      <c r="K2292" s="36" t="str">
        <f t="shared" si="178"/>
        <v>_EHEEC</v>
      </c>
      <c r="L2292" s="36" t="s">
        <v>2696</v>
      </c>
      <c r="M2292" s="36" t="s">
        <v>2697</v>
      </c>
      <c r="N2292" s="36" t="str">
        <f t="shared" si="179"/>
        <v>_EH1CS</v>
      </c>
      <c r="O2292" s="36" t="s">
        <v>2698</v>
      </c>
      <c r="P2292" s="36" t="s">
        <v>2699</v>
      </c>
      <c r="Q2292" s="36" t="s">
        <v>2700</v>
      </c>
    </row>
    <row r="2293" spans="1:17">
      <c r="A2293" s="36" t="s">
        <v>10201</v>
      </c>
      <c r="B2293" s="36" t="str">
        <f t="shared" si="175"/>
        <v>_11544</v>
      </c>
      <c r="C2293" s="36" t="s">
        <v>2705</v>
      </c>
      <c r="D2293" s="36" t="s">
        <v>2262</v>
      </c>
      <c r="E2293" s="36" t="str">
        <f t="shared" si="176"/>
        <v>_COLLE</v>
      </c>
      <c r="F2293" s="36" t="s">
        <v>47</v>
      </c>
      <c r="G2293" s="36" t="s">
        <v>2574</v>
      </c>
      <c r="H2293" s="36" t="str">
        <f t="shared" si="177"/>
        <v>_COENG</v>
      </c>
      <c r="I2293" s="36" t="s">
        <v>2575</v>
      </c>
      <c r="J2293" s="36" t="s">
        <v>2695</v>
      </c>
      <c r="K2293" s="36" t="str">
        <f t="shared" si="178"/>
        <v>_EHEEC</v>
      </c>
      <c r="L2293" s="36" t="s">
        <v>2696</v>
      </c>
      <c r="M2293" s="36" t="s">
        <v>2697</v>
      </c>
      <c r="N2293" s="36" t="str">
        <f t="shared" si="179"/>
        <v>_EH1CS</v>
      </c>
      <c r="O2293" s="36" t="s">
        <v>2698</v>
      </c>
      <c r="P2293" s="36" t="s">
        <v>2699</v>
      </c>
      <c r="Q2293" s="36" t="s">
        <v>2700</v>
      </c>
    </row>
    <row r="2294" spans="1:17">
      <c r="A2294" s="36" t="s">
        <v>10202</v>
      </c>
      <c r="B2294" s="36" t="str">
        <f t="shared" si="175"/>
        <v>_11545</v>
      </c>
      <c r="C2294" s="36" t="s">
        <v>2706</v>
      </c>
      <c r="D2294" s="36" t="s">
        <v>2262</v>
      </c>
      <c r="E2294" s="36" t="str">
        <f t="shared" si="176"/>
        <v>_COLLE</v>
      </c>
      <c r="F2294" s="36" t="s">
        <v>47</v>
      </c>
      <c r="G2294" s="36" t="s">
        <v>2574</v>
      </c>
      <c r="H2294" s="36" t="str">
        <f t="shared" si="177"/>
        <v>_COENG</v>
      </c>
      <c r="I2294" s="36" t="s">
        <v>2575</v>
      </c>
      <c r="J2294" s="36" t="s">
        <v>2695</v>
      </c>
      <c r="K2294" s="36" t="str">
        <f t="shared" si="178"/>
        <v>_EHEEC</v>
      </c>
      <c r="L2294" s="36" t="s">
        <v>2696</v>
      </c>
      <c r="M2294" s="36" t="s">
        <v>2697</v>
      </c>
      <c r="N2294" s="36" t="str">
        <f t="shared" si="179"/>
        <v>_EH1CS</v>
      </c>
      <c r="O2294" s="36" t="s">
        <v>2698</v>
      </c>
      <c r="P2294" s="36" t="s">
        <v>2699</v>
      </c>
      <c r="Q2294" s="36" t="s">
        <v>2700</v>
      </c>
    </row>
    <row r="2295" spans="1:17">
      <c r="A2295" s="36" t="s">
        <v>10203</v>
      </c>
      <c r="B2295" s="36" t="str">
        <f t="shared" si="175"/>
        <v>_11546</v>
      </c>
      <c r="C2295" s="36" t="s">
        <v>6636</v>
      </c>
      <c r="D2295" s="36" t="s">
        <v>2262</v>
      </c>
      <c r="E2295" s="36" t="str">
        <f t="shared" si="176"/>
        <v>_COLLE</v>
      </c>
      <c r="F2295" s="36" t="s">
        <v>47</v>
      </c>
      <c r="G2295" s="36" t="s">
        <v>2574</v>
      </c>
      <c r="H2295" s="36" t="str">
        <f t="shared" si="177"/>
        <v>_COENG</v>
      </c>
      <c r="I2295" s="36" t="s">
        <v>2575</v>
      </c>
      <c r="J2295" s="36" t="s">
        <v>2695</v>
      </c>
      <c r="K2295" s="36" t="str">
        <f t="shared" si="178"/>
        <v>_EHEEC</v>
      </c>
      <c r="L2295" s="36" t="s">
        <v>2696</v>
      </c>
      <c r="M2295" s="36" t="s">
        <v>2697</v>
      </c>
      <c r="N2295" s="36" t="str">
        <f t="shared" si="179"/>
        <v>_EH1CS</v>
      </c>
      <c r="O2295" s="36" t="s">
        <v>2698</v>
      </c>
      <c r="P2295" s="36" t="s">
        <v>2699</v>
      </c>
      <c r="Q2295" s="36" t="s">
        <v>2700</v>
      </c>
    </row>
    <row r="2296" spans="1:17">
      <c r="A2296" s="36" t="s">
        <v>10205</v>
      </c>
      <c r="B2296" s="36" t="str">
        <f t="shared" si="175"/>
        <v>_11530</v>
      </c>
      <c r="C2296" s="36" t="s">
        <v>2710</v>
      </c>
      <c r="D2296" s="36" t="s">
        <v>2262</v>
      </c>
      <c r="E2296" s="36" t="str">
        <f t="shared" si="176"/>
        <v>_COLLE</v>
      </c>
      <c r="F2296" s="36" t="s">
        <v>47</v>
      </c>
      <c r="G2296" s="36" t="s">
        <v>2574</v>
      </c>
      <c r="H2296" s="36" t="str">
        <f t="shared" si="177"/>
        <v>_COENG</v>
      </c>
      <c r="I2296" s="36" t="s">
        <v>2575</v>
      </c>
      <c r="J2296" s="36" t="s">
        <v>2695</v>
      </c>
      <c r="K2296" s="36" t="str">
        <f t="shared" si="178"/>
        <v>_EHEEC</v>
      </c>
      <c r="L2296" s="36" t="s">
        <v>2696</v>
      </c>
      <c r="M2296" s="36" t="s">
        <v>2707</v>
      </c>
      <c r="N2296" s="36" t="str">
        <f t="shared" si="179"/>
        <v>_EH1EE</v>
      </c>
      <c r="O2296" s="36" t="s">
        <v>10204</v>
      </c>
      <c r="P2296" s="36" t="s">
        <v>2708</v>
      </c>
      <c r="Q2296" s="36" t="s">
        <v>2709</v>
      </c>
    </row>
    <row r="2297" spans="1:17">
      <c r="A2297" s="36" t="s">
        <v>10206</v>
      </c>
      <c r="B2297" s="36" t="str">
        <f t="shared" si="175"/>
        <v>_11531</v>
      </c>
      <c r="C2297" s="36" t="s">
        <v>2711</v>
      </c>
      <c r="D2297" s="36" t="s">
        <v>2262</v>
      </c>
      <c r="E2297" s="36" t="str">
        <f t="shared" si="176"/>
        <v>_COLLE</v>
      </c>
      <c r="F2297" s="36" t="s">
        <v>47</v>
      </c>
      <c r="G2297" s="36" t="s">
        <v>2574</v>
      </c>
      <c r="H2297" s="36" t="str">
        <f t="shared" si="177"/>
        <v>_COENG</v>
      </c>
      <c r="I2297" s="36" t="s">
        <v>2575</v>
      </c>
      <c r="J2297" s="36" t="s">
        <v>2695</v>
      </c>
      <c r="K2297" s="36" t="str">
        <f t="shared" si="178"/>
        <v>_EHEEC</v>
      </c>
      <c r="L2297" s="36" t="s">
        <v>2696</v>
      </c>
      <c r="M2297" s="36" t="s">
        <v>2707</v>
      </c>
      <c r="N2297" s="36" t="str">
        <f t="shared" si="179"/>
        <v>_EH1EE</v>
      </c>
      <c r="O2297" s="36" t="s">
        <v>10204</v>
      </c>
      <c r="P2297" s="36" t="s">
        <v>2708</v>
      </c>
      <c r="Q2297" s="36" t="s">
        <v>2709</v>
      </c>
    </row>
    <row r="2298" spans="1:17">
      <c r="A2298" s="36" t="s">
        <v>10207</v>
      </c>
      <c r="B2298" s="36" t="str">
        <f t="shared" si="175"/>
        <v>_11532</v>
      </c>
      <c r="C2298" s="36" t="s">
        <v>2712</v>
      </c>
      <c r="D2298" s="36" t="s">
        <v>2262</v>
      </c>
      <c r="E2298" s="36" t="str">
        <f t="shared" si="176"/>
        <v>_COLLE</v>
      </c>
      <c r="F2298" s="36" t="s">
        <v>47</v>
      </c>
      <c r="G2298" s="36" t="s">
        <v>2574</v>
      </c>
      <c r="H2298" s="36" t="str">
        <f t="shared" si="177"/>
        <v>_COENG</v>
      </c>
      <c r="I2298" s="36" t="s">
        <v>2575</v>
      </c>
      <c r="J2298" s="36" t="s">
        <v>2695</v>
      </c>
      <c r="K2298" s="36" t="str">
        <f t="shared" si="178"/>
        <v>_EHEEC</v>
      </c>
      <c r="L2298" s="36" t="s">
        <v>2696</v>
      </c>
      <c r="M2298" s="36" t="s">
        <v>2707</v>
      </c>
      <c r="N2298" s="36" t="str">
        <f t="shared" si="179"/>
        <v>_EH1EE</v>
      </c>
      <c r="O2298" s="36" t="s">
        <v>10204</v>
      </c>
      <c r="P2298" s="36" t="s">
        <v>2708</v>
      </c>
      <c r="Q2298" s="36" t="s">
        <v>2709</v>
      </c>
    </row>
    <row r="2299" spans="1:17">
      <c r="A2299" s="36" t="s">
        <v>10208</v>
      </c>
      <c r="B2299" s="36" t="str">
        <f t="shared" si="175"/>
        <v>_11533</v>
      </c>
      <c r="C2299" s="36" t="s">
        <v>2713</v>
      </c>
      <c r="D2299" s="36" t="s">
        <v>2262</v>
      </c>
      <c r="E2299" s="36" t="str">
        <f t="shared" si="176"/>
        <v>_COLLE</v>
      </c>
      <c r="F2299" s="36" t="s">
        <v>47</v>
      </c>
      <c r="G2299" s="36" t="s">
        <v>2574</v>
      </c>
      <c r="H2299" s="36" t="str">
        <f t="shared" si="177"/>
        <v>_COENG</v>
      </c>
      <c r="I2299" s="36" t="s">
        <v>2575</v>
      </c>
      <c r="J2299" s="36" t="s">
        <v>2695</v>
      </c>
      <c r="K2299" s="36" t="str">
        <f t="shared" si="178"/>
        <v>_EHEEC</v>
      </c>
      <c r="L2299" s="36" t="s">
        <v>2696</v>
      </c>
      <c r="M2299" s="36" t="s">
        <v>2707</v>
      </c>
      <c r="N2299" s="36" t="str">
        <f t="shared" si="179"/>
        <v>_EH1EE</v>
      </c>
      <c r="O2299" s="36" t="s">
        <v>10204</v>
      </c>
      <c r="P2299" s="36" t="s">
        <v>2708</v>
      </c>
      <c r="Q2299" s="36" t="s">
        <v>2709</v>
      </c>
    </row>
    <row r="2300" spans="1:17">
      <c r="A2300" s="36" t="s">
        <v>10209</v>
      </c>
      <c r="B2300" s="36" t="str">
        <f t="shared" si="175"/>
        <v>_11534</v>
      </c>
      <c r="C2300" s="36" t="s">
        <v>2714</v>
      </c>
      <c r="D2300" s="36" t="s">
        <v>2262</v>
      </c>
      <c r="E2300" s="36" t="str">
        <f t="shared" si="176"/>
        <v>_COLLE</v>
      </c>
      <c r="F2300" s="36" t="s">
        <v>47</v>
      </c>
      <c r="G2300" s="36" t="s">
        <v>2574</v>
      </c>
      <c r="H2300" s="36" t="str">
        <f t="shared" si="177"/>
        <v>_COENG</v>
      </c>
      <c r="I2300" s="36" t="s">
        <v>2575</v>
      </c>
      <c r="J2300" s="36" t="s">
        <v>2695</v>
      </c>
      <c r="K2300" s="36" t="str">
        <f t="shared" si="178"/>
        <v>_EHEEC</v>
      </c>
      <c r="L2300" s="36" t="s">
        <v>2696</v>
      </c>
      <c r="M2300" s="36" t="s">
        <v>2707</v>
      </c>
      <c r="N2300" s="36" t="str">
        <f t="shared" si="179"/>
        <v>_EH1EE</v>
      </c>
      <c r="O2300" s="36" t="s">
        <v>10204</v>
      </c>
      <c r="P2300" s="36" t="s">
        <v>2708</v>
      </c>
      <c r="Q2300" s="36" t="s">
        <v>2709</v>
      </c>
    </row>
    <row r="2301" spans="1:17">
      <c r="A2301" s="36" t="s">
        <v>10210</v>
      </c>
      <c r="B2301" s="36" t="str">
        <f t="shared" si="175"/>
        <v>_11535</v>
      </c>
      <c r="C2301" s="36" t="s">
        <v>6637</v>
      </c>
      <c r="D2301" s="36" t="s">
        <v>2262</v>
      </c>
      <c r="E2301" s="36" t="str">
        <f t="shared" si="176"/>
        <v>_COLLE</v>
      </c>
      <c r="F2301" s="36" t="s">
        <v>47</v>
      </c>
      <c r="G2301" s="36" t="s">
        <v>2574</v>
      </c>
      <c r="H2301" s="36" t="str">
        <f t="shared" si="177"/>
        <v>_COENG</v>
      </c>
      <c r="I2301" s="36" t="s">
        <v>2575</v>
      </c>
      <c r="J2301" s="36" t="s">
        <v>2695</v>
      </c>
      <c r="K2301" s="36" t="str">
        <f t="shared" si="178"/>
        <v>_EHEEC</v>
      </c>
      <c r="L2301" s="36" t="s">
        <v>2696</v>
      </c>
      <c r="M2301" s="36" t="s">
        <v>2707</v>
      </c>
      <c r="N2301" s="36" t="str">
        <f t="shared" si="179"/>
        <v>_EH1EE</v>
      </c>
      <c r="O2301" s="36" t="s">
        <v>10204</v>
      </c>
      <c r="P2301" s="36" t="s">
        <v>2708</v>
      </c>
      <c r="Q2301" s="36" t="s">
        <v>2709</v>
      </c>
    </row>
    <row r="2302" spans="1:17">
      <c r="A2302" s="36" t="s">
        <v>10211</v>
      </c>
      <c r="B2302" s="36" t="str">
        <f t="shared" si="175"/>
        <v>_11520</v>
      </c>
      <c r="C2302" s="36" t="s">
        <v>2719</v>
      </c>
      <c r="D2302" s="36" t="s">
        <v>2262</v>
      </c>
      <c r="E2302" s="36" t="str">
        <f t="shared" si="176"/>
        <v>_COLLE</v>
      </c>
      <c r="F2302" s="36" t="s">
        <v>47</v>
      </c>
      <c r="G2302" s="36" t="s">
        <v>2574</v>
      </c>
      <c r="H2302" s="36" t="str">
        <f t="shared" si="177"/>
        <v>_COENG</v>
      </c>
      <c r="I2302" s="36" t="s">
        <v>2575</v>
      </c>
      <c r="J2302" s="36" t="s">
        <v>2695</v>
      </c>
      <c r="K2302" s="36" t="str">
        <f t="shared" si="178"/>
        <v>_EHEEC</v>
      </c>
      <c r="L2302" s="36" t="s">
        <v>2696</v>
      </c>
      <c r="M2302" s="36" t="s">
        <v>2715</v>
      </c>
      <c r="N2302" s="36" t="str">
        <f t="shared" si="179"/>
        <v>_EH1EO</v>
      </c>
      <c r="O2302" s="36" t="s">
        <v>2716</v>
      </c>
      <c r="P2302" s="36" t="s">
        <v>2717</v>
      </c>
      <c r="Q2302" s="36" t="s">
        <v>2718</v>
      </c>
    </row>
    <row r="2303" spans="1:17">
      <c r="A2303" s="36" t="s">
        <v>10212</v>
      </c>
      <c r="B2303" s="36" t="str">
        <f t="shared" si="175"/>
        <v>_11521</v>
      </c>
      <c r="C2303" s="36" t="s">
        <v>2720</v>
      </c>
      <c r="D2303" s="36" t="s">
        <v>2262</v>
      </c>
      <c r="E2303" s="36" t="str">
        <f t="shared" si="176"/>
        <v>_COLLE</v>
      </c>
      <c r="F2303" s="36" t="s">
        <v>47</v>
      </c>
      <c r="G2303" s="36" t="s">
        <v>2574</v>
      </c>
      <c r="H2303" s="36" t="str">
        <f t="shared" si="177"/>
        <v>_COENG</v>
      </c>
      <c r="I2303" s="36" t="s">
        <v>2575</v>
      </c>
      <c r="J2303" s="36" t="s">
        <v>2695</v>
      </c>
      <c r="K2303" s="36" t="str">
        <f t="shared" si="178"/>
        <v>_EHEEC</v>
      </c>
      <c r="L2303" s="36" t="s">
        <v>2696</v>
      </c>
      <c r="M2303" s="36" t="s">
        <v>2715</v>
      </c>
      <c r="N2303" s="36" t="str">
        <f t="shared" si="179"/>
        <v>_EH1EO</v>
      </c>
      <c r="O2303" s="36" t="s">
        <v>2716</v>
      </c>
      <c r="P2303" s="36" t="s">
        <v>2717</v>
      </c>
      <c r="Q2303" s="36" t="s">
        <v>2718</v>
      </c>
    </row>
    <row r="2304" spans="1:17">
      <c r="A2304" s="36" t="s">
        <v>10213</v>
      </c>
      <c r="B2304" s="36" t="str">
        <f t="shared" si="175"/>
        <v>_11522</v>
      </c>
      <c r="C2304" s="36" t="s">
        <v>2721</v>
      </c>
      <c r="D2304" s="36" t="s">
        <v>2262</v>
      </c>
      <c r="E2304" s="36" t="str">
        <f t="shared" si="176"/>
        <v>_COLLE</v>
      </c>
      <c r="F2304" s="36" t="s">
        <v>47</v>
      </c>
      <c r="G2304" s="36" t="s">
        <v>2574</v>
      </c>
      <c r="H2304" s="36" t="str">
        <f t="shared" si="177"/>
        <v>_COENG</v>
      </c>
      <c r="I2304" s="36" t="s">
        <v>2575</v>
      </c>
      <c r="J2304" s="36" t="s">
        <v>2695</v>
      </c>
      <c r="K2304" s="36" t="str">
        <f t="shared" si="178"/>
        <v>_EHEEC</v>
      </c>
      <c r="L2304" s="36" t="s">
        <v>2696</v>
      </c>
      <c r="M2304" s="36" t="s">
        <v>2715</v>
      </c>
      <c r="N2304" s="36" t="str">
        <f t="shared" si="179"/>
        <v>_EH1EO</v>
      </c>
      <c r="O2304" s="36" t="s">
        <v>2716</v>
      </c>
      <c r="P2304" s="36" t="s">
        <v>2717</v>
      </c>
      <c r="Q2304" s="36" t="s">
        <v>2718</v>
      </c>
    </row>
    <row r="2305" spans="1:17">
      <c r="A2305" s="36" t="s">
        <v>10214</v>
      </c>
      <c r="B2305" s="36" t="str">
        <f t="shared" si="175"/>
        <v>_11523</v>
      </c>
      <c r="C2305" s="36" t="s">
        <v>2722</v>
      </c>
      <c r="D2305" s="36" t="s">
        <v>2262</v>
      </c>
      <c r="E2305" s="36" t="str">
        <f t="shared" si="176"/>
        <v>_COLLE</v>
      </c>
      <c r="F2305" s="36" t="s">
        <v>47</v>
      </c>
      <c r="G2305" s="36" t="s">
        <v>2574</v>
      </c>
      <c r="H2305" s="36" t="str">
        <f t="shared" si="177"/>
        <v>_COENG</v>
      </c>
      <c r="I2305" s="36" t="s">
        <v>2575</v>
      </c>
      <c r="J2305" s="36" t="s">
        <v>2695</v>
      </c>
      <c r="K2305" s="36" t="str">
        <f t="shared" si="178"/>
        <v>_EHEEC</v>
      </c>
      <c r="L2305" s="36" t="s">
        <v>2696</v>
      </c>
      <c r="M2305" s="36" t="s">
        <v>2715</v>
      </c>
      <c r="N2305" s="36" t="str">
        <f t="shared" si="179"/>
        <v>_EH1EO</v>
      </c>
      <c r="O2305" s="36" t="s">
        <v>2716</v>
      </c>
      <c r="P2305" s="36" t="s">
        <v>2717</v>
      </c>
      <c r="Q2305" s="36" t="s">
        <v>2718</v>
      </c>
    </row>
    <row r="2306" spans="1:17">
      <c r="A2306" s="36" t="s">
        <v>10215</v>
      </c>
      <c r="B2306" s="36" t="str">
        <f t="shared" si="175"/>
        <v>_11524</v>
      </c>
      <c r="C2306" s="36" t="s">
        <v>2727</v>
      </c>
      <c r="D2306" s="36" t="s">
        <v>2262</v>
      </c>
      <c r="E2306" s="36" t="str">
        <f t="shared" si="176"/>
        <v>_COLLE</v>
      </c>
      <c r="F2306" s="36" t="s">
        <v>47</v>
      </c>
      <c r="G2306" s="36" t="s">
        <v>2574</v>
      </c>
      <c r="H2306" s="36" t="str">
        <f t="shared" si="177"/>
        <v>_COENG</v>
      </c>
      <c r="I2306" s="36" t="s">
        <v>2575</v>
      </c>
      <c r="J2306" s="36" t="s">
        <v>2695</v>
      </c>
      <c r="K2306" s="36" t="str">
        <f t="shared" si="178"/>
        <v>_EHEEC</v>
      </c>
      <c r="L2306" s="36" t="s">
        <v>2696</v>
      </c>
      <c r="M2306" s="36" t="s">
        <v>2723</v>
      </c>
      <c r="N2306" s="36" t="str">
        <f t="shared" si="179"/>
        <v>_EH1RC</v>
      </c>
      <c r="O2306" s="36" t="s">
        <v>2724</v>
      </c>
      <c r="P2306" s="36" t="s">
        <v>2725</v>
      </c>
      <c r="Q2306" s="36" t="s">
        <v>2726</v>
      </c>
    </row>
    <row r="2307" spans="1:17">
      <c r="A2307" s="36" t="s">
        <v>10216</v>
      </c>
      <c r="B2307" s="36" t="str">
        <f t="shared" si="175"/>
        <v>_11525</v>
      </c>
      <c r="C2307" s="36" t="s">
        <v>2728</v>
      </c>
      <c r="D2307" s="36" t="s">
        <v>2262</v>
      </c>
      <c r="E2307" s="36" t="str">
        <f t="shared" si="176"/>
        <v>_COLLE</v>
      </c>
      <c r="F2307" s="36" t="s">
        <v>47</v>
      </c>
      <c r="G2307" s="36" t="s">
        <v>2574</v>
      </c>
      <c r="H2307" s="36" t="str">
        <f t="shared" si="177"/>
        <v>_COENG</v>
      </c>
      <c r="I2307" s="36" t="s">
        <v>2575</v>
      </c>
      <c r="J2307" s="36" t="s">
        <v>2695</v>
      </c>
      <c r="K2307" s="36" t="str">
        <f t="shared" si="178"/>
        <v>_EHEEC</v>
      </c>
      <c r="L2307" s="36" t="s">
        <v>2696</v>
      </c>
      <c r="M2307" s="36" t="s">
        <v>2723</v>
      </c>
      <c r="N2307" s="36" t="str">
        <f t="shared" si="179"/>
        <v>_EH1RC</v>
      </c>
      <c r="O2307" s="36" t="s">
        <v>2724</v>
      </c>
      <c r="P2307" s="36" t="s">
        <v>2725</v>
      </c>
      <c r="Q2307" s="36" t="s">
        <v>2726</v>
      </c>
    </row>
    <row r="2308" spans="1:17">
      <c r="A2308" s="36" t="s">
        <v>10217</v>
      </c>
      <c r="B2308" s="36" t="str">
        <f t="shared" ref="B2308:B2371" si="180">"_"&amp;A2308</f>
        <v>_11526</v>
      </c>
      <c r="C2308" s="36" t="s">
        <v>2729</v>
      </c>
      <c r="D2308" s="36" t="s">
        <v>2262</v>
      </c>
      <c r="E2308" s="36" t="str">
        <f t="shared" ref="E2308:E2371" si="181">"_"&amp;D2308</f>
        <v>_COLLE</v>
      </c>
      <c r="F2308" s="36" t="s">
        <v>47</v>
      </c>
      <c r="G2308" s="36" t="s">
        <v>2574</v>
      </c>
      <c r="H2308" s="36" t="str">
        <f t="shared" ref="H2308:H2371" si="182">"_"&amp;G2308</f>
        <v>_COENG</v>
      </c>
      <c r="I2308" s="36" t="s">
        <v>2575</v>
      </c>
      <c r="J2308" s="36" t="s">
        <v>2695</v>
      </c>
      <c r="K2308" s="36" t="str">
        <f t="shared" ref="K2308:K2371" si="183">"_"&amp;J2308</f>
        <v>_EHEEC</v>
      </c>
      <c r="L2308" s="36" t="s">
        <v>2696</v>
      </c>
      <c r="M2308" s="36" t="s">
        <v>2723</v>
      </c>
      <c r="N2308" s="36" t="str">
        <f t="shared" ref="N2308:N2371" si="184">"_"&amp;M2308</f>
        <v>_EH1RC</v>
      </c>
      <c r="O2308" s="36" t="s">
        <v>2724</v>
      </c>
      <c r="P2308" s="36" t="s">
        <v>2725</v>
      </c>
      <c r="Q2308" s="36" t="s">
        <v>2726</v>
      </c>
    </row>
    <row r="2309" spans="1:17">
      <c r="A2309" s="36" t="s">
        <v>10218</v>
      </c>
      <c r="B2309" s="36" t="str">
        <f t="shared" si="180"/>
        <v>_11550</v>
      </c>
      <c r="C2309" s="36" t="s">
        <v>2736</v>
      </c>
      <c r="D2309" s="36" t="s">
        <v>2262</v>
      </c>
      <c r="E2309" s="36" t="str">
        <f t="shared" si="181"/>
        <v>_COLLE</v>
      </c>
      <c r="F2309" s="36" t="s">
        <v>47</v>
      </c>
      <c r="G2309" s="36" t="s">
        <v>2574</v>
      </c>
      <c r="H2309" s="36" t="str">
        <f t="shared" si="182"/>
        <v>_COENG</v>
      </c>
      <c r="I2309" s="36" t="s">
        <v>2575</v>
      </c>
      <c r="J2309" s="36" t="s">
        <v>2730</v>
      </c>
      <c r="K2309" s="36" t="str">
        <f t="shared" si="183"/>
        <v>_EIIEO</v>
      </c>
      <c r="L2309" s="36" t="s">
        <v>2731</v>
      </c>
      <c r="M2309" s="36" t="s">
        <v>2732</v>
      </c>
      <c r="N2309" s="36" t="str">
        <f t="shared" si="184"/>
        <v>_EIIE5</v>
      </c>
      <c r="O2309" s="36" t="s">
        <v>2733</v>
      </c>
      <c r="P2309" s="36" t="s">
        <v>2734</v>
      </c>
      <c r="Q2309" s="36" t="s">
        <v>2735</v>
      </c>
    </row>
    <row r="2310" spans="1:17">
      <c r="A2310" s="36" t="s">
        <v>10219</v>
      </c>
      <c r="B2310" s="36" t="str">
        <f t="shared" si="180"/>
        <v>_11551</v>
      </c>
      <c r="C2310" s="36" t="s">
        <v>2737</v>
      </c>
      <c r="D2310" s="36" t="s">
        <v>2262</v>
      </c>
      <c r="E2310" s="36" t="str">
        <f t="shared" si="181"/>
        <v>_COLLE</v>
      </c>
      <c r="F2310" s="36" t="s">
        <v>47</v>
      </c>
      <c r="G2310" s="36" t="s">
        <v>2574</v>
      </c>
      <c r="H2310" s="36" t="str">
        <f t="shared" si="182"/>
        <v>_COENG</v>
      </c>
      <c r="I2310" s="36" t="s">
        <v>2575</v>
      </c>
      <c r="J2310" s="36" t="s">
        <v>2730</v>
      </c>
      <c r="K2310" s="36" t="str">
        <f t="shared" si="183"/>
        <v>_EIIEO</v>
      </c>
      <c r="L2310" s="36" t="s">
        <v>2731</v>
      </c>
      <c r="M2310" s="36" t="s">
        <v>2732</v>
      </c>
      <c r="N2310" s="36" t="str">
        <f t="shared" si="184"/>
        <v>_EIIE5</v>
      </c>
      <c r="O2310" s="36" t="s">
        <v>2733</v>
      </c>
      <c r="P2310" s="36" t="s">
        <v>2734</v>
      </c>
      <c r="Q2310" s="36" t="s">
        <v>2735</v>
      </c>
    </row>
    <row r="2311" spans="1:17">
      <c r="A2311" s="36" t="s">
        <v>10220</v>
      </c>
      <c r="B2311" s="36" t="str">
        <f t="shared" si="180"/>
        <v>_11552</v>
      </c>
      <c r="C2311" s="36" t="s">
        <v>2738</v>
      </c>
      <c r="D2311" s="36" t="s">
        <v>2262</v>
      </c>
      <c r="E2311" s="36" t="str">
        <f t="shared" si="181"/>
        <v>_COLLE</v>
      </c>
      <c r="F2311" s="36" t="s">
        <v>47</v>
      </c>
      <c r="G2311" s="36" t="s">
        <v>2574</v>
      </c>
      <c r="H2311" s="36" t="str">
        <f t="shared" si="182"/>
        <v>_COENG</v>
      </c>
      <c r="I2311" s="36" t="s">
        <v>2575</v>
      </c>
      <c r="J2311" s="36" t="s">
        <v>2730</v>
      </c>
      <c r="K2311" s="36" t="str">
        <f t="shared" si="183"/>
        <v>_EIIEO</v>
      </c>
      <c r="L2311" s="36" t="s">
        <v>2731</v>
      </c>
      <c r="M2311" s="36" t="s">
        <v>2732</v>
      </c>
      <c r="N2311" s="36" t="str">
        <f t="shared" si="184"/>
        <v>_EIIE5</v>
      </c>
      <c r="O2311" s="36" t="s">
        <v>2733</v>
      </c>
      <c r="P2311" s="36" t="s">
        <v>2734</v>
      </c>
      <c r="Q2311" s="36" t="s">
        <v>2735</v>
      </c>
    </row>
    <row r="2312" spans="1:17">
      <c r="A2312" s="36" t="s">
        <v>10221</v>
      </c>
      <c r="B2312" s="36" t="str">
        <f t="shared" si="180"/>
        <v>_11553</v>
      </c>
      <c r="C2312" s="36" t="s">
        <v>2739</v>
      </c>
      <c r="D2312" s="36" t="s">
        <v>2262</v>
      </c>
      <c r="E2312" s="36" t="str">
        <f t="shared" si="181"/>
        <v>_COLLE</v>
      </c>
      <c r="F2312" s="36" t="s">
        <v>47</v>
      </c>
      <c r="G2312" s="36" t="s">
        <v>2574</v>
      </c>
      <c r="H2312" s="36" t="str">
        <f t="shared" si="182"/>
        <v>_COENG</v>
      </c>
      <c r="I2312" s="36" t="s">
        <v>2575</v>
      </c>
      <c r="J2312" s="36" t="s">
        <v>2730</v>
      </c>
      <c r="K2312" s="36" t="str">
        <f t="shared" si="183"/>
        <v>_EIIEO</v>
      </c>
      <c r="L2312" s="36" t="s">
        <v>2731</v>
      </c>
      <c r="M2312" s="36" t="s">
        <v>2732</v>
      </c>
      <c r="N2312" s="36" t="str">
        <f t="shared" si="184"/>
        <v>_EIIE5</v>
      </c>
      <c r="O2312" s="36" t="s">
        <v>2733</v>
      </c>
      <c r="P2312" s="36" t="s">
        <v>2734</v>
      </c>
      <c r="Q2312" s="36" t="s">
        <v>2735</v>
      </c>
    </row>
    <row r="2313" spans="1:17">
      <c r="A2313" s="36" t="s">
        <v>10222</v>
      </c>
      <c r="B2313" s="36" t="str">
        <f t="shared" si="180"/>
        <v>_11554</v>
      </c>
      <c r="C2313" s="36" t="s">
        <v>2740</v>
      </c>
      <c r="D2313" s="36" t="s">
        <v>2262</v>
      </c>
      <c r="E2313" s="36" t="str">
        <f t="shared" si="181"/>
        <v>_COLLE</v>
      </c>
      <c r="F2313" s="36" t="s">
        <v>47</v>
      </c>
      <c r="G2313" s="36" t="s">
        <v>2574</v>
      </c>
      <c r="H2313" s="36" t="str">
        <f t="shared" si="182"/>
        <v>_COENG</v>
      </c>
      <c r="I2313" s="36" t="s">
        <v>2575</v>
      </c>
      <c r="J2313" s="36" t="s">
        <v>2730</v>
      </c>
      <c r="K2313" s="36" t="str">
        <f t="shared" si="183"/>
        <v>_EIIEO</v>
      </c>
      <c r="L2313" s="36" t="s">
        <v>2731</v>
      </c>
      <c r="M2313" s="36" t="s">
        <v>2732</v>
      </c>
      <c r="N2313" s="36" t="str">
        <f t="shared" si="184"/>
        <v>_EIIE5</v>
      </c>
      <c r="O2313" s="36" t="s">
        <v>2733</v>
      </c>
      <c r="P2313" s="36" t="s">
        <v>2734</v>
      </c>
      <c r="Q2313" s="36" t="s">
        <v>2735</v>
      </c>
    </row>
    <row r="2314" spans="1:17">
      <c r="A2314" s="36" t="s">
        <v>10223</v>
      </c>
      <c r="B2314" s="36" t="str">
        <f t="shared" si="180"/>
        <v>_11555</v>
      </c>
      <c r="C2314" s="36" t="s">
        <v>2741</v>
      </c>
      <c r="D2314" s="36" t="s">
        <v>2262</v>
      </c>
      <c r="E2314" s="36" t="str">
        <f t="shared" si="181"/>
        <v>_COLLE</v>
      </c>
      <c r="F2314" s="36" t="s">
        <v>47</v>
      </c>
      <c r="G2314" s="36" t="s">
        <v>2574</v>
      </c>
      <c r="H2314" s="36" t="str">
        <f t="shared" si="182"/>
        <v>_COENG</v>
      </c>
      <c r="I2314" s="36" t="s">
        <v>2575</v>
      </c>
      <c r="J2314" s="36" t="s">
        <v>2730</v>
      </c>
      <c r="K2314" s="36" t="str">
        <f t="shared" si="183"/>
        <v>_EIIEO</v>
      </c>
      <c r="L2314" s="36" t="s">
        <v>2731</v>
      </c>
      <c r="M2314" s="36" t="s">
        <v>2732</v>
      </c>
      <c r="N2314" s="36" t="str">
        <f t="shared" si="184"/>
        <v>_EIIE5</v>
      </c>
      <c r="O2314" s="36" t="s">
        <v>2733</v>
      </c>
      <c r="P2314" s="36" t="s">
        <v>2734</v>
      </c>
      <c r="Q2314" s="36" t="s">
        <v>2735</v>
      </c>
    </row>
    <row r="2315" spans="1:17">
      <c r="A2315" s="36" t="s">
        <v>10224</v>
      </c>
      <c r="B2315" s="36" t="str">
        <f t="shared" si="180"/>
        <v>_11556</v>
      </c>
      <c r="C2315" s="36" t="s">
        <v>2742</v>
      </c>
      <c r="D2315" s="36" t="s">
        <v>2262</v>
      </c>
      <c r="E2315" s="36" t="str">
        <f t="shared" si="181"/>
        <v>_COLLE</v>
      </c>
      <c r="F2315" s="36" t="s">
        <v>47</v>
      </c>
      <c r="G2315" s="36" t="s">
        <v>2574</v>
      </c>
      <c r="H2315" s="36" t="str">
        <f t="shared" si="182"/>
        <v>_COENG</v>
      </c>
      <c r="I2315" s="36" t="s">
        <v>2575</v>
      </c>
      <c r="J2315" s="36" t="s">
        <v>2730</v>
      </c>
      <c r="K2315" s="36" t="str">
        <f t="shared" si="183"/>
        <v>_EIIEO</v>
      </c>
      <c r="L2315" s="36" t="s">
        <v>2731</v>
      </c>
      <c r="M2315" s="36" t="s">
        <v>2732</v>
      </c>
      <c r="N2315" s="36" t="str">
        <f t="shared" si="184"/>
        <v>_EIIE5</v>
      </c>
      <c r="O2315" s="36" t="s">
        <v>2733</v>
      </c>
      <c r="P2315" s="36" t="s">
        <v>2734</v>
      </c>
      <c r="Q2315" s="36" t="s">
        <v>2735</v>
      </c>
    </row>
    <row r="2316" spans="1:17">
      <c r="A2316" s="36" t="s">
        <v>10225</v>
      </c>
      <c r="B2316" s="36" t="str">
        <f t="shared" si="180"/>
        <v>_11559</v>
      </c>
      <c r="C2316" s="36" t="s">
        <v>6638</v>
      </c>
      <c r="D2316" s="36" t="s">
        <v>2262</v>
      </c>
      <c r="E2316" s="36" t="str">
        <f t="shared" si="181"/>
        <v>_COLLE</v>
      </c>
      <c r="F2316" s="36" t="s">
        <v>47</v>
      </c>
      <c r="G2316" s="36" t="s">
        <v>2574</v>
      </c>
      <c r="H2316" s="36" t="str">
        <f t="shared" si="182"/>
        <v>_COENG</v>
      </c>
      <c r="I2316" s="36" t="s">
        <v>2575</v>
      </c>
      <c r="J2316" s="36" t="s">
        <v>2730</v>
      </c>
      <c r="K2316" s="36" t="str">
        <f t="shared" si="183"/>
        <v>_EIIEO</v>
      </c>
      <c r="L2316" s="36" t="s">
        <v>2731</v>
      </c>
      <c r="M2316" s="36" t="s">
        <v>2732</v>
      </c>
      <c r="N2316" s="36" t="str">
        <f t="shared" si="184"/>
        <v>_EIIE5</v>
      </c>
      <c r="O2316" s="36" t="s">
        <v>2733</v>
      </c>
      <c r="P2316" s="36" t="s">
        <v>2734</v>
      </c>
      <c r="Q2316" s="36" t="s">
        <v>2735</v>
      </c>
    </row>
    <row r="2317" spans="1:17">
      <c r="A2317" s="36" t="s">
        <v>10226</v>
      </c>
      <c r="B2317" s="36" t="str">
        <f t="shared" si="180"/>
        <v>_11565</v>
      </c>
      <c r="C2317" s="36" t="s">
        <v>2749</v>
      </c>
      <c r="D2317" s="36" t="s">
        <v>2262</v>
      </c>
      <c r="E2317" s="36" t="str">
        <f t="shared" si="181"/>
        <v>_COLLE</v>
      </c>
      <c r="F2317" s="36" t="s">
        <v>47</v>
      </c>
      <c r="G2317" s="36" t="s">
        <v>2574</v>
      </c>
      <c r="H2317" s="36" t="str">
        <f t="shared" si="182"/>
        <v>_COENG</v>
      </c>
      <c r="I2317" s="36" t="s">
        <v>2575</v>
      </c>
      <c r="J2317" s="36" t="s">
        <v>2743</v>
      </c>
      <c r="K2317" s="36" t="str">
        <f t="shared" si="183"/>
        <v>_EJMSM</v>
      </c>
      <c r="L2317" s="36" t="s">
        <v>2744</v>
      </c>
      <c r="M2317" s="36" t="s">
        <v>2745</v>
      </c>
      <c r="N2317" s="36" t="str">
        <f t="shared" si="184"/>
        <v>_EJMS5</v>
      </c>
      <c r="O2317" s="36" t="s">
        <v>2746</v>
      </c>
      <c r="P2317" s="36" t="s">
        <v>2747</v>
      </c>
      <c r="Q2317" s="36" t="s">
        <v>2748</v>
      </c>
    </row>
    <row r="2318" spans="1:17">
      <c r="A2318" s="36" t="s">
        <v>10227</v>
      </c>
      <c r="B2318" s="36" t="str">
        <f t="shared" si="180"/>
        <v>_11566</v>
      </c>
      <c r="C2318" s="36" t="s">
        <v>2750</v>
      </c>
      <c r="D2318" s="36" t="s">
        <v>2262</v>
      </c>
      <c r="E2318" s="36" t="str">
        <f t="shared" si="181"/>
        <v>_COLLE</v>
      </c>
      <c r="F2318" s="36" t="s">
        <v>47</v>
      </c>
      <c r="G2318" s="36" t="s">
        <v>2574</v>
      </c>
      <c r="H2318" s="36" t="str">
        <f t="shared" si="182"/>
        <v>_COENG</v>
      </c>
      <c r="I2318" s="36" t="s">
        <v>2575</v>
      </c>
      <c r="J2318" s="36" t="s">
        <v>2743</v>
      </c>
      <c r="K2318" s="36" t="str">
        <f t="shared" si="183"/>
        <v>_EJMSM</v>
      </c>
      <c r="L2318" s="36" t="s">
        <v>2744</v>
      </c>
      <c r="M2318" s="36" t="s">
        <v>2745</v>
      </c>
      <c r="N2318" s="36" t="str">
        <f t="shared" si="184"/>
        <v>_EJMS5</v>
      </c>
      <c r="O2318" s="36" t="s">
        <v>2746</v>
      </c>
      <c r="P2318" s="36" t="s">
        <v>2747</v>
      </c>
      <c r="Q2318" s="36" t="s">
        <v>2748</v>
      </c>
    </row>
    <row r="2319" spans="1:17">
      <c r="A2319" s="36" t="s">
        <v>10228</v>
      </c>
      <c r="B2319" s="36" t="str">
        <f t="shared" si="180"/>
        <v>_11567</v>
      </c>
      <c r="C2319" s="36" t="s">
        <v>10229</v>
      </c>
      <c r="D2319" s="36" t="s">
        <v>2262</v>
      </c>
      <c r="E2319" s="36" t="str">
        <f t="shared" si="181"/>
        <v>_COLLE</v>
      </c>
      <c r="F2319" s="36" t="s">
        <v>47</v>
      </c>
      <c r="G2319" s="36" t="s">
        <v>2574</v>
      </c>
      <c r="H2319" s="36" t="str">
        <f t="shared" si="182"/>
        <v>_COENG</v>
      </c>
      <c r="I2319" s="36" t="s">
        <v>2575</v>
      </c>
      <c r="J2319" s="36" t="s">
        <v>2743</v>
      </c>
      <c r="K2319" s="36" t="str">
        <f t="shared" si="183"/>
        <v>_EJMSM</v>
      </c>
      <c r="L2319" s="36" t="s">
        <v>2744</v>
      </c>
      <c r="M2319" s="36" t="s">
        <v>2745</v>
      </c>
      <c r="N2319" s="36" t="str">
        <f t="shared" si="184"/>
        <v>_EJMS5</v>
      </c>
      <c r="O2319" s="36" t="s">
        <v>2746</v>
      </c>
      <c r="P2319" s="36" t="s">
        <v>2747</v>
      </c>
      <c r="Q2319" s="36" t="s">
        <v>2748</v>
      </c>
    </row>
    <row r="2320" spans="1:17">
      <c r="A2320" s="36" t="s">
        <v>10230</v>
      </c>
      <c r="B2320" s="36" t="str">
        <f t="shared" si="180"/>
        <v>_11568</v>
      </c>
      <c r="C2320" s="36" t="s">
        <v>2751</v>
      </c>
      <c r="D2320" s="36" t="s">
        <v>2262</v>
      </c>
      <c r="E2320" s="36" t="str">
        <f t="shared" si="181"/>
        <v>_COLLE</v>
      </c>
      <c r="F2320" s="36" t="s">
        <v>47</v>
      </c>
      <c r="G2320" s="36" t="s">
        <v>2574</v>
      </c>
      <c r="H2320" s="36" t="str">
        <f t="shared" si="182"/>
        <v>_COENG</v>
      </c>
      <c r="I2320" s="36" t="s">
        <v>2575</v>
      </c>
      <c r="J2320" s="36" t="s">
        <v>2743</v>
      </c>
      <c r="K2320" s="36" t="str">
        <f t="shared" si="183"/>
        <v>_EJMSM</v>
      </c>
      <c r="L2320" s="36" t="s">
        <v>2744</v>
      </c>
      <c r="M2320" s="36" t="s">
        <v>2745</v>
      </c>
      <c r="N2320" s="36" t="str">
        <f t="shared" si="184"/>
        <v>_EJMS5</v>
      </c>
      <c r="O2320" s="36" t="s">
        <v>2746</v>
      </c>
      <c r="P2320" s="36" t="s">
        <v>2747</v>
      </c>
      <c r="Q2320" s="36" t="s">
        <v>2748</v>
      </c>
    </row>
    <row r="2321" spans="1:17">
      <c r="A2321" s="36" t="s">
        <v>10231</v>
      </c>
      <c r="B2321" s="36" t="str">
        <f t="shared" si="180"/>
        <v>_11569</v>
      </c>
      <c r="C2321" s="36" t="s">
        <v>10232</v>
      </c>
      <c r="D2321" s="36" t="s">
        <v>2262</v>
      </c>
      <c r="E2321" s="36" t="str">
        <f t="shared" si="181"/>
        <v>_COLLE</v>
      </c>
      <c r="F2321" s="36" t="s">
        <v>47</v>
      </c>
      <c r="G2321" s="36" t="s">
        <v>2574</v>
      </c>
      <c r="H2321" s="36" t="str">
        <f t="shared" si="182"/>
        <v>_COENG</v>
      </c>
      <c r="I2321" s="36" t="s">
        <v>2575</v>
      </c>
      <c r="J2321" s="36" t="s">
        <v>2743</v>
      </c>
      <c r="K2321" s="36" t="str">
        <f t="shared" si="183"/>
        <v>_EJMSM</v>
      </c>
      <c r="L2321" s="36" t="s">
        <v>2744</v>
      </c>
      <c r="M2321" s="36" t="s">
        <v>2745</v>
      </c>
      <c r="N2321" s="36" t="str">
        <f t="shared" si="184"/>
        <v>_EJMS5</v>
      </c>
      <c r="O2321" s="36" t="s">
        <v>2746</v>
      </c>
      <c r="P2321" s="36" t="s">
        <v>2747</v>
      </c>
      <c r="Q2321" s="36" t="s">
        <v>2748</v>
      </c>
    </row>
    <row r="2322" spans="1:17">
      <c r="A2322" s="36" t="s">
        <v>10233</v>
      </c>
      <c r="B2322" s="36" t="str">
        <f t="shared" si="180"/>
        <v>_11570</v>
      </c>
      <c r="C2322" s="36" t="s">
        <v>10234</v>
      </c>
      <c r="D2322" s="36" t="s">
        <v>2262</v>
      </c>
      <c r="E2322" s="36" t="str">
        <f t="shared" si="181"/>
        <v>_COLLE</v>
      </c>
      <c r="F2322" s="36" t="s">
        <v>47</v>
      </c>
      <c r="G2322" s="36" t="s">
        <v>2574</v>
      </c>
      <c r="H2322" s="36" t="str">
        <f t="shared" si="182"/>
        <v>_COENG</v>
      </c>
      <c r="I2322" s="36" t="s">
        <v>2575</v>
      </c>
      <c r="J2322" s="36" t="s">
        <v>2743</v>
      </c>
      <c r="K2322" s="36" t="str">
        <f t="shared" si="183"/>
        <v>_EJMSM</v>
      </c>
      <c r="L2322" s="36" t="s">
        <v>2744</v>
      </c>
      <c r="M2322" s="36" t="s">
        <v>2745</v>
      </c>
      <c r="N2322" s="36" t="str">
        <f t="shared" si="184"/>
        <v>_EJMS5</v>
      </c>
      <c r="O2322" s="36" t="s">
        <v>2746</v>
      </c>
      <c r="P2322" s="36" t="s">
        <v>2747</v>
      </c>
      <c r="Q2322" s="36" t="s">
        <v>2748</v>
      </c>
    </row>
    <row r="2323" spans="1:17">
      <c r="A2323" s="36" t="s">
        <v>10235</v>
      </c>
      <c r="B2323" s="36" t="str">
        <f t="shared" si="180"/>
        <v>_11571</v>
      </c>
      <c r="C2323" s="36" t="s">
        <v>10236</v>
      </c>
      <c r="D2323" s="36" t="s">
        <v>2262</v>
      </c>
      <c r="E2323" s="36" t="str">
        <f t="shared" si="181"/>
        <v>_COLLE</v>
      </c>
      <c r="F2323" s="36" t="s">
        <v>47</v>
      </c>
      <c r="G2323" s="36" t="s">
        <v>2574</v>
      </c>
      <c r="H2323" s="36" t="str">
        <f t="shared" si="182"/>
        <v>_COENG</v>
      </c>
      <c r="I2323" s="36" t="s">
        <v>2575</v>
      </c>
      <c r="J2323" s="36" t="s">
        <v>2743</v>
      </c>
      <c r="K2323" s="36" t="str">
        <f t="shared" si="183"/>
        <v>_EJMSM</v>
      </c>
      <c r="L2323" s="36" t="s">
        <v>2744</v>
      </c>
      <c r="M2323" s="36" t="s">
        <v>2745</v>
      </c>
      <c r="N2323" s="36" t="str">
        <f t="shared" si="184"/>
        <v>_EJMS5</v>
      </c>
      <c r="O2323" s="36" t="s">
        <v>2746</v>
      </c>
      <c r="P2323" s="36" t="s">
        <v>2747</v>
      </c>
      <c r="Q2323" s="36" t="s">
        <v>2748</v>
      </c>
    </row>
    <row r="2324" spans="1:17">
      <c r="A2324" s="36" t="s">
        <v>10237</v>
      </c>
      <c r="B2324" s="36" t="str">
        <f t="shared" si="180"/>
        <v>_11572</v>
      </c>
      <c r="C2324" s="36" t="s">
        <v>2752</v>
      </c>
      <c r="D2324" s="36" t="s">
        <v>2262</v>
      </c>
      <c r="E2324" s="36" t="str">
        <f t="shared" si="181"/>
        <v>_COLLE</v>
      </c>
      <c r="F2324" s="36" t="s">
        <v>47</v>
      </c>
      <c r="G2324" s="36" t="s">
        <v>2574</v>
      </c>
      <c r="H2324" s="36" t="str">
        <f t="shared" si="182"/>
        <v>_COENG</v>
      </c>
      <c r="I2324" s="36" t="s">
        <v>2575</v>
      </c>
      <c r="J2324" s="36" t="s">
        <v>2743</v>
      </c>
      <c r="K2324" s="36" t="str">
        <f t="shared" si="183"/>
        <v>_EJMSM</v>
      </c>
      <c r="L2324" s="36" t="s">
        <v>2744</v>
      </c>
      <c r="M2324" s="36" t="s">
        <v>2745</v>
      </c>
      <c r="N2324" s="36" t="str">
        <f t="shared" si="184"/>
        <v>_EJMS5</v>
      </c>
      <c r="O2324" s="36" t="s">
        <v>2746</v>
      </c>
      <c r="P2324" s="36" t="s">
        <v>2747</v>
      </c>
      <c r="Q2324" s="36" t="s">
        <v>2748</v>
      </c>
    </row>
    <row r="2325" spans="1:17">
      <c r="A2325" s="36" t="s">
        <v>10238</v>
      </c>
      <c r="B2325" s="36" t="str">
        <f t="shared" si="180"/>
        <v>_11573</v>
      </c>
      <c r="C2325" s="36" t="s">
        <v>6639</v>
      </c>
      <c r="D2325" s="36" t="s">
        <v>2262</v>
      </c>
      <c r="E2325" s="36" t="str">
        <f t="shared" si="181"/>
        <v>_COLLE</v>
      </c>
      <c r="F2325" s="36" t="s">
        <v>47</v>
      </c>
      <c r="G2325" s="36" t="s">
        <v>2574</v>
      </c>
      <c r="H2325" s="36" t="str">
        <f t="shared" si="182"/>
        <v>_COENG</v>
      </c>
      <c r="I2325" s="36" t="s">
        <v>2575</v>
      </c>
      <c r="J2325" s="36" t="s">
        <v>2743</v>
      </c>
      <c r="K2325" s="36" t="str">
        <f t="shared" si="183"/>
        <v>_EJMSM</v>
      </c>
      <c r="L2325" s="36" t="s">
        <v>2744</v>
      </c>
      <c r="M2325" s="36" t="s">
        <v>2745</v>
      </c>
      <c r="N2325" s="36" t="str">
        <f t="shared" si="184"/>
        <v>_EJMS5</v>
      </c>
      <c r="O2325" s="36" t="s">
        <v>2746</v>
      </c>
      <c r="P2325" s="36" t="s">
        <v>2747</v>
      </c>
      <c r="Q2325" s="36" t="s">
        <v>2748</v>
      </c>
    </row>
    <row r="2326" spans="1:17">
      <c r="A2326" s="36" t="s">
        <v>10239</v>
      </c>
      <c r="B2326" s="36" t="str">
        <f t="shared" si="180"/>
        <v>_11580</v>
      </c>
      <c r="C2326" s="36" t="s">
        <v>2757</v>
      </c>
      <c r="D2326" s="36" t="s">
        <v>2262</v>
      </c>
      <c r="E2326" s="36" t="str">
        <f t="shared" si="181"/>
        <v>_COLLE</v>
      </c>
      <c r="F2326" s="36" t="s">
        <v>47</v>
      </c>
      <c r="G2326" s="36" t="s">
        <v>2574</v>
      </c>
      <c r="H2326" s="36" t="str">
        <f t="shared" si="182"/>
        <v>_COENG</v>
      </c>
      <c r="I2326" s="36" t="s">
        <v>2575</v>
      </c>
      <c r="J2326" s="36" t="s">
        <v>2753</v>
      </c>
      <c r="K2326" s="36" t="str">
        <f t="shared" si="183"/>
        <v>_EKMEG</v>
      </c>
      <c r="L2326" s="36" t="s">
        <v>2754</v>
      </c>
      <c r="M2326" s="36" t="s">
        <v>6691</v>
      </c>
      <c r="N2326" s="36" t="str">
        <f t="shared" si="184"/>
        <v>_EKMEO</v>
      </c>
      <c r="O2326" s="36" t="s">
        <v>6692</v>
      </c>
      <c r="P2326" s="36" t="s">
        <v>2755</v>
      </c>
      <c r="Q2326" s="36" t="s">
        <v>2756</v>
      </c>
    </row>
    <row r="2327" spans="1:17">
      <c r="A2327" s="36" t="s">
        <v>10240</v>
      </c>
      <c r="B2327" s="36" t="str">
        <f t="shared" si="180"/>
        <v>_11581</v>
      </c>
      <c r="C2327" s="36" t="s">
        <v>2758</v>
      </c>
      <c r="D2327" s="36" t="s">
        <v>2262</v>
      </c>
      <c r="E2327" s="36" t="str">
        <f t="shared" si="181"/>
        <v>_COLLE</v>
      </c>
      <c r="F2327" s="36" t="s">
        <v>47</v>
      </c>
      <c r="G2327" s="36" t="s">
        <v>2574</v>
      </c>
      <c r="H2327" s="36" t="str">
        <f t="shared" si="182"/>
        <v>_COENG</v>
      </c>
      <c r="I2327" s="36" t="s">
        <v>2575</v>
      </c>
      <c r="J2327" s="36" t="s">
        <v>2753</v>
      </c>
      <c r="K2327" s="36" t="str">
        <f t="shared" si="183"/>
        <v>_EKMEG</v>
      </c>
      <c r="L2327" s="36" t="s">
        <v>2754</v>
      </c>
      <c r="M2327" s="36" t="s">
        <v>6691</v>
      </c>
      <c r="N2327" s="36" t="str">
        <f t="shared" si="184"/>
        <v>_EKMEO</v>
      </c>
      <c r="O2327" s="36" t="s">
        <v>6692</v>
      </c>
      <c r="P2327" s="36" t="s">
        <v>2755</v>
      </c>
      <c r="Q2327" s="36" t="s">
        <v>2756</v>
      </c>
    </row>
    <row r="2328" spans="1:17">
      <c r="A2328" s="36" t="s">
        <v>10241</v>
      </c>
      <c r="B2328" s="36" t="str">
        <f t="shared" si="180"/>
        <v>_11582</v>
      </c>
      <c r="C2328" s="36" t="s">
        <v>2759</v>
      </c>
      <c r="D2328" s="36" t="s">
        <v>2262</v>
      </c>
      <c r="E2328" s="36" t="str">
        <f t="shared" si="181"/>
        <v>_COLLE</v>
      </c>
      <c r="F2328" s="36" t="s">
        <v>47</v>
      </c>
      <c r="G2328" s="36" t="s">
        <v>2574</v>
      </c>
      <c r="H2328" s="36" t="str">
        <f t="shared" si="182"/>
        <v>_COENG</v>
      </c>
      <c r="I2328" s="36" t="s">
        <v>2575</v>
      </c>
      <c r="J2328" s="36" t="s">
        <v>2753</v>
      </c>
      <c r="K2328" s="36" t="str">
        <f t="shared" si="183"/>
        <v>_EKMEG</v>
      </c>
      <c r="L2328" s="36" t="s">
        <v>2754</v>
      </c>
      <c r="M2328" s="36" t="s">
        <v>6691</v>
      </c>
      <c r="N2328" s="36" t="str">
        <f t="shared" si="184"/>
        <v>_EKMEO</v>
      </c>
      <c r="O2328" s="36" t="s">
        <v>6692</v>
      </c>
      <c r="P2328" s="36" t="s">
        <v>2755</v>
      </c>
      <c r="Q2328" s="36" t="s">
        <v>2756</v>
      </c>
    </row>
    <row r="2329" spans="1:17">
      <c r="A2329" s="36" t="s">
        <v>10242</v>
      </c>
      <c r="B2329" s="36" t="str">
        <f t="shared" si="180"/>
        <v>_11583</v>
      </c>
      <c r="C2329" s="36" t="s">
        <v>2760</v>
      </c>
      <c r="D2329" s="36" t="s">
        <v>2262</v>
      </c>
      <c r="E2329" s="36" t="str">
        <f t="shared" si="181"/>
        <v>_COLLE</v>
      </c>
      <c r="F2329" s="36" t="s">
        <v>47</v>
      </c>
      <c r="G2329" s="36" t="s">
        <v>2574</v>
      </c>
      <c r="H2329" s="36" t="str">
        <f t="shared" si="182"/>
        <v>_COENG</v>
      </c>
      <c r="I2329" s="36" t="s">
        <v>2575</v>
      </c>
      <c r="J2329" s="36" t="s">
        <v>2753</v>
      </c>
      <c r="K2329" s="36" t="str">
        <f t="shared" si="183"/>
        <v>_EKMEG</v>
      </c>
      <c r="L2329" s="36" t="s">
        <v>2754</v>
      </c>
      <c r="M2329" s="36" t="s">
        <v>6691</v>
      </c>
      <c r="N2329" s="36" t="str">
        <f t="shared" si="184"/>
        <v>_EKMEO</v>
      </c>
      <c r="O2329" s="36" t="s">
        <v>6692</v>
      </c>
      <c r="P2329" s="36" t="s">
        <v>2755</v>
      </c>
      <c r="Q2329" s="36" t="s">
        <v>2756</v>
      </c>
    </row>
    <row r="2330" spans="1:17">
      <c r="A2330" s="36" t="s">
        <v>10243</v>
      </c>
      <c r="B2330" s="36" t="str">
        <f t="shared" si="180"/>
        <v>_11584</v>
      </c>
      <c r="C2330" s="36" t="s">
        <v>2761</v>
      </c>
      <c r="D2330" s="36" t="s">
        <v>2262</v>
      </c>
      <c r="E2330" s="36" t="str">
        <f t="shared" si="181"/>
        <v>_COLLE</v>
      </c>
      <c r="F2330" s="36" t="s">
        <v>47</v>
      </c>
      <c r="G2330" s="36" t="s">
        <v>2574</v>
      </c>
      <c r="H2330" s="36" t="str">
        <f t="shared" si="182"/>
        <v>_COENG</v>
      </c>
      <c r="I2330" s="36" t="s">
        <v>2575</v>
      </c>
      <c r="J2330" s="36" t="s">
        <v>2753</v>
      </c>
      <c r="K2330" s="36" t="str">
        <f t="shared" si="183"/>
        <v>_EKMEG</v>
      </c>
      <c r="L2330" s="36" t="s">
        <v>2754</v>
      </c>
      <c r="M2330" s="36" t="s">
        <v>6691</v>
      </c>
      <c r="N2330" s="36" t="str">
        <f t="shared" si="184"/>
        <v>_EKMEO</v>
      </c>
      <c r="O2330" s="36" t="s">
        <v>6692</v>
      </c>
      <c r="P2330" s="36" t="s">
        <v>2755</v>
      </c>
      <c r="Q2330" s="36" t="s">
        <v>2756</v>
      </c>
    </row>
    <row r="2331" spans="1:17">
      <c r="A2331" s="36" t="s">
        <v>10244</v>
      </c>
      <c r="B2331" s="36" t="str">
        <f t="shared" si="180"/>
        <v>_11585</v>
      </c>
      <c r="C2331" s="36" t="s">
        <v>2762</v>
      </c>
      <c r="D2331" s="36" t="s">
        <v>2262</v>
      </c>
      <c r="E2331" s="36" t="str">
        <f t="shared" si="181"/>
        <v>_COLLE</v>
      </c>
      <c r="F2331" s="36" t="s">
        <v>47</v>
      </c>
      <c r="G2331" s="36" t="s">
        <v>2574</v>
      </c>
      <c r="H2331" s="36" t="str">
        <f t="shared" si="182"/>
        <v>_COENG</v>
      </c>
      <c r="I2331" s="36" t="s">
        <v>2575</v>
      </c>
      <c r="J2331" s="36" t="s">
        <v>2753</v>
      </c>
      <c r="K2331" s="36" t="str">
        <f t="shared" si="183"/>
        <v>_EKMEG</v>
      </c>
      <c r="L2331" s="36" t="s">
        <v>2754</v>
      </c>
      <c r="M2331" s="36" t="s">
        <v>6691</v>
      </c>
      <c r="N2331" s="36" t="str">
        <f t="shared" si="184"/>
        <v>_EKMEO</v>
      </c>
      <c r="O2331" s="36" t="s">
        <v>6692</v>
      </c>
      <c r="P2331" s="36" t="s">
        <v>2755</v>
      </c>
      <c r="Q2331" s="36" t="s">
        <v>2756</v>
      </c>
    </row>
    <row r="2332" spans="1:17">
      <c r="A2332" s="36" t="s">
        <v>10245</v>
      </c>
      <c r="B2332" s="36" t="str">
        <f t="shared" si="180"/>
        <v>_11586</v>
      </c>
      <c r="C2332" s="36" t="s">
        <v>2763</v>
      </c>
      <c r="D2332" s="36" t="s">
        <v>2262</v>
      </c>
      <c r="E2332" s="36" t="str">
        <f t="shared" si="181"/>
        <v>_COLLE</v>
      </c>
      <c r="F2332" s="36" t="s">
        <v>47</v>
      </c>
      <c r="G2332" s="36" t="s">
        <v>2574</v>
      </c>
      <c r="H2332" s="36" t="str">
        <f t="shared" si="182"/>
        <v>_COENG</v>
      </c>
      <c r="I2332" s="36" t="s">
        <v>2575</v>
      </c>
      <c r="J2332" s="36" t="s">
        <v>2753</v>
      </c>
      <c r="K2332" s="36" t="str">
        <f t="shared" si="183"/>
        <v>_EKMEG</v>
      </c>
      <c r="L2332" s="36" t="s">
        <v>2754</v>
      </c>
      <c r="M2332" s="36" t="s">
        <v>6691</v>
      </c>
      <c r="N2332" s="36" t="str">
        <f t="shared" si="184"/>
        <v>_EKMEO</v>
      </c>
      <c r="O2332" s="36" t="s">
        <v>6692</v>
      </c>
      <c r="P2332" s="36" t="s">
        <v>2755</v>
      </c>
      <c r="Q2332" s="36" t="s">
        <v>2756</v>
      </c>
    </row>
    <row r="2333" spans="1:17">
      <c r="A2333" s="36" t="s">
        <v>10246</v>
      </c>
      <c r="B2333" s="36" t="str">
        <f t="shared" si="180"/>
        <v>_11587</v>
      </c>
      <c r="C2333" s="36" t="s">
        <v>2764</v>
      </c>
      <c r="D2333" s="36" t="s">
        <v>2262</v>
      </c>
      <c r="E2333" s="36" t="str">
        <f t="shared" si="181"/>
        <v>_COLLE</v>
      </c>
      <c r="F2333" s="36" t="s">
        <v>47</v>
      </c>
      <c r="G2333" s="36" t="s">
        <v>2574</v>
      </c>
      <c r="H2333" s="36" t="str">
        <f t="shared" si="182"/>
        <v>_COENG</v>
      </c>
      <c r="I2333" s="36" t="s">
        <v>2575</v>
      </c>
      <c r="J2333" s="36" t="s">
        <v>2753</v>
      </c>
      <c r="K2333" s="36" t="str">
        <f t="shared" si="183"/>
        <v>_EKMEG</v>
      </c>
      <c r="L2333" s="36" t="s">
        <v>2754</v>
      </c>
      <c r="M2333" s="36" t="s">
        <v>6691</v>
      </c>
      <c r="N2333" s="36" t="str">
        <f t="shared" si="184"/>
        <v>_EKMEO</v>
      </c>
      <c r="O2333" s="36" t="s">
        <v>6692</v>
      </c>
      <c r="P2333" s="36" t="s">
        <v>2755</v>
      </c>
      <c r="Q2333" s="36" t="s">
        <v>2756</v>
      </c>
    </row>
    <row r="2334" spans="1:17">
      <c r="A2334" s="36" t="s">
        <v>10247</v>
      </c>
      <c r="B2334" s="36" t="str">
        <f t="shared" si="180"/>
        <v>_11588</v>
      </c>
      <c r="C2334" s="36" t="s">
        <v>2765</v>
      </c>
      <c r="D2334" s="36" t="s">
        <v>2262</v>
      </c>
      <c r="E2334" s="36" t="str">
        <f t="shared" si="181"/>
        <v>_COLLE</v>
      </c>
      <c r="F2334" s="36" t="s">
        <v>47</v>
      </c>
      <c r="G2334" s="36" t="s">
        <v>2574</v>
      </c>
      <c r="H2334" s="36" t="str">
        <f t="shared" si="182"/>
        <v>_COENG</v>
      </c>
      <c r="I2334" s="36" t="s">
        <v>2575</v>
      </c>
      <c r="J2334" s="36" t="s">
        <v>2753</v>
      </c>
      <c r="K2334" s="36" t="str">
        <f t="shared" si="183"/>
        <v>_EKMEG</v>
      </c>
      <c r="L2334" s="36" t="s">
        <v>2754</v>
      </c>
      <c r="M2334" s="36" t="s">
        <v>6691</v>
      </c>
      <c r="N2334" s="36" t="str">
        <f t="shared" si="184"/>
        <v>_EKMEO</v>
      </c>
      <c r="O2334" s="36" t="s">
        <v>6692</v>
      </c>
      <c r="P2334" s="36" t="s">
        <v>2755</v>
      </c>
      <c r="Q2334" s="36" t="s">
        <v>2756</v>
      </c>
    </row>
    <row r="2335" spans="1:17">
      <c r="A2335" s="36" t="s">
        <v>10248</v>
      </c>
      <c r="B2335" s="36" t="str">
        <f t="shared" si="180"/>
        <v>_11589</v>
      </c>
      <c r="C2335" s="36" t="s">
        <v>2766</v>
      </c>
      <c r="D2335" s="36" t="s">
        <v>2262</v>
      </c>
      <c r="E2335" s="36" t="str">
        <f t="shared" si="181"/>
        <v>_COLLE</v>
      </c>
      <c r="F2335" s="36" t="s">
        <v>47</v>
      </c>
      <c r="G2335" s="36" t="s">
        <v>2574</v>
      </c>
      <c r="H2335" s="36" t="str">
        <f t="shared" si="182"/>
        <v>_COENG</v>
      </c>
      <c r="I2335" s="36" t="s">
        <v>2575</v>
      </c>
      <c r="J2335" s="36" t="s">
        <v>2753</v>
      </c>
      <c r="K2335" s="36" t="str">
        <f t="shared" si="183"/>
        <v>_EKMEG</v>
      </c>
      <c r="L2335" s="36" t="s">
        <v>2754</v>
      </c>
      <c r="M2335" s="36" t="s">
        <v>6691</v>
      </c>
      <c r="N2335" s="36" t="str">
        <f t="shared" si="184"/>
        <v>_EKMEO</v>
      </c>
      <c r="O2335" s="36" t="s">
        <v>6692</v>
      </c>
      <c r="P2335" s="36" t="s">
        <v>2755</v>
      </c>
      <c r="Q2335" s="36" t="s">
        <v>2756</v>
      </c>
    </row>
    <row r="2336" spans="1:17">
      <c r="A2336" s="36" t="s">
        <v>10249</v>
      </c>
      <c r="B2336" s="36" t="str">
        <f t="shared" si="180"/>
        <v>_11590</v>
      </c>
      <c r="C2336" s="36" t="s">
        <v>6640</v>
      </c>
      <c r="D2336" s="36" t="s">
        <v>2262</v>
      </c>
      <c r="E2336" s="36" t="str">
        <f t="shared" si="181"/>
        <v>_COLLE</v>
      </c>
      <c r="F2336" s="36" t="s">
        <v>47</v>
      </c>
      <c r="G2336" s="36" t="s">
        <v>2574</v>
      </c>
      <c r="H2336" s="36" t="str">
        <f t="shared" si="182"/>
        <v>_COENG</v>
      </c>
      <c r="I2336" s="36" t="s">
        <v>2575</v>
      </c>
      <c r="J2336" s="36" t="s">
        <v>2753</v>
      </c>
      <c r="K2336" s="36" t="str">
        <f t="shared" si="183"/>
        <v>_EKMEG</v>
      </c>
      <c r="L2336" s="36" t="s">
        <v>2754</v>
      </c>
      <c r="M2336" s="36" t="s">
        <v>6691</v>
      </c>
      <c r="N2336" s="36" t="str">
        <f t="shared" si="184"/>
        <v>_EKMEO</v>
      </c>
      <c r="O2336" s="36" t="s">
        <v>6692</v>
      </c>
      <c r="P2336" s="36" t="s">
        <v>2755</v>
      </c>
      <c r="Q2336" s="36" t="s">
        <v>2756</v>
      </c>
    </row>
    <row r="2337" spans="1:17">
      <c r="A2337" s="36" t="s">
        <v>10250</v>
      </c>
      <c r="B2337" s="36" t="str">
        <f t="shared" si="180"/>
        <v>_11595</v>
      </c>
      <c r="C2337" s="36" t="s">
        <v>2773</v>
      </c>
      <c r="D2337" s="36" t="s">
        <v>2262</v>
      </c>
      <c r="E2337" s="36" t="str">
        <f t="shared" si="181"/>
        <v>_COLLE</v>
      </c>
      <c r="F2337" s="36" t="s">
        <v>47</v>
      </c>
      <c r="G2337" s="36" t="s">
        <v>2574</v>
      </c>
      <c r="H2337" s="36" t="str">
        <f t="shared" si="182"/>
        <v>_COENG</v>
      </c>
      <c r="I2337" s="36" t="s">
        <v>2575</v>
      </c>
      <c r="J2337" s="36" t="s">
        <v>2767</v>
      </c>
      <c r="K2337" s="36" t="str">
        <f t="shared" si="183"/>
        <v>_ELNUC</v>
      </c>
      <c r="L2337" s="36" t="s">
        <v>2768</v>
      </c>
      <c r="M2337" s="36" t="s">
        <v>2769</v>
      </c>
      <c r="N2337" s="36" t="str">
        <f t="shared" si="184"/>
        <v>_ELNU5</v>
      </c>
      <c r="O2337" s="36" t="s">
        <v>2770</v>
      </c>
      <c r="P2337" s="36" t="s">
        <v>2771</v>
      </c>
      <c r="Q2337" s="36" t="s">
        <v>2772</v>
      </c>
    </row>
    <row r="2338" spans="1:17">
      <c r="A2338" s="36" t="s">
        <v>10251</v>
      </c>
      <c r="B2338" s="36" t="str">
        <f t="shared" si="180"/>
        <v>_11596</v>
      </c>
      <c r="C2338" s="36" t="s">
        <v>2774</v>
      </c>
      <c r="D2338" s="36" t="s">
        <v>2262</v>
      </c>
      <c r="E2338" s="36" t="str">
        <f t="shared" si="181"/>
        <v>_COLLE</v>
      </c>
      <c r="F2338" s="36" t="s">
        <v>47</v>
      </c>
      <c r="G2338" s="36" t="s">
        <v>2574</v>
      </c>
      <c r="H2338" s="36" t="str">
        <f t="shared" si="182"/>
        <v>_COENG</v>
      </c>
      <c r="I2338" s="36" t="s">
        <v>2575</v>
      </c>
      <c r="J2338" s="36" t="s">
        <v>2767</v>
      </c>
      <c r="K2338" s="36" t="str">
        <f t="shared" si="183"/>
        <v>_ELNUC</v>
      </c>
      <c r="L2338" s="36" t="s">
        <v>2768</v>
      </c>
      <c r="M2338" s="36" t="s">
        <v>2769</v>
      </c>
      <c r="N2338" s="36" t="str">
        <f t="shared" si="184"/>
        <v>_ELNU5</v>
      </c>
      <c r="O2338" s="36" t="s">
        <v>2770</v>
      </c>
      <c r="P2338" s="36" t="s">
        <v>2771</v>
      </c>
      <c r="Q2338" s="36" t="s">
        <v>2772</v>
      </c>
    </row>
    <row r="2339" spans="1:17">
      <c r="A2339" s="36" t="s">
        <v>10252</v>
      </c>
      <c r="B2339" s="36" t="str">
        <f t="shared" si="180"/>
        <v>_11597</v>
      </c>
      <c r="C2339" s="36" t="s">
        <v>2775</v>
      </c>
      <c r="D2339" s="36" t="s">
        <v>2262</v>
      </c>
      <c r="E2339" s="36" t="str">
        <f t="shared" si="181"/>
        <v>_COLLE</v>
      </c>
      <c r="F2339" s="36" t="s">
        <v>47</v>
      </c>
      <c r="G2339" s="36" t="s">
        <v>2574</v>
      </c>
      <c r="H2339" s="36" t="str">
        <f t="shared" si="182"/>
        <v>_COENG</v>
      </c>
      <c r="I2339" s="36" t="s">
        <v>2575</v>
      </c>
      <c r="J2339" s="36" t="s">
        <v>2767</v>
      </c>
      <c r="K2339" s="36" t="str">
        <f t="shared" si="183"/>
        <v>_ELNUC</v>
      </c>
      <c r="L2339" s="36" t="s">
        <v>2768</v>
      </c>
      <c r="M2339" s="36" t="s">
        <v>2769</v>
      </c>
      <c r="N2339" s="36" t="str">
        <f t="shared" si="184"/>
        <v>_ELNU5</v>
      </c>
      <c r="O2339" s="36" t="s">
        <v>2770</v>
      </c>
      <c r="P2339" s="36" t="s">
        <v>2771</v>
      </c>
      <c r="Q2339" s="36" t="s">
        <v>2772</v>
      </c>
    </row>
    <row r="2340" spans="1:17">
      <c r="A2340" s="36" t="s">
        <v>10253</v>
      </c>
      <c r="B2340" s="36" t="str">
        <f t="shared" si="180"/>
        <v>_11598</v>
      </c>
      <c r="C2340" s="36" t="s">
        <v>2776</v>
      </c>
      <c r="D2340" s="36" t="s">
        <v>2262</v>
      </c>
      <c r="E2340" s="36" t="str">
        <f t="shared" si="181"/>
        <v>_COLLE</v>
      </c>
      <c r="F2340" s="36" t="s">
        <v>47</v>
      </c>
      <c r="G2340" s="36" t="s">
        <v>2574</v>
      </c>
      <c r="H2340" s="36" t="str">
        <f t="shared" si="182"/>
        <v>_COENG</v>
      </c>
      <c r="I2340" s="36" t="s">
        <v>2575</v>
      </c>
      <c r="J2340" s="36" t="s">
        <v>2767</v>
      </c>
      <c r="K2340" s="36" t="str">
        <f t="shared" si="183"/>
        <v>_ELNUC</v>
      </c>
      <c r="L2340" s="36" t="s">
        <v>2768</v>
      </c>
      <c r="M2340" s="36" t="s">
        <v>2769</v>
      </c>
      <c r="N2340" s="36" t="str">
        <f t="shared" si="184"/>
        <v>_ELNU5</v>
      </c>
      <c r="O2340" s="36" t="s">
        <v>2770</v>
      </c>
      <c r="P2340" s="36" t="s">
        <v>2771</v>
      </c>
      <c r="Q2340" s="36" t="s">
        <v>2772</v>
      </c>
    </row>
    <row r="2341" spans="1:17">
      <c r="A2341" s="36" t="s">
        <v>10254</v>
      </c>
      <c r="B2341" s="36" t="str">
        <f t="shared" si="180"/>
        <v>_11599</v>
      </c>
      <c r="C2341" s="36" t="s">
        <v>2777</v>
      </c>
      <c r="D2341" s="36" t="s">
        <v>2262</v>
      </c>
      <c r="E2341" s="36" t="str">
        <f t="shared" si="181"/>
        <v>_COLLE</v>
      </c>
      <c r="F2341" s="36" t="s">
        <v>47</v>
      </c>
      <c r="G2341" s="36" t="s">
        <v>2574</v>
      </c>
      <c r="H2341" s="36" t="str">
        <f t="shared" si="182"/>
        <v>_COENG</v>
      </c>
      <c r="I2341" s="36" t="s">
        <v>2575</v>
      </c>
      <c r="J2341" s="36" t="s">
        <v>2767</v>
      </c>
      <c r="K2341" s="36" t="str">
        <f t="shared" si="183"/>
        <v>_ELNUC</v>
      </c>
      <c r="L2341" s="36" t="s">
        <v>2768</v>
      </c>
      <c r="M2341" s="36" t="s">
        <v>2769</v>
      </c>
      <c r="N2341" s="36" t="str">
        <f t="shared" si="184"/>
        <v>_ELNU5</v>
      </c>
      <c r="O2341" s="36" t="s">
        <v>2770</v>
      </c>
      <c r="P2341" s="36" t="s">
        <v>2771</v>
      </c>
      <c r="Q2341" s="36" t="s">
        <v>2772</v>
      </c>
    </row>
    <row r="2342" spans="1:17">
      <c r="A2342" s="36" t="s">
        <v>10255</v>
      </c>
      <c r="B2342" s="36" t="str">
        <f t="shared" si="180"/>
        <v>_11600</v>
      </c>
      <c r="C2342" s="36" t="s">
        <v>2778</v>
      </c>
      <c r="D2342" s="36" t="s">
        <v>2262</v>
      </c>
      <c r="E2342" s="36" t="str">
        <f t="shared" si="181"/>
        <v>_COLLE</v>
      </c>
      <c r="F2342" s="36" t="s">
        <v>47</v>
      </c>
      <c r="G2342" s="36" t="s">
        <v>2574</v>
      </c>
      <c r="H2342" s="36" t="str">
        <f t="shared" si="182"/>
        <v>_COENG</v>
      </c>
      <c r="I2342" s="36" t="s">
        <v>2575</v>
      </c>
      <c r="J2342" s="36" t="s">
        <v>2767</v>
      </c>
      <c r="K2342" s="36" t="str">
        <f t="shared" si="183"/>
        <v>_ELNUC</v>
      </c>
      <c r="L2342" s="36" t="s">
        <v>2768</v>
      </c>
      <c r="M2342" s="36" t="s">
        <v>2769</v>
      </c>
      <c r="N2342" s="36" t="str">
        <f t="shared" si="184"/>
        <v>_ELNU5</v>
      </c>
      <c r="O2342" s="36" t="s">
        <v>2770</v>
      </c>
      <c r="P2342" s="36" t="s">
        <v>2771</v>
      </c>
      <c r="Q2342" s="36" t="s">
        <v>2772</v>
      </c>
    </row>
    <row r="2343" spans="1:17">
      <c r="A2343" s="36" t="s">
        <v>10256</v>
      </c>
      <c r="B2343" s="36" t="str">
        <f t="shared" si="180"/>
        <v>_11601</v>
      </c>
      <c r="C2343" s="36" t="s">
        <v>2779</v>
      </c>
      <c r="D2343" s="36" t="s">
        <v>2262</v>
      </c>
      <c r="E2343" s="36" t="str">
        <f t="shared" si="181"/>
        <v>_COLLE</v>
      </c>
      <c r="F2343" s="36" t="s">
        <v>47</v>
      </c>
      <c r="G2343" s="36" t="s">
        <v>2574</v>
      </c>
      <c r="H2343" s="36" t="str">
        <f t="shared" si="182"/>
        <v>_COENG</v>
      </c>
      <c r="I2343" s="36" t="s">
        <v>2575</v>
      </c>
      <c r="J2343" s="36" t="s">
        <v>2767</v>
      </c>
      <c r="K2343" s="36" t="str">
        <f t="shared" si="183"/>
        <v>_ELNUC</v>
      </c>
      <c r="L2343" s="36" t="s">
        <v>2768</v>
      </c>
      <c r="M2343" s="36" t="s">
        <v>2769</v>
      </c>
      <c r="N2343" s="36" t="str">
        <f t="shared" si="184"/>
        <v>_ELNU5</v>
      </c>
      <c r="O2343" s="36" t="s">
        <v>2770</v>
      </c>
      <c r="P2343" s="36" t="s">
        <v>2771</v>
      </c>
      <c r="Q2343" s="36" t="s">
        <v>2772</v>
      </c>
    </row>
    <row r="2344" spans="1:17">
      <c r="A2344" s="36" t="s">
        <v>10257</v>
      </c>
      <c r="B2344" s="36" t="str">
        <f t="shared" si="180"/>
        <v>_11602</v>
      </c>
      <c r="C2344" s="36" t="s">
        <v>6641</v>
      </c>
      <c r="D2344" s="36" t="s">
        <v>2262</v>
      </c>
      <c r="E2344" s="36" t="str">
        <f t="shared" si="181"/>
        <v>_COLLE</v>
      </c>
      <c r="F2344" s="36" t="s">
        <v>47</v>
      </c>
      <c r="G2344" s="36" t="s">
        <v>2574</v>
      </c>
      <c r="H2344" s="36" t="str">
        <f t="shared" si="182"/>
        <v>_COENG</v>
      </c>
      <c r="I2344" s="36" t="s">
        <v>2575</v>
      </c>
      <c r="J2344" s="36" t="s">
        <v>2767</v>
      </c>
      <c r="K2344" s="36" t="str">
        <f t="shared" si="183"/>
        <v>_ELNUC</v>
      </c>
      <c r="L2344" s="36" t="s">
        <v>2768</v>
      </c>
      <c r="M2344" s="36" t="s">
        <v>2769</v>
      </c>
      <c r="N2344" s="36" t="str">
        <f t="shared" si="184"/>
        <v>_ELNU5</v>
      </c>
      <c r="O2344" s="36" t="s">
        <v>2770</v>
      </c>
      <c r="P2344" s="36" t="s">
        <v>2771</v>
      </c>
      <c r="Q2344" s="36" t="s">
        <v>2772</v>
      </c>
    </row>
    <row r="2345" spans="1:17">
      <c r="A2345" s="36" t="s">
        <v>10262</v>
      </c>
      <c r="B2345" s="36" t="str">
        <f t="shared" si="180"/>
        <v>_31153</v>
      </c>
      <c r="C2345" s="36" t="s">
        <v>10263</v>
      </c>
      <c r="D2345" s="36" t="s">
        <v>2262</v>
      </c>
      <c r="E2345" s="36" t="str">
        <f t="shared" si="181"/>
        <v>_COLLE</v>
      </c>
      <c r="F2345" s="36" t="s">
        <v>47</v>
      </c>
      <c r="G2345" s="36" t="s">
        <v>2574</v>
      </c>
      <c r="H2345" s="36" t="str">
        <f t="shared" si="182"/>
        <v>_COENG</v>
      </c>
      <c r="I2345" s="36" t="s">
        <v>2575</v>
      </c>
      <c r="J2345" s="36" t="s">
        <v>10258</v>
      </c>
      <c r="K2345" s="36" t="str">
        <f t="shared" si="183"/>
        <v>_GBCCB</v>
      </c>
      <c r="L2345" s="36" t="s">
        <v>7461</v>
      </c>
      <c r="M2345" s="36" t="s">
        <v>10259</v>
      </c>
      <c r="N2345" s="36" t="str">
        <f t="shared" si="184"/>
        <v>_GBCC5</v>
      </c>
      <c r="O2345" s="36" t="s">
        <v>10260</v>
      </c>
      <c r="P2345" s="36" t="s">
        <v>10261</v>
      </c>
      <c r="Q2345" s="36" t="s">
        <v>6560</v>
      </c>
    </row>
    <row r="2346" spans="1:17">
      <c r="A2346" s="36" t="s">
        <v>10270</v>
      </c>
      <c r="B2346" s="36" t="str">
        <f t="shared" si="180"/>
        <v>_11557</v>
      </c>
      <c r="C2346" s="36" t="s">
        <v>10271</v>
      </c>
      <c r="D2346" s="36" t="s">
        <v>2262</v>
      </c>
      <c r="E2346" s="36" t="str">
        <f t="shared" si="181"/>
        <v>_COLLE</v>
      </c>
      <c r="F2346" s="36" t="s">
        <v>47</v>
      </c>
      <c r="G2346" s="36" t="s">
        <v>2574</v>
      </c>
      <c r="H2346" s="36" t="str">
        <f t="shared" si="182"/>
        <v>_COENG</v>
      </c>
      <c r="I2346" s="36" t="s">
        <v>2575</v>
      </c>
      <c r="J2346" s="36" t="s">
        <v>10264</v>
      </c>
      <c r="K2346" s="36" t="str">
        <f t="shared" si="183"/>
        <v>_GEICE</v>
      </c>
      <c r="L2346" s="36" t="s">
        <v>10265</v>
      </c>
      <c r="M2346" s="36" t="s">
        <v>10266</v>
      </c>
      <c r="N2346" s="36" t="str">
        <f t="shared" si="184"/>
        <v>_GECET</v>
      </c>
      <c r="O2346" s="36" t="s">
        <v>10267</v>
      </c>
      <c r="P2346" s="36" t="s">
        <v>10268</v>
      </c>
      <c r="Q2346" s="36" t="s">
        <v>10269</v>
      </c>
    </row>
    <row r="2347" spans="1:17">
      <c r="A2347" s="36" t="s">
        <v>10272</v>
      </c>
      <c r="B2347" s="36" t="str">
        <f t="shared" si="180"/>
        <v>_11558</v>
      </c>
      <c r="C2347" s="36" t="s">
        <v>10273</v>
      </c>
      <c r="D2347" s="36" t="s">
        <v>2262</v>
      </c>
      <c r="E2347" s="36" t="str">
        <f t="shared" si="181"/>
        <v>_COLLE</v>
      </c>
      <c r="F2347" s="36" t="s">
        <v>47</v>
      </c>
      <c r="G2347" s="36" t="s">
        <v>2574</v>
      </c>
      <c r="H2347" s="36" t="str">
        <f t="shared" si="182"/>
        <v>_COENG</v>
      </c>
      <c r="I2347" s="36" t="s">
        <v>2575</v>
      </c>
      <c r="J2347" s="36" t="s">
        <v>10264</v>
      </c>
      <c r="K2347" s="36" t="str">
        <f t="shared" si="183"/>
        <v>_GEICE</v>
      </c>
      <c r="L2347" s="36" t="s">
        <v>10265</v>
      </c>
      <c r="M2347" s="36" t="s">
        <v>10266</v>
      </c>
      <c r="N2347" s="36" t="str">
        <f t="shared" si="184"/>
        <v>_GECET</v>
      </c>
      <c r="O2347" s="36" t="s">
        <v>10267</v>
      </c>
      <c r="P2347" s="36" t="s">
        <v>10268</v>
      </c>
      <c r="Q2347" s="36" t="s">
        <v>10269</v>
      </c>
    </row>
    <row r="2348" spans="1:17">
      <c r="A2348" s="36" t="s">
        <v>10278</v>
      </c>
      <c r="B2348" s="36" t="str">
        <f t="shared" si="180"/>
        <v>_11424</v>
      </c>
      <c r="C2348" s="36" t="s">
        <v>10279</v>
      </c>
      <c r="D2348" s="36" t="s">
        <v>2262</v>
      </c>
      <c r="E2348" s="36" t="str">
        <f t="shared" si="181"/>
        <v>_COLLE</v>
      </c>
      <c r="F2348" s="36" t="s">
        <v>47</v>
      </c>
      <c r="G2348" s="36" t="s">
        <v>2574</v>
      </c>
      <c r="H2348" s="36" t="str">
        <f t="shared" si="182"/>
        <v>_COENG</v>
      </c>
      <c r="I2348" s="36" t="s">
        <v>2575</v>
      </c>
      <c r="J2348" s="36" t="s">
        <v>10264</v>
      </c>
      <c r="K2348" s="36" t="str">
        <f t="shared" si="183"/>
        <v>_GEICE</v>
      </c>
      <c r="L2348" s="36" t="s">
        <v>10265</v>
      </c>
      <c r="M2348" s="36" t="s">
        <v>10274</v>
      </c>
      <c r="N2348" s="36" t="str">
        <f t="shared" si="184"/>
        <v>_GECFI</v>
      </c>
      <c r="O2348" s="36" t="s">
        <v>10275</v>
      </c>
      <c r="P2348" s="36" t="s">
        <v>10276</v>
      </c>
      <c r="Q2348" s="36" t="s">
        <v>10277</v>
      </c>
    </row>
    <row r="2349" spans="1:17">
      <c r="A2349" s="36" t="s">
        <v>10280</v>
      </c>
      <c r="B2349" s="36" t="str">
        <f t="shared" si="180"/>
        <v>_11440</v>
      </c>
      <c r="C2349" s="36" t="s">
        <v>10281</v>
      </c>
      <c r="D2349" s="36" t="s">
        <v>2262</v>
      </c>
      <c r="E2349" s="36" t="str">
        <f t="shared" si="181"/>
        <v>_COLLE</v>
      </c>
      <c r="F2349" s="36" t="s">
        <v>47</v>
      </c>
      <c r="G2349" s="36" t="s">
        <v>2574</v>
      </c>
      <c r="H2349" s="36" t="str">
        <f t="shared" si="182"/>
        <v>_COENG</v>
      </c>
      <c r="I2349" s="36" t="s">
        <v>2575</v>
      </c>
      <c r="J2349" s="36" t="s">
        <v>10264</v>
      </c>
      <c r="K2349" s="36" t="str">
        <f t="shared" si="183"/>
        <v>_GEICE</v>
      </c>
      <c r="L2349" s="36" t="s">
        <v>10265</v>
      </c>
      <c r="M2349" s="36" t="s">
        <v>10274</v>
      </c>
      <c r="N2349" s="36" t="str">
        <f t="shared" si="184"/>
        <v>_GECFI</v>
      </c>
      <c r="O2349" s="36" t="s">
        <v>10275</v>
      </c>
      <c r="P2349" s="36" t="s">
        <v>10276</v>
      </c>
      <c r="Q2349" s="36" t="s">
        <v>10277</v>
      </c>
    </row>
    <row r="2350" spans="1:17">
      <c r="A2350" s="36" t="s">
        <v>10282</v>
      </c>
      <c r="B2350" s="36" t="str">
        <f t="shared" si="180"/>
        <v>_11441</v>
      </c>
      <c r="C2350" s="36" t="s">
        <v>10283</v>
      </c>
      <c r="D2350" s="36" t="s">
        <v>2262</v>
      </c>
      <c r="E2350" s="36" t="str">
        <f t="shared" si="181"/>
        <v>_COLLE</v>
      </c>
      <c r="F2350" s="36" t="s">
        <v>47</v>
      </c>
      <c r="G2350" s="36" t="s">
        <v>2574</v>
      </c>
      <c r="H2350" s="36" t="str">
        <f t="shared" si="182"/>
        <v>_COENG</v>
      </c>
      <c r="I2350" s="36" t="s">
        <v>2575</v>
      </c>
      <c r="J2350" s="36" t="s">
        <v>10264</v>
      </c>
      <c r="K2350" s="36" t="str">
        <f t="shared" si="183"/>
        <v>_GEICE</v>
      </c>
      <c r="L2350" s="36" t="s">
        <v>10265</v>
      </c>
      <c r="M2350" s="36" t="s">
        <v>10274</v>
      </c>
      <c r="N2350" s="36" t="str">
        <f t="shared" si="184"/>
        <v>_GECFI</v>
      </c>
      <c r="O2350" s="36" t="s">
        <v>10275</v>
      </c>
      <c r="P2350" s="36" t="s">
        <v>10276</v>
      </c>
      <c r="Q2350" s="36" t="s">
        <v>10277</v>
      </c>
    </row>
    <row r="2351" spans="1:17">
      <c r="A2351" s="36" t="s">
        <v>10284</v>
      </c>
      <c r="B2351" s="36" t="str">
        <f t="shared" si="180"/>
        <v>_11442</v>
      </c>
      <c r="C2351" s="36" t="s">
        <v>2605</v>
      </c>
      <c r="D2351" s="36" t="s">
        <v>2262</v>
      </c>
      <c r="E2351" s="36" t="str">
        <f t="shared" si="181"/>
        <v>_COLLE</v>
      </c>
      <c r="F2351" s="36" t="s">
        <v>47</v>
      </c>
      <c r="G2351" s="36" t="s">
        <v>2574</v>
      </c>
      <c r="H2351" s="36" t="str">
        <f t="shared" si="182"/>
        <v>_COENG</v>
      </c>
      <c r="I2351" s="36" t="s">
        <v>2575</v>
      </c>
      <c r="J2351" s="36" t="s">
        <v>10264</v>
      </c>
      <c r="K2351" s="36" t="str">
        <f t="shared" si="183"/>
        <v>_GEICE</v>
      </c>
      <c r="L2351" s="36" t="s">
        <v>10265</v>
      </c>
      <c r="M2351" s="36" t="s">
        <v>10274</v>
      </c>
      <c r="N2351" s="36" t="str">
        <f t="shared" si="184"/>
        <v>_GECFI</v>
      </c>
      <c r="O2351" s="36" t="s">
        <v>10275</v>
      </c>
      <c r="P2351" s="36" t="s">
        <v>10276</v>
      </c>
      <c r="Q2351" s="36" t="s">
        <v>10277</v>
      </c>
    </row>
    <row r="2352" spans="1:17">
      <c r="A2352" s="36" t="s">
        <v>10285</v>
      </c>
      <c r="B2352" s="36" t="str">
        <f t="shared" si="180"/>
        <v>_11443</v>
      </c>
      <c r="C2352" s="36" t="s">
        <v>10286</v>
      </c>
      <c r="D2352" s="36" t="s">
        <v>2262</v>
      </c>
      <c r="E2352" s="36" t="str">
        <f t="shared" si="181"/>
        <v>_COLLE</v>
      </c>
      <c r="F2352" s="36" t="s">
        <v>47</v>
      </c>
      <c r="G2352" s="36" t="s">
        <v>2574</v>
      </c>
      <c r="H2352" s="36" t="str">
        <f t="shared" si="182"/>
        <v>_COENG</v>
      </c>
      <c r="I2352" s="36" t="s">
        <v>2575</v>
      </c>
      <c r="J2352" s="36" t="s">
        <v>10264</v>
      </c>
      <c r="K2352" s="36" t="str">
        <f t="shared" si="183"/>
        <v>_GEICE</v>
      </c>
      <c r="L2352" s="36" t="s">
        <v>10265</v>
      </c>
      <c r="M2352" s="36" t="s">
        <v>10274</v>
      </c>
      <c r="N2352" s="36" t="str">
        <f t="shared" si="184"/>
        <v>_GECFI</v>
      </c>
      <c r="O2352" s="36" t="s">
        <v>10275</v>
      </c>
      <c r="P2352" s="36" t="s">
        <v>10276</v>
      </c>
      <c r="Q2352" s="36" t="s">
        <v>10277</v>
      </c>
    </row>
    <row r="2353" spans="1:17">
      <c r="A2353" s="36" t="s">
        <v>10287</v>
      </c>
      <c r="B2353" s="36" t="str">
        <f t="shared" si="180"/>
        <v>_11444</v>
      </c>
      <c r="C2353" s="36" t="s">
        <v>10288</v>
      </c>
      <c r="D2353" s="36" t="s">
        <v>2262</v>
      </c>
      <c r="E2353" s="36" t="str">
        <f t="shared" si="181"/>
        <v>_COLLE</v>
      </c>
      <c r="F2353" s="36" t="s">
        <v>47</v>
      </c>
      <c r="G2353" s="36" t="s">
        <v>2574</v>
      </c>
      <c r="H2353" s="36" t="str">
        <f t="shared" si="182"/>
        <v>_COENG</v>
      </c>
      <c r="I2353" s="36" t="s">
        <v>2575</v>
      </c>
      <c r="J2353" s="36" t="s">
        <v>10264</v>
      </c>
      <c r="K2353" s="36" t="str">
        <f t="shared" si="183"/>
        <v>_GEICE</v>
      </c>
      <c r="L2353" s="36" t="s">
        <v>10265</v>
      </c>
      <c r="M2353" s="36" t="s">
        <v>10274</v>
      </c>
      <c r="N2353" s="36" t="str">
        <f t="shared" si="184"/>
        <v>_GECFI</v>
      </c>
      <c r="O2353" s="36" t="s">
        <v>10275</v>
      </c>
      <c r="P2353" s="36" t="s">
        <v>10276</v>
      </c>
      <c r="Q2353" s="36" t="s">
        <v>10277</v>
      </c>
    </row>
    <row r="2354" spans="1:17">
      <c r="A2354" s="36" t="s">
        <v>10289</v>
      </c>
      <c r="B2354" s="36" t="str">
        <f t="shared" si="180"/>
        <v>_11445</v>
      </c>
      <c r="C2354" s="36" t="s">
        <v>10290</v>
      </c>
      <c r="D2354" s="36" t="s">
        <v>2262</v>
      </c>
      <c r="E2354" s="36" t="str">
        <f t="shared" si="181"/>
        <v>_COLLE</v>
      </c>
      <c r="F2354" s="36" t="s">
        <v>47</v>
      </c>
      <c r="G2354" s="36" t="s">
        <v>2574</v>
      </c>
      <c r="H2354" s="36" t="str">
        <f t="shared" si="182"/>
        <v>_COENG</v>
      </c>
      <c r="I2354" s="36" t="s">
        <v>2575</v>
      </c>
      <c r="J2354" s="36" t="s">
        <v>10264</v>
      </c>
      <c r="K2354" s="36" t="str">
        <f t="shared" si="183"/>
        <v>_GEICE</v>
      </c>
      <c r="L2354" s="36" t="s">
        <v>10265</v>
      </c>
      <c r="M2354" s="36" t="s">
        <v>10274</v>
      </c>
      <c r="N2354" s="36" t="str">
        <f t="shared" si="184"/>
        <v>_GECFI</v>
      </c>
      <c r="O2354" s="36" t="s">
        <v>10275</v>
      </c>
      <c r="P2354" s="36" t="s">
        <v>10276</v>
      </c>
      <c r="Q2354" s="36" t="s">
        <v>10277</v>
      </c>
    </row>
    <row r="2355" spans="1:17">
      <c r="A2355" s="36" t="s">
        <v>10291</v>
      </c>
      <c r="B2355" s="36" t="str">
        <f t="shared" si="180"/>
        <v>_11446</v>
      </c>
      <c r="C2355" s="36" t="s">
        <v>10292</v>
      </c>
      <c r="D2355" s="36" t="s">
        <v>2262</v>
      </c>
      <c r="E2355" s="36" t="str">
        <f t="shared" si="181"/>
        <v>_COLLE</v>
      </c>
      <c r="F2355" s="36" t="s">
        <v>47</v>
      </c>
      <c r="G2355" s="36" t="s">
        <v>2574</v>
      </c>
      <c r="H2355" s="36" t="str">
        <f t="shared" si="182"/>
        <v>_COENG</v>
      </c>
      <c r="I2355" s="36" t="s">
        <v>2575</v>
      </c>
      <c r="J2355" s="36" t="s">
        <v>10264</v>
      </c>
      <c r="K2355" s="36" t="str">
        <f t="shared" si="183"/>
        <v>_GEICE</v>
      </c>
      <c r="L2355" s="36" t="s">
        <v>10265</v>
      </c>
      <c r="M2355" s="36" t="s">
        <v>10274</v>
      </c>
      <c r="N2355" s="36" t="str">
        <f t="shared" si="184"/>
        <v>_GECFI</v>
      </c>
      <c r="O2355" s="36" t="s">
        <v>10275</v>
      </c>
      <c r="P2355" s="36" t="s">
        <v>10276</v>
      </c>
      <c r="Q2355" s="36" t="s">
        <v>10277</v>
      </c>
    </row>
    <row r="2356" spans="1:17">
      <c r="A2356" s="36" t="s">
        <v>10293</v>
      </c>
      <c r="B2356" s="36" t="str">
        <f t="shared" si="180"/>
        <v>_11447</v>
      </c>
      <c r="C2356" s="36" t="s">
        <v>10294</v>
      </c>
      <c r="D2356" s="36" t="s">
        <v>2262</v>
      </c>
      <c r="E2356" s="36" t="str">
        <f t="shared" si="181"/>
        <v>_COLLE</v>
      </c>
      <c r="F2356" s="36" t="s">
        <v>47</v>
      </c>
      <c r="G2356" s="36" t="s">
        <v>2574</v>
      </c>
      <c r="H2356" s="36" t="str">
        <f t="shared" si="182"/>
        <v>_COENG</v>
      </c>
      <c r="I2356" s="36" t="s">
        <v>2575</v>
      </c>
      <c r="J2356" s="36" t="s">
        <v>10264</v>
      </c>
      <c r="K2356" s="36" t="str">
        <f t="shared" si="183"/>
        <v>_GEICE</v>
      </c>
      <c r="L2356" s="36" t="s">
        <v>10265</v>
      </c>
      <c r="M2356" s="36" t="s">
        <v>10274</v>
      </c>
      <c r="N2356" s="36" t="str">
        <f t="shared" si="184"/>
        <v>_GECFI</v>
      </c>
      <c r="O2356" s="36" t="s">
        <v>10275</v>
      </c>
      <c r="P2356" s="36" t="s">
        <v>10276</v>
      </c>
      <c r="Q2356" s="36" t="s">
        <v>10277</v>
      </c>
    </row>
    <row r="2357" spans="1:17">
      <c r="A2357" s="36" t="s">
        <v>10295</v>
      </c>
      <c r="B2357" s="36" t="str">
        <f t="shared" si="180"/>
        <v>_11448</v>
      </c>
      <c r="C2357" s="36" t="s">
        <v>10296</v>
      </c>
      <c r="D2357" s="36" t="s">
        <v>2262</v>
      </c>
      <c r="E2357" s="36" t="str">
        <f t="shared" si="181"/>
        <v>_COLLE</v>
      </c>
      <c r="F2357" s="36" t="s">
        <v>47</v>
      </c>
      <c r="G2357" s="36" t="s">
        <v>2574</v>
      </c>
      <c r="H2357" s="36" t="str">
        <f t="shared" si="182"/>
        <v>_COENG</v>
      </c>
      <c r="I2357" s="36" t="s">
        <v>2575</v>
      </c>
      <c r="J2357" s="36" t="s">
        <v>10264</v>
      </c>
      <c r="K2357" s="36" t="str">
        <f t="shared" si="183"/>
        <v>_GEICE</v>
      </c>
      <c r="L2357" s="36" t="s">
        <v>10265</v>
      </c>
      <c r="M2357" s="36" t="s">
        <v>10274</v>
      </c>
      <c r="N2357" s="36" t="str">
        <f t="shared" si="184"/>
        <v>_GECFI</v>
      </c>
      <c r="O2357" s="36" t="s">
        <v>10275</v>
      </c>
      <c r="P2357" s="36" t="s">
        <v>10276</v>
      </c>
      <c r="Q2357" s="36" t="s">
        <v>10277</v>
      </c>
    </row>
    <row r="2358" spans="1:17">
      <c r="A2358" s="36" t="s">
        <v>10301</v>
      </c>
      <c r="B2358" s="36" t="str">
        <f t="shared" si="180"/>
        <v>_11423</v>
      </c>
      <c r="C2358" s="36" t="s">
        <v>10302</v>
      </c>
      <c r="D2358" s="36" t="s">
        <v>2262</v>
      </c>
      <c r="E2358" s="36" t="str">
        <f t="shared" si="181"/>
        <v>_COLLE</v>
      </c>
      <c r="F2358" s="36" t="s">
        <v>47</v>
      </c>
      <c r="G2358" s="36" t="s">
        <v>2574</v>
      </c>
      <c r="H2358" s="36" t="str">
        <f t="shared" si="182"/>
        <v>_COENG</v>
      </c>
      <c r="I2358" s="36" t="s">
        <v>2575</v>
      </c>
      <c r="J2358" s="36" t="s">
        <v>10264</v>
      </c>
      <c r="K2358" s="36" t="str">
        <f t="shared" si="183"/>
        <v>_GEICE</v>
      </c>
      <c r="L2358" s="36" t="s">
        <v>10265</v>
      </c>
      <c r="M2358" s="36" t="s">
        <v>10297</v>
      </c>
      <c r="N2358" s="36" t="str">
        <f t="shared" si="184"/>
        <v>_GEGLO</v>
      </c>
      <c r="O2358" s="36" t="s">
        <v>10298</v>
      </c>
      <c r="P2358" s="36" t="s">
        <v>10299</v>
      </c>
      <c r="Q2358" s="36" t="s">
        <v>10300</v>
      </c>
    </row>
    <row r="2359" spans="1:17">
      <c r="A2359" s="36" t="s">
        <v>10306</v>
      </c>
      <c r="B2359" s="36" t="str">
        <f t="shared" si="180"/>
        <v>_11476</v>
      </c>
      <c r="C2359" s="36" t="s">
        <v>10307</v>
      </c>
      <c r="D2359" s="36" t="s">
        <v>2262</v>
      </c>
      <c r="E2359" s="36" t="str">
        <f t="shared" si="181"/>
        <v>_COLLE</v>
      </c>
      <c r="F2359" s="36" t="s">
        <v>47</v>
      </c>
      <c r="G2359" s="36" t="s">
        <v>2574</v>
      </c>
      <c r="H2359" s="36" t="str">
        <f t="shared" si="182"/>
        <v>_COENG</v>
      </c>
      <c r="I2359" s="36" t="s">
        <v>2575</v>
      </c>
      <c r="J2359" s="36" t="s">
        <v>10264</v>
      </c>
      <c r="K2359" s="36" t="str">
        <f t="shared" si="183"/>
        <v>_GEICE</v>
      </c>
      <c r="L2359" s="36" t="s">
        <v>10265</v>
      </c>
      <c r="M2359" s="36" t="s">
        <v>10303</v>
      </c>
      <c r="N2359" s="36" t="str">
        <f t="shared" si="184"/>
        <v>_GEJDI</v>
      </c>
      <c r="O2359" s="36" t="s">
        <v>10304</v>
      </c>
      <c r="P2359" s="36" t="s">
        <v>10305</v>
      </c>
      <c r="Q2359" s="36" t="s">
        <v>6518</v>
      </c>
    </row>
    <row r="2360" spans="1:17">
      <c r="A2360" s="36" t="s">
        <v>10308</v>
      </c>
      <c r="B2360" s="36" t="str">
        <f t="shared" si="180"/>
        <v>_11477</v>
      </c>
      <c r="C2360" s="36" t="s">
        <v>10309</v>
      </c>
      <c r="D2360" s="36" t="s">
        <v>2262</v>
      </c>
      <c r="E2360" s="36" t="str">
        <f t="shared" si="181"/>
        <v>_COLLE</v>
      </c>
      <c r="F2360" s="36" t="s">
        <v>47</v>
      </c>
      <c r="G2360" s="36" t="s">
        <v>2574</v>
      </c>
      <c r="H2360" s="36" t="str">
        <f t="shared" si="182"/>
        <v>_COENG</v>
      </c>
      <c r="I2360" s="36" t="s">
        <v>2575</v>
      </c>
      <c r="J2360" s="36" t="s">
        <v>10264</v>
      </c>
      <c r="K2360" s="36" t="str">
        <f t="shared" si="183"/>
        <v>_GEICE</v>
      </c>
      <c r="L2360" s="36" t="s">
        <v>10265</v>
      </c>
      <c r="M2360" s="36" t="s">
        <v>10303</v>
      </c>
      <c r="N2360" s="36" t="str">
        <f t="shared" si="184"/>
        <v>_GEJDI</v>
      </c>
      <c r="O2360" s="36" t="s">
        <v>10304</v>
      </c>
      <c r="P2360" s="36" t="s">
        <v>10305</v>
      </c>
      <c r="Q2360" s="36" t="s">
        <v>6518</v>
      </c>
    </row>
    <row r="2361" spans="1:17">
      <c r="A2361" s="36" t="s">
        <v>10310</v>
      </c>
      <c r="B2361" s="36" t="str">
        <f t="shared" si="180"/>
        <v>_11478</v>
      </c>
      <c r="C2361" s="36" t="s">
        <v>10311</v>
      </c>
      <c r="D2361" s="36" t="s">
        <v>2262</v>
      </c>
      <c r="E2361" s="36" t="str">
        <f t="shared" si="181"/>
        <v>_COLLE</v>
      </c>
      <c r="F2361" s="36" t="s">
        <v>47</v>
      </c>
      <c r="G2361" s="36" t="s">
        <v>2574</v>
      </c>
      <c r="H2361" s="36" t="str">
        <f t="shared" si="182"/>
        <v>_COENG</v>
      </c>
      <c r="I2361" s="36" t="s">
        <v>2575</v>
      </c>
      <c r="J2361" s="36" t="s">
        <v>10264</v>
      </c>
      <c r="K2361" s="36" t="str">
        <f t="shared" si="183"/>
        <v>_GEICE</v>
      </c>
      <c r="L2361" s="36" t="s">
        <v>10265</v>
      </c>
      <c r="M2361" s="36" t="s">
        <v>10303</v>
      </c>
      <c r="N2361" s="36" t="str">
        <f t="shared" si="184"/>
        <v>_GEJDI</v>
      </c>
      <c r="O2361" s="36" t="s">
        <v>10304</v>
      </c>
      <c r="P2361" s="36" t="s">
        <v>10305</v>
      </c>
      <c r="Q2361" s="36" t="s">
        <v>6518</v>
      </c>
    </row>
    <row r="2362" spans="1:17">
      <c r="A2362" s="36" t="s">
        <v>10315</v>
      </c>
      <c r="B2362" s="36" t="str">
        <f t="shared" si="180"/>
        <v>_11481</v>
      </c>
      <c r="C2362" s="36" t="s">
        <v>10316</v>
      </c>
      <c r="D2362" s="36" t="s">
        <v>2262</v>
      </c>
      <c r="E2362" s="36" t="str">
        <f t="shared" si="181"/>
        <v>_COLLE</v>
      </c>
      <c r="F2362" s="36" t="s">
        <v>47</v>
      </c>
      <c r="G2362" s="36" t="s">
        <v>2574</v>
      </c>
      <c r="H2362" s="36" t="str">
        <f t="shared" si="182"/>
        <v>_COENG</v>
      </c>
      <c r="I2362" s="36" t="s">
        <v>2575</v>
      </c>
      <c r="J2362" s="36" t="s">
        <v>10264</v>
      </c>
      <c r="K2362" s="36" t="str">
        <f t="shared" si="183"/>
        <v>_GEICE</v>
      </c>
      <c r="L2362" s="36" t="s">
        <v>10265</v>
      </c>
      <c r="M2362" s="36" t="s">
        <v>10312</v>
      </c>
      <c r="N2362" s="36" t="str">
        <f t="shared" si="184"/>
        <v>_GEMET</v>
      </c>
      <c r="O2362" s="36" t="s">
        <v>10313</v>
      </c>
      <c r="P2362" s="36" t="s">
        <v>10314</v>
      </c>
      <c r="Q2362" s="36" t="s">
        <v>7024</v>
      </c>
    </row>
    <row r="2363" spans="1:17">
      <c r="A2363" s="36" t="s">
        <v>10317</v>
      </c>
      <c r="B2363" s="36" t="str">
        <f t="shared" si="180"/>
        <v>_11482</v>
      </c>
      <c r="C2363" s="36" t="s">
        <v>10318</v>
      </c>
      <c r="D2363" s="36" t="s">
        <v>2262</v>
      </c>
      <c r="E2363" s="36" t="str">
        <f t="shared" si="181"/>
        <v>_COLLE</v>
      </c>
      <c r="F2363" s="36" t="s">
        <v>47</v>
      </c>
      <c r="G2363" s="36" t="s">
        <v>2574</v>
      </c>
      <c r="H2363" s="36" t="str">
        <f t="shared" si="182"/>
        <v>_COENG</v>
      </c>
      <c r="I2363" s="36" t="s">
        <v>2575</v>
      </c>
      <c r="J2363" s="36" t="s">
        <v>10264</v>
      </c>
      <c r="K2363" s="36" t="str">
        <f t="shared" si="183"/>
        <v>_GEICE</v>
      </c>
      <c r="L2363" s="36" t="s">
        <v>10265</v>
      </c>
      <c r="M2363" s="36" t="s">
        <v>10312</v>
      </c>
      <c r="N2363" s="36" t="str">
        <f t="shared" si="184"/>
        <v>_GEMET</v>
      </c>
      <c r="O2363" s="36" t="s">
        <v>10313</v>
      </c>
      <c r="P2363" s="36" t="s">
        <v>10314</v>
      </c>
      <c r="Q2363" s="36" t="s">
        <v>7024</v>
      </c>
    </row>
    <row r="2364" spans="1:17">
      <c r="A2364" s="36" t="s">
        <v>10319</v>
      </c>
      <c r="B2364" s="36" t="str">
        <f t="shared" si="180"/>
        <v>_11425</v>
      </c>
      <c r="C2364" s="36" t="s">
        <v>2786</v>
      </c>
      <c r="D2364" s="36" t="s">
        <v>2262</v>
      </c>
      <c r="E2364" s="36" t="str">
        <f t="shared" si="181"/>
        <v>_COLLE</v>
      </c>
      <c r="F2364" s="36" t="s">
        <v>47</v>
      </c>
      <c r="G2364" s="36" t="s">
        <v>2574</v>
      </c>
      <c r="H2364" s="36" t="str">
        <f t="shared" si="182"/>
        <v>_COENG</v>
      </c>
      <c r="I2364" s="36" t="s">
        <v>2575</v>
      </c>
      <c r="J2364" s="36" t="s">
        <v>2780</v>
      </c>
      <c r="K2364" s="36" t="str">
        <f t="shared" si="183"/>
        <v>_HXRFS</v>
      </c>
      <c r="L2364" s="36" t="s">
        <v>2781</v>
      </c>
      <c r="M2364" s="36" t="s">
        <v>2782</v>
      </c>
      <c r="N2364" s="36" t="str">
        <f t="shared" si="184"/>
        <v>_HXRF5</v>
      </c>
      <c r="O2364" s="36" t="s">
        <v>2783</v>
      </c>
      <c r="P2364" s="36" t="s">
        <v>2784</v>
      </c>
      <c r="Q2364" s="36" t="s">
        <v>2785</v>
      </c>
    </row>
    <row r="2365" spans="1:17">
      <c r="A2365" s="36" t="s">
        <v>10320</v>
      </c>
      <c r="B2365" s="36" t="str">
        <f t="shared" si="180"/>
        <v>_11426</v>
      </c>
      <c r="C2365" s="36" t="s">
        <v>2787</v>
      </c>
      <c r="D2365" s="36" t="s">
        <v>2262</v>
      </c>
      <c r="E2365" s="36" t="str">
        <f t="shared" si="181"/>
        <v>_COLLE</v>
      </c>
      <c r="F2365" s="36" t="s">
        <v>47</v>
      </c>
      <c r="G2365" s="36" t="s">
        <v>2574</v>
      </c>
      <c r="H2365" s="36" t="str">
        <f t="shared" si="182"/>
        <v>_COENG</v>
      </c>
      <c r="I2365" s="36" t="s">
        <v>2575</v>
      </c>
      <c r="J2365" s="36" t="s">
        <v>2780</v>
      </c>
      <c r="K2365" s="36" t="str">
        <f t="shared" si="183"/>
        <v>_HXRFS</v>
      </c>
      <c r="L2365" s="36" t="s">
        <v>2781</v>
      </c>
      <c r="M2365" s="36" t="s">
        <v>2782</v>
      </c>
      <c r="N2365" s="36" t="str">
        <f t="shared" si="184"/>
        <v>_HXRF5</v>
      </c>
      <c r="O2365" s="36" t="s">
        <v>2783</v>
      </c>
      <c r="P2365" s="36" t="s">
        <v>2784</v>
      </c>
      <c r="Q2365" s="36" t="s">
        <v>2785</v>
      </c>
    </row>
    <row r="2366" spans="1:17">
      <c r="A2366" s="36" t="s">
        <v>10321</v>
      </c>
      <c r="B2366" s="36" t="str">
        <f t="shared" si="180"/>
        <v>_11427</v>
      </c>
      <c r="C2366" s="36" t="s">
        <v>2788</v>
      </c>
      <c r="D2366" s="36" t="s">
        <v>2262</v>
      </c>
      <c r="E2366" s="36" t="str">
        <f t="shared" si="181"/>
        <v>_COLLE</v>
      </c>
      <c r="F2366" s="36" t="s">
        <v>47</v>
      </c>
      <c r="G2366" s="36" t="s">
        <v>2574</v>
      </c>
      <c r="H2366" s="36" t="str">
        <f t="shared" si="182"/>
        <v>_COENG</v>
      </c>
      <c r="I2366" s="36" t="s">
        <v>2575</v>
      </c>
      <c r="J2366" s="36" t="s">
        <v>2780</v>
      </c>
      <c r="K2366" s="36" t="str">
        <f t="shared" si="183"/>
        <v>_HXRFS</v>
      </c>
      <c r="L2366" s="36" t="s">
        <v>2781</v>
      </c>
      <c r="M2366" s="36" t="s">
        <v>2782</v>
      </c>
      <c r="N2366" s="36" t="str">
        <f t="shared" si="184"/>
        <v>_HXRF5</v>
      </c>
      <c r="O2366" s="36" t="s">
        <v>2783</v>
      </c>
      <c r="P2366" s="36" t="s">
        <v>2784</v>
      </c>
      <c r="Q2366" s="36" t="s">
        <v>2785</v>
      </c>
    </row>
    <row r="2367" spans="1:17">
      <c r="A2367" s="36" t="s">
        <v>10322</v>
      </c>
      <c r="B2367" s="36" t="str">
        <f t="shared" si="180"/>
        <v>_11428</v>
      </c>
      <c r="C2367" s="36" t="s">
        <v>2789</v>
      </c>
      <c r="D2367" s="36" t="s">
        <v>2262</v>
      </c>
      <c r="E2367" s="36" t="str">
        <f t="shared" si="181"/>
        <v>_COLLE</v>
      </c>
      <c r="F2367" s="36" t="s">
        <v>47</v>
      </c>
      <c r="G2367" s="36" t="s">
        <v>2574</v>
      </c>
      <c r="H2367" s="36" t="str">
        <f t="shared" si="182"/>
        <v>_COENG</v>
      </c>
      <c r="I2367" s="36" t="s">
        <v>2575</v>
      </c>
      <c r="J2367" s="36" t="s">
        <v>2780</v>
      </c>
      <c r="K2367" s="36" t="str">
        <f t="shared" si="183"/>
        <v>_HXRFS</v>
      </c>
      <c r="L2367" s="36" t="s">
        <v>2781</v>
      </c>
      <c r="M2367" s="36" t="s">
        <v>2782</v>
      </c>
      <c r="N2367" s="36" t="str">
        <f t="shared" si="184"/>
        <v>_HXRF5</v>
      </c>
      <c r="O2367" s="36" t="s">
        <v>2783</v>
      </c>
      <c r="P2367" s="36" t="s">
        <v>2784</v>
      </c>
      <c r="Q2367" s="36" t="s">
        <v>2785</v>
      </c>
    </row>
    <row r="2368" spans="1:17">
      <c r="A2368" s="36" t="s">
        <v>10323</v>
      </c>
      <c r="B2368" s="36" t="str">
        <f t="shared" si="180"/>
        <v>_11431</v>
      </c>
      <c r="C2368" s="36" t="s">
        <v>2790</v>
      </c>
      <c r="D2368" s="36" t="s">
        <v>2262</v>
      </c>
      <c r="E2368" s="36" t="str">
        <f t="shared" si="181"/>
        <v>_COLLE</v>
      </c>
      <c r="F2368" s="36" t="s">
        <v>47</v>
      </c>
      <c r="G2368" s="36" t="s">
        <v>2574</v>
      </c>
      <c r="H2368" s="36" t="str">
        <f t="shared" si="182"/>
        <v>_COENG</v>
      </c>
      <c r="I2368" s="36" t="s">
        <v>2575</v>
      </c>
      <c r="J2368" s="36" t="s">
        <v>2780</v>
      </c>
      <c r="K2368" s="36" t="str">
        <f t="shared" si="183"/>
        <v>_HXRFS</v>
      </c>
      <c r="L2368" s="36" t="s">
        <v>2781</v>
      </c>
      <c r="M2368" s="36" t="s">
        <v>2782</v>
      </c>
      <c r="N2368" s="36" t="str">
        <f t="shared" si="184"/>
        <v>_HXRF5</v>
      </c>
      <c r="O2368" s="36" t="s">
        <v>2783</v>
      </c>
      <c r="P2368" s="36" t="s">
        <v>2784</v>
      </c>
      <c r="Q2368" s="36" t="s">
        <v>2785</v>
      </c>
    </row>
    <row r="2369" spans="1:17">
      <c r="A2369" s="36" t="s">
        <v>10324</v>
      </c>
      <c r="B2369" s="36" t="str">
        <f t="shared" si="180"/>
        <v>_11433</v>
      </c>
      <c r="C2369" s="36" t="s">
        <v>2791</v>
      </c>
      <c r="D2369" s="36" t="s">
        <v>2262</v>
      </c>
      <c r="E2369" s="36" t="str">
        <f t="shared" si="181"/>
        <v>_COLLE</v>
      </c>
      <c r="F2369" s="36" t="s">
        <v>47</v>
      </c>
      <c r="G2369" s="36" t="s">
        <v>2574</v>
      </c>
      <c r="H2369" s="36" t="str">
        <f t="shared" si="182"/>
        <v>_COENG</v>
      </c>
      <c r="I2369" s="36" t="s">
        <v>2575</v>
      </c>
      <c r="J2369" s="36" t="s">
        <v>2780</v>
      </c>
      <c r="K2369" s="36" t="str">
        <f t="shared" si="183"/>
        <v>_HXRFS</v>
      </c>
      <c r="L2369" s="36" t="s">
        <v>2781</v>
      </c>
      <c r="M2369" s="36" t="s">
        <v>2782</v>
      </c>
      <c r="N2369" s="36" t="str">
        <f t="shared" si="184"/>
        <v>_HXRF5</v>
      </c>
      <c r="O2369" s="36" t="s">
        <v>2783</v>
      </c>
      <c r="P2369" s="36" t="s">
        <v>2784</v>
      </c>
      <c r="Q2369" s="36" t="s">
        <v>2785</v>
      </c>
    </row>
    <row r="2370" spans="1:17">
      <c r="A2370" s="36" t="s">
        <v>10325</v>
      </c>
      <c r="B2370" s="36" t="str">
        <f t="shared" si="180"/>
        <v>_23750</v>
      </c>
      <c r="C2370" s="36" t="s">
        <v>7475</v>
      </c>
      <c r="D2370" s="36" t="s">
        <v>2262</v>
      </c>
      <c r="E2370" s="36" t="str">
        <f t="shared" si="181"/>
        <v>_COLLE</v>
      </c>
      <c r="F2370" s="36" t="s">
        <v>47</v>
      </c>
      <c r="G2370" s="36" t="s">
        <v>2574</v>
      </c>
      <c r="H2370" s="36" t="str">
        <f t="shared" si="182"/>
        <v>_COENG</v>
      </c>
      <c r="I2370" s="36" t="s">
        <v>2575</v>
      </c>
      <c r="J2370" s="36" t="s">
        <v>2792</v>
      </c>
      <c r="K2370" s="36" t="str">
        <f t="shared" si="183"/>
        <v>_NCEER</v>
      </c>
      <c r="L2370" s="36" t="s">
        <v>2793</v>
      </c>
      <c r="M2370" s="36" t="s">
        <v>2794</v>
      </c>
      <c r="N2370" s="36" t="str">
        <f t="shared" si="184"/>
        <v>_NC1AD</v>
      </c>
      <c r="O2370" s="36" t="s">
        <v>2795</v>
      </c>
      <c r="P2370" s="36" t="s">
        <v>2796</v>
      </c>
      <c r="Q2370" s="36" t="s">
        <v>2797</v>
      </c>
    </row>
    <row r="2371" spans="1:17">
      <c r="A2371" s="36" t="s">
        <v>10326</v>
      </c>
      <c r="B2371" s="36" t="str">
        <f t="shared" si="180"/>
        <v>_23770</v>
      </c>
      <c r="C2371" s="36" t="s">
        <v>7476</v>
      </c>
      <c r="D2371" s="36" t="s">
        <v>2262</v>
      </c>
      <c r="E2371" s="36" t="str">
        <f t="shared" si="181"/>
        <v>_COLLE</v>
      </c>
      <c r="F2371" s="36" t="s">
        <v>47</v>
      </c>
      <c r="G2371" s="36" t="s">
        <v>2574</v>
      </c>
      <c r="H2371" s="36" t="str">
        <f t="shared" si="182"/>
        <v>_COENG</v>
      </c>
      <c r="I2371" s="36" t="s">
        <v>2575</v>
      </c>
      <c r="J2371" s="36" t="s">
        <v>2792</v>
      </c>
      <c r="K2371" s="36" t="str">
        <f t="shared" si="183"/>
        <v>_NCEER</v>
      </c>
      <c r="L2371" s="36" t="s">
        <v>2793</v>
      </c>
      <c r="M2371" s="36" t="s">
        <v>2798</v>
      </c>
      <c r="N2371" s="36" t="str">
        <f t="shared" si="184"/>
        <v>_NC1EX</v>
      </c>
      <c r="O2371" s="36" t="s">
        <v>2799</v>
      </c>
      <c r="P2371" s="36" t="s">
        <v>2800</v>
      </c>
      <c r="Q2371" s="36" t="s">
        <v>2801</v>
      </c>
    </row>
    <row r="2372" spans="1:17">
      <c r="A2372" s="36" t="s">
        <v>10327</v>
      </c>
      <c r="B2372" s="36" t="str">
        <f t="shared" ref="B2372:B2435" si="185">"_"&amp;A2372</f>
        <v>_23771</v>
      </c>
      <c r="C2372" s="36" t="s">
        <v>7477</v>
      </c>
      <c r="D2372" s="36" t="s">
        <v>2262</v>
      </c>
      <c r="E2372" s="36" t="str">
        <f t="shared" ref="E2372:E2435" si="186">"_"&amp;D2372</f>
        <v>_COLLE</v>
      </c>
      <c r="F2372" s="36" t="s">
        <v>47</v>
      </c>
      <c r="G2372" s="36" t="s">
        <v>2574</v>
      </c>
      <c r="H2372" s="36" t="str">
        <f t="shared" ref="H2372:H2435" si="187">"_"&amp;G2372</f>
        <v>_COENG</v>
      </c>
      <c r="I2372" s="36" t="s">
        <v>2575</v>
      </c>
      <c r="J2372" s="36" t="s">
        <v>2792</v>
      </c>
      <c r="K2372" s="36" t="str">
        <f t="shared" ref="K2372:K2435" si="188">"_"&amp;J2372</f>
        <v>_NCEER</v>
      </c>
      <c r="L2372" s="36" t="s">
        <v>2793</v>
      </c>
      <c r="M2372" s="36" t="s">
        <v>2798</v>
      </c>
      <c r="N2372" s="36" t="str">
        <f t="shared" ref="N2372:N2435" si="189">"_"&amp;M2372</f>
        <v>_NC1EX</v>
      </c>
      <c r="O2372" s="36" t="s">
        <v>2799</v>
      </c>
      <c r="P2372" s="36" t="s">
        <v>2800</v>
      </c>
      <c r="Q2372" s="36" t="s">
        <v>2801</v>
      </c>
    </row>
    <row r="2373" spans="1:17">
      <c r="A2373" s="36" t="s">
        <v>10328</v>
      </c>
      <c r="B2373" s="36" t="str">
        <f t="shared" si="185"/>
        <v>_23774</v>
      </c>
      <c r="C2373" s="36" t="s">
        <v>2806</v>
      </c>
      <c r="D2373" s="36" t="s">
        <v>2262</v>
      </c>
      <c r="E2373" s="36" t="str">
        <f t="shared" si="186"/>
        <v>_COLLE</v>
      </c>
      <c r="F2373" s="36" t="s">
        <v>47</v>
      </c>
      <c r="G2373" s="36" t="s">
        <v>2574</v>
      </c>
      <c r="H2373" s="36" t="str">
        <f t="shared" si="187"/>
        <v>_COENG</v>
      </c>
      <c r="I2373" s="36" t="s">
        <v>2575</v>
      </c>
      <c r="J2373" s="36" t="s">
        <v>2792</v>
      </c>
      <c r="K2373" s="36" t="str">
        <f t="shared" si="188"/>
        <v>_NCEER</v>
      </c>
      <c r="L2373" s="36" t="s">
        <v>2793</v>
      </c>
      <c r="M2373" s="36" t="s">
        <v>2802</v>
      </c>
      <c r="N2373" s="36" t="str">
        <f t="shared" si="189"/>
        <v>_NC1PR</v>
      </c>
      <c r="O2373" s="36" t="s">
        <v>2803</v>
      </c>
      <c r="P2373" s="36" t="s">
        <v>2804</v>
      </c>
      <c r="Q2373" s="36" t="s">
        <v>2805</v>
      </c>
    </row>
    <row r="2374" spans="1:17">
      <c r="A2374" s="36" t="s">
        <v>10329</v>
      </c>
      <c r="B2374" s="36" t="str">
        <f t="shared" si="185"/>
        <v>_23780</v>
      </c>
      <c r="C2374" s="36" t="s">
        <v>2807</v>
      </c>
      <c r="D2374" s="36" t="s">
        <v>2262</v>
      </c>
      <c r="E2374" s="36" t="str">
        <f t="shared" si="186"/>
        <v>_COLLE</v>
      </c>
      <c r="F2374" s="36" t="s">
        <v>47</v>
      </c>
      <c r="G2374" s="36" t="s">
        <v>2574</v>
      </c>
      <c r="H2374" s="36" t="str">
        <f t="shared" si="187"/>
        <v>_COENG</v>
      </c>
      <c r="I2374" s="36" t="s">
        <v>2575</v>
      </c>
      <c r="J2374" s="36" t="s">
        <v>2792</v>
      </c>
      <c r="K2374" s="36" t="str">
        <f t="shared" si="188"/>
        <v>_NCEER</v>
      </c>
      <c r="L2374" s="36" t="s">
        <v>2793</v>
      </c>
      <c r="M2374" s="36" t="s">
        <v>2802</v>
      </c>
      <c r="N2374" s="36" t="str">
        <f t="shared" si="189"/>
        <v>_NC1PR</v>
      </c>
      <c r="O2374" s="36" t="s">
        <v>2803</v>
      </c>
      <c r="P2374" s="36" t="s">
        <v>2804</v>
      </c>
      <c r="Q2374" s="36" t="s">
        <v>2805</v>
      </c>
    </row>
    <row r="2375" spans="1:17">
      <c r="A2375" s="36" t="s">
        <v>10330</v>
      </c>
      <c r="B2375" s="36" t="str">
        <f t="shared" si="185"/>
        <v>_23784</v>
      </c>
      <c r="C2375" s="36" t="s">
        <v>2808</v>
      </c>
      <c r="D2375" s="36" t="s">
        <v>2262</v>
      </c>
      <c r="E2375" s="36" t="str">
        <f t="shared" si="186"/>
        <v>_COLLE</v>
      </c>
      <c r="F2375" s="36" t="s">
        <v>47</v>
      </c>
      <c r="G2375" s="36" t="s">
        <v>2574</v>
      </c>
      <c r="H2375" s="36" t="str">
        <f t="shared" si="187"/>
        <v>_COENG</v>
      </c>
      <c r="I2375" s="36" t="s">
        <v>2575</v>
      </c>
      <c r="J2375" s="36" t="s">
        <v>2792</v>
      </c>
      <c r="K2375" s="36" t="str">
        <f t="shared" si="188"/>
        <v>_NCEER</v>
      </c>
      <c r="L2375" s="36" t="s">
        <v>2793</v>
      </c>
      <c r="M2375" s="36" t="s">
        <v>2802</v>
      </c>
      <c r="N2375" s="36" t="str">
        <f t="shared" si="189"/>
        <v>_NC1PR</v>
      </c>
      <c r="O2375" s="36" t="s">
        <v>2803</v>
      </c>
      <c r="P2375" s="36" t="s">
        <v>2804</v>
      </c>
      <c r="Q2375" s="36" t="s">
        <v>2805</v>
      </c>
    </row>
    <row r="2376" spans="1:17">
      <c r="A2376" s="36" t="s">
        <v>10331</v>
      </c>
      <c r="B2376" s="36" t="str">
        <f t="shared" si="185"/>
        <v>_23735</v>
      </c>
      <c r="C2376" s="36" t="s">
        <v>7478</v>
      </c>
      <c r="D2376" s="36" t="s">
        <v>2262</v>
      </c>
      <c r="E2376" s="36" t="str">
        <f t="shared" si="186"/>
        <v>_COLLE</v>
      </c>
      <c r="F2376" s="36" t="s">
        <v>47</v>
      </c>
      <c r="G2376" s="36" t="s">
        <v>2574</v>
      </c>
      <c r="H2376" s="36" t="str">
        <f t="shared" si="187"/>
        <v>_COENG</v>
      </c>
      <c r="I2376" s="36" t="s">
        <v>2575</v>
      </c>
      <c r="J2376" s="36" t="s">
        <v>2792</v>
      </c>
      <c r="K2376" s="36" t="str">
        <f t="shared" si="188"/>
        <v>_NCEER</v>
      </c>
      <c r="L2376" s="36" t="s">
        <v>2793</v>
      </c>
      <c r="M2376" s="36" t="s">
        <v>2809</v>
      </c>
      <c r="N2376" s="36" t="str">
        <f t="shared" si="189"/>
        <v>_NCEE5</v>
      </c>
      <c r="O2376" s="36" t="s">
        <v>2810</v>
      </c>
      <c r="P2376" s="36" t="s">
        <v>2811</v>
      </c>
      <c r="Q2376" s="36" t="s">
        <v>2812</v>
      </c>
    </row>
    <row r="2377" spans="1:17">
      <c r="A2377" s="36" t="s">
        <v>10332</v>
      </c>
      <c r="B2377" s="36" t="str">
        <f t="shared" si="185"/>
        <v>_23875</v>
      </c>
      <c r="C2377" s="36" t="s">
        <v>2819</v>
      </c>
      <c r="D2377" s="36" t="s">
        <v>2262</v>
      </c>
      <c r="E2377" s="36" t="str">
        <f t="shared" si="186"/>
        <v>_COLLE</v>
      </c>
      <c r="F2377" s="36" t="s">
        <v>47</v>
      </c>
      <c r="G2377" s="36" t="s">
        <v>2574</v>
      </c>
      <c r="H2377" s="36" t="str">
        <f t="shared" si="187"/>
        <v>_COENG</v>
      </c>
      <c r="I2377" s="36" t="s">
        <v>2575</v>
      </c>
      <c r="J2377" s="36" t="s">
        <v>2813</v>
      </c>
      <c r="K2377" s="36" t="str">
        <f t="shared" si="188"/>
        <v>_NFEEH</v>
      </c>
      <c r="L2377" s="36" t="s">
        <v>2814</v>
      </c>
      <c r="M2377" s="36" t="s">
        <v>2815</v>
      </c>
      <c r="N2377" s="36" t="str">
        <f t="shared" si="189"/>
        <v>_NFEE5</v>
      </c>
      <c r="O2377" s="36" t="s">
        <v>2816</v>
      </c>
      <c r="P2377" s="36" t="s">
        <v>2817</v>
      </c>
      <c r="Q2377" s="36" t="s">
        <v>2818</v>
      </c>
    </row>
    <row r="2378" spans="1:17">
      <c r="A2378" s="36" t="s">
        <v>10333</v>
      </c>
      <c r="B2378" s="36" t="str">
        <f t="shared" si="185"/>
        <v>_23876</v>
      </c>
      <c r="C2378" s="36" t="s">
        <v>2820</v>
      </c>
      <c r="D2378" s="36" t="s">
        <v>2262</v>
      </c>
      <c r="E2378" s="36" t="str">
        <f t="shared" si="186"/>
        <v>_COLLE</v>
      </c>
      <c r="F2378" s="36" t="s">
        <v>47</v>
      </c>
      <c r="G2378" s="36" t="s">
        <v>2574</v>
      </c>
      <c r="H2378" s="36" t="str">
        <f t="shared" si="187"/>
        <v>_COENG</v>
      </c>
      <c r="I2378" s="36" t="s">
        <v>2575</v>
      </c>
      <c r="J2378" s="36" t="s">
        <v>2813</v>
      </c>
      <c r="K2378" s="36" t="str">
        <f t="shared" si="188"/>
        <v>_NFEEH</v>
      </c>
      <c r="L2378" s="36" t="s">
        <v>2814</v>
      </c>
      <c r="M2378" s="36" t="s">
        <v>2815</v>
      </c>
      <c r="N2378" s="36" t="str">
        <f t="shared" si="189"/>
        <v>_NFEE5</v>
      </c>
      <c r="O2378" s="36" t="s">
        <v>2816</v>
      </c>
      <c r="P2378" s="36" t="s">
        <v>2817</v>
      </c>
      <c r="Q2378" s="36" t="s">
        <v>2818</v>
      </c>
    </row>
    <row r="2379" spans="1:17">
      <c r="A2379" s="36" t="s">
        <v>10334</v>
      </c>
      <c r="B2379" s="36" t="str">
        <f t="shared" si="185"/>
        <v>_23890</v>
      </c>
      <c r="C2379" s="36" t="s">
        <v>2825</v>
      </c>
      <c r="D2379" s="36" t="s">
        <v>2262</v>
      </c>
      <c r="E2379" s="36" t="str">
        <f t="shared" si="186"/>
        <v>_COLLE</v>
      </c>
      <c r="F2379" s="36" t="s">
        <v>47</v>
      </c>
      <c r="G2379" s="36" t="s">
        <v>2574</v>
      </c>
      <c r="H2379" s="36" t="str">
        <f t="shared" si="187"/>
        <v>_COENG</v>
      </c>
      <c r="I2379" s="36" t="s">
        <v>2575</v>
      </c>
      <c r="J2379" s="36" t="s">
        <v>2813</v>
      </c>
      <c r="K2379" s="36" t="str">
        <f t="shared" si="188"/>
        <v>_NFEEH</v>
      </c>
      <c r="L2379" s="36" t="s">
        <v>2814</v>
      </c>
      <c r="M2379" s="36" t="s">
        <v>2821</v>
      </c>
      <c r="N2379" s="36" t="str">
        <f t="shared" si="189"/>
        <v>_NFRES</v>
      </c>
      <c r="O2379" s="36" t="s">
        <v>2822</v>
      </c>
      <c r="P2379" s="36" t="s">
        <v>2823</v>
      </c>
      <c r="Q2379" s="36" t="s">
        <v>2824</v>
      </c>
    </row>
    <row r="2380" spans="1:17">
      <c r="A2380" s="36" t="s">
        <v>10335</v>
      </c>
      <c r="B2380" s="36" t="str">
        <f t="shared" si="185"/>
        <v>_23891</v>
      </c>
      <c r="C2380" s="36" t="s">
        <v>2826</v>
      </c>
      <c r="D2380" s="36" t="s">
        <v>2262</v>
      </c>
      <c r="E2380" s="36" t="str">
        <f t="shared" si="186"/>
        <v>_COLLE</v>
      </c>
      <c r="F2380" s="36" t="s">
        <v>47</v>
      </c>
      <c r="G2380" s="36" t="s">
        <v>2574</v>
      </c>
      <c r="H2380" s="36" t="str">
        <f t="shared" si="187"/>
        <v>_COENG</v>
      </c>
      <c r="I2380" s="36" t="s">
        <v>2575</v>
      </c>
      <c r="J2380" s="36" t="s">
        <v>2813</v>
      </c>
      <c r="K2380" s="36" t="str">
        <f t="shared" si="188"/>
        <v>_NFEEH</v>
      </c>
      <c r="L2380" s="36" t="s">
        <v>2814</v>
      </c>
      <c r="M2380" s="36" t="s">
        <v>2821</v>
      </c>
      <c r="N2380" s="36" t="str">
        <f t="shared" si="189"/>
        <v>_NFRES</v>
      </c>
      <c r="O2380" s="36" t="s">
        <v>2822</v>
      </c>
      <c r="P2380" s="36" t="s">
        <v>2823</v>
      </c>
      <c r="Q2380" s="36" t="s">
        <v>2824</v>
      </c>
    </row>
    <row r="2381" spans="1:17">
      <c r="A2381" s="36" t="s">
        <v>10336</v>
      </c>
      <c r="B2381" s="36" t="str">
        <f t="shared" si="185"/>
        <v>_23892</v>
      </c>
      <c r="C2381" s="36" t="s">
        <v>2827</v>
      </c>
      <c r="D2381" s="36" t="s">
        <v>2262</v>
      </c>
      <c r="E2381" s="36" t="str">
        <f t="shared" si="186"/>
        <v>_COLLE</v>
      </c>
      <c r="F2381" s="36" t="s">
        <v>47</v>
      </c>
      <c r="G2381" s="36" t="s">
        <v>2574</v>
      </c>
      <c r="H2381" s="36" t="str">
        <f t="shared" si="187"/>
        <v>_COENG</v>
      </c>
      <c r="I2381" s="36" t="s">
        <v>2575</v>
      </c>
      <c r="J2381" s="36" t="s">
        <v>2813</v>
      </c>
      <c r="K2381" s="36" t="str">
        <f t="shared" si="188"/>
        <v>_NFEEH</v>
      </c>
      <c r="L2381" s="36" t="s">
        <v>2814</v>
      </c>
      <c r="M2381" s="36" t="s">
        <v>2821</v>
      </c>
      <c r="N2381" s="36" t="str">
        <f t="shared" si="189"/>
        <v>_NFRES</v>
      </c>
      <c r="O2381" s="36" t="s">
        <v>2822</v>
      </c>
      <c r="P2381" s="36" t="s">
        <v>2823</v>
      </c>
      <c r="Q2381" s="36" t="s">
        <v>2824</v>
      </c>
    </row>
    <row r="2382" spans="1:17">
      <c r="A2382" s="36" t="s">
        <v>10337</v>
      </c>
      <c r="B2382" s="36" t="str">
        <f t="shared" si="185"/>
        <v>_23893</v>
      </c>
      <c r="C2382" s="36" t="s">
        <v>2828</v>
      </c>
      <c r="D2382" s="36" t="s">
        <v>2262</v>
      </c>
      <c r="E2382" s="36" t="str">
        <f t="shared" si="186"/>
        <v>_COLLE</v>
      </c>
      <c r="F2382" s="36" t="s">
        <v>47</v>
      </c>
      <c r="G2382" s="36" t="s">
        <v>2574</v>
      </c>
      <c r="H2382" s="36" t="str">
        <f t="shared" si="187"/>
        <v>_COENG</v>
      </c>
      <c r="I2382" s="36" t="s">
        <v>2575</v>
      </c>
      <c r="J2382" s="36" t="s">
        <v>2813</v>
      </c>
      <c r="K2382" s="36" t="str">
        <f t="shared" si="188"/>
        <v>_NFEEH</v>
      </c>
      <c r="L2382" s="36" t="s">
        <v>2814</v>
      </c>
      <c r="M2382" s="36" t="s">
        <v>2821</v>
      </c>
      <c r="N2382" s="36" t="str">
        <f t="shared" si="189"/>
        <v>_NFRES</v>
      </c>
      <c r="O2382" s="36" t="s">
        <v>2822</v>
      </c>
      <c r="P2382" s="36" t="s">
        <v>2823</v>
      </c>
      <c r="Q2382" s="36" t="s">
        <v>2824</v>
      </c>
    </row>
    <row r="2383" spans="1:17">
      <c r="A2383" s="36" t="s">
        <v>10338</v>
      </c>
      <c r="B2383" s="36" t="str">
        <f t="shared" si="185"/>
        <v>_23894</v>
      </c>
      <c r="C2383" s="36" t="s">
        <v>2829</v>
      </c>
      <c r="D2383" s="36" t="s">
        <v>2262</v>
      </c>
      <c r="E2383" s="36" t="str">
        <f t="shared" si="186"/>
        <v>_COLLE</v>
      </c>
      <c r="F2383" s="36" t="s">
        <v>47</v>
      </c>
      <c r="G2383" s="36" t="s">
        <v>2574</v>
      </c>
      <c r="H2383" s="36" t="str">
        <f t="shared" si="187"/>
        <v>_COENG</v>
      </c>
      <c r="I2383" s="36" t="s">
        <v>2575</v>
      </c>
      <c r="J2383" s="36" t="s">
        <v>2813</v>
      </c>
      <c r="K2383" s="36" t="str">
        <f t="shared" si="188"/>
        <v>_NFEEH</v>
      </c>
      <c r="L2383" s="36" t="s">
        <v>2814</v>
      </c>
      <c r="M2383" s="36" t="s">
        <v>2821</v>
      </c>
      <c r="N2383" s="36" t="str">
        <f t="shared" si="189"/>
        <v>_NFRES</v>
      </c>
      <c r="O2383" s="36" t="s">
        <v>2822</v>
      </c>
      <c r="P2383" s="36" t="s">
        <v>2823</v>
      </c>
      <c r="Q2383" s="36" t="s">
        <v>2824</v>
      </c>
    </row>
    <row r="2384" spans="1:17">
      <c r="A2384" s="36" t="s">
        <v>10339</v>
      </c>
      <c r="B2384" s="36" t="str">
        <f t="shared" si="185"/>
        <v>_23895</v>
      </c>
      <c r="C2384" s="36" t="s">
        <v>2830</v>
      </c>
      <c r="D2384" s="36" t="s">
        <v>2262</v>
      </c>
      <c r="E2384" s="36" t="str">
        <f t="shared" si="186"/>
        <v>_COLLE</v>
      </c>
      <c r="F2384" s="36" t="s">
        <v>47</v>
      </c>
      <c r="G2384" s="36" t="s">
        <v>2574</v>
      </c>
      <c r="H2384" s="36" t="str">
        <f t="shared" si="187"/>
        <v>_COENG</v>
      </c>
      <c r="I2384" s="36" t="s">
        <v>2575</v>
      </c>
      <c r="J2384" s="36" t="s">
        <v>2813</v>
      </c>
      <c r="K2384" s="36" t="str">
        <f t="shared" si="188"/>
        <v>_NFEEH</v>
      </c>
      <c r="L2384" s="36" t="s">
        <v>2814</v>
      </c>
      <c r="M2384" s="36" t="s">
        <v>2821</v>
      </c>
      <c r="N2384" s="36" t="str">
        <f t="shared" si="189"/>
        <v>_NFRES</v>
      </c>
      <c r="O2384" s="36" t="s">
        <v>2822</v>
      </c>
      <c r="P2384" s="36" t="s">
        <v>2823</v>
      </c>
      <c r="Q2384" s="36" t="s">
        <v>2824</v>
      </c>
    </row>
    <row r="2385" spans="1:17">
      <c r="A2385" s="36" t="s">
        <v>10340</v>
      </c>
      <c r="B2385" s="36" t="str">
        <f t="shared" si="185"/>
        <v>_23896</v>
      </c>
      <c r="C2385" s="36" t="s">
        <v>2831</v>
      </c>
      <c r="D2385" s="36" t="s">
        <v>2262</v>
      </c>
      <c r="E2385" s="36" t="str">
        <f t="shared" si="186"/>
        <v>_COLLE</v>
      </c>
      <c r="F2385" s="36" t="s">
        <v>47</v>
      </c>
      <c r="G2385" s="36" t="s">
        <v>2574</v>
      </c>
      <c r="H2385" s="36" t="str">
        <f t="shared" si="187"/>
        <v>_COENG</v>
      </c>
      <c r="I2385" s="36" t="s">
        <v>2575</v>
      </c>
      <c r="J2385" s="36" t="s">
        <v>2813</v>
      </c>
      <c r="K2385" s="36" t="str">
        <f t="shared" si="188"/>
        <v>_NFEEH</v>
      </c>
      <c r="L2385" s="36" t="s">
        <v>2814</v>
      </c>
      <c r="M2385" s="36" t="s">
        <v>2821</v>
      </c>
      <c r="N2385" s="36" t="str">
        <f t="shared" si="189"/>
        <v>_NFRES</v>
      </c>
      <c r="O2385" s="36" t="s">
        <v>2822</v>
      </c>
      <c r="P2385" s="36" t="s">
        <v>2823</v>
      </c>
      <c r="Q2385" s="36" t="s">
        <v>2824</v>
      </c>
    </row>
    <row r="2386" spans="1:17">
      <c r="A2386" s="36" t="s">
        <v>10341</v>
      </c>
      <c r="B2386" s="36" t="str">
        <f t="shared" si="185"/>
        <v>_23897</v>
      </c>
      <c r="C2386" s="36" t="s">
        <v>7479</v>
      </c>
      <c r="D2386" s="36" t="s">
        <v>2262</v>
      </c>
      <c r="E2386" s="36" t="str">
        <f t="shared" si="186"/>
        <v>_COLLE</v>
      </c>
      <c r="F2386" s="36" t="s">
        <v>47</v>
      </c>
      <c r="G2386" s="36" t="s">
        <v>2574</v>
      </c>
      <c r="H2386" s="36" t="str">
        <f t="shared" si="187"/>
        <v>_COENG</v>
      </c>
      <c r="I2386" s="36" t="s">
        <v>2575</v>
      </c>
      <c r="J2386" s="36" t="s">
        <v>2813</v>
      </c>
      <c r="K2386" s="36" t="str">
        <f t="shared" si="188"/>
        <v>_NFEEH</v>
      </c>
      <c r="L2386" s="36" t="s">
        <v>2814</v>
      </c>
      <c r="M2386" s="36" t="s">
        <v>2821</v>
      </c>
      <c r="N2386" s="36" t="str">
        <f t="shared" si="189"/>
        <v>_NFRES</v>
      </c>
      <c r="O2386" s="36" t="s">
        <v>2822</v>
      </c>
      <c r="P2386" s="36" t="s">
        <v>2823</v>
      </c>
      <c r="Q2386" s="36" t="s">
        <v>2824</v>
      </c>
    </row>
    <row r="2387" spans="1:17">
      <c r="A2387" s="36" t="s">
        <v>10342</v>
      </c>
      <c r="B2387" s="36" t="str">
        <f t="shared" si="185"/>
        <v>_23898</v>
      </c>
      <c r="C2387" s="36" t="s">
        <v>2832</v>
      </c>
      <c r="D2387" s="36" t="s">
        <v>2262</v>
      </c>
      <c r="E2387" s="36" t="str">
        <f t="shared" si="186"/>
        <v>_COLLE</v>
      </c>
      <c r="F2387" s="36" t="s">
        <v>47</v>
      </c>
      <c r="G2387" s="36" t="s">
        <v>2574</v>
      </c>
      <c r="H2387" s="36" t="str">
        <f t="shared" si="187"/>
        <v>_COENG</v>
      </c>
      <c r="I2387" s="36" t="s">
        <v>2575</v>
      </c>
      <c r="J2387" s="36" t="s">
        <v>2813</v>
      </c>
      <c r="K2387" s="36" t="str">
        <f t="shared" si="188"/>
        <v>_NFEEH</v>
      </c>
      <c r="L2387" s="36" t="s">
        <v>2814</v>
      </c>
      <c r="M2387" s="36" t="s">
        <v>2821</v>
      </c>
      <c r="N2387" s="36" t="str">
        <f t="shared" si="189"/>
        <v>_NFRES</v>
      </c>
      <c r="O2387" s="36" t="s">
        <v>2822</v>
      </c>
      <c r="P2387" s="36" t="s">
        <v>2823</v>
      </c>
      <c r="Q2387" s="36" t="s">
        <v>2824</v>
      </c>
    </row>
    <row r="2388" spans="1:17">
      <c r="A2388" s="36" t="s">
        <v>10343</v>
      </c>
      <c r="B2388" s="36" t="str">
        <f t="shared" si="185"/>
        <v>_23899</v>
      </c>
      <c r="C2388" s="36" t="s">
        <v>2833</v>
      </c>
      <c r="D2388" s="36" t="s">
        <v>2262</v>
      </c>
      <c r="E2388" s="36" t="str">
        <f t="shared" si="186"/>
        <v>_COLLE</v>
      </c>
      <c r="F2388" s="36" t="s">
        <v>47</v>
      </c>
      <c r="G2388" s="36" t="s">
        <v>2574</v>
      </c>
      <c r="H2388" s="36" t="str">
        <f t="shared" si="187"/>
        <v>_COENG</v>
      </c>
      <c r="I2388" s="36" t="s">
        <v>2575</v>
      </c>
      <c r="J2388" s="36" t="s">
        <v>2813</v>
      </c>
      <c r="K2388" s="36" t="str">
        <f t="shared" si="188"/>
        <v>_NFEEH</v>
      </c>
      <c r="L2388" s="36" t="s">
        <v>2814</v>
      </c>
      <c r="M2388" s="36" t="s">
        <v>2821</v>
      </c>
      <c r="N2388" s="36" t="str">
        <f t="shared" si="189"/>
        <v>_NFRES</v>
      </c>
      <c r="O2388" s="36" t="s">
        <v>2822</v>
      </c>
      <c r="P2388" s="36" t="s">
        <v>2823</v>
      </c>
      <c r="Q2388" s="36" t="s">
        <v>2824</v>
      </c>
    </row>
    <row r="2389" spans="1:17">
      <c r="A2389" s="36" t="s">
        <v>10344</v>
      </c>
      <c r="B2389" s="36" t="str">
        <f t="shared" si="185"/>
        <v>_23900</v>
      </c>
      <c r="C2389" s="36" t="s">
        <v>2834</v>
      </c>
      <c r="D2389" s="36" t="s">
        <v>2262</v>
      </c>
      <c r="E2389" s="36" t="str">
        <f t="shared" si="186"/>
        <v>_COLLE</v>
      </c>
      <c r="F2389" s="36" t="s">
        <v>47</v>
      </c>
      <c r="G2389" s="36" t="s">
        <v>2574</v>
      </c>
      <c r="H2389" s="36" t="str">
        <f t="shared" si="187"/>
        <v>_COENG</v>
      </c>
      <c r="I2389" s="36" t="s">
        <v>2575</v>
      </c>
      <c r="J2389" s="36" t="s">
        <v>2813</v>
      </c>
      <c r="K2389" s="36" t="str">
        <f t="shared" si="188"/>
        <v>_NFEEH</v>
      </c>
      <c r="L2389" s="36" t="s">
        <v>2814</v>
      </c>
      <c r="M2389" s="36" t="s">
        <v>2821</v>
      </c>
      <c r="N2389" s="36" t="str">
        <f t="shared" si="189"/>
        <v>_NFRES</v>
      </c>
      <c r="O2389" s="36" t="s">
        <v>2822</v>
      </c>
      <c r="P2389" s="36" t="s">
        <v>2823</v>
      </c>
      <c r="Q2389" s="36" t="s">
        <v>2824</v>
      </c>
    </row>
    <row r="2390" spans="1:17">
      <c r="A2390" s="36" t="s">
        <v>10345</v>
      </c>
      <c r="B2390" s="36" t="str">
        <f t="shared" si="185"/>
        <v>_12085</v>
      </c>
      <c r="C2390" s="36" t="s">
        <v>2845</v>
      </c>
      <c r="D2390" s="36" t="s">
        <v>2835</v>
      </c>
      <c r="E2390" s="36" t="str">
        <f t="shared" si="186"/>
        <v>_COLLS</v>
      </c>
      <c r="F2390" s="36" t="s">
        <v>2836</v>
      </c>
      <c r="G2390" s="36" t="s">
        <v>2837</v>
      </c>
      <c r="H2390" s="36" t="str">
        <f t="shared" si="187"/>
        <v>_COL1S</v>
      </c>
      <c r="I2390" s="36" t="s">
        <v>2838</v>
      </c>
      <c r="J2390" s="36" t="s">
        <v>2839</v>
      </c>
      <c r="K2390" s="36" t="str">
        <f t="shared" si="188"/>
        <v>_QALSD</v>
      </c>
      <c r="L2390" s="36" t="s">
        <v>2840</v>
      </c>
      <c r="M2390" s="36" t="s">
        <v>2841</v>
      </c>
      <c r="N2390" s="36" t="str">
        <f t="shared" si="189"/>
        <v>_QADAD</v>
      </c>
      <c r="O2390" s="36" t="s">
        <v>2842</v>
      </c>
      <c r="P2390" s="36" t="s">
        <v>2843</v>
      </c>
      <c r="Q2390" s="36" t="s">
        <v>2844</v>
      </c>
    </row>
    <row r="2391" spans="1:17">
      <c r="A2391" s="36" t="s">
        <v>10346</v>
      </c>
      <c r="B2391" s="36" t="str">
        <f t="shared" si="185"/>
        <v>_12086</v>
      </c>
      <c r="C2391" s="36" t="s">
        <v>2846</v>
      </c>
      <c r="D2391" s="36" t="s">
        <v>2835</v>
      </c>
      <c r="E2391" s="36" t="str">
        <f t="shared" si="186"/>
        <v>_COLLS</v>
      </c>
      <c r="F2391" s="36" t="s">
        <v>2836</v>
      </c>
      <c r="G2391" s="36" t="s">
        <v>2837</v>
      </c>
      <c r="H2391" s="36" t="str">
        <f t="shared" si="187"/>
        <v>_COL1S</v>
      </c>
      <c r="I2391" s="36" t="s">
        <v>2838</v>
      </c>
      <c r="J2391" s="36" t="s">
        <v>2839</v>
      </c>
      <c r="K2391" s="36" t="str">
        <f t="shared" si="188"/>
        <v>_QALSD</v>
      </c>
      <c r="L2391" s="36" t="s">
        <v>2840</v>
      </c>
      <c r="M2391" s="36" t="s">
        <v>2841</v>
      </c>
      <c r="N2391" s="36" t="str">
        <f t="shared" si="189"/>
        <v>_QADAD</v>
      </c>
      <c r="O2391" s="36" t="s">
        <v>2842</v>
      </c>
      <c r="P2391" s="36" t="s">
        <v>2843</v>
      </c>
      <c r="Q2391" s="36" t="s">
        <v>2844</v>
      </c>
    </row>
    <row r="2392" spans="1:17">
      <c r="A2392" s="36" t="s">
        <v>10347</v>
      </c>
      <c r="B2392" s="36" t="str">
        <f t="shared" si="185"/>
        <v>_12087</v>
      </c>
      <c r="C2392" s="36" t="s">
        <v>2847</v>
      </c>
      <c r="D2392" s="36" t="s">
        <v>2835</v>
      </c>
      <c r="E2392" s="36" t="str">
        <f t="shared" si="186"/>
        <v>_COLLS</v>
      </c>
      <c r="F2392" s="36" t="s">
        <v>2836</v>
      </c>
      <c r="G2392" s="36" t="s">
        <v>2837</v>
      </c>
      <c r="H2392" s="36" t="str">
        <f t="shared" si="187"/>
        <v>_COL1S</v>
      </c>
      <c r="I2392" s="36" t="s">
        <v>2838</v>
      </c>
      <c r="J2392" s="36" t="s">
        <v>2839</v>
      </c>
      <c r="K2392" s="36" t="str">
        <f t="shared" si="188"/>
        <v>_QALSD</v>
      </c>
      <c r="L2392" s="36" t="s">
        <v>2840</v>
      </c>
      <c r="M2392" s="36" t="s">
        <v>2841</v>
      </c>
      <c r="N2392" s="36" t="str">
        <f t="shared" si="189"/>
        <v>_QADAD</v>
      </c>
      <c r="O2392" s="36" t="s">
        <v>2842</v>
      </c>
      <c r="P2392" s="36" t="s">
        <v>2843</v>
      </c>
      <c r="Q2392" s="36" t="s">
        <v>2844</v>
      </c>
    </row>
    <row r="2393" spans="1:17">
      <c r="A2393" s="36" t="s">
        <v>10348</v>
      </c>
      <c r="B2393" s="36" t="str">
        <f t="shared" si="185"/>
        <v>_12088</v>
      </c>
      <c r="C2393" s="36" t="s">
        <v>2848</v>
      </c>
      <c r="D2393" s="36" t="s">
        <v>2835</v>
      </c>
      <c r="E2393" s="36" t="str">
        <f t="shared" si="186"/>
        <v>_COLLS</v>
      </c>
      <c r="F2393" s="36" t="s">
        <v>2836</v>
      </c>
      <c r="G2393" s="36" t="s">
        <v>2837</v>
      </c>
      <c r="H2393" s="36" t="str">
        <f t="shared" si="187"/>
        <v>_COL1S</v>
      </c>
      <c r="I2393" s="36" t="s">
        <v>2838</v>
      </c>
      <c r="J2393" s="36" t="s">
        <v>2839</v>
      </c>
      <c r="K2393" s="36" t="str">
        <f t="shared" si="188"/>
        <v>_QALSD</v>
      </c>
      <c r="L2393" s="36" t="s">
        <v>2840</v>
      </c>
      <c r="M2393" s="36" t="s">
        <v>2841</v>
      </c>
      <c r="N2393" s="36" t="str">
        <f t="shared" si="189"/>
        <v>_QADAD</v>
      </c>
      <c r="O2393" s="36" t="s">
        <v>2842</v>
      </c>
      <c r="P2393" s="36" t="s">
        <v>2843</v>
      </c>
      <c r="Q2393" s="36" t="s">
        <v>2844</v>
      </c>
    </row>
    <row r="2394" spans="1:17">
      <c r="A2394" s="36" t="s">
        <v>10349</v>
      </c>
      <c r="B2394" s="36" t="str">
        <f t="shared" si="185"/>
        <v>_12090</v>
      </c>
      <c r="C2394" s="36" t="s">
        <v>2849</v>
      </c>
      <c r="D2394" s="36" t="s">
        <v>2835</v>
      </c>
      <c r="E2394" s="36" t="str">
        <f t="shared" si="186"/>
        <v>_COLLS</v>
      </c>
      <c r="F2394" s="36" t="s">
        <v>2836</v>
      </c>
      <c r="G2394" s="36" t="s">
        <v>2837</v>
      </c>
      <c r="H2394" s="36" t="str">
        <f t="shared" si="187"/>
        <v>_COL1S</v>
      </c>
      <c r="I2394" s="36" t="s">
        <v>2838</v>
      </c>
      <c r="J2394" s="36" t="s">
        <v>2839</v>
      </c>
      <c r="K2394" s="36" t="str">
        <f t="shared" si="188"/>
        <v>_QALSD</v>
      </c>
      <c r="L2394" s="36" t="s">
        <v>2840</v>
      </c>
      <c r="M2394" s="36" t="s">
        <v>2841</v>
      </c>
      <c r="N2394" s="36" t="str">
        <f t="shared" si="189"/>
        <v>_QADAD</v>
      </c>
      <c r="O2394" s="36" t="s">
        <v>2842</v>
      </c>
      <c r="P2394" s="36" t="s">
        <v>2843</v>
      </c>
      <c r="Q2394" s="36" t="s">
        <v>2844</v>
      </c>
    </row>
    <row r="2395" spans="1:17">
      <c r="A2395" s="36" t="s">
        <v>10350</v>
      </c>
      <c r="B2395" s="36" t="str">
        <f t="shared" si="185"/>
        <v>_12092</v>
      </c>
      <c r="C2395" s="36" t="s">
        <v>6374</v>
      </c>
      <c r="D2395" s="36" t="s">
        <v>2835</v>
      </c>
      <c r="E2395" s="36" t="str">
        <f t="shared" si="186"/>
        <v>_COLLS</v>
      </c>
      <c r="F2395" s="36" t="s">
        <v>2836</v>
      </c>
      <c r="G2395" s="36" t="s">
        <v>2837</v>
      </c>
      <c r="H2395" s="36" t="str">
        <f t="shared" si="187"/>
        <v>_COL1S</v>
      </c>
      <c r="I2395" s="36" t="s">
        <v>2838</v>
      </c>
      <c r="J2395" s="36" t="s">
        <v>2839</v>
      </c>
      <c r="K2395" s="36" t="str">
        <f t="shared" si="188"/>
        <v>_QALSD</v>
      </c>
      <c r="L2395" s="36" t="s">
        <v>2840</v>
      </c>
      <c r="M2395" s="36" t="s">
        <v>2841</v>
      </c>
      <c r="N2395" s="36" t="str">
        <f t="shared" si="189"/>
        <v>_QADAD</v>
      </c>
      <c r="O2395" s="36" t="s">
        <v>2842</v>
      </c>
      <c r="P2395" s="36" t="s">
        <v>2843</v>
      </c>
      <c r="Q2395" s="36" t="s">
        <v>2844</v>
      </c>
    </row>
    <row r="2396" spans="1:17">
      <c r="A2396" s="36" t="s">
        <v>10351</v>
      </c>
      <c r="B2396" s="36" t="str">
        <f t="shared" si="185"/>
        <v>_12089</v>
      </c>
      <c r="C2396" s="36" t="s">
        <v>2854</v>
      </c>
      <c r="D2396" s="36" t="s">
        <v>2835</v>
      </c>
      <c r="E2396" s="36" t="str">
        <f t="shared" si="186"/>
        <v>_COLLS</v>
      </c>
      <c r="F2396" s="36" t="s">
        <v>2836</v>
      </c>
      <c r="G2396" s="36" t="s">
        <v>2837</v>
      </c>
      <c r="H2396" s="36" t="str">
        <f t="shared" si="187"/>
        <v>_COL1S</v>
      </c>
      <c r="I2396" s="36" t="s">
        <v>2838</v>
      </c>
      <c r="J2396" s="36" t="s">
        <v>2839</v>
      </c>
      <c r="K2396" s="36" t="str">
        <f t="shared" si="188"/>
        <v>_QALSD</v>
      </c>
      <c r="L2396" s="36" t="s">
        <v>2840</v>
      </c>
      <c r="M2396" s="36" t="s">
        <v>2850</v>
      </c>
      <c r="N2396" s="36" t="str">
        <f t="shared" si="189"/>
        <v>_QADFA</v>
      </c>
      <c r="O2396" s="36" t="s">
        <v>2851</v>
      </c>
      <c r="P2396" s="36" t="s">
        <v>2852</v>
      </c>
      <c r="Q2396" s="36" t="s">
        <v>2853</v>
      </c>
    </row>
    <row r="2397" spans="1:17">
      <c r="A2397" s="36" t="s">
        <v>10352</v>
      </c>
      <c r="B2397" s="36" t="str">
        <f t="shared" si="185"/>
        <v>_12095</v>
      </c>
      <c r="C2397" s="36" t="s">
        <v>2859</v>
      </c>
      <c r="D2397" s="36" t="s">
        <v>2835</v>
      </c>
      <c r="E2397" s="36" t="str">
        <f t="shared" si="186"/>
        <v>_COLLS</v>
      </c>
      <c r="F2397" s="36" t="s">
        <v>2836</v>
      </c>
      <c r="G2397" s="36" t="s">
        <v>2837</v>
      </c>
      <c r="H2397" s="36" t="str">
        <f t="shared" si="187"/>
        <v>_COL1S</v>
      </c>
      <c r="I2397" s="36" t="s">
        <v>2838</v>
      </c>
      <c r="J2397" s="36" t="s">
        <v>2839</v>
      </c>
      <c r="K2397" s="36" t="str">
        <f t="shared" si="188"/>
        <v>_QALSD</v>
      </c>
      <c r="L2397" s="36" t="s">
        <v>2840</v>
      </c>
      <c r="M2397" s="36" t="s">
        <v>2855</v>
      </c>
      <c r="N2397" s="36" t="str">
        <f t="shared" si="189"/>
        <v>_QADRS</v>
      </c>
      <c r="O2397" s="36" t="s">
        <v>2856</v>
      </c>
      <c r="P2397" s="36" t="s">
        <v>2857</v>
      </c>
      <c r="Q2397" s="36" t="s">
        <v>2858</v>
      </c>
    </row>
    <row r="2398" spans="1:17">
      <c r="A2398" s="36" t="s">
        <v>10353</v>
      </c>
      <c r="B2398" s="36" t="str">
        <f t="shared" si="185"/>
        <v>_12198</v>
      </c>
      <c r="C2398" s="36" t="s">
        <v>7264</v>
      </c>
      <c r="D2398" s="36" t="s">
        <v>2835</v>
      </c>
      <c r="E2398" s="36" t="str">
        <f t="shared" si="186"/>
        <v>_COLLS</v>
      </c>
      <c r="F2398" s="36" t="s">
        <v>2836</v>
      </c>
      <c r="G2398" s="36" t="s">
        <v>2837</v>
      </c>
      <c r="H2398" s="36" t="str">
        <f t="shared" si="187"/>
        <v>_COL1S</v>
      </c>
      <c r="I2398" s="36" t="s">
        <v>2838</v>
      </c>
      <c r="J2398" s="36" t="s">
        <v>2839</v>
      </c>
      <c r="K2398" s="36" t="str">
        <f t="shared" si="188"/>
        <v>_QALSD</v>
      </c>
      <c r="L2398" s="36" t="s">
        <v>2840</v>
      </c>
      <c r="M2398" s="36" t="s">
        <v>2855</v>
      </c>
      <c r="N2398" s="36" t="str">
        <f t="shared" si="189"/>
        <v>_QADRS</v>
      </c>
      <c r="O2398" s="36" t="s">
        <v>2856</v>
      </c>
      <c r="P2398" s="36" t="s">
        <v>2857</v>
      </c>
      <c r="Q2398" s="36" t="s">
        <v>2858</v>
      </c>
    </row>
    <row r="2399" spans="1:17">
      <c r="A2399" s="36" t="s">
        <v>10354</v>
      </c>
      <c r="B2399" s="36" t="str">
        <f t="shared" si="185"/>
        <v>_12199</v>
      </c>
      <c r="C2399" s="36" t="s">
        <v>2860</v>
      </c>
      <c r="D2399" s="36" t="s">
        <v>2835</v>
      </c>
      <c r="E2399" s="36" t="str">
        <f t="shared" si="186"/>
        <v>_COLLS</v>
      </c>
      <c r="F2399" s="36" t="s">
        <v>2836</v>
      </c>
      <c r="G2399" s="36" t="s">
        <v>2837</v>
      </c>
      <c r="H2399" s="36" t="str">
        <f t="shared" si="187"/>
        <v>_COL1S</v>
      </c>
      <c r="I2399" s="36" t="s">
        <v>2838</v>
      </c>
      <c r="J2399" s="36" t="s">
        <v>2839</v>
      </c>
      <c r="K2399" s="36" t="str">
        <f t="shared" si="188"/>
        <v>_QALSD</v>
      </c>
      <c r="L2399" s="36" t="s">
        <v>2840</v>
      </c>
      <c r="M2399" s="36" t="s">
        <v>2855</v>
      </c>
      <c r="N2399" s="36" t="str">
        <f t="shared" si="189"/>
        <v>_QADRS</v>
      </c>
      <c r="O2399" s="36" t="s">
        <v>2856</v>
      </c>
      <c r="P2399" s="36" t="s">
        <v>2857</v>
      </c>
      <c r="Q2399" s="36" t="s">
        <v>2858</v>
      </c>
    </row>
    <row r="2400" spans="1:17">
      <c r="A2400" s="36" t="s">
        <v>10355</v>
      </c>
      <c r="B2400" s="36" t="str">
        <f t="shared" si="185"/>
        <v>_32305</v>
      </c>
      <c r="C2400" s="36" t="s">
        <v>5642</v>
      </c>
      <c r="D2400" s="36" t="s">
        <v>2835</v>
      </c>
      <c r="E2400" s="36" t="str">
        <f t="shared" si="186"/>
        <v>_COLLS</v>
      </c>
      <c r="F2400" s="36" t="s">
        <v>2836</v>
      </c>
      <c r="G2400" s="36" t="s">
        <v>2861</v>
      </c>
      <c r="H2400" s="36" t="str">
        <f t="shared" si="187"/>
        <v>_LS1BS</v>
      </c>
      <c r="I2400" s="36" t="s">
        <v>2862</v>
      </c>
      <c r="J2400" s="36" t="s">
        <v>5636</v>
      </c>
      <c r="K2400" s="36" t="str">
        <f t="shared" si="188"/>
        <v>_CNCND</v>
      </c>
      <c r="L2400" s="36" t="s">
        <v>5637</v>
      </c>
      <c r="M2400" s="36" t="s">
        <v>5638</v>
      </c>
      <c r="N2400" s="36" t="str">
        <f t="shared" si="189"/>
        <v>_CNCN5</v>
      </c>
      <c r="O2400" s="36" t="s">
        <v>5639</v>
      </c>
      <c r="P2400" s="36" t="s">
        <v>5640</v>
      </c>
      <c r="Q2400" s="36" t="s">
        <v>5641</v>
      </c>
    </row>
    <row r="2401" spans="1:17">
      <c r="A2401" s="36" t="s">
        <v>10356</v>
      </c>
      <c r="B2401" s="36" t="str">
        <f t="shared" si="185"/>
        <v>_32307</v>
      </c>
      <c r="C2401" s="36" t="s">
        <v>5643</v>
      </c>
      <c r="D2401" s="36" t="s">
        <v>2835</v>
      </c>
      <c r="E2401" s="36" t="str">
        <f t="shared" si="186"/>
        <v>_COLLS</v>
      </c>
      <c r="F2401" s="36" t="s">
        <v>2836</v>
      </c>
      <c r="G2401" s="36" t="s">
        <v>2861</v>
      </c>
      <c r="H2401" s="36" t="str">
        <f t="shared" si="187"/>
        <v>_LS1BS</v>
      </c>
      <c r="I2401" s="36" t="s">
        <v>2862</v>
      </c>
      <c r="J2401" s="36" t="s">
        <v>5636</v>
      </c>
      <c r="K2401" s="36" t="str">
        <f t="shared" si="188"/>
        <v>_CNCND</v>
      </c>
      <c r="L2401" s="36" t="s">
        <v>5637</v>
      </c>
      <c r="M2401" s="36" t="s">
        <v>5638</v>
      </c>
      <c r="N2401" s="36" t="str">
        <f t="shared" si="189"/>
        <v>_CNCN5</v>
      </c>
      <c r="O2401" s="36" t="s">
        <v>5639</v>
      </c>
      <c r="P2401" s="36" t="s">
        <v>5640</v>
      </c>
      <c r="Q2401" s="36" t="s">
        <v>5641</v>
      </c>
    </row>
    <row r="2402" spans="1:17">
      <c r="A2402" s="36" t="s">
        <v>10357</v>
      </c>
      <c r="B2402" s="36" t="str">
        <f t="shared" si="185"/>
        <v>_12126</v>
      </c>
      <c r="C2402" s="36" t="s">
        <v>2869</v>
      </c>
      <c r="D2402" s="36" t="s">
        <v>2835</v>
      </c>
      <c r="E2402" s="36" t="str">
        <f t="shared" si="186"/>
        <v>_COLLS</v>
      </c>
      <c r="F2402" s="36" t="s">
        <v>2836</v>
      </c>
      <c r="G2402" s="36" t="s">
        <v>2861</v>
      </c>
      <c r="H2402" s="36" t="str">
        <f t="shared" si="187"/>
        <v>_LS1BS</v>
      </c>
      <c r="I2402" s="36" t="s">
        <v>2862</v>
      </c>
      <c r="J2402" s="36" t="s">
        <v>2863</v>
      </c>
      <c r="K2402" s="36" t="str">
        <f t="shared" si="188"/>
        <v>_IABSS</v>
      </c>
      <c r="L2402" s="36" t="s">
        <v>2864</v>
      </c>
      <c r="M2402" s="36" t="s">
        <v>2865</v>
      </c>
      <c r="N2402" s="36" t="str">
        <f t="shared" si="189"/>
        <v>_IAADM</v>
      </c>
      <c r="O2402" s="36" t="s">
        <v>2866</v>
      </c>
      <c r="P2402" s="36" t="s">
        <v>2867</v>
      </c>
      <c r="Q2402" s="36" t="s">
        <v>2868</v>
      </c>
    </row>
    <row r="2403" spans="1:17">
      <c r="A2403" s="36" t="s">
        <v>10358</v>
      </c>
      <c r="B2403" s="36" t="str">
        <f t="shared" si="185"/>
        <v>_12305</v>
      </c>
      <c r="C2403" s="36" t="s">
        <v>7026</v>
      </c>
      <c r="D2403" s="36" t="s">
        <v>2835</v>
      </c>
      <c r="E2403" s="36" t="str">
        <f t="shared" si="186"/>
        <v>_COLLS</v>
      </c>
      <c r="F2403" s="36" t="s">
        <v>2836</v>
      </c>
      <c r="G2403" s="36" t="s">
        <v>2861</v>
      </c>
      <c r="H2403" s="36" t="str">
        <f t="shared" si="187"/>
        <v>_LS1BS</v>
      </c>
      <c r="I2403" s="36" t="s">
        <v>2862</v>
      </c>
      <c r="J2403" s="36" t="s">
        <v>2870</v>
      </c>
      <c r="K2403" s="36" t="str">
        <f t="shared" si="188"/>
        <v>_IBIBI</v>
      </c>
      <c r="L2403" s="36" t="s">
        <v>2871</v>
      </c>
      <c r="M2403" s="36" t="s">
        <v>2872</v>
      </c>
      <c r="N2403" s="36" t="str">
        <f t="shared" si="189"/>
        <v>_IBADM</v>
      </c>
      <c r="O2403" s="36" t="s">
        <v>2873</v>
      </c>
      <c r="P2403" s="36" t="s">
        <v>2874</v>
      </c>
      <c r="Q2403" s="36" t="s">
        <v>2875</v>
      </c>
    </row>
    <row r="2404" spans="1:17">
      <c r="A2404" s="36" t="s">
        <v>10359</v>
      </c>
      <c r="B2404" s="36" t="str">
        <f t="shared" si="185"/>
        <v>_12309</v>
      </c>
      <c r="C2404" s="36" t="s">
        <v>2876</v>
      </c>
      <c r="D2404" s="36" t="s">
        <v>2835</v>
      </c>
      <c r="E2404" s="36" t="str">
        <f t="shared" si="186"/>
        <v>_COLLS</v>
      </c>
      <c r="F2404" s="36" t="s">
        <v>2836</v>
      </c>
      <c r="G2404" s="36" t="s">
        <v>2861</v>
      </c>
      <c r="H2404" s="36" t="str">
        <f t="shared" si="187"/>
        <v>_LS1BS</v>
      </c>
      <c r="I2404" s="36" t="s">
        <v>2862</v>
      </c>
      <c r="J2404" s="36" t="s">
        <v>2870</v>
      </c>
      <c r="K2404" s="36" t="str">
        <f t="shared" si="188"/>
        <v>_IBIBI</v>
      </c>
      <c r="L2404" s="36" t="s">
        <v>2871</v>
      </c>
      <c r="M2404" s="36" t="s">
        <v>2872</v>
      </c>
      <c r="N2404" s="36" t="str">
        <f t="shared" si="189"/>
        <v>_IBADM</v>
      </c>
      <c r="O2404" s="36" t="s">
        <v>2873</v>
      </c>
      <c r="P2404" s="36" t="s">
        <v>2874</v>
      </c>
      <c r="Q2404" s="36" t="s">
        <v>2875</v>
      </c>
    </row>
    <row r="2405" spans="1:17">
      <c r="A2405" s="36" t="s">
        <v>10360</v>
      </c>
      <c r="B2405" s="36" t="str">
        <f t="shared" si="185"/>
        <v>_12310</v>
      </c>
      <c r="C2405" s="36" t="s">
        <v>7027</v>
      </c>
      <c r="D2405" s="36" t="s">
        <v>2835</v>
      </c>
      <c r="E2405" s="36" t="str">
        <f t="shared" si="186"/>
        <v>_COLLS</v>
      </c>
      <c r="F2405" s="36" t="s">
        <v>2836</v>
      </c>
      <c r="G2405" s="36" t="s">
        <v>2861</v>
      </c>
      <c r="H2405" s="36" t="str">
        <f t="shared" si="187"/>
        <v>_LS1BS</v>
      </c>
      <c r="I2405" s="36" t="s">
        <v>2862</v>
      </c>
      <c r="J2405" s="36" t="s">
        <v>2870</v>
      </c>
      <c r="K2405" s="36" t="str">
        <f t="shared" si="188"/>
        <v>_IBIBI</v>
      </c>
      <c r="L2405" s="36" t="s">
        <v>2871</v>
      </c>
      <c r="M2405" s="36" t="s">
        <v>2872</v>
      </c>
      <c r="N2405" s="36" t="str">
        <f t="shared" si="189"/>
        <v>_IBADM</v>
      </c>
      <c r="O2405" s="36" t="s">
        <v>2873</v>
      </c>
      <c r="P2405" s="36" t="s">
        <v>2874</v>
      </c>
      <c r="Q2405" s="36" t="s">
        <v>2875</v>
      </c>
    </row>
    <row r="2406" spans="1:17">
      <c r="A2406" s="36" t="s">
        <v>10361</v>
      </c>
      <c r="B2406" s="36" t="str">
        <f t="shared" si="185"/>
        <v>_12311</v>
      </c>
      <c r="C2406" s="36" t="s">
        <v>7028</v>
      </c>
      <c r="D2406" s="36" t="s">
        <v>2835</v>
      </c>
      <c r="E2406" s="36" t="str">
        <f t="shared" si="186"/>
        <v>_COLLS</v>
      </c>
      <c r="F2406" s="36" t="s">
        <v>2836</v>
      </c>
      <c r="G2406" s="36" t="s">
        <v>2861</v>
      </c>
      <c r="H2406" s="36" t="str">
        <f t="shared" si="187"/>
        <v>_LS1BS</v>
      </c>
      <c r="I2406" s="36" t="s">
        <v>2862</v>
      </c>
      <c r="J2406" s="36" t="s">
        <v>2870</v>
      </c>
      <c r="K2406" s="36" t="str">
        <f t="shared" si="188"/>
        <v>_IBIBI</v>
      </c>
      <c r="L2406" s="36" t="s">
        <v>2871</v>
      </c>
      <c r="M2406" s="36" t="s">
        <v>2872</v>
      </c>
      <c r="N2406" s="36" t="str">
        <f t="shared" si="189"/>
        <v>_IBADM</v>
      </c>
      <c r="O2406" s="36" t="s">
        <v>2873</v>
      </c>
      <c r="P2406" s="36" t="s">
        <v>2874</v>
      </c>
      <c r="Q2406" s="36" t="s">
        <v>2875</v>
      </c>
    </row>
    <row r="2407" spans="1:17">
      <c r="A2407" s="36" t="s">
        <v>10362</v>
      </c>
      <c r="B2407" s="36" t="str">
        <f t="shared" si="185"/>
        <v>_12332</v>
      </c>
      <c r="C2407" s="36" t="s">
        <v>2879</v>
      </c>
      <c r="D2407" s="36" t="s">
        <v>2835</v>
      </c>
      <c r="E2407" s="36" t="str">
        <f t="shared" si="186"/>
        <v>_COLLS</v>
      </c>
      <c r="F2407" s="36" t="s">
        <v>2836</v>
      </c>
      <c r="G2407" s="36" t="s">
        <v>2861</v>
      </c>
      <c r="H2407" s="36" t="str">
        <f t="shared" si="187"/>
        <v>_LS1BS</v>
      </c>
      <c r="I2407" s="36" t="s">
        <v>2862</v>
      </c>
      <c r="J2407" s="36" t="s">
        <v>2870</v>
      </c>
      <c r="K2407" s="36" t="str">
        <f t="shared" si="188"/>
        <v>_IBIBI</v>
      </c>
      <c r="L2407" s="36" t="s">
        <v>2871</v>
      </c>
      <c r="M2407" s="36" t="s">
        <v>2872</v>
      </c>
      <c r="N2407" s="36" t="str">
        <f t="shared" si="189"/>
        <v>_IBADM</v>
      </c>
      <c r="O2407" s="36" t="s">
        <v>2873</v>
      </c>
      <c r="P2407" s="36" t="s">
        <v>2877</v>
      </c>
      <c r="Q2407" s="36" t="s">
        <v>2878</v>
      </c>
    </row>
    <row r="2408" spans="1:17">
      <c r="A2408" s="36" t="s">
        <v>10363</v>
      </c>
      <c r="B2408" s="36" t="str">
        <f t="shared" si="185"/>
        <v>_12333</v>
      </c>
      <c r="C2408" s="36" t="s">
        <v>2880</v>
      </c>
      <c r="D2408" s="36" t="s">
        <v>2835</v>
      </c>
      <c r="E2408" s="36" t="str">
        <f t="shared" si="186"/>
        <v>_COLLS</v>
      </c>
      <c r="F2408" s="36" t="s">
        <v>2836</v>
      </c>
      <c r="G2408" s="36" t="s">
        <v>2861</v>
      </c>
      <c r="H2408" s="36" t="str">
        <f t="shared" si="187"/>
        <v>_LS1BS</v>
      </c>
      <c r="I2408" s="36" t="s">
        <v>2862</v>
      </c>
      <c r="J2408" s="36" t="s">
        <v>2870</v>
      </c>
      <c r="K2408" s="36" t="str">
        <f t="shared" si="188"/>
        <v>_IBIBI</v>
      </c>
      <c r="L2408" s="36" t="s">
        <v>2871</v>
      </c>
      <c r="M2408" s="36" t="s">
        <v>2872</v>
      </c>
      <c r="N2408" s="36" t="str">
        <f t="shared" si="189"/>
        <v>_IBADM</v>
      </c>
      <c r="O2408" s="36" t="s">
        <v>2873</v>
      </c>
      <c r="P2408" s="36" t="s">
        <v>2877</v>
      </c>
      <c r="Q2408" s="36" t="s">
        <v>2878</v>
      </c>
    </row>
    <row r="2409" spans="1:17">
      <c r="A2409" s="36" t="s">
        <v>10364</v>
      </c>
      <c r="B2409" s="36" t="str">
        <f t="shared" si="185"/>
        <v>_12334</v>
      </c>
      <c r="C2409" s="36" t="s">
        <v>2881</v>
      </c>
      <c r="D2409" s="36" t="s">
        <v>2835</v>
      </c>
      <c r="E2409" s="36" t="str">
        <f t="shared" si="186"/>
        <v>_COLLS</v>
      </c>
      <c r="F2409" s="36" t="s">
        <v>2836</v>
      </c>
      <c r="G2409" s="36" t="s">
        <v>2861</v>
      </c>
      <c r="H2409" s="36" t="str">
        <f t="shared" si="187"/>
        <v>_LS1BS</v>
      </c>
      <c r="I2409" s="36" t="s">
        <v>2862</v>
      </c>
      <c r="J2409" s="36" t="s">
        <v>2870</v>
      </c>
      <c r="K2409" s="36" t="str">
        <f t="shared" si="188"/>
        <v>_IBIBI</v>
      </c>
      <c r="L2409" s="36" t="s">
        <v>2871</v>
      </c>
      <c r="M2409" s="36" t="s">
        <v>2872</v>
      </c>
      <c r="N2409" s="36" t="str">
        <f t="shared" si="189"/>
        <v>_IBADM</v>
      </c>
      <c r="O2409" s="36" t="s">
        <v>2873</v>
      </c>
      <c r="P2409" s="36" t="s">
        <v>2877</v>
      </c>
      <c r="Q2409" s="36" t="s">
        <v>2878</v>
      </c>
    </row>
    <row r="2410" spans="1:17">
      <c r="A2410" s="36" t="s">
        <v>10365</v>
      </c>
      <c r="B2410" s="36" t="str">
        <f t="shared" si="185"/>
        <v>_12307</v>
      </c>
      <c r="C2410" s="36" t="s">
        <v>2886</v>
      </c>
      <c r="D2410" s="36" t="s">
        <v>2835</v>
      </c>
      <c r="E2410" s="36" t="str">
        <f t="shared" si="186"/>
        <v>_COLLS</v>
      </c>
      <c r="F2410" s="36" t="s">
        <v>2836</v>
      </c>
      <c r="G2410" s="36" t="s">
        <v>2861</v>
      </c>
      <c r="H2410" s="36" t="str">
        <f t="shared" si="187"/>
        <v>_LS1BS</v>
      </c>
      <c r="I2410" s="36" t="s">
        <v>2862</v>
      </c>
      <c r="J2410" s="36" t="s">
        <v>2870</v>
      </c>
      <c r="K2410" s="36" t="str">
        <f t="shared" si="188"/>
        <v>_IBIBI</v>
      </c>
      <c r="L2410" s="36" t="s">
        <v>2871</v>
      </c>
      <c r="M2410" s="36" t="s">
        <v>2882</v>
      </c>
      <c r="N2410" s="36" t="str">
        <f t="shared" si="189"/>
        <v>_IBBTL</v>
      </c>
      <c r="O2410" s="36" t="s">
        <v>2883</v>
      </c>
      <c r="P2410" s="36" t="s">
        <v>2884</v>
      </c>
      <c r="Q2410" s="36" t="s">
        <v>2885</v>
      </c>
    </row>
    <row r="2411" spans="1:17">
      <c r="A2411" s="36" t="s">
        <v>10366</v>
      </c>
      <c r="B2411" s="36" t="str">
        <f t="shared" si="185"/>
        <v>_12308</v>
      </c>
      <c r="C2411" s="36" t="s">
        <v>2887</v>
      </c>
      <c r="D2411" s="36" t="s">
        <v>2835</v>
      </c>
      <c r="E2411" s="36" t="str">
        <f t="shared" si="186"/>
        <v>_COLLS</v>
      </c>
      <c r="F2411" s="36" t="s">
        <v>2836</v>
      </c>
      <c r="G2411" s="36" t="s">
        <v>2861</v>
      </c>
      <c r="H2411" s="36" t="str">
        <f t="shared" si="187"/>
        <v>_LS1BS</v>
      </c>
      <c r="I2411" s="36" t="s">
        <v>2862</v>
      </c>
      <c r="J2411" s="36" t="s">
        <v>2870</v>
      </c>
      <c r="K2411" s="36" t="str">
        <f t="shared" si="188"/>
        <v>_IBIBI</v>
      </c>
      <c r="L2411" s="36" t="s">
        <v>2871</v>
      </c>
      <c r="M2411" s="36" t="s">
        <v>2882</v>
      </c>
      <c r="N2411" s="36" t="str">
        <f t="shared" si="189"/>
        <v>_IBBTL</v>
      </c>
      <c r="O2411" s="36" t="s">
        <v>2883</v>
      </c>
      <c r="P2411" s="36" t="s">
        <v>2884</v>
      </c>
      <c r="Q2411" s="36" t="s">
        <v>2885</v>
      </c>
    </row>
    <row r="2412" spans="1:17">
      <c r="A2412" s="36" t="s">
        <v>10367</v>
      </c>
      <c r="B2412" s="36" t="str">
        <f t="shared" si="185"/>
        <v>_12314</v>
      </c>
      <c r="C2412" s="36" t="s">
        <v>7033</v>
      </c>
      <c r="D2412" s="36" t="s">
        <v>2835</v>
      </c>
      <c r="E2412" s="36" t="str">
        <f t="shared" si="186"/>
        <v>_COLLS</v>
      </c>
      <c r="F2412" s="36" t="s">
        <v>2836</v>
      </c>
      <c r="G2412" s="36" t="s">
        <v>2861</v>
      </c>
      <c r="H2412" s="36" t="str">
        <f t="shared" si="187"/>
        <v>_LS1BS</v>
      </c>
      <c r="I2412" s="36" t="s">
        <v>2862</v>
      </c>
      <c r="J2412" s="36" t="s">
        <v>2870</v>
      </c>
      <c r="K2412" s="36" t="str">
        <f t="shared" si="188"/>
        <v>_IBIBI</v>
      </c>
      <c r="L2412" s="36" t="s">
        <v>2871</v>
      </c>
      <c r="M2412" s="36" t="s">
        <v>7029</v>
      </c>
      <c r="N2412" s="36" t="str">
        <f t="shared" si="189"/>
        <v>_IBFAC</v>
      </c>
      <c r="O2412" s="36" t="s">
        <v>7030</v>
      </c>
      <c r="P2412" s="36" t="s">
        <v>7031</v>
      </c>
      <c r="Q2412" s="36" t="s">
        <v>7032</v>
      </c>
    </row>
    <row r="2413" spans="1:17">
      <c r="A2413" s="36" t="s">
        <v>10368</v>
      </c>
      <c r="B2413" s="36" t="str">
        <f t="shared" si="185"/>
        <v>_12336</v>
      </c>
      <c r="C2413" s="36" t="s">
        <v>2892</v>
      </c>
      <c r="D2413" s="36" t="s">
        <v>2835</v>
      </c>
      <c r="E2413" s="36" t="str">
        <f t="shared" si="186"/>
        <v>_COLLS</v>
      </c>
      <c r="F2413" s="36" t="s">
        <v>2836</v>
      </c>
      <c r="G2413" s="36" t="s">
        <v>2861</v>
      </c>
      <c r="H2413" s="36" t="str">
        <f t="shared" si="187"/>
        <v>_LS1BS</v>
      </c>
      <c r="I2413" s="36" t="s">
        <v>2862</v>
      </c>
      <c r="J2413" s="36" t="s">
        <v>2870</v>
      </c>
      <c r="K2413" s="36" t="str">
        <f t="shared" si="188"/>
        <v>_IBIBI</v>
      </c>
      <c r="L2413" s="36" t="s">
        <v>2871</v>
      </c>
      <c r="M2413" s="36" t="s">
        <v>2888</v>
      </c>
      <c r="N2413" s="36" t="str">
        <f t="shared" si="189"/>
        <v>_IBRCH</v>
      </c>
      <c r="O2413" s="36" t="s">
        <v>2889</v>
      </c>
      <c r="P2413" s="36" t="s">
        <v>2890</v>
      </c>
      <c r="Q2413" s="36" t="s">
        <v>2891</v>
      </c>
    </row>
    <row r="2414" spans="1:17">
      <c r="A2414" s="36" t="s">
        <v>10369</v>
      </c>
      <c r="B2414" s="36" t="str">
        <f t="shared" si="185"/>
        <v>_12337</v>
      </c>
      <c r="C2414" s="36" t="s">
        <v>2893</v>
      </c>
      <c r="D2414" s="36" t="s">
        <v>2835</v>
      </c>
      <c r="E2414" s="36" t="str">
        <f t="shared" si="186"/>
        <v>_COLLS</v>
      </c>
      <c r="F2414" s="36" t="s">
        <v>2836</v>
      </c>
      <c r="G2414" s="36" t="s">
        <v>2861</v>
      </c>
      <c r="H2414" s="36" t="str">
        <f t="shared" si="187"/>
        <v>_LS1BS</v>
      </c>
      <c r="I2414" s="36" t="s">
        <v>2862</v>
      </c>
      <c r="J2414" s="36" t="s">
        <v>2870</v>
      </c>
      <c r="K2414" s="36" t="str">
        <f t="shared" si="188"/>
        <v>_IBIBI</v>
      </c>
      <c r="L2414" s="36" t="s">
        <v>2871</v>
      </c>
      <c r="M2414" s="36" t="s">
        <v>2888</v>
      </c>
      <c r="N2414" s="36" t="str">
        <f t="shared" si="189"/>
        <v>_IBRCH</v>
      </c>
      <c r="O2414" s="36" t="s">
        <v>2889</v>
      </c>
      <c r="P2414" s="36" t="s">
        <v>2890</v>
      </c>
      <c r="Q2414" s="36" t="s">
        <v>2891</v>
      </c>
    </row>
    <row r="2415" spans="1:17">
      <c r="A2415" s="36" t="s">
        <v>10370</v>
      </c>
      <c r="B2415" s="36" t="str">
        <f t="shared" si="185"/>
        <v>_12300</v>
      </c>
      <c r="C2415" s="36" t="s">
        <v>2898</v>
      </c>
      <c r="D2415" s="36" t="s">
        <v>2835</v>
      </c>
      <c r="E2415" s="36" t="str">
        <f t="shared" si="186"/>
        <v>_COLLS</v>
      </c>
      <c r="F2415" s="36" t="s">
        <v>2836</v>
      </c>
      <c r="G2415" s="36" t="s">
        <v>2861</v>
      </c>
      <c r="H2415" s="36" t="str">
        <f t="shared" si="187"/>
        <v>_LS1BS</v>
      </c>
      <c r="I2415" s="36" t="s">
        <v>2862</v>
      </c>
      <c r="J2415" s="36" t="s">
        <v>2870</v>
      </c>
      <c r="K2415" s="36" t="str">
        <f t="shared" si="188"/>
        <v>_IBIBI</v>
      </c>
      <c r="L2415" s="36" t="s">
        <v>2871</v>
      </c>
      <c r="M2415" s="36" t="s">
        <v>2894</v>
      </c>
      <c r="N2415" s="36" t="str">
        <f t="shared" si="189"/>
        <v>_IBRES</v>
      </c>
      <c r="O2415" s="36" t="s">
        <v>2895</v>
      </c>
      <c r="P2415" s="36" t="s">
        <v>2896</v>
      </c>
      <c r="Q2415" s="36" t="s">
        <v>2897</v>
      </c>
    </row>
    <row r="2416" spans="1:17">
      <c r="A2416" s="36" t="s">
        <v>10371</v>
      </c>
      <c r="B2416" s="36" t="str">
        <f t="shared" si="185"/>
        <v>_12115</v>
      </c>
      <c r="C2416" s="36" t="s">
        <v>2905</v>
      </c>
      <c r="D2416" s="36" t="s">
        <v>2835</v>
      </c>
      <c r="E2416" s="36" t="str">
        <f t="shared" si="186"/>
        <v>_COLLS</v>
      </c>
      <c r="F2416" s="36" t="s">
        <v>2836</v>
      </c>
      <c r="G2416" s="36" t="s">
        <v>2861</v>
      </c>
      <c r="H2416" s="36" t="str">
        <f t="shared" si="187"/>
        <v>_LS1BS</v>
      </c>
      <c r="I2416" s="36" t="s">
        <v>2862</v>
      </c>
      <c r="J2416" s="36" t="s">
        <v>2899</v>
      </c>
      <c r="K2416" s="36" t="str">
        <f t="shared" si="188"/>
        <v>_IDBSD</v>
      </c>
      <c r="L2416" s="36" t="s">
        <v>2900</v>
      </c>
      <c r="M2416" s="36" t="s">
        <v>2901</v>
      </c>
      <c r="N2416" s="36" t="str">
        <f t="shared" si="189"/>
        <v>_IDADM</v>
      </c>
      <c r="O2416" s="36" t="s">
        <v>2902</v>
      </c>
      <c r="P2416" s="36" t="s">
        <v>2903</v>
      </c>
      <c r="Q2416" s="36" t="s">
        <v>2904</v>
      </c>
    </row>
    <row r="2417" spans="1:17">
      <c r="A2417" s="36" t="s">
        <v>10372</v>
      </c>
      <c r="B2417" s="36" t="str">
        <f t="shared" si="185"/>
        <v>_12117</v>
      </c>
      <c r="C2417" s="36" t="s">
        <v>2906</v>
      </c>
      <c r="D2417" s="36" t="s">
        <v>2835</v>
      </c>
      <c r="E2417" s="36" t="str">
        <f t="shared" si="186"/>
        <v>_COLLS</v>
      </c>
      <c r="F2417" s="36" t="s">
        <v>2836</v>
      </c>
      <c r="G2417" s="36" t="s">
        <v>2861</v>
      </c>
      <c r="H2417" s="36" t="str">
        <f t="shared" si="187"/>
        <v>_LS1BS</v>
      </c>
      <c r="I2417" s="36" t="s">
        <v>2862</v>
      </c>
      <c r="J2417" s="36" t="s">
        <v>2899</v>
      </c>
      <c r="K2417" s="36" t="str">
        <f t="shared" si="188"/>
        <v>_IDBSD</v>
      </c>
      <c r="L2417" s="36" t="s">
        <v>2900</v>
      </c>
      <c r="M2417" s="36" t="s">
        <v>2901</v>
      </c>
      <c r="N2417" s="36" t="str">
        <f t="shared" si="189"/>
        <v>_IDADM</v>
      </c>
      <c r="O2417" s="36" t="s">
        <v>2902</v>
      </c>
      <c r="P2417" s="36" t="s">
        <v>2903</v>
      </c>
      <c r="Q2417" s="36" t="s">
        <v>2904</v>
      </c>
    </row>
    <row r="2418" spans="1:17">
      <c r="A2418" s="36" t="s">
        <v>10373</v>
      </c>
      <c r="B2418" s="36" t="str">
        <f t="shared" si="185"/>
        <v>_12118</v>
      </c>
      <c r="C2418" s="36" t="s">
        <v>2907</v>
      </c>
      <c r="D2418" s="36" t="s">
        <v>2835</v>
      </c>
      <c r="E2418" s="36" t="str">
        <f t="shared" si="186"/>
        <v>_COLLS</v>
      </c>
      <c r="F2418" s="36" t="s">
        <v>2836</v>
      </c>
      <c r="G2418" s="36" t="s">
        <v>2861</v>
      </c>
      <c r="H2418" s="36" t="str">
        <f t="shared" si="187"/>
        <v>_LS1BS</v>
      </c>
      <c r="I2418" s="36" t="s">
        <v>2862</v>
      </c>
      <c r="J2418" s="36" t="s">
        <v>2899</v>
      </c>
      <c r="K2418" s="36" t="str">
        <f t="shared" si="188"/>
        <v>_IDBSD</v>
      </c>
      <c r="L2418" s="36" t="s">
        <v>2900</v>
      </c>
      <c r="M2418" s="36" t="s">
        <v>2901</v>
      </c>
      <c r="N2418" s="36" t="str">
        <f t="shared" si="189"/>
        <v>_IDADM</v>
      </c>
      <c r="O2418" s="36" t="s">
        <v>2902</v>
      </c>
      <c r="P2418" s="36" t="s">
        <v>2903</v>
      </c>
      <c r="Q2418" s="36" t="s">
        <v>2904</v>
      </c>
    </row>
    <row r="2419" spans="1:17">
      <c r="A2419" s="36" t="s">
        <v>10374</v>
      </c>
      <c r="B2419" s="36" t="str">
        <f t="shared" si="185"/>
        <v>_12119</v>
      </c>
      <c r="C2419" s="36" t="s">
        <v>2908</v>
      </c>
      <c r="D2419" s="36" t="s">
        <v>2835</v>
      </c>
      <c r="E2419" s="36" t="str">
        <f t="shared" si="186"/>
        <v>_COLLS</v>
      </c>
      <c r="F2419" s="36" t="s">
        <v>2836</v>
      </c>
      <c r="G2419" s="36" t="s">
        <v>2861</v>
      </c>
      <c r="H2419" s="36" t="str">
        <f t="shared" si="187"/>
        <v>_LS1BS</v>
      </c>
      <c r="I2419" s="36" t="s">
        <v>2862</v>
      </c>
      <c r="J2419" s="36" t="s">
        <v>2899</v>
      </c>
      <c r="K2419" s="36" t="str">
        <f t="shared" si="188"/>
        <v>_IDBSD</v>
      </c>
      <c r="L2419" s="36" t="s">
        <v>2900</v>
      </c>
      <c r="M2419" s="36" t="s">
        <v>2901</v>
      </c>
      <c r="N2419" s="36" t="str">
        <f t="shared" si="189"/>
        <v>_IDADM</v>
      </c>
      <c r="O2419" s="36" t="s">
        <v>2902</v>
      </c>
      <c r="P2419" s="36" t="s">
        <v>2903</v>
      </c>
      <c r="Q2419" s="36" t="s">
        <v>2904</v>
      </c>
    </row>
    <row r="2420" spans="1:17">
      <c r="A2420" s="36" t="s">
        <v>12388</v>
      </c>
      <c r="B2420" s="36" t="str">
        <f t="shared" si="185"/>
        <v>_12120</v>
      </c>
      <c r="C2420" s="36" t="s">
        <v>12389</v>
      </c>
      <c r="D2420" s="36" t="s">
        <v>2835</v>
      </c>
      <c r="E2420" s="36" t="str">
        <f t="shared" si="186"/>
        <v>_COLLS</v>
      </c>
      <c r="F2420" s="36" t="s">
        <v>2836</v>
      </c>
      <c r="G2420" s="36" t="s">
        <v>2861</v>
      </c>
      <c r="H2420" s="36" t="str">
        <f t="shared" si="187"/>
        <v>_LS1BS</v>
      </c>
      <c r="I2420" s="36" t="s">
        <v>2862</v>
      </c>
      <c r="J2420" s="36" t="s">
        <v>2899</v>
      </c>
      <c r="K2420" s="36" t="str">
        <f t="shared" si="188"/>
        <v>_IDBSD</v>
      </c>
      <c r="L2420" s="36" t="s">
        <v>2900</v>
      </c>
      <c r="M2420" s="36" t="s">
        <v>2901</v>
      </c>
      <c r="N2420" s="36" t="str">
        <f t="shared" si="189"/>
        <v>_IDADM</v>
      </c>
      <c r="O2420" s="36" t="s">
        <v>2902</v>
      </c>
      <c r="P2420" s="36" t="s">
        <v>2903</v>
      </c>
      <c r="Q2420" s="36" t="s">
        <v>2904</v>
      </c>
    </row>
    <row r="2421" spans="1:17">
      <c r="A2421" s="36" t="s">
        <v>10375</v>
      </c>
      <c r="B2421" s="36" t="str">
        <f t="shared" si="185"/>
        <v>_12116</v>
      </c>
      <c r="C2421" s="36" t="s">
        <v>2911</v>
      </c>
      <c r="D2421" s="36" t="s">
        <v>2835</v>
      </c>
      <c r="E2421" s="36" t="str">
        <f t="shared" si="186"/>
        <v>_COLLS</v>
      </c>
      <c r="F2421" s="36" t="s">
        <v>2836</v>
      </c>
      <c r="G2421" s="36" t="s">
        <v>2861</v>
      </c>
      <c r="H2421" s="36" t="str">
        <f t="shared" si="187"/>
        <v>_LS1BS</v>
      </c>
      <c r="I2421" s="36" t="s">
        <v>2862</v>
      </c>
      <c r="J2421" s="36" t="s">
        <v>2899</v>
      </c>
      <c r="K2421" s="36" t="str">
        <f t="shared" si="188"/>
        <v>_IDBSD</v>
      </c>
      <c r="L2421" s="36" t="s">
        <v>2900</v>
      </c>
      <c r="M2421" s="36" t="s">
        <v>2901</v>
      </c>
      <c r="N2421" s="36" t="str">
        <f t="shared" si="189"/>
        <v>_IDADM</v>
      </c>
      <c r="O2421" s="36" t="s">
        <v>2902</v>
      </c>
      <c r="P2421" s="36" t="s">
        <v>2909</v>
      </c>
      <c r="Q2421" s="36" t="s">
        <v>2910</v>
      </c>
    </row>
    <row r="2422" spans="1:17">
      <c r="A2422" s="36" t="s">
        <v>10376</v>
      </c>
      <c r="B2422" s="36" t="str">
        <f t="shared" si="185"/>
        <v>_12350</v>
      </c>
      <c r="C2422" s="36" t="s">
        <v>2916</v>
      </c>
      <c r="D2422" s="36" t="s">
        <v>2835</v>
      </c>
      <c r="E2422" s="36" t="str">
        <f t="shared" si="186"/>
        <v>_COLLS</v>
      </c>
      <c r="F2422" s="36" t="s">
        <v>2836</v>
      </c>
      <c r="G2422" s="36" t="s">
        <v>2861</v>
      </c>
      <c r="H2422" s="36" t="str">
        <f t="shared" si="187"/>
        <v>_LS1BS</v>
      </c>
      <c r="I2422" s="36" t="s">
        <v>2862</v>
      </c>
      <c r="J2422" s="36" t="s">
        <v>2899</v>
      </c>
      <c r="K2422" s="36" t="str">
        <f t="shared" si="188"/>
        <v>_IDBSD</v>
      </c>
      <c r="L2422" s="36" t="s">
        <v>2900</v>
      </c>
      <c r="M2422" s="36" t="s">
        <v>2912</v>
      </c>
      <c r="N2422" s="36" t="str">
        <f t="shared" si="189"/>
        <v>_IDFAC</v>
      </c>
      <c r="O2422" s="36" t="s">
        <v>2913</v>
      </c>
      <c r="P2422" s="36" t="s">
        <v>2914</v>
      </c>
      <c r="Q2422" s="36" t="s">
        <v>2915</v>
      </c>
    </row>
    <row r="2423" spans="1:17">
      <c r="A2423" s="36" t="s">
        <v>10377</v>
      </c>
      <c r="B2423" s="36" t="str">
        <f t="shared" si="185"/>
        <v>_12340</v>
      </c>
      <c r="C2423" s="36" t="s">
        <v>2916</v>
      </c>
      <c r="D2423" s="36" t="s">
        <v>2835</v>
      </c>
      <c r="E2423" s="36" t="str">
        <f t="shared" si="186"/>
        <v>_COLLS</v>
      </c>
      <c r="F2423" s="36" t="s">
        <v>2836</v>
      </c>
      <c r="G2423" s="36" t="s">
        <v>2861</v>
      </c>
      <c r="H2423" s="36" t="str">
        <f t="shared" si="187"/>
        <v>_LS1BS</v>
      </c>
      <c r="I2423" s="36" t="s">
        <v>2862</v>
      </c>
      <c r="J2423" s="36" t="s">
        <v>2899</v>
      </c>
      <c r="K2423" s="36" t="str">
        <f t="shared" si="188"/>
        <v>_IDBSD</v>
      </c>
      <c r="L2423" s="36" t="s">
        <v>2900</v>
      </c>
      <c r="M2423" s="36" t="s">
        <v>2912</v>
      </c>
      <c r="N2423" s="36" t="str">
        <f t="shared" si="189"/>
        <v>_IDFAC</v>
      </c>
      <c r="O2423" s="36" t="s">
        <v>2913</v>
      </c>
      <c r="P2423" s="36" t="s">
        <v>2917</v>
      </c>
      <c r="Q2423" s="36" t="s">
        <v>2918</v>
      </c>
    </row>
    <row r="2424" spans="1:17">
      <c r="A2424" s="36" t="s">
        <v>10378</v>
      </c>
      <c r="B2424" s="36" t="str">
        <f t="shared" si="185"/>
        <v>_12315</v>
      </c>
      <c r="C2424" s="36" t="s">
        <v>2924</v>
      </c>
      <c r="D2424" s="36" t="s">
        <v>2835</v>
      </c>
      <c r="E2424" s="36" t="str">
        <f t="shared" si="186"/>
        <v>_COLLS</v>
      </c>
      <c r="F2424" s="36" t="s">
        <v>2836</v>
      </c>
      <c r="G2424" s="36" t="s">
        <v>2861</v>
      </c>
      <c r="H2424" s="36" t="str">
        <f t="shared" si="187"/>
        <v>_LS1BS</v>
      </c>
      <c r="I2424" s="36" t="s">
        <v>2862</v>
      </c>
      <c r="J2424" s="36" t="s">
        <v>2919</v>
      </c>
      <c r="K2424" s="36" t="str">
        <f t="shared" si="188"/>
        <v>_IGIGI</v>
      </c>
      <c r="L2424" s="36" t="s">
        <v>7222</v>
      </c>
      <c r="M2424" s="36" t="s">
        <v>2920</v>
      </c>
      <c r="N2424" s="36" t="str">
        <f t="shared" si="189"/>
        <v>_IGADM</v>
      </c>
      <c r="O2424" s="36" t="s">
        <v>2921</v>
      </c>
      <c r="P2424" s="36" t="s">
        <v>2922</v>
      </c>
      <c r="Q2424" s="36" t="s">
        <v>2923</v>
      </c>
    </row>
    <row r="2425" spans="1:17">
      <c r="A2425" s="36" t="s">
        <v>10379</v>
      </c>
      <c r="B2425" s="36" t="str">
        <f t="shared" si="185"/>
        <v>_31774</v>
      </c>
      <c r="C2425" s="36" t="s">
        <v>12390</v>
      </c>
      <c r="D2425" s="36" t="s">
        <v>2835</v>
      </c>
      <c r="E2425" s="36" t="str">
        <f t="shared" si="186"/>
        <v>_COLLS</v>
      </c>
      <c r="F2425" s="36" t="s">
        <v>2836</v>
      </c>
      <c r="G2425" s="36" t="s">
        <v>2861</v>
      </c>
      <c r="H2425" s="36" t="str">
        <f t="shared" si="187"/>
        <v>_LS1BS</v>
      </c>
      <c r="I2425" s="36" t="s">
        <v>2862</v>
      </c>
      <c r="J2425" s="36" t="s">
        <v>2919</v>
      </c>
      <c r="K2425" s="36" t="str">
        <f t="shared" si="188"/>
        <v>_IGIGI</v>
      </c>
      <c r="L2425" s="36" t="s">
        <v>7222</v>
      </c>
      <c r="M2425" s="36" t="s">
        <v>2920</v>
      </c>
      <c r="N2425" s="36" t="str">
        <f t="shared" si="189"/>
        <v>_IGADM</v>
      </c>
      <c r="O2425" s="36" t="s">
        <v>2921</v>
      </c>
      <c r="P2425" s="36" t="s">
        <v>2922</v>
      </c>
      <c r="Q2425" s="36" t="s">
        <v>2923</v>
      </c>
    </row>
    <row r="2426" spans="1:17">
      <c r="A2426" s="36" t="s">
        <v>10380</v>
      </c>
      <c r="B2426" s="36" t="str">
        <f t="shared" si="185"/>
        <v>_12370</v>
      </c>
      <c r="C2426" s="36" t="s">
        <v>2929</v>
      </c>
      <c r="D2426" s="36" t="s">
        <v>2835</v>
      </c>
      <c r="E2426" s="36" t="str">
        <f t="shared" si="186"/>
        <v>_COLLS</v>
      </c>
      <c r="F2426" s="36" t="s">
        <v>2836</v>
      </c>
      <c r="G2426" s="36" t="s">
        <v>2861</v>
      </c>
      <c r="H2426" s="36" t="str">
        <f t="shared" si="187"/>
        <v>_LS1BS</v>
      </c>
      <c r="I2426" s="36" t="s">
        <v>2862</v>
      </c>
      <c r="J2426" s="36" t="s">
        <v>2919</v>
      </c>
      <c r="K2426" s="36" t="str">
        <f t="shared" si="188"/>
        <v>_IGIGI</v>
      </c>
      <c r="L2426" s="36" t="s">
        <v>7222</v>
      </c>
      <c r="M2426" s="36" t="s">
        <v>2925</v>
      </c>
      <c r="N2426" s="36" t="str">
        <f t="shared" si="189"/>
        <v>_IGRES</v>
      </c>
      <c r="O2426" s="36" t="s">
        <v>2926</v>
      </c>
      <c r="P2426" s="36" t="s">
        <v>2927</v>
      </c>
      <c r="Q2426" s="36" t="s">
        <v>2928</v>
      </c>
    </row>
    <row r="2427" spans="1:17">
      <c r="A2427" s="36" t="s">
        <v>10381</v>
      </c>
      <c r="B2427" s="36" t="str">
        <f t="shared" si="185"/>
        <v>_12133</v>
      </c>
      <c r="C2427" s="36" t="s">
        <v>7034</v>
      </c>
      <c r="D2427" s="36" t="s">
        <v>2835</v>
      </c>
      <c r="E2427" s="36" t="str">
        <f t="shared" si="186"/>
        <v>_COLLS</v>
      </c>
      <c r="F2427" s="36" t="s">
        <v>2836</v>
      </c>
      <c r="G2427" s="36" t="s">
        <v>2861</v>
      </c>
      <c r="H2427" s="36" t="str">
        <f t="shared" si="187"/>
        <v>_LS1BS</v>
      </c>
      <c r="I2427" s="36" t="s">
        <v>2862</v>
      </c>
      <c r="J2427" s="36" t="s">
        <v>2930</v>
      </c>
      <c r="K2427" s="36" t="str">
        <f t="shared" si="188"/>
        <v>_IMMCB</v>
      </c>
      <c r="L2427" s="36" t="s">
        <v>2931</v>
      </c>
      <c r="M2427" s="36" t="s">
        <v>2932</v>
      </c>
      <c r="N2427" s="36" t="str">
        <f t="shared" si="189"/>
        <v>_IMADM</v>
      </c>
      <c r="O2427" s="36" t="s">
        <v>2933</v>
      </c>
      <c r="P2427" s="36" t="s">
        <v>2934</v>
      </c>
      <c r="Q2427" s="36" t="s">
        <v>2935</v>
      </c>
    </row>
    <row r="2428" spans="1:17">
      <c r="A2428" s="36" t="s">
        <v>10382</v>
      </c>
      <c r="B2428" s="36" t="str">
        <f t="shared" si="185"/>
        <v>_12143</v>
      </c>
      <c r="C2428" s="36" t="s">
        <v>7035</v>
      </c>
      <c r="D2428" s="36" t="s">
        <v>2835</v>
      </c>
      <c r="E2428" s="36" t="str">
        <f t="shared" si="186"/>
        <v>_COLLS</v>
      </c>
      <c r="F2428" s="36" t="s">
        <v>2836</v>
      </c>
      <c r="G2428" s="36" t="s">
        <v>2861</v>
      </c>
      <c r="H2428" s="36" t="str">
        <f t="shared" si="187"/>
        <v>_LS1BS</v>
      </c>
      <c r="I2428" s="36" t="s">
        <v>2862</v>
      </c>
      <c r="J2428" s="36" t="s">
        <v>2930</v>
      </c>
      <c r="K2428" s="36" t="str">
        <f t="shared" si="188"/>
        <v>_IMMCB</v>
      </c>
      <c r="L2428" s="36" t="s">
        <v>2931</v>
      </c>
      <c r="M2428" s="36" t="s">
        <v>2932</v>
      </c>
      <c r="N2428" s="36" t="str">
        <f t="shared" si="189"/>
        <v>_IMADM</v>
      </c>
      <c r="O2428" s="36" t="s">
        <v>2933</v>
      </c>
      <c r="P2428" s="36" t="s">
        <v>2934</v>
      </c>
      <c r="Q2428" s="36" t="s">
        <v>2935</v>
      </c>
    </row>
    <row r="2429" spans="1:17">
      <c r="A2429" s="36" t="s">
        <v>10383</v>
      </c>
      <c r="B2429" s="36" t="str">
        <f t="shared" si="185"/>
        <v>_12144</v>
      </c>
      <c r="C2429" s="36" t="s">
        <v>7036</v>
      </c>
      <c r="D2429" s="36" t="s">
        <v>2835</v>
      </c>
      <c r="E2429" s="36" t="str">
        <f t="shared" si="186"/>
        <v>_COLLS</v>
      </c>
      <c r="F2429" s="36" t="s">
        <v>2836</v>
      </c>
      <c r="G2429" s="36" t="s">
        <v>2861</v>
      </c>
      <c r="H2429" s="36" t="str">
        <f t="shared" si="187"/>
        <v>_LS1BS</v>
      </c>
      <c r="I2429" s="36" t="s">
        <v>2862</v>
      </c>
      <c r="J2429" s="36" t="s">
        <v>2930</v>
      </c>
      <c r="K2429" s="36" t="str">
        <f t="shared" si="188"/>
        <v>_IMMCB</v>
      </c>
      <c r="L2429" s="36" t="s">
        <v>2931</v>
      </c>
      <c r="M2429" s="36" t="s">
        <v>2932</v>
      </c>
      <c r="N2429" s="36" t="str">
        <f t="shared" si="189"/>
        <v>_IMADM</v>
      </c>
      <c r="O2429" s="36" t="s">
        <v>2933</v>
      </c>
      <c r="P2429" s="36" t="s">
        <v>2934</v>
      </c>
      <c r="Q2429" s="36" t="s">
        <v>2935</v>
      </c>
    </row>
    <row r="2430" spans="1:17">
      <c r="A2430" s="36" t="s">
        <v>10384</v>
      </c>
      <c r="B2430" s="36" t="str">
        <f t="shared" si="185"/>
        <v>_12157</v>
      </c>
      <c r="C2430" s="36" t="s">
        <v>7037</v>
      </c>
      <c r="D2430" s="36" t="s">
        <v>2835</v>
      </c>
      <c r="E2430" s="36" t="str">
        <f t="shared" si="186"/>
        <v>_COLLS</v>
      </c>
      <c r="F2430" s="36" t="s">
        <v>2836</v>
      </c>
      <c r="G2430" s="36" t="s">
        <v>2861</v>
      </c>
      <c r="H2430" s="36" t="str">
        <f t="shared" si="187"/>
        <v>_LS1BS</v>
      </c>
      <c r="I2430" s="36" t="s">
        <v>2862</v>
      </c>
      <c r="J2430" s="36" t="s">
        <v>2930</v>
      </c>
      <c r="K2430" s="36" t="str">
        <f t="shared" si="188"/>
        <v>_IMMCB</v>
      </c>
      <c r="L2430" s="36" t="s">
        <v>2931</v>
      </c>
      <c r="M2430" s="36" t="s">
        <v>2932</v>
      </c>
      <c r="N2430" s="36" t="str">
        <f t="shared" si="189"/>
        <v>_IMADM</v>
      </c>
      <c r="O2430" s="36" t="s">
        <v>2933</v>
      </c>
      <c r="P2430" s="36" t="s">
        <v>2934</v>
      </c>
      <c r="Q2430" s="36" t="s">
        <v>2935</v>
      </c>
    </row>
    <row r="2431" spans="1:17">
      <c r="A2431" s="36" t="s">
        <v>10385</v>
      </c>
      <c r="B2431" s="36" t="str">
        <f t="shared" si="185"/>
        <v>_12158</v>
      </c>
      <c r="C2431" s="36" t="s">
        <v>2936</v>
      </c>
      <c r="D2431" s="36" t="s">
        <v>2835</v>
      </c>
      <c r="E2431" s="36" t="str">
        <f t="shared" si="186"/>
        <v>_COLLS</v>
      </c>
      <c r="F2431" s="36" t="s">
        <v>2836</v>
      </c>
      <c r="G2431" s="36" t="s">
        <v>2861</v>
      </c>
      <c r="H2431" s="36" t="str">
        <f t="shared" si="187"/>
        <v>_LS1BS</v>
      </c>
      <c r="I2431" s="36" t="s">
        <v>2862</v>
      </c>
      <c r="J2431" s="36" t="s">
        <v>2930</v>
      </c>
      <c r="K2431" s="36" t="str">
        <f t="shared" si="188"/>
        <v>_IMMCB</v>
      </c>
      <c r="L2431" s="36" t="s">
        <v>2931</v>
      </c>
      <c r="M2431" s="36" t="s">
        <v>2932</v>
      </c>
      <c r="N2431" s="36" t="str">
        <f t="shared" si="189"/>
        <v>_IMADM</v>
      </c>
      <c r="O2431" s="36" t="s">
        <v>2933</v>
      </c>
      <c r="P2431" s="36" t="s">
        <v>2934</v>
      </c>
      <c r="Q2431" s="36" t="s">
        <v>2935</v>
      </c>
    </row>
    <row r="2432" spans="1:17">
      <c r="A2432" s="36" t="s">
        <v>10386</v>
      </c>
      <c r="B2432" s="36" t="str">
        <f t="shared" si="185"/>
        <v>_12244</v>
      </c>
      <c r="C2432" s="36" t="s">
        <v>2937</v>
      </c>
      <c r="D2432" s="36" t="s">
        <v>2835</v>
      </c>
      <c r="E2432" s="36" t="str">
        <f t="shared" si="186"/>
        <v>_COLLS</v>
      </c>
      <c r="F2432" s="36" t="s">
        <v>2836</v>
      </c>
      <c r="G2432" s="36" t="s">
        <v>2861</v>
      </c>
      <c r="H2432" s="36" t="str">
        <f t="shared" si="187"/>
        <v>_LS1BS</v>
      </c>
      <c r="I2432" s="36" t="s">
        <v>2862</v>
      </c>
      <c r="J2432" s="36" t="s">
        <v>2930</v>
      </c>
      <c r="K2432" s="36" t="str">
        <f t="shared" si="188"/>
        <v>_IMMCB</v>
      </c>
      <c r="L2432" s="36" t="s">
        <v>2931</v>
      </c>
      <c r="M2432" s="36" t="s">
        <v>2932</v>
      </c>
      <c r="N2432" s="36" t="str">
        <f t="shared" si="189"/>
        <v>_IMADM</v>
      </c>
      <c r="O2432" s="36" t="s">
        <v>2933</v>
      </c>
      <c r="P2432" s="36" t="s">
        <v>2934</v>
      </c>
      <c r="Q2432" s="36" t="s">
        <v>2935</v>
      </c>
    </row>
    <row r="2433" spans="1:17">
      <c r="A2433" s="36" t="s">
        <v>10387</v>
      </c>
      <c r="B2433" s="36" t="str">
        <f t="shared" si="185"/>
        <v>_12245</v>
      </c>
      <c r="C2433" s="36" t="s">
        <v>2938</v>
      </c>
      <c r="D2433" s="36" t="s">
        <v>2835</v>
      </c>
      <c r="E2433" s="36" t="str">
        <f t="shared" si="186"/>
        <v>_COLLS</v>
      </c>
      <c r="F2433" s="36" t="s">
        <v>2836</v>
      </c>
      <c r="G2433" s="36" t="s">
        <v>2861</v>
      </c>
      <c r="H2433" s="36" t="str">
        <f t="shared" si="187"/>
        <v>_LS1BS</v>
      </c>
      <c r="I2433" s="36" t="s">
        <v>2862</v>
      </c>
      <c r="J2433" s="36" t="s">
        <v>2930</v>
      </c>
      <c r="K2433" s="36" t="str">
        <f t="shared" si="188"/>
        <v>_IMMCB</v>
      </c>
      <c r="L2433" s="36" t="s">
        <v>2931</v>
      </c>
      <c r="M2433" s="36" t="s">
        <v>2932</v>
      </c>
      <c r="N2433" s="36" t="str">
        <f t="shared" si="189"/>
        <v>_IMADM</v>
      </c>
      <c r="O2433" s="36" t="s">
        <v>2933</v>
      </c>
      <c r="P2433" s="36" t="s">
        <v>2934</v>
      </c>
      <c r="Q2433" s="36" t="s">
        <v>2935</v>
      </c>
    </row>
    <row r="2434" spans="1:17">
      <c r="A2434" s="36" t="s">
        <v>10388</v>
      </c>
      <c r="B2434" s="36" t="str">
        <f t="shared" si="185"/>
        <v>_12246</v>
      </c>
      <c r="C2434" s="36" t="s">
        <v>2939</v>
      </c>
      <c r="D2434" s="36" t="s">
        <v>2835</v>
      </c>
      <c r="E2434" s="36" t="str">
        <f t="shared" si="186"/>
        <v>_COLLS</v>
      </c>
      <c r="F2434" s="36" t="s">
        <v>2836</v>
      </c>
      <c r="G2434" s="36" t="s">
        <v>2861</v>
      </c>
      <c r="H2434" s="36" t="str">
        <f t="shared" si="187"/>
        <v>_LS1BS</v>
      </c>
      <c r="I2434" s="36" t="s">
        <v>2862</v>
      </c>
      <c r="J2434" s="36" t="s">
        <v>2930</v>
      </c>
      <c r="K2434" s="36" t="str">
        <f t="shared" si="188"/>
        <v>_IMMCB</v>
      </c>
      <c r="L2434" s="36" t="s">
        <v>2931</v>
      </c>
      <c r="M2434" s="36" t="s">
        <v>2932</v>
      </c>
      <c r="N2434" s="36" t="str">
        <f t="shared" si="189"/>
        <v>_IMADM</v>
      </c>
      <c r="O2434" s="36" t="s">
        <v>2933</v>
      </c>
      <c r="P2434" s="36" t="s">
        <v>2934</v>
      </c>
      <c r="Q2434" s="36" t="s">
        <v>2935</v>
      </c>
    </row>
    <row r="2435" spans="1:17">
      <c r="A2435" s="36" t="s">
        <v>10389</v>
      </c>
      <c r="B2435" s="36" t="str">
        <f t="shared" si="185"/>
        <v>_12247</v>
      </c>
      <c r="C2435" s="36" t="s">
        <v>2940</v>
      </c>
      <c r="D2435" s="36" t="s">
        <v>2835</v>
      </c>
      <c r="E2435" s="36" t="str">
        <f t="shared" si="186"/>
        <v>_COLLS</v>
      </c>
      <c r="F2435" s="36" t="s">
        <v>2836</v>
      </c>
      <c r="G2435" s="36" t="s">
        <v>2861</v>
      </c>
      <c r="H2435" s="36" t="str">
        <f t="shared" si="187"/>
        <v>_LS1BS</v>
      </c>
      <c r="I2435" s="36" t="s">
        <v>2862</v>
      </c>
      <c r="J2435" s="36" t="s">
        <v>2930</v>
      </c>
      <c r="K2435" s="36" t="str">
        <f t="shared" si="188"/>
        <v>_IMMCB</v>
      </c>
      <c r="L2435" s="36" t="s">
        <v>2931</v>
      </c>
      <c r="M2435" s="36" t="s">
        <v>2932</v>
      </c>
      <c r="N2435" s="36" t="str">
        <f t="shared" si="189"/>
        <v>_IMADM</v>
      </c>
      <c r="O2435" s="36" t="s">
        <v>2933</v>
      </c>
      <c r="P2435" s="36" t="s">
        <v>2934</v>
      </c>
      <c r="Q2435" s="36" t="s">
        <v>2935</v>
      </c>
    </row>
    <row r="2436" spans="1:17">
      <c r="A2436" s="36" t="s">
        <v>10390</v>
      </c>
      <c r="B2436" s="36" t="str">
        <f t="shared" ref="B2436:B2499" si="190">"_"&amp;A2436</f>
        <v>_12131</v>
      </c>
      <c r="C2436" s="36" t="s">
        <v>2943</v>
      </c>
      <c r="D2436" s="36" t="s">
        <v>2835</v>
      </c>
      <c r="E2436" s="36" t="str">
        <f t="shared" ref="E2436:E2499" si="191">"_"&amp;D2436</f>
        <v>_COLLS</v>
      </c>
      <c r="F2436" s="36" t="s">
        <v>2836</v>
      </c>
      <c r="G2436" s="36" t="s">
        <v>2861</v>
      </c>
      <c r="H2436" s="36" t="str">
        <f t="shared" ref="H2436:H2499" si="192">"_"&amp;G2436</f>
        <v>_LS1BS</v>
      </c>
      <c r="I2436" s="36" t="s">
        <v>2862</v>
      </c>
      <c r="J2436" s="36" t="s">
        <v>2930</v>
      </c>
      <c r="K2436" s="36" t="str">
        <f t="shared" ref="K2436:K2499" si="193">"_"&amp;J2436</f>
        <v>_IMMCB</v>
      </c>
      <c r="L2436" s="36" t="s">
        <v>2931</v>
      </c>
      <c r="M2436" s="36" t="s">
        <v>2932</v>
      </c>
      <c r="N2436" s="36" t="str">
        <f t="shared" ref="N2436:N2499" si="194">"_"&amp;M2436</f>
        <v>_IMADM</v>
      </c>
      <c r="O2436" s="36" t="s">
        <v>2933</v>
      </c>
      <c r="P2436" s="36" t="s">
        <v>2941</v>
      </c>
      <c r="Q2436" s="36" t="s">
        <v>2942</v>
      </c>
    </row>
    <row r="2437" spans="1:17">
      <c r="A2437" s="36" t="s">
        <v>10391</v>
      </c>
      <c r="B2437" s="36" t="str">
        <f t="shared" si="190"/>
        <v>_12159</v>
      </c>
      <c r="C2437" s="36" t="s">
        <v>2944</v>
      </c>
      <c r="D2437" s="36" t="s">
        <v>2835</v>
      </c>
      <c r="E2437" s="36" t="str">
        <f t="shared" si="191"/>
        <v>_COLLS</v>
      </c>
      <c r="F2437" s="36" t="s">
        <v>2836</v>
      </c>
      <c r="G2437" s="36" t="s">
        <v>2861</v>
      </c>
      <c r="H2437" s="36" t="str">
        <f t="shared" si="192"/>
        <v>_LS1BS</v>
      </c>
      <c r="I2437" s="36" t="s">
        <v>2862</v>
      </c>
      <c r="J2437" s="36" t="s">
        <v>2930</v>
      </c>
      <c r="K2437" s="36" t="str">
        <f t="shared" si="193"/>
        <v>_IMMCB</v>
      </c>
      <c r="L2437" s="36" t="s">
        <v>2931</v>
      </c>
      <c r="M2437" s="36" t="s">
        <v>2932</v>
      </c>
      <c r="N2437" s="36" t="str">
        <f t="shared" si="194"/>
        <v>_IMADM</v>
      </c>
      <c r="O2437" s="36" t="s">
        <v>2933</v>
      </c>
      <c r="P2437" s="36" t="s">
        <v>2941</v>
      </c>
      <c r="Q2437" s="36" t="s">
        <v>2942</v>
      </c>
    </row>
    <row r="2438" spans="1:17">
      <c r="A2438" s="36" t="s">
        <v>10392</v>
      </c>
      <c r="B2438" s="36" t="str">
        <f t="shared" si="190"/>
        <v>_12241</v>
      </c>
      <c r="C2438" s="36" t="s">
        <v>2949</v>
      </c>
      <c r="D2438" s="36" t="s">
        <v>2835</v>
      </c>
      <c r="E2438" s="36" t="str">
        <f t="shared" si="191"/>
        <v>_COLLS</v>
      </c>
      <c r="F2438" s="36" t="s">
        <v>2836</v>
      </c>
      <c r="G2438" s="36" t="s">
        <v>2861</v>
      </c>
      <c r="H2438" s="36" t="str">
        <f t="shared" si="192"/>
        <v>_LS1BS</v>
      </c>
      <c r="I2438" s="36" t="s">
        <v>2862</v>
      </c>
      <c r="J2438" s="36" t="s">
        <v>2930</v>
      </c>
      <c r="K2438" s="36" t="str">
        <f t="shared" si="193"/>
        <v>_IMMCB</v>
      </c>
      <c r="L2438" s="36" t="s">
        <v>2931</v>
      </c>
      <c r="M2438" s="36" t="s">
        <v>2945</v>
      </c>
      <c r="N2438" s="36" t="str">
        <f t="shared" si="194"/>
        <v>_IMFAC</v>
      </c>
      <c r="O2438" s="36" t="s">
        <v>2946</v>
      </c>
      <c r="P2438" s="36" t="s">
        <v>2947</v>
      </c>
      <c r="Q2438" s="36" t="s">
        <v>2948</v>
      </c>
    </row>
    <row r="2439" spans="1:17">
      <c r="A2439" s="36" t="s">
        <v>10393</v>
      </c>
      <c r="B2439" s="36" t="str">
        <f t="shared" si="190"/>
        <v>_12130</v>
      </c>
      <c r="C2439" s="36" t="s">
        <v>7038</v>
      </c>
      <c r="D2439" s="36" t="s">
        <v>2835</v>
      </c>
      <c r="E2439" s="36" t="str">
        <f t="shared" si="191"/>
        <v>_COLLS</v>
      </c>
      <c r="F2439" s="36" t="s">
        <v>2836</v>
      </c>
      <c r="G2439" s="36" t="s">
        <v>2861</v>
      </c>
      <c r="H2439" s="36" t="str">
        <f t="shared" si="192"/>
        <v>_LS1BS</v>
      </c>
      <c r="I2439" s="36" t="s">
        <v>2862</v>
      </c>
      <c r="J2439" s="36" t="s">
        <v>2930</v>
      </c>
      <c r="K2439" s="36" t="str">
        <f t="shared" si="193"/>
        <v>_IMMCB</v>
      </c>
      <c r="L2439" s="36" t="s">
        <v>2931</v>
      </c>
      <c r="M2439" s="36" t="s">
        <v>2950</v>
      </c>
      <c r="N2439" s="36" t="str">
        <f t="shared" si="194"/>
        <v>_IMMTL</v>
      </c>
      <c r="O2439" s="36" t="s">
        <v>2951</v>
      </c>
      <c r="P2439" s="36" t="s">
        <v>2952</v>
      </c>
      <c r="Q2439" s="36" t="s">
        <v>2953</v>
      </c>
    </row>
    <row r="2440" spans="1:17">
      <c r="A2440" s="36" t="s">
        <v>10394</v>
      </c>
      <c r="B2440" s="36" t="str">
        <f t="shared" si="190"/>
        <v>_12132</v>
      </c>
      <c r="C2440" s="36" t="s">
        <v>2954</v>
      </c>
      <c r="D2440" s="36" t="s">
        <v>2835</v>
      </c>
      <c r="E2440" s="36" t="str">
        <f t="shared" si="191"/>
        <v>_COLLS</v>
      </c>
      <c r="F2440" s="36" t="s">
        <v>2836</v>
      </c>
      <c r="G2440" s="36" t="s">
        <v>2861</v>
      </c>
      <c r="H2440" s="36" t="str">
        <f t="shared" si="192"/>
        <v>_LS1BS</v>
      </c>
      <c r="I2440" s="36" t="s">
        <v>2862</v>
      </c>
      <c r="J2440" s="36" t="s">
        <v>2930</v>
      </c>
      <c r="K2440" s="36" t="str">
        <f t="shared" si="193"/>
        <v>_IMMCB</v>
      </c>
      <c r="L2440" s="36" t="s">
        <v>2931</v>
      </c>
      <c r="M2440" s="36" t="s">
        <v>2950</v>
      </c>
      <c r="N2440" s="36" t="str">
        <f t="shared" si="194"/>
        <v>_IMMTL</v>
      </c>
      <c r="O2440" s="36" t="s">
        <v>2951</v>
      </c>
      <c r="P2440" s="36" t="s">
        <v>2952</v>
      </c>
      <c r="Q2440" s="36" t="s">
        <v>2953</v>
      </c>
    </row>
    <row r="2441" spans="1:17">
      <c r="A2441" s="36" t="s">
        <v>10395</v>
      </c>
      <c r="B2441" s="36" t="str">
        <f t="shared" si="190"/>
        <v>_12136</v>
      </c>
      <c r="C2441" s="36" t="s">
        <v>2959</v>
      </c>
      <c r="D2441" s="36" t="s">
        <v>2835</v>
      </c>
      <c r="E2441" s="36" t="str">
        <f t="shared" si="191"/>
        <v>_COLLS</v>
      </c>
      <c r="F2441" s="36" t="s">
        <v>2836</v>
      </c>
      <c r="G2441" s="36" t="s">
        <v>2861</v>
      </c>
      <c r="H2441" s="36" t="str">
        <f t="shared" si="192"/>
        <v>_LS1BS</v>
      </c>
      <c r="I2441" s="36" t="s">
        <v>2862</v>
      </c>
      <c r="J2441" s="36" t="s">
        <v>2930</v>
      </c>
      <c r="K2441" s="36" t="str">
        <f t="shared" si="193"/>
        <v>_IMMCB</v>
      </c>
      <c r="L2441" s="36" t="s">
        <v>2931</v>
      </c>
      <c r="M2441" s="36" t="s">
        <v>2955</v>
      </c>
      <c r="N2441" s="36" t="str">
        <f t="shared" si="194"/>
        <v>_IMRES</v>
      </c>
      <c r="O2441" s="36" t="s">
        <v>2956</v>
      </c>
      <c r="P2441" s="36" t="s">
        <v>2957</v>
      </c>
      <c r="Q2441" s="36" t="s">
        <v>2958</v>
      </c>
    </row>
    <row r="2442" spans="1:17">
      <c r="A2442" s="36" t="s">
        <v>10396</v>
      </c>
      <c r="B2442" s="36" t="str">
        <f t="shared" si="190"/>
        <v>_12160</v>
      </c>
      <c r="C2442" s="36" t="s">
        <v>2960</v>
      </c>
      <c r="D2442" s="36" t="s">
        <v>2835</v>
      </c>
      <c r="E2442" s="36" t="str">
        <f t="shared" si="191"/>
        <v>_COLLS</v>
      </c>
      <c r="F2442" s="36" t="s">
        <v>2836</v>
      </c>
      <c r="G2442" s="36" t="s">
        <v>2861</v>
      </c>
      <c r="H2442" s="36" t="str">
        <f t="shared" si="192"/>
        <v>_LS1BS</v>
      </c>
      <c r="I2442" s="36" t="s">
        <v>2862</v>
      </c>
      <c r="J2442" s="36" t="s">
        <v>2930</v>
      </c>
      <c r="K2442" s="36" t="str">
        <f t="shared" si="193"/>
        <v>_IMMCB</v>
      </c>
      <c r="L2442" s="36" t="s">
        <v>2931</v>
      </c>
      <c r="M2442" s="36" t="s">
        <v>2955</v>
      </c>
      <c r="N2442" s="36" t="str">
        <f t="shared" si="194"/>
        <v>_IMRES</v>
      </c>
      <c r="O2442" s="36" t="s">
        <v>2956</v>
      </c>
      <c r="P2442" s="36" t="s">
        <v>2957</v>
      </c>
      <c r="Q2442" s="36" t="s">
        <v>2958</v>
      </c>
    </row>
    <row r="2443" spans="1:17">
      <c r="A2443" s="36" t="s">
        <v>10397</v>
      </c>
      <c r="B2443" s="36" t="str">
        <f t="shared" si="190"/>
        <v>_12189</v>
      </c>
      <c r="C2443" s="36" t="s">
        <v>10398</v>
      </c>
      <c r="D2443" s="36" t="s">
        <v>2835</v>
      </c>
      <c r="E2443" s="36" t="str">
        <f t="shared" si="191"/>
        <v>_COLLS</v>
      </c>
      <c r="F2443" s="36" t="s">
        <v>2836</v>
      </c>
      <c r="G2443" s="36" t="s">
        <v>2861</v>
      </c>
      <c r="H2443" s="36" t="str">
        <f t="shared" si="192"/>
        <v>_LS1BS</v>
      </c>
      <c r="I2443" s="36" t="s">
        <v>2862</v>
      </c>
      <c r="J2443" s="36" t="s">
        <v>2930</v>
      </c>
      <c r="K2443" s="36" t="str">
        <f t="shared" si="193"/>
        <v>_IMMCB</v>
      </c>
      <c r="L2443" s="36" t="s">
        <v>2931</v>
      </c>
      <c r="M2443" s="36" t="s">
        <v>2955</v>
      </c>
      <c r="N2443" s="36" t="str">
        <f t="shared" si="194"/>
        <v>_IMRES</v>
      </c>
      <c r="O2443" s="36" t="s">
        <v>2956</v>
      </c>
      <c r="P2443" s="36" t="s">
        <v>2957</v>
      </c>
      <c r="Q2443" s="36" t="s">
        <v>2958</v>
      </c>
    </row>
    <row r="2444" spans="1:17">
      <c r="A2444" s="36" t="s">
        <v>10399</v>
      </c>
      <c r="B2444" s="36" t="str">
        <f t="shared" si="190"/>
        <v>_12248</v>
      </c>
      <c r="C2444" s="36" t="s">
        <v>2961</v>
      </c>
      <c r="D2444" s="36" t="s">
        <v>2835</v>
      </c>
      <c r="E2444" s="36" t="str">
        <f t="shared" si="191"/>
        <v>_COLLS</v>
      </c>
      <c r="F2444" s="36" t="s">
        <v>2836</v>
      </c>
      <c r="G2444" s="36" t="s">
        <v>2861</v>
      </c>
      <c r="H2444" s="36" t="str">
        <f t="shared" si="192"/>
        <v>_LS1BS</v>
      </c>
      <c r="I2444" s="36" t="s">
        <v>2862</v>
      </c>
      <c r="J2444" s="36" t="s">
        <v>2930</v>
      </c>
      <c r="K2444" s="36" t="str">
        <f t="shared" si="193"/>
        <v>_IMMCB</v>
      </c>
      <c r="L2444" s="36" t="s">
        <v>2931</v>
      </c>
      <c r="M2444" s="36" t="s">
        <v>2955</v>
      </c>
      <c r="N2444" s="36" t="str">
        <f t="shared" si="194"/>
        <v>_IMRES</v>
      </c>
      <c r="O2444" s="36" t="s">
        <v>2956</v>
      </c>
      <c r="P2444" s="36" t="s">
        <v>2957</v>
      </c>
      <c r="Q2444" s="36" t="s">
        <v>2958</v>
      </c>
    </row>
    <row r="2445" spans="1:17">
      <c r="A2445" s="36" t="s">
        <v>10400</v>
      </c>
      <c r="B2445" s="36" t="str">
        <f t="shared" si="190"/>
        <v>_12192</v>
      </c>
      <c r="C2445" s="36" t="s">
        <v>2966</v>
      </c>
      <c r="D2445" s="36" t="s">
        <v>2835</v>
      </c>
      <c r="E2445" s="36" t="str">
        <f t="shared" si="191"/>
        <v>_COLLS</v>
      </c>
      <c r="F2445" s="36" t="s">
        <v>2836</v>
      </c>
      <c r="G2445" s="36" t="s">
        <v>2861</v>
      </c>
      <c r="H2445" s="36" t="str">
        <f t="shared" si="192"/>
        <v>_LS1BS</v>
      </c>
      <c r="I2445" s="36" t="s">
        <v>2862</v>
      </c>
      <c r="J2445" s="36" t="s">
        <v>2930</v>
      </c>
      <c r="K2445" s="36" t="str">
        <f t="shared" si="193"/>
        <v>_IMMCB</v>
      </c>
      <c r="L2445" s="36" t="s">
        <v>2931</v>
      </c>
      <c r="M2445" s="36" t="s">
        <v>2962</v>
      </c>
      <c r="N2445" s="36" t="str">
        <f t="shared" si="194"/>
        <v>_IMRSV</v>
      </c>
      <c r="O2445" s="36" t="s">
        <v>2963</v>
      </c>
      <c r="P2445" s="36" t="s">
        <v>2964</v>
      </c>
      <c r="Q2445" s="36" t="s">
        <v>2965</v>
      </c>
    </row>
    <row r="2446" spans="1:17">
      <c r="A2446" s="36" t="s">
        <v>10401</v>
      </c>
      <c r="B2446" s="36" t="str">
        <f t="shared" si="190"/>
        <v>_12202</v>
      </c>
      <c r="C2446" s="36" t="s">
        <v>2967</v>
      </c>
      <c r="D2446" s="36" t="s">
        <v>2835</v>
      </c>
      <c r="E2446" s="36" t="str">
        <f t="shared" si="191"/>
        <v>_COLLS</v>
      </c>
      <c r="F2446" s="36" t="s">
        <v>2836</v>
      </c>
      <c r="G2446" s="36" t="s">
        <v>2861</v>
      </c>
      <c r="H2446" s="36" t="str">
        <f t="shared" si="192"/>
        <v>_LS1BS</v>
      </c>
      <c r="I2446" s="36" t="s">
        <v>2862</v>
      </c>
      <c r="J2446" s="36" t="s">
        <v>2930</v>
      </c>
      <c r="K2446" s="36" t="str">
        <f t="shared" si="193"/>
        <v>_IMMCB</v>
      </c>
      <c r="L2446" s="36" t="s">
        <v>2931</v>
      </c>
      <c r="M2446" s="36" t="s">
        <v>2962</v>
      </c>
      <c r="N2446" s="36" t="str">
        <f t="shared" si="194"/>
        <v>_IMRSV</v>
      </c>
      <c r="O2446" s="36" t="s">
        <v>2963</v>
      </c>
      <c r="P2446" s="36" t="s">
        <v>2964</v>
      </c>
      <c r="Q2446" s="36" t="s">
        <v>2965</v>
      </c>
    </row>
    <row r="2447" spans="1:17">
      <c r="A2447" s="36" t="s">
        <v>10402</v>
      </c>
      <c r="B2447" s="36" t="str">
        <f t="shared" si="190"/>
        <v>_12271</v>
      </c>
      <c r="C2447" s="36" t="s">
        <v>2968</v>
      </c>
      <c r="D2447" s="36" t="s">
        <v>2835</v>
      </c>
      <c r="E2447" s="36" t="str">
        <f t="shared" si="191"/>
        <v>_COLLS</v>
      </c>
      <c r="F2447" s="36" t="s">
        <v>2836</v>
      </c>
      <c r="G2447" s="36" t="s">
        <v>2861</v>
      </c>
      <c r="H2447" s="36" t="str">
        <f t="shared" si="192"/>
        <v>_LS1BS</v>
      </c>
      <c r="I2447" s="36" t="s">
        <v>2862</v>
      </c>
      <c r="J2447" s="36" t="s">
        <v>2930</v>
      </c>
      <c r="K2447" s="36" t="str">
        <f t="shared" si="193"/>
        <v>_IMMCB</v>
      </c>
      <c r="L2447" s="36" t="s">
        <v>2931</v>
      </c>
      <c r="M2447" s="36" t="s">
        <v>2962</v>
      </c>
      <c r="N2447" s="36" t="str">
        <f t="shared" si="194"/>
        <v>_IMRSV</v>
      </c>
      <c r="O2447" s="36" t="s">
        <v>2963</v>
      </c>
      <c r="P2447" s="36" t="s">
        <v>2964</v>
      </c>
      <c r="Q2447" s="36" t="s">
        <v>2965</v>
      </c>
    </row>
    <row r="2448" spans="1:17">
      <c r="A2448" s="36" t="s">
        <v>10403</v>
      </c>
      <c r="B2448" s="36" t="str">
        <f t="shared" si="190"/>
        <v>_12360</v>
      </c>
      <c r="C2448" s="36" t="s">
        <v>2975</v>
      </c>
      <c r="D2448" s="36" t="s">
        <v>2835</v>
      </c>
      <c r="E2448" s="36" t="str">
        <f t="shared" si="191"/>
        <v>_COLLS</v>
      </c>
      <c r="F2448" s="36" t="s">
        <v>2836</v>
      </c>
      <c r="G2448" s="36" t="s">
        <v>2861</v>
      </c>
      <c r="H2448" s="36" t="str">
        <f t="shared" si="192"/>
        <v>_LS1BS</v>
      </c>
      <c r="I2448" s="36" t="s">
        <v>2862</v>
      </c>
      <c r="J2448" s="36" t="s">
        <v>2969</v>
      </c>
      <c r="K2448" s="36" t="str">
        <f t="shared" si="193"/>
        <v>_IPPEP</v>
      </c>
      <c r="L2448" s="36" t="s">
        <v>2970</v>
      </c>
      <c r="M2448" s="36" t="s">
        <v>2971</v>
      </c>
      <c r="N2448" s="36" t="str">
        <f t="shared" si="194"/>
        <v>_IPPTL</v>
      </c>
      <c r="O2448" s="36" t="s">
        <v>2972</v>
      </c>
      <c r="P2448" s="36" t="s">
        <v>2973</v>
      </c>
      <c r="Q2448" s="36" t="s">
        <v>2974</v>
      </c>
    </row>
    <row r="2449" spans="1:17">
      <c r="A2449" s="36" t="s">
        <v>10404</v>
      </c>
      <c r="B2449" s="36" t="str">
        <f t="shared" si="190"/>
        <v>_12361</v>
      </c>
      <c r="C2449" s="36" t="s">
        <v>2976</v>
      </c>
      <c r="D2449" s="36" t="s">
        <v>2835</v>
      </c>
      <c r="E2449" s="36" t="str">
        <f t="shared" si="191"/>
        <v>_COLLS</v>
      </c>
      <c r="F2449" s="36" t="s">
        <v>2836</v>
      </c>
      <c r="G2449" s="36" t="s">
        <v>2861</v>
      </c>
      <c r="H2449" s="36" t="str">
        <f t="shared" si="192"/>
        <v>_LS1BS</v>
      </c>
      <c r="I2449" s="36" t="s">
        <v>2862</v>
      </c>
      <c r="J2449" s="36" t="s">
        <v>2969</v>
      </c>
      <c r="K2449" s="36" t="str">
        <f t="shared" si="193"/>
        <v>_IPPEP</v>
      </c>
      <c r="L2449" s="36" t="s">
        <v>2970</v>
      </c>
      <c r="M2449" s="36" t="s">
        <v>2971</v>
      </c>
      <c r="N2449" s="36" t="str">
        <f t="shared" si="194"/>
        <v>_IPPTL</v>
      </c>
      <c r="O2449" s="36" t="s">
        <v>2972</v>
      </c>
      <c r="P2449" s="36" t="s">
        <v>2973</v>
      </c>
      <c r="Q2449" s="36" t="s">
        <v>2974</v>
      </c>
    </row>
    <row r="2450" spans="1:17">
      <c r="A2450" s="36" t="s">
        <v>10405</v>
      </c>
      <c r="B2450" s="36" t="str">
        <f t="shared" si="190"/>
        <v>_12390</v>
      </c>
      <c r="C2450" s="36" t="s">
        <v>10406</v>
      </c>
      <c r="D2450" s="36" t="s">
        <v>2835</v>
      </c>
      <c r="E2450" s="36" t="str">
        <f t="shared" si="191"/>
        <v>_COLLS</v>
      </c>
      <c r="F2450" s="36" t="s">
        <v>2836</v>
      </c>
      <c r="G2450" s="36" t="s">
        <v>2861</v>
      </c>
      <c r="H2450" s="36" t="str">
        <f t="shared" si="192"/>
        <v>_LS1BS</v>
      </c>
      <c r="I2450" s="36" t="s">
        <v>2862</v>
      </c>
      <c r="J2450" s="36" t="s">
        <v>2977</v>
      </c>
      <c r="K2450" s="36" t="str">
        <f t="shared" si="193"/>
        <v>_ITEML</v>
      </c>
      <c r="L2450" s="36" t="s">
        <v>2978</v>
      </c>
      <c r="M2450" s="36" t="s">
        <v>2979</v>
      </c>
      <c r="N2450" s="36" t="str">
        <f t="shared" si="194"/>
        <v>_ITRSV</v>
      </c>
      <c r="O2450" s="36" t="s">
        <v>2980</v>
      </c>
      <c r="P2450" s="36" t="s">
        <v>2981</v>
      </c>
      <c r="Q2450" s="36" t="s">
        <v>2982</v>
      </c>
    </row>
    <row r="2451" spans="1:17">
      <c r="A2451" s="36" t="s">
        <v>10407</v>
      </c>
      <c r="B2451" s="36" t="str">
        <f t="shared" si="190"/>
        <v>_24090</v>
      </c>
      <c r="C2451" s="36" t="s">
        <v>2989</v>
      </c>
      <c r="D2451" s="36" t="s">
        <v>2835</v>
      </c>
      <c r="E2451" s="36" t="str">
        <f t="shared" si="191"/>
        <v>_COLLS</v>
      </c>
      <c r="F2451" s="36" t="s">
        <v>2836</v>
      </c>
      <c r="G2451" s="36" t="s">
        <v>2861</v>
      </c>
      <c r="H2451" s="36" t="str">
        <f t="shared" si="192"/>
        <v>_LS1BS</v>
      </c>
      <c r="I2451" s="36" t="s">
        <v>2862</v>
      </c>
      <c r="J2451" s="36" t="s">
        <v>2983</v>
      </c>
      <c r="K2451" s="36" t="str">
        <f t="shared" si="193"/>
        <v>_NKCRL</v>
      </c>
      <c r="L2451" s="36" t="s">
        <v>2984</v>
      </c>
      <c r="M2451" s="36" t="s">
        <v>2985</v>
      </c>
      <c r="N2451" s="36" t="str">
        <f t="shared" si="194"/>
        <v>_NKADM</v>
      </c>
      <c r="O2451" s="36" t="s">
        <v>2986</v>
      </c>
      <c r="P2451" s="36" t="s">
        <v>2987</v>
      </c>
      <c r="Q2451" s="36" t="s">
        <v>2988</v>
      </c>
    </row>
    <row r="2452" spans="1:17">
      <c r="A2452" s="36" t="s">
        <v>10408</v>
      </c>
      <c r="B2452" s="36" t="str">
        <f t="shared" si="190"/>
        <v>_24105</v>
      </c>
      <c r="C2452" s="36" t="s">
        <v>10409</v>
      </c>
      <c r="D2452" s="36" t="s">
        <v>2835</v>
      </c>
      <c r="E2452" s="36" t="str">
        <f t="shared" si="191"/>
        <v>_COLLS</v>
      </c>
      <c r="F2452" s="36" t="s">
        <v>2836</v>
      </c>
      <c r="G2452" s="36" t="s">
        <v>2861</v>
      </c>
      <c r="H2452" s="36" t="str">
        <f t="shared" si="192"/>
        <v>_LS1BS</v>
      </c>
      <c r="I2452" s="36" t="s">
        <v>2862</v>
      </c>
      <c r="J2452" s="36" t="s">
        <v>2983</v>
      </c>
      <c r="K2452" s="36" t="str">
        <f t="shared" si="193"/>
        <v>_NKCRL</v>
      </c>
      <c r="L2452" s="36" t="s">
        <v>2984</v>
      </c>
      <c r="M2452" s="36" t="s">
        <v>2990</v>
      </c>
      <c r="N2452" s="36" t="str">
        <f t="shared" si="194"/>
        <v>_NKRSV</v>
      </c>
      <c r="O2452" s="36" t="s">
        <v>2991</v>
      </c>
      <c r="P2452" s="36" t="s">
        <v>2992</v>
      </c>
      <c r="Q2452" s="36" t="s">
        <v>2993</v>
      </c>
    </row>
    <row r="2453" spans="1:17">
      <c r="A2453" s="36" t="s">
        <v>10410</v>
      </c>
      <c r="B2453" s="36" t="str">
        <f t="shared" si="190"/>
        <v>_32350</v>
      </c>
      <c r="C2453" s="36" t="s">
        <v>3002</v>
      </c>
      <c r="D2453" s="36" t="s">
        <v>2835</v>
      </c>
      <c r="E2453" s="36" t="str">
        <f t="shared" si="191"/>
        <v>_COLLS</v>
      </c>
      <c r="F2453" s="36" t="s">
        <v>2836</v>
      </c>
      <c r="G2453" s="36" t="s">
        <v>2994</v>
      </c>
      <c r="H2453" s="36" t="str">
        <f t="shared" si="192"/>
        <v>_LS1HU</v>
      </c>
      <c r="I2453" s="36" t="s">
        <v>2995</v>
      </c>
      <c r="J2453" s="36" t="s">
        <v>2996</v>
      </c>
      <c r="K2453" s="36" t="str">
        <f t="shared" si="193"/>
        <v>_CRTHE</v>
      </c>
      <c r="L2453" s="36" t="s">
        <v>2997</v>
      </c>
      <c r="M2453" s="36" t="s">
        <v>2998</v>
      </c>
      <c r="N2453" s="36" t="str">
        <f t="shared" si="194"/>
        <v>_CRCTL</v>
      </c>
      <c r="O2453" s="36" t="s">
        <v>2999</v>
      </c>
      <c r="P2453" s="36" t="s">
        <v>3000</v>
      </c>
      <c r="Q2453" s="36" t="s">
        <v>3001</v>
      </c>
    </row>
    <row r="2454" spans="1:17">
      <c r="A2454" s="36" t="s">
        <v>10411</v>
      </c>
      <c r="B2454" s="36" t="str">
        <f t="shared" si="190"/>
        <v>_32338</v>
      </c>
      <c r="C2454" s="36" t="s">
        <v>3009</v>
      </c>
      <c r="D2454" s="36" t="s">
        <v>2835</v>
      </c>
      <c r="E2454" s="36" t="str">
        <f t="shared" si="191"/>
        <v>_COLLS</v>
      </c>
      <c r="F2454" s="36" t="s">
        <v>2836</v>
      </c>
      <c r="G2454" s="36" t="s">
        <v>2994</v>
      </c>
      <c r="H2454" s="36" t="str">
        <f t="shared" si="192"/>
        <v>_LS1HU</v>
      </c>
      <c r="I2454" s="36" t="s">
        <v>2995</v>
      </c>
      <c r="J2454" s="36" t="s">
        <v>3003</v>
      </c>
      <c r="K2454" s="36" t="str">
        <f t="shared" si="193"/>
        <v>_DMEDL</v>
      </c>
      <c r="L2454" s="36" t="s">
        <v>3004</v>
      </c>
      <c r="M2454" s="36" t="s">
        <v>3005</v>
      </c>
      <c r="N2454" s="36" t="str">
        <f t="shared" si="194"/>
        <v>_DMMTL</v>
      </c>
      <c r="O2454" s="36" t="s">
        <v>3006</v>
      </c>
      <c r="P2454" s="36" t="s">
        <v>3007</v>
      </c>
      <c r="Q2454" s="36" t="s">
        <v>3008</v>
      </c>
    </row>
    <row r="2455" spans="1:17">
      <c r="A2455" s="36" t="s">
        <v>10412</v>
      </c>
      <c r="B2455" s="36" t="str">
        <f t="shared" si="190"/>
        <v>_12435</v>
      </c>
      <c r="C2455" s="36" t="s">
        <v>3016</v>
      </c>
      <c r="D2455" s="36" t="s">
        <v>2835</v>
      </c>
      <c r="E2455" s="36" t="str">
        <f t="shared" si="191"/>
        <v>_COLLS</v>
      </c>
      <c r="F2455" s="36" t="s">
        <v>2836</v>
      </c>
      <c r="G2455" s="36" t="s">
        <v>2994</v>
      </c>
      <c r="H2455" s="36" t="str">
        <f t="shared" si="192"/>
        <v>_LS1HU</v>
      </c>
      <c r="I2455" s="36" t="s">
        <v>2995</v>
      </c>
      <c r="J2455" s="36" t="s">
        <v>3010</v>
      </c>
      <c r="K2455" s="36" t="str">
        <f t="shared" si="193"/>
        <v>_HARTH</v>
      </c>
      <c r="L2455" s="36" t="s">
        <v>3011</v>
      </c>
      <c r="M2455" s="36" t="s">
        <v>3012</v>
      </c>
      <c r="N2455" s="36" t="str">
        <f t="shared" si="194"/>
        <v>_HAADM</v>
      </c>
      <c r="O2455" s="36" t="s">
        <v>3013</v>
      </c>
      <c r="P2455" s="36" t="s">
        <v>3014</v>
      </c>
      <c r="Q2455" s="36" t="s">
        <v>3015</v>
      </c>
    </row>
    <row r="2456" spans="1:17">
      <c r="A2456" s="36" t="s">
        <v>10413</v>
      </c>
      <c r="B2456" s="36" t="str">
        <f t="shared" si="190"/>
        <v>_12436</v>
      </c>
      <c r="C2456" s="36" t="s">
        <v>3021</v>
      </c>
      <c r="D2456" s="36" t="s">
        <v>2835</v>
      </c>
      <c r="E2456" s="36" t="str">
        <f t="shared" si="191"/>
        <v>_COLLS</v>
      </c>
      <c r="F2456" s="36" t="s">
        <v>2836</v>
      </c>
      <c r="G2456" s="36" t="s">
        <v>2994</v>
      </c>
      <c r="H2456" s="36" t="str">
        <f t="shared" si="192"/>
        <v>_LS1HU</v>
      </c>
      <c r="I2456" s="36" t="s">
        <v>2995</v>
      </c>
      <c r="J2456" s="36" t="s">
        <v>3010</v>
      </c>
      <c r="K2456" s="36" t="str">
        <f t="shared" si="193"/>
        <v>_HARTH</v>
      </c>
      <c r="L2456" s="36" t="s">
        <v>3011</v>
      </c>
      <c r="M2456" s="36" t="s">
        <v>3017</v>
      </c>
      <c r="N2456" s="36" t="str">
        <f t="shared" si="194"/>
        <v>_HAATL</v>
      </c>
      <c r="O2456" s="36" t="s">
        <v>3018</v>
      </c>
      <c r="P2456" s="36" t="s">
        <v>3019</v>
      </c>
      <c r="Q2456" s="36" t="s">
        <v>3020</v>
      </c>
    </row>
    <row r="2457" spans="1:17">
      <c r="A2457" s="36" t="s">
        <v>10414</v>
      </c>
      <c r="B2457" s="36" t="str">
        <f t="shared" si="190"/>
        <v>_12437</v>
      </c>
      <c r="C2457" s="36" t="s">
        <v>3022</v>
      </c>
      <c r="D2457" s="36" t="s">
        <v>2835</v>
      </c>
      <c r="E2457" s="36" t="str">
        <f t="shared" si="191"/>
        <v>_COLLS</v>
      </c>
      <c r="F2457" s="36" t="s">
        <v>2836</v>
      </c>
      <c r="G2457" s="36" t="s">
        <v>2994</v>
      </c>
      <c r="H2457" s="36" t="str">
        <f t="shared" si="192"/>
        <v>_LS1HU</v>
      </c>
      <c r="I2457" s="36" t="s">
        <v>2995</v>
      </c>
      <c r="J2457" s="36" t="s">
        <v>3010</v>
      </c>
      <c r="K2457" s="36" t="str">
        <f t="shared" si="193"/>
        <v>_HARTH</v>
      </c>
      <c r="L2457" s="36" t="s">
        <v>3011</v>
      </c>
      <c r="M2457" s="36" t="s">
        <v>3017</v>
      </c>
      <c r="N2457" s="36" t="str">
        <f t="shared" si="194"/>
        <v>_HAATL</v>
      </c>
      <c r="O2457" s="36" t="s">
        <v>3018</v>
      </c>
      <c r="P2457" s="36" t="s">
        <v>3019</v>
      </c>
      <c r="Q2457" s="36" t="s">
        <v>3020</v>
      </c>
    </row>
    <row r="2458" spans="1:17">
      <c r="A2458" s="36" t="s">
        <v>10415</v>
      </c>
      <c r="B2458" s="36" t="str">
        <f t="shared" si="190"/>
        <v>_12439</v>
      </c>
      <c r="C2458" s="36" t="s">
        <v>3023</v>
      </c>
      <c r="D2458" s="36" t="s">
        <v>2835</v>
      </c>
      <c r="E2458" s="36" t="str">
        <f t="shared" si="191"/>
        <v>_COLLS</v>
      </c>
      <c r="F2458" s="36" t="s">
        <v>2836</v>
      </c>
      <c r="G2458" s="36" t="s">
        <v>2994</v>
      </c>
      <c r="H2458" s="36" t="str">
        <f t="shared" si="192"/>
        <v>_LS1HU</v>
      </c>
      <c r="I2458" s="36" t="s">
        <v>2995</v>
      </c>
      <c r="J2458" s="36" t="s">
        <v>3010</v>
      </c>
      <c r="K2458" s="36" t="str">
        <f t="shared" si="193"/>
        <v>_HARTH</v>
      </c>
      <c r="L2458" s="36" t="s">
        <v>3011</v>
      </c>
      <c r="M2458" s="36" t="s">
        <v>3017</v>
      </c>
      <c r="N2458" s="36" t="str">
        <f t="shared" si="194"/>
        <v>_HAATL</v>
      </c>
      <c r="O2458" s="36" t="s">
        <v>3018</v>
      </c>
      <c r="P2458" s="36" t="s">
        <v>3019</v>
      </c>
      <c r="Q2458" s="36" t="s">
        <v>3020</v>
      </c>
    </row>
    <row r="2459" spans="1:17">
      <c r="A2459" s="36" t="s">
        <v>10416</v>
      </c>
      <c r="B2459" s="36" t="str">
        <f t="shared" si="190"/>
        <v>_12450</v>
      </c>
      <c r="C2459" s="36" t="s">
        <v>3026</v>
      </c>
      <c r="D2459" s="36" t="s">
        <v>2835</v>
      </c>
      <c r="E2459" s="36" t="str">
        <f t="shared" si="191"/>
        <v>_COLLS</v>
      </c>
      <c r="F2459" s="36" t="s">
        <v>2836</v>
      </c>
      <c r="G2459" s="36" t="s">
        <v>2994</v>
      </c>
      <c r="H2459" s="36" t="str">
        <f t="shared" si="192"/>
        <v>_LS1HU</v>
      </c>
      <c r="I2459" s="36" t="s">
        <v>2995</v>
      </c>
      <c r="J2459" s="36" t="s">
        <v>3010</v>
      </c>
      <c r="K2459" s="36" t="str">
        <f t="shared" si="193"/>
        <v>_HARTH</v>
      </c>
      <c r="L2459" s="36" t="s">
        <v>3011</v>
      </c>
      <c r="M2459" s="36" t="s">
        <v>3017</v>
      </c>
      <c r="N2459" s="36" t="str">
        <f t="shared" si="194"/>
        <v>_HAATL</v>
      </c>
      <c r="O2459" s="36" t="s">
        <v>3018</v>
      </c>
      <c r="P2459" s="36" t="s">
        <v>3024</v>
      </c>
      <c r="Q2459" s="36" t="s">
        <v>3025</v>
      </c>
    </row>
    <row r="2460" spans="1:17">
      <c r="A2460" s="36" t="s">
        <v>10417</v>
      </c>
      <c r="B2460" s="36" t="str">
        <f t="shared" si="190"/>
        <v>_12451</v>
      </c>
      <c r="C2460" s="36" t="s">
        <v>3027</v>
      </c>
      <c r="D2460" s="36" t="s">
        <v>2835</v>
      </c>
      <c r="E2460" s="36" t="str">
        <f t="shared" si="191"/>
        <v>_COLLS</v>
      </c>
      <c r="F2460" s="36" t="s">
        <v>2836</v>
      </c>
      <c r="G2460" s="36" t="s">
        <v>2994</v>
      </c>
      <c r="H2460" s="36" t="str">
        <f t="shared" si="192"/>
        <v>_LS1HU</v>
      </c>
      <c r="I2460" s="36" t="s">
        <v>2995</v>
      </c>
      <c r="J2460" s="36" t="s">
        <v>3010</v>
      </c>
      <c r="K2460" s="36" t="str">
        <f t="shared" si="193"/>
        <v>_HARTH</v>
      </c>
      <c r="L2460" s="36" t="s">
        <v>3011</v>
      </c>
      <c r="M2460" s="36" t="s">
        <v>3017</v>
      </c>
      <c r="N2460" s="36" t="str">
        <f t="shared" si="194"/>
        <v>_HAATL</v>
      </c>
      <c r="O2460" s="36" t="s">
        <v>3018</v>
      </c>
      <c r="P2460" s="36" t="s">
        <v>3024</v>
      </c>
      <c r="Q2460" s="36" t="s">
        <v>3025</v>
      </c>
    </row>
    <row r="2461" spans="1:17">
      <c r="A2461" s="36" t="s">
        <v>10418</v>
      </c>
      <c r="B2461" s="36" t="str">
        <f t="shared" si="190"/>
        <v>_12452</v>
      </c>
      <c r="C2461" s="36" t="s">
        <v>3028</v>
      </c>
      <c r="D2461" s="36" t="s">
        <v>2835</v>
      </c>
      <c r="E2461" s="36" t="str">
        <f t="shared" si="191"/>
        <v>_COLLS</v>
      </c>
      <c r="F2461" s="36" t="s">
        <v>2836</v>
      </c>
      <c r="G2461" s="36" t="s">
        <v>2994</v>
      </c>
      <c r="H2461" s="36" t="str">
        <f t="shared" si="192"/>
        <v>_LS1HU</v>
      </c>
      <c r="I2461" s="36" t="s">
        <v>2995</v>
      </c>
      <c r="J2461" s="36" t="s">
        <v>3010</v>
      </c>
      <c r="K2461" s="36" t="str">
        <f t="shared" si="193"/>
        <v>_HARTH</v>
      </c>
      <c r="L2461" s="36" t="s">
        <v>3011</v>
      </c>
      <c r="M2461" s="36" t="s">
        <v>3017</v>
      </c>
      <c r="N2461" s="36" t="str">
        <f t="shared" si="194"/>
        <v>_HAATL</v>
      </c>
      <c r="O2461" s="36" t="s">
        <v>3018</v>
      </c>
      <c r="P2461" s="36" t="s">
        <v>3024</v>
      </c>
      <c r="Q2461" s="36" t="s">
        <v>3025</v>
      </c>
    </row>
    <row r="2462" spans="1:17">
      <c r="A2462" s="36" t="s">
        <v>10419</v>
      </c>
      <c r="B2462" s="36" t="str">
        <f t="shared" si="190"/>
        <v>_12438</v>
      </c>
      <c r="C2462" s="36" t="s">
        <v>3033</v>
      </c>
      <c r="D2462" s="36" t="s">
        <v>2835</v>
      </c>
      <c r="E2462" s="36" t="str">
        <f t="shared" si="191"/>
        <v>_COLLS</v>
      </c>
      <c r="F2462" s="36" t="s">
        <v>2836</v>
      </c>
      <c r="G2462" s="36" t="s">
        <v>2994</v>
      </c>
      <c r="H2462" s="36" t="str">
        <f t="shared" si="192"/>
        <v>_LS1HU</v>
      </c>
      <c r="I2462" s="36" t="s">
        <v>2995</v>
      </c>
      <c r="J2462" s="36" t="s">
        <v>3010</v>
      </c>
      <c r="K2462" s="36" t="str">
        <f t="shared" si="193"/>
        <v>_HARTH</v>
      </c>
      <c r="L2462" s="36" t="s">
        <v>3011</v>
      </c>
      <c r="M2462" s="36" t="s">
        <v>3029</v>
      </c>
      <c r="N2462" s="36" t="str">
        <f t="shared" si="194"/>
        <v>_HARES</v>
      </c>
      <c r="O2462" s="36" t="s">
        <v>3030</v>
      </c>
      <c r="P2462" s="36" t="s">
        <v>3031</v>
      </c>
      <c r="Q2462" s="36" t="s">
        <v>3032</v>
      </c>
    </row>
    <row r="2463" spans="1:17">
      <c r="A2463" s="36" t="s">
        <v>10420</v>
      </c>
      <c r="B2463" s="36" t="str">
        <f t="shared" si="190"/>
        <v>_12495</v>
      </c>
      <c r="C2463" s="36" t="s">
        <v>3040</v>
      </c>
      <c r="D2463" s="36" t="s">
        <v>2835</v>
      </c>
      <c r="E2463" s="36" t="str">
        <f t="shared" si="191"/>
        <v>_COLLS</v>
      </c>
      <c r="F2463" s="36" t="s">
        <v>2836</v>
      </c>
      <c r="G2463" s="36" t="s">
        <v>2994</v>
      </c>
      <c r="H2463" s="36" t="str">
        <f t="shared" si="192"/>
        <v>_LS1HU</v>
      </c>
      <c r="I2463" s="36" t="s">
        <v>2995</v>
      </c>
      <c r="J2463" s="36" t="s">
        <v>3034</v>
      </c>
      <c r="K2463" s="36" t="str">
        <f t="shared" si="193"/>
        <v>_HBBLC</v>
      </c>
      <c r="L2463" s="36" t="s">
        <v>3035</v>
      </c>
      <c r="M2463" s="36" t="s">
        <v>3036</v>
      </c>
      <c r="N2463" s="36" t="str">
        <f t="shared" si="194"/>
        <v>_HBADM</v>
      </c>
      <c r="O2463" s="36" t="s">
        <v>3037</v>
      </c>
      <c r="P2463" s="36" t="s">
        <v>3038</v>
      </c>
      <c r="Q2463" s="36" t="s">
        <v>3039</v>
      </c>
    </row>
    <row r="2464" spans="1:17">
      <c r="A2464" s="36" t="s">
        <v>10421</v>
      </c>
      <c r="B2464" s="36" t="str">
        <f t="shared" si="190"/>
        <v>_12497</v>
      </c>
      <c r="C2464" s="36" t="s">
        <v>3045</v>
      </c>
      <c r="D2464" s="36" t="s">
        <v>2835</v>
      </c>
      <c r="E2464" s="36" t="str">
        <f t="shared" si="191"/>
        <v>_COLLS</v>
      </c>
      <c r="F2464" s="36" t="s">
        <v>2836</v>
      </c>
      <c r="G2464" s="36" t="s">
        <v>2994</v>
      </c>
      <c r="H2464" s="36" t="str">
        <f t="shared" si="192"/>
        <v>_LS1HU</v>
      </c>
      <c r="I2464" s="36" t="s">
        <v>2995</v>
      </c>
      <c r="J2464" s="36" t="s">
        <v>3034</v>
      </c>
      <c r="K2464" s="36" t="str">
        <f t="shared" si="193"/>
        <v>_HBBLC</v>
      </c>
      <c r="L2464" s="36" t="s">
        <v>3035</v>
      </c>
      <c r="M2464" s="36" t="s">
        <v>3041</v>
      </c>
      <c r="N2464" s="36" t="str">
        <f t="shared" si="194"/>
        <v>_HBBTL</v>
      </c>
      <c r="O2464" s="36" t="s">
        <v>3042</v>
      </c>
      <c r="P2464" s="36" t="s">
        <v>3043</v>
      </c>
      <c r="Q2464" s="36" t="s">
        <v>3044</v>
      </c>
    </row>
    <row r="2465" spans="1:17">
      <c r="A2465" s="36" t="s">
        <v>10422</v>
      </c>
      <c r="B2465" s="36" t="str">
        <f t="shared" si="190"/>
        <v>_12496</v>
      </c>
      <c r="C2465" s="36" t="s">
        <v>3050</v>
      </c>
      <c r="D2465" s="36" t="s">
        <v>2835</v>
      </c>
      <c r="E2465" s="36" t="str">
        <f t="shared" si="191"/>
        <v>_COLLS</v>
      </c>
      <c r="F2465" s="36" t="s">
        <v>2836</v>
      </c>
      <c r="G2465" s="36" t="s">
        <v>2994</v>
      </c>
      <c r="H2465" s="36" t="str">
        <f t="shared" si="192"/>
        <v>_LS1HU</v>
      </c>
      <c r="I2465" s="36" t="s">
        <v>2995</v>
      </c>
      <c r="J2465" s="36" t="s">
        <v>3034</v>
      </c>
      <c r="K2465" s="36" t="str">
        <f t="shared" si="193"/>
        <v>_HBBLC</v>
      </c>
      <c r="L2465" s="36" t="s">
        <v>3035</v>
      </c>
      <c r="M2465" s="36" t="s">
        <v>3046</v>
      </c>
      <c r="N2465" s="36" t="str">
        <f t="shared" si="194"/>
        <v>_HBCRS</v>
      </c>
      <c r="O2465" s="36" t="s">
        <v>3047</v>
      </c>
      <c r="P2465" s="36" t="s">
        <v>3048</v>
      </c>
      <c r="Q2465" s="36" t="s">
        <v>3049</v>
      </c>
    </row>
    <row r="2466" spans="1:17">
      <c r="A2466" s="36" t="s">
        <v>10423</v>
      </c>
      <c r="B2466" s="36" t="str">
        <f t="shared" si="190"/>
        <v>_12835</v>
      </c>
      <c r="C2466" s="36" t="s">
        <v>3057</v>
      </c>
      <c r="D2466" s="36" t="s">
        <v>2835</v>
      </c>
      <c r="E2466" s="36" t="str">
        <f t="shared" si="191"/>
        <v>_COLLS</v>
      </c>
      <c r="F2466" s="36" t="s">
        <v>2836</v>
      </c>
      <c r="G2466" s="36" t="s">
        <v>2994</v>
      </c>
      <c r="H2466" s="36" t="str">
        <f t="shared" si="192"/>
        <v>_LS1HU</v>
      </c>
      <c r="I2466" s="36" t="s">
        <v>2995</v>
      </c>
      <c r="J2466" s="36" t="s">
        <v>3051</v>
      </c>
      <c r="K2466" s="36" t="str">
        <f t="shared" si="193"/>
        <v>_HCPHI</v>
      </c>
      <c r="L2466" s="36" t="s">
        <v>3052</v>
      </c>
      <c r="M2466" s="36" t="s">
        <v>3053</v>
      </c>
      <c r="N2466" s="36" t="str">
        <f t="shared" si="194"/>
        <v>_HCADM</v>
      </c>
      <c r="O2466" s="36" t="s">
        <v>3054</v>
      </c>
      <c r="P2466" s="36" t="s">
        <v>3055</v>
      </c>
      <c r="Q2466" s="36" t="s">
        <v>3056</v>
      </c>
    </row>
    <row r="2467" spans="1:17">
      <c r="A2467" s="36" t="s">
        <v>10424</v>
      </c>
      <c r="B2467" s="36" t="str">
        <f t="shared" si="190"/>
        <v>_12836</v>
      </c>
      <c r="C2467" s="36" t="s">
        <v>3062</v>
      </c>
      <c r="D2467" s="36" t="s">
        <v>2835</v>
      </c>
      <c r="E2467" s="36" t="str">
        <f t="shared" si="191"/>
        <v>_COLLS</v>
      </c>
      <c r="F2467" s="36" t="s">
        <v>2836</v>
      </c>
      <c r="G2467" s="36" t="s">
        <v>2994</v>
      </c>
      <c r="H2467" s="36" t="str">
        <f t="shared" si="192"/>
        <v>_LS1HU</v>
      </c>
      <c r="I2467" s="36" t="s">
        <v>2995</v>
      </c>
      <c r="J2467" s="36" t="s">
        <v>3051</v>
      </c>
      <c r="K2467" s="36" t="str">
        <f t="shared" si="193"/>
        <v>_HCPHI</v>
      </c>
      <c r="L2467" s="36" t="s">
        <v>3052</v>
      </c>
      <c r="M2467" s="36" t="s">
        <v>3058</v>
      </c>
      <c r="N2467" s="36" t="str">
        <f t="shared" si="194"/>
        <v>_HCPTL</v>
      </c>
      <c r="O2467" s="36" t="s">
        <v>3059</v>
      </c>
      <c r="P2467" s="36" t="s">
        <v>3060</v>
      </c>
      <c r="Q2467" s="36" t="s">
        <v>3061</v>
      </c>
    </row>
    <row r="2468" spans="1:17">
      <c r="A2468" s="36" t="s">
        <v>10425</v>
      </c>
      <c r="B2468" s="36" t="str">
        <f t="shared" si="190"/>
        <v>_12838</v>
      </c>
      <c r="C2468" s="36" t="s">
        <v>3063</v>
      </c>
      <c r="D2468" s="36" t="s">
        <v>2835</v>
      </c>
      <c r="E2468" s="36" t="str">
        <f t="shared" si="191"/>
        <v>_COLLS</v>
      </c>
      <c r="F2468" s="36" t="s">
        <v>2836</v>
      </c>
      <c r="G2468" s="36" t="s">
        <v>2994</v>
      </c>
      <c r="H2468" s="36" t="str">
        <f t="shared" si="192"/>
        <v>_LS1HU</v>
      </c>
      <c r="I2468" s="36" t="s">
        <v>2995</v>
      </c>
      <c r="J2468" s="36" t="s">
        <v>3051</v>
      </c>
      <c r="K2468" s="36" t="str">
        <f t="shared" si="193"/>
        <v>_HCPHI</v>
      </c>
      <c r="L2468" s="36" t="s">
        <v>3052</v>
      </c>
      <c r="M2468" s="36" t="s">
        <v>3058</v>
      </c>
      <c r="N2468" s="36" t="str">
        <f t="shared" si="194"/>
        <v>_HCPTL</v>
      </c>
      <c r="O2468" s="36" t="s">
        <v>3059</v>
      </c>
      <c r="P2468" s="36" t="s">
        <v>3060</v>
      </c>
      <c r="Q2468" s="36" t="s">
        <v>3061</v>
      </c>
    </row>
    <row r="2469" spans="1:17">
      <c r="A2469" s="36" t="s">
        <v>10426</v>
      </c>
      <c r="B2469" s="36" t="str">
        <f t="shared" si="190"/>
        <v>_12839</v>
      </c>
      <c r="C2469" s="36" t="s">
        <v>3064</v>
      </c>
      <c r="D2469" s="36" t="s">
        <v>2835</v>
      </c>
      <c r="E2469" s="36" t="str">
        <f t="shared" si="191"/>
        <v>_COLLS</v>
      </c>
      <c r="F2469" s="36" t="s">
        <v>2836</v>
      </c>
      <c r="G2469" s="36" t="s">
        <v>2994</v>
      </c>
      <c r="H2469" s="36" t="str">
        <f t="shared" si="192"/>
        <v>_LS1HU</v>
      </c>
      <c r="I2469" s="36" t="s">
        <v>2995</v>
      </c>
      <c r="J2469" s="36" t="s">
        <v>3051</v>
      </c>
      <c r="K2469" s="36" t="str">
        <f t="shared" si="193"/>
        <v>_HCPHI</v>
      </c>
      <c r="L2469" s="36" t="s">
        <v>3052</v>
      </c>
      <c r="M2469" s="36" t="s">
        <v>3058</v>
      </c>
      <c r="N2469" s="36" t="str">
        <f t="shared" si="194"/>
        <v>_HCPTL</v>
      </c>
      <c r="O2469" s="36" t="s">
        <v>3059</v>
      </c>
      <c r="P2469" s="36" t="s">
        <v>3060</v>
      </c>
      <c r="Q2469" s="36" t="s">
        <v>3061</v>
      </c>
    </row>
    <row r="2470" spans="1:17">
      <c r="A2470" s="36" t="s">
        <v>10427</v>
      </c>
      <c r="B2470" s="36" t="str">
        <f t="shared" si="190"/>
        <v>_12837</v>
      </c>
      <c r="C2470" s="36" t="s">
        <v>3069</v>
      </c>
      <c r="D2470" s="36" t="s">
        <v>2835</v>
      </c>
      <c r="E2470" s="36" t="str">
        <f t="shared" si="191"/>
        <v>_COLLS</v>
      </c>
      <c r="F2470" s="36" t="s">
        <v>2836</v>
      </c>
      <c r="G2470" s="36" t="s">
        <v>2994</v>
      </c>
      <c r="H2470" s="36" t="str">
        <f t="shared" si="192"/>
        <v>_LS1HU</v>
      </c>
      <c r="I2470" s="36" t="s">
        <v>2995</v>
      </c>
      <c r="J2470" s="36" t="s">
        <v>3051</v>
      </c>
      <c r="K2470" s="36" t="str">
        <f t="shared" si="193"/>
        <v>_HCPHI</v>
      </c>
      <c r="L2470" s="36" t="s">
        <v>3052</v>
      </c>
      <c r="M2470" s="36" t="s">
        <v>3065</v>
      </c>
      <c r="N2470" s="36" t="str">
        <f t="shared" si="194"/>
        <v>_HCRES</v>
      </c>
      <c r="O2470" s="36" t="s">
        <v>3066</v>
      </c>
      <c r="P2470" s="36" t="s">
        <v>3067</v>
      </c>
      <c r="Q2470" s="36" t="s">
        <v>3068</v>
      </c>
    </row>
    <row r="2471" spans="1:17">
      <c r="A2471" s="36" t="s">
        <v>10428</v>
      </c>
      <c r="B2471" s="36" t="str">
        <f t="shared" si="190"/>
        <v>_12581</v>
      </c>
      <c r="C2471" s="36" t="s">
        <v>3076</v>
      </c>
      <c r="D2471" s="36" t="s">
        <v>2835</v>
      </c>
      <c r="E2471" s="36" t="str">
        <f t="shared" si="191"/>
        <v>_COLLS</v>
      </c>
      <c r="F2471" s="36" t="s">
        <v>2836</v>
      </c>
      <c r="G2471" s="36" t="s">
        <v>2994</v>
      </c>
      <c r="H2471" s="36" t="str">
        <f t="shared" si="192"/>
        <v>_LS1HU</v>
      </c>
      <c r="I2471" s="36" t="s">
        <v>2995</v>
      </c>
      <c r="J2471" s="36" t="s">
        <v>3070</v>
      </c>
      <c r="K2471" s="36" t="str">
        <f t="shared" si="193"/>
        <v>_HDRAM</v>
      </c>
      <c r="L2471" s="36" t="s">
        <v>3071</v>
      </c>
      <c r="M2471" s="36" t="s">
        <v>3072</v>
      </c>
      <c r="N2471" s="36" t="str">
        <f t="shared" si="194"/>
        <v>_HDADM</v>
      </c>
      <c r="O2471" s="36" t="s">
        <v>3073</v>
      </c>
      <c r="P2471" s="36" t="s">
        <v>3074</v>
      </c>
      <c r="Q2471" s="36" t="s">
        <v>3075</v>
      </c>
    </row>
    <row r="2472" spans="1:17">
      <c r="A2472" s="36" t="s">
        <v>10429</v>
      </c>
      <c r="B2472" s="36" t="str">
        <f t="shared" si="190"/>
        <v>_12583</v>
      </c>
      <c r="C2472" s="36" t="s">
        <v>3081</v>
      </c>
      <c r="D2472" s="36" t="s">
        <v>2835</v>
      </c>
      <c r="E2472" s="36" t="str">
        <f t="shared" si="191"/>
        <v>_COLLS</v>
      </c>
      <c r="F2472" s="36" t="s">
        <v>2836</v>
      </c>
      <c r="G2472" s="36" t="s">
        <v>2994</v>
      </c>
      <c r="H2472" s="36" t="str">
        <f t="shared" si="192"/>
        <v>_LS1HU</v>
      </c>
      <c r="I2472" s="36" t="s">
        <v>2995</v>
      </c>
      <c r="J2472" s="36" t="s">
        <v>3070</v>
      </c>
      <c r="K2472" s="36" t="str">
        <f t="shared" si="193"/>
        <v>_HDRAM</v>
      </c>
      <c r="L2472" s="36" t="s">
        <v>3071</v>
      </c>
      <c r="M2472" s="36" t="s">
        <v>3077</v>
      </c>
      <c r="N2472" s="36" t="str">
        <f t="shared" si="194"/>
        <v>_HDRES</v>
      </c>
      <c r="O2472" s="36" t="s">
        <v>3078</v>
      </c>
      <c r="P2472" s="36" t="s">
        <v>3079</v>
      </c>
      <c r="Q2472" s="36" t="s">
        <v>3080</v>
      </c>
    </row>
    <row r="2473" spans="1:17">
      <c r="A2473" s="36" t="s">
        <v>10430</v>
      </c>
      <c r="B2473" s="36" t="str">
        <f t="shared" si="190"/>
        <v>_12584</v>
      </c>
      <c r="C2473" s="36" t="s">
        <v>3082</v>
      </c>
      <c r="D2473" s="36" t="s">
        <v>2835</v>
      </c>
      <c r="E2473" s="36" t="str">
        <f t="shared" si="191"/>
        <v>_COLLS</v>
      </c>
      <c r="F2473" s="36" t="s">
        <v>2836</v>
      </c>
      <c r="G2473" s="36" t="s">
        <v>2994</v>
      </c>
      <c r="H2473" s="36" t="str">
        <f t="shared" si="192"/>
        <v>_LS1HU</v>
      </c>
      <c r="I2473" s="36" t="s">
        <v>2995</v>
      </c>
      <c r="J2473" s="36" t="s">
        <v>3070</v>
      </c>
      <c r="K2473" s="36" t="str">
        <f t="shared" si="193"/>
        <v>_HDRAM</v>
      </c>
      <c r="L2473" s="36" t="s">
        <v>3071</v>
      </c>
      <c r="M2473" s="36" t="s">
        <v>3077</v>
      </c>
      <c r="N2473" s="36" t="str">
        <f t="shared" si="194"/>
        <v>_HDRES</v>
      </c>
      <c r="O2473" s="36" t="s">
        <v>3078</v>
      </c>
      <c r="P2473" s="36" t="s">
        <v>3079</v>
      </c>
      <c r="Q2473" s="36" t="s">
        <v>3080</v>
      </c>
    </row>
    <row r="2474" spans="1:17">
      <c r="A2474" s="36" t="s">
        <v>10431</v>
      </c>
      <c r="B2474" s="36" t="str">
        <f t="shared" si="190"/>
        <v>_12582</v>
      </c>
      <c r="C2474" s="36" t="s">
        <v>3087</v>
      </c>
      <c r="D2474" s="36" t="s">
        <v>2835</v>
      </c>
      <c r="E2474" s="36" t="str">
        <f t="shared" si="191"/>
        <v>_COLLS</v>
      </c>
      <c r="F2474" s="36" t="s">
        <v>2836</v>
      </c>
      <c r="G2474" s="36" t="s">
        <v>2994</v>
      </c>
      <c r="H2474" s="36" t="str">
        <f t="shared" si="192"/>
        <v>_LS1HU</v>
      </c>
      <c r="I2474" s="36" t="s">
        <v>2995</v>
      </c>
      <c r="J2474" s="36" t="s">
        <v>3070</v>
      </c>
      <c r="K2474" s="36" t="str">
        <f t="shared" si="193"/>
        <v>_HDRAM</v>
      </c>
      <c r="L2474" s="36" t="s">
        <v>3071</v>
      </c>
      <c r="M2474" s="36" t="s">
        <v>3083</v>
      </c>
      <c r="N2474" s="36" t="str">
        <f t="shared" si="194"/>
        <v>_HDTLT</v>
      </c>
      <c r="O2474" s="36" t="s">
        <v>3084</v>
      </c>
      <c r="P2474" s="36" t="s">
        <v>3085</v>
      </c>
      <c r="Q2474" s="36" t="s">
        <v>3086</v>
      </c>
    </row>
    <row r="2475" spans="1:17">
      <c r="A2475" s="36" t="s">
        <v>10432</v>
      </c>
      <c r="B2475" s="36" t="str">
        <f t="shared" si="190"/>
        <v>_12585</v>
      </c>
      <c r="C2475" s="36" t="s">
        <v>3088</v>
      </c>
      <c r="D2475" s="36" t="s">
        <v>2835</v>
      </c>
      <c r="E2475" s="36" t="str">
        <f t="shared" si="191"/>
        <v>_COLLS</v>
      </c>
      <c r="F2475" s="36" t="s">
        <v>2836</v>
      </c>
      <c r="G2475" s="36" t="s">
        <v>2994</v>
      </c>
      <c r="H2475" s="36" t="str">
        <f t="shared" si="192"/>
        <v>_LS1HU</v>
      </c>
      <c r="I2475" s="36" t="s">
        <v>2995</v>
      </c>
      <c r="J2475" s="36" t="s">
        <v>3070</v>
      </c>
      <c r="K2475" s="36" t="str">
        <f t="shared" si="193"/>
        <v>_HDRAM</v>
      </c>
      <c r="L2475" s="36" t="s">
        <v>3071</v>
      </c>
      <c r="M2475" s="36" t="s">
        <v>3083</v>
      </c>
      <c r="N2475" s="36" t="str">
        <f t="shared" si="194"/>
        <v>_HDTLT</v>
      </c>
      <c r="O2475" s="36" t="s">
        <v>3084</v>
      </c>
      <c r="P2475" s="36" t="s">
        <v>3085</v>
      </c>
      <c r="Q2475" s="36" t="s">
        <v>3086</v>
      </c>
    </row>
    <row r="2476" spans="1:17">
      <c r="A2476" s="36" t="s">
        <v>10433</v>
      </c>
      <c r="B2476" s="36" t="str">
        <f t="shared" si="190"/>
        <v>_12615</v>
      </c>
      <c r="C2476" s="36" t="s">
        <v>3095</v>
      </c>
      <c r="D2476" s="36" t="s">
        <v>2835</v>
      </c>
      <c r="E2476" s="36" t="str">
        <f t="shared" si="191"/>
        <v>_COLLS</v>
      </c>
      <c r="F2476" s="36" t="s">
        <v>2836</v>
      </c>
      <c r="G2476" s="36" t="s">
        <v>2994</v>
      </c>
      <c r="H2476" s="36" t="str">
        <f t="shared" si="192"/>
        <v>_LS1HU</v>
      </c>
      <c r="I2476" s="36" t="s">
        <v>2995</v>
      </c>
      <c r="J2476" s="36" t="s">
        <v>3089</v>
      </c>
      <c r="K2476" s="36" t="str">
        <f t="shared" si="193"/>
        <v>_HENGL</v>
      </c>
      <c r="L2476" s="36" t="s">
        <v>3090</v>
      </c>
      <c r="M2476" s="36" t="s">
        <v>3091</v>
      </c>
      <c r="N2476" s="36" t="str">
        <f t="shared" si="194"/>
        <v>_HEADM</v>
      </c>
      <c r="O2476" s="36" t="s">
        <v>3092</v>
      </c>
      <c r="P2476" s="36" t="s">
        <v>3093</v>
      </c>
      <c r="Q2476" s="36" t="s">
        <v>3094</v>
      </c>
    </row>
    <row r="2477" spans="1:17">
      <c r="A2477" s="36" t="s">
        <v>10434</v>
      </c>
      <c r="B2477" s="36" t="str">
        <f t="shared" si="190"/>
        <v>_12616</v>
      </c>
      <c r="C2477" s="36" t="s">
        <v>3100</v>
      </c>
      <c r="D2477" s="36" t="s">
        <v>2835</v>
      </c>
      <c r="E2477" s="36" t="str">
        <f t="shared" si="191"/>
        <v>_COLLS</v>
      </c>
      <c r="F2477" s="36" t="s">
        <v>2836</v>
      </c>
      <c r="G2477" s="36" t="s">
        <v>2994</v>
      </c>
      <c r="H2477" s="36" t="str">
        <f t="shared" si="192"/>
        <v>_LS1HU</v>
      </c>
      <c r="I2477" s="36" t="s">
        <v>2995</v>
      </c>
      <c r="J2477" s="36" t="s">
        <v>3089</v>
      </c>
      <c r="K2477" s="36" t="str">
        <f t="shared" si="193"/>
        <v>_HENGL</v>
      </c>
      <c r="L2477" s="36" t="s">
        <v>3090</v>
      </c>
      <c r="M2477" s="36" t="s">
        <v>3096</v>
      </c>
      <c r="N2477" s="36" t="str">
        <f t="shared" si="194"/>
        <v>_HEETL</v>
      </c>
      <c r="O2477" s="36" t="s">
        <v>3097</v>
      </c>
      <c r="P2477" s="36" t="s">
        <v>3098</v>
      </c>
      <c r="Q2477" s="36" t="s">
        <v>3099</v>
      </c>
    </row>
    <row r="2478" spans="1:17">
      <c r="A2478" s="36" t="s">
        <v>10435</v>
      </c>
      <c r="B2478" s="36" t="str">
        <f t="shared" si="190"/>
        <v>_12621</v>
      </c>
      <c r="C2478" s="36" t="s">
        <v>3101</v>
      </c>
      <c r="D2478" s="36" t="s">
        <v>2835</v>
      </c>
      <c r="E2478" s="36" t="str">
        <f t="shared" si="191"/>
        <v>_COLLS</v>
      </c>
      <c r="F2478" s="36" t="s">
        <v>2836</v>
      </c>
      <c r="G2478" s="36" t="s">
        <v>2994</v>
      </c>
      <c r="H2478" s="36" t="str">
        <f t="shared" si="192"/>
        <v>_LS1HU</v>
      </c>
      <c r="I2478" s="36" t="s">
        <v>2995</v>
      </c>
      <c r="J2478" s="36" t="s">
        <v>3089</v>
      </c>
      <c r="K2478" s="36" t="str">
        <f t="shared" si="193"/>
        <v>_HENGL</v>
      </c>
      <c r="L2478" s="36" t="s">
        <v>3090</v>
      </c>
      <c r="M2478" s="36" t="s">
        <v>3096</v>
      </c>
      <c r="N2478" s="36" t="str">
        <f t="shared" si="194"/>
        <v>_HEETL</v>
      </c>
      <c r="O2478" s="36" t="s">
        <v>3097</v>
      </c>
      <c r="P2478" s="36" t="s">
        <v>3098</v>
      </c>
      <c r="Q2478" s="36" t="s">
        <v>3099</v>
      </c>
    </row>
    <row r="2479" spans="1:17">
      <c r="A2479" s="36" t="s">
        <v>10436</v>
      </c>
      <c r="B2479" s="36" t="str">
        <f t="shared" si="190"/>
        <v>_12622</v>
      </c>
      <c r="C2479" s="36" t="s">
        <v>3102</v>
      </c>
      <c r="D2479" s="36" t="s">
        <v>2835</v>
      </c>
      <c r="E2479" s="36" t="str">
        <f t="shared" si="191"/>
        <v>_COLLS</v>
      </c>
      <c r="F2479" s="36" t="s">
        <v>2836</v>
      </c>
      <c r="G2479" s="36" t="s">
        <v>2994</v>
      </c>
      <c r="H2479" s="36" t="str">
        <f t="shared" si="192"/>
        <v>_LS1HU</v>
      </c>
      <c r="I2479" s="36" t="s">
        <v>2995</v>
      </c>
      <c r="J2479" s="36" t="s">
        <v>3089</v>
      </c>
      <c r="K2479" s="36" t="str">
        <f t="shared" si="193"/>
        <v>_HENGL</v>
      </c>
      <c r="L2479" s="36" t="s">
        <v>3090</v>
      </c>
      <c r="M2479" s="36" t="s">
        <v>3096</v>
      </c>
      <c r="N2479" s="36" t="str">
        <f t="shared" si="194"/>
        <v>_HEETL</v>
      </c>
      <c r="O2479" s="36" t="s">
        <v>3097</v>
      </c>
      <c r="P2479" s="36" t="s">
        <v>3098</v>
      </c>
      <c r="Q2479" s="36" t="s">
        <v>3099</v>
      </c>
    </row>
    <row r="2480" spans="1:17">
      <c r="A2480" s="36" t="s">
        <v>10437</v>
      </c>
      <c r="B2480" s="36" t="str">
        <f t="shared" si="190"/>
        <v>_12619</v>
      </c>
      <c r="C2480" s="36" t="s">
        <v>3107</v>
      </c>
      <c r="D2480" s="36" t="s">
        <v>2835</v>
      </c>
      <c r="E2480" s="36" t="str">
        <f t="shared" si="191"/>
        <v>_COLLS</v>
      </c>
      <c r="F2480" s="36" t="s">
        <v>2836</v>
      </c>
      <c r="G2480" s="36" t="s">
        <v>2994</v>
      </c>
      <c r="H2480" s="36" t="str">
        <f t="shared" si="192"/>
        <v>_LS1HU</v>
      </c>
      <c r="I2480" s="36" t="s">
        <v>2995</v>
      </c>
      <c r="J2480" s="36" t="s">
        <v>3089</v>
      </c>
      <c r="K2480" s="36" t="str">
        <f t="shared" si="193"/>
        <v>_HENGL</v>
      </c>
      <c r="L2480" s="36" t="s">
        <v>3090</v>
      </c>
      <c r="M2480" s="36" t="s">
        <v>3103</v>
      </c>
      <c r="N2480" s="36" t="str">
        <f t="shared" si="194"/>
        <v>_HERES</v>
      </c>
      <c r="O2480" s="36" t="s">
        <v>3104</v>
      </c>
      <c r="P2480" s="36" t="s">
        <v>3105</v>
      </c>
      <c r="Q2480" s="36" t="s">
        <v>3106</v>
      </c>
    </row>
    <row r="2481" spans="1:17">
      <c r="A2481" s="36" t="s">
        <v>10438</v>
      </c>
      <c r="B2481" s="36" t="str">
        <f t="shared" si="190"/>
        <v>_12620</v>
      </c>
      <c r="C2481" s="36" t="s">
        <v>3108</v>
      </c>
      <c r="D2481" s="36" t="s">
        <v>2835</v>
      </c>
      <c r="E2481" s="36" t="str">
        <f t="shared" si="191"/>
        <v>_COLLS</v>
      </c>
      <c r="F2481" s="36" t="s">
        <v>2836</v>
      </c>
      <c r="G2481" s="36" t="s">
        <v>2994</v>
      </c>
      <c r="H2481" s="36" t="str">
        <f t="shared" si="192"/>
        <v>_LS1HU</v>
      </c>
      <c r="I2481" s="36" t="s">
        <v>2995</v>
      </c>
      <c r="J2481" s="36" t="s">
        <v>3089</v>
      </c>
      <c r="K2481" s="36" t="str">
        <f t="shared" si="193"/>
        <v>_HENGL</v>
      </c>
      <c r="L2481" s="36" t="s">
        <v>3090</v>
      </c>
      <c r="M2481" s="36" t="s">
        <v>3103</v>
      </c>
      <c r="N2481" s="36" t="str">
        <f t="shared" si="194"/>
        <v>_HERES</v>
      </c>
      <c r="O2481" s="36" t="s">
        <v>3104</v>
      </c>
      <c r="P2481" s="36" t="s">
        <v>3105</v>
      </c>
      <c r="Q2481" s="36" t="s">
        <v>3106</v>
      </c>
    </row>
    <row r="2482" spans="1:17">
      <c r="A2482" s="36" t="s">
        <v>10439</v>
      </c>
      <c r="B2482" s="36" t="str">
        <f t="shared" si="190"/>
        <v>_12645</v>
      </c>
      <c r="C2482" s="36" t="s">
        <v>3115</v>
      </c>
      <c r="D2482" s="36" t="s">
        <v>2835</v>
      </c>
      <c r="E2482" s="36" t="str">
        <f t="shared" si="191"/>
        <v>_COLLS</v>
      </c>
      <c r="F2482" s="36" t="s">
        <v>2836</v>
      </c>
      <c r="G2482" s="36" t="s">
        <v>2994</v>
      </c>
      <c r="H2482" s="36" t="str">
        <f t="shared" si="192"/>
        <v>_LS1HU</v>
      </c>
      <c r="I2482" s="36" t="s">
        <v>2995</v>
      </c>
      <c r="J2482" s="36" t="s">
        <v>3109</v>
      </c>
      <c r="K2482" s="36" t="str">
        <f t="shared" si="193"/>
        <v>_HFREN</v>
      </c>
      <c r="L2482" s="36" t="s">
        <v>3110</v>
      </c>
      <c r="M2482" s="36" t="s">
        <v>3111</v>
      </c>
      <c r="N2482" s="36" t="str">
        <f t="shared" si="194"/>
        <v>_HFADM</v>
      </c>
      <c r="O2482" s="36" t="s">
        <v>3112</v>
      </c>
      <c r="P2482" s="36" t="s">
        <v>3113</v>
      </c>
      <c r="Q2482" s="36" t="s">
        <v>3114</v>
      </c>
    </row>
    <row r="2483" spans="1:17">
      <c r="A2483" s="36" t="s">
        <v>10440</v>
      </c>
      <c r="B2483" s="36" t="str">
        <f t="shared" si="190"/>
        <v>_12646</v>
      </c>
      <c r="C2483" s="36" t="s">
        <v>3120</v>
      </c>
      <c r="D2483" s="36" t="s">
        <v>2835</v>
      </c>
      <c r="E2483" s="36" t="str">
        <f t="shared" si="191"/>
        <v>_COLLS</v>
      </c>
      <c r="F2483" s="36" t="s">
        <v>2836</v>
      </c>
      <c r="G2483" s="36" t="s">
        <v>2994</v>
      </c>
      <c r="H2483" s="36" t="str">
        <f t="shared" si="192"/>
        <v>_LS1HU</v>
      </c>
      <c r="I2483" s="36" t="s">
        <v>2995</v>
      </c>
      <c r="J2483" s="36" t="s">
        <v>3109</v>
      </c>
      <c r="K2483" s="36" t="str">
        <f t="shared" si="193"/>
        <v>_HFREN</v>
      </c>
      <c r="L2483" s="36" t="s">
        <v>3110</v>
      </c>
      <c r="M2483" s="36" t="s">
        <v>3116</v>
      </c>
      <c r="N2483" s="36" t="str">
        <f t="shared" si="194"/>
        <v>_HFFTL</v>
      </c>
      <c r="O2483" s="36" t="s">
        <v>3117</v>
      </c>
      <c r="P2483" s="36" t="s">
        <v>3118</v>
      </c>
      <c r="Q2483" s="36" t="s">
        <v>3119</v>
      </c>
    </row>
    <row r="2484" spans="1:17">
      <c r="A2484" s="36" t="s">
        <v>10441</v>
      </c>
      <c r="B2484" s="36" t="str">
        <f t="shared" si="190"/>
        <v>_12648</v>
      </c>
      <c r="C2484" s="36" t="s">
        <v>3121</v>
      </c>
      <c r="D2484" s="36" t="s">
        <v>2835</v>
      </c>
      <c r="E2484" s="36" t="str">
        <f t="shared" si="191"/>
        <v>_COLLS</v>
      </c>
      <c r="F2484" s="36" t="s">
        <v>2836</v>
      </c>
      <c r="G2484" s="36" t="s">
        <v>2994</v>
      </c>
      <c r="H2484" s="36" t="str">
        <f t="shared" si="192"/>
        <v>_LS1HU</v>
      </c>
      <c r="I2484" s="36" t="s">
        <v>2995</v>
      </c>
      <c r="J2484" s="36" t="s">
        <v>3109</v>
      </c>
      <c r="K2484" s="36" t="str">
        <f t="shared" si="193"/>
        <v>_HFREN</v>
      </c>
      <c r="L2484" s="36" t="s">
        <v>3110</v>
      </c>
      <c r="M2484" s="36" t="s">
        <v>3116</v>
      </c>
      <c r="N2484" s="36" t="str">
        <f t="shared" si="194"/>
        <v>_HFFTL</v>
      </c>
      <c r="O2484" s="36" t="s">
        <v>3117</v>
      </c>
      <c r="P2484" s="36" t="s">
        <v>3118</v>
      </c>
      <c r="Q2484" s="36" t="s">
        <v>3119</v>
      </c>
    </row>
    <row r="2485" spans="1:17">
      <c r="A2485" s="36" t="s">
        <v>10442</v>
      </c>
      <c r="B2485" s="36" t="str">
        <f t="shared" si="190"/>
        <v>_12649</v>
      </c>
      <c r="C2485" s="36" t="s">
        <v>3122</v>
      </c>
      <c r="D2485" s="36" t="s">
        <v>2835</v>
      </c>
      <c r="E2485" s="36" t="str">
        <f t="shared" si="191"/>
        <v>_COLLS</v>
      </c>
      <c r="F2485" s="36" t="s">
        <v>2836</v>
      </c>
      <c r="G2485" s="36" t="s">
        <v>2994</v>
      </c>
      <c r="H2485" s="36" t="str">
        <f t="shared" si="192"/>
        <v>_LS1HU</v>
      </c>
      <c r="I2485" s="36" t="s">
        <v>2995</v>
      </c>
      <c r="J2485" s="36" t="s">
        <v>3109</v>
      </c>
      <c r="K2485" s="36" t="str">
        <f t="shared" si="193"/>
        <v>_HFREN</v>
      </c>
      <c r="L2485" s="36" t="s">
        <v>3110</v>
      </c>
      <c r="M2485" s="36" t="s">
        <v>3116</v>
      </c>
      <c r="N2485" s="36" t="str">
        <f t="shared" si="194"/>
        <v>_HFFTL</v>
      </c>
      <c r="O2485" s="36" t="s">
        <v>3117</v>
      </c>
      <c r="P2485" s="36" t="s">
        <v>3118</v>
      </c>
      <c r="Q2485" s="36" t="s">
        <v>3119</v>
      </c>
    </row>
    <row r="2486" spans="1:17">
      <c r="A2486" s="36" t="s">
        <v>10443</v>
      </c>
      <c r="B2486" s="36" t="str">
        <f t="shared" si="190"/>
        <v>_12647</v>
      </c>
      <c r="C2486" s="36" t="s">
        <v>3127</v>
      </c>
      <c r="D2486" s="36" t="s">
        <v>2835</v>
      </c>
      <c r="E2486" s="36" t="str">
        <f t="shared" si="191"/>
        <v>_COLLS</v>
      </c>
      <c r="F2486" s="36" t="s">
        <v>2836</v>
      </c>
      <c r="G2486" s="36" t="s">
        <v>2994</v>
      </c>
      <c r="H2486" s="36" t="str">
        <f t="shared" si="192"/>
        <v>_LS1HU</v>
      </c>
      <c r="I2486" s="36" t="s">
        <v>2995</v>
      </c>
      <c r="J2486" s="36" t="s">
        <v>3109</v>
      </c>
      <c r="K2486" s="36" t="str">
        <f t="shared" si="193"/>
        <v>_HFREN</v>
      </c>
      <c r="L2486" s="36" t="s">
        <v>3110</v>
      </c>
      <c r="M2486" s="36" t="s">
        <v>3123</v>
      </c>
      <c r="N2486" s="36" t="str">
        <f t="shared" si="194"/>
        <v>_HFRES</v>
      </c>
      <c r="O2486" s="36" t="s">
        <v>3124</v>
      </c>
      <c r="P2486" s="36" t="s">
        <v>3125</v>
      </c>
      <c r="Q2486" s="36" t="s">
        <v>3126</v>
      </c>
    </row>
    <row r="2487" spans="1:17">
      <c r="A2487" s="36" t="s">
        <v>10444</v>
      </c>
      <c r="B2487" s="36" t="str">
        <f t="shared" si="190"/>
        <v>_12600</v>
      </c>
      <c r="C2487" s="36" t="s">
        <v>3134</v>
      </c>
      <c r="D2487" s="36" t="s">
        <v>2835</v>
      </c>
      <c r="E2487" s="36" t="str">
        <f t="shared" si="191"/>
        <v>_COLLS</v>
      </c>
      <c r="F2487" s="36" t="s">
        <v>2836</v>
      </c>
      <c r="G2487" s="36" t="s">
        <v>2994</v>
      </c>
      <c r="H2487" s="36" t="str">
        <f t="shared" si="192"/>
        <v>_LS1HU</v>
      </c>
      <c r="I2487" s="36" t="s">
        <v>2995</v>
      </c>
      <c r="J2487" s="36" t="s">
        <v>3128</v>
      </c>
      <c r="K2487" s="36" t="str">
        <f t="shared" si="193"/>
        <v>_HGEAL</v>
      </c>
      <c r="L2487" s="36" t="s">
        <v>3129</v>
      </c>
      <c r="M2487" s="36" t="s">
        <v>3130</v>
      </c>
      <c r="N2487" s="36" t="str">
        <f t="shared" si="194"/>
        <v>_HGADM</v>
      </c>
      <c r="O2487" s="36" t="s">
        <v>3131</v>
      </c>
      <c r="P2487" s="36" t="s">
        <v>3132</v>
      </c>
      <c r="Q2487" s="36" t="s">
        <v>3133</v>
      </c>
    </row>
    <row r="2488" spans="1:17">
      <c r="A2488" s="36" t="s">
        <v>10445</v>
      </c>
      <c r="B2488" s="36" t="str">
        <f t="shared" si="190"/>
        <v>_12602</v>
      </c>
      <c r="C2488" s="36" t="s">
        <v>3139</v>
      </c>
      <c r="D2488" s="36" t="s">
        <v>2835</v>
      </c>
      <c r="E2488" s="36" t="str">
        <f t="shared" si="191"/>
        <v>_COLLS</v>
      </c>
      <c r="F2488" s="36" t="s">
        <v>2836</v>
      </c>
      <c r="G2488" s="36" t="s">
        <v>2994</v>
      </c>
      <c r="H2488" s="36" t="str">
        <f t="shared" si="192"/>
        <v>_LS1HU</v>
      </c>
      <c r="I2488" s="36" t="s">
        <v>2995</v>
      </c>
      <c r="J2488" s="36" t="s">
        <v>3128</v>
      </c>
      <c r="K2488" s="36" t="str">
        <f t="shared" si="193"/>
        <v>_HGEAL</v>
      </c>
      <c r="L2488" s="36" t="s">
        <v>3129</v>
      </c>
      <c r="M2488" s="36" t="s">
        <v>3135</v>
      </c>
      <c r="N2488" s="36" t="str">
        <f t="shared" si="194"/>
        <v>_HGATL</v>
      </c>
      <c r="O2488" s="36" t="s">
        <v>3136</v>
      </c>
      <c r="P2488" s="36" t="s">
        <v>3137</v>
      </c>
      <c r="Q2488" s="36" t="s">
        <v>3138</v>
      </c>
    </row>
    <row r="2489" spans="1:17">
      <c r="A2489" s="36" t="s">
        <v>10446</v>
      </c>
      <c r="B2489" s="36" t="str">
        <f t="shared" si="190"/>
        <v>_12603</v>
      </c>
      <c r="C2489" s="36" t="s">
        <v>3140</v>
      </c>
      <c r="D2489" s="36" t="s">
        <v>2835</v>
      </c>
      <c r="E2489" s="36" t="str">
        <f t="shared" si="191"/>
        <v>_COLLS</v>
      </c>
      <c r="F2489" s="36" t="s">
        <v>2836</v>
      </c>
      <c r="G2489" s="36" t="s">
        <v>2994</v>
      </c>
      <c r="H2489" s="36" t="str">
        <f t="shared" si="192"/>
        <v>_LS1HU</v>
      </c>
      <c r="I2489" s="36" t="s">
        <v>2995</v>
      </c>
      <c r="J2489" s="36" t="s">
        <v>3128</v>
      </c>
      <c r="K2489" s="36" t="str">
        <f t="shared" si="193"/>
        <v>_HGEAL</v>
      </c>
      <c r="L2489" s="36" t="s">
        <v>3129</v>
      </c>
      <c r="M2489" s="36" t="s">
        <v>3135</v>
      </c>
      <c r="N2489" s="36" t="str">
        <f t="shared" si="194"/>
        <v>_HGATL</v>
      </c>
      <c r="O2489" s="36" t="s">
        <v>3136</v>
      </c>
      <c r="P2489" s="36" t="s">
        <v>3137</v>
      </c>
      <c r="Q2489" s="36" t="s">
        <v>3138</v>
      </c>
    </row>
    <row r="2490" spans="1:17">
      <c r="A2490" s="36" t="s">
        <v>10447</v>
      </c>
      <c r="B2490" s="36" t="str">
        <f t="shared" si="190"/>
        <v>_12601</v>
      </c>
      <c r="C2490" s="36" t="s">
        <v>3145</v>
      </c>
      <c r="D2490" s="36" t="s">
        <v>2835</v>
      </c>
      <c r="E2490" s="36" t="str">
        <f t="shared" si="191"/>
        <v>_COLLS</v>
      </c>
      <c r="F2490" s="36" t="s">
        <v>2836</v>
      </c>
      <c r="G2490" s="36" t="s">
        <v>2994</v>
      </c>
      <c r="H2490" s="36" t="str">
        <f t="shared" si="192"/>
        <v>_LS1HU</v>
      </c>
      <c r="I2490" s="36" t="s">
        <v>2995</v>
      </c>
      <c r="J2490" s="36" t="s">
        <v>3128</v>
      </c>
      <c r="K2490" s="36" t="str">
        <f t="shared" si="193"/>
        <v>_HGEAL</v>
      </c>
      <c r="L2490" s="36" t="s">
        <v>3129</v>
      </c>
      <c r="M2490" s="36" t="s">
        <v>3141</v>
      </c>
      <c r="N2490" s="36" t="str">
        <f t="shared" si="194"/>
        <v>_HGRES</v>
      </c>
      <c r="O2490" s="36" t="s">
        <v>3142</v>
      </c>
      <c r="P2490" s="36" t="s">
        <v>3143</v>
      </c>
      <c r="Q2490" s="36" t="s">
        <v>3144</v>
      </c>
    </row>
    <row r="2491" spans="1:17">
      <c r="A2491" s="36" t="s">
        <v>10448</v>
      </c>
      <c r="B2491" s="36" t="str">
        <f t="shared" si="190"/>
        <v>_12404</v>
      </c>
      <c r="C2491" s="36" t="s">
        <v>3152</v>
      </c>
      <c r="D2491" s="36" t="s">
        <v>2835</v>
      </c>
      <c r="E2491" s="36" t="str">
        <f t="shared" si="191"/>
        <v>_COLLS</v>
      </c>
      <c r="F2491" s="36" t="s">
        <v>2836</v>
      </c>
      <c r="G2491" s="36" t="s">
        <v>2994</v>
      </c>
      <c r="H2491" s="36" t="str">
        <f t="shared" si="192"/>
        <v>_LS1HU</v>
      </c>
      <c r="I2491" s="36" t="s">
        <v>2995</v>
      </c>
      <c r="J2491" s="36" t="s">
        <v>3146</v>
      </c>
      <c r="K2491" s="36" t="str">
        <f t="shared" si="193"/>
        <v>_HHDNO</v>
      </c>
      <c r="L2491" s="36" t="s">
        <v>3147</v>
      </c>
      <c r="M2491" s="36" t="s">
        <v>3148</v>
      </c>
      <c r="N2491" s="36" t="str">
        <f t="shared" si="194"/>
        <v>_HHADM</v>
      </c>
      <c r="O2491" s="36" t="s">
        <v>3149</v>
      </c>
      <c r="P2491" s="36" t="s">
        <v>3150</v>
      </c>
      <c r="Q2491" s="36" t="s">
        <v>3151</v>
      </c>
    </row>
    <row r="2492" spans="1:17">
      <c r="A2492" s="36" t="s">
        <v>10449</v>
      </c>
      <c r="B2492" s="36" t="str">
        <f t="shared" si="190"/>
        <v>_12405</v>
      </c>
      <c r="C2492" s="36" t="s">
        <v>3153</v>
      </c>
      <c r="D2492" s="36" t="s">
        <v>2835</v>
      </c>
      <c r="E2492" s="36" t="str">
        <f t="shared" si="191"/>
        <v>_COLLS</v>
      </c>
      <c r="F2492" s="36" t="s">
        <v>2836</v>
      </c>
      <c r="G2492" s="36" t="s">
        <v>2994</v>
      </c>
      <c r="H2492" s="36" t="str">
        <f t="shared" si="192"/>
        <v>_LS1HU</v>
      </c>
      <c r="I2492" s="36" t="s">
        <v>2995</v>
      </c>
      <c r="J2492" s="36" t="s">
        <v>3146</v>
      </c>
      <c r="K2492" s="36" t="str">
        <f t="shared" si="193"/>
        <v>_HHDNO</v>
      </c>
      <c r="L2492" s="36" t="s">
        <v>3147</v>
      </c>
      <c r="M2492" s="36" t="s">
        <v>3148</v>
      </c>
      <c r="N2492" s="36" t="str">
        <f t="shared" si="194"/>
        <v>_HHADM</v>
      </c>
      <c r="O2492" s="36" t="s">
        <v>3149</v>
      </c>
      <c r="P2492" s="36" t="s">
        <v>3150</v>
      </c>
      <c r="Q2492" s="36" t="s">
        <v>3151</v>
      </c>
    </row>
    <row r="2493" spans="1:17">
      <c r="A2493" s="36" t="s">
        <v>10450</v>
      </c>
      <c r="B2493" s="36" t="str">
        <f t="shared" si="190"/>
        <v>_12408</v>
      </c>
      <c r="C2493" s="36" t="s">
        <v>3154</v>
      </c>
      <c r="D2493" s="36" t="s">
        <v>2835</v>
      </c>
      <c r="E2493" s="36" t="str">
        <f t="shared" si="191"/>
        <v>_COLLS</v>
      </c>
      <c r="F2493" s="36" t="s">
        <v>2836</v>
      </c>
      <c r="G2493" s="36" t="s">
        <v>2994</v>
      </c>
      <c r="H2493" s="36" t="str">
        <f t="shared" si="192"/>
        <v>_LS1HU</v>
      </c>
      <c r="I2493" s="36" t="s">
        <v>2995</v>
      </c>
      <c r="J2493" s="36" t="s">
        <v>3146</v>
      </c>
      <c r="K2493" s="36" t="str">
        <f t="shared" si="193"/>
        <v>_HHDNO</v>
      </c>
      <c r="L2493" s="36" t="s">
        <v>3147</v>
      </c>
      <c r="M2493" s="36" t="s">
        <v>3148</v>
      </c>
      <c r="N2493" s="36" t="str">
        <f t="shared" si="194"/>
        <v>_HHADM</v>
      </c>
      <c r="O2493" s="36" t="s">
        <v>3149</v>
      </c>
      <c r="P2493" s="36" t="s">
        <v>3150</v>
      </c>
      <c r="Q2493" s="36" t="s">
        <v>3151</v>
      </c>
    </row>
    <row r="2494" spans="1:17">
      <c r="A2494" s="36" t="s">
        <v>12391</v>
      </c>
      <c r="B2494" s="36" t="str">
        <f t="shared" si="190"/>
        <v>_12410</v>
      </c>
      <c r="C2494" s="36" t="s">
        <v>12392</v>
      </c>
      <c r="D2494" s="36" t="s">
        <v>2835</v>
      </c>
      <c r="E2494" s="36" t="str">
        <f t="shared" si="191"/>
        <v>_COLLS</v>
      </c>
      <c r="F2494" s="36" t="s">
        <v>2836</v>
      </c>
      <c r="G2494" s="36" t="s">
        <v>2994</v>
      </c>
      <c r="H2494" s="36" t="str">
        <f t="shared" si="192"/>
        <v>_LS1HU</v>
      </c>
      <c r="I2494" s="36" t="s">
        <v>2995</v>
      </c>
      <c r="J2494" s="36" t="s">
        <v>3146</v>
      </c>
      <c r="K2494" s="36" t="str">
        <f t="shared" si="193"/>
        <v>_HHDNO</v>
      </c>
      <c r="L2494" s="36" t="s">
        <v>3147</v>
      </c>
      <c r="M2494" s="36" t="s">
        <v>3148</v>
      </c>
      <c r="N2494" s="36" t="str">
        <f t="shared" si="194"/>
        <v>_HHADM</v>
      </c>
      <c r="O2494" s="36" t="s">
        <v>3149</v>
      </c>
      <c r="P2494" s="36" t="s">
        <v>3150</v>
      </c>
      <c r="Q2494" s="36" t="s">
        <v>3151</v>
      </c>
    </row>
    <row r="2495" spans="1:17">
      <c r="A2495" s="36" t="s">
        <v>10451</v>
      </c>
      <c r="B2495" s="36" t="str">
        <f t="shared" si="190"/>
        <v>_12406</v>
      </c>
      <c r="C2495" s="36" t="s">
        <v>3157</v>
      </c>
      <c r="D2495" s="36" t="s">
        <v>2835</v>
      </c>
      <c r="E2495" s="36" t="str">
        <f t="shared" si="191"/>
        <v>_COLLS</v>
      </c>
      <c r="F2495" s="36" t="s">
        <v>2836</v>
      </c>
      <c r="G2495" s="36" t="s">
        <v>2994</v>
      </c>
      <c r="H2495" s="36" t="str">
        <f t="shared" si="192"/>
        <v>_LS1HU</v>
      </c>
      <c r="I2495" s="36" t="s">
        <v>2995</v>
      </c>
      <c r="J2495" s="36" t="s">
        <v>3146</v>
      </c>
      <c r="K2495" s="36" t="str">
        <f t="shared" si="193"/>
        <v>_HHDNO</v>
      </c>
      <c r="L2495" s="36" t="s">
        <v>3147</v>
      </c>
      <c r="M2495" s="36" t="s">
        <v>3148</v>
      </c>
      <c r="N2495" s="36" t="str">
        <f t="shared" si="194"/>
        <v>_HHADM</v>
      </c>
      <c r="O2495" s="36" t="s">
        <v>3149</v>
      </c>
      <c r="P2495" s="36" t="s">
        <v>3155</v>
      </c>
      <c r="Q2495" s="36" t="s">
        <v>3156</v>
      </c>
    </row>
    <row r="2496" spans="1:17">
      <c r="A2496" s="36" t="s">
        <v>10452</v>
      </c>
      <c r="B2496" s="36" t="str">
        <f t="shared" si="190"/>
        <v>_12407</v>
      </c>
      <c r="C2496" s="36" t="s">
        <v>3162</v>
      </c>
      <c r="D2496" s="36" t="s">
        <v>2835</v>
      </c>
      <c r="E2496" s="36" t="str">
        <f t="shared" si="191"/>
        <v>_COLLS</v>
      </c>
      <c r="F2496" s="36" t="s">
        <v>2836</v>
      </c>
      <c r="G2496" s="36" t="s">
        <v>2994</v>
      </c>
      <c r="H2496" s="36" t="str">
        <f t="shared" si="192"/>
        <v>_LS1HU</v>
      </c>
      <c r="I2496" s="36" t="s">
        <v>2995</v>
      </c>
      <c r="J2496" s="36" t="s">
        <v>3146</v>
      </c>
      <c r="K2496" s="36" t="str">
        <f t="shared" si="193"/>
        <v>_HHDNO</v>
      </c>
      <c r="L2496" s="36" t="s">
        <v>3147</v>
      </c>
      <c r="M2496" s="36" t="s">
        <v>3158</v>
      </c>
      <c r="N2496" s="36" t="str">
        <f t="shared" si="194"/>
        <v>_HHRES</v>
      </c>
      <c r="O2496" s="36" t="s">
        <v>3159</v>
      </c>
      <c r="P2496" s="36" t="s">
        <v>3160</v>
      </c>
      <c r="Q2496" s="36" t="s">
        <v>3161</v>
      </c>
    </row>
    <row r="2497" spans="1:17">
      <c r="A2497" s="36" t="s">
        <v>10453</v>
      </c>
      <c r="B2497" s="36" t="str">
        <f t="shared" si="190"/>
        <v>_12690</v>
      </c>
      <c r="C2497" s="36" t="s">
        <v>3169</v>
      </c>
      <c r="D2497" s="36" t="s">
        <v>2835</v>
      </c>
      <c r="E2497" s="36" t="str">
        <f t="shared" si="191"/>
        <v>_COLLS</v>
      </c>
      <c r="F2497" s="36" t="s">
        <v>2836</v>
      </c>
      <c r="G2497" s="36" t="s">
        <v>2994</v>
      </c>
      <c r="H2497" s="36" t="str">
        <f t="shared" si="192"/>
        <v>_LS1HU</v>
      </c>
      <c r="I2497" s="36" t="s">
        <v>2995</v>
      </c>
      <c r="J2497" s="36" t="s">
        <v>3163</v>
      </c>
      <c r="K2497" s="36" t="str">
        <f t="shared" si="193"/>
        <v>_HITAL</v>
      </c>
      <c r="L2497" s="36" t="s">
        <v>3164</v>
      </c>
      <c r="M2497" s="36" t="s">
        <v>3165</v>
      </c>
      <c r="N2497" s="36" t="str">
        <f t="shared" si="194"/>
        <v>_HIADM</v>
      </c>
      <c r="O2497" s="36" t="s">
        <v>3166</v>
      </c>
      <c r="P2497" s="36" t="s">
        <v>3167</v>
      </c>
      <c r="Q2497" s="36" t="s">
        <v>3168</v>
      </c>
    </row>
    <row r="2498" spans="1:17">
      <c r="A2498" s="36" t="s">
        <v>10454</v>
      </c>
      <c r="B2498" s="36" t="str">
        <f t="shared" si="190"/>
        <v>_12692</v>
      </c>
      <c r="C2498" s="36" t="s">
        <v>3174</v>
      </c>
      <c r="D2498" s="36" t="s">
        <v>2835</v>
      </c>
      <c r="E2498" s="36" t="str">
        <f t="shared" si="191"/>
        <v>_COLLS</v>
      </c>
      <c r="F2498" s="36" t="s">
        <v>2836</v>
      </c>
      <c r="G2498" s="36" t="s">
        <v>2994</v>
      </c>
      <c r="H2498" s="36" t="str">
        <f t="shared" si="192"/>
        <v>_LS1HU</v>
      </c>
      <c r="I2498" s="36" t="s">
        <v>2995</v>
      </c>
      <c r="J2498" s="36" t="s">
        <v>3163</v>
      </c>
      <c r="K2498" s="36" t="str">
        <f t="shared" si="193"/>
        <v>_HITAL</v>
      </c>
      <c r="L2498" s="36" t="s">
        <v>3164</v>
      </c>
      <c r="M2498" s="36" t="s">
        <v>3170</v>
      </c>
      <c r="N2498" s="36" t="str">
        <f t="shared" si="194"/>
        <v>_HIITL</v>
      </c>
      <c r="O2498" s="36" t="s">
        <v>3171</v>
      </c>
      <c r="P2498" s="36" t="s">
        <v>3172</v>
      </c>
      <c r="Q2498" s="36" t="s">
        <v>3173</v>
      </c>
    </row>
    <row r="2499" spans="1:17">
      <c r="A2499" s="36" t="s">
        <v>10455</v>
      </c>
      <c r="B2499" s="36" t="str">
        <f t="shared" si="190"/>
        <v>_12693</v>
      </c>
      <c r="C2499" s="36" t="s">
        <v>6375</v>
      </c>
      <c r="D2499" s="36" t="s">
        <v>2835</v>
      </c>
      <c r="E2499" s="36" t="str">
        <f t="shared" si="191"/>
        <v>_COLLS</v>
      </c>
      <c r="F2499" s="36" t="s">
        <v>2836</v>
      </c>
      <c r="G2499" s="36" t="s">
        <v>2994</v>
      </c>
      <c r="H2499" s="36" t="str">
        <f t="shared" si="192"/>
        <v>_LS1HU</v>
      </c>
      <c r="I2499" s="36" t="s">
        <v>2995</v>
      </c>
      <c r="J2499" s="36" t="s">
        <v>3163</v>
      </c>
      <c r="K2499" s="36" t="str">
        <f t="shared" si="193"/>
        <v>_HITAL</v>
      </c>
      <c r="L2499" s="36" t="s">
        <v>3164</v>
      </c>
      <c r="M2499" s="36" t="s">
        <v>3170</v>
      </c>
      <c r="N2499" s="36" t="str">
        <f t="shared" si="194"/>
        <v>_HIITL</v>
      </c>
      <c r="O2499" s="36" t="s">
        <v>3171</v>
      </c>
      <c r="P2499" s="36" t="s">
        <v>3172</v>
      </c>
      <c r="Q2499" s="36" t="s">
        <v>3173</v>
      </c>
    </row>
    <row r="2500" spans="1:17">
      <c r="A2500" s="36" t="s">
        <v>10456</v>
      </c>
      <c r="B2500" s="36" t="str">
        <f t="shared" ref="B2500:B2563" si="195">"_"&amp;A2500</f>
        <v>_12691</v>
      </c>
      <c r="C2500" s="36" t="s">
        <v>3179</v>
      </c>
      <c r="D2500" s="36" t="s">
        <v>2835</v>
      </c>
      <c r="E2500" s="36" t="str">
        <f t="shared" ref="E2500:E2563" si="196">"_"&amp;D2500</f>
        <v>_COLLS</v>
      </c>
      <c r="F2500" s="36" t="s">
        <v>2836</v>
      </c>
      <c r="G2500" s="36" t="s">
        <v>2994</v>
      </c>
      <c r="H2500" s="36" t="str">
        <f t="shared" ref="H2500:H2563" si="197">"_"&amp;G2500</f>
        <v>_LS1HU</v>
      </c>
      <c r="I2500" s="36" t="s">
        <v>2995</v>
      </c>
      <c r="J2500" s="36" t="s">
        <v>3163</v>
      </c>
      <c r="K2500" s="36" t="str">
        <f t="shared" ref="K2500:K2563" si="198">"_"&amp;J2500</f>
        <v>_HITAL</v>
      </c>
      <c r="L2500" s="36" t="s">
        <v>3164</v>
      </c>
      <c r="M2500" s="36" t="s">
        <v>3175</v>
      </c>
      <c r="N2500" s="36" t="str">
        <f t="shared" ref="N2500:N2563" si="199">"_"&amp;M2500</f>
        <v>_HIRES</v>
      </c>
      <c r="O2500" s="36" t="s">
        <v>3176</v>
      </c>
      <c r="P2500" s="36" t="s">
        <v>3177</v>
      </c>
      <c r="Q2500" s="36" t="s">
        <v>3178</v>
      </c>
    </row>
    <row r="2501" spans="1:17">
      <c r="A2501" s="36" t="s">
        <v>10457</v>
      </c>
      <c r="B2501" s="36" t="str">
        <f t="shared" si="195"/>
        <v>_12570</v>
      </c>
      <c r="C2501" s="36" t="s">
        <v>3185</v>
      </c>
      <c r="D2501" s="36" t="s">
        <v>2835</v>
      </c>
      <c r="E2501" s="36" t="str">
        <f t="shared" si="196"/>
        <v>_COLLS</v>
      </c>
      <c r="F2501" s="36" t="s">
        <v>2836</v>
      </c>
      <c r="G2501" s="36" t="s">
        <v>2994</v>
      </c>
      <c r="H2501" s="36" t="str">
        <f t="shared" si="197"/>
        <v>_LS1HU</v>
      </c>
      <c r="I2501" s="36" t="s">
        <v>2995</v>
      </c>
      <c r="J2501" s="36" t="s">
        <v>3180</v>
      </c>
      <c r="K2501" s="36" t="str">
        <f t="shared" si="198"/>
        <v>_HKCLF</v>
      </c>
      <c r="L2501" s="36" t="s">
        <v>3181</v>
      </c>
      <c r="M2501" s="36" t="s">
        <v>3182</v>
      </c>
      <c r="N2501" s="36" t="str">
        <f t="shared" si="199"/>
        <v>_HKADM</v>
      </c>
      <c r="O2501" s="36" t="s">
        <v>3181</v>
      </c>
      <c r="P2501" s="36" t="s">
        <v>3183</v>
      </c>
      <c r="Q2501" s="36" t="s">
        <v>3184</v>
      </c>
    </row>
    <row r="2502" spans="1:17">
      <c r="A2502" s="36" t="s">
        <v>10458</v>
      </c>
      <c r="B2502" s="36" t="str">
        <f t="shared" si="195"/>
        <v>_12555</v>
      </c>
      <c r="C2502" s="36" t="s">
        <v>3192</v>
      </c>
      <c r="D2502" s="36" t="s">
        <v>2835</v>
      </c>
      <c r="E2502" s="36" t="str">
        <f t="shared" si="196"/>
        <v>_COLLS</v>
      </c>
      <c r="F2502" s="36" t="s">
        <v>2836</v>
      </c>
      <c r="G2502" s="36" t="s">
        <v>2994</v>
      </c>
      <c r="H2502" s="36" t="str">
        <f t="shared" si="197"/>
        <v>_LS1HU</v>
      </c>
      <c r="I2502" s="36" t="s">
        <v>2995</v>
      </c>
      <c r="J2502" s="36" t="s">
        <v>3186</v>
      </c>
      <c r="K2502" s="36" t="str">
        <f t="shared" si="198"/>
        <v>_HLCOM</v>
      </c>
      <c r="L2502" s="36" t="s">
        <v>3187</v>
      </c>
      <c r="M2502" s="36" t="s">
        <v>3188</v>
      </c>
      <c r="N2502" s="36" t="str">
        <f t="shared" si="199"/>
        <v>_HLADM</v>
      </c>
      <c r="O2502" s="36" t="s">
        <v>3189</v>
      </c>
      <c r="P2502" s="36" t="s">
        <v>3190</v>
      </c>
      <c r="Q2502" s="36" t="s">
        <v>3191</v>
      </c>
    </row>
    <row r="2503" spans="1:17">
      <c r="A2503" s="36" t="s">
        <v>10459</v>
      </c>
      <c r="B2503" s="36" t="str">
        <f t="shared" si="195"/>
        <v>_12556</v>
      </c>
      <c r="C2503" s="36" t="s">
        <v>3197</v>
      </c>
      <c r="D2503" s="36" t="s">
        <v>2835</v>
      </c>
      <c r="E2503" s="36" t="str">
        <f t="shared" si="196"/>
        <v>_COLLS</v>
      </c>
      <c r="F2503" s="36" t="s">
        <v>2836</v>
      </c>
      <c r="G2503" s="36" t="s">
        <v>2994</v>
      </c>
      <c r="H2503" s="36" t="str">
        <f t="shared" si="197"/>
        <v>_LS1HU</v>
      </c>
      <c r="I2503" s="36" t="s">
        <v>2995</v>
      </c>
      <c r="J2503" s="36" t="s">
        <v>3186</v>
      </c>
      <c r="K2503" s="36" t="str">
        <f t="shared" si="198"/>
        <v>_HLCOM</v>
      </c>
      <c r="L2503" s="36" t="s">
        <v>3187</v>
      </c>
      <c r="M2503" s="36" t="s">
        <v>3193</v>
      </c>
      <c r="N2503" s="36" t="str">
        <f t="shared" si="199"/>
        <v>_HLCTL</v>
      </c>
      <c r="O2503" s="36" t="s">
        <v>3194</v>
      </c>
      <c r="P2503" s="36" t="s">
        <v>3195</v>
      </c>
      <c r="Q2503" s="36" t="s">
        <v>3196</v>
      </c>
    </row>
    <row r="2504" spans="1:17">
      <c r="A2504" s="36" t="s">
        <v>10460</v>
      </c>
      <c r="B2504" s="36" t="str">
        <f t="shared" si="195"/>
        <v>_12557</v>
      </c>
      <c r="C2504" s="36" t="s">
        <v>3198</v>
      </c>
      <c r="D2504" s="36" t="s">
        <v>2835</v>
      </c>
      <c r="E2504" s="36" t="str">
        <f t="shared" si="196"/>
        <v>_COLLS</v>
      </c>
      <c r="F2504" s="36" t="s">
        <v>2836</v>
      </c>
      <c r="G2504" s="36" t="s">
        <v>2994</v>
      </c>
      <c r="H2504" s="36" t="str">
        <f t="shared" si="197"/>
        <v>_LS1HU</v>
      </c>
      <c r="I2504" s="36" t="s">
        <v>2995</v>
      </c>
      <c r="J2504" s="36" t="s">
        <v>3186</v>
      </c>
      <c r="K2504" s="36" t="str">
        <f t="shared" si="198"/>
        <v>_HLCOM</v>
      </c>
      <c r="L2504" s="36" t="s">
        <v>3187</v>
      </c>
      <c r="M2504" s="36" t="s">
        <v>3193</v>
      </c>
      <c r="N2504" s="36" t="str">
        <f t="shared" si="199"/>
        <v>_HLCTL</v>
      </c>
      <c r="O2504" s="36" t="s">
        <v>3194</v>
      </c>
      <c r="P2504" s="36" t="s">
        <v>3195</v>
      </c>
      <c r="Q2504" s="36" t="s">
        <v>3196</v>
      </c>
    </row>
    <row r="2505" spans="1:17">
      <c r="A2505" s="36" t="s">
        <v>10461</v>
      </c>
      <c r="B2505" s="36" t="str">
        <f t="shared" si="195"/>
        <v>_12559</v>
      </c>
      <c r="C2505" s="36" t="s">
        <v>3199</v>
      </c>
      <c r="D2505" s="36" t="s">
        <v>2835</v>
      </c>
      <c r="E2505" s="36" t="str">
        <f t="shared" si="196"/>
        <v>_COLLS</v>
      </c>
      <c r="F2505" s="36" t="s">
        <v>2836</v>
      </c>
      <c r="G2505" s="36" t="s">
        <v>2994</v>
      </c>
      <c r="H2505" s="36" t="str">
        <f t="shared" si="197"/>
        <v>_LS1HU</v>
      </c>
      <c r="I2505" s="36" t="s">
        <v>2995</v>
      </c>
      <c r="J2505" s="36" t="s">
        <v>3186</v>
      </c>
      <c r="K2505" s="36" t="str">
        <f t="shared" si="198"/>
        <v>_HLCOM</v>
      </c>
      <c r="L2505" s="36" t="s">
        <v>3187</v>
      </c>
      <c r="M2505" s="36" t="s">
        <v>3193</v>
      </c>
      <c r="N2505" s="36" t="str">
        <f t="shared" si="199"/>
        <v>_HLCTL</v>
      </c>
      <c r="O2505" s="36" t="s">
        <v>3194</v>
      </c>
      <c r="P2505" s="36" t="s">
        <v>3195</v>
      </c>
      <c r="Q2505" s="36" t="s">
        <v>3196</v>
      </c>
    </row>
    <row r="2506" spans="1:17">
      <c r="A2506" s="36" t="s">
        <v>10462</v>
      </c>
      <c r="B2506" s="36" t="str">
        <f t="shared" si="195"/>
        <v>_12558</v>
      </c>
      <c r="C2506" s="36" t="s">
        <v>3204</v>
      </c>
      <c r="D2506" s="36" t="s">
        <v>2835</v>
      </c>
      <c r="E2506" s="36" t="str">
        <f t="shared" si="196"/>
        <v>_COLLS</v>
      </c>
      <c r="F2506" s="36" t="s">
        <v>2836</v>
      </c>
      <c r="G2506" s="36" t="s">
        <v>2994</v>
      </c>
      <c r="H2506" s="36" t="str">
        <f t="shared" si="197"/>
        <v>_LS1HU</v>
      </c>
      <c r="I2506" s="36" t="s">
        <v>2995</v>
      </c>
      <c r="J2506" s="36" t="s">
        <v>3186</v>
      </c>
      <c r="K2506" s="36" t="str">
        <f t="shared" si="198"/>
        <v>_HLCOM</v>
      </c>
      <c r="L2506" s="36" t="s">
        <v>3187</v>
      </c>
      <c r="M2506" s="36" t="s">
        <v>3200</v>
      </c>
      <c r="N2506" s="36" t="str">
        <f t="shared" si="199"/>
        <v>_HLRES</v>
      </c>
      <c r="O2506" s="36" t="s">
        <v>3201</v>
      </c>
      <c r="P2506" s="36" t="s">
        <v>3202</v>
      </c>
      <c r="Q2506" s="36" t="s">
        <v>3203</v>
      </c>
    </row>
    <row r="2507" spans="1:17">
      <c r="A2507" s="36" t="s">
        <v>10463</v>
      </c>
      <c r="B2507" s="36" t="str">
        <f t="shared" si="195"/>
        <v>_12750</v>
      </c>
      <c r="C2507" s="36" t="s">
        <v>3211</v>
      </c>
      <c r="D2507" s="36" t="s">
        <v>2835</v>
      </c>
      <c r="E2507" s="36" t="str">
        <f t="shared" si="196"/>
        <v>_COLLS</v>
      </c>
      <c r="F2507" s="36" t="s">
        <v>2836</v>
      </c>
      <c r="G2507" s="36" t="s">
        <v>2994</v>
      </c>
      <c r="H2507" s="36" t="str">
        <f t="shared" si="197"/>
        <v>_LS1HU</v>
      </c>
      <c r="I2507" s="36" t="s">
        <v>2995</v>
      </c>
      <c r="J2507" s="36" t="s">
        <v>3205</v>
      </c>
      <c r="K2507" s="36" t="str">
        <f t="shared" si="198"/>
        <v>_HMUSC</v>
      </c>
      <c r="L2507" s="36" t="s">
        <v>3206</v>
      </c>
      <c r="M2507" s="36" t="s">
        <v>3207</v>
      </c>
      <c r="N2507" s="36" t="str">
        <f t="shared" si="199"/>
        <v>_HMADM</v>
      </c>
      <c r="O2507" s="36" t="s">
        <v>3208</v>
      </c>
      <c r="P2507" s="36" t="s">
        <v>3209</v>
      </c>
      <c r="Q2507" s="36" t="s">
        <v>3210</v>
      </c>
    </row>
    <row r="2508" spans="1:17">
      <c r="A2508" s="36" t="s">
        <v>10464</v>
      </c>
      <c r="B2508" s="36" t="str">
        <f t="shared" si="195"/>
        <v>_12754</v>
      </c>
      <c r="C2508" s="36" t="s">
        <v>3216</v>
      </c>
      <c r="D2508" s="36" t="s">
        <v>2835</v>
      </c>
      <c r="E2508" s="36" t="str">
        <f t="shared" si="196"/>
        <v>_COLLS</v>
      </c>
      <c r="F2508" s="36" t="s">
        <v>2836</v>
      </c>
      <c r="G2508" s="36" t="s">
        <v>2994</v>
      </c>
      <c r="H2508" s="36" t="str">
        <f t="shared" si="197"/>
        <v>_LS1HU</v>
      </c>
      <c r="I2508" s="36" t="s">
        <v>2995</v>
      </c>
      <c r="J2508" s="36" t="s">
        <v>3205</v>
      </c>
      <c r="K2508" s="36" t="str">
        <f t="shared" si="198"/>
        <v>_HMUSC</v>
      </c>
      <c r="L2508" s="36" t="s">
        <v>3206</v>
      </c>
      <c r="M2508" s="36" t="s">
        <v>3212</v>
      </c>
      <c r="N2508" s="36" t="str">
        <f t="shared" si="199"/>
        <v>_HMMTL</v>
      </c>
      <c r="O2508" s="36" t="s">
        <v>3213</v>
      </c>
      <c r="P2508" s="36" t="s">
        <v>3214</v>
      </c>
      <c r="Q2508" s="36" t="s">
        <v>3215</v>
      </c>
    </row>
    <row r="2509" spans="1:17">
      <c r="A2509" s="36" t="s">
        <v>10465</v>
      </c>
      <c r="B2509" s="36" t="str">
        <f t="shared" si="195"/>
        <v>_12755</v>
      </c>
      <c r="C2509" s="36" t="s">
        <v>3217</v>
      </c>
      <c r="D2509" s="36" t="s">
        <v>2835</v>
      </c>
      <c r="E2509" s="36" t="str">
        <f t="shared" si="196"/>
        <v>_COLLS</v>
      </c>
      <c r="F2509" s="36" t="s">
        <v>2836</v>
      </c>
      <c r="G2509" s="36" t="s">
        <v>2994</v>
      </c>
      <c r="H2509" s="36" t="str">
        <f t="shared" si="197"/>
        <v>_LS1HU</v>
      </c>
      <c r="I2509" s="36" t="s">
        <v>2995</v>
      </c>
      <c r="J2509" s="36" t="s">
        <v>3205</v>
      </c>
      <c r="K2509" s="36" t="str">
        <f t="shared" si="198"/>
        <v>_HMUSC</v>
      </c>
      <c r="L2509" s="36" t="s">
        <v>3206</v>
      </c>
      <c r="M2509" s="36" t="s">
        <v>3212</v>
      </c>
      <c r="N2509" s="36" t="str">
        <f t="shared" si="199"/>
        <v>_HMMTL</v>
      </c>
      <c r="O2509" s="36" t="s">
        <v>3213</v>
      </c>
      <c r="P2509" s="36" t="s">
        <v>3214</v>
      </c>
      <c r="Q2509" s="36" t="s">
        <v>3215</v>
      </c>
    </row>
    <row r="2510" spans="1:17">
      <c r="A2510" s="36" t="s">
        <v>10466</v>
      </c>
      <c r="B2510" s="36" t="str">
        <f t="shared" si="195"/>
        <v>_12795</v>
      </c>
      <c r="C2510" s="36" t="s">
        <v>3218</v>
      </c>
      <c r="D2510" s="36" t="s">
        <v>2835</v>
      </c>
      <c r="E2510" s="36" t="str">
        <f t="shared" si="196"/>
        <v>_COLLS</v>
      </c>
      <c r="F2510" s="36" t="s">
        <v>2836</v>
      </c>
      <c r="G2510" s="36" t="s">
        <v>2994</v>
      </c>
      <c r="H2510" s="36" t="str">
        <f t="shared" si="197"/>
        <v>_LS1HU</v>
      </c>
      <c r="I2510" s="36" t="s">
        <v>2995</v>
      </c>
      <c r="J2510" s="36" t="s">
        <v>3205</v>
      </c>
      <c r="K2510" s="36" t="str">
        <f t="shared" si="198"/>
        <v>_HMUSC</v>
      </c>
      <c r="L2510" s="36" t="s">
        <v>3206</v>
      </c>
      <c r="M2510" s="36" t="s">
        <v>3212</v>
      </c>
      <c r="N2510" s="36" t="str">
        <f t="shared" si="199"/>
        <v>_HMMTL</v>
      </c>
      <c r="O2510" s="36" t="s">
        <v>3213</v>
      </c>
      <c r="P2510" s="36" t="s">
        <v>3214</v>
      </c>
      <c r="Q2510" s="36" t="s">
        <v>3215</v>
      </c>
    </row>
    <row r="2511" spans="1:17">
      <c r="A2511" s="36" t="s">
        <v>10467</v>
      </c>
      <c r="B2511" s="36" t="str">
        <f t="shared" si="195"/>
        <v>_12753</v>
      </c>
      <c r="C2511" s="36" t="s">
        <v>3223</v>
      </c>
      <c r="D2511" s="36" t="s">
        <v>2835</v>
      </c>
      <c r="E2511" s="36" t="str">
        <f t="shared" si="196"/>
        <v>_COLLS</v>
      </c>
      <c r="F2511" s="36" t="s">
        <v>2836</v>
      </c>
      <c r="G2511" s="36" t="s">
        <v>2994</v>
      </c>
      <c r="H2511" s="36" t="str">
        <f t="shared" si="197"/>
        <v>_LS1HU</v>
      </c>
      <c r="I2511" s="36" t="s">
        <v>2995</v>
      </c>
      <c r="J2511" s="36" t="s">
        <v>3205</v>
      </c>
      <c r="K2511" s="36" t="str">
        <f t="shared" si="198"/>
        <v>_HMUSC</v>
      </c>
      <c r="L2511" s="36" t="s">
        <v>3206</v>
      </c>
      <c r="M2511" s="36" t="s">
        <v>3219</v>
      </c>
      <c r="N2511" s="36" t="str">
        <f t="shared" si="199"/>
        <v>_HMRES</v>
      </c>
      <c r="O2511" s="36" t="s">
        <v>3220</v>
      </c>
      <c r="P2511" s="36" t="s">
        <v>3221</v>
      </c>
      <c r="Q2511" s="36" t="s">
        <v>3222</v>
      </c>
    </row>
    <row r="2512" spans="1:17">
      <c r="A2512" s="36" t="s">
        <v>10468</v>
      </c>
      <c r="B2512" s="36" t="str">
        <f t="shared" si="195"/>
        <v>_12820</v>
      </c>
      <c r="C2512" s="36" t="s">
        <v>12396</v>
      </c>
      <c r="D2512" s="36" t="s">
        <v>2835</v>
      </c>
      <c r="E2512" s="36" t="str">
        <f t="shared" si="196"/>
        <v>_COLLS</v>
      </c>
      <c r="F2512" s="36" t="s">
        <v>2836</v>
      </c>
      <c r="G2512" s="36" t="s">
        <v>2994</v>
      </c>
      <c r="H2512" s="36" t="str">
        <f t="shared" si="197"/>
        <v>_LS1HU</v>
      </c>
      <c r="I2512" s="36" t="s">
        <v>2995</v>
      </c>
      <c r="J2512" s="36" t="s">
        <v>3224</v>
      </c>
      <c r="K2512" s="36" t="str">
        <f t="shared" si="198"/>
        <v>_HNNES</v>
      </c>
      <c r="L2512" s="36" t="s">
        <v>12393</v>
      </c>
      <c r="M2512" s="36" t="s">
        <v>3225</v>
      </c>
      <c r="N2512" s="36" t="str">
        <f t="shared" si="199"/>
        <v>_HNADM</v>
      </c>
      <c r="O2512" s="36" t="s">
        <v>12394</v>
      </c>
      <c r="P2512" s="36" t="s">
        <v>3226</v>
      </c>
      <c r="Q2512" s="36" t="s">
        <v>12395</v>
      </c>
    </row>
    <row r="2513" spans="1:17">
      <c r="A2513" s="36" t="s">
        <v>10469</v>
      </c>
      <c r="B2513" s="36" t="str">
        <f t="shared" si="195"/>
        <v>_12821</v>
      </c>
      <c r="C2513" s="36" t="s">
        <v>3229</v>
      </c>
      <c r="D2513" s="36" t="s">
        <v>2835</v>
      </c>
      <c r="E2513" s="36" t="str">
        <f t="shared" si="196"/>
        <v>_COLLS</v>
      </c>
      <c r="F2513" s="36" t="s">
        <v>2836</v>
      </c>
      <c r="G2513" s="36" t="s">
        <v>2994</v>
      </c>
      <c r="H2513" s="36" t="str">
        <f t="shared" si="197"/>
        <v>_LS1HU</v>
      </c>
      <c r="I2513" s="36" t="s">
        <v>2995</v>
      </c>
      <c r="J2513" s="36" t="s">
        <v>3224</v>
      </c>
      <c r="K2513" s="36" t="str">
        <f t="shared" si="198"/>
        <v>_HNNES</v>
      </c>
      <c r="L2513" s="36" t="s">
        <v>12393</v>
      </c>
      <c r="M2513" s="36" t="s">
        <v>3227</v>
      </c>
      <c r="N2513" s="36" t="str">
        <f t="shared" si="199"/>
        <v>_HNETL</v>
      </c>
      <c r="O2513" s="36" t="s">
        <v>12397</v>
      </c>
      <c r="P2513" s="36" t="s">
        <v>3228</v>
      </c>
      <c r="Q2513" s="36" t="s">
        <v>12398</v>
      </c>
    </row>
    <row r="2514" spans="1:17">
      <c r="A2514" s="36" t="s">
        <v>10470</v>
      </c>
      <c r="B2514" s="36" t="str">
        <f t="shared" si="195"/>
        <v>_12823</v>
      </c>
      <c r="C2514" s="36" t="s">
        <v>3230</v>
      </c>
      <c r="D2514" s="36" t="s">
        <v>2835</v>
      </c>
      <c r="E2514" s="36" t="str">
        <f t="shared" si="196"/>
        <v>_COLLS</v>
      </c>
      <c r="F2514" s="36" t="s">
        <v>2836</v>
      </c>
      <c r="G2514" s="36" t="s">
        <v>2994</v>
      </c>
      <c r="H2514" s="36" t="str">
        <f t="shared" si="197"/>
        <v>_LS1HU</v>
      </c>
      <c r="I2514" s="36" t="s">
        <v>2995</v>
      </c>
      <c r="J2514" s="36" t="s">
        <v>3224</v>
      </c>
      <c r="K2514" s="36" t="str">
        <f t="shared" si="198"/>
        <v>_HNNES</v>
      </c>
      <c r="L2514" s="36" t="s">
        <v>12393</v>
      </c>
      <c r="M2514" s="36" t="s">
        <v>3227</v>
      </c>
      <c r="N2514" s="36" t="str">
        <f t="shared" si="199"/>
        <v>_HNETL</v>
      </c>
      <c r="O2514" s="36" t="s">
        <v>12397</v>
      </c>
      <c r="P2514" s="36" t="s">
        <v>3228</v>
      </c>
      <c r="Q2514" s="36" t="s">
        <v>12398</v>
      </c>
    </row>
    <row r="2515" spans="1:17">
      <c r="A2515" s="36" t="s">
        <v>10471</v>
      </c>
      <c r="B2515" s="36" t="str">
        <f t="shared" si="195"/>
        <v>_12822</v>
      </c>
      <c r="C2515" s="36" t="s">
        <v>3233</v>
      </c>
      <c r="D2515" s="36" t="s">
        <v>2835</v>
      </c>
      <c r="E2515" s="36" t="str">
        <f t="shared" si="196"/>
        <v>_COLLS</v>
      </c>
      <c r="F2515" s="36" t="s">
        <v>2836</v>
      </c>
      <c r="G2515" s="36" t="s">
        <v>2994</v>
      </c>
      <c r="H2515" s="36" t="str">
        <f t="shared" si="197"/>
        <v>_LS1HU</v>
      </c>
      <c r="I2515" s="36" t="s">
        <v>2995</v>
      </c>
      <c r="J2515" s="36" t="s">
        <v>3224</v>
      </c>
      <c r="K2515" s="36" t="str">
        <f t="shared" si="198"/>
        <v>_HNNES</v>
      </c>
      <c r="L2515" s="36" t="s">
        <v>12393</v>
      </c>
      <c r="M2515" s="36" t="s">
        <v>3231</v>
      </c>
      <c r="N2515" s="36" t="str">
        <f t="shared" si="199"/>
        <v>_HNRES</v>
      </c>
      <c r="O2515" s="36" t="s">
        <v>12399</v>
      </c>
      <c r="P2515" s="36" t="s">
        <v>3232</v>
      </c>
      <c r="Q2515" s="36" t="s">
        <v>12400</v>
      </c>
    </row>
    <row r="2516" spans="1:17">
      <c r="A2516" s="36" t="s">
        <v>10472</v>
      </c>
      <c r="B2516" s="36" t="str">
        <f t="shared" si="195"/>
        <v>_12675</v>
      </c>
      <c r="C2516" s="36" t="s">
        <v>3239</v>
      </c>
      <c r="D2516" s="36" t="s">
        <v>2835</v>
      </c>
      <c r="E2516" s="36" t="str">
        <f t="shared" si="196"/>
        <v>_COLLS</v>
      </c>
      <c r="F2516" s="36" t="s">
        <v>2836</v>
      </c>
      <c r="G2516" s="36" t="s">
        <v>2994</v>
      </c>
      <c r="H2516" s="36" t="str">
        <f t="shared" si="197"/>
        <v>_LS1HU</v>
      </c>
      <c r="I2516" s="36" t="s">
        <v>2995</v>
      </c>
      <c r="J2516" s="36" t="s">
        <v>3234</v>
      </c>
      <c r="K2516" s="36" t="str">
        <f t="shared" si="198"/>
        <v>_HOGSP</v>
      </c>
      <c r="L2516" s="36" t="s">
        <v>3235</v>
      </c>
      <c r="M2516" s="36" t="s">
        <v>3236</v>
      </c>
      <c r="N2516" s="36" t="str">
        <f t="shared" si="199"/>
        <v>_HOADM</v>
      </c>
      <c r="O2516" s="36" t="s">
        <v>3235</v>
      </c>
      <c r="P2516" s="36" t="s">
        <v>3237</v>
      </c>
      <c r="Q2516" s="36" t="s">
        <v>3238</v>
      </c>
    </row>
    <row r="2517" spans="1:17">
      <c r="A2517" s="36" t="s">
        <v>10473</v>
      </c>
      <c r="B2517" s="36" t="str">
        <f t="shared" si="195"/>
        <v>_12735</v>
      </c>
      <c r="C2517" s="36" t="s">
        <v>3246</v>
      </c>
      <c r="D2517" s="36" t="s">
        <v>2835</v>
      </c>
      <c r="E2517" s="36" t="str">
        <f t="shared" si="196"/>
        <v>_COLLS</v>
      </c>
      <c r="F2517" s="36" t="s">
        <v>2836</v>
      </c>
      <c r="G2517" s="36" t="s">
        <v>2994</v>
      </c>
      <c r="H2517" s="36" t="str">
        <f t="shared" si="197"/>
        <v>_LS1HU</v>
      </c>
      <c r="I2517" s="36" t="s">
        <v>2995</v>
      </c>
      <c r="J2517" s="36" t="s">
        <v>3240</v>
      </c>
      <c r="K2517" s="36" t="str">
        <f t="shared" si="198"/>
        <v>_HPMED</v>
      </c>
      <c r="L2517" s="36" t="s">
        <v>3241</v>
      </c>
      <c r="M2517" s="36" t="s">
        <v>3242</v>
      </c>
      <c r="N2517" s="36" t="str">
        <f t="shared" si="199"/>
        <v>_HPADM</v>
      </c>
      <c r="O2517" s="36" t="s">
        <v>3243</v>
      </c>
      <c r="P2517" s="36" t="s">
        <v>3244</v>
      </c>
      <c r="Q2517" s="36" t="s">
        <v>3245</v>
      </c>
    </row>
    <row r="2518" spans="1:17">
      <c r="A2518" s="36" t="s">
        <v>10474</v>
      </c>
      <c r="B2518" s="36" t="str">
        <f t="shared" si="195"/>
        <v>_12705</v>
      </c>
      <c r="C2518" s="36" t="s">
        <v>3253</v>
      </c>
      <c r="D2518" s="36" t="s">
        <v>2835</v>
      </c>
      <c r="E2518" s="36" t="str">
        <f t="shared" si="196"/>
        <v>_COLLS</v>
      </c>
      <c r="F2518" s="36" t="s">
        <v>2836</v>
      </c>
      <c r="G2518" s="36" t="s">
        <v>2994</v>
      </c>
      <c r="H2518" s="36" t="str">
        <f t="shared" si="197"/>
        <v>_LS1HU</v>
      </c>
      <c r="I2518" s="36" t="s">
        <v>2995</v>
      </c>
      <c r="J2518" s="36" t="s">
        <v>3247</v>
      </c>
      <c r="K2518" s="36" t="str">
        <f t="shared" si="198"/>
        <v>_HQISS</v>
      </c>
      <c r="L2518" s="36" t="s">
        <v>3248</v>
      </c>
      <c r="M2518" s="36" t="s">
        <v>3249</v>
      </c>
      <c r="N2518" s="36" t="str">
        <f t="shared" si="199"/>
        <v>_HQADM</v>
      </c>
      <c r="O2518" s="36" t="s">
        <v>3250</v>
      </c>
      <c r="P2518" s="36" t="s">
        <v>3251</v>
      </c>
      <c r="Q2518" s="36" t="s">
        <v>3252</v>
      </c>
    </row>
    <row r="2519" spans="1:17">
      <c r="A2519" s="36" t="s">
        <v>10475</v>
      </c>
      <c r="B2519" s="36" t="str">
        <f t="shared" si="195"/>
        <v>_12850</v>
      </c>
      <c r="C2519" s="36" t="s">
        <v>3260</v>
      </c>
      <c r="D2519" s="36" t="s">
        <v>2835</v>
      </c>
      <c r="E2519" s="36" t="str">
        <f t="shared" si="196"/>
        <v>_COLLS</v>
      </c>
      <c r="F2519" s="36" t="s">
        <v>2836</v>
      </c>
      <c r="G2519" s="36" t="s">
        <v>2994</v>
      </c>
      <c r="H2519" s="36" t="str">
        <f t="shared" si="197"/>
        <v>_LS1HU</v>
      </c>
      <c r="I2519" s="36" t="s">
        <v>2995</v>
      </c>
      <c r="J2519" s="36" t="s">
        <v>3254</v>
      </c>
      <c r="K2519" s="36" t="str">
        <f t="shared" si="198"/>
        <v>_HRHET</v>
      </c>
      <c r="L2519" s="36" t="s">
        <v>3255</v>
      </c>
      <c r="M2519" s="36" t="s">
        <v>3256</v>
      </c>
      <c r="N2519" s="36" t="str">
        <f t="shared" si="199"/>
        <v>_HRADM</v>
      </c>
      <c r="O2519" s="36" t="s">
        <v>3257</v>
      </c>
      <c r="P2519" s="36" t="s">
        <v>3258</v>
      </c>
      <c r="Q2519" s="36" t="s">
        <v>3259</v>
      </c>
    </row>
    <row r="2520" spans="1:17">
      <c r="A2520" s="36" t="s">
        <v>10476</v>
      </c>
      <c r="B2520" s="36" t="str">
        <f t="shared" si="195"/>
        <v>_12852</v>
      </c>
      <c r="C2520" s="36" t="s">
        <v>3265</v>
      </c>
      <c r="D2520" s="36" t="s">
        <v>2835</v>
      </c>
      <c r="E2520" s="36" t="str">
        <f t="shared" si="196"/>
        <v>_COLLS</v>
      </c>
      <c r="F2520" s="36" t="s">
        <v>2836</v>
      </c>
      <c r="G2520" s="36" t="s">
        <v>2994</v>
      </c>
      <c r="H2520" s="36" t="str">
        <f t="shared" si="197"/>
        <v>_LS1HU</v>
      </c>
      <c r="I2520" s="36" t="s">
        <v>2995</v>
      </c>
      <c r="J2520" s="36" t="s">
        <v>3254</v>
      </c>
      <c r="K2520" s="36" t="str">
        <f t="shared" si="198"/>
        <v>_HRHET</v>
      </c>
      <c r="L2520" s="36" t="s">
        <v>3255</v>
      </c>
      <c r="M2520" s="36" t="s">
        <v>3261</v>
      </c>
      <c r="N2520" s="36" t="str">
        <f t="shared" si="199"/>
        <v>_HRRES</v>
      </c>
      <c r="O2520" s="36" t="s">
        <v>3262</v>
      </c>
      <c r="P2520" s="36" t="s">
        <v>3263</v>
      </c>
      <c r="Q2520" s="36" t="s">
        <v>3264</v>
      </c>
    </row>
    <row r="2521" spans="1:17">
      <c r="A2521" s="36" t="s">
        <v>10477</v>
      </c>
      <c r="B2521" s="36" t="str">
        <f t="shared" si="195"/>
        <v>_12851</v>
      </c>
      <c r="C2521" s="36" t="s">
        <v>3271</v>
      </c>
      <c r="D2521" s="36" t="s">
        <v>2835</v>
      </c>
      <c r="E2521" s="36" t="str">
        <f t="shared" si="196"/>
        <v>_COLLS</v>
      </c>
      <c r="F2521" s="36" t="s">
        <v>2836</v>
      </c>
      <c r="G2521" s="36" t="s">
        <v>2994</v>
      </c>
      <c r="H2521" s="36" t="str">
        <f t="shared" si="197"/>
        <v>_LS1HU</v>
      </c>
      <c r="I2521" s="36" t="s">
        <v>2995</v>
      </c>
      <c r="J2521" s="36" t="s">
        <v>3254</v>
      </c>
      <c r="K2521" s="36" t="str">
        <f t="shared" si="198"/>
        <v>_HRHET</v>
      </c>
      <c r="L2521" s="36" t="s">
        <v>3255</v>
      </c>
      <c r="M2521" s="36" t="s">
        <v>3267</v>
      </c>
      <c r="N2521" s="36" t="str">
        <f t="shared" si="199"/>
        <v>_HRRTL</v>
      </c>
      <c r="O2521" s="36" t="s">
        <v>3268</v>
      </c>
      <c r="P2521" s="36" t="s">
        <v>3269</v>
      </c>
      <c r="Q2521" s="36" t="s">
        <v>3270</v>
      </c>
    </row>
    <row r="2522" spans="1:17">
      <c r="A2522" s="36" t="s">
        <v>10478</v>
      </c>
      <c r="B2522" s="36" t="str">
        <f t="shared" si="195"/>
        <v>_12853</v>
      </c>
      <c r="C2522" s="36" t="s">
        <v>3266</v>
      </c>
      <c r="D2522" s="36" t="s">
        <v>2835</v>
      </c>
      <c r="E2522" s="36" t="str">
        <f t="shared" si="196"/>
        <v>_COLLS</v>
      </c>
      <c r="F2522" s="36" t="s">
        <v>2836</v>
      </c>
      <c r="G2522" s="36" t="s">
        <v>2994</v>
      </c>
      <c r="H2522" s="36" t="str">
        <f t="shared" si="197"/>
        <v>_LS1HU</v>
      </c>
      <c r="I2522" s="36" t="s">
        <v>2995</v>
      </c>
      <c r="J2522" s="36" t="s">
        <v>3254</v>
      </c>
      <c r="K2522" s="36" t="str">
        <f t="shared" si="198"/>
        <v>_HRHET</v>
      </c>
      <c r="L2522" s="36" t="s">
        <v>3255</v>
      </c>
      <c r="M2522" s="36" t="s">
        <v>3267</v>
      </c>
      <c r="N2522" s="36" t="str">
        <f t="shared" si="199"/>
        <v>_HRRTL</v>
      </c>
      <c r="O2522" s="36" t="s">
        <v>3268</v>
      </c>
      <c r="P2522" s="36" t="s">
        <v>3269</v>
      </c>
      <c r="Q2522" s="36" t="s">
        <v>3270</v>
      </c>
    </row>
    <row r="2523" spans="1:17">
      <c r="A2523" s="36" t="s">
        <v>10479</v>
      </c>
      <c r="B2523" s="36" t="str">
        <f t="shared" si="195"/>
        <v>_12880</v>
      </c>
      <c r="C2523" s="36" t="s">
        <v>3278</v>
      </c>
      <c r="D2523" s="36" t="s">
        <v>2835</v>
      </c>
      <c r="E2523" s="36" t="str">
        <f t="shared" si="196"/>
        <v>_COLLS</v>
      </c>
      <c r="F2523" s="36" t="s">
        <v>2836</v>
      </c>
      <c r="G2523" s="36" t="s">
        <v>2994</v>
      </c>
      <c r="H2523" s="36" t="str">
        <f t="shared" si="197"/>
        <v>_LS1HU</v>
      </c>
      <c r="I2523" s="36" t="s">
        <v>2995</v>
      </c>
      <c r="J2523" s="36" t="s">
        <v>3272</v>
      </c>
      <c r="K2523" s="36" t="str">
        <f t="shared" si="198"/>
        <v>_HSCAN</v>
      </c>
      <c r="L2523" s="36" t="s">
        <v>3273</v>
      </c>
      <c r="M2523" s="36" t="s">
        <v>3274</v>
      </c>
      <c r="N2523" s="36" t="str">
        <f t="shared" si="199"/>
        <v>_HSADM</v>
      </c>
      <c r="O2523" s="36" t="s">
        <v>3275</v>
      </c>
      <c r="P2523" s="36" t="s">
        <v>3276</v>
      </c>
      <c r="Q2523" s="36" t="s">
        <v>3277</v>
      </c>
    </row>
    <row r="2524" spans="1:17">
      <c r="A2524" s="36" t="s">
        <v>10480</v>
      </c>
      <c r="B2524" s="36" t="str">
        <f t="shared" si="195"/>
        <v>_12882</v>
      </c>
      <c r="C2524" s="36" t="s">
        <v>3279</v>
      </c>
      <c r="D2524" s="36" t="s">
        <v>2835</v>
      </c>
      <c r="E2524" s="36" t="str">
        <f t="shared" si="196"/>
        <v>_COLLS</v>
      </c>
      <c r="F2524" s="36" t="s">
        <v>2836</v>
      </c>
      <c r="G2524" s="36" t="s">
        <v>2994</v>
      </c>
      <c r="H2524" s="36" t="str">
        <f t="shared" si="197"/>
        <v>_LS1HU</v>
      </c>
      <c r="I2524" s="36" t="s">
        <v>2995</v>
      </c>
      <c r="J2524" s="36" t="s">
        <v>3272</v>
      </c>
      <c r="K2524" s="36" t="str">
        <f t="shared" si="198"/>
        <v>_HSCAN</v>
      </c>
      <c r="L2524" s="36" t="s">
        <v>3273</v>
      </c>
      <c r="M2524" s="36" t="s">
        <v>3274</v>
      </c>
      <c r="N2524" s="36" t="str">
        <f t="shared" si="199"/>
        <v>_HSADM</v>
      </c>
      <c r="O2524" s="36" t="s">
        <v>3275</v>
      </c>
      <c r="P2524" s="36" t="s">
        <v>3276</v>
      </c>
      <c r="Q2524" s="36" t="s">
        <v>3277</v>
      </c>
    </row>
    <row r="2525" spans="1:17">
      <c r="A2525" s="36" t="s">
        <v>10481</v>
      </c>
      <c r="B2525" s="36" t="str">
        <f t="shared" si="195"/>
        <v>_12883</v>
      </c>
      <c r="C2525" s="36" t="s">
        <v>3284</v>
      </c>
      <c r="D2525" s="36" t="s">
        <v>2835</v>
      </c>
      <c r="E2525" s="36" t="str">
        <f t="shared" si="196"/>
        <v>_COLLS</v>
      </c>
      <c r="F2525" s="36" t="s">
        <v>2836</v>
      </c>
      <c r="G2525" s="36" t="s">
        <v>2994</v>
      </c>
      <c r="H2525" s="36" t="str">
        <f t="shared" si="197"/>
        <v>_LS1HU</v>
      </c>
      <c r="I2525" s="36" t="s">
        <v>2995</v>
      </c>
      <c r="J2525" s="36" t="s">
        <v>3272</v>
      </c>
      <c r="K2525" s="36" t="str">
        <f t="shared" si="198"/>
        <v>_HSCAN</v>
      </c>
      <c r="L2525" s="36" t="s">
        <v>3273</v>
      </c>
      <c r="M2525" s="36" t="s">
        <v>3280</v>
      </c>
      <c r="N2525" s="36" t="str">
        <f t="shared" si="199"/>
        <v>_HSRES</v>
      </c>
      <c r="O2525" s="36" t="s">
        <v>3281</v>
      </c>
      <c r="P2525" s="36" t="s">
        <v>3282</v>
      </c>
      <c r="Q2525" s="36" t="s">
        <v>3283</v>
      </c>
    </row>
    <row r="2526" spans="1:17">
      <c r="A2526" s="36" t="s">
        <v>10482</v>
      </c>
      <c r="B2526" s="36" t="str">
        <f t="shared" si="195"/>
        <v>_12881</v>
      </c>
      <c r="C2526" s="36" t="s">
        <v>3289</v>
      </c>
      <c r="D2526" s="36" t="s">
        <v>2835</v>
      </c>
      <c r="E2526" s="36" t="str">
        <f t="shared" si="196"/>
        <v>_COLLS</v>
      </c>
      <c r="F2526" s="36" t="s">
        <v>2836</v>
      </c>
      <c r="G2526" s="36" t="s">
        <v>2994</v>
      </c>
      <c r="H2526" s="36" t="str">
        <f t="shared" si="197"/>
        <v>_LS1HU</v>
      </c>
      <c r="I2526" s="36" t="s">
        <v>2995</v>
      </c>
      <c r="J2526" s="36" t="s">
        <v>3272</v>
      </c>
      <c r="K2526" s="36" t="str">
        <f t="shared" si="198"/>
        <v>_HSCAN</v>
      </c>
      <c r="L2526" s="36" t="s">
        <v>3273</v>
      </c>
      <c r="M2526" s="36" t="s">
        <v>3285</v>
      </c>
      <c r="N2526" s="36" t="str">
        <f t="shared" si="199"/>
        <v>_HSSTL</v>
      </c>
      <c r="O2526" s="36" t="s">
        <v>3286</v>
      </c>
      <c r="P2526" s="36" t="s">
        <v>3287</v>
      </c>
      <c r="Q2526" s="36" t="s">
        <v>3288</v>
      </c>
    </row>
    <row r="2527" spans="1:17">
      <c r="A2527" s="36" t="s">
        <v>10483</v>
      </c>
      <c r="B2527" s="36" t="str">
        <f t="shared" si="195"/>
        <v>_12884</v>
      </c>
      <c r="C2527" s="36" t="s">
        <v>3290</v>
      </c>
      <c r="D2527" s="36" t="s">
        <v>2835</v>
      </c>
      <c r="E2527" s="36" t="str">
        <f t="shared" si="196"/>
        <v>_COLLS</v>
      </c>
      <c r="F2527" s="36" t="s">
        <v>2836</v>
      </c>
      <c r="G2527" s="36" t="s">
        <v>2994</v>
      </c>
      <c r="H2527" s="36" t="str">
        <f t="shared" si="197"/>
        <v>_LS1HU</v>
      </c>
      <c r="I2527" s="36" t="s">
        <v>2995</v>
      </c>
      <c r="J2527" s="36" t="s">
        <v>3272</v>
      </c>
      <c r="K2527" s="36" t="str">
        <f t="shared" si="198"/>
        <v>_HSCAN</v>
      </c>
      <c r="L2527" s="36" t="s">
        <v>3273</v>
      </c>
      <c r="M2527" s="36" t="s">
        <v>3285</v>
      </c>
      <c r="N2527" s="36" t="str">
        <f t="shared" si="199"/>
        <v>_HSSTL</v>
      </c>
      <c r="O2527" s="36" t="s">
        <v>3286</v>
      </c>
      <c r="P2527" s="36" t="s">
        <v>3287</v>
      </c>
      <c r="Q2527" s="36" t="s">
        <v>3288</v>
      </c>
    </row>
    <row r="2528" spans="1:17">
      <c r="A2528" s="36" t="s">
        <v>10484</v>
      </c>
      <c r="B2528" s="36" t="str">
        <f t="shared" si="195"/>
        <v>_12885</v>
      </c>
      <c r="C2528" s="36" t="s">
        <v>6376</v>
      </c>
      <c r="D2528" s="36" t="s">
        <v>2835</v>
      </c>
      <c r="E2528" s="36" t="str">
        <f t="shared" si="196"/>
        <v>_COLLS</v>
      </c>
      <c r="F2528" s="36" t="s">
        <v>2836</v>
      </c>
      <c r="G2528" s="36" t="s">
        <v>2994</v>
      </c>
      <c r="H2528" s="36" t="str">
        <f t="shared" si="197"/>
        <v>_LS1HU</v>
      </c>
      <c r="I2528" s="36" t="s">
        <v>2995</v>
      </c>
      <c r="J2528" s="36" t="s">
        <v>3272</v>
      </c>
      <c r="K2528" s="36" t="str">
        <f t="shared" si="198"/>
        <v>_HSCAN</v>
      </c>
      <c r="L2528" s="36" t="s">
        <v>3273</v>
      </c>
      <c r="M2528" s="36" t="s">
        <v>3285</v>
      </c>
      <c r="N2528" s="36" t="str">
        <f t="shared" si="199"/>
        <v>_HSSTL</v>
      </c>
      <c r="O2528" s="36" t="s">
        <v>3286</v>
      </c>
      <c r="P2528" s="36" t="s">
        <v>3287</v>
      </c>
      <c r="Q2528" s="36" t="s">
        <v>3288</v>
      </c>
    </row>
    <row r="2529" spans="1:17">
      <c r="A2529" s="36" t="s">
        <v>10485</v>
      </c>
      <c r="B2529" s="36" t="str">
        <f t="shared" si="195"/>
        <v>_12420</v>
      </c>
      <c r="C2529" s="36" t="s">
        <v>3297</v>
      </c>
      <c r="D2529" s="36" t="s">
        <v>2835</v>
      </c>
      <c r="E2529" s="36" t="str">
        <f t="shared" si="196"/>
        <v>_COLLS</v>
      </c>
      <c r="F2529" s="36" t="s">
        <v>2836</v>
      </c>
      <c r="G2529" s="36" t="s">
        <v>2994</v>
      </c>
      <c r="H2529" s="36" t="str">
        <f t="shared" si="197"/>
        <v>_LS1HU</v>
      </c>
      <c r="I2529" s="36" t="s">
        <v>2995</v>
      </c>
      <c r="J2529" s="36" t="s">
        <v>3291</v>
      </c>
      <c r="K2529" s="36" t="str">
        <f t="shared" si="198"/>
        <v>_HTAHN</v>
      </c>
      <c r="L2529" s="36" t="s">
        <v>3292</v>
      </c>
      <c r="M2529" s="36" t="s">
        <v>3293</v>
      </c>
      <c r="N2529" s="36" t="str">
        <f t="shared" si="199"/>
        <v>_HTATL</v>
      </c>
      <c r="O2529" s="36" t="s">
        <v>3294</v>
      </c>
      <c r="P2529" s="36" t="s">
        <v>3295</v>
      </c>
      <c r="Q2529" s="36" t="s">
        <v>3296</v>
      </c>
    </row>
    <row r="2530" spans="1:17">
      <c r="A2530" s="36" t="s">
        <v>10486</v>
      </c>
      <c r="B2530" s="36" t="str">
        <f t="shared" si="195"/>
        <v>_12630</v>
      </c>
      <c r="C2530" s="36" t="s">
        <v>3304</v>
      </c>
      <c r="D2530" s="36" t="s">
        <v>2835</v>
      </c>
      <c r="E2530" s="36" t="str">
        <f t="shared" si="196"/>
        <v>_COLLS</v>
      </c>
      <c r="F2530" s="36" t="s">
        <v>2836</v>
      </c>
      <c r="G2530" s="36" t="s">
        <v>2994</v>
      </c>
      <c r="H2530" s="36" t="str">
        <f t="shared" si="197"/>
        <v>_LS1HU</v>
      </c>
      <c r="I2530" s="36" t="s">
        <v>2995</v>
      </c>
      <c r="J2530" s="36" t="s">
        <v>3298</v>
      </c>
      <c r="K2530" s="36" t="str">
        <f t="shared" si="198"/>
        <v>_HUFLM</v>
      </c>
      <c r="L2530" s="36" t="s">
        <v>3299</v>
      </c>
      <c r="M2530" s="36" t="s">
        <v>3300</v>
      </c>
      <c r="N2530" s="36" t="str">
        <f t="shared" si="199"/>
        <v>_HUADM</v>
      </c>
      <c r="O2530" s="36" t="s">
        <v>3301</v>
      </c>
      <c r="P2530" s="36" t="s">
        <v>3302</v>
      </c>
      <c r="Q2530" s="36" t="s">
        <v>3303</v>
      </c>
    </row>
    <row r="2531" spans="1:17">
      <c r="A2531" s="36" t="s">
        <v>10487</v>
      </c>
      <c r="B2531" s="36" t="str">
        <f t="shared" si="195"/>
        <v>_12632</v>
      </c>
      <c r="C2531" s="36" t="s">
        <v>3309</v>
      </c>
      <c r="D2531" s="36" t="s">
        <v>2835</v>
      </c>
      <c r="E2531" s="36" t="str">
        <f t="shared" si="196"/>
        <v>_COLLS</v>
      </c>
      <c r="F2531" s="36" t="s">
        <v>2836</v>
      </c>
      <c r="G2531" s="36" t="s">
        <v>2994</v>
      </c>
      <c r="H2531" s="36" t="str">
        <f t="shared" si="197"/>
        <v>_LS1HU</v>
      </c>
      <c r="I2531" s="36" t="s">
        <v>2995</v>
      </c>
      <c r="J2531" s="36" t="s">
        <v>3298</v>
      </c>
      <c r="K2531" s="36" t="str">
        <f t="shared" si="198"/>
        <v>_HUFLM</v>
      </c>
      <c r="L2531" s="36" t="s">
        <v>3299</v>
      </c>
      <c r="M2531" s="36" t="s">
        <v>3305</v>
      </c>
      <c r="N2531" s="36" t="str">
        <f t="shared" si="199"/>
        <v>_HUFTL</v>
      </c>
      <c r="O2531" s="36" t="s">
        <v>3306</v>
      </c>
      <c r="P2531" s="36" t="s">
        <v>3307</v>
      </c>
      <c r="Q2531" s="36" t="s">
        <v>3308</v>
      </c>
    </row>
    <row r="2532" spans="1:17">
      <c r="A2532" s="36" t="s">
        <v>10488</v>
      </c>
      <c r="B2532" s="36" t="str">
        <f t="shared" si="195"/>
        <v>_12634</v>
      </c>
      <c r="C2532" s="36" t="s">
        <v>3315</v>
      </c>
      <c r="D2532" s="36" t="s">
        <v>2835</v>
      </c>
      <c r="E2532" s="36" t="str">
        <f t="shared" si="196"/>
        <v>_COLLS</v>
      </c>
      <c r="F2532" s="36" t="s">
        <v>2836</v>
      </c>
      <c r="G2532" s="36" t="s">
        <v>2994</v>
      </c>
      <c r="H2532" s="36" t="str">
        <f t="shared" si="197"/>
        <v>_LS1HU</v>
      </c>
      <c r="I2532" s="36" t="s">
        <v>2995</v>
      </c>
      <c r="J2532" s="36" t="s">
        <v>3298</v>
      </c>
      <c r="K2532" s="36" t="str">
        <f t="shared" si="198"/>
        <v>_HUFLM</v>
      </c>
      <c r="L2532" s="36" t="s">
        <v>3299</v>
      </c>
      <c r="M2532" s="36" t="s">
        <v>3305</v>
      </c>
      <c r="N2532" s="36" t="str">
        <f t="shared" si="199"/>
        <v>_HUFTL</v>
      </c>
      <c r="O2532" s="36" t="s">
        <v>3306</v>
      </c>
      <c r="P2532" s="36" t="s">
        <v>3307</v>
      </c>
      <c r="Q2532" s="36" t="s">
        <v>3308</v>
      </c>
    </row>
    <row r="2533" spans="1:17">
      <c r="A2533" s="36" t="s">
        <v>10489</v>
      </c>
      <c r="B2533" s="36" t="str">
        <f t="shared" si="195"/>
        <v>_12633</v>
      </c>
      <c r="C2533" s="36" t="s">
        <v>3314</v>
      </c>
      <c r="D2533" s="36" t="s">
        <v>2835</v>
      </c>
      <c r="E2533" s="36" t="str">
        <f t="shared" si="196"/>
        <v>_COLLS</v>
      </c>
      <c r="F2533" s="36" t="s">
        <v>2836</v>
      </c>
      <c r="G2533" s="36" t="s">
        <v>2994</v>
      </c>
      <c r="H2533" s="36" t="str">
        <f t="shared" si="197"/>
        <v>_LS1HU</v>
      </c>
      <c r="I2533" s="36" t="s">
        <v>2995</v>
      </c>
      <c r="J2533" s="36" t="s">
        <v>3298</v>
      </c>
      <c r="K2533" s="36" t="str">
        <f t="shared" si="198"/>
        <v>_HUFLM</v>
      </c>
      <c r="L2533" s="36" t="s">
        <v>3299</v>
      </c>
      <c r="M2533" s="36" t="s">
        <v>3310</v>
      </c>
      <c r="N2533" s="36" t="str">
        <f t="shared" si="199"/>
        <v>_HURES</v>
      </c>
      <c r="O2533" s="36" t="s">
        <v>3311</v>
      </c>
      <c r="P2533" s="36" t="s">
        <v>3312</v>
      </c>
      <c r="Q2533" s="36" t="s">
        <v>3313</v>
      </c>
    </row>
    <row r="2534" spans="1:17">
      <c r="A2534" s="36" t="s">
        <v>10490</v>
      </c>
      <c r="B2534" s="36" t="str">
        <f t="shared" si="195"/>
        <v>_12910</v>
      </c>
      <c r="C2534" s="36" t="s">
        <v>3322</v>
      </c>
      <c r="D2534" s="36" t="s">
        <v>2835</v>
      </c>
      <c r="E2534" s="36" t="str">
        <f t="shared" si="196"/>
        <v>_COLLS</v>
      </c>
      <c r="F2534" s="36" t="s">
        <v>2836</v>
      </c>
      <c r="G2534" s="36" t="s">
        <v>2994</v>
      </c>
      <c r="H2534" s="36" t="str">
        <f t="shared" si="197"/>
        <v>_LS1HU</v>
      </c>
      <c r="I2534" s="36" t="s">
        <v>2995</v>
      </c>
      <c r="J2534" s="36" t="s">
        <v>3316</v>
      </c>
      <c r="K2534" s="36" t="str">
        <f t="shared" si="198"/>
        <v>_HVSSA</v>
      </c>
      <c r="L2534" s="36" t="s">
        <v>3317</v>
      </c>
      <c r="M2534" s="36" t="s">
        <v>3318</v>
      </c>
      <c r="N2534" s="36" t="str">
        <f t="shared" si="199"/>
        <v>_HVADM</v>
      </c>
      <c r="O2534" s="36" t="s">
        <v>3319</v>
      </c>
      <c r="P2534" s="36" t="s">
        <v>3320</v>
      </c>
      <c r="Q2534" s="36" t="s">
        <v>3321</v>
      </c>
    </row>
    <row r="2535" spans="1:17">
      <c r="A2535" s="36" t="s">
        <v>10491</v>
      </c>
      <c r="B2535" s="36" t="str">
        <f t="shared" si="195"/>
        <v>_12911</v>
      </c>
      <c r="C2535" s="36" t="s">
        <v>3327</v>
      </c>
      <c r="D2535" s="36" t="s">
        <v>2835</v>
      </c>
      <c r="E2535" s="36" t="str">
        <f t="shared" si="196"/>
        <v>_COLLS</v>
      </c>
      <c r="F2535" s="36" t="s">
        <v>2836</v>
      </c>
      <c r="G2535" s="36" t="s">
        <v>2994</v>
      </c>
      <c r="H2535" s="36" t="str">
        <f t="shared" si="197"/>
        <v>_LS1HU</v>
      </c>
      <c r="I2535" s="36" t="s">
        <v>2995</v>
      </c>
      <c r="J2535" s="36" t="s">
        <v>3316</v>
      </c>
      <c r="K2535" s="36" t="str">
        <f t="shared" si="198"/>
        <v>_HVSSA</v>
      </c>
      <c r="L2535" s="36" t="s">
        <v>3317</v>
      </c>
      <c r="M2535" s="36" t="s">
        <v>3323</v>
      </c>
      <c r="N2535" s="36" t="str">
        <f t="shared" si="199"/>
        <v>_HVATL</v>
      </c>
      <c r="O2535" s="36" t="s">
        <v>3324</v>
      </c>
      <c r="P2535" s="36" t="s">
        <v>3325</v>
      </c>
      <c r="Q2535" s="36" t="s">
        <v>3326</v>
      </c>
    </row>
    <row r="2536" spans="1:17">
      <c r="A2536" s="36" t="s">
        <v>10492</v>
      </c>
      <c r="B2536" s="36" t="str">
        <f t="shared" si="195"/>
        <v>_12913</v>
      </c>
      <c r="C2536" s="36" t="s">
        <v>3328</v>
      </c>
      <c r="D2536" s="36" t="s">
        <v>2835</v>
      </c>
      <c r="E2536" s="36" t="str">
        <f t="shared" si="196"/>
        <v>_COLLS</v>
      </c>
      <c r="F2536" s="36" t="s">
        <v>2836</v>
      </c>
      <c r="G2536" s="36" t="s">
        <v>2994</v>
      </c>
      <c r="H2536" s="36" t="str">
        <f t="shared" si="197"/>
        <v>_LS1HU</v>
      </c>
      <c r="I2536" s="36" t="s">
        <v>2995</v>
      </c>
      <c r="J2536" s="36" t="s">
        <v>3316</v>
      </c>
      <c r="K2536" s="36" t="str">
        <f t="shared" si="198"/>
        <v>_HVSSA</v>
      </c>
      <c r="L2536" s="36" t="s">
        <v>3317</v>
      </c>
      <c r="M2536" s="36" t="s">
        <v>3323</v>
      </c>
      <c r="N2536" s="36" t="str">
        <f t="shared" si="199"/>
        <v>_HVATL</v>
      </c>
      <c r="O2536" s="36" t="s">
        <v>3324</v>
      </c>
      <c r="P2536" s="36" t="s">
        <v>3325</v>
      </c>
      <c r="Q2536" s="36" t="s">
        <v>3326</v>
      </c>
    </row>
    <row r="2537" spans="1:17">
      <c r="A2537" s="36" t="s">
        <v>10493</v>
      </c>
      <c r="B2537" s="36" t="str">
        <f t="shared" si="195"/>
        <v>_12912</v>
      </c>
      <c r="C2537" s="36" t="s">
        <v>3333</v>
      </c>
      <c r="D2537" s="36" t="s">
        <v>2835</v>
      </c>
      <c r="E2537" s="36" t="str">
        <f t="shared" si="196"/>
        <v>_COLLS</v>
      </c>
      <c r="F2537" s="36" t="s">
        <v>2836</v>
      </c>
      <c r="G2537" s="36" t="s">
        <v>2994</v>
      </c>
      <c r="H2537" s="36" t="str">
        <f t="shared" si="197"/>
        <v>_LS1HU</v>
      </c>
      <c r="I2537" s="36" t="s">
        <v>2995</v>
      </c>
      <c r="J2537" s="36" t="s">
        <v>3316</v>
      </c>
      <c r="K2537" s="36" t="str">
        <f t="shared" si="198"/>
        <v>_HVSSA</v>
      </c>
      <c r="L2537" s="36" t="s">
        <v>3317</v>
      </c>
      <c r="M2537" s="36" t="s">
        <v>3329</v>
      </c>
      <c r="N2537" s="36" t="str">
        <f t="shared" si="199"/>
        <v>_HVRES</v>
      </c>
      <c r="O2537" s="36" t="s">
        <v>3330</v>
      </c>
      <c r="P2537" s="36" t="s">
        <v>3331</v>
      </c>
      <c r="Q2537" s="36" t="s">
        <v>3332</v>
      </c>
    </row>
    <row r="2538" spans="1:17">
      <c r="A2538" s="36" t="s">
        <v>10494</v>
      </c>
      <c r="B2538" s="36" t="str">
        <f t="shared" si="195"/>
        <v>_31350</v>
      </c>
      <c r="C2538" s="36" t="s">
        <v>3340</v>
      </c>
      <c r="D2538" s="36" t="s">
        <v>2835</v>
      </c>
      <c r="E2538" s="36" t="str">
        <f t="shared" si="196"/>
        <v>_COLLS</v>
      </c>
      <c r="F2538" s="36" t="s">
        <v>2836</v>
      </c>
      <c r="G2538" s="36" t="s">
        <v>2994</v>
      </c>
      <c r="H2538" s="36" t="str">
        <f t="shared" si="197"/>
        <v>_LS1HU</v>
      </c>
      <c r="I2538" s="36" t="s">
        <v>2995</v>
      </c>
      <c r="J2538" s="36" t="s">
        <v>3334</v>
      </c>
      <c r="K2538" s="36" t="str">
        <f t="shared" si="198"/>
        <v>_HWBUD</v>
      </c>
      <c r="L2538" s="36" t="s">
        <v>3335</v>
      </c>
      <c r="M2538" s="36" t="s">
        <v>3336</v>
      </c>
      <c r="N2538" s="36" t="str">
        <f t="shared" si="199"/>
        <v>_HWBTL</v>
      </c>
      <c r="O2538" s="36" t="s">
        <v>3337</v>
      </c>
      <c r="P2538" s="36" t="s">
        <v>3338</v>
      </c>
      <c r="Q2538" s="36" t="s">
        <v>3339</v>
      </c>
    </row>
    <row r="2539" spans="1:17">
      <c r="A2539" s="36" t="s">
        <v>10495</v>
      </c>
      <c r="B2539" s="36" t="str">
        <f t="shared" si="195"/>
        <v>_31351</v>
      </c>
      <c r="C2539" s="36" t="s">
        <v>3345</v>
      </c>
      <c r="D2539" s="36" t="s">
        <v>2835</v>
      </c>
      <c r="E2539" s="36" t="str">
        <f t="shared" si="196"/>
        <v>_COLLS</v>
      </c>
      <c r="F2539" s="36" t="s">
        <v>2836</v>
      </c>
      <c r="G2539" s="36" t="s">
        <v>2994</v>
      </c>
      <c r="H2539" s="36" t="str">
        <f t="shared" si="197"/>
        <v>_LS1HU</v>
      </c>
      <c r="I2539" s="36" t="s">
        <v>2995</v>
      </c>
      <c r="J2539" s="36" t="s">
        <v>3334</v>
      </c>
      <c r="K2539" s="36" t="str">
        <f t="shared" si="198"/>
        <v>_HWBUD</v>
      </c>
      <c r="L2539" s="36" t="s">
        <v>3335</v>
      </c>
      <c r="M2539" s="36" t="s">
        <v>3341</v>
      </c>
      <c r="N2539" s="36" t="str">
        <f t="shared" si="199"/>
        <v>_HWRES</v>
      </c>
      <c r="O2539" s="36" t="s">
        <v>3342</v>
      </c>
      <c r="P2539" s="36" t="s">
        <v>3343</v>
      </c>
      <c r="Q2539" s="36" t="s">
        <v>3344</v>
      </c>
    </row>
    <row r="2540" spans="1:17">
      <c r="A2540" s="36" t="s">
        <v>10496</v>
      </c>
      <c r="B2540" s="36" t="str">
        <f t="shared" si="195"/>
        <v>_32355</v>
      </c>
      <c r="C2540" s="36" t="s">
        <v>3352</v>
      </c>
      <c r="D2540" s="36" t="s">
        <v>2835</v>
      </c>
      <c r="E2540" s="36" t="str">
        <f t="shared" si="196"/>
        <v>_COLLS</v>
      </c>
      <c r="F2540" s="36" t="s">
        <v>2836</v>
      </c>
      <c r="G2540" s="36" t="s">
        <v>2994</v>
      </c>
      <c r="H2540" s="36" t="str">
        <f t="shared" si="197"/>
        <v>_LS1HU</v>
      </c>
      <c r="I2540" s="36" t="s">
        <v>2995</v>
      </c>
      <c r="J2540" s="36" t="s">
        <v>3346</v>
      </c>
      <c r="K2540" s="36" t="str">
        <f t="shared" si="198"/>
        <v>_HYHRT</v>
      </c>
      <c r="L2540" s="36" t="s">
        <v>3347</v>
      </c>
      <c r="M2540" s="36" t="s">
        <v>3348</v>
      </c>
      <c r="N2540" s="36" t="str">
        <f t="shared" si="199"/>
        <v>_HYHR5</v>
      </c>
      <c r="O2540" s="36" t="s">
        <v>3349</v>
      </c>
      <c r="P2540" s="36" t="s">
        <v>3350</v>
      </c>
      <c r="Q2540" s="36" t="s">
        <v>3351</v>
      </c>
    </row>
    <row r="2541" spans="1:17">
      <c r="A2541" s="36" t="s">
        <v>10497</v>
      </c>
      <c r="B2541" s="36" t="str">
        <f t="shared" si="195"/>
        <v>_32356</v>
      </c>
      <c r="C2541" s="36" t="s">
        <v>3353</v>
      </c>
      <c r="D2541" s="36" t="s">
        <v>2835</v>
      </c>
      <c r="E2541" s="36" t="str">
        <f t="shared" si="196"/>
        <v>_COLLS</v>
      </c>
      <c r="F2541" s="36" t="s">
        <v>2836</v>
      </c>
      <c r="G2541" s="36" t="s">
        <v>2994</v>
      </c>
      <c r="H2541" s="36" t="str">
        <f t="shared" si="197"/>
        <v>_LS1HU</v>
      </c>
      <c r="I2541" s="36" t="s">
        <v>2995</v>
      </c>
      <c r="J2541" s="36" t="s">
        <v>3346</v>
      </c>
      <c r="K2541" s="36" t="str">
        <f t="shared" si="198"/>
        <v>_HYHRT</v>
      </c>
      <c r="L2541" s="36" t="s">
        <v>3347</v>
      </c>
      <c r="M2541" s="36" t="s">
        <v>3348</v>
      </c>
      <c r="N2541" s="36" t="str">
        <f t="shared" si="199"/>
        <v>_HYHR5</v>
      </c>
      <c r="O2541" s="36" t="s">
        <v>3349</v>
      </c>
      <c r="P2541" s="36" t="s">
        <v>3350</v>
      </c>
      <c r="Q2541" s="36" t="s">
        <v>3351</v>
      </c>
    </row>
    <row r="2542" spans="1:17">
      <c r="A2542" s="36" t="s">
        <v>10498</v>
      </c>
      <c r="B2542" s="36" t="str">
        <f t="shared" si="195"/>
        <v>_32357</v>
      </c>
      <c r="C2542" s="36" t="s">
        <v>3354</v>
      </c>
      <c r="D2542" s="36" t="s">
        <v>2835</v>
      </c>
      <c r="E2542" s="36" t="str">
        <f t="shared" si="196"/>
        <v>_COLLS</v>
      </c>
      <c r="F2542" s="36" t="s">
        <v>2836</v>
      </c>
      <c r="G2542" s="36" t="s">
        <v>2994</v>
      </c>
      <c r="H2542" s="36" t="str">
        <f t="shared" si="197"/>
        <v>_LS1HU</v>
      </c>
      <c r="I2542" s="36" t="s">
        <v>2995</v>
      </c>
      <c r="J2542" s="36" t="s">
        <v>3346</v>
      </c>
      <c r="K2542" s="36" t="str">
        <f t="shared" si="198"/>
        <v>_HYHRT</v>
      </c>
      <c r="L2542" s="36" t="s">
        <v>3347</v>
      </c>
      <c r="M2542" s="36" t="s">
        <v>3348</v>
      </c>
      <c r="N2542" s="36" t="str">
        <f t="shared" si="199"/>
        <v>_HYHR5</v>
      </c>
      <c r="O2542" s="36" t="s">
        <v>3349</v>
      </c>
      <c r="P2542" s="36" t="s">
        <v>3350</v>
      </c>
      <c r="Q2542" s="36" t="s">
        <v>3351</v>
      </c>
    </row>
    <row r="2543" spans="1:17">
      <c r="A2543" s="36" t="s">
        <v>10499</v>
      </c>
      <c r="B2543" s="36" t="str">
        <f t="shared" si="195"/>
        <v>_12660</v>
      </c>
      <c r="C2543" s="36" t="s">
        <v>3361</v>
      </c>
      <c r="D2543" s="36" t="s">
        <v>2835</v>
      </c>
      <c r="E2543" s="36" t="str">
        <f t="shared" si="196"/>
        <v>_COLLS</v>
      </c>
      <c r="F2543" s="36" t="s">
        <v>2836</v>
      </c>
      <c r="G2543" s="36" t="s">
        <v>2994</v>
      </c>
      <c r="H2543" s="36" t="str">
        <f t="shared" si="197"/>
        <v>_LS1HU</v>
      </c>
      <c r="I2543" s="36" t="s">
        <v>2995</v>
      </c>
      <c r="J2543" s="36" t="s">
        <v>3355</v>
      </c>
      <c r="K2543" s="36" t="str">
        <f t="shared" si="198"/>
        <v>_HZGER</v>
      </c>
      <c r="L2543" s="36" t="s">
        <v>3356</v>
      </c>
      <c r="M2543" s="36" t="s">
        <v>3357</v>
      </c>
      <c r="N2543" s="36" t="str">
        <f t="shared" si="199"/>
        <v>_HZADM</v>
      </c>
      <c r="O2543" s="36" t="s">
        <v>3358</v>
      </c>
      <c r="P2543" s="36" t="s">
        <v>3359</v>
      </c>
      <c r="Q2543" s="36" t="s">
        <v>3360</v>
      </c>
    </row>
    <row r="2544" spans="1:17">
      <c r="A2544" s="36" t="s">
        <v>10500</v>
      </c>
      <c r="B2544" s="36" t="str">
        <f t="shared" si="195"/>
        <v>_12661</v>
      </c>
      <c r="C2544" s="36" t="s">
        <v>3362</v>
      </c>
      <c r="D2544" s="36" t="s">
        <v>2835</v>
      </c>
      <c r="E2544" s="36" t="str">
        <f t="shared" si="196"/>
        <v>_COLLS</v>
      </c>
      <c r="F2544" s="36" t="s">
        <v>2836</v>
      </c>
      <c r="G2544" s="36" t="s">
        <v>2994</v>
      </c>
      <c r="H2544" s="36" t="str">
        <f t="shared" si="197"/>
        <v>_LS1HU</v>
      </c>
      <c r="I2544" s="36" t="s">
        <v>2995</v>
      </c>
      <c r="J2544" s="36" t="s">
        <v>3355</v>
      </c>
      <c r="K2544" s="36" t="str">
        <f t="shared" si="198"/>
        <v>_HZGER</v>
      </c>
      <c r="L2544" s="36" t="s">
        <v>3356</v>
      </c>
      <c r="M2544" s="36" t="s">
        <v>3357</v>
      </c>
      <c r="N2544" s="36" t="str">
        <f t="shared" si="199"/>
        <v>_HZADM</v>
      </c>
      <c r="O2544" s="36" t="s">
        <v>3358</v>
      </c>
      <c r="P2544" s="36" t="s">
        <v>3359</v>
      </c>
      <c r="Q2544" s="36" t="s">
        <v>3360</v>
      </c>
    </row>
    <row r="2545" spans="1:17">
      <c r="A2545" s="36" t="s">
        <v>10501</v>
      </c>
      <c r="B2545" s="36" t="str">
        <f t="shared" si="195"/>
        <v>_12662</v>
      </c>
      <c r="C2545" s="36" t="s">
        <v>3367</v>
      </c>
      <c r="D2545" s="36" t="s">
        <v>2835</v>
      </c>
      <c r="E2545" s="36" t="str">
        <f t="shared" si="196"/>
        <v>_COLLS</v>
      </c>
      <c r="F2545" s="36" t="s">
        <v>2836</v>
      </c>
      <c r="G2545" s="36" t="s">
        <v>2994</v>
      </c>
      <c r="H2545" s="36" t="str">
        <f t="shared" si="197"/>
        <v>_LS1HU</v>
      </c>
      <c r="I2545" s="36" t="s">
        <v>2995</v>
      </c>
      <c r="J2545" s="36" t="s">
        <v>3355</v>
      </c>
      <c r="K2545" s="36" t="str">
        <f t="shared" si="198"/>
        <v>_HZGER</v>
      </c>
      <c r="L2545" s="36" t="s">
        <v>3356</v>
      </c>
      <c r="M2545" s="36" t="s">
        <v>3363</v>
      </c>
      <c r="N2545" s="36" t="str">
        <f t="shared" si="199"/>
        <v>_HZGTL</v>
      </c>
      <c r="O2545" s="36" t="s">
        <v>3364</v>
      </c>
      <c r="P2545" s="36" t="s">
        <v>3365</v>
      </c>
      <c r="Q2545" s="36" t="s">
        <v>3366</v>
      </c>
    </row>
    <row r="2546" spans="1:17">
      <c r="A2546" s="36" t="s">
        <v>10502</v>
      </c>
      <c r="B2546" s="36" t="str">
        <f t="shared" si="195"/>
        <v>_12664</v>
      </c>
      <c r="C2546" s="36" t="s">
        <v>3368</v>
      </c>
      <c r="D2546" s="36" t="s">
        <v>2835</v>
      </c>
      <c r="E2546" s="36" t="str">
        <f t="shared" si="196"/>
        <v>_COLLS</v>
      </c>
      <c r="F2546" s="36" t="s">
        <v>2836</v>
      </c>
      <c r="G2546" s="36" t="s">
        <v>2994</v>
      </c>
      <c r="H2546" s="36" t="str">
        <f t="shared" si="197"/>
        <v>_LS1HU</v>
      </c>
      <c r="I2546" s="36" t="s">
        <v>2995</v>
      </c>
      <c r="J2546" s="36" t="s">
        <v>3355</v>
      </c>
      <c r="K2546" s="36" t="str">
        <f t="shared" si="198"/>
        <v>_HZGER</v>
      </c>
      <c r="L2546" s="36" t="s">
        <v>3356</v>
      </c>
      <c r="M2546" s="36" t="s">
        <v>3363</v>
      </c>
      <c r="N2546" s="36" t="str">
        <f t="shared" si="199"/>
        <v>_HZGTL</v>
      </c>
      <c r="O2546" s="36" t="s">
        <v>3364</v>
      </c>
      <c r="P2546" s="36" t="s">
        <v>3365</v>
      </c>
      <c r="Q2546" s="36" t="s">
        <v>3366</v>
      </c>
    </row>
    <row r="2547" spans="1:17">
      <c r="A2547" s="36" t="s">
        <v>10503</v>
      </c>
      <c r="B2547" s="36" t="str">
        <f t="shared" si="195"/>
        <v>_12663</v>
      </c>
      <c r="C2547" s="36" t="s">
        <v>3373</v>
      </c>
      <c r="D2547" s="36" t="s">
        <v>2835</v>
      </c>
      <c r="E2547" s="36" t="str">
        <f t="shared" si="196"/>
        <v>_COLLS</v>
      </c>
      <c r="F2547" s="36" t="s">
        <v>2836</v>
      </c>
      <c r="G2547" s="36" t="s">
        <v>2994</v>
      </c>
      <c r="H2547" s="36" t="str">
        <f t="shared" si="197"/>
        <v>_LS1HU</v>
      </c>
      <c r="I2547" s="36" t="s">
        <v>2995</v>
      </c>
      <c r="J2547" s="36" t="s">
        <v>3355</v>
      </c>
      <c r="K2547" s="36" t="str">
        <f t="shared" si="198"/>
        <v>_HZGER</v>
      </c>
      <c r="L2547" s="36" t="s">
        <v>3356</v>
      </c>
      <c r="M2547" s="36" t="s">
        <v>3369</v>
      </c>
      <c r="N2547" s="36" t="str">
        <f t="shared" si="199"/>
        <v>_HZRES</v>
      </c>
      <c r="O2547" s="36" t="s">
        <v>3370</v>
      </c>
      <c r="P2547" s="36" t="s">
        <v>3371</v>
      </c>
      <c r="Q2547" s="36" t="s">
        <v>3372</v>
      </c>
    </row>
    <row r="2548" spans="1:17">
      <c r="A2548" s="36" t="s">
        <v>10504</v>
      </c>
      <c r="B2548" s="36" t="str">
        <f t="shared" si="195"/>
        <v>_12540</v>
      </c>
      <c r="C2548" s="36" t="s">
        <v>3380</v>
      </c>
      <c r="D2548" s="36" t="s">
        <v>2835</v>
      </c>
      <c r="E2548" s="36" t="str">
        <f t="shared" si="196"/>
        <v>_COLLS</v>
      </c>
      <c r="F2548" s="36" t="s">
        <v>2836</v>
      </c>
      <c r="G2548" s="36" t="s">
        <v>2994</v>
      </c>
      <c r="H2548" s="36" t="str">
        <f t="shared" si="197"/>
        <v>_LS1HU</v>
      </c>
      <c r="I2548" s="36" t="s">
        <v>2995</v>
      </c>
      <c r="J2548" s="36" t="s">
        <v>3374</v>
      </c>
      <c r="K2548" s="36" t="str">
        <f t="shared" si="198"/>
        <v>_INCAS</v>
      </c>
      <c r="L2548" s="36" t="s">
        <v>3375</v>
      </c>
      <c r="M2548" s="36" t="s">
        <v>3376</v>
      </c>
      <c r="N2548" s="36" t="str">
        <f t="shared" si="199"/>
        <v>_INADM</v>
      </c>
      <c r="O2548" s="36" t="s">
        <v>3377</v>
      </c>
      <c r="P2548" s="36" t="s">
        <v>3378</v>
      </c>
      <c r="Q2548" s="36" t="s">
        <v>3379</v>
      </c>
    </row>
    <row r="2549" spans="1:17">
      <c r="A2549" s="36" t="s">
        <v>10505</v>
      </c>
      <c r="B2549" s="36" t="str">
        <f t="shared" si="195"/>
        <v>_12720</v>
      </c>
      <c r="C2549" s="36" t="s">
        <v>4176</v>
      </c>
      <c r="D2549" s="36" t="s">
        <v>2835</v>
      </c>
      <c r="E2549" s="36" t="str">
        <f t="shared" si="196"/>
        <v>_COLLS</v>
      </c>
      <c r="F2549" s="36" t="s">
        <v>2836</v>
      </c>
      <c r="G2549" s="36" t="s">
        <v>2994</v>
      </c>
      <c r="H2549" s="36" t="str">
        <f t="shared" si="197"/>
        <v>_LS1HU</v>
      </c>
      <c r="I2549" s="36" t="s">
        <v>2995</v>
      </c>
      <c r="J2549" s="36" t="s">
        <v>4170</v>
      </c>
      <c r="K2549" s="36" t="str">
        <f t="shared" si="198"/>
        <v>_KDCJS</v>
      </c>
      <c r="L2549" s="36" t="s">
        <v>4171</v>
      </c>
      <c r="M2549" s="36" t="s">
        <v>4172</v>
      </c>
      <c r="N2549" s="36" t="str">
        <f t="shared" si="199"/>
        <v>_KDCJ5</v>
      </c>
      <c r="O2549" s="36" t="s">
        <v>4173</v>
      </c>
      <c r="P2549" s="36" t="s">
        <v>4174</v>
      </c>
      <c r="Q2549" s="36" t="s">
        <v>4175</v>
      </c>
    </row>
    <row r="2550" spans="1:17">
      <c r="A2550" s="36" t="s">
        <v>10506</v>
      </c>
      <c r="B2550" s="36" t="str">
        <f t="shared" si="195"/>
        <v>_12721</v>
      </c>
      <c r="C2550" s="36" t="s">
        <v>10507</v>
      </c>
      <c r="D2550" s="36" t="s">
        <v>2835</v>
      </c>
      <c r="E2550" s="36" t="str">
        <f t="shared" si="196"/>
        <v>_COLLS</v>
      </c>
      <c r="F2550" s="36" t="s">
        <v>2836</v>
      </c>
      <c r="G2550" s="36" t="s">
        <v>2994</v>
      </c>
      <c r="H2550" s="36" t="str">
        <f t="shared" si="197"/>
        <v>_LS1HU</v>
      </c>
      <c r="I2550" s="36" t="s">
        <v>2995</v>
      </c>
      <c r="J2550" s="36" t="s">
        <v>4170</v>
      </c>
      <c r="K2550" s="36" t="str">
        <f t="shared" si="198"/>
        <v>_KDCJS</v>
      </c>
      <c r="L2550" s="36" t="s">
        <v>4171</v>
      </c>
      <c r="M2550" s="36" t="s">
        <v>4172</v>
      </c>
      <c r="N2550" s="36" t="str">
        <f t="shared" si="199"/>
        <v>_KDCJ5</v>
      </c>
      <c r="O2550" s="36" t="s">
        <v>4173</v>
      </c>
      <c r="P2550" s="36" t="s">
        <v>4174</v>
      </c>
      <c r="Q2550" s="36" t="s">
        <v>4175</v>
      </c>
    </row>
    <row r="2551" spans="1:17">
      <c r="A2551" s="36" t="s">
        <v>10514</v>
      </c>
      <c r="B2551" s="36" t="str">
        <f t="shared" si="195"/>
        <v>_15902</v>
      </c>
      <c r="C2551" s="36" t="s">
        <v>10515</v>
      </c>
      <c r="D2551" s="36" t="s">
        <v>2835</v>
      </c>
      <c r="E2551" s="36" t="str">
        <f t="shared" si="196"/>
        <v>_COLLS</v>
      </c>
      <c r="F2551" s="36" t="s">
        <v>2836</v>
      </c>
      <c r="G2551" s="36" t="s">
        <v>2994</v>
      </c>
      <c r="H2551" s="36" t="str">
        <f t="shared" si="197"/>
        <v>_LS1HU</v>
      </c>
      <c r="I2551" s="36" t="s">
        <v>2995</v>
      </c>
      <c r="J2551" s="36" t="s">
        <v>10508</v>
      </c>
      <c r="K2551" s="36" t="str">
        <f t="shared" si="198"/>
        <v>_KMCAM</v>
      </c>
      <c r="L2551" s="36" t="s">
        <v>10509</v>
      </c>
      <c r="M2551" s="36" t="s">
        <v>10510</v>
      </c>
      <c r="N2551" s="36" t="str">
        <f t="shared" si="199"/>
        <v>_KMMM5</v>
      </c>
      <c r="O2551" s="36" t="s">
        <v>10511</v>
      </c>
      <c r="P2551" s="36" t="s">
        <v>10512</v>
      </c>
      <c r="Q2551" s="36" t="s">
        <v>10513</v>
      </c>
    </row>
    <row r="2552" spans="1:17">
      <c r="A2552" s="36" t="s">
        <v>10516</v>
      </c>
      <c r="B2552" s="36" t="str">
        <f t="shared" si="195"/>
        <v>_12865</v>
      </c>
      <c r="C2552" s="36" t="s">
        <v>7136</v>
      </c>
      <c r="D2552" s="36" t="s">
        <v>2835</v>
      </c>
      <c r="E2552" s="36" t="str">
        <f t="shared" si="196"/>
        <v>_COLLS</v>
      </c>
      <c r="F2552" s="36" t="s">
        <v>2836</v>
      </c>
      <c r="G2552" s="36" t="s">
        <v>2994</v>
      </c>
      <c r="H2552" s="36" t="str">
        <f t="shared" si="197"/>
        <v>_LS1HU</v>
      </c>
      <c r="I2552" s="36" t="s">
        <v>2995</v>
      </c>
      <c r="J2552" s="36" t="s">
        <v>3381</v>
      </c>
      <c r="K2552" s="36" t="str">
        <f t="shared" si="198"/>
        <v>_LORFS</v>
      </c>
      <c r="L2552" s="36" t="s">
        <v>7134</v>
      </c>
      <c r="M2552" s="36" t="s">
        <v>3382</v>
      </c>
      <c r="N2552" s="36" t="str">
        <f t="shared" si="199"/>
        <v>_LOADM</v>
      </c>
      <c r="O2552" s="36" t="s">
        <v>7134</v>
      </c>
      <c r="P2552" s="36" t="s">
        <v>3383</v>
      </c>
      <c r="Q2552" s="36" t="s">
        <v>7135</v>
      </c>
    </row>
    <row r="2553" spans="1:17">
      <c r="A2553" s="36" t="s">
        <v>10517</v>
      </c>
      <c r="B2553" s="36" t="str">
        <f t="shared" si="195"/>
        <v>_12866</v>
      </c>
      <c r="C2553" s="36" t="s">
        <v>7137</v>
      </c>
      <c r="D2553" s="36" t="s">
        <v>2835</v>
      </c>
      <c r="E2553" s="36" t="str">
        <f t="shared" si="196"/>
        <v>_COLLS</v>
      </c>
      <c r="F2553" s="36" t="s">
        <v>2836</v>
      </c>
      <c r="G2553" s="36" t="s">
        <v>2994</v>
      </c>
      <c r="H2553" s="36" t="str">
        <f t="shared" si="197"/>
        <v>_LS1HU</v>
      </c>
      <c r="I2553" s="36" t="s">
        <v>2995</v>
      </c>
      <c r="J2553" s="36" t="s">
        <v>3381</v>
      </c>
      <c r="K2553" s="36" t="str">
        <f t="shared" si="198"/>
        <v>_LORFS</v>
      </c>
      <c r="L2553" s="36" t="s">
        <v>7134</v>
      </c>
      <c r="M2553" s="36" t="s">
        <v>3382</v>
      </c>
      <c r="N2553" s="36" t="str">
        <f t="shared" si="199"/>
        <v>_LOADM</v>
      </c>
      <c r="O2553" s="36" t="s">
        <v>7134</v>
      </c>
      <c r="P2553" s="36" t="s">
        <v>3383</v>
      </c>
      <c r="Q2553" s="36" t="s">
        <v>7135</v>
      </c>
    </row>
    <row r="2554" spans="1:17">
      <c r="A2554" s="36" t="s">
        <v>10518</v>
      </c>
      <c r="B2554" s="36" t="str">
        <f t="shared" si="195"/>
        <v>_12925</v>
      </c>
      <c r="C2554" s="36" t="s">
        <v>3390</v>
      </c>
      <c r="D2554" s="36" t="s">
        <v>2835</v>
      </c>
      <c r="E2554" s="36" t="str">
        <f t="shared" si="196"/>
        <v>_COLLS</v>
      </c>
      <c r="F2554" s="36" t="s">
        <v>2836</v>
      </c>
      <c r="G2554" s="36" t="s">
        <v>2994</v>
      </c>
      <c r="H2554" s="36" t="str">
        <f t="shared" si="197"/>
        <v>_LS1HU</v>
      </c>
      <c r="I2554" s="36" t="s">
        <v>2995</v>
      </c>
      <c r="J2554" s="36" t="s">
        <v>3384</v>
      </c>
      <c r="K2554" s="36" t="str">
        <f t="shared" si="198"/>
        <v>_LPSPP</v>
      </c>
      <c r="L2554" s="36" t="s">
        <v>3385</v>
      </c>
      <c r="M2554" s="36" t="s">
        <v>3386</v>
      </c>
      <c r="N2554" s="36" t="str">
        <f t="shared" si="199"/>
        <v>_LPADM</v>
      </c>
      <c r="O2554" s="36" t="s">
        <v>3387</v>
      </c>
      <c r="P2554" s="36" t="s">
        <v>3388</v>
      </c>
      <c r="Q2554" s="36" t="s">
        <v>3389</v>
      </c>
    </row>
    <row r="2555" spans="1:17">
      <c r="A2555" s="36" t="s">
        <v>10519</v>
      </c>
      <c r="B2555" s="36" t="str">
        <f t="shared" si="195"/>
        <v>_12926</v>
      </c>
      <c r="C2555" s="36" t="s">
        <v>3395</v>
      </c>
      <c r="D2555" s="36" t="s">
        <v>2835</v>
      </c>
      <c r="E2555" s="36" t="str">
        <f t="shared" si="196"/>
        <v>_COLLS</v>
      </c>
      <c r="F2555" s="36" t="s">
        <v>2836</v>
      </c>
      <c r="G2555" s="36" t="s">
        <v>2994</v>
      </c>
      <c r="H2555" s="36" t="str">
        <f t="shared" si="197"/>
        <v>_LS1HU</v>
      </c>
      <c r="I2555" s="36" t="s">
        <v>2995</v>
      </c>
      <c r="J2555" s="36" t="s">
        <v>3384</v>
      </c>
      <c r="K2555" s="36" t="str">
        <f t="shared" si="198"/>
        <v>_LPSPP</v>
      </c>
      <c r="L2555" s="36" t="s">
        <v>3385</v>
      </c>
      <c r="M2555" s="36" t="s">
        <v>3391</v>
      </c>
      <c r="N2555" s="36" t="str">
        <f t="shared" si="199"/>
        <v>_LPRES</v>
      </c>
      <c r="O2555" s="36" t="s">
        <v>3392</v>
      </c>
      <c r="P2555" s="36" t="s">
        <v>3393</v>
      </c>
      <c r="Q2555" s="36" t="s">
        <v>3394</v>
      </c>
    </row>
    <row r="2556" spans="1:17">
      <c r="A2556" s="36" t="s">
        <v>10520</v>
      </c>
      <c r="B2556" s="36" t="str">
        <f t="shared" si="195"/>
        <v>_12927</v>
      </c>
      <c r="C2556" s="36" t="s">
        <v>3400</v>
      </c>
      <c r="D2556" s="36" t="s">
        <v>2835</v>
      </c>
      <c r="E2556" s="36" t="str">
        <f t="shared" si="196"/>
        <v>_COLLS</v>
      </c>
      <c r="F2556" s="36" t="s">
        <v>2836</v>
      </c>
      <c r="G2556" s="36" t="s">
        <v>2994</v>
      </c>
      <c r="H2556" s="36" t="str">
        <f t="shared" si="197"/>
        <v>_LS1HU</v>
      </c>
      <c r="I2556" s="36" t="s">
        <v>2995</v>
      </c>
      <c r="J2556" s="36" t="s">
        <v>3384</v>
      </c>
      <c r="K2556" s="36" t="str">
        <f t="shared" si="198"/>
        <v>_LPSPP</v>
      </c>
      <c r="L2556" s="36" t="s">
        <v>3385</v>
      </c>
      <c r="M2556" s="36" t="s">
        <v>3396</v>
      </c>
      <c r="N2556" s="36" t="str">
        <f t="shared" si="199"/>
        <v>_LPSTL</v>
      </c>
      <c r="O2556" s="36" t="s">
        <v>3397</v>
      </c>
      <c r="P2556" s="36" t="s">
        <v>3398</v>
      </c>
      <c r="Q2556" s="36" t="s">
        <v>3399</v>
      </c>
    </row>
    <row r="2557" spans="1:17">
      <c r="A2557" s="36" t="s">
        <v>10521</v>
      </c>
      <c r="B2557" s="36" t="str">
        <f t="shared" si="195"/>
        <v>_12928</v>
      </c>
      <c r="C2557" s="36" t="s">
        <v>3401</v>
      </c>
      <c r="D2557" s="36" t="s">
        <v>2835</v>
      </c>
      <c r="E2557" s="36" t="str">
        <f t="shared" si="196"/>
        <v>_COLLS</v>
      </c>
      <c r="F2557" s="36" t="s">
        <v>2836</v>
      </c>
      <c r="G2557" s="36" t="s">
        <v>2994</v>
      </c>
      <c r="H2557" s="36" t="str">
        <f t="shared" si="197"/>
        <v>_LS1HU</v>
      </c>
      <c r="I2557" s="36" t="s">
        <v>2995</v>
      </c>
      <c r="J2557" s="36" t="s">
        <v>3384</v>
      </c>
      <c r="K2557" s="36" t="str">
        <f t="shared" si="198"/>
        <v>_LPSPP</v>
      </c>
      <c r="L2557" s="36" t="s">
        <v>3385</v>
      </c>
      <c r="M2557" s="36" t="s">
        <v>3396</v>
      </c>
      <c r="N2557" s="36" t="str">
        <f t="shared" si="199"/>
        <v>_LPSTL</v>
      </c>
      <c r="O2557" s="36" t="s">
        <v>3397</v>
      </c>
      <c r="P2557" s="36" t="s">
        <v>3398</v>
      </c>
      <c r="Q2557" s="36" t="s">
        <v>3399</v>
      </c>
    </row>
    <row r="2558" spans="1:17">
      <c r="A2558" s="36" t="s">
        <v>10522</v>
      </c>
      <c r="B2558" s="36" t="str">
        <f t="shared" si="195"/>
        <v>_12465</v>
      </c>
      <c r="C2558" s="36" t="s">
        <v>3408</v>
      </c>
      <c r="D2558" s="36" t="s">
        <v>2835</v>
      </c>
      <c r="E2558" s="36" t="str">
        <f t="shared" si="196"/>
        <v>_COLLS</v>
      </c>
      <c r="F2558" s="36" t="s">
        <v>2836</v>
      </c>
      <c r="G2558" s="36" t="s">
        <v>2994</v>
      </c>
      <c r="H2558" s="36" t="str">
        <f t="shared" si="197"/>
        <v>_LS1HU</v>
      </c>
      <c r="I2558" s="36" t="s">
        <v>2995</v>
      </c>
      <c r="J2558" s="36" t="s">
        <v>3402</v>
      </c>
      <c r="K2558" s="36" t="str">
        <f t="shared" si="198"/>
        <v>_LQAPR</v>
      </c>
      <c r="L2558" s="36" t="s">
        <v>3403</v>
      </c>
      <c r="M2558" s="36" t="s">
        <v>3404</v>
      </c>
      <c r="N2558" s="36" t="str">
        <f t="shared" si="199"/>
        <v>_LQADM</v>
      </c>
      <c r="O2558" s="36" t="s">
        <v>3405</v>
      </c>
      <c r="P2558" s="36" t="s">
        <v>3406</v>
      </c>
      <c r="Q2558" s="36" t="s">
        <v>3407</v>
      </c>
    </row>
    <row r="2559" spans="1:17">
      <c r="A2559" s="36" t="s">
        <v>10523</v>
      </c>
      <c r="B2559" s="36" t="str">
        <f t="shared" si="195"/>
        <v>_12467</v>
      </c>
      <c r="C2559" s="36" t="s">
        <v>3413</v>
      </c>
      <c r="D2559" s="36" t="s">
        <v>2835</v>
      </c>
      <c r="E2559" s="36" t="str">
        <f t="shared" si="196"/>
        <v>_COLLS</v>
      </c>
      <c r="F2559" s="36" t="s">
        <v>2836</v>
      </c>
      <c r="G2559" s="36" t="s">
        <v>2994</v>
      </c>
      <c r="H2559" s="36" t="str">
        <f t="shared" si="197"/>
        <v>_LS1HU</v>
      </c>
      <c r="I2559" s="36" t="s">
        <v>2995</v>
      </c>
      <c r="J2559" s="36" t="s">
        <v>3402</v>
      </c>
      <c r="K2559" s="36" t="str">
        <f t="shared" si="198"/>
        <v>_LQAPR</v>
      </c>
      <c r="L2559" s="36" t="s">
        <v>3403</v>
      </c>
      <c r="M2559" s="36" t="s">
        <v>3409</v>
      </c>
      <c r="N2559" s="36" t="str">
        <f t="shared" si="199"/>
        <v>_LQATL</v>
      </c>
      <c r="O2559" s="36" t="s">
        <v>3410</v>
      </c>
      <c r="P2559" s="36" t="s">
        <v>3411</v>
      </c>
      <c r="Q2559" s="36" t="s">
        <v>3412</v>
      </c>
    </row>
    <row r="2560" spans="1:17">
      <c r="A2560" s="36" t="s">
        <v>10524</v>
      </c>
      <c r="B2560" s="36" t="str">
        <f t="shared" si="195"/>
        <v>_12480</v>
      </c>
      <c r="C2560" s="36" t="s">
        <v>3416</v>
      </c>
      <c r="D2560" s="36" t="s">
        <v>2835</v>
      </c>
      <c r="E2560" s="36" t="str">
        <f t="shared" si="196"/>
        <v>_COLLS</v>
      </c>
      <c r="F2560" s="36" t="s">
        <v>2836</v>
      </c>
      <c r="G2560" s="36" t="s">
        <v>2994</v>
      </c>
      <c r="H2560" s="36" t="str">
        <f t="shared" si="197"/>
        <v>_LS1HU</v>
      </c>
      <c r="I2560" s="36" t="s">
        <v>2995</v>
      </c>
      <c r="J2560" s="36" t="s">
        <v>3402</v>
      </c>
      <c r="K2560" s="36" t="str">
        <f t="shared" si="198"/>
        <v>_LQAPR</v>
      </c>
      <c r="L2560" s="36" t="s">
        <v>3403</v>
      </c>
      <c r="M2560" s="36" t="s">
        <v>3409</v>
      </c>
      <c r="N2560" s="36" t="str">
        <f t="shared" si="199"/>
        <v>_LQATL</v>
      </c>
      <c r="O2560" s="36" t="s">
        <v>3410</v>
      </c>
      <c r="P2560" s="36" t="s">
        <v>3414</v>
      </c>
      <c r="Q2560" s="36" t="s">
        <v>3415</v>
      </c>
    </row>
    <row r="2561" spans="1:17">
      <c r="A2561" s="36" t="s">
        <v>10525</v>
      </c>
      <c r="B2561" s="36" t="str">
        <f t="shared" si="195"/>
        <v>_12481</v>
      </c>
      <c r="C2561" s="36" t="s">
        <v>3417</v>
      </c>
      <c r="D2561" s="36" t="s">
        <v>2835</v>
      </c>
      <c r="E2561" s="36" t="str">
        <f t="shared" si="196"/>
        <v>_COLLS</v>
      </c>
      <c r="F2561" s="36" t="s">
        <v>2836</v>
      </c>
      <c r="G2561" s="36" t="s">
        <v>2994</v>
      </c>
      <c r="H2561" s="36" t="str">
        <f t="shared" si="197"/>
        <v>_LS1HU</v>
      </c>
      <c r="I2561" s="36" t="s">
        <v>2995</v>
      </c>
      <c r="J2561" s="36" t="s">
        <v>3402</v>
      </c>
      <c r="K2561" s="36" t="str">
        <f t="shared" si="198"/>
        <v>_LQAPR</v>
      </c>
      <c r="L2561" s="36" t="s">
        <v>3403</v>
      </c>
      <c r="M2561" s="36" t="s">
        <v>3409</v>
      </c>
      <c r="N2561" s="36" t="str">
        <f t="shared" si="199"/>
        <v>_LQATL</v>
      </c>
      <c r="O2561" s="36" t="s">
        <v>3410</v>
      </c>
      <c r="P2561" s="36" t="s">
        <v>3414</v>
      </c>
      <c r="Q2561" s="36" t="s">
        <v>3415</v>
      </c>
    </row>
    <row r="2562" spans="1:17">
      <c r="A2562" s="36" t="s">
        <v>10526</v>
      </c>
      <c r="B2562" s="36" t="str">
        <f t="shared" si="195"/>
        <v>_12482</v>
      </c>
      <c r="C2562" s="36" t="s">
        <v>3418</v>
      </c>
      <c r="D2562" s="36" t="s">
        <v>2835</v>
      </c>
      <c r="E2562" s="36" t="str">
        <f t="shared" si="196"/>
        <v>_COLLS</v>
      </c>
      <c r="F2562" s="36" t="s">
        <v>2836</v>
      </c>
      <c r="G2562" s="36" t="s">
        <v>2994</v>
      </c>
      <c r="H2562" s="36" t="str">
        <f t="shared" si="197"/>
        <v>_LS1HU</v>
      </c>
      <c r="I2562" s="36" t="s">
        <v>2995</v>
      </c>
      <c r="J2562" s="36" t="s">
        <v>3402</v>
      </c>
      <c r="K2562" s="36" t="str">
        <f t="shared" si="198"/>
        <v>_LQAPR</v>
      </c>
      <c r="L2562" s="36" t="s">
        <v>3403</v>
      </c>
      <c r="M2562" s="36" t="s">
        <v>3409</v>
      </c>
      <c r="N2562" s="36" t="str">
        <f t="shared" si="199"/>
        <v>_LQATL</v>
      </c>
      <c r="O2562" s="36" t="s">
        <v>3410</v>
      </c>
      <c r="P2562" s="36" t="s">
        <v>3414</v>
      </c>
      <c r="Q2562" s="36" t="s">
        <v>3415</v>
      </c>
    </row>
    <row r="2563" spans="1:17">
      <c r="A2563" s="36" t="s">
        <v>10527</v>
      </c>
      <c r="B2563" s="36" t="str">
        <f t="shared" si="195"/>
        <v>_12483</v>
      </c>
      <c r="C2563" s="36" t="s">
        <v>3419</v>
      </c>
      <c r="D2563" s="36" t="s">
        <v>2835</v>
      </c>
      <c r="E2563" s="36" t="str">
        <f t="shared" si="196"/>
        <v>_COLLS</v>
      </c>
      <c r="F2563" s="36" t="s">
        <v>2836</v>
      </c>
      <c r="G2563" s="36" t="s">
        <v>2994</v>
      </c>
      <c r="H2563" s="36" t="str">
        <f t="shared" si="197"/>
        <v>_LS1HU</v>
      </c>
      <c r="I2563" s="36" t="s">
        <v>2995</v>
      </c>
      <c r="J2563" s="36" t="s">
        <v>3402</v>
      </c>
      <c r="K2563" s="36" t="str">
        <f t="shared" si="198"/>
        <v>_LQAPR</v>
      </c>
      <c r="L2563" s="36" t="s">
        <v>3403</v>
      </c>
      <c r="M2563" s="36" t="s">
        <v>3409</v>
      </c>
      <c r="N2563" s="36" t="str">
        <f t="shared" si="199"/>
        <v>_LQATL</v>
      </c>
      <c r="O2563" s="36" t="s">
        <v>3410</v>
      </c>
      <c r="P2563" s="36" t="s">
        <v>3414</v>
      </c>
      <c r="Q2563" s="36" t="s">
        <v>3415</v>
      </c>
    </row>
    <row r="2564" spans="1:17">
      <c r="A2564" s="36" t="s">
        <v>10528</v>
      </c>
      <c r="B2564" s="36" t="str">
        <f t="shared" ref="B2564:B2627" si="200">"_"&amp;A2564</f>
        <v>_12484</v>
      </c>
      <c r="C2564" s="36" t="s">
        <v>3420</v>
      </c>
      <c r="D2564" s="36" t="s">
        <v>2835</v>
      </c>
      <c r="E2564" s="36" t="str">
        <f t="shared" ref="E2564:E2627" si="201">"_"&amp;D2564</f>
        <v>_COLLS</v>
      </c>
      <c r="F2564" s="36" t="s">
        <v>2836</v>
      </c>
      <c r="G2564" s="36" t="s">
        <v>2994</v>
      </c>
      <c r="H2564" s="36" t="str">
        <f t="shared" ref="H2564:H2627" si="202">"_"&amp;G2564</f>
        <v>_LS1HU</v>
      </c>
      <c r="I2564" s="36" t="s">
        <v>2995</v>
      </c>
      <c r="J2564" s="36" t="s">
        <v>3402</v>
      </c>
      <c r="K2564" s="36" t="str">
        <f t="shared" ref="K2564:K2627" si="203">"_"&amp;J2564</f>
        <v>_LQAPR</v>
      </c>
      <c r="L2564" s="36" t="s">
        <v>3403</v>
      </c>
      <c r="M2564" s="36" t="s">
        <v>3409</v>
      </c>
      <c r="N2564" s="36" t="str">
        <f t="shared" ref="N2564:N2627" si="204">"_"&amp;M2564</f>
        <v>_LQATL</v>
      </c>
      <c r="O2564" s="36" t="s">
        <v>3410</v>
      </c>
      <c r="P2564" s="36" t="s">
        <v>3414</v>
      </c>
      <c r="Q2564" s="36" t="s">
        <v>3415</v>
      </c>
    </row>
    <row r="2565" spans="1:17">
      <c r="A2565" s="36" t="s">
        <v>10529</v>
      </c>
      <c r="B2565" s="36" t="str">
        <f t="shared" si="200"/>
        <v>_12485</v>
      </c>
      <c r="C2565" s="36" t="s">
        <v>3421</v>
      </c>
      <c r="D2565" s="36" t="s">
        <v>2835</v>
      </c>
      <c r="E2565" s="36" t="str">
        <f t="shared" si="201"/>
        <v>_COLLS</v>
      </c>
      <c r="F2565" s="36" t="s">
        <v>2836</v>
      </c>
      <c r="G2565" s="36" t="s">
        <v>2994</v>
      </c>
      <c r="H2565" s="36" t="str">
        <f t="shared" si="202"/>
        <v>_LS1HU</v>
      </c>
      <c r="I2565" s="36" t="s">
        <v>2995</v>
      </c>
      <c r="J2565" s="36" t="s">
        <v>3402</v>
      </c>
      <c r="K2565" s="36" t="str">
        <f t="shared" si="203"/>
        <v>_LQAPR</v>
      </c>
      <c r="L2565" s="36" t="s">
        <v>3403</v>
      </c>
      <c r="M2565" s="36" t="s">
        <v>3409</v>
      </c>
      <c r="N2565" s="36" t="str">
        <f t="shared" si="204"/>
        <v>_LQATL</v>
      </c>
      <c r="O2565" s="36" t="s">
        <v>3410</v>
      </c>
      <c r="P2565" s="36" t="s">
        <v>3414</v>
      </c>
      <c r="Q2565" s="36" t="s">
        <v>3415</v>
      </c>
    </row>
    <row r="2566" spans="1:17">
      <c r="A2566" s="36" t="s">
        <v>10530</v>
      </c>
      <c r="B2566" s="36" t="str">
        <f t="shared" si="200"/>
        <v>_12487</v>
      </c>
      <c r="C2566" s="36" t="s">
        <v>3422</v>
      </c>
      <c r="D2566" s="36" t="s">
        <v>2835</v>
      </c>
      <c r="E2566" s="36" t="str">
        <f t="shared" si="201"/>
        <v>_COLLS</v>
      </c>
      <c r="F2566" s="36" t="s">
        <v>2836</v>
      </c>
      <c r="G2566" s="36" t="s">
        <v>2994</v>
      </c>
      <c r="H2566" s="36" t="str">
        <f t="shared" si="202"/>
        <v>_LS1HU</v>
      </c>
      <c r="I2566" s="36" t="s">
        <v>2995</v>
      </c>
      <c r="J2566" s="36" t="s">
        <v>3402</v>
      </c>
      <c r="K2566" s="36" t="str">
        <f t="shared" si="203"/>
        <v>_LQAPR</v>
      </c>
      <c r="L2566" s="36" t="s">
        <v>3403</v>
      </c>
      <c r="M2566" s="36" t="s">
        <v>3409</v>
      </c>
      <c r="N2566" s="36" t="str">
        <f t="shared" si="204"/>
        <v>_LQATL</v>
      </c>
      <c r="O2566" s="36" t="s">
        <v>3410</v>
      </c>
      <c r="P2566" s="36" t="s">
        <v>3414</v>
      </c>
      <c r="Q2566" s="36" t="s">
        <v>3415</v>
      </c>
    </row>
    <row r="2567" spans="1:17">
      <c r="A2567" s="36" t="s">
        <v>10531</v>
      </c>
      <c r="B2567" s="36" t="str">
        <f t="shared" si="200"/>
        <v>_12488</v>
      </c>
      <c r="C2567" s="36" t="s">
        <v>3423</v>
      </c>
      <c r="D2567" s="36" t="s">
        <v>2835</v>
      </c>
      <c r="E2567" s="36" t="str">
        <f t="shared" si="201"/>
        <v>_COLLS</v>
      </c>
      <c r="F2567" s="36" t="s">
        <v>2836</v>
      </c>
      <c r="G2567" s="36" t="s">
        <v>2994</v>
      </c>
      <c r="H2567" s="36" t="str">
        <f t="shared" si="202"/>
        <v>_LS1HU</v>
      </c>
      <c r="I2567" s="36" t="s">
        <v>2995</v>
      </c>
      <c r="J2567" s="36" t="s">
        <v>3402</v>
      </c>
      <c r="K2567" s="36" t="str">
        <f t="shared" si="203"/>
        <v>_LQAPR</v>
      </c>
      <c r="L2567" s="36" t="s">
        <v>3403</v>
      </c>
      <c r="M2567" s="36" t="s">
        <v>3409</v>
      </c>
      <c r="N2567" s="36" t="str">
        <f t="shared" si="204"/>
        <v>_LQATL</v>
      </c>
      <c r="O2567" s="36" t="s">
        <v>3410</v>
      </c>
      <c r="P2567" s="36" t="s">
        <v>3414</v>
      </c>
      <c r="Q2567" s="36" t="s">
        <v>3415</v>
      </c>
    </row>
    <row r="2568" spans="1:17">
      <c r="A2568" s="36" t="s">
        <v>10532</v>
      </c>
      <c r="B2568" s="36" t="str">
        <f t="shared" si="200"/>
        <v>_12466</v>
      </c>
      <c r="C2568" s="36" t="s">
        <v>3428</v>
      </c>
      <c r="D2568" s="36" t="s">
        <v>2835</v>
      </c>
      <c r="E2568" s="36" t="str">
        <f t="shared" si="201"/>
        <v>_COLLS</v>
      </c>
      <c r="F2568" s="36" t="s">
        <v>2836</v>
      </c>
      <c r="G2568" s="36" t="s">
        <v>2994</v>
      </c>
      <c r="H2568" s="36" t="str">
        <f t="shared" si="202"/>
        <v>_LS1HU</v>
      </c>
      <c r="I2568" s="36" t="s">
        <v>2995</v>
      </c>
      <c r="J2568" s="36" t="s">
        <v>3402</v>
      </c>
      <c r="K2568" s="36" t="str">
        <f t="shared" si="203"/>
        <v>_LQAPR</v>
      </c>
      <c r="L2568" s="36" t="s">
        <v>3403</v>
      </c>
      <c r="M2568" s="36" t="s">
        <v>3424</v>
      </c>
      <c r="N2568" s="36" t="str">
        <f t="shared" si="204"/>
        <v>_LQRES</v>
      </c>
      <c r="O2568" s="36" t="s">
        <v>3425</v>
      </c>
      <c r="P2568" s="36" t="s">
        <v>3426</v>
      </c>
      <c r="Q2568" s="36" t="s">
        <v>3427</v>
      </c>
    </row>
    <row r="2569" spans="1:17">
      <c r="A2569" s="36" t="s">
        <v>10533</v>
      </c>
      <c r="B2569" s="36" t="str">
        <f t="shared" si="200"/>
        <v>_12940</v>
      </c>
      <c r="C2569" s="36" t="s">
        <v>3435</v>
      </c>
      <c r="D2569" s="36" t="s">
        <v>2835</v>
      </c>
      <c r="E2569" s="36" t="str">
        <f t="shared" si="201"/>
        <v>_COLLS</v>
      </c>
      <c r="F2569" s="36" t="s">
        <v>2836</v>
      </c>
      <c r="G2569" s="36" t="s">
        <v>2994</v>
      </c>
      <c r="H2569" s="36" t="str">
        <f t="shared" si="202"/>
        <v>_LS1HU</v>
      </c>
      <c r="I2569" s="36" t="s">
        <v>2995</v>
      </c>
      <c r="J2569" s="36" t="s">
        <v>3429</v>
      </c>
      <c r="K2569" s="36" t="str">
        <f t="shared" si="203"/>
        <v>_LRTOW</v>
      </c>
      <c r="L2569" s="36" t="s">
        <v>3430</v>
      </c>
      <c r="M2569" s="36" t="s">
        <v>3431</v>
      </c>
      <c r="N2569" s="36" t="str">
        <f t="shared" si="204"/>
        <v>_LRADM</v>
      </c>
      <c r="O2569" s="36" t="s">
        <v>3432</v>
      </c>
      <c r="P2569" s="36" t="s">
        <v>3433</v>
      </c>
      <c r="Q2569" s="36" t="s">
        <v>3434</v>
      </c>
    </row>
    <row r="2570" spans="1:17">
      <c r="A2570" s="36" t="s">
        <v>10534</v>
      </c>
      <c r="B2570" s="36" t="str">
        <f t="shared" si="200"/>
        <v>_12941</v>
      </c>
      <c r="C2570" s="36" t="s">
        <v>3440</v>
      </c>
      <c r="D2570" s="36" t="s">
        <v>2835</v>
      </c>
      <c r="E2570" s="36" t="str">
        <f t="shared" si="201"/>
        <v>_COLLS</v>
      </c>
      <c r="F2570" s="36" t="s">
        <v>2836</v>
      </c>
      <c r="G2570" s="36" t="s">
        <v>2994</v>
      </c>
      <c r="H2570" s="36" t="str">
        <f t="shared" si="202"/>
        <v>_LS1HU</v>
      </c>
      <c r="I2570" s="36" t="s">
        <v>2995</v>
      </c>
      <c r="J2570" s="36" t="s">
        <v>3429</v>
      </c>
      <c r="K2570" s="36" t="str">
        <f t="shared" si="203"/>
        <v>_LRTOW</v>
      </c>
      <c r="L2570" s="36" t="s">
        <v>3430</v>
      </c>
      <c r="M2570" s="36" t="s">
        <v>3436</v>
      </c>
      <c r="N2570" s="36" t="str">
        <f t="shared" si="204"/>
        <v>_LRRES</v>
      </c>
      <c r="O2570" s="36" t="s">
        <v>3437</v>
      </c>
      <c r="P2570" s="36" t="s">
        <v>3438</v>
      </c>
      <c r="Q2570" s="36" t="s">
        <v>3439</v>
      </c>
    </row>
    <row r="2571" spans="1:17">
      <c r="A2571" s="36" t="s">
        <v>10535</v>
      </c>
      <c r="B2571" s="36" t="str">
        <f t="shared" si="200"/>
        <v>_12942</v>
      </c>
      <c r="C2571" s="36" t="s">
        <v>3441</v>
      </c>
      <c r="D2571" s="36" t="s">
        <v>2835</v>
      </c>
      <c r="E2571" s="36" t="str">
        <f t="shared" si="201"/>
        <v>_COLLS</v>
      </c>
      <c r="F2571" s="36" t="s">
        <v>2836</v>
      </c>
      <c r="G2571" s="36" t="s">
        <v>2994</v>
      </c>
      <c r="H2571" s="36" t="str">
        <f t="shared" si="202"/>
        <v>_LS1HU</v>
      </c>
      <c r="I2571" s="36" t="s">
        <v>2995</v>
      </c>
      <c r="J2571" s="36" t="s">
        <v>3429</v>
      </c>
      <c r="K2571" s="36" t="str">
        <f t="shared" si="203"/>
        <v>_LRTOW</v>
      </c>
      <c r="L2571" s="36" t="s">
        <v>3430</v>
      </c>
      <c r="M2571" s="36" t="s">
        <v>3436</v>
      </c>
      <c r="N2571" s="36" t="str">
        <f t="shared" si="204"/>
        <v>_LRRES</v>
      </c>
      <c r="O2571" s="36" t="s">
        <v>3437</v>
      </c>
      <c r="P2571" s="36" t="s">
        <v>3438</v>
      </c>
      <c r="Q2571" s="36" t="s">
        <v>3439</v>
      </c>
    </row>
    <row r="2572" spans="1:17">
      <c r="A2572" s="36" t="s">
        <v>10536</v>
      </c>
      <c r="B2572" s="36" t="str">
        <f t="shared" si="200"/>
        <v>_12943</v>
      </c>
      <c r="C2572" s="36" t="s">
        <v>3442</v>
      </c>
      <c r="D2572" s="36" t="s">
        <v>2835</v>
      </c>
      <c r="E2572" s="36" t="str">
        <f t="shared" si="201"/>
        <v>_COLLS</v>
      </c>
      <c r="F2572" s="36" t="s">
        <v>2836</v>
      </c>
      <c r="G2572" s="36" t="s">
        <v>2994</v>
      </c>
      <c r="H2572" s="36" t="str">
        <f t="shared" si="202"/>
        <v>_LS1HU</v>
      </c>
      <c r="I2572" s="36" t="s">
        <v>2995</v>
      </c>
      <c r="J2572" s="36" t="s">
        <v>3429</v>
      </c>
      <c r="K2572" s="36" t="str">
        <f t="shared" si="203"/>
        <v>_LRTOW</v>
      </c>
      <c r="L2572" s="36" t="s">
        <v>3430</v>
      </c>
      <c r="M2572" s="36" t="s">
        <v>3436</v>
      </c>
      <c r="N2572" s="36" t="str">
        <f t="shared" si="204"/>
        <v>_LRRES</v>
      </c>
      <c r="O2572" s="36" t="s">
        <v>3437</v>
      </c>
      <c r="P2572" s="36" t="s">
        <v>3438</v>
      </c>
      <c r="Q2572" s="36" t="s">
        <v>3439</v>
      </c>
    </row>
    <row r="2573" spans="1:17">
      <c r="A2573" s="36" t="s">
        <v>10537</v>
      </c>
      <c r="B2573" s="36" t="str">
        <f t="shared" si="200"/>
        <v>_12944</v>
      </c>
      <c r="C2573" s="36" t="s">
        <v>3443</v>
      </c>
      <c r="D2573" s="36" t="s">
        <v>2835</v>
      </c>
      <c r="E2573" s="36" t="str">
        <f t="shared" si="201"/>
        <v>_COLLS</v>
      </c>
      <c r="F2573" s="36" t="s">
        <v>2836</v>
      </c>
      <c r="G2573" s="36" t="s">
        <v>2994</v>
      </c>
      <c r="H2573" s="36" t="str">
        <f t="shared" si="202"/>
        <v>_LS1HU</v>
      </c>
      <c r="I2573" s="36" t="s">
        <v>2995</v>
      </c>
      <c r="J2573" s="36" t="s">
        <v>3429</v>
      </c>
      <c r="K2573" s="36" t="str">
        <f t="shared" si="203"/>
        <v>_LRTOW</v>
      </c>
      <c r="L2573" s="36" t="s">
        <v>3430</v>
      </c>
      <c r="M2573" s="36" t="s">
        <v>3436</v>
      </c>
      <c r="N2573" s="36" t="str">
        <f t="shared" si="204"/>
        <v>_LRRES</v>
      </c>
      <c r="O2573" s="36" t="s">
        <v>3437</v>
      </c>
      <c r="P2573" s="36" t="s">
        <v>3438</v>
      </c>
      <c r="Q2573" s="36" t="s">
        <v>3439</v>
      </c>
    </row>
    <row r="2574" spans="1:17">
      <c r="A2574" s="36" t="s">
        <v>10538</v>
      </c>
      <c r="B2574" s="36" t="str">
        <f t="shared" si="200"/>
        <v>_12946</v>
      </c>
      <c r="C2574" s="36" t="s">
        <v>3444</v>
      </c>
      <c r="D2574" s="36" t="s">
        <v>2835</v>
      </c>
      <c r="E2574" s="36" t="str">
        <f t="shared" si="201"/>
        <v>_COLLS</v>
      </c>
      <c r="F2574" s="36" t="s">
        <v>2836</v>
      </c>
      <c r="G2574" s="36" t="s">
        <v>2994</v>
      </c>
      <c r="H2574" s="36" t="str">
        <f t="shared" si="202"/>
        <v>_LS1HU</v>
      </c>
      <c r="I2574" s="36" t="s">
        <v>2995</v>
      </c>
      <c r="J2574" s="36" t="s">
        <v>3429</v>
      </c>
      <c r="K2574" s="36" t="str">
        <f t="shared" si="203"/>
        <v>_LRTOW</v>
      </c>
      <c r="L2574" s="36" t="s">
        <v>3430</v>
      </c>
      <c r="M2574" s="36" t="s">
        <v>3436</v>
      </c>
      <c r="N2574" s="36" t="str">
        <f t="shared" si="204"/>
        <v>_LRRES</v>
      </c>
      <c r="O2574" s="36" t="s">
        <v>3437</v>
      </c>
      <c r="P2574" s="36" t="s">
        <v>3438</v>
      </c>
      <c r="Q2574" s="36" t="s">
        <v>3439</v>
      </c>
    </row>
    <row r="2575" spans="1:17">
      <c r="A2575" s="36" t="s">
        <v>10539</v>
      </c>
      <c r="B2575" s="36" t="str">
        <f t="shared" si="200"/>
        <v>_12955</v>
      </c>
      <c r="C2575" s="36" t="s">
        <v>3445</v>
      </c>
      <c r="D2575" s="36" t="s">
        <v>2835</v>
      </c>
      <c r="E2575" s="36" t="str">
        <f t="shared" si="201"/>
        <v>_COLLS</v>
      </c>
      <c r="F2575" s="36" t="s">
        <v>2836</v>
      </c>
      <c r="G2575" s="36" t="s">
        <v>2994</v>
      </c>
      <c r="H2575" s="36" t="str">
        <f t="shared" si="202"/>
        <v>_LS1HU</v>
      </c>
      <c r="I2575" s="36" t="s">
        <v>2995</v>
      </c>
      <c r="J2575" s="36" t="s">
        <v>3429</v>
      </c>
      <c r="K2575" s="36" t="str">
        <f t="shared" si="203"/>
        <v>_LRTOW</v>
      </c>
      <c r="L2575" s="36" t="s">
        <v>3430</v>
      </c>
      <c r="M2575" s="36" t="s">
        <v>3436</v>
      </c>
      <c r="N2575" s="36" t="str">
        <f t="shared" si="204"/>
        <v>_LRRES</v>
      </c>
      <c r="O2575" s="36" t="s">
        <v>3437</v>
      </c>
      <c r="P2575" s="36" t="s">
        <v>3438</v>
      </c>
      <c r="Q2575" s="36" t="s">
        <v>3439</v>
      </c>
    </row>
    <row r="2576" spans="1:17">
      <c r="A2576" s="36" t="s">
        <v>10540</v>
      </c>
      <c r="B2576" s="36" t="str">
        <f t="shared" si="200"/>
        <v>_12956</v>
      </c>
      <c r="C2576" s="36" t="s">
        <v>3446</v>
      </c>
      <c r="D2576" s="36" t="s">
        <v>2835</v>
      </c>
      <c r="E2576" s="36" t="str">
        <f t="shared" si="201"/>
        <v>_COLLS</v>
      </c>
      <c r="F2576" s="36" t="s">
        <v>2836</v>
      </c>
      <c r="G2576" s="36" t="s">
        <v>2994</v>
      </c>
      <c r="H2576" s="36" t="str">
        <f t="shared" si="202"/>
        <v>_LS1HU</v>
      </c>
      <c r="I2576" s="36" t="s">
        <v>2995</v>
      </c>
      <c r="J2576" s="36" t="s">
        <v>3429</v>
      </c>
      <c r="K2576" s="36" t="str">
        <f t="shared" si="203"/>
        <v>_LRTOW</v>
      </c>
      <c r="L2576" s="36" t="s">
        <v>3430</v>
      </c>
      <c r="M2576" s="36" t="s">
        <v>3436</v>
      </c>
      <c r="N2576" s="36" t="str">
        <f t="shared" si="204"/>
        <v>_LRRES</v>
      </c>
      <c r="O2576" s="36" t="s">
        <v>3437</v>
      </c>
      <c r="P2576" s="36" t="s">
        <v>3438</v>
      </c>
      <c r="Q2576" s="36" t="s">
        <v>3439</v>
      </c>
    </row>
    <row r="2577" spans="1:17">
      <c r="A2577" s="36" t="s">
        <v>10541</v>
      </c>
      <c r="B2577" s="36" t="str">
        <f t="shared" si="200"/>
        <v>_12957</v>
      </c>
      <c r="C2577" s="36" t="s">
        <v>3447</v>
      </c>
      <c r="D2577" s="36" t="s">
        <v>2835</v>
      </c>
      <c r="E2577" s="36" t="str">
        <f t="shared" si="201"/>
        <v>_COLLS</v>
      </c>
      <c r="F2577" s="36" t="s">
        <v>2836</v>
      </c>
      <c r="G2577" s="36" t="s">
        <v>2994</v>
      </c>
      <c r="H2577" s="36" t="str">
        <f t="shared" si="202"/>
        <v>_LS1HU</v>
      </c>
      <c r="I2577" s="36" t="s">
        <v>2995</v>
      </c>
      <c r="J2577" s="36" t="s">
        <v>3429</v>
      </c>
      <c r="K2577" s="36" t="str">
        <f t="shared" si="203"/>
        <v>_LRTOW</v>
      </c>
      <c r="L2577" s="36" t="s">
        <v>3430</v>
      </c>
      <c r="M2577" s="36" t="s">
        <v>3436</v>
      </c>
      <c r="N2577" s="36" t="str">
        <f t="shared" si="204"/>
        <v>_LRRES</v>
      </c>
      <c r="O2577" s="36" t="s">
        <v>3437</v>
      </c>
      <c r="P2577" s="36" t="s">
        <v>3438</v>
      </c>
      <c r="Q2577" s="36" t="s">
        <v>3439</v>
      </c>
    </row>
    <row r="2578" spans="1:17">
      <c r="A2578" s="36" t="s">
        <v>10542</v>
      </c>
      <c r="B2578" s="36" t="str">
        <f t="shared" si="200"/>
        <v>_12525</v>
      </c>
      <c r="C2578" s="36" t="s">
        <v>3454</v>
      </c>
      <c r="D2578" s="36" t="s">
        <v>2835</v>
      </c>
      <c r="E2578" s="36" t="str">
        <f t="shared" si="201"/>
        <v>_COLLS</v>
      </c>
      <c r="F2578" s="36" t="s">
        <v>2836</v>
      </c>
      <c r="G2578" s="36" t="s">
        <v>2994</v>
      </c>
      <c r="H2578" s="36" t="str">
        <f t="shared" si="202"/>
        <v>_LS1HU</v>
      </c>
      <c r="I2578" s="36" t="s">
        <v>2995</v>
      </c>
      <c r="J2578" s="36" t="s">
        <v>3448</v>
      </c>
      <c r="K2578" s="36" t="str">
        <f t="shared" si="203"/>
        <v>_LSCLA</v>
      </c>
      <c r="L2578" s="36" t="s">
        <v>3449</v>
      </c>
      <c r="M2578" s="36" t="s">
        <v>3450</v>
      </c>
      <c r="N2578" s="36" t="str">
        <f t="shared" si="204"/>
        <v>_LSADM</v>
      </c>
      <c r="O2578" s="36" t="s">
        <v>3451</v>
      </c>
      <c r="P2578" s="36" t="s">
        <v>3452</v>
      </c>
      <c r="Q2578" s="36" t="s">
        <v>3453</v>
      </c>
    </row>
    <row r="2579" spans="1:17">
      <c r="A2579" s="36" t="s">
        <v>10543</v>
      </c>
      <c r="B2579" s="36" t="str">
        <f t="shared" si="200"/>
        <v>_12526</v>
      </c>
      <c r="C2579" s="36" t="s">
        <v>3459</v>
      </c>
      <c r="D2579" s="36" t="s">
        <v>2835</v>
      </c>
      <c r="E2579" s="36" t="str">
        <f t="shared" si="201"/>
        <v>_COLLS</v>
      </c>
      <c r="F2579" s="36" t="s">
        <v>2836</v>
      </c>
      <c r="G2579" s="36" t="s">
        <v>2994</v>
      </c>
      <c r="H2579" s="36" t="str">
        <f t="shared" si="202"/>
        <v>_LS1HU</v>
      </c>
      <c r="I2579" s="36" t="s">
        <v>2995</v>
      </c>
      <c r="J2579" s="36" t="s">
        <v>3448</v>
      </c>
      <c r="K2579" s="36" t="str">
        <f t="shared" si="203"/>
        <v>_LSCLA</v>
      </c>
      <c r="L2579" s="36" t="s">
        <v>3449</v>
      </c>
      <c r="M2579" s="36" t="s">
        <v>3455</v>
      </c>
      <c r="N2579" s="36" t="str">
        <f t="shared" si="204"/>
        <v>_LSCTL</v>
      </c>
      <c r="O2579" s="36" t="s">
        <v>3456</v>
      </c>
      <c r="P2579" s="36" t="s">
        <v>3457</v>
      </c>
      <c r="Q2579" s="36" t="s">
        <v>3458</v>
      </c>
    </row>
    <row r="2580" spans="1:17">
      <c r="A2580" s="36" t="s">
        <v>10544</v>
      </c>
      <c r="B2580" s="36" t="str">
        <f t="shared" si="200"/>
        <v>_12528</v>
      </c>
      <c r="C2580" s="36" t="s">
        <v>3460</v>
      </c>
      <c r="D2580" s="36" t="s">
        <v>2835</v>
      </c>
      <c r="E2580" s="36" t="str">
        <f t="shared" si="201"/>
        <v>_COLLS</v>
      </c>
      <c r="F2580" s="36" t="s">
        <v>2836</v>
      </c>
      <c r="G2580" s="36" t="s">
        <v>2994</v>
      </c>
      <c r="H2580" s="36" t="str">
        <f t="shared" si="202"/>
        <v>_LS1HU</v>
      </c>
      <c r="I2580" s="36" t="s">
        <v>2995</v>
      </c>
      <c r="J2580" s="36" t="s">
        <v>3448</v>
      </c>
      <c r="K2580" s="36" t="str">
        <f t="shared" si="203"/>
        <v>_LSCLA</v>
      </c>
      <c r="L2580" s="36" t="s">
        <v>3449</v>
      </c>
      <c r="M2580" s="36" t="s">
        <v>3455</v>
      </c>
      <c r="N2580" s="36" t="str">
        <f t="shared" si="204"/>
        <v>_LSCTL</v>
      </c>
      <c r="O2580" s="36" t="s">
        <v>3456</v>
      </c>
      <c r="P2580" s="36" t="s">
        <v>3457</v>
      </c>
      <c r="Q2580" s="36" t="s">
        <v>3458</v>
      </c>
    </row>
    <row r="2581" spans="1:17">
      <c r="A2581" s="36" t="s">
        <v>10545</v>
      </c>
      <c r="B2581" s="36" t="str">
        <f t="shared" si="200"/>
        <v>_12529</v>
      </c>
      <c r="C2581" s="36" t="s">
        <v>3461</v>
      </c>
      <c r="D2581" s="36" t="s">
        <v>2835</v>
      </c>
      <c r="E2581" s="36" t="str">
        <f t="shared" si="201"/>
        <v>_COLLS</v>
      </c>
      <c r="F2581" s="36" t="s">
        <v>2836</v>
      </c>
      <c r="G2581" s="36" t="s">
        <v>2994</v>
      </c>
      <c r="H2581" s="36" t="str">
        <f t="shared" si="202"/>
        <v>_LS1HU</v>
      </c>
      <c r="I2581" s="36" t="s">
        <v>2995</v>
      </c>
      <c r="J2581" s="36" t="s">
        <v>3448</v>
      </c>
      <c r="K2581" s="36" t="str">
        <f t="shared" si="203"/>
        <v>_LSCLA</v>
      </c>
      <c r="L2581" s="36" t="s">
        <v>3449</v>
      </c>
      <c r="M2581" s="36" t="s">
        <v>3455</v>
      </c>
      <c r="N2581" s="36" t="str">
        <f t="shared" si="204"/>
        <v>_LSCTL</v>
      </c>
      <c r="O2581" s="36" t="s">
        <v>3456</v>
      </c>
      <c r="P2581" s="36" t="s">
        <v>3457</v>
      </c>
      <c r="Q2581" s="36" t="s">
        <v>3458</v>
      </c>
    </row>
    <row r="2582" spans="1:17">
      <c r="A2582" s="36" t="s">
        <v>10546</v>
      </c>
      <c r="B2582" s="36" t="str">
        <f t="shared" si="200"/>
        <v>_12527</v>
      </c>
      <c r="C2582" s="36" t="s">
        <v>3466</v>
      </c>
      <c r="D2582" s="36" t="s">
        <v>2835</v>
      </c>
      <c r="E2582" s="36" t="str">
        <f t="shared" si="201"/>
        <v>_COLLS</v>
      </c>
      <c r="F2582" s="36" t="s">
        <v>2836</v>
      </c>
      <c r="G2582" s="36" t="s">
        <v>2994</v>
      </c>
      <c r="H2582" s="36" t="str">
        <f t="shared" si="202"/>
        <v>_LS1HU</v>
      </c>
      <c r="I2582" s="36" t="s">
        <v>2995</v>
      </c>
      <c r="J2582" s="36" t="s">
        <v>3448</v>
      </c>
      <c r="K2582" s="36" t="str">
        <f t="shared" si="203"/>
        <v>_LSCLA</v>
      </c>
      <c r="L2582" s="36" t="s">
        <v>3449</v>
      </c>
      <c r="M2582" s="36" t="s">
        <v>3462</v>
      </c>
      <c r="N2582" s="36" t="str">
        <f t="shared" si="204"/>
        <v>_LSRES</v>
      </c>
      <c r="O2582" s="36" t="s">
        <v>3463</v>
      </c>
      <c r="P2582" s="36" t="s">
        <v>3464</v>
      </c>
      <c r="Q2582" s="36" t="s">
        <v>3465</v>
      </c>
    </row>
    <row r="2583" spans="1:17">
      <c r="A2583" s="36" t="s">
        <v>10547</v>
      </c>
      <c r="B2583" s="36" t="str">
        <f t="shared" si="200"/>
        <v>_12895</v>
      </c>
      <c r="C2583" s="36" t="s">
        <v>3473</v>
      </c>
      <c r="D2583" s="36" t="s">
        <v>2835</v>
      </c>
      <c r="E2583" s="36" t="str">
        <f t="shared" si="201"/>
        <v>_COLLS</v>
      </c>
      <c r="F2583" s="36" t="s">
        <v>2836</v>
      </c>
      <c r="G2583" s="36" t="s">
        <v>2994</v>
      </c>
      <c r="H2583" s="36" t="str">
        <f t="shared" si="202"/>
        <v>_LS1HU</v>
      </c>
      <c r="I2583" s="36" t="s">
        <v>2995</v>
      </c>
      <c r="J2583" s="36" t="s">
        <v>3467</v>
      </c>
      <c r="K2583" s="36" t="str">
        <f t="shared" si="203"/>
        <v>_LTSLL</v>
      </c>
      <c r="L2583" s="36" t="s">
        <v>3468</v>
      </c>
      <c r="M2583" s="36" t="s">
        <v>3469</v>
      </c>
      <c r="N2583" s="36" t="str">
        <f t="shared" si="204"/>
        <v>_LTADM</v>
      </c>
      <c r="O2583" s="36" t="s">
        <v>3470</v>
      </c>
      <c r="P2583" s="36" t="s">
        <v>3471</v>
      </c>
      <c r="Q2583" s="36" t="s">
        <v>3472</v>
      </c>
    </row>
    <row r="2584" spans="1:17">
      <c r="A2584" s="36" t="s">
        <v>10548</v>
      </c>
      <c r="B2584" s="36" t="str">
        <f t="shared" si="200"/>
        <v>_12896</v>
      </c>
      <c r="C2584" s="36" t="s">
        <v>3478</v>
      </c>
      <c r="D2584" s="36" t="s">
        <v>2835</v>
      </c>
      <c r="E2584" s="36" t="str">
        <f t="shared" si="201"/>
        <v>_COLLS</v>
      </c>
      <c r="F2584" s="36" t="s">
        <v>2836</v>
      </c>
      <c r="G2584" s="36" t="s">
        <v>2994</v>
      </c>
      <c r="H2584" s="36" t="str">
        <f t="shared" si="202"/>
        <v>_LS1HU</v>
      </c>
      <c r="I2584" s="36" t="s">
        <v>2995</v>
      </c>
      <c r="J2584" s="36" t="s">
        <v>3467</v>
      </c>
      <c r="K2584" s="36" t="str">
        <f t="shared" si="203"/>
        <v>_LTSLL</v>
      </c>
      <c r="L2584" s="36" t="s">
        <v>3468</v>
      </c>
      <c r="M2584" s="36" t="s">
        <v>3474</v>
      </c>
      <c r="N2584" s="36" t="str">
        <f t="shared" si="204"/>
        <v>_LTRES</v>
      </c>
      <c r="O2584" s="36" t="s">
        <v>3475</v>
      </c>
      <c r="P2584" s="36" t="s">
        <v>3476</v>
      </c>
      <c r="Q2584" s="36" t="s">
        <v>3477</v>
      </c>
    </row>
    <row r="2585" spans="1:17">
      <c r="A2585" s="36" t="s">
        <v>10549</v>
      </c>
      <c r="B2585" s="36" t="str">
        <f t="shared" si="200"/>
        <v>_12897</v>
      </c>
      <c r="C2585" s="36" t="s">
        <v>3483</v>
      </c>
      <c r="D2585" s="36" t="s">
        <v>2835</v>
      </c>
      <c r="E2585" s="36" t="str">
        <f t="shared" si="201"/>
        <v>_COLLS</v>
      </c>
      <c r="F2585" s="36" t="s">
        <v>2836</v>
      </c>
      <c r="G2585" s="36" t="s">
        <v>2994</v>
      </c>
      <c r="H2585" s="36" t="str">
        <f t="shared" si="202"/>
        <v>_LS1HU</v>
      </c>
      <c r="I2585" s="36" t="s">
        <v>2995</v>
      </c>
      <c r="J2585" s="36" t="s">
        <v>3467</v>
      </c>
      <c r="K2585" s="36" t="str">
        <f t="shared" si="203"/>
        <v>_LTSLL</v>
      </c>
      <c r="L2585" s="36" t="s">
        <v>3468</v>
      </c>
      <c r="M2585" s="36" t="s">
        <v>3479</v>
      </c>
      <c r="N2585" s="36" t="str">
        <f t="shared" si="204"/>
        <v>_LTSTL</v>
      </c>
      <c r="O2585" s="36" t="s">
        <v>3480</v>
      </c>
      <c r="P2585" s="36" t="s">
        <v>3481</v>
      </c>
      <c r="Q2585" s="36" t="s">
        <v>3482</v>
      </c>
    </row>
    <row r="2586" spans="1:17">
      <c r="A2586" s="36" t="s">
        <v>10550</v>
      </c>
      <c r="B2586" s="36" t="str">
        <f t="shared" si="200"/>
        <v>_12898</v>
      </c>
      <c r="C2586" s="36" t="s">
        <v>10551</v>
      </c>
      <c r="D2586" s="36" t="s">
        <v>2835</v>
      </c>
      <c r="E2586" s="36" t="str">
        <f t="shared" si="201"/>
        <v>_COLLS</v>
      </c>
      <c r="F2586" s="36" t="s">
        <v>2836</v>
      </c>
      <c r="G2586" s="36" t="s">
        <v>2994</v>
      </c>
      <c r="H2586" s="36" t="str">
        <f t="shared" si="202"/>
        <v>_LS1HU</v>
      </c>
      <c r="I2586" s="36" t="s">
        <v>2995</v>
      </c>
      <c r="J2586" s="36" t="s">
        <v>3467</v>
      </c>
      <c r="K2586" s="36" t="str">
        <f t="shared" si="203"/>
        <v>_LTSLL</v>
      </c>
      <c r="L2586" s="36" t="s">
        <v>3468</v>
      </c>
      <c r="M2586" s="36" t="s">
        <v>3479</v>
      </c>
      <c r="N2586" s="36" t="str">
        <f t="shared" si="204"/>
        <v>_LTSTL</v>
      </c>
      <c r="O2586" s="36" t="s">
        <v>3480</v>
      </c>
      <c r="P2586" s="36" t="s">
        <v>3481</v>
      </c>
      <c r="Q2586" s="36" t="s">
        <v>3482</v>
      </c>
    </row>
    <row r="2587" spans="1:17">
      <c r="A2587" s="36" t="s">
        <v>10552</v>
      </c>
      <c r="B2587" s="36" t="str">
        <f t="shared" si="200"/>
        <v>_12510</v>
      </c>
      <c r="C2587" s="36" t="s">
        <v>3490</v>
      </c>
      <c r="D2587" s="36" t="s">
        <v>2835</v>
      </c>
      <c r="E2587" s="36" t="str">
        <f t="shared" si="201"/>
        <v>_COLLS</v>
      </c>
      <c r="F2587" s="36" t="s">
        <v>2836</v>
      </c>
      <c r="G2587" s="36" t="s">
        <v>2994</v>
      </c>
      <c r="H2587" s="36" t="str">
        <f t="shared" si="202"/>
        <v>_LS1HU</v>
      </c>
      <c r="I2587" s="36" t="s">
        <v>2995</v>
      </c>
      <c r="J2587" s="36" t="s">
        <v>3484</v>
      </c>
      <c r="K2587" s="36" t="str">
        <f t="shared" si="203"/>
        <v>_LXNMA</v>
      </c>
      <c r="L2587" s="36" t="s">
        <v>3485</v>
      </c>
      <c r="M2587" s="36" t="s">
        <v>3486</v>
      </c>
      <c r="N2587" s="36" t="str">
        <f t="shared" si="204"/>
        <v>_LXADM</v>
      </c>
      <c r="O2587" s="36" t="s">
        <v>3487</v>
      </c>
      <c r="P2587" s="36" t="s">
        <v>3488</v>
      </c>
      <c r="Q2587" s="36" t="s">
        <v>3489</v>
      </c>
    </row>
    <row r="2588" spans="1:17">
      <c r="A2588" s="36" t="s">
        <v>10553</v>
      </c>
      <c r="B2588" s="36" t="str">
        <f t="shared" si="200"/>
        <v>_31130</v>
      </c>
      <c r="C2588" s="36" t="s">
        <v>3497</v>
      </c>
      <c r="D2588" s="36" t="s">
        <v>2835</v>
      </c>
      <c r="E2588" s="36" t="str">
        <f t="shared" si="201"/>
        <v>_COLLS</v>
      </c>
      <c r="F2588" s="36" t="s">
        <v>2836</v>
      </c>
      <c r="G2588" s="36" t="s">
        <v>2994</v>
      </c>
      <c r="H2588" s="36" t="str">
        <f t="shared" si="202"/>
        <v>_LS1HU</v>
      </c>
      <c r="I2588" s="36" t="s">
        <v>2995</v>
      </c>
      <c r="J2588" s="36" t="s">
        <v>3491</v>
      </c>
      <c r="K2588" s="36" t="str">
        <f t="shared" si="203"/>
        <v>_NWARC</v>
      </c>
      <c r="L2588" s="36" t="s">
        <v>3492</v>
      </c>
      <c r="M2588" s="36" t="s">
        <v>3493</v>
      </c>
      <c r="N2588" s="36" t="str">
        <f t="shared" si="204"/>
        <v>_NWADM</v>
      </c>
      <c r="O2588" s="36" t="s">
        <v>3494</v>
      </c>
      <c r="P2588" s="36" t="s">
        <v>3495</v>
      </c>
      <c r="Q2588" s="36" t="s">
        <v>3496</v>
      </c>
    </row>
    <row r="2589" spans="1:17">
      <c r="A2589" s="36" t="s">
        <v>10554</v>
      </c>
      <c r="B2589" s="36" t="str">
        <f t="shared" si="200"/>
        <v>_31131</v>
      </c>
      <c r="C2589" s="36" t="s">
        <v>3502</v>
      </c>
      <c r="D2589" s="36" t="s">
        <v>2835</v>
      </c>
      <c r="E2589" s="36" t="str">
        <f t="shared" si="201"/>
        <v>_COLLS</v>
      </c>
      <c r="F2589" s="36" t="s">
        <v>2836</v>
      </c>
      <c r="G2589" s="36" t="s">
        <v>2994</v>
      </c>
      <c r="H2589" s="36" t="str">
        <f t="shared" si="202"/>
        <v>_LS1HU</v>
      </c>
      <c r="I2589" s="36" t="s">
        <v>2995</v>
      </c>
      <c r="J2589" s="36" t="s">
        <v>3491</v>
      </c>
      <c r="K2589" s="36" t="str">
        <f t="shared" si="203"/>
        <v>_NWARC</v>
      </c>
      <c r="L2589" s="36" t="s">
        <v>3492</v>
      </c>
      <c r="M2589" s="36" t="s">
        <v>3498</v>
      </c>
      <c r="N2589" s="36" t="str">
        <f t="shared" si="204"/>
        <v>_NWRES</v>
      </c>
      <c r="O2589" s="36" t="s">
        <v>3499</v>
      </c>
      <c r="P2589" s="36" t="s">
        <v>3500</v>
      </c>
      <c r="Q2589" s="36" t="s">
        <v>3501</v>
      </c>
    </row>
    <row r="2590" spans="1:17">
      <c r="A2590" s="36" t="s">
        <v>10555</v>
      </c>
      <c r="B2590" s="36" t="str">
        <f t="shared" si="200"/>
        <v>_31132</v>
      </c>
      <c r="C2590" s="36" t="s">
        <v>3503</v>
      </c>
      <c r="D2590" s="36" t="s">
        <v>2835</v>
      </c>
      <c r="E2590" s="36" t="str">
        <f t="shared" si="201"/>
        <v>_COLLS</v>
      </c>
      <c r="F2590" s="36" t="s">
        <v>2836</v>
      </c>
      <c r="G2590" s="36" t="s">
        <v>2994</v>
      </c>
      <c r="H2590" s="36" t="str">
        <f t="shared" si="202"/>
        <v>_LS1HU</v>
      </c>
      <c r="I2590" s="36" t="s">
        <v>2995</v>
      </c>
      <c r="J2590" s="36" t="s">
        <v>3491</v>
      </c>
      <c r="K2590" s="36" t="str">
        <f t="shared" si="203"/>
        <v>_NWARC</v>
      </c>
      <c r="L2590" s="36" t="s">
        <v>3492</v>
      </c>
      <c r="M2590" s="36" t="s">
        <v>3498</v>
      </c>
      <c r="N2590" s="36" t="str">
        <f t="shared" si="204"/>
        <v>_NWRES</v>
      </c>
      <c r="O2590" s="36" t="s">
        <v>3499</v>
      </c>
      <c r="P2590" s="36" t="s">
        <v>3500</v>
      </c>
      <c r="Q2590" s="36" t="s">
        <v>3501</v>
      </c>
    </row>
    <row r="2591" spans="1:17">
      <c r="A2591" s="36" t="s">
        <v>10556</v>
      </c>
      <c r="B2591" s="36" t="str">
        <f t="shared" si="200"/>
        <v>_24210</v>
      </c>
      <c r="C2591" s="36" t="s">
        <v>3512</v>
      </c>
      <c r="D2591" s="36" t="s">
        <v>2835</v>
      </c>
      <c r="E2591" s="36" t="str">
        <f t="shared" si="201"/>
        <v>_COLLS</v>
      </c>
      <c r="F2591" s="36" t="s">
        <v>2836</v>
      </c>
      <c r="G2591" s="36" t="s">
        <v>3504</v>
      </c>
      <c r="H2591" s="36" t="str">
        <f t="shared" si="202"/>
        <v>_LS1PS</v>
      </c>
      <c r="I2591" s="36" t="s">
        <v>3505</v>
      </c>
      <c r="J2591" s="36" t="s">
        <v>3506</v>
      </c>
      <c r="K2591" s="36" t="str">
        <f t="shared" si="203"/>
        <v>_NQBSL</v>
      </c>
      <c r="L2591" s="36" t="s">
        <v>3507</v>
      </c>
      <c r="M2591" s="36" t="s">
        <v>3508</v>
      </c>
      <c r="N2591" s="36" t="str">
        <f t="shared" si="204"/>
        <v>_NQADM</v>
      </c>
      <c r="O2591" s="36" t="s">
        <v>3509</v>
      </c>
      <c r="P2591" s="36" t="s">
        <v>3510</v>
      </c>
      <c r="Q2591" s="36" t="s">
        <v>3511</v>
      </c>
    </row>
    <row r="2592" spans="1:17">
      <c r="A2592" s="36" t="s">
        <v>10557</v>
      </c>
      <c r="B2592" s="36" t="str">
        <f t="shared" si="200"/>
        <v>_24212</v>
      </c>
      <c r="C2592" s="36" t="s">
        <v>3513</v>
      </c>
      <c r="D2592" s="36" t="s">
        <v>2835</v>
      </c>
      <c r="E2592" s="36" t="str">
        <f t="shared" si="201"/>
        <v>_COLLS</v>
      </c>
      <c r="F2592" s="36" t="s">
        <v>2836</v>
      </c>
      <c r="G2592" s="36" t="s">
        <v>3504</v>
      </c>
      <c r="H2592" s="36" t="str">
        <f t="shared" si="202"/>
        <v>_LS1PS</v>
      </c>
      <c r="I2592" s="36" t="s">
        <v>3505</v>
      </c>
      <c r="J2592" s="36" t="s">
        <v>3506</v>
      </c>
      <c r="K2592" s="36" t="str">
        <f t="shared" si="203"/>
        <v>_NQBSL</v>
      </c>
      <c r="L2592" s="36" t="s">
        <v>3507</v>
      </c>
      <c r="M2592" s="36" t="s">
        <v>3508</v>
      </c>
      <c r="N2592" s="36" t="str">
        <f t="shared" si="204"/>
        <v>_NQADM</v>
      </c>
      <c r="O2592" s="36" t="s">
        <v>3509</v>
      </c>
      <c r="P2592" s="36" t="s">
        <v>3510</v>
      </c>
      <c r="Q2592" s="36" t="s">
        <v>3511</v>
      </c>
    </row>
    <row r="2593" spans="1:17">
      <c r="A2593" s="36" t="s">
        <v>10558</v>
      </c>
      <c r="B2593" s="36" t="str">
        <f t="shared" si="200"/>
        <v>_24220</v>
      </c>
      <c r="C2593" s="36" t="s">
        <v>3518</v>
      </c>
      <c r="D2593" s="36" t="s">
        <v>2835</v>
      </c>
      <c r="E2593" s="36" t="str">
        <f t="shared" si="201"/>
        <v>_COLLS</v>
      </c>
      <c r="F2593" s="36" t="s">
        <v>2836</v>
      </c>
      <c r="G2593" s="36" t="s">
        <v>3504</v>
      </c>
      <c r="H2593" s="36" t="str">
        <f t="shared" si="202"/>
        <v>_LS1PS</v>
      </c>
      <c r="I2593" s="36" t="s">
        <v>3505</v>
      </c>
      <c r="J2593" s="36" t="s">
        <v>3506</v>
      </c>
      <c r="K2593" s="36" t="str">
        <f t="shared" si="203"/>
        <v>_NQBSL</v>
      </c>
      <c r="L2593" s="36" t="s">
        <v>3507</v>
      </c>
      <c r="M2593" s="36" t="s">
        <v>3514</v>
      </c>
      <c r="N2593" s="36" t="str">
        <f t="shared" si="204"/>
        <v>_NQRES</v>
      </c>
      <c r="O2593" s="36" t="s">
        <v>3515</v>
      </c>
      <c r="P2593" s="36" t="s">
        <v>3516</v>
      </c>
      <c r="Q2593" s="36" t="s">
        <v>3517</v>
      </c>
    </row>
    <row r="2594" spans="1:17">
      <c r="A2594" s="36" t="s">
        <v>10559</v>
      </c>
      <c r="B2594" s="36" t="str">
        <f t="shared" si="200"/>
        <v>_24229</v>
      </c>
      <c r="C2594" s="36" t="s">
        <v>3519</v>
      </c>
      <c r="D2594" s="36" t="s">
        <v>2835</v>
      </c>
      <c r="E2594" s="36" t="str">
        <f t="shared" si="201"/>
        <v>_COLLS</v>
      </c>
      <c r="F2594" s="36" t="s">
        <v>2836</v>
      </c>
      <c r="G2594" s="36" t="s">
        <v>3504</v>
      </c>
      <c r="H2594" s="36" t="str">
        <f t="shared" si="202"/>
        <v>_LS1PS</v>
      </c>
      <c r="I2594" s="36" t="s">
        <v>3505</v>
      </c>
      <c r="J2594" s="36" t="s">
        <v>3506</v>
      </c>
      <c r="K2594" s="36" t="str">
        <f t="shared" si="203"/>
        <v>_NQBSL</v>
      </c>
      <c r="L2594" s="36" t="s">
        <v>3507</v>
      </c>
      <c r="M2594" s="36" t="s">
        <v>3514</v>
      </c>
      <c r="N2594" s="36" t="str">
        <f t="shared" si="204"/>
        <v>_NQRES</v>
      </c>
      <c r="O2594" s="36" t="s">
        <v>3515</v>
      </c>
      <c r="P2594" s="36" t="s">
        <v>3516</v>
      </c>
      <c r="Q2594" s="36" t="s">
        <v>3517</v>
      </c>
    </row>
    <row r="2595" spans="1:17">
      <c r="A2595" s="36" t="s">
        <v>10560</v>
      </c>
      <c r="B2595" s="36" t="str">
        <f t="shared" si="200"/>
        <v>_24221</v>
      </c>
      <c r="C2595" s="36" t="s">
        <v>3524</v>
      </c>
      <c r="D2595" s="36" t="s">
        <v>2835</v>
      </c>
      <c r="E2595" s="36" t="str">
        <f t="shared" si="201"/>
        <v>_COLLS</v>
      </c>
      <c r="F2595" s="36" t="s">
        <v>2836</v>
      </c>
      <c r="G2595" s="36" t="s">
        <v>3504</v>
      </c>
      <c r="H2595" s="36" t="str">
        <f t="shared" si="202"/>
        <v>_LS1PS</v>
      </c>
      <c r="I2595" s="36" t="s">
        <v>3505</v>
      </c>
      <c r="J2595" s="36" t="s">
        <v>3506</v>
      </c>
      <c r="K2595" s="36" t="str">
        <f t="shared" si="203"/>
        <v>_NQBSL</v>
      </c>
      <c r="L2595" s="36" t="s">
        <v>3507</v>
      </c>
      <c r="M2595" s="36" t="s">
        <v>3520</v>
      </c>
      <c r="N2595" s="36" t="str">
        <f t="shared" si="204"/>
        <v>_NQRSV</v>
      </c>
      <c r="O2595" s="36" t="s">
        <v>3521</v>
      </c>
      <c r="P2595" s="36" t="s">
        <v>3522</v>
      </c>
      <c r="Q2595" s="36" t="s">
        <v>3523</v>
      </c>
    </row>
    <row r="2596" spans="1:17">
      <c r="A2596" s="36" t="s">
        <v>10561</v>
      </c>
      <c r="B2596" s="36" t="str">
        <f t="shared" si="200"/>
        <v>_12980</v>
      </c>
      <c r="C2596" s="36" t="s">
        <v>3531</v>
      </c>
      <c r="D2596" s="36" t="s">
        <v>2835</v>
      </c>
      <c r="E2596" s="36" t="str">
        <f t="shared" si="201"/>
        <v>_COLLS</v>
      </c>
      <c r="F2596" s="36" t="s">
        <v>2836</v>
      </c>
      <c r="G2596" s="36" t="s">
        <v>3504</v>
      </c>
      <c r="H2596" s="36" t="str">
        <f t="shared" si="202"/>
        <v>_LS1PS</v>
      </c>
      <c r="I2596" s="36" t="s">
        <v>3505</v>
      </c>
      <c r="J2596" s="36" t="s">
        <v>3525</v>
      </c>
      <c r="K2596" s="36" t="str">
        <f t="shared" si="203"/>
        <v>_PAAST</v>
      </c>
      <c r="L2596" s="36" t="s">
        <v>3526</v>
      </c>
      <c r="M2596" s="36" t="s">
        <v>3527</v>
      </c>
      <c r="N2596" s="36" t="str">
        <f t="shared" si="204"/>
        <v>_PAADM</v>
      </c>
      <c r="O2596" s="36" t="s">
        <v>3528</v>
      </c>
      <c r="P2596" s="36" t="s">
        <v>3529</v>
      </c>
      <c r="Q2596" s="36" t="s">
        <v>3530</v>
      </c>
    </row>
    <row r="2597" spans="1:17">
      <c r="A2597" s="36" t="s">
        <v>10562</v>
      </c>
      <c r="B2597" s="36" t="str">
        <f t="shared" si="200"/>
        <v>_12981</v>
      </c>
      <c r="C2597" s="36" t="s">
        <v>3536</v>
      </c>
      <c r="D2597" s="36" t="s">
        <v>2835</v>
      </c>
      <c r="E2597" s="36" t="str">
        <f t="shared" si="201"/>
        <v>_COLLS</v>
      </c>
      <c r="F2597" s="36" t="s">
        <v>2836</v>
      </c>
      <c r="G2597" s="36" t="s">
        <v>3504</v>
      </c>
      <c r="H2597" s="36" t="str">
        <f t="shared" si="202"/>
        <v>_LS1PS</v>
      </c>
      <c r="I2597" s="36" t="s">
        <v>3505</v>
      </c>
      <c r="J2597" s="36" t="s">
        <v>3525</v>
      </c>
      <c r="K2597" s="36" t="str">
        <f t="shared" si="203"/>
        <v>_PAAST</v>
      </c>
      <c r="L2597" s="36" t="s">
        <v>3526</v>
      </c>
      <c r="M2597" s="36" t="s">
        <v>3532</v>
      </c>
      <c r="N2597" s="36" t="str">
        <f t="shared" si="204"/>
        <v>_PAATL</v>
      </c>
      <c r="O2597" s="36" t="s">
        <v>3533</v>
      </c>
      <c r="P2597" s="36" t="s">
        <v>3534</v>
      </c>
      <c r="Q2597" s="36" t="s">
        <v>3535</v>
      </c>
    </row>
    <row r="2598" spans="1:17">
      <c r="A2598" s="36" t="s">
        <v>10563</v>
      </c>
      <c r="B2598" s="36" t="str">
        <f t="shared" si="200"/>
        <v>_12985</v>
      </c>
      <c r="C2598" s="36" t="s">
        <v>3537</v>
      </c>
      <c r="D2598" s="36" t="s">
        <v>2835</v>
      </c>
      <c r="E2598" s="36" t="str">
        <f t="shared" si="201"/>
        <v>_COLLS</v>
      </c>
      <c r="F2598" s="36" t="s">
        <v>2836</v>
      </c>
      <c r="G2598" s="36" t="s">
        <v>3504</v>
      </c>
      <c r="H2598" s="36" t="str">
        <f t="shared" si="202"/>
        <v>_LS1PS</v>
      </c>
      <c r="I2598" s="36" t="s">
        <v>3505</v>
      </c>
      <c r="J2598" s="36" t="s">
        <v>3525</v>
      </c>
      <c r="K2598" s="36" t="str">
        <f t="shared" si="203"/>
        <v>_PAAST</v>
      </c>
      <c r="L2598" s="36" t="s">
        <v>3526</v>
      </c>
      <c r="M2598" s="36" t="s">
        <v>3532</v>
      </c>
      <c r="N2598" s="36" t="str">
        <f t="shared" si="204"/>
        <v>_PAATL</v>
      </c>
      <c r="O2598" s="36" t="s">
        <v>3533</v>
      </c>
      <c r="P2598" s="36" t="s">
        <v>3534</v>
      </c>
      <c r="Q2598" s="36" t="s">
        <v>3535</v>
      </c>
    </row>
    <row r="2599" spans="1:17">
      <c r="A2599" s="36" t="s">
        <v>10564</v>
      </c>
      <c r="B2599" s="36" t="str">
        <f t="shared" si="200"/>
        <v>_12988</v>
      </c>
      <c r="C2599" s="36" t="s">
        <v>3538</v>
      </c>
      <c r="D2599" s="36" t="s">
        <v>2835</v>
      </c>
      <c r="E2599" s="36" t="str">
        <f t="shared" si="201"/>
        <v>_COLLS</v>
      </c>
      <c r="F2599" s="36" t="s">
        <v>2836</v>
      </c>
      <c r="G2599" s="36" t="s">
        <v>3504</v>
      </c>
      <c r="H2599" s="36" t="str">
        <f t="shared" si="202"/>
        <v>_LS1PS</v>
      </c>
      <c r="I2599" s="36" t="s">
        <v>3505</v>
      </c>
      <c r="J2599" s="36" t="s">
        <v>3525</v>
      </c>
      <c r="K2599" s="36" t="str">
        <f t="shared" si="203"/>
        <v>_PAAST</v>
      </c>
      <c r="L2599" s="36" t="s">
        <v>3526</v>
      </c>
      <c r="M2599" s="36" t="s">
        <v>3532</v>
      </c>
      <c r="N2599" s="36" t="str">
        <f t="shared" si="204"/>
        <v>_PAATL</v>
      </c>
      <c r="O2599" s="36" t="s">
        <v>3533</v>
      </c>
      <c r="P2599" s="36" t="s">
        <v>3534</v>
      </c>
      <c r="Q2599" s="36" t="s">
        <v>3535</v>
      </c>
    </row>
    <row r="2600" spans="1:17">
      <c r="A2600" s="36" t="s">
        <v>10565</v>
      </c>
      <c r="B2600" s="36" t="str">
        <f t="shared" si="200"/>
        <v>_12982</v>
      </c>
      <c r="C2600" s="36" t="s">
        <v>3543</v>
      </c>
      <c r="D2600" s="36" t="s">
        <v>2835</v>
      </c>
      <c r="E2600" s="36" t="str">
        <f t="shared" si="201"/>
        <v>_COLLS</v>
      </c>
      <c r="F2600" s="36" t="s">
        <v>2836</v>
      </c>
      <c r="G2600" s="36" t="s">
        <v>3504</v>
      </c>
      <c r="H2600" s="36" t="str">
        <f t="shared" si="202"/>
        <v>_LS1PS</v>
      </c>
      <c r="I2600" s="36" t="s">
        <v>3505</v>
      </c>
      <c r="J2600" s="36" t="s">
        <v>3525</v>
      </c>
      <c r="K2600" s="36" t="str">
        <f t="shared" si="203"/>
        <v>_PAAST</v>
      </c>
      <c r="L2600" s="36" t="s">
        <v>3526</v>
      </c>
      <c r="M2600" s="36" t="s">
        <v>3539</v>
      </c>
      <c r="N2600" s="36" t="str">
        <f t="shared" si="204"/>
        <v>_PAFAC</v>
      </c>
      <c r="O2600" s="36" t="s">
        <v>3540</v>
      </c>
      <c r="P2600" s="36" t="s">
        <v>3541</v>
      </c>
      <c r="Q2600" s="36" t="s">
        <v>3542</v>
      </c>
    </row>
    <row r="2601" spans="1:17">
      <c r="A2601" s="36" t="s">
        <v>10566</v>
      </c>
      <c r="B2601" s="36" t="str">
        <f t="shared" si="200"/>
        <v>_12983</v>
      </c>
      <c r="C2601" s="36" t="s">
        <v>3548</v>
      </c>
      <c r="D2601" s="36" t="s">
        <v>2835</v>
      </c>
      <c r="E2601" s="36" t="str">
        <f t="shared" si="201"/>
        <v>_COLLS</v>
      </c>
      <c r="F2601" s="36" t="s">
        <v>2836</v>
      </c>
      <c r="G2601" s="36" t="s">
        <v>3504</v>
      </c>
      <c r="H2601" s="36" t="str">
        <f t="shared" si="202"/>
        <v>_LS1PS</v>
      </c>
      <c r="I2601" s="36" t="s">
        <v>3505</v>
      </c>
      <c r="J2601" s="36" t="s">
        <v>3525</v>
      </c>
      <c r="K2601" s="36" t="str">
        <f t="shared" si="203"/>
        <v>_PAAST</v>
      </c>
      <c r="L2601" s="36" t="s">
        <v>3526</v>
      </c>
      <c r="M2601" s="36" t="s">
        <v>3544</v>
      </c>
      <c r="N2601" s="36" t="str">
        <f t="shared" si="204"/>
        <v>_PARES</v>
      </c>
      <c r="O2601" s="36" t="s">
        <v>3545</v>
      </c>
      <c r="P2601" s="36" t="s">
        <v>3546</v>
      </c>
      <c r="Q2601" s="36" t="s">
        <v>3547</v>
      </c>
    </row>
    <row r="2602" spans="1:17">
      <c r="A2602" s="36" t="s">
        <v>10567</v>
      </c>
      <c r="B2602" s="36" t="str">
        <f t="shared" si="200"/>
        <v>_12984</v>
      </c>
      <c r="C2602" s="36" t="s">
        <v>3549</v>
      </c>
      <c r="D2602" s="36" t="s">
        <v>2835</v>
      </c>
      <c r="E2602" s="36" t="str">
        <f t="shared" si="201"/>
        <v>_COLLS</v>
      </c>
      <c r="F2602" s="36" t="s">
        <v>2836</v>
      </c>
      <c r="G2602" s="36" t="s">
        <v>3504</v>
      </c>
      <c r="H2602" s="36" t="str">
        <f t="shared" si="202"/>
        <v>_LS1PS</v>
      </c>
      <c r="I2602" s="36" t="s">
        <v>3505</v>
      </c>
      <c r="J2602" s="36" t="s">
        <v>3525</v>
      </c>
      <c r="K2602" s="36" t="str">
        <f t="shared" si="203"/>
        <v>_PAAST</v>
      </c>
      <c r="L2602" s="36" t="s">
        <v>3526</v>
      </c>
      <c r="M2602" s="36" t="s">
        <v>3544</v>
      </c>
      <c r="N2602" s="36" t="str">
        <f t="shared" si="204"/>
        <v>_PARES</v>
      </c>
      <c r="O2602" s="36" t="s">
        <v>3545</v>
      </c>
      <c r="P2602" s="36" t="s">
        <v>3546</v>
      </c>
      <c r="Q2602" s="36" t="s">
        <v>3547</v>
      </c>
    </row>
    <row r="2603" spans="1:17">
      <c r="A2603" s="36" t="s">
        <v>10568</v>
      </c>
      <c r="B2603" s="36" t="str">
        <f t="shared" si="200"/>
        <v>_31376</v>
      </c>
      <c r="C2603" s="36" t="s">
        <v>7144</v>
      </c>
      <c r="D2603" s="36" t="s">
        <v>2835</v>
      </c>
      <c r="E2603" s="36" t="str">
        <f t="shared" si="201"/>
        <v>_COLLS</v>
      </c>
      <c r="F2603" s="36" t="s">
        <v>2836</v>
      </c>
      <c r="G2603" s="36" t="s">
        <v>3504</v>
      </c>
      <c r="H2603" s="36" t="str">
        <f t="shared" si="202"/>
        <v>_LS1PS</v>
      </c>
      <c r="I2603" s="36" t="s">
        <v>3505</v>
      </c>
      <c r="J2603" s="36" t="s">
        <v>7138</v>
      </c>
      <c r="K2603" s="36" t="str">
        <f t="shared" si="203"/>
        <v>_PCENT</v>
      </c>
      <c r="L2603" s="36" t="s">
        <v>7139</v>
      </c>
      <c r="M2603" s="36" t="s">
        <v>7140</v>
      </c>
      <c r="N2603" s="36" t="str">
        <f t="shared" si="204"/>
        <v>_PCCTR</v>
      </c>
      <c r="O2603" s="36" t="s">
        <v>7141</v>
      </c>
      <c r="P2603" s="36" t="s">
        <v>7142</v>
      </c>
      <c r="Q2603" s="36" t="s">
        <v>7143</v>
      </c>
    </row>
    <row r="2604" spans="1:17">
      <c r="A2604" s="36" t="s">
        <v>10569</v>
      </c>
      <c r="B2604" s="36" t="str">
        <f t="shared" si="200"/>
        <v>_31377</v>
      </c>
      <c r="C2604" s="36" t="s">
        <v>7145</v>
      </c>
      <c r="D2604" s="36" t="s">
        <v>2835</v>
      </c>
      <c r="E2604" s="36" t="str">
        <f t="shared" si="201"/>
        <v>_COLLS</v>
      </c>
      <c r="F2604" s="36" t="s">
        <v>2836</v>
      </c>
      <c r="G2604" s="36" t="s">
        <v>3504</v>
      </c>
      <c r="H2604" s="36" t="str">
        <f t="shared" si="202"/>
        <v>_LS1PS</v>
      </c>
      <c r="I2604" s="36" t="s">
        <v>3505</v>
      </c>
      <c r="J2604" s="36" t="s">
        <v>7138</v>
      </c>
      <c r="K2604" s="36" t="str">
        <f t="shared" si="203"/>
        <v>_PCENT</v>
      </c>
      <c r="L2604" s="36" t="s">
        <v>7139</v>
      </c>
      <c r="M2604" s="36" t="s">
        <v>7140</v>
      </c>
      <c r="N2604" s="36" t="str">
        <f t="shared" si="204"/>
        <v>_PCCTR</v>
      </c>
      <c r="O2604" s="36" t="s">
        <v>7141</v>
      </c>
      <c r="P2604" s="36" t="s">
        <v>7142</v>
      </c>
      <c r="Q2604" s="36" t="s">
        <v>7143</v>
      </c>
    </row>
    <row r="2605" spans="1:17">
      <c r="A2605" s="36" t="s">
        <v>10570</v>
      </c>
      <c r="B2605" s="36" t="str">
        <f t="shared" si="200"/>
        <v>_31385</v>
      </c>
      <c r="C2605" s="36" t="s">
        <v>7146</v>
      </c>
      <c r="D2605" s="36" t="s">
        <v>2835</v>
      </c>
      <c r="E2605" s="36" t="str">
        <f t="shared" si="201"/>
        <v>_COLLS</v>
      </c>
      <c r="F2605" s="36" t="s">
        <v>2836</v>
      </c>
      <c r="G2605" s="36" t="s">
        <v>3504</v>
      </c>
      <c r="H2605" s="36" t="str">
        <f t="shared" si="202"/>
        <v>_LS1PS</v>
      </c>
      <c r="I2605" s="36" t="s">
        <v>3505</v>
      </c>
      <c r="J2605" s="36" t="s">
        <v>7138</v>
      </c>
      <c r="K2605" s="36" t="str">
        <f t="shared" si="203"/>
        <v>_PCENT</v>
      </c>
      <c r="L2605" s="36" t="s">
        <v>7139</v>
      </c>
      <c r="M2605" s="36" t="s">
        <v>7140</v>
      </c>
      <c r="N2605" s="36" t="str">
        <f t="shared" si="204"/>
        <v>_PCCTR</v>
      </c>
      <c r="O2605" s="36" t="s">
        <v>7141</v>
      </c>
      <c r="P2605" s="36" t="s">
        <v>7142</v>
      </c>
      <c r="Q2605" s="36" t="s">
        <v>7143</v>
      </c>
    </row>
    <row r="2606" spans="1:17">
      <c r="A2606" s="36" t="s">
        <v>10571</v>
      </c>
      <c r="B2606" s="36" t="str">
        <f t="shared" si="200"/>
        <v>_31390</v>
      </c>
      <c r="C2606" s="36" t="s">
        <v>7147</v>
      </c>
      <c r="D2606" s="36" t="s">
        <v>2835</v>
      </c>
      <c r="E2606" s="36" t="str">
        <f t="shared" si="201"/>
        <v>_COLLS</v>
      </c>
      <c r="F2606" s="36" t="s">
        <v>2836</v>
      </c>
      <c r="G2606" s="36" t="s">
        <v>3504</v>
      </c>
      <c r="H2606" s="36" t="str">
        <f t="shared" si="202"/>
        <v>_LS1PS</v>
      </c>
      <c r="I2606" s="36" t="s">
        <v>3505</v>
      </c>
      <c r="J2606" s="36" t="s">
        <v>7138</v>
      </c>
      <c r="K2606" s="36" t="str">
        <f t="shared" si="203"/>
        <v>_PCENT</v>
      </c>
      <c r="L2606" s="36" t="s">
        <v>7139</v>
      </c>
      <c r="M2606" s="36" t="s">
        <v>7140</v>
      </c>
      <c r="N2606" s="36" t="str">
        <f t="shared" si="204"/>
        <v>_PCCTR</v>
      </c>
      <c r="O2606" s="36" t="s">
        <v>7141</v>
      </c>
      <c r="P2606" s="36" t="s">
        <v>7142</v>
      </c>
      <c r="Q2606" s="36" t="s">
        <v>7143</v>
      </c>
    </row>
    <row r="2607" spans="1:17">
      <c r="A2607" s="36" t="s">
        <v>10572</v>
      </c>
      <c r="B2607" s="36" t="str">
        <f t="shared" si="200"/>
        <v>_12968</v>
      </c>
      <c r="C2607" s="36" t="s">
        <v>7152</v>
      </c>
      <c r="D2607" s="36" t="s">
        <v>2835</v>
      </c>
      <c r="E2607" s="36" t="str">
        <f t="shared" si="201"/>
        <v>_COLLS</v>
      </c>
      <c r="F2607" s="36" t="s">
        <v>2836</v>
      </c>
      <c r="G2607" s="36" t="s">
        <v>3504</v>
      </c>
      <c r="H2607" s="36" t="str">
        <f t="shared" si="202"/>
        <v>_LS1PS</v>
      </c>
      <c r="I2607" s="36" t="s">
        <v>3505</v>
      </c>
      <c r="J2607" s="36" t="s">
        <v>7138</v>
      </c>
      <c r="K2607" s="36" t="str">
        <f t="shared" si="203"/>
        <v>_PCENT</v>
      </c>
      <c r="L2607" s="36" t="s">
        <v>7139</v>
      </c>
      <c r="M2607" s="36" t="s">
        <v>7148</v>
      </c>
      <c r="N2607" s="36" t="str">
        <f t="shared" si="204"/>
        <v>_PCPRG</v>
      </c>
      <c r="O2607" s="36" t="s">
        <v>7149</v>
      </c>
      <c r="P2607" s="36" t="s">
        <v>7150</v>
      </c>
      <c r="Q2607" s="36" t="s">
        <v>7151</v>
      </c>
    </row>
    <row r="2608" spans="1:17">
      <c r="A2608" s="36" t="s">
        <v>10573</v>
      </c>
      <c r="B2608" s="36" t="str">
        <f t="shared" si="200"/>
        <v>_12969</v>
      </c>
      <c r="C2608" s="36" t="s">
        <v>7153</v>
      </c>
      <c r="D2608" s="36" t="s">
        <v>2835</v>
      </c>
      <c r="E2608" s="36" t="str">
        <f t="shared" si="201"/>
        <v>_COLLS</v>
      </c>
      <c r="F2608" s="36" t="s">
        <v>2836</v>
      </c>
      <c r="G2608" s="36" t="s">
        <v>3504</v>
      </c>
      <c r="H2608" s="36" t="str">
        <f t="shared" si="202"/>
        <v>_LS1PS</v>
      </c>
      <c r="I2608" s="36" t="s">
        <v>3505</v>
      </c>
      <c r="J2608" s="36" t="s">
        <v>7138</v>
      </c>
      <c r="K2608" s="36" t="str">
        <f t="shared" si="203"/>
        <v>_PCENT</v>
      </c>
      <c r="L2608" s="36" t="s">
        <v>7139</v>
      </c>
      <c r="M2608" s="36" t="s">
        <v>7148</v>
      </c>
      <c r="N2608" s="36" t="str">
        <f t="shared" si="204"/>
        <v>_PCPRG</v>
      </c>
      <c r="O2608" s="36" t="s">
        <v>7149</v>
      </c>
      <c r="P2608" s="36" t="s">
        <v>7150</v>
      </c>
      <c r="Q2608" s="36" t="s">
        <v>7151</v>
      </c>
    </row>
    <row r="2609" spans="1:17">
      <c r="A2609" s="36" t="s">
        <v>10574</v>
      </c>
      <c r="B2609" s="36" t="str">
        <f t="shared" si="200"/>
        <v>_12965</v>
      </c>
      <c r="C2609" s="36" t="s">
        <v>3556</v>
      </c>
      <c r="D2609" s="36" t="s">
        <v>2835</v>
      </c>
      <c r="E2609" s="36" t="str">
        <f t="shared" si="201"/>
        <v>_COLLS</v>
      </c>
      <c r="F2609" s="36" t="s">
        <v>2836</v>
      </c>
      <c r="G2609" s="36" t="s">
        <v>3504</v>
      </c>
      <c r="H2609" s="36" t="str">
        <f t="shared" si="202"/>
        <v>_LS1PS</v>
      </c>
      <c r="I2609" s="36" t="s">
        <v>3505</v>
      </c>
      <c r="J2609" s="36" t="s">
        <v>3550</v>
      </c>
      <c r="K2609" s="36" t="str">
        <f t="shared" si="203"/>
        <v>_PDPSD</v>
      </c>
      <c r="L2609" s="36" t="s">
        <v>3551</v>
      </c>
      <c r="M2609" s="36" t="s">
        <v>3552</v>
      </c>
      <c r="N2609" s="36" t="str">
        <f t="shared" si="204"/>
        <v>_PDADM</v>
      </c>
      <c r="O2609" s="36" t="s">
        <v>3553</v>
      </c>
      <c r="P2609" s="36" t="s">
        <v>3554</v>
      </c>
      <c r="Q2609" s="36" t="s">
        <v>3555</v>
      </c>
    </row>
    <row r="2610" spans="1:17">
      <c r="A2610" s="36" t="s">
        <v>10575</v>
      </c>
      <c r="B2610" s="36" t="str">
        <f t="shared" si="200"/>
        <v>_12967</v>
      </c>
      <c r="C2610" s="36" t="s">
        <v>3557</v>
      </c>
      <c r="D2610" s="36" t="s">
        <v>2835</v>
      </c>
      <c r="E2610" s="36" t="str">
        <f t="shared" si="201"/>
        <v>_COLLS</v>
      </c>
      <c r="F2610" s="36" t="s">
        <v>2836</v>
      </c>
      <c r="G2610" s="36" t="s">
        <v>3504</v>
      </c>
      <c r="H2610" s="36" t="str">
        <f t="shared" si="202"/>
        <v>_LS1PS</v>
      </c>
      <c r="I2610" s="36" t="s">
        <v>3505</v>
      </c>
      <c r="J2610" s="36" t="s">
        <v>3550</v>
      </c>
      <c r="K2610" s="36" t="str">
        <f t="shared" si="203"/>
        <v>_PDPSD</v>
      </c>
      <c r="L2610" s="36" t="s">
        <v>3551</v>
      </c>
      <c r="M2610" s="36" t="s">
        <v>3552</v>
      </c>
      <c r="N2610" s="36" t="str">
        <f t="shared" si="204"/>
        <v>_PDADM</v>
      </c>
      <c r="O2610" s="36" t="s">
        <v>3553</v>
      </c>
      <c r="P2610" s="36" t="s">
        <v>3554</v>
      </c>
      <c r="Q2610" s="36" t="s">
        <v>3555</v>
      </c>
    </row>
    <row r="2611" spans="1:17">
      <c r="A2611" s="36" t="s">
        <v>10576</v>
      </c>
      <c r="B2611" s="36" t="str">
        <f t="shared" si="200"/>
        <v>_12970</v>
      </c>
      <c r="C2611" s="36" t="s">
        <v>3558</v>
      </c>
      <c r="D2611" s="36" t="s">
        <v>2835</v>
      </c>
      <c r="E2611" s="36" t="str">
        <f t="shared" si="201"/>
        <v>_COLLS</v>
      </c>
      <c r="F2611" s="36" t="s">
        <v>2836</v>
      </c>
      <c r="G2611" s="36" t="s">
        <v>3504</v>
      </c>
      <c r="H2611" s="36" t="str">
        <f t="shared" si="202"/>
        <v>_LS1PS</v>
      </c>
      <c r="I2611" s="36" t="s">
        <v>3505</v>
      </c>
      <c r="J2611" s="36" t="s">
        <v>3550</v>
      </c>
      <c r="K2611" s="36" t="str">
        <f t="shared" si="203"/>
        <v>_PDPSD</v>
      </c>
      <c r="L2611" s="36" t="s">
        <v>3551</v>
      </c>
      <c r="M2611" s="36" t="s">
        <v>3552</v>
      </c>
      <c r="N2611" s="36" t="str">
        <f t="shared" si="204"/>
        <v>_PDADM</v>
      </c>
      <c r="O2611" s="36" t="s">
        <v>3553</v>
      </c>
      <c r="P2611" s="36" t="s">
        <v>3554</v>
      </c>
      <c r="Q2611" s="36" t="s">
        <v>3555</v>
      </c>
    </row>
    <row r="2612" spans="1:17">
      <c r="A2612" s="36" t="s">
        <v>12401</v>
      </c>
      <c r="B2612" s="36" t="str">
        <f t="shared" si="200"/>
        <v>_12971</v>
      </c>
      <c r="C2612" s="36" t="s">
        <v>12402</v>
      </c>
      <c r="D2612" s="36" t="s">
        <v>2835</v>
      </c>
      <c r="E2612" s="36" t="str">
        <f t="shared" si="201"/>
        <v>_COLLS</v>
      </c>
      <c r="F2612" s="36" t="s">
        <v>2836</v>
      </c>
      <c r="G2612" s="36" t="s">
        <v>3504</v>
      </c>
      <c r="H2612" s="36" t="str">
        <f t="shared" si="202"/>
        <v>_LS1PS</v>
      </c>
      <c r="I2612" s="36" t="s">
        <v>3505</v>
      </c>
      <c r="J2612" s="36" t="s">
        <v>3550</v>
      </c>
      <c r="K2612" s="36" t="str">
        <f t="shared" si="203"/>
        <v>_PDPSD</v>
      </c>
      <c r="L2612" s="36" t="s">
        <v>3551</v>
      </c>
      <c r="M2612" s="36" t="s">
        <v>3552</v>
      </c>
      <c r="N2612" s="36" t="str">
        <f t="shared" si="204"/>
        <v>_PDADM</v>
      </c>
      <c r="O2612" s="36" t="s">
        <v>3553</v>
      </c>
      <c r="P2612" s="36" t="s">
        <v>3554</v>
      </c>
      <c r="Q2612" s="36" t="s">
        <v>3555</v>
      </c>
    </row>
    <row r="2613" spans="1:17">
      <c r="A2613" s="36" t="s">
        <v>10577</v>
      </c>
      <c r="B2613" s="36" t="str">
        <f t="shared" si="200"/>
        <v>_12966</v>
      </c>
      <c r="C2613" s="36" t="s">
        <v>3561</v>
      </c>
      <c r="D2613" s="36" t="s">
        <v>2835</v>
      </c>
      <c r="E2613" s="36" t="str">
        <f t="shared" si="201"/>
        <v>_COLLS</v>
      </c>
      <c r="F2613" s="36" t="s">
        <v>2836</v>
      </c>
      <c r="G2613" s="36" t="s">
        <v>3504</v>
      </c>
      <c r="H2613" s="36" t="str">
        <f t="shared" si="202"/>
        <v>_LS1PS</v>
      </c>
      <c r="I2613" s="36" t="s">
        <v>3505</v>
      </c>
      <c r="J2613" s="36" t="s">
        <v>3550</v>
      </c>
      <c r="K2613" s="36" t="str">
        <f t="shared" si="203"/>
        <v>_PDPSD</v>
      </c>
      <c r="L2613" s="36" t="s">
        <v>3551</v>
      </c>
      <c r="M2613" s="36" t="s">
        <v>3552</v>
      </c>
      <c r="N2613" s="36" t="str">
        <f t="shared" si="204"/>
        <v>_PDADM</v>
      </c>
      <c r="O2613" s="36" t="s">
        <v>3553</v>
      </c>
      <c r="P2613" s="36" t="s">
        <v>3559</v>
      </c>
      <c r="Q2613" s="36" t="s">
        <v>3560</v>
      </c>
    </row>
    <row r="2614" spans="1:17">
      <c r="A2614" s="36" t="s">
        <v>10578</v>
      </c>
      <c r="B2614" s="36" t="str">
        <f t="shared" si="200"/>
        <v>_12995</v>
      </c>
      <c r="C2614" s="36" t="s">
        <v>3568</v>
      </c>
      <c r="D2614" s="36" t="s">
        <v>2835</v>
      </c>
      <c r="E2614" s="36" t="str">
        <f t="shared" si="201"/>
        <v>_COLLS</v>
      </c>
      <c r="F2614" s="36" t="s">
        <v>2836</v>
      </c>
      <c r="G2614" s="36" t="s">
        <v>3504</v>
      </c>
      <c r="H2614" s="36" t="str">
        <f t="shared" si="202"/>
        <v>_LS1PS</v>
      </c>
      <c r="I2614" s="36" t="s">
        <v>3505</v>
      </c>
      <c r="J2614" s="36" t="s">
        <v>3562</v>
      </c>
      <c r="K2614" s="36" t="str">
        <f t="shared" si="203"/>
        <v>_PGEGE</v>
      </c>
      <c r="L2614" s="36" t="s">
        <v>3563</v>
      </c>
      <c r="M2614" s="36" t="s">
        <v>3564</v>
      </c>
      <c r="N2614" s="36" t="str">
        <f t="shared" si="204"/>
        <v>_PGADM</v>
      </c>
      <c r="O2614" s="36" t="s">
        <v>3565</v>
      </c>
      <c r="P2614" s="36" t="s">
        <v>3566</v>
      </c>
      <c r="Q2614" s="36" t="s">
        <v>3567</v>
      </c>
    </row>
    <row r="2615" spans="1:17">
      <c r="A2615" s="36" t="s">
        <v>10579</v>
      </c>
      <c r="B2615" s="36" t="str">
        <f t="shared" si="200"/>
        <v>_12996</v>
      </c>
      <c r="C2615" s="36" t="s">
        <v>3573</v>
      </c>
      <c r="D2615" s="36" t="s">
        <v>2835</v>
      </c>
      <c r="E2615" s="36" t="str">
        <f t="shared" si="201"/>
        <v>_COLLS</v>
      </c>
      <c r="F2615" s="36" t="s">
        <v>2836</v>
      </c>
      <c r="G2615" s="36" t="s">
        <v>3504</v>
      </c>
      <c r="H2615" s="36" t="str">
        <f t="shared" si="202"/>
        <v>_LS1PS</v>
      </c>
      <c r="I2615" s="36" t="s">
        <v>3505</v>
      </c>
      <c r="J2615" s="36" t="s">
        <v>3562</v>
      </c>
      <c r="K2615" s="36" t="str">
        <f t="shared" si="203"/>
        <v>_PGEGE</v>
      </c>
      <c r="L2615" s="36" t="s">
        <v>3563</v>
      </c>
      <c r="M2615" s="36" t="s">
        <v>3569</v>
      </c>
      <c r="N2615" s="36" t="str">
        <f t="shared" si="204"/>
        <v>_PGETL</v>
      </c>
      <c r="O2615" s="36" t="s">
        <v>3570</v>
      </c>
      <c r="P2615" s="36" t="s">
        <v>3571</v>
      </c>
      <c r="Q2615" s="36" t="s">
        <v>3572</v>
      </c>
    </row>
    <row r="2616" spans="1:17">
      <c r="A2616" s="36" t="s">
        <v>10580</v>
      </c>
      <c r="B2616" s="36" t="str">
        <f t="shared" si="200"/>
        <v>_12997</v>
      </c>
      <c r="C2616" s="36" t="s">
        <v>3574</v>
      </c>
      <c r="D2616" s="36" t="s">
        <v>2835</v>
      </c>
      <c r="E2616" s="36" t="str">
        <f t="shared" si="201"/>
        <v>_COLLS</v>
      </c>
      <c r="F2616" s="36" t="s">
        <v>2836</v>
      </c>
      <c r="G2616" s="36" t="s">
        <v>3504</v>
      </c>
      <c r="H2616" s="36" t="str">
        <f t="shared" si="202"/>
        <v>_LS1PS</v>
      </c>
      <c r="I2616" s="36" t="s">
        <v>3505</v>
      </c>
      <c r="J2616" s="36" t="s">
        <v>3562</v>
      </c>
      <c r="K2616" s="36" t="str">
        <f t="shared" si="203"/>
        <v>_PGEGE</v>
      </c>
      <c r="L2616" s="36" t="s">
        <v>3563</v>
      </c>
      <c r="M2616" s="36" t="s">
        <v>3569</v>
      </c>
      <c r="N2616" s="36" t="str">
        <f t="shared" si="204"/>
        <v>_PGETL</v>
      </c>
      <c r="O2616" s="36" t="s">
        <v>3570</v>
      </c>
      <c r="P2616" s="36" t="s">
        <v>3571</v>
      </c>
      <c r="Q2616" s="36" t="s">
        <v>3572</v>
      </c>
    </row>
    <row r="2617" spans="1:17">
      <c r="A2617" s="36" t="s">
        <v>10581</v>
      </c>
      <c r="B2617" s="36" t="str">
        <f t="shared" si="200"/>
        <v>_13001</v>
      </c>
      <c r="C2617" s="36" t="s">
        <v>3575</v>
      </c>
      <c r="D2617" s="36" t="s">
        <v>2835</v>
      </c>
      <c r="E2617" s="36" t="str">
        <f t="shared" si="201"/>
        <v>_COLLS</v>
      </c>
      <c r="F2617" s="36" t="s">
        <v>2836</v>
      </c>
      <c r="G2617" s="36" t="s">
        <v>3504</v>
      </c>
      <c r="H2617" s="36" t="str">
        <f t="shared" si="202"/>
        <v>_LS1PS</v>
      </c>
      <c r="I2617" s="36" t="s">
        <v>3505</v>
      </c>
      <c r="J2617" s="36" t="s">
        <v>3562</v>
      </c>
      <c r="K2617" s="36" t="str">
        <f t="shared" si="203"/>
        <v>_PGEGE</v>
      </c>
      <c r="L2617" s="36" t="s">
        <v>3563</v>
      </c>
      <c r="M2617" s="36" t="s">
        <v>3569</v>
      </c>
      <c r="N2617" s="36" t="str">
        <f t="shared" si="204"/>
        <v>_PGETL</v>
      </c>
      <c r="O2617" s="36" t="s">
        <v>3570</v>
      </c>
      <c r="P2617" s="36" t="s">
        <v>3571</v>
      </c>
      <c r="Q2617" s="36" t="s">
        <v>3572</v>
      </c>
    </row>
    <row r="2618" spans="1:17">
      <c r="A2618" s="36" t="s">
        <v>10582</v>
      </c>
      <c r="B2618" s="36" t="str">
        <f t="shared" si="200"/>
        <v>_12998</v>
      </c>
      <c r="C2618" s="36" t="s">
        <v>3580</v>
      </c>
      <c r="D2618" s="36" t="s">
        <v>2835</v>
      </c>
      <c r="E2618" s="36" t="str">
        <f t="shared" si="201"/>
        <v>_COLLS</v>
      </c>
      <c r="F2618" s="36" t="s">
        <v>2836</v>
      </c>
      <c r="G2618" s="36" t="s">
        <v>3504</v>
      </c>
      <c r="H2618" s="36" t="str">
        <f t="shared" si="202"/>
        <v>_LS1PS</v>
      </c>
      <c r="I2618" s="36" t="s">
        <v>3505</v>
      </c>
      <c r="J2618" s="36" t="s">
        <v>3562</v>
      </c>
      <c r="K2618" s="36" t="str">
        <f t="shared" si="203"/>
        <v>_PGEGE</v>
      </c>
      <c r="L2618" s="36" t="s">
        <v>3563</v>
      </c>
      <c r="M2618" s="36" t="s">
        <v>3576</v>
      </c>
      <c r="N2618" s="36" t="str">
        <f t="shared" si="204"/>
        <v>_PGRES</v>
      </c>
      <c r="O2618" s="36" t="s">
        <v>3577</v>
      </c>
      <c r="P2618" s="36" t="s">
        <v>3578</v>
      </c>
      <c r="Q2618" s="36" t="s">
        <v>3579</v>
      </c>
    </row>
    <row r="2619" spans="1:17">
      <c r="A2619" s="36" t="s">
        <v>10583</v>
      </c>
      <c r="B2619" s="36" t="str">
        <f t="shared" si="200"/>
        <v>_12999</v>
      </c>
      <c r="C2619" s="36" t="s">
        <v>3581</v>
      </c>
      <c r="D2619" s="36" t="s">
        <v>2835</v>
      </c>
      <c r="E2619" s="36" t="str">
        <f t="shared" si="201"/>
        <v>_COLLS</v>
      </c>
      <c r="F2619" s="36" t="s">
        <v>2836</v>
      </c>
      <c r="G2619" s="36" t="s">
        <v>3504</v>
      </c>
      <c r="H2619" s="36" t="str">
        <f t="shared" si="202"/>
        <v>_LS1PS</v>
      </c>
      <c r="I2619" s="36" t="s">
        <v>3505</v>
      </c>
      <c r="J2619" s="36" t="s">
        <v>3562</v>
      </c>
      <c r="K2619" s="36" t="str">
        <f t="shared" si="203"/>
        <v>_PGEGE</v>
      </c>
      <c r="L2619" s="36" t="s">
        <v>3563</v>
      </c>
      <c r="M2619" s="36" t="s">
        <v>3576</v>
      </c>
      <c r="N2619" s="36" t="str">
        <f t="shared" si="204"/>
        <v>_PGRES</v>
      </c>
      <c r="O2619" s="36" t="s">
        <v>3577</v>
      </c>
      <c r="P2619" s="36" t="s">
        <v>3578</v>
      </c>
      <c r="Q2619" s="36" t="s">
        <v>3579</v>
      </c>
    </row>
    <row r="2620" spans="1:17">
      <c r="A2620" s="36" t="s">
        <v>10584</v>
      </c>
      <c r="B2620" s="36" t="str">
        <f t="shared" si="200"/>
        <v>_13000</v>
      </c>
      <c r="C2620" s="36" t="s">
        <v>3582</v>
      </c>
      <c r="D2620" s="36" t="s">
        <v>2835</v>
      </c>
      <c r="E2620" s="36" t="str">
        <f t="shared" si="201"/>
        <v>_COLLS</v>
      </c>
      <c r="F2620" s="36" t="s">
        <v>2836</v>
      </c>
      <c r="G2620" s="36" t="s">
        <v>3504</v>
      </c>
      <c r="H2620" s="36" t="str">
        <f t="shared" si="202"/>
        <v>_LS1PS</v>
      </c>
      <c r="I2620" s="36" t="s">
        <v>3505</v>
      </c>
      <c r="J2620" s="36" t="s">
        <v>3562</v>
      </c>
      <c r="K2620" s="36" t="str">
        <f t="shared" si="203"/>
        <v>_PGEGE</v>
      </c>
      <c r="L2620" s="36" t="s">
        <v>3563</v>
      </c>
      <c r="M2620" s="36" t="s">
        <v>3576</v>
      </c>
      <c r="N2620" s="36" t="str">
        <f t="shared" si="204"/>
        <v>_PGRES</v>
      </c>
      <c r="O2620" s="36" t="s">
        <v>3577</v>
      </c>
      <c r="P2620" s="36" t="s">
        <v>3578</v>
      </c>
      <c r="Q2620" s="36" t="s">
        <v>3579</v>
      </c>
    </row>
    <row r="2621" spans="1:17">
      <c r="A2621" s="36" t="s">
        <v>10585</v>
      </c>
      <c r="B2621" s="36" t="str">
        <f t="shared" si="200"/>
        <v>_13021</v>
      </c>
      <c r="C2621" s="36" t="s">
        <v>3587</v>
      </c>
      <c r="D2621" s="36" t="s">
        <v>2835</v>
      </c>
      <c r="E2621" s="36" t="str">
        <f t="shared" si="201"/>
        <v>_COLLS</v>
      </c>
      <c r="F2621" s="36" t="s">
        <v>2836</v>
      </c>
      <c r="G2621" s="36" t="s">
        <v>3504</v>
      </c>
      <c r="H2621" s="36" t="str">
        <f t="shared" si="202"/>
        <v>_LS1PS</v>
      </c>
      <c r="I2621" s="36" t="s">
        <v>3505</v>
      </c>
      <c r="J2621" s="36" t="s">
        <v>3562</v>
      </c>
      <c r="K2621" s="36" t="str">
        <f t="shared" si="203"/>
        <v>_PGEGE</v>
      </c>
      <c r="L2621" s="36" t="s">
        <v>3563</v>
      </c>
      <c r="M2621" s="36" t="s">
        <v>3583</v>
      </c>
      <c r="N2621" s="36" t="str">
        <f t="shared" si="204"/>
        <v>_PGRSV</v>
      </c>
      <c r="O2621" s="36" t="s">
        <v>3584</v>
      </c>
      <c r="P2621" s="36" t="s">
        <v>3585</v>
      </c>
      <c r="Q2621" s="36" t="s">
        <v>3586</v>
      </c>
    </row>
    <row r="2622" spans="1:17">
      <c r="A2622" s="36" t="s">
        <v>10586</v>
      </c>
      <c r="B2622" s="36" t="str">
        <f t="shared" si="200"/>
        <v>_13050</v>
      </c>
      <c r="C2622" s="36" t="s">
        <v>3594</v>
      </c>
      <c r="D2622" s="36" t="s">
        <v>2835</v>
      </c>
      <c r="E2622" s="36" t="str">
        <f t="shared" si="201"/>
        <v>_COLLS</v>
      </c>
      <c r="F2622" s="36" t="s">
        <v>2836</v>
      </c>
      <c r="G2622" s="36" t="s">
        <v>3504</v>
      </c>
      <c r="H2622" s="36" t="str">
        <f t="shared" si="202"/>
        <v>_LS1PS</v>
      </c>
      <c r="I2622" s="36" t="s">
        <v>3505</v>
      </c>
      <c r="J2622" s="36" t="s">
        <v>3588</v>
      </c>
      <c r="K2622" s="36" t="str">
        <f t="shared" si="203"/>
        <v>_PHYSI</v>
      </c>
      <c r="L2622" s="36" t="s">
        <v>3589</v>
      </c>
      <c r="M2622" s="36" t="s">
        <v>3590</v>
      </c>
      <c r="N2622" s="36" t="str">
        <f t="shared" si="204"/>
        <v>_PHADM</v>
      </c>
      <c r="O2622" s="36" t="s">
        <v>3591</v>
      </c>
      <c r="P2622" s="36" t="s">
        <v>3592</v>
      </c>
      <c r="Q2622" s="36" t="s">
        <v>3593</v>
      </c>
    </row>
    <row r="2623" spans="1:17">
      <c r="A2623" s="36" t="s">
        <v>10587</v>
      </c>
      <c r="B2623" s="36" t="str">
        <f t="shared" si="200"/>
        <v>_13057</v>
      </c>
      <c r="C2623" s="36" t="s">
        <v>3595</v>
      </c>
      <c r="D2623" s="36" t="s">
        <v>2835</v>
      </c>
      <c r="E2623" s="36" t="str">
        <f t="shared" si="201"/>
        <v>_COLLS</v>
      </c>
      <c r="F2623" s="36" t="s">
        <v>2836</v>
      </c>
      <c r="G2623" s="36" t="s">
        <v>3504</v>
      </c>
      <c r="H2623" s="36" t="str">
        <f t="shared" si="202"/>
        <v>_LS1PS</v>
      </c>
      <c r="I2623" s="36" t="s">
        <v>3505</v>
      </c>
      <c r="J2623" s="36" t="s">
        <v>3588</v>
      </c>
      <c r="K2623" s="36" t="str">
        <f t="shared" si="203"/>
        <v>_PHYSI</v>
      </c>
      <c r="L2623" s="36" t="s">
        <v>3589</v>
      </c>
      <c r="M2623" s="36" t="s">
        <v>3590</v>
      </c>
      <c r="N2623" s="36" t="str">
        <f t="shared" si="204"/>
        <v>_PHADM</v>
      </c>
      <c r="O2623" s="36" t="s">
        <v>3591</v>
      </c>
      <c r="P2623" s="36" t="s">
        <v>3592</v>
      </c>
      <c r="Q2623" s="36" t="s">
        <v>3593</v>
      </c>
    </row>
    <row r="2624" spans="1:17">
      <c r="A2624" s="36" t="s">
        <v>10588</v>
      </c>
      <c r="B2624" s="36" t="str">
        <f t="shared" si="200"/>
        <v>_13081</v>
      </c>
      <c r="C2624" s="36" t="s">
        <v>3596</v>
      </c>
      <c r="D2624" s="36" t="s">
        <v>2835</v>
      </c>
      <c r="E2624" s="36" t="str">
        <f t="shared" si="201"/>
        <v>_COLLS</v>
      </c>
      <c r="F2624" s="36" t="s">
        <v>2836</v>
      </c>
      <c r="G2624" s="36" t="s">
        <v>3504</v>
      </c>
      <c r="H2624" s="36" t="str">
        <f t="shared" si="202"/>
        <v>_LS1PS</v>
      </c>
      <c r="I2624" s="36" t="s">
        <v>3505</v>
      </c>
      <c r="J2624" s="36" t="s">
        <v>3588</v>
      </c>
      <c r="K2624" s="36" t="str">
        <f t="shared" si="203"/>
        <v>_PHYSI</v>
      </c>
      <c r="L2624" s="36" t="s">
        <v>3589</v>
      </c>
      <c r="M2624" s="36" t="s">
        <v>3590</v>
      </c>
      <c r="N2624" s="36" t="str">
        <f t="shared" si="204"/>
        <v>_PHADM</v>
      </c>
      <c r="O2624" s="36" t="s">
        <v>3591</v>
      </c>
      <c r="P2624" s="36" t="s">
        <v>3592</v>
      </c>
      <c r="Q2624" s="36" t="s">
        <v>3593</v>
      </c>
    </row>
    <row r="2625" spans="1:17">
      <c r="A2625" s="36" t="s">
        <v>10589</v>
      </c>
      <c r="B2625" s="36" t="str">
        <f t="shared" si="200"/>
        <v>_13082</v>
      </c>
      <c r="C2625" s="36" t="s">
        <v>3597</v>
      </c>
      <c r="D2625" s="36" t="s">
        <v>2835</v>
      </c>
      <c r="E2625" s="36" t="str">
        <f t="shared" si="201"/>
        <v>_COLLS</v>
      </c>
      <c r="F2625" s="36" t="s">
        <v>2836</v>
      </c>
      <c r="G2625" s="36" t="s">
        <v>3504</v>
      </c>
      <c r="H2625" s="36" t="str">
        <f t="shared" si="202"/>
        <v>_LS1PS</v>
      </c>
      <c r="I2625" s="36" t="s">
        <v>3505</v>
      </c>
      <c r="J2625" s="36" t="s">
        <v>3588</v>
      </c>
      <c r="K2625" s="36" t="str">
        <f t="shared" si="203"/>
        <v>_PHYSI</v>
      </c>
      <c r="L2625" s="36" t="s">
        <v>3589</v>
      </c>
      <c r="M2625" s="36" t="s">
        <v>3590</v>
      </c>
      <c r="N2625" s="36" t="str">
        <f t="shared" si="204"/>
        <v>_PHADM</v>
      </c>
      <c r="O2625" s="36" t="s">
        <v>3591</v>
      </c>
      <c r="P2625" s="36" t="s">
        <v>3592</v>
      </c>
      <c r="Q2625" s="36" t="s">
        <v>3593</v>
      </c>
    </row>
    <row r="2626" spans="1:17">
      <c r="A2626" s="36" t="s">
        <v>10590</v>
      </c>
      <c r="B2626" s="36" t="str">
        <f t="shared" si="200"/>
        <v>_13083</v>
      </c>
      <c r="C2626" s="36" t="s">
        <v>3598</v>
      </c>
      <c r="D2626" s="36" t="s">
        <v>2835</v>
      </c>
      <c r="E2626" s="36" t="str">
        <f t="shared" si="201"/>
        <v>_COLLS</v>
      </c>
      <c r="F2626" s="36" t="s">
        <v>2836</v>
      </c>
      <c r="G2626" s="36" t="s">
        <v>3504</v>
      </c>
      <c r="H2626" s="36" t="str">
        <f t="shared" si="202"/>
        <v>_LS1PS</v>
      </c>
      <c r="I2626" s="36" t="s">
        <v>3505</v>
      </c>
      <c r="J2626" s="36" t="s">
        <v>3588</v>
      </c>
      <c r="K2626" s="36" t="str">
        <f t="shared" si="203"/>
        <v>_PHYSI</v>
      </c>
      <c r="L2626" s="36" t="s">
        <v>3589</v>
      </c>
      <c r="M2626" s="36" t="s">
        <v>3590</v>
      </c>
      <c r="N2626" s="36" t="str">
        <f t="shared" si="204"/>
        <v>_PHADM</v>
      </c>
      <c r="O2626" s="36" t="s">
        <v>3591</v>
      </c>
      <c r="P2626" s="36" t="s">
        <v>3592</v>
      </c>
      <c r="Q2626" s="36" t="s">
        <v>3593</v>
      </c>
    </row>
    <row r="2627" spans="1:17">
      <c r="A2627" s="36" t="s">
        <v>10591</v>
      </c>
      <c r="B2627" s="36" t="str">
        <f t="shared" si="200"/>
        <v>_31668</v>
      </c>
      <c r="C2627" s="36" t="s">
        <v>3599</v>
      </c>
      <c r="D2627" s="36" t="s">
        <v>2835</v>
      </c>
      <c r="E2627" s="36" t="str">
        <f t="shared" si="201"/>
        <v>_COLLS</v>
      </c>
      <c r="F2627" s="36" t="s">
        <v>2836</v>
      </c>
      <c r="G2627" s="36" t="s">
        <v>3504</v>
      </c>
      <c r="H2627" s="36" t="str">
        <f t="shared" si="202"/>
        <v>_LS1PS</v>
      </c>
      <c r="I2627" s="36" t="s">
        <v>3505</v>
      </c>
      <c r="J2627" s="36" t="s">
        <v>3588</v>
      </c>
      <c r="K2627" s="36" t="str">
        <f t="shared" si="203"/>
        <v>_PHYSI</v>
      </c>
      <c r="L2627" s="36" t="s">
        <v>3589</v>
      </c>
      <c r="M2627" s="36" t="s">
        <v>3590</v>
      </c>
      <c r="N2627" s="36" t="str">
        <f t="shared" si="204"/>
        <v>_PHADM</v>
      </c>
      <c r="O2627" s="36" t="s">
        <v>3591</v>
      </c>
      <c r="P2627" s="36" t="s">
        <v>3592</v>
      </c>
      <c r="Q2627" s="36" t="s">
        <v>3593</v>
      </c>
    </row>
    <row r="2628" spans="1:17">
      <c r="A2628" s="36" t="s">
        <v>10592</v>
      </c>
      <c r="B2628" s="36" t="str">
        <f t="shared" ref="B2628:B2691" si="205">"_"&amp;A2628</f>
        <v>_13084</v>
      </c>
      <c r="C2628" s="36" t="s">
        <v>3602</v>
      </c>
      <c r="D2628" s="36" t="s">
        <v>2835</v>
      </c>
      <c r="E2628" s="36" t="str">
        <f t="shared" ref="E2628:E2691" si="206">"_"&amp;D2628</f>
        <v>_COLLS</v>
      </c>
      <c r="F2628" s="36" t="s">
        <v>2836</v>
      </c>
      <c r="G2628" s="36" t="s">
        <v>3504</v>
      </c>
      <c r="H2628" s="36" t="str">
        <f t="shared" ref="H2628:H2691" si="207">"_"&amp;G2628</f>
        <v>_LS1PS</v>
      </c>
      <c r="I2628" s="36" t="s">
        <v>3505</v>
      </c>
      <c r="J2628" s="36" t="s">
        <v>3588</v>
      </c>
      <c r="K2628" s="36" t="str">
        <f t="shared" ref="K2628:K2691" si="208">"_"&amp;J2628</f>
        <v>_PHYSI</v>
      </c>
      <c r="L2628" s="36" t="s">
        <v>3589</v>
      </c>
      <c r="M2628" s="36" t="s">
        <v>3590</v>
      </c>
      <c r="N2628" s="36" t="str">
        <f t="shared" ref="N2628:N2691" si="209">"_"&amp;M2628</f>
        <v>_PHADM</v>
      </c>
      <c r="O2628" s="36" t="s">
        <v>3591</v>
      </c>
      <c r="P2628" s="36" t="s">
        <v>3600</v>
      </c>
      <c r="Q2628" s="36" t="s">
        <v>3601</v>
      </c>
    </row>
    <row r="2629" spans="1:17">
      <c r="A2629" s="36" t="s">
        <v>10593</v>
      </c>
      <c r="B2629" s="36" t="str">
        <f t="shared" si="205"/>
        <v>_31665</v>
      </c>
      <c r="C2629" s="36" t="s">
        <v>3603</v>
      </c>
      <c r="D2629" s="36" t="s">
        <v>2835</v>
      </c>
      <c r="E2629" s="36" t="str">
        <f t="shared" si="206"/>
        <v>_COLLS</v>
      </c>
      <c r="F2629" s="36" t="s">
        <v>2836</v>
      </c>
      <c r="G2629" s="36" t="s">
        <v>3504</v>
      </c>
      <c r="H2629" s="36" t="str">
        <f t="shared" si="207"/>
        <v>_LS1PS</v>
      </c>
      <c r="I2629" s="36" t="s">
        <v>3505</v>
      </c>
      <c r="J2629" s="36" t="s">
        <v>3588</v>
      </c>
      <c r="K2629" s="36" t="str">
        <f t="shared" si="208"/>
        <v>_PHYSI</v>
      </c>
      <c r="L2629" s="36" t="s">
        <v>3589</v>
      </c>
      <c r="M2629" s="36" t="s">
        <v>3590</v>
      </c>
      <c r="N2629" s="36" t="str">
        <f t="shared" si="209"/>
        <v>_PHADM</v>
      </c>
      <c r="O2629" s="36" t="s">
        <v>3591</v>
      </c>
      <c r="P2629" s="36" t="s">
        <v>3600</v>
      </c>
      <c r="Q2629" s="36" t="s">
        <v>3601</v>
      </c>
    </row>
    <row r="2630" spans="1:17">
      <c r="A2630" s="36" t="s">
        <v>10594</v>
      </c>
      <c r="B2630" s="36" t="str">
        <f t="shared" si="205"/>
        <v>_31669</v>
      </c>
      <c r="C2630" s="36" t="s">
        <v>3604</v>
      </c>
      <c r="D2630" s="36" t="s">
        <v>2835</v>
      </c>
      <c r="E2630" s="36" t="str">
        <f t="shared" si="206"/>
        <v>_COLLS</v>
      </c>
      <c r="F2630" s="36" t="s">
        <v>2836</v>
      </c>
      <c r="G2630" s="36" t="s">
        <v>3504</v>
      </c>
      <c r="H2630" s="36" t="str">
        <f t="shared" si="207"/>
        <v>_LS1PS</v>
      </c>
      <c r="I2630" s="36" t="s">
        <v>3505</v>
      </c>
      <c r="J2630" s="36" t="s">
        <v>3588</v>
      </c>
      <c r="K2630" s="36" t="str">
        <f t="shared" si="208"/>
        <v>_PHYSI</v>
      </c>
      <c r="L2630" s="36" t="s">
        <v>3589</v>
      </c>
      <c r="M2630" s="36" t="s">
        <v>3590</v>
      </c>
      <c r="N2630" s="36" t="str">
        <f t="shared" si="209"/>
        <v>_PHADM</v>
      </c>
      <c r="O2630" s="36" t="s">
        <v>3591</v>
      </c>
      <c r="P2630" s="36" t="s">
        <v>3600</v>
      </c>
      <c r="Q2630" s="36" t="s">
        <v>3601</v>
      </c>
    </row>
    <row r="2631" spans="1:17">
      <c r="A2631" s="36" t="s">
        <v>10595</v>
      </c>
      <c r="B2631" s="36" t="str">
        <f t="shared" si="205"/>
        <v>_13052</v>
      </c>
      <c r="C2631" s="36" t="s">
        <v>3609</v>
      </c>
      <c r="D2631" s="36" t="s">
        <v>2835</v>
      </c>
      <c r="E2631" s="36" t="str">
        <f t="shared" si="206"/>
        <v>_COLLS</v>
      </c>
      <c r="F2631" s="36" t="s">
        <v>2836</v>
      </c>
      <c r="G2631" s="36" t="s">
        <v>3504</v>
      </c>
      <c r="H2631" s="36" t="str">
        <f t="shared" si="207"/>
        <v>_LS1PS</v>
      </c>
      <c r="I2631" s="36" t="s">
        <v>3505</v>
      </c>
      <c r="J2631" s="36" t="s">
        <v>3588</v>
      </c>
      <c r="K2631" s="36" t="str">
        <f t="shared" si="208"/>
        <v>_PHYSI</v>
      </c>
      <c r="L2631" s="36" t="s">
        <v>3589</v>
      </c>
      <c r="M2631" s="36" t="s">
        <v>3605</v>
      </c>
      <c r="N2631" s="36" t="str">
        <f t="shared" si="209"/>
        <v>_PHFAC</v>
      </c>
      <c r="O2631" s="36" t="s">
        <v>3606</v>
      </c>
      <c r="P2631" s="36" t="s">
        <v>3607</v>
      </c>
      <c r="Q2631" s="36" t="s">
        <v>3608</v>
      </c>
    </row>
    <row r="2632" spans="1:17">
      <c r="A2632" s="36" t="s">
        <v>10596</v>
      </c>
      <c r="B2632" s="36" t="str">
        <f t="shared" si="205"/>
        <v>_13051</v>
      </c>
      <c r="C2632" s="36" t="s">
        <v>3614</v>
      </c>
      <c r="D2632" s="36" t="s">
        <v>2835</v>
      </c>
      <c r="E2632" s="36" t="str">
        <f t="shared" si="206"/>
        <v>_COLLS</v>
      </c>
      <c r="F2632" s="36" t="s">
        <v>2836</v>
      </c>
      <c r="G2632" s="36" t="s">
        <v>3504</v>
      </c>
      <c r="H2632" s="36" t="str">
        <f t="shared" si="207"/>
        <v>_LS1PS</v>
      </c>
      <c r="I2632" s="36" t="s">
        <v>3505</v>
      </c>
      <c r="J2632" s="36" t="s">
        <v>3588</v>
      </c>
      <c r="K2632" s="36" t="str">
        <f t="shared" si="208"/>
        <v>_PHYSI</v>
      </c>
      <c r="L2632" s="36" t="s">
        <v>3589</v>
      </c>
      <c r="M2632" s="36" t="s">
        <v>3610</v>
      </c>
      <c r="N2632" s="36" t="str">
        <f t="shared" si="209"/>
        <v>_PHPTL</v>
      </c>
      <c r="O2632" s="36" t="s">
        <v>3611</v>
      </c>
      <c r="P2632" s="36" t="s">
        <v>3612</v>
      </c>
      <c r="Q2632" s="36" t="s">
        <v>3613</v>
      </c>
    </row>
    <row r="2633" spans="1:17">
      <c r="A2633" s="36" t="s">
        <v>10597</v>
      </c>
      <c r="B2633" s="36" t="str">
        <f t="shared" si="205"/>
        <v>_13053</v>
      </c>
      <c r="C2633" s="36" t="s">
        <v>3615</v>
      </c>
      <c r="D2633" s="36" t="s">
        <v>2835</v>
      </c>
      <c r="E2633" s="36" t="str">
        <f t="shared" si="206"/>
        <v>_COLLS</v>
      </c>
      <c r="F2633" s="36" t="s">
        <v>2836</v>
      </c>
      <c r="G2633" s="36" t="s">
        <v>3504</v>
      </c>
      <c r="H2633" s="36" t="str">
        <f t="shared" si="207"/>
        <v>_LS1PS</v>
      </c>
      <c r="I2633" s="36" t="s">
        <v>3505</v>
      </c>
      <c r="J2633" s="36" t="s">
        <v>3588</v>
      </c>
      <c r="K2633" s="36" t="str">
        <f t="shared" si="208"/>
        <v>_PHYSI</v>
      </c>
      <c r="L2633" s="36" t="s">
        <v>3589</v>
      </c>
      <c r="M2633" s="36" t="s">
        <v>3610</v>
      </c>
      <c r="N2633" s="36" t="str">
        <f t="shared" si="209"/>
        <v>_PHPTL</v>
      </c>
      <c r="O2633" s="36" t="s">
        <v>3611</v>
      </c>
      <c r="P2633" s="36" t="s">
        <v>3612</v>
      </c>
      <c r="Q2633" s="36" t="s">
        <v>3613</v>
      </c>
    </row>
    <row r="2634" spans="1:17">
      <c r="A2634" s="36" t="s">
        <v>10598</v>
      </c>
      <c r="B2634" s="36" t="str">
        <f t="shared" si="205"/>
        <v>_13054</v>
      </c>
      <c r="C2634" s="36" t="s">
        <v>3616</v>
      </c>
      <c r="D2634" s="36" t="s">
        <v>2835</v>
      </c>
      <c r="E2634" s="36" t="str">
        <f t="shared" si="206"/>
        <v>_COLLS</v>
      </c>
      <c r="F2634" s="36" t="s">
        <v>2836</v>
      </c>
      <c r="G2634" s="36" t="s">
        <v>3504</v>
      </c>
      <c r="H2634" s="36" t="str">
        <f t="shared" si="207"/>
        <v>_LS1PS</v>
      </c>
      <c r="I2634" s="36" t="s">
        <v>3505</v>
      </c>
      <c r="J2634" s="36" t="s">
        <v>3588</v>
      </c>
      <c r="K2634" s="36" t="str">
        <f t="shared" si="208"/>
        <v>_PHYSI</v>
      </c>
      <c r="L2634" s="36" t="s">
        <v>3589</v>
      </c>
      <c r="M2634" s="36" t="s">
        <v>3610</v>
      </c>
      <c r="N2634" s="36" t="str">
        <f t="shared" si="209"/>
        <v>_PHPTL</v>
      </c>
      <c r="O2634" s="36" t="s">
        <v>3611</v>
      </c>
      <c r="P2634" s="36" t="s">
        <v>3612</v>
      </c>
      <c r="Q2634" s="36" t="s">
        <v>3613</v>
      </c>
    </row>
    <row r="2635" spans="1:17">
      <c r="A2635" s="36" t="s">
        <v>10599</v>
      </c>
      <c r="B2635" s="36" t="str">
        <f t="shared" si="205"/>
        <v>_13055</v>
      </c>
      <c r="C2635" s="36" t="s">
        <v>3617</v>
      </c>
      <c r="D2635" s="36" t="s">
        <v>2835</v>
      </c>
      <c r="E2635" s="36" t="str">
        <f t="shared" si="206"/>
        <v>_COLLS</v>
      </c>
      <c r="F2635" s="36" t="s">
        <v>2836</v>
      </c>
      <c r="G2635" s="36" t="s">
        <v>3504</v>
      </c>
      <c r="H2635" s="36" t="str">
        <f t="shared" si="207"/>
        <v>_LS1PS</v>
      </c>
      <c r="I2635" s="36" t="s">
        <v>3505</v>
      </c>
      <c r="J2635" s="36" t="s">
        <v>3588</v>
      </c>
      <c r="K2635" s="36" t="str">
        <f t="shared" si="208"/>
        <v>_PHYSI</v>
      </c>
      <c r="L2635" s="36" t="s">
        <v>3589</v>
      </c>
      <c r="M2635" s="36" t="s">
        <v>3610</v>
      </c>
      <c r="N2635" s="36" t="str">
        <f t="shared" si="209"/>
        <v>_PHPTL</v>
      </c>
      <c r="O2635" s="36" t="s">
        <v>3611</v>
      </c>
      <c r="P2635" s="36" t="s">
        <v>3612</v>
      </c>
      <c r="Q2635" s="36" t="s">
        <v>3613</v>
      </c>
    </row>
    <row r="2636" spans="1:17">
      <c r="A2636" s="36" t="s">
        <v>10600</v>
      </c>
      <c r="B2636" s="36" t="str">
        <f t="shared" si="205"/>
        <v>_31666</v>
      </c>
      <c r="C2636" s="36" t="s">
        <v>3618</v>
      </c>
      <c r="D2636" s="36" t="s">
        <v>2835</v>
      </c>
      <c r="E2636" s="36" t="str">
        <f t="shared" si="206"/>
        <v>_COLLS</v>
      </c>
      <c r="F2636" s="36" t="s">
        <v>2836</v>
      </c>
      <c r="G2636" s="36" t="s">
        <v>3504</v>
      </c>
      <c r="H2636" s="36" t="str">
        <f t="shared" si="207"/>
        <v>_LS1PS</v>
      </c>
      <c r="I2636" s="36" t="s">
        <v>3505</v>
      </c>
      <c r="J2636" s="36" t="s">
        <v>3588</v>
      </c>
      <c r="K2636" s="36" t="str">
        <f t="shared" si="208"/>
        <v>_PHYSI</v>
      </c>
      <c r="L2636" s="36" t="s">
        <v>3589</v>
      </c>
      <c r="M2636" s="36" t="s">
        <v>3610</v>
      </c>
      <c r="N2636" s="36" t="str">
        <f t="shared" si="209"/>
        <v>_PHPTL</v>
      </c>
      <c r="O2636" s="36" t="s">
        <v>3611</v>
      </c>
      <c r="P2636" s="36" t="s">
        <v>3612</v>
      </c>
      <c r="Q2636" s="36" t="s">
        <v>3613</v>
      </c>
    </row>
    <row r="2637" spans="1:17">
      <c r="A2637" s="36" t="s">
        <v>10601</v>
      </c>
      <c r="B2637" s="36" t="str">
        <f t="shared" si="205"/>
        <v>_31667</v>
      </c>
      <c r="C2637" s="36" t="s">
        <v>3619</v>
      </c>
      <c r="D2637" s="36" t="s">
        <v>2835</v>
      </c>
      <c r="E2637" s="36" t="str">
        <f t="shared" si="206"/>
        <v>_COLLS</v>
      </c>
      <c r="F2637" s="36" t="s">
        <v>2836</v>
      </c>
      <c r="G2637" s="36" t="s">
        <v>3504</v>
      </c>
      <c r="H2637" s="36" t="str">
        <f t="shared" si="207"/>
        <v>_LS1PS</v>
      </c>
      <c r="I2637" s="36" t="s">
        <v>3505</v>
      </c>
      <c r="J2637" s="36" t="s">
        <v>3588</v>
      </c>
      <c r="K2637" s="36" t="str">
        <f t="shared" si="208"/>
        <v>_PHYSI</v>
      </c>
      <c r="L2637" s="36" t="s">
        <v>3589</v>
      </c>
      <c r="M2637" s="36" t="s">
        <v>3610</v>
      </c>
      <c r="N2637" s="36" t="str">
        <f t="shared" si="209"/>
        <v>_PHPTL</v>
      </c>
      <c r="O2637" s="36" t="s">
        <v>3611</v>
      </c>
      <c r="P2637" s="36" t="s">
        <v>3612</v>
      </c>
      <c r="Q2637" s="36" t="s">
        <v>3613</v>
      </c>
    </row>
    <row r="2638" spans="1:17">
      <c r="A2638" s="36" t="s">
        <v>10602</v>
      </c>
      <c r="B2638" s="36" t="str">
        <f t="shared" si="205"/>
        <v>_13056</v>
      </c>
      <c r="C2638" s="36" t="s">
        <v>3624</v>
      </c>
      <c r="D2638" s="36" t="s">
        <v>2835</v>
      </c>
      <c r="E2638" s="36" t="str">
        <f t="shared" si="206"/>
        <v>_COLLS</v>
      </c>
      <c r="F2638" s="36" t="s">
        <v>2836</v>
      </c>
      <c r="G2638" s="36" t="s">
        <v>3504</v>
      </c>
      <c r="H2638" s="36" t="str">
        <f t="shared" si="207"/>
        <v>_LS1PS</v>
      </c>
      <c r="I2638" s="36" t="s">
        <v>3505</v>
      </c>
      <c r="J2638" s="36" t="s">
        <v>3588</v>
      </c>
      <c r="K2638" s="36" t="str">
        <f t="shared" si="208"/>
        <v>_PHYSI</v>
      </c>
      <c r="L2638" s="36" t="s">
        <v>3589</v>
      </c>
      <c r="M2638" s="36" t="s">
        <v>3620</v>
      </c>
      <c r="N2638" s="36" t="str">
        <f t="shared" si="209"/>
        <v>_PHRES</v>
      </c>
      <c r="O2638" s="36" t="s">
        <v>3621</v>
      </c>
      <c r="P2638" s="36" t="s">
        <v>3622</v>
      </c>
      <c r="Q2638" s="36" t="s">
        <v>3623</v>
      </c>
    </row>
    <row r="2639" spans="1:17">
      <c r="A2639" s="36" t="s">
        <v>10603</v>
      </c>
      <c r="B2639" s="36" t="str">
        <f t="shared" si="205"/>
        <v>_13058</v>
      </c>
      <c r="C2639" s="36" t="s">
        <v>3625</v>
      </c>
      <c r="D2639" s="36" t="s">
        <v>2835</v>
      </c>
      <c r="E2639" s="36" t="str">
        <f t="shared" si="206"/>
        <v>_COLLS</v>
      </c>
      <c r="F2639" s="36" t="s">
        <v>2836</v>
      </c>
      <c r="G2639" s="36" t="s">
        <v>3504</v>
      </c>
      <c r="H2639" s="36" t="str">
        <f t="shared" si="207"/>
        <v>_LS1PS</v>
      </c>
      <c r="I2639" s="36" t="s">
        <v>3505</v>
      </c>
      <c r="J2639" s="36" t="s">
        <v>3588</v>
      </c>
      <c r="K2639" s="36" t="str">
        <f t="shared" si="208"/>
        <v>_PHYSI</v>
      </c>
      <c r="L2639" s="36" t="s">
        <v>3589</v>
      </c>
      <c r="M2639" s="36" t="s">
        <v>3620</v>
      </c>
      <c r="N2639" s="36" t="str">
        <f t="shared" si="209"/>
        <v>_PHRES</v>
      </c>
      <c r="O2639" s="36" t="s">
        <v>3621</v>
      </c>
      <c r="P2639" s="36" t="s">
        <v>3622</v>
      </c>
      <c r="Q2639" s="36" t="s">
        <v>3623</v>
      </c>
    </row>
    <row r="2640" spans="1:17">
      <c r="A2640" s="36" t="s">
        <v>10604</v>
      </c>
      <c r="B2640" s="36" t="str">
        <f t="shared" si="205"/>
        <v>_13059</v>
      </c>
      <c r="C2640" s="36" t="s">
        <v>3626</v>
      </c>
      <c r="D2640" s="36" t="s">
        <v>2835</v>
      </c>
      <c r="E2640" s="36" t="str">
        <f t="shared" si="206"/>
        <v>_COLLS</v>
      </c>
      <c r="F2640" s="36" t="s">
        <v>2836</v>
      </c>
      <c r="G2640" s="36" t="s">
        <v>3504</v>
      </c>
      <c r="H2640" s="36" t="str">
        <f t="shared" si="207"/>
        <v>_LS1PS</v>
      </c>
      <c r="I2640" s="36" t="s">
        <v>3505</v>
      </c>
      <c r="J2640" s="36" t="s">
        <v>3588</v>
      </c>
      <c r="K2640" s="36" t="str">
        <f t="shared" si="208"/>
        <v>_PHYSI</v>
      </c>
      <c r="L2640" s="36" t="s">
        <v>3589</v>
      </c>
      <c r="M2640" s="36" t="s">
        <v>3620</v>
      </c>
      <c r="N2640" s="36" t="str">
        <f t="shared" si="209"/>
        <v>_PHRES</v>
      </c>
      <c r="O2640" s="36" t="s">
        <v>3621</v>
      </c>
      <c r="P2640" s="36" t="s">
        <v>3622</v>
      </c>
      <c r="Q2640" s="36" t="s">
        <v>3623</v>
      </c>
    </row>
    <row r="2641" spans="1:17">
      <c r="A2641" s="36" t="s">
        <v>10605</v>
      </c>
      <c r="B2641" s="36" t="str">
        <f t="shared" si="205"/>
        <v>_13060</v>
      </c>
      <c r="C2641" s="36" t="s">
        <v>3627</v>
      </c>
      <c r="D2641" s="36" t="s">
        <v>2835</v>
      </c>
      <c r="E2641" s="36" t="str">
        <f t="shared" si="206"/>
        <v>_COLLS</v>
      </c>
      <c r="F2641" s="36" t="s">
        <v>2836</v>
      </c>
      <c r="G2641" s="36" t="s">
        <v>3504</v>
      </c>
      <c r="H2641" s="36" t="str">
        <f t="shared" si="207"/>
        <v>_LS1PS</v>
      </c>
      <c r="I2641" s="36" t="s">
        <v>3505</v>
      </c>
      <c r="J2641" s="36" t="s">
        <v>3588</v>
      </c>
      <c r="K2641" s="36" t="str">
        <f t="shared" si="208"/>
        <v>_PHYSI</v>
      </c>
      <c r="L2641" s="36" t="s">
        <v>3589</v>
      </c>
      <c r="M2641" s="36" t="s">
        <v>3620</v>
      </c>
      <c r="N2641" s="36" t="str">
        <f t="shared" si="209"/>
        <v>_PHRES</v>
      </c>
      <c r="O2641" s="36" t="s">
        <v>3621</v>
      </c>
      <c r="P2641" s="36" t="s">
        <v>3622</v>
      </c>
      <c r="Q2641" s="36" t="s">
        <v>3623</v>
      </c>
    </row>
    <row r="2642" spans="1:17">
      <c r="A2642" s="36" t="s">
        <v>10606</v>
      </c>
      <c r="B2642" s="36" t="str">
        <f t="shared" si="205"/>
        <v>_13061</v>
      </c>
      <c r="C2642" s="36" t="s">
        <v>3628</v>
      </c>
      <c r="D2642" s="36" t="s">
        <v>2835</v>
      </c>
      <c r="E2642" s="36" t="str">
        <f t="shared" si="206"/>
        <v>_COLLS</v>
      </c>
      <c r="F2642" s="36" t="s">
        <v>2836</v>
      </c>
      <c r="G2642" s="36" t="s">
        <v>3504</v>
      </c>
      <c r="H2642" s="36" t="str">
        <f t="shared" si="207"/>
        <v>_LS1PS</v>
      </c>
      <c r="I2642" s="36" t="s">
        <v>3505</v>
      </c>
      <c r="J2642" s="36" t="s">
        <v>3588</v>
      </c>
      <c r="K2642" s="36" t="str">
        <f t="shared" si="208"/>
        <v>_PHYSI</v>
      </c>
      <c r="L2642" s="36" t="s">
        <v>3589</v>
      </c>
      <c r="M2642" s="36" t="s">
        <v>3620</v>
      </c>
      <c r="N2642" s="36" t="str">
        <f t="shared" si="209"/>
        <v>_PHRES</v>
      </c>
      <c r="O2642" s="36" t="s">
        <v>3621</v>
      </c>
      <c r="P2642" s="36" t="s">
        <v>3622</v>
      </c>
      <c r="Q2642" s="36" t="s">
        <v>3623</v>
      </c>
    </row>
    <row r="2643" spans="1:17">
      <c r="A2643" s="36" t="s">
        <v>10607</v>
      </c>
      <c r="B2643" s="36" t="str">
        <f t="shared" si="205"/>
        <v>_13062</v>
      </c>
      <c r="C2643" s="36" t="s">
        <v>3629</v>
      </c>
      <c r="D2643" s="36" t="s">
        <v>2835</v>
      </c>
      <c r="E2643" s="36" t="str">
        <f t="shared" si="206"/>
        <v>_COLLS</v>
      </c>
      <c r="F2643" s="36" t="s">
        <v>2836</v>
      </c>
      <c r="G2643" s="36" t="s">
        <v>3504</v>
      </c>
      <c r="H2643" s="36" t="str">
        <f t="shared" si="207"/>
        <v>_LS1PS</v>
      </c>
      <c r="I2643" s="36" t="s">
        <v>3505</v>
      </c>
      <c r="J2643" s="36" t="s">
        <v>3588</v>
      </c>
      <c r="K2643" s="36" t="str">
        <f t="shared" si="208"/>
        <v>_PHYSI</v>
      </c>
      <c r="L2643" s="36" t="s">
        <v>3589</v>
      </c>
      <c r="M2643" s="36" t="s">
        <v>3620</v>
      </c>
      <c r="N2643" s="36" t="str">
        <f t="shared" si="209"/>
        <v>_PHRES</v>
      </c>
      <c r="O2643" s="36" t="s">
        <v>3621</v>
      </c>
      <c r="P2643" s="36" t="s">
        <v>3622</v>
      </c>
      <c r="Q2643" s="36" t="s">
        <v>3623</v>
      </c>
    </row>
    <row r="2644" spans="1:17">
      <c r="A2644" s="36" t="s">
        <v>10608</v>
      </c>
      <c r="B2644" s="36" t="str">
        <f t="shared" si="205"/>
        <v>_13064</v>
      </c>
      <c r="C2644" s="36" t="s">
        <v>3630</v>
      </c>
      <c r="D2644" s="36" t="s">
        <v>2835</v>
      </c>
      <c r="E2644" s="36" t="str">
        <f t="shared" si="206"/>
        <v>_COLLS</v>
      </c>
      <c r="F2644" s="36" t="s">
        <v>2836</v>
      </c>
      <c r="G2644" s="36" t="s">
        <v>3504</v>
      </c>
      <c r="H2644" s="36" t="str">
        <f t="shared" si="207"/>
        <v>_LS1PS</v>
      </c>
      <c r="I2644" s="36" t="s">
        <v>3505</v>
      </c>
      <c r="J2644" s="36" t="s">
        <v>3588</v>
      </c>
      <c r="K2644" s="36" t="str">
        <f t="shared" si="208"/>
        <v>_PHYSI</v>
      </c>
      <c r="L2644" s="36" t="s">
        <v>3589</v>
      </c>
      <c r="M2644" s="36" t="s">
        <v>3620</v>
      </c>
      <c r="N2644" s="36" t="str">
        <f t="shared" si="209"/>
        <v>_PHRES</v>
      </c>
      <c r="O2644" s="36" t="s">
        <v>3621</v>
      </c>
      <c r="P2644" s="36" t="s">
        <v>3622</v>
      </c>
      <c r="Q2644" s="36" t="s">
        <v>3623</v>
      </c>
    </row>
    <row r="2645" spans="1:17">
      <c r="A2645" s="36" t="s">
        <v>10609</v>
      </c>
      <c r="B2645" s="36" t="str">
        <f t="shared" si="205"/>
        <v>_13065</v>
      </c>
      <c r="C2645" s="36" t="s">
        <v>3631</v>
      </c>
      <c r="D2645" s="36" t="s">
        <v>2835</v>
      </c>
      <c r="E2645" s="36" t="str">
        <f t="shared" si="206"/>
        <v>_COLLS</v>
      </c>
      <c r="F2645" s="36" t="s">
        <v>2836</v>
      </c>
      <c r="G2645" s="36" t="s">
        <v>3504</v>
      </c>
      <c r="H2645" s="36" t="str">
        <f t="shared" si="207"/>
        <v>_LS1PS</v>
      </c>
      <c r="I2645" s="36" t="s">
        <v>3505</v>
      </c>
      <c r="J2645" s="36" t="s">
        <v>3588</v>
      </c>
      <c r="K2645" s="36" t="str">
        <f t="shared" si="208"/>
        <v>_PHYSI</v>
      </c>
      <c r="L2645" s="36" t="s">
        <v>3589</v>
      </c>
      <c r="M2645" s="36" t="s">
        <v>3620</v>
      </c>
      <c r="N2645" s="36" t="str">
        <f t="shared" si="209"/>
        <v>_PHRES</v>
      </c>
      <c r="O2645" s="36" t="s">
        <v>3621</v>
      </c>
      <c r="P2645" s="36" t="s">
        <v>3622</v>
      </c>
      <c r="Q2645" s="36" t="s">
        <v>3623</v>
      </c>
    </row>
    <row r="2646" spans="1:17">
      <c r="A2646" s="36" t="s">
        <v>10610</v>
      </c>
      <c r="B2646" s="36" t="str">
        <f t="shared" si="205"/>
        <v>_13066</v>
      </c>
      <c r="C2646" s="36" t="s">
        <v>3632</v>
      </c>
      <c r="D2646" s="36" t="s">
        <v>2835</v>
      </c>
      <c r="E2646" s="36" t="str">
        <f t="shared" si="206"/>
        <v>_COLLS</v>
      </c>
      <c r="F2646" s="36" t="s">
        <v>2836</v>
      </c>
      <c r="G2646" s="36" t="s">
        <v>3504</v>
      </c>
      <c r="H2646" s="36" t="str">
        <f t="shared" si="207"/>
        <v>_LS1PS</v>
      </c>
      <c r="I2646" s="36" t="s">
        <v>3505</v>
      </c>
      <c r="J2646" s="36" t="s">
        <v>3588</v>
      </c>
      <c r="K2646" s="36" t="str">
        <f t="shared" si="208"/>
        <v>_PHYSI</v>
      </c>
      <c r="L2646" s="36" t="s">
        <v>3589</v>
      </c>
      <c r="M2646" s="36" t="s">
        <v>3620</v>
      </c>
      <c r="N2646" s="36" t="str">
        <f t="shared" si="209"/>
        <v>_PHRES</v>
      </c>
      <c r="O2646" s="36" t="s">
        <v>3621</v>
      </c>
      <c r="P2646" s="36" t="s">
        <v>3622</v>
      </c>
      <c r="Q2646" s="36" t="s">
        <v>3623</v>
      </c>
    </row>
    <row r="2647" spans="1:17">
      <c r="A2647" s="36" t="s">
        <v>10611</v>
      </c>
      <c r="B2647" s="36" t="str">
        <f t="shared" si="205"/>
        <v>_13067</v>
      </c>
      <c r="C2647" s="36" t="s">
        <v>3633</v>
      </c>
      <c r="D2647" s="36" t="s">
        <v>2835</v>
      </c>
      <c r="E2647" s="36" t="str">
        <f t="shared" si="206"/>
        <v>_COLLS</v>
      </c>
      <c r="F2647" s="36" t="s">
        <v>2836</v>
      </c>
      <c r="G2647" s="36" t="s">
        <v>3504</v>
      </c>
      <c r="H2647" s="36" t="str">
        <f t="shared" si="207"/>
        <v>_LS1PS</v>
      </c>
      <c r="I2647" s="36" t="s">
        <v>3505</v>
      </c>
      <c r="J2647" s="36" t="s">
        <v>3588</v>
      </c>
      <c r="K2647" s="36" t="str">
        <f t="shared" si="208"/>
        <v>_PHYSI</v>
      </c>
      <c r="L2647" s="36" t="s">
        <v>3589</v>
      </c>
      <c r="M2647" s="36" t="s">
        <v>3620</v>
      </c>
      <c r="N2647" s="36" t="str">
        <f t="shared" si="209"/>
        <v>_PHRES</v>
      </c>
      <c r="O2647" s="36" t="s">
        <v>3621</v>
      </c>
      <c r="P2647" s="36" t="s">
        <v>3622</v>
      </c>
      <c r="Q2647" s="36" t="s">
        <v>3623</v>
      </c>
    </row>
    <row r="2648" spans="1:17">
      <c r="A2648" s="36" t="s">
        <v>10612</v>
      </c>
      <c r="B2648" s="36" t="str">
        <f t="shared" si="205"/>
        <v>_13068</v>
      </c>
      <c r="C2648" s="36" t="s">
        <v>3634</v>
      </c>
      <c r="D2648" s="36" t="s">
        <v>2835</v>
      </c>
      <c r="E2648" s="36" t="str">
        <f t="shared" si="206"/>
        <v>_COLLS</v>
      </c>
      <c r="F2648" s="36" t="s">
        <v>2836</v>
      </c>
      <c r="G2648" s="36" t="s">
        <v>3504</v>
      </c>
      <c r="H2648" s="36" t="str">
        <f t="shared" si="207"/>
        <v>_LS1PS</v>
      </c>
      <c r="I2648" s="36" t="s">
        <v>3505</v>
      </c>
      <c r="J2648" s="36" t="s">
        <v>3588</v>
      </c>
      <c r="K2648" s="36" t="str">
        <f t="shared" si="208"/>
        <v>_PHYSI</v>
      </c>
      <c r="L2648" s="36" t="s">
        <v>3589</v>
      </c>
      <c r="M2648" s="36" t="s">
        <v>3620</v>
      </c>
      <c r="N2648" s="36" t="str">
        <f t="shared" si="209"/>
        <v>_PHRES</v>
      </c>
      <c r="O2648" s="36" t="s">
        <v>3621</v>
      </c>
      <c r="P2648" s="36" t="s">
        <v>3622</v>
      </c>
      <c r="Q2648" s="36" t="s">
        <v>3623</v>
      </c>
    </row>
    <row r="2649" spans="1:17">
      <c r="A2649" s="36" t="s">
        <v>10613</v>
      </c>
      <c r="B2649" s="36" t="str">
        <f t="shared" si="205"/>
        <v>_13069</v>
      </c>
      <c r="C2649" s="36" t="s">
        <v>3635</v>
      </c>
      <c r="D2649" s="36" t="s">
        <v>2835</v>
      </c>
      <c r="E2649" s="36" t="str">
        <f t="shared" si="206"/>
        <v>_COLLS</v>
      </c>
      <c r="F2649" s="36" t="s">
        <v>2836</v>
      </c>
      <c r="G2649" s="36" t="s">
        <v>3504</v>
      </c>
      <c r="H2649" s="36" t="str">
        <f t="shared" si="207"/>
        <v>_LS1PS</v>
      </c>
      <c r="I2649" s="36" t="s">
        <v>3505</v>
      </c>
      <c r="J2649" s="36" t="s">
        <v>3588</v>
      </c>
      <c r="K2649" s="36" t="str">
        <f t="shared" si="208"/>
        <v>_PHYSI</v>
      </c>
      <c r="L2649" s="36" t="s">
        <v>3589</v>
      </c>
      <c r="M2649" s="36" t="s">
        <v>3620</v>
      </c>
      <c r="N2649" s="36" t="str">
        <f t="shared" si="209"/>
        <v>_PHRES</v>
      </c>
      <c r="O2649" s="36" t="s">
        <v>3621</v>
      </c>
      <c r="P2649" s="36" t="s">
        <v>3622</v>
      </c>
      <c r="Q2649" s="36" t="s">
        <v>3623</v>
      </c>
    </row>
    <row r="2650" spans="1:17">
      <c r="A2650" s="36" t="s">
        <v>10614</v>
      </c>
      <c r="B2650" s="36" t="str">
        <f t="shared" si="205"/>
        <v>_13070</v>
      </c>
      <c r="C2650" s="36" t="s">
        <v>3636</v>
      </c>
      <c r="D2650" s="36" t="s">
        <v>2835</v>
      </c>
      <c r="E2650" s="36" t="str">
        <f t="shared" si="206"/>
        <v>_COLLS</v>
      </c>
      <c r="F2650" s="36" t="s">
        <v>2836</v>
      </c>
      <c r="G2650" s="36" t="s">
        <v>3504</v>
      </c>
      <c r="H2650" s="36" t="str">
        <f t="shared" si="207"/>
        <v>_LS1PS</v>
      </c>
      <c r="I2650" s="36" t="s">
        <v>3505</v>
      </c>
      <c r="J2650" s="36" t="s">
        <v>3588</v>
      </c>
      <c r="K2650" s="36" t="str">
        <f t="shared" si="208"/>
        <v>_PHYSI</v>
      </c>
      <c r="L2650" s="36" t="s">
        <v>3589</v>
      </c>
      <c r="M2650" s="36" t="s">
        <v>3620</v>
      </c>
      <c r="N2650" s="36" t="str">
        <f t="shared" si="209"/>
        <v>_PHRES</v>
      </c>
      <c r="O2650" s="36" t="s">
        <v>3621</v>
      </c>
      <c r="P2650" s="36" t="s">
        <v>3622</v>
      </c>
      <c r="Q2650" s="36" t="s">
        <v>3623</v>
      </c>
    </row>
    <row r="2651" spans="1:17">
      <c r="A2651" s="36" t="s">
        <v>10615</v>
      </c>
      <c r="B2651" s="36" t="str">
        <f t="shared" si="205"/>
        <v>_13071</v>
      </c>
      <c r="C2651" s="36" t="s">
        <v>3637</v>
      </c>
      <c r="D2651" s="36" t="s">
        <v>2835</v>
      </c>
      <c r="E2651" s="36" t="str">
        <f t="shared" si="206"/>
        <v>_COLLS</v>
      </c>
      <c r="F2651" s="36" t="s">
        <v>2836</v>
      </c>
      <c r="G2651" s="36" t="s">
        <v>3504</v>
      </c>
      <c r="H2651" s="36" t="str">
        <f t="shared" si="207"/>
        <v>_LS1PS</v>
      </c>
      <c r="I2651" s="36" t="s">
        <v>3505</v>
      </c>
      <c r="J2651" s="36" t="s">
        <v>3588</v>
      </c>
      <c r="K2651" s="36" t="str">
        <f t="shared" si="208"/>
        <v>_PHYSI</v>
      </c>
      <c r="L2651" s="36" t="s">
        <v>3589</v>
      </c>
      <c r="M2651" s="36" t="s">
        <v>3620</v>
      </c>
      <c r="N2651" s="36" t="str">
        <f t="shared" si="209"/>
        <v>_PHRES</v>
      </c>
      <c r="O2651" s="36" t="s">
        <v>3621</v>
      </c>
      <c r="P2651" s="36" t="s">
        <v>3622</v>
      </c>
      <c r="Q2651" s="36" t="s">
        <v>3623</v>
      </c>
    </row>
    <row r="2652" spans="1:17">
      <c r="A2652" s="36" t="s">
        <v>10616</v>
      </c>
      <c r="B2652" s="36" t="str">
        <f t="shared" si="205"/>
        <v>_13072</v>
      </c>
      <c r="C2652" s="36" t="s">
        <v>7265</v>
      </c>
      <c r="D2652" s="36" t="s">
        <v>2835</v>
      </c>
      <c r="E2652" s="36" t="str">
        <f t="shared" si="206"/>
        <v>_COLLS</v>
      </c>
      <c r="F2652" s="36" t="s">
        <v>2836</v>
      </c>
      <c r="G2652" s="36" t="s">
        <v>3504</v>
      </c>
      <c r="H2652" s="36" t="str">
        <f t="shared" si="207"/>
        <v>_LS1PS</v>
      </c>
      <c r="I2652" s="36" t="s">
        <v>3505</v>
      </c>
      <c r="J2652" s="36" t="s">
        <v>3588</v>
      </c>
      <c r="K2652" s="36" t="str">
        <f t="shared" si="208"/>
        <v>_PHYSI</v>
      </c>
      <c r="L2652" s="36" t="s">
        <v>3589</v>
      </c>
      <c r="M2652" s="36" t="s">
        <v>3620</v>
      </c>
      <c r="N2652" s="36" t="str">
        <f t="shared" si="209"/>
        <v>_PHRES</v>
      </c>
      <c r="O2652" s="36" t="s">
        <v>3621</v>
      </c>
      <c r="P2652" s="36" t="s">
        <v>3622</v>
      </c>
      <c r="Q2652" s="36" t="s">
        <v>3623</v>
      </c>
    </row>
    <row r="2653" spans="1:17">
      <c r="A2653" s="36" t="s">
        <v>10617</v>
      </c>
      <c r="B2653" s="36" t="str">
        <f t="shared" si="205"/>
        <v>_13101</v>
      </c>
      <c r="C2653" s="36" t="s">
        <v>3624</v>
      </c>
      <c r="D2653" s="36" t="s">
        <v>2835</v>
      </c>
      <c r="E2653" s="36" t="str">
        <f t="shared" si="206"/>
        <v>_COLLS</v>
      </c>
      <c r="F2653" s="36" t="s">
        <v>2836</v>
      </c>
      <c r="G2653" s="36" t="s">
        <v>3504</v>
      </c>
      <c r="H2653" s="36" t="str">
        <f t="shared" si="207"/>
        <v>_LS1PS</v>
      </c>
      <c r="I2653" s="36" t="s">
        <v>3505</v>
      </c>
      <c r="J2653" s="36" t="s">
        <v>3588</v>
      </c>
      <c r="K2653" s="36" t="str">
        <f t="shared" si="208"/>
        <v>_PHYSI</v>
      </c>
      <c r="L2653" s="36" t="s">
        <v>3589</v>
      </c>
      <c r="M2653" s="36" t="s">
        <v>3620</v>
      </c>
      <c r="N2653" s="36" t="str">
        <f t="shared" si="209"/>
        <v>_PHRES</v>
      </c>
      <c r="O2653" s="36" t="s">
        <v>3621</v>
      </c>
      <c r="P2653" s="36" t="s">
        <v>3622</v>
      </c>
      <c r="Q2653" s="36" t="s">
        <v>3623</v>
      </c>
    </row>
    <row r="2654" spans="1:17">
      <c r="A2654" s="36" t="s">
        <v>10618</v>
      </c>
      <c r="B2654" s="36" t="str">
        <f t="shared" si="205"/>
        <v>_13102</v>
      </c>
      <c r="C2654" s="36" t="s">
        <v>6377</v>
      </c>
      <c r="D2654" s="36" t="s">
        <v>2835</v>
      </c>
      <c r="E2654" s="36" t="str">
        <f t="shared" si="206"/>
        <v>_COLLS</v>
      </c>
      <c r="F2654" s="36" t="s">
        <v>2836</v>
      </c>
      <c r="G2654" s="36" t="s">
        <v>3504</v>
      </c>
      <c r="H2654" s="36" t="str">
        <f t="shared" si="207"/>
        <v>_LS1PS</v>
      </c>
      <c r="I2654" s="36" t="s">
        <v>3505</v>
      </c>
      <c r="J2654" s="36" t="s">
        <v>3588</v>
      </c>
      <c r="K2654" s="36" t="str">
        <f t="shared" si="208"/>
        <v>_PHYSI</v>
      </c>
      <c r="L2654" s="36" t="s">
        <v>3589</v>
      </c>
      <c r="M2654" s="36" t="s">
        <v>3620</v>
      </c>
      <c r="N2654" s="36" t="str">
        <f t="shared" si="209"/>
        <v>_PHRES</v>
      </c>
      <c r="O2654" s="36" t="s">
        <v>3621</v>
      </c>
      <c r="P2654" s="36" t="s">
        <v>3622</v>
      </c>
      <c r="Q2654" s="36" t="s">
        <v>3623</v>
      </c>
    </row>
    <row r="2655" spans="1:17">
      <c r="A2655" s="36" t="s">
        <v>10619</v>
      </c>
      <c r="B2655" s="36" t="str">
        <f t="shared" si="205"/>
        <v>_13075</v>
      </c>
      <c r="C2655" s="36" t="s">
        <v>3642</v>
      </c>
      <c r="D2655" s="36" t="s">
        <v>2835</v>
      </c>
      <c r="E2655" s="36" t="str">
        <f t="shared" si="206"/>
        <v>_COLLS</v>
      </c>
      <c r="F2655" s="36" t="s">
        <v>2836</v>
      </c>
      <c r="G2655" s="36" t="s">
        <v>3504</v>
      </c>
      <c r="H2655" s="36" t="str">
        <f t="shared" si="207"/>
        <v>_LS1PS</v>
      </c>
      <c r="I2655" s="36" t="s">
        <v>3505</v>
      </c>
      <c r="J2655" s="36" t="s">
        <v>3588</v>
      </c>
      <c r="K2655" s="36" t="str">
        <f t="shared" si="208"/>
        <v>_PHYSI</v>
      </c>
      <c r="L2655" s="36" t="s">
        <v>3589</v>
      </c>
      <c r="M2655" s="36" t="s">
        <v>3638</v>
      </c>
      <c r="N2655" s="36" t="str">
        <f t="shared" si="209"/>
        <v>_PHSHP</v>
      </c>
      <c r="O2655" s="36" t="s">
        <v>3639</v>
      </c>
      <c r="P2655" s="36" t="s">
        <v>3640</v>
      </c>
      <c r="Q2655" s="36" t="s">
        <v>3641</v>
      </c>
    </row>
    <row r="2656" spans="1:17">
      <c r="A2656" s="36" t="s">
        <v>10620</v>
      </c>
      <c r="B2656" s="36" t="str">
        <f t="shared" si="205"/>
        <v>_13077</v>
      </c>
      <c r="C2656" s="36" t="s">
        <v>3643</v>
      </c>
      <c r="D2656" s="36" t="s">
        <v>2835</v>
      </c>
      <c r="E2656" s="36" t="str">
        <f t="shared" si="206"/>
        <v>_COLLS</v>
      </c>
      <c r="F2656" s="36" t="s">
        <v>2836</v>
      </c>
      <c r="G2656" s="36" t="s">
        <v>3504</v>
      </c>
      <c r="H2656" s="36" t="str">
        <f t="shared" si="207"/>
        <v>_LS1PS</v>
      </c>
      <c r="I2656" s="36" t="s">
        <v>3505</v>
      </c>
      <c r="J2656" s="36" t="s">
        <v>3588</v>
      </c>
      <c r="K2656" s="36" t="str">
        <f t="shared" si="208"/>
        <v>_PHYSI</v>
      </c>
      <c r="L2656" s="36" t="s">
        <v>3589</v>
      </c>
      <c r="M2656" s="36" t="s">
        <v>3638</v>
      </c>
      <c r="N2656" s="36" t="str">
        <f t="shared" si="209"/>
        <v>_PHSHP</v>
      </c>
      <c r="O2656" s="36" t="s">
        <v>3639</v>
      </c>
      <c r="P2656" s="36" t="s">
        <v>3640</v>
      </c>
      <c r="Q2656" s="36" t="s">
        <v>3641</v>
      </c>
    </row>
    <row r="2657" spans="1:17">
      <c r="A2657" s="36" t="s">
        <v>10621</v>
      </c>
      <c r="B2657" s="36" t="str">
        <f t="shared" si="205"/>
        <v>_13078</v>
      </c>
      <c r="C2657" s="36" t="s">
        <v>3644</v>
      </c>
      <c r="D2657" s="36" t="s">
        <v>2835</v>
      </c>
      <c r="E2657" s="36" t="str">
        <f t="shared" si="206"/>
        <v>_COLLS</v>
      </c>
      <c r="F2657" s="36" t="s">
        <v>2836</v>
      </c>
      <c r="G2657" s="36" t="s">
        <v>3504</v>
      </c>
      <c r="H2657" s="36" t="str">
        <f t="shared" si="207"/>
        <v>_LS1PS</v>
      </c>
      <c r="I2657" s="36" t="s">
        <v>3505</v>
      </c>
      <c r="J2657" s="36" t="s">
        <v>3588</v>
      </c>
      <c r="K2657" s="36" t="str">
        <f t="shared" si="208"/>
        <v>_PHYSI</v>
      </c>
      <c r="L2657" s="36" t="s">
        <v>3589</v>
      </c>
      <c r="M2657" s="36" t="s">
        <v>3638</v>
      </c>
      <c r="N2657" s="36" t="str">
        <f t="shared" si="209"/>
        <v>_PHSHP</v>
      </c>
      <c r="O2657" s="36" t="s">
        <v>3639</v>
      </c>
      <c r="P2657" s="36" t="s">
        <v>3640</v>
      </c>
      <c r="Q2657" s="36" t="s">
        <v>3641</v>
      </c>
    </row>
    <row r="2658" spans="1:17">
      <c r="A2658" s="36" t="s">
        <v>10622</v>
      </c>
      <c r="B2658" s="36" t="str">
        <f t="shared" si="205"/>
        <v>_13080</v>
      </c>
      <c r="C2658" s="36" t="s">
        <v>3645</v>
      </c>
      <c r="D2658" s="36" t="s">
        <v>2835</v>
      </c>
      <c r="E2658" s="36" t="str">
        <f t="shared" si="206"/>
        <v>_COLLS</v>
      </c>
      <c r="F2658" s="36" t="s">
        <v>2836</v>
      </c>
      <c r="G2658" s="36" t="s">
        <v>3504</v>
      </c>
      <c r="H2658" s="36" t="str">
        <f t="shared" si="207"/>
        <v>_LS1PS</v>
      </c>
      <c r="I2658" s="36" t="s">
        <v>3505</v>
      </c>
      <c r="J2658" s="36" t="s">
        <v>3588</v>
      </c>
      <c r="K2658" s="36" t="str">
        <f t="shared" si="208"/>
        <v>_PHYSI</v>
      </c>
      <c r="L2658" s="36" t="s">
        <v>3589</v>
      </c>
      <c r="M2658" s="36" t="s">
        <v>3638</v>
      </c>
      <c r="N2658" s="36" t="str">
        <f t="shared" si="209"/>
        <v>_PHSHP</v>
      </c>
      <c r="O2658" s="36" t="s">
        <v>3639</v>
      </c>
      <c r="P2658" s="36" t="s">
        <v>3640</v>
      </c>
      <c r="Q2658" s="36" t="s">
        <v>3641</v>
      </c>
    </row>
    <row r="2659" spans="1:17">
      <c r="A2659" s="36" t="s">
        <v>10623</v>
      </c>
      <c r="B2659" s="36" t="str">
        <f t="shared" si="205"/>
        <v>_13035</v>
      </c>
      <c r="C2659" s="36" t="s">
        <v>3652</v>
      </c>
      <c r="D2659" s="36" t="s">
        <v>2835</v>
      </c>
      <c r="E2659" s="36" t="str">
        <f t="shared" si="206"/>
        <v>_COLLS</v>
      </c>
      <c r="F2659" s="36" t="s">
        <v>2836</v>
      </c>
      <c r="G2659" s="36" t="s">
        <v>3504</v>
      </c>
      <c r="H2659" s="36" t="str">
        <f t="shared" si="207"/>
        <v>_LS1PS</v>
      </c>
      <c r="I2659" s="36" t="s">
        <v>3505</v>
      </c>
      <c r="J2659" s="36" t="s">
        <v>3646</v>
      </c>
      <c r="K2659" s="36" t="str">
        <f t="shared" si="208"/>
        <v>_PMATH</v>
      </c>
      <c r="L2659" s="36" t="s">
        <v>3647</v>
      </c>
      <c r="M2659" s="36" t="s">
        <v>3648</v>
      </c>
      <c r="N2659" s="36" t="str">
        <f t="shared" si="209"/>
        <v>_PMADM</v>
      </c>
      <c r="O2659" s="36" t="s">
        <v>3649</v>
      </c>
      <c r="P2659" s="36" t="s">
        <v>3650</v>
      </c>
      <c r="Q2659" s="36" t="s">
        <v>3651</v>
      </c>
    </row>
    <row r="2660" spans="1:17">
      <c r="A2660" s="36" t="s">
        <v>10624</v>
      </c>
      <c r="B2660" s="36" t="str">
        <f t="shared" si="205"/>
        <v>_13037</v>
      </c>
      <c r="C2660" s="36" t="s">
        <v>3655</v>
      </c>
      <c r="D2660" s="36" t="s">
        <v>2835</v>
      </c>
      <c r="E2660" s="36" t="str">
        <f t="shared" si="206"/>
        <v>_COLLS</v>
      </c>
      <c r="F2660" s="36" t="s">
        <v>2836</v>
      </c>
      <c r="G2660" s="36" t="s">
        <v>3504</v>
      </c>
      <c r="H2660" s="36" t="str">
        <f t="shared" si="207"/>
        <v>_LS1PS</v>
      </c>
      <c r="I2660" s="36" t="s">
        <v>3505</v>
      </c>
      <c r="J2660" s="36" t="s">
        <v>3646</v>
      </c>
      <c r="K2660" s="36" t="str">
        <f t="shared" si="208"/>
        <v>_PMATH</v>
      </c>
      <c r="L2660" s="36" t="s">
        <v>3647</v>
      </c>
      <c r="M2660" s="36" t="s">
        <v>3648</v>
      </c>
      <c r="N2660" s="36" t="str">
        <f t="shared" si="209"/>
        <v>_PMADM</v>
      </c>
      <c r="O2660" s="36" t="s">
        <v>3649</v>
      </c>
      <c r="P2660" s="36" t="s">
        <v>3653</v>
      </c>
      <c r="Q2660" s="36" t="s">
        <v>3654</v>
      </c>
    </row>
    <row r="2661" spans="1:17">
      <c r="A2661" s="36" t="s">
        <v>10625</v>
      </c>
      <c r="B2661" s="36" t="str">
        <f t="shared" si="205"/>
        <v>_13036</v>
      </c>
      <c r="C2661" s="36" t="s">
        <v>3660</v>
      </c>
      <c r="D2661" s="36" t="s">
        <v>2835</v>
      </c>
      <c r="E2661" s="36" t="str">
        <f t="shared" si="206"/>
        <v>_COLLS</v>
      </c>
      <c r="F2661" s="36" t="s">
        <v>2836</v>
      </c>
      <c r="G2661" s="36" t="s">
        <v>3504</v>
      </c>
      <c r="H2661" s="36" t="str">
        <f t="shared" si="207"/>
        <v>_LS1PS</v>
      </c>
      <c r="I2661" s="36" t="s">
        <v>3505</v>
      </c>
      <c r="J2661" s="36" t="s">
        <v>3646</v>
      </c>
      <c r="K2661" s="36" t="str">
        <f t="shared" si="208"/>
        <v>_PMATH</v>
      </c>
      <c r="L2661" s="36" t="s">
        <v>3647</v>
      </c>
      <c r="M2661" s="36" t="s">
        <v>3656</v>
      </c>
      <c r="N2661" s="36" t="str">
        <f t="shared" si="209"/>
        <v>_PMMTL</v>
      </c>
      <c r="O2661" s="36" t="s">
        <v>3657</v>
      </c>
      <c r="P2661" s="36" t="s">
        <v>3658</v>
      </c>
      <c r="Q2661" s="36" t="s">
        <v>3659</v>
      </c>
    </row>
    <row r="2662" spans="1:17">
      <c r="A2662" s="36" t="s">
        <v>10626</v>
      </c>
      <c r="B2662" s="36" t="str">
        <f t="shared" si="205"/>
        <v>_13038</v>
      </c>
      <c r="C2662" s="36" t="s">
        <v>3661</v>
      </c>
      <c r="D2662" s="36" t="s">
        <v>2835</v>
      </c>
      <c r="E2662" s="36" t="str">
        <f t="shared" si="206"/>
        <v>_COLLS</v>
      </c>
      <c r="F2662" s="36" t="s">
        <v>2836</v>
      </c>
      <c r="G2662" s="36" t="s">
        <v>3504</v>
      </c>
      <c r="H2662" s="36" t="str">
        <f t="shared" si="207"/>
        <v>_LS1PS</v>
      </c>
      <c r="I2662" s="36" t="s">
        <v>3505</v>
      </c>
      <c r="J2662" s="36" t="s">
        <v>3646</v>
      </c>
      <c r="K2662" s="36" t="str">
        <f t="shared" si="208"/>
        <v>_PMATH</v>
      </c>
      <c r="L2662" s="36" t="s">
        <v>3647</v>
      </c>
      <c r="M2662" s="36" t="s">
        <v>3656</v>
      </c>
      <c r="N2662" s="36" t="str">
        <f t="shared" si="209"/>
        <v>_PMMTL</v>
      </c>
      <c r="O2662" s="36" t="s">
        <v>3657</v>
      </c>
      <c r="P2662" s="36" t="s">
        <v>3658</v>
      </c>
      <c r="Q2662" s="36" t="s">
        <v>3659</v>
      </c>
    </row>
    <row r="2663" spans="1:17">
      <c r="A2663" s="36" t="s">
        <v>10627</v>
      </c>
      <c r="B2663" s="36" t="str">
        <f t="shared" si="205"/>
        <v>_13040</v>
      </c>
      <c r="C2663" s="36" t="s">
        <v>3662</v>
      </c>
      <c r="D2663" s="36" t="s">
        <v>2835</v>
      </c>
      <c r="E2663" s="36" t="str">
        <f t="shared" si="206"/>
        <v>_COLLS</v>
      </c>
      <c r="F2663" s="36" t="s">
        <v>2836</v>
      </c>
      <c r="G2663" s="36" t="s">
        <v>3504</v>
      </c>
      <c r="H2663" s="36" t="str">
        <f t="shared" si="207"/>
        <v>_LS1PS</v>
      </c>
      <c r="I2663" s="36" t="s">
        <v>3505</v>
      </c>
      <c r="J2663" s="36" t="s">
        <v>3646</v>
      </c>
      <c r="K2663" s="36" t="str">
        <f t="shared" si="208"/>
        <v>_PMATH</v>
      </c>
      <c r="L2663" s="36" t="s">
        <v>3647</v>
      </c>
      <c r="M2663" s="36" t="s">
        <v>3656</v>
      </c>
      <c r="N2663" s="36" t="str">
        <f t="shared" si="209"/>
        <v>_PMMTL</v>
      </c>
      <c r="O2663" s="36" t="s">
        <v>3657</v>
      </c>
      <c r="P2663" s="36" t="s">
        <v>3658</v>
      </c>
      <c r="Q2663" s="36" t="s">
        <v>3659</v>
      </c>
    </row>
    <row r="2664" spans="1:17">
      <c r="A2664" s="36" t="s">
        <v>10628</v>
      </c>
      <c r="B2664" s="36" t="str">
        <f t="shared" si="205"/>
        <v>_13041</v>
      </c>
      <c r="C2664" s="36" t="s">
        <v>3663</v>
      </c>
      <c r="D2664" s="36" t="s">
        <v>2835</v>
      </c>
      <c r="E2664" s="36" t="str">
        <f t="shared" si="206"/>
        <v>_COLLS</v>
      </c>
      <c r="F2664" s="36" t="s">
        <v>2836</v>
      </c>
      <c r="G2664" s="36" t="s">
        <v>3504</v>
      </c>
      <c r="H2664" s="36" t="str">
        <f t="shared" si="207"/>
        <v>_LS1PS</v>
      </c>
      <c r="I2664" s="36" t="s">
        <v>3505</v>
      </c>
      <c r="J2664" s="36" t="s">
        <v>3646</v>
      </c>
      <c r="K2664" s="36" t="str">
        <f t="shared" si="208"/>
        <v>_PMATH</v>
      </c>
      <c r="L2664" s="36" t="s">
        <v>3647</v>
      </c>
      <c r="M2664" s="36" t="s">
        <v>3656</v>
      </c>
      <c r="N2664" s="36" t="str">
        <f t="shared" si="209"/>
        <v>_PMMTL</v>
      </c>
      <c r="O2664" s="36" t="s">
        <v>3657</v>
      </c>
      <c r="P2664" s="36" t="s">
        <v>3658</v>
      </c>
      <c r="Q2664" s="36" t="s">
        <v>3659</v>
      </c>
    </row>
    <row r="2665" spans="1:17">
      <c r="A2665" s="36" t="s">
        <v>10629</v>
      </c>
      <c r="B2665" s="36" t="str">
        <f t="shared" si="205"/>
        <v>_13049</v>
      </c>
      <c r="C2665" s="36" t="s">
        <v>3664</v>
      </c>
      <c r="D2665" s="36" t="s">
        <v>2835</v>
      </c>
      <c r="E2665" s="36" t="str">
        <f t="shared" si="206"/>
        <v>_COLLS</v>
      </c>
      <c r="F2665" s="36" t="s">
        <v>2836</v>
      </c>
      <c r="G2665" s="36" t="s">
        <v>3504</v>
      </c>
      <c r="H2665" s="36" t="str">
        <f t="shared" si="207"/>
        <v>_LS1PS</v>
      </c>
      <c r="I2665" s="36" t="s">
        <v>3505</v>
      </c>
      <c r="J2665" s="36" t="s">
        <v>3646</v>
      </c>
      <c r="K2665" s="36" t="str">
        <f t="shared" si="208"/>
        <v>_PMATH</v>
      </c>
      <c r="L2665" s="36" t="s">
        <v>3647</v>
      </c>
      <c r="M2665" s="36" t="s">
        <v>3656</v>
      </c>
      <c r="N2665" s="36" t="str">
        <f t="shared" si="209"/>
        <v>_PMMTL</v>
      </c>
      <c r="O2665" s="36" t="s">
        <v>3657</v>
      </c>
      <c r="P2665" s="36" t="s">
        <v>3658</v>
      </c>
      <c r="Q2665" s="36" t="s">
        <v>3659</v>
      </c>
    </row>
    <row r="2666" spans="1:17">
      <c r="A2666" s="36" t="s">
        <v>10630</v>
      </c>
      <c r="B2666" s="36" t="str">
        <f t="shared" si="205"/>
        <v>_24165</v>
      </c>
      <c r="C2666" s="36" t="s">
        <v>3669</v>
      </c>
      <c r="D2666" s="36" t="s">
        <v>2835</v>
      </c>
      <c r="E2666" s="36" t="str">
        <f t="shared" si="206"/>
        <v>_COLLS</v>
      </c>
      <c r="F2666" s="36" t="s">
        <v>2836</v>
      </c>
      <c r="G2666" s="36" t="s">
        <v>3504</v>
      </c>
      <c r="H2666" s="36" t="str">
        <f t="shared" si="207"/>
        <v>_LS1PS</v>
      </c>
      <c r="I2666" s="36" t="s">
        <v>3505</v>
      </c>
      <c r="J2666" s="36" t="s">
        <v>3646</v>
      </c>
      <c r="K2666" s="36" t="str">
        <f t="shared" si="208"/>
        <v>_PMATH</v>
      </c>
      <c r="L2666" s="36" t="s">
        <v>3647</v>
      </c>
      <c r="M2666" s="36" t="s">
        <v>3665</v>
      </c>
      <c r="N2666" s="36" t="str">
        <f t="shared" si="209"/>
        <v>_PMRES</v>
      </c>
      <c r="O2666" s="36" t="s">
        <v>3666</v>
      </c>
      <c r="P2666" s="36" t="s">
        <v>3667</v>
      </c>
      <c r="Q2666" s="36" t="s">
        <v>3668</v>
      </c>
    </row>
    <row r="2667" spans="1:17">
      <c r="A2667" s="36" t="s">
        <v>10631</v>
      </c>
      <c r="B2667" s="36" t="str">
        <f t="shared" si="205"/>
        <v>_24166</v>
      </c>
      <c r="C2667" s="36" t="s">
        <v>3670</v>
      </c>
      <c r="D2667" s="36" t="s">
        <v>2835</v>
      </c>
      <c r="E2667" s="36" t="str">
        <f t="shared" si="206"/>
        <v>_COLLS</v>
      </c>
      <c r="F2667" s="36" t="s">
        <v>2836</v>
      </c>
      <c r="G2667" s="36" t="s">
        <v>3504</v>
      </c>
      <c r="H2667" s="36" t="str">
        <f t="shared" si="207"/>
        <v>_LS1PS</v>
      </c>
      <c r="I2667" s="36" t="s">
        <v>3505</v>
      </c>
      <c r="J2667" s="36" t="s">
        <v>3646</v>
      </c>
      <c r="K2667" s="36" t="str">
        <f t="shared" si="208"/>
        <v>_PMATH</v>
      </c>
      <c r="L2667" s="36" t="s">
        <v>3647</v>
      </c>
      <c r="M2667" s="36" t="s">
        <v>3665</v>
      </c>
      <c r="N2667" s="36" t="str">
        <f t="shared" si="209"/>
        <v>_PMRES</v>
      </c>
      <c r="O2667" s="36" t="s">
        <v>3666</v>
      </c>
      <c r="P2667" s="36" t="s">
        <v>3667</v>
      </c>
      <c r="Q2667" s="36" t="s">
        <v>3668</v>
      </c>
    </row>
    <row r="2668" spans="1:17">
      <c r="A2668" s="36" t="s">
        <v>10632</v>
      </c>
      <c r="B2668" s="36" t="str">
        <f t="shared" si="205"/>
        <v>_13039</v>
      </c>
      <c r="C2668" s="36" t="s">
        <v>3673</v>
      </c>
      <c r="D2668" s="36" t="s">
        <v>2835</v>
      </c>
      <c r="E2668" s="36" t="str">
        <f t="shared" si="206"/>
        <v>_COLLS</v>
      </c>
      <c r="F2668" s="36" t="s">
        <v>2836</v>
      </c>
      <c r="G2668" s="36" t="s">
        <v>3504</v>
      </c>
      <c r="H2668" s="36" t="str">
        <f t="shared" si="207"/>
        <v>_LS1PS</v>
      </c>
      <c r="I2668" s="36" t="s">
        <v>3505</v>
      </c>
      <c r="J2668" s="36" t="s">
        <v>3646</v>
      </c>
      <c r="K2668" s="36" t="str">
        <f t="shared" si="208"/>
        <v>_PMATH</v>
      </c>
      <c r="L2668" s="36" t="s">
        <v>3647</v>
      </c>
      <c r="M2668" s="36" t="s">
        <v>3665</v>
      </c>
      <c r="N2668" s="36" t="str">
        <f t="shared" si="209"/>
        <v>_PMRES</v>
      </c>
      <c r="O2668" s="36" t="s">
        <v>3666</v>
      </c>
      <c r="P2668" s="36" t="s">
        <v>3671</v>
      </c>
      <c r="Q2668" s="36" t="s">
        <v>3672</v>
      </c>
    </row>
    <row r="2669" spans="1:17">
      <c r="A2669" s="36" t="s">
        <v>10633</v>
      </c>
      <c r="B2669" s="36" t="str">
        <f t="shared" si="205"/>
        <v>_13085</v>
      </c>
      <c r="C2669" s="36" t="s">
        <v>3680</v>
      </c>
      <c r="D2669" s="36" t="s">
        <v>2835</v>
      </c>
      <c r="E2669" s="36" t="str">
        <f t="shared" si="206"/>
        <v>_COLLS</v>
      </c>
      <c r="F2669" s="36" t="s">
        <v>2836</v>
      </c>
      <c r="G2669" s="36" t="s">
        <v>3504</v>
      </c>
      <c r="H2669" s="36" t="str">
        <f t="shared" si="207"/>
        <v>_LS1PS</v>
      </c>
      <c r="I2669" s="36" t="s">
        <v>3505</v>
      </c>
      <c r="J2669" s="36" t="s">
        <v>3674</v>
      </c>
      <c r="K2669" s="36" t="str">
        <f t="shared" si="208"/>
        <v>_PSTAT</v>
      </c>
      <c r="L2669" s="36" t="s">
        <v>3675</v>
      </c>
      <c r="M2669" s="36" t="s">
        <v>3676</v>
      </c>
      <c r="N2669" s="36" t="str">
        <f t="shared" si="209"/>
        <v>_PSADM</v>
      </c>
      <c r="O2669" s="36" t="s">
        <v>3677</v>
      </c>
      <c r="P2669" s="36" t="s">
        <v>3678</v>
      </c>
      <c r="Q2669" s="36" t="s">
        <v>3679</v>
      </c>
    </row>
    <row r="2670" spans="1:17">
      <c r="A2670" s="36" t="s">
        <v>10634</v>
      </c>
      <c r="B2670" s="36" t="str">
        <f t="shared" si="205"/>
        <v>_13089</v>
      </c>
      <c r="C2670" s="36" t="s">
        <v>3681</v>
      </c>
      <c r="D2670" s="36" t="s">
        <v>2835</v>
      </c>
      <c r="E2670" s="36" t="str">
        <f t="shared" si="206"/>
        <v>_COLLS</v>
      </c>
      <c r="F2670" s="36" t="s">
        <v>2836</v>
      </c>
      <c r="G2670" s="36" t="s">
        <v>3504</v>
      </c>
      <c r="H2670" s="36" t="str">
        <f t="shared" si="207"/>
        <v>_LS1PS</v>
      </c>
      <c r="I2670" s="36" t="s">
        <v>3505</v>
      </c>
      <c r="J2670" s="36" t="s">
        <v>3674</v>
      </c>
      <c r="K2670" s="36" t="str">
        <f t="shared" si="208"/>
        <v>_PSTAT</v>
      </c>
      <c r="L2670" s="36" t="s">
        <v>3675</v>
      </c>
      <c r="M2670" s="36" t="s">
        <v>3676</v>
      </c>
      <c r="N2670" s="36" t="str">
        <f t="shared" si="209"/>
        <v>_PSADM</v>
      </c>
      <c r="O2670" s="36" t="s">
        <v>3677</v>
      </c>
      <c r="P2670" s="36" t="s">
        <v>3678</v>
      </c>
      <c r="Q2670" s="36" t="s">
        <v>3679</v>
      </c>
    </row>
    <row r="2671" spans="1:17">
      <c r="A2671" s="36" t="s">
        <v>10635</v>
      </c>
      <c r="B2671" s="36" t="str">
        <f t="shared" si="205"/>
        <v>_13092</v>
      </c>
      <c r="C2671" s="36" t="s">
        <v>3682</v>
      </c>
      <c r="D2671" s="36" t="s">
        <v>2835</v>
      </c>
      <c r="E2671" s="36" t="str">
        <f t="shared" si="206"/>
        <v>_COLLS</v>
      </c>
      <c r="F2671" s="36" t="s">
        <v>2836</v>
      </c>
      <c r="G2671" s="36" t="s">
        <v>3504</v>
      </c>
      <c r="H2671" s="36" t="str">
        <f t="shared" si="207"/>
        <v>_LS1PS</v>
      </c>
      <c r="I2671" s="36" t="s">
        <v>3505</v>
      </c>
      <c r="J2671" s="36" t="s">
        <v>3674</v>
      </c>
      <c r="K2671" s="36" t="str">
        <f t="shared" si="208"/>
        <v>_PSTAT</v>
      </c>
      <c r="L2671" s="36" t="s">
        <v>3675</v>
      </c>
      <c r="M2671" s="36" t="s">
        <v>3676</v>
      </c>
      <c r="N2671" s="36" t="str">
        <f t="shared" si="209"/>
        <v>_PSADM</v>
      </c>
      <c r="O2671" s="36" t="s">
        <v>3677</v>
      </c>
      <c r="P2671" s="36" t="s">
        <v>3678</v>
      </c>
      <c r="Q2671" s="36" t="s">
        <v>3679</v>
      </c>
    </row>
    <row r="2672" spans="1:17">
      <c r="A2672" s="36" t="s">
        <v>10636</v>
      </c>
      <c r="B2672" s="36" t="str">
        <f t="shared" si="205"/>
        <v>_13093</v>
      </c>
      <c r="C2672" s="36" t="s">
        <v>3685</v>
      </c>
      <c r="D2672" s="36" t="s">
        <v>2835</v>
      </c>
      <c r="E2672" s="36" t="str">
        <f t="shared" si="206"/>
        <v>_COLLS</v>
      </c>
      <c r="F2672" s="36" t="s">
        <v>2836</v>
      </c>
      <c r="G2672" s="36" t="s">
        <v>3504</v>
      </c>
      <c r="H2672" s="36" t="str">
        <f t="shared" si="207"/>
        <v>_LS1PS</v>
      </c>
      <c r="I2672" s="36" t="s">
        <v>3505</v>
      </c>
      <c r="J2672" s="36" t="s">
        <v>3674</v>
      </c>
      <c r="K2672" s="36" t="str">
        <f t="shared" si="208"/>
        <v>_PSTAT</v>
      </c>
      <c r="L2672" s="36" t="s">
        <v>3675</v>
      </c>
      <c r="M2672" s="36" t="s">
        <v>3676</v>
      </c>
      <c r="N2672" s="36" t="str">
        <f t="shared" si="209"/>
        <v>_PSADM</v>
      </c>
      <c r="O2672" s="36" t="s">
        <v>3677</v>
      </c>
      <c r="P2672" s="36" t="s">
        <v>3683</v>
      </c>
      <c r="Q2672" s="36" t="s">
        <v>3684</v>
      </c>
    </row>
    <row r="2673" spans="1:17">
      <c r="A2673" s="36" t="s">
        <v>10637</v>
      </c>
      <c r="B2673" s="36" t="str">
        <f t="shared" si="205"/>
        <v>_13090</v>
      </c>
      <c r="C2673" s="36" t="s">
        <v>3690</v>
      </c>
      <c r="D2673" s="36" t="s">
        <v>2835</v>
      </c>
      <c r="E2673" s="36" t="str">
        <f t="shared" si="206"/>
        <v>_COLLS</v>
      </c>
      <c r="F2673" s="36" t="s">
        <v>2836</v>
      </c>
      <c r="G2673" s="36" t="s">
        <v>3504</v>
      </c>
      <c r="H2673" s="36" t="str">
        <f t="shared" si="207"/>
        <v>_LS1PS</v>
      </c>
      <c r="I2673" s="36" t="s">
        <v>3505</v>
      </c>
      <c r="J2673" s="36" t="s">
        <v>3674</v>
      </c>
      <c r="K2673" s="36" t="str">
        <f t="shared" si="208"/>
        <v>_PSTAT</v>
      </c>
      <c r="L2673" s="36" t="s">
        <v>3675</v>
      </c>
      <c r="M2673" s="36" t="s">
        <v>3686</v>
      </c>
      <c r="N2673" s="36" t="str">
        <f t="shared" si="209"/>
        <v>_PSRES</v>
      </c>
      <c r="O2673" s="36" t="s">
        <v>3687</v>
      </c>
      <c r="P2673" s="36" t="s">
        <v>3688</v>
      </c>
      <c r="Q2673" s="36" t="s">
        <v>3689</v>
      </c>
    </row>
    <row r="2674" spans="1:17">
      <c r="A2674" s="36" t="s">
        <v>10638</v>
      </c>
      <c r="B2674" s="36" t="str">
        <f t="shared" si="205"/>
        <v>_13086</v>
      </c>
      <c r="C2674" s="36" t="s">
        <v>3695</v>
      </c>
      <c r="D2674" s="36" t="s">
        <v>2835</v>
      </c>
      <c r="E2674" s="36" t="str">
        <f t="shared" si="206"/>
        <v>_COLLS</v>
      </c>
      <c r="F2674" s="36" t="s">
        <v>2836</v>
      </c>
      <c r="G2674" s="36" t="s">
        <v>3504</v>
      </c>
      <c r="H2674" s="36" t="str">
        <f t="shared" si="207"/>
        <v>_LS1PS</v>
      </c>
      <c r="I2674" s="36" t="s">
        <v>3505</v>
      </c>
      <c r="J2674" s="36" t="s">
        <v>3674</v>
      </c>
      <c r="K2674" s="36" t="str">
        <f t="shared" si="208"/>
        <v>_PSTAT</v>
      </c>
      <c r="L2674" s="36" t="s">
        <v>3675</v>
      </c>
      <c r="M2674" s="36" t="s">
        <v>3691</v>
      </c>
      <c r="N2674" s="36" t="str">
        <f t="shared" si="209"/>
        <v>_PSSTL</v>
      </c>
      <c r="O2674" s="36" t="s">
        <v>3692</v>
      </c>
      <c r="P2674" s="36" t="s">
        <v>3693</v>
      </c>
      <c r="Q2674" s="36" t="s">
        <v>3694</v>
      </c>
    </row>
    <row r="2675" spans="1:17">
      <c r="A2675" s="36" t="s">
        <v>10639</v>
      </c>
      <c r="B2675" s="36" t="str">
        <f t="shared" si="205"/>
        <v>_13087</v>
      </c>
      <c r="C2675" s="36" t="s">
        <v>3696</v>
      </c>
      <c r="D2675" s="36" t="s">
        <v>2835</v>
      </c>
      <c r="E2675" s="36" t="str">
        <f t="shared" si="206"/>
        <v>_COLLS</v>
      </c>
      <c r="F2675" s="36" t="s">
        <v>2836</v>
      </c>
      <c r="G2675" s="36" t="s">
        <v>3504</v>
      </c>
      <c r="H2675" s="36" t="str">
        <f t="shared" si="207"/>
        <v>_LS1PS</v>
      </c>
      <c r="I2675" s="36" t="s">
        <v>3505</v>
      </c>
      <c r="J2675" s="36" t="s">
        <v>3674</v>
      </c>
      <c r="K2675" s="36" t="str">
        <f t="shared" si="208"/>
        <v>_PSTAT</v>
      </c>
      <c r="L2675" s="36" t="s">
        <v>3675</v>
      </c>
      <c r="M2675" s="36" t="s">
        <v>3691</v>
      </c>
      <c r="N2675" s="36" t="str">
        <f t="shared" si="209"/>
        <v>_PSSTL</v>
      </c>
      <c r="O2675" s="36" t="s">
        <v>3692</v>
      </c>
      <c r="P2675" s="36" t="s">
        <v>3693</v>
      </c>
      <c r="Q2675" s="36" t="s">
        <v>3694</v>
      </c>
    </row>
    <row r="2676" spans="1:17">
      <c r="A2676" s="36" t="s">
        <v>10640</v>
      </c>
      <c r="B2676" s="36" t="str">
        <f t="shared" si="205"/>
        <v>_13088</v>
      </c>
      <c r="C2676" s="36" t="s">
        <v>3697</v>
      </c>
      <c r="D2676" s="36" t="s">
        <v>2835</v>
      </c>
      <c r="E2676" s="36" t="str">
        <f t="shared" si="206"/>
        <v>_COLLS</v>
      </c>
      <c r="F2676" s="36" t="s">
        <v>2836</v>
      </c>
      <c r="G2676" s="36" t="s">
        <v>3504</v>
      </c>
      <c r="H2676" s="36" t="str">
        <f t="shared" si="207"/>
        <v>_LS1PS</v>
      </c>
      <c r="I2676" s="36" t="s">
        <v>3505</v>
      </c>
      <c r="J2676" s="36" t="s">
        <v>3674</v>
      </c>
      <c r="K2676" s="36" t="str">
        <f t="shared" si="208"/>
        <v>_PSTAT</v>
      </c>
      <c r="L2676" s="36" t="s">
        <v>3675</v>
      </c>
      <c r="M2676" s="36" t="s">
        <v>3691</v>
      </c>
      <c r="N2676" s="36" t="str">
        <f t="shared" si="209"/>
        <v>_PSSTL</v>
      </c>
      <c r="O2676" s="36" t="s">
        <v>3692</v>
      </c>
      <c r="P2676" s="36" t="s">
        <v>3693</v>
      </c>
      <c r="Q2676" s="36" t="s">
        <v>3694</v>
      </c>
    </row>
    <row r="2677" spans="1:17">
      <c r="A2677" s="36" t="s">
        <v>10641</v>
      </c>
      <c r="B2677" s="36" t="str">
        <f t="shared" si="205"/>
        <v>_13091</v>
      </c>
      <c r="C2677" s="36" t="s">
        <v>3698</v>
      </c>
      <c r="D2677" s="36" t="s">
        <v>2835</v>
      </c>
      <c r="E2677" s="36" t="str">
        <f t="shared" si="206"/>
        <v>_COLLS</v>
      </c>
      <c r="F2677" s="36" t="s">
        <v>2836</v>
      </c>
      <c r="G2677" s="36" t="s">
        <v>3504</v>
      </c>
      <c r="H2677" s="36" t="str">
        <f t="shared" si="207"/>
        <v>_LS1PS</v>
      </c>
      <c r="I2677" s="36" t="s">
        <v>3505</v>
      </c>
      <c r="J2677" s="36" t="s">
        <v>3674</v>
      </c>
      <c r="K2677" s="36" t="str">
        <f t="shared" si="208"/>
        <v>_PSTAT</v>
      </c>
      <c r="L2677" s="36" t="s">
        <v>3675</v>
      </c>
      <c r="M2677" s="36" t="s">
        <v>3691</v>
      </c>
      <c r="N2677" s="36" t="str">
        <f t="shared" si="209"/>
        <v>_PSSTL</v>
      </c>
      <c r="O2677" s="36" t="s">
        <v>3692</v>
      </c>
      <c r="P2677" s="36" t="s">
        <v>3693</v>
      </c>
      <c r="Q2677" s="36" t="s">
        <v>3694</v>
      </c>
    </row>
    <row r="2678" spans="1:17">
      <c r="A2678" s="36" t="s">
        <v>10642</v>
      </c>
      <c r="B2678" s="36" t="str">
        <f t="shared" si="205"/>
        <v>_32590</v>
      </c>
      <c r="C2678" s="36" t="s">
        <v>5650</v>
      </c>
      <c r="D2678" s="36" t="s">
        <v>2835</v>
      </c>
      <c r="E2678" s="36" t="str">
        <f t="shared" si="206"/>
        <v>_COLLS</v>
      </c>
      <c r="F2678" s="36" t="s">
        <v>2836</v>
      </c>
      <c r="G2678" s="36" t="s">
        <v>3699</v>
      </c>
      <c r="H2678" s="36" t="str">
        <f t="shared" si="207"/>
        <v>_LS1SS</v>
      </c>
      <c r="I2678" s="36" t="s">
        <v>3700</v>
      </c>
      <c r="J2678" s="36" t="s">
        <v>5644</v>
      </c>
      <c r="K2678" s="36" t="str">
        <f t="shared" si="208"/>
        <v>_DTLAB</v>
      </c>
      <c r="L2678" s="36" t="s">
        <v>5645</v>
      </c>
      <c r="M2678" s="36" t="s">
        <v>5646</v>
      </c>
      <c r="N2678" s="36" t="str">
        <f t="shared" si="209"/>
        <v>_DTLA5</v>
      </c>
      <c r="O2678" s="36" t="s">
        <v>5647</v>
      </c>
      <c r="P2678" s="36" t="s">
        <v>5648</v>
      </c>
      <c r="Q2678" s="36" t="s">
        <v>5649</v>
      </c>
    </row>
    <row r="2679" spans="1:17">
      <c r="A2679" s="36" t="s">
        <v>10643</v>
      </c>
      <c r="B2679" s="36" t="str">
        <f t="shared" si="205"/>
        <v>_32591</v>
      </c>
      <c r="C2679" s="36" t="s">
        <v>5651</v>
      </c>
      <c r="D2679" s="36" t="s">
        <v>2835</v>
      </c>
      <c r="E2679" s="36" t="str">
        <f t="shared" si="206"/>
        <v>_COLLS</v>
      </c>
      <c r="F2679" s="36" t="s">
        <v>2836</v>
      </c>
      <c r="G2679" s="36" t="s">
        <v>3699</v>
      </c>
      <c r="H2679" s="36" t="str">
        <f t="shared" si="207"/>
        <v>_LS1SS</v>
      </c>
      <c r="I2679" s="36" t="s">
        <v>3700</v>
      </c>
      <c r="J2679" s="36" t="s">
        <v>5644</v>
      </c>
      <c r="K2679" s="36" t="str">
        <f t="shared" si="208"/>
        <v>_DTLAB</v>
      </c>
      <c r="L2679" s="36" t="s">
        <v>5645</v>
      </c>
      <c r="M2679" s="36" t="s">
        <v>5646</v>
      </c>
      <c r="N2679" s="36" t="str">
        <f t="shared" si="209"/>
        <v>_DTLA5</v>
      </c>
      <c r="O2679" s="36" t="s">
        <v>5647</v>
      </c>
      <c r="P2679" s="36" t="s">
        <v>5648</v>
      </c>
      <c r="Q2679" s="36" t="s">
        <v>5649</v>
      </c>
    </row>
    <row r="2680" spans="1:17">
      <c r="A2680" s="36" t="s">
        <v>10644</v>
      </c>
      <c r="B2680" s="36" t="str">
        <f t="shared" si="205"/>
        <v>_24685</v>
      </c>
      <c r="C2680" s="36" t="s">
        <v>3707</v>
      </c>
      <c r="D2680" s="36" t="s">
        <v>2835</v>
      </c>
      <c r="E2680" s="36" t="str">
        <f t="shared" si="206"/>
        <v>_COLLS</v>
      </c>
      <c r="F2680" s="36" t="s">
        <v>2836</v>
      </c>
      <c r="G2680" s="36" t="s">
        <v>3699</v>
      </c>
      <c r="H2680" s="36" t="str">
        <f t="shared" si="207"/>
        <v>_LS1SS</v>
      </c>
      <c r="I2680" s="36" t="s">
        <v>3700</v>
      </c>
      <c r="J2680" s="36" t="s">
        <v>3701</v>
      </c>
      <c r="K2680" s="36" t="str">
        <f t="shared" si="208"/>
        <v>_JVBRG</v>
      </c>
      <c r="L2680" s="36" t="s">
        <v>3702</v>
      </c>
      <c r="M2680" s="36" t="s">
        <v>3703</v>
      </c>
      <c r="N2680" s="36" t="str">
        <f t="shared" si="209"/>
        <v>_JVADM</v>
      </c>
      <c r="O2680" s="36" t="s">
        <v>3704</v>
      </c>
      <c r="P2680" s="36" t="s">
        <v>3705</v>
      </c>
      <c r="Q2680" s="36" t="s">
        <v>3706</v>
      </c>
    </row>
    <row r="2681" spans="1:17">
      <c r="A2681" s="36" t="s">
        <v>10645</v>
      </c>
      <c r="B2681" s="36" t="str">
        <f t="shared" si="205"/>
        <v>_13414</v>
      </c>
      <c r="C2681" s="36" t="s">
        <v>7039</v>
      </c>
      <c r="D2681" s="36" t="s">
        <v>2835</v>
      </c>
      <c r="E2681" s="36" t="str">
        <f t="shared" si="206"/>
        <v>_COLLS</v>
      </c>
      <c r="F2681" s="36" t="s">
        <v>2836</v>
      </c>
      <c r="G2681" s="36" t="s">
        <v>3699</v>
      </c>
      <c r="H2681" s="36" t="str">
        <f t="shared" si="207"/>
        <v>_LS1SS</v>
      </c>
      <c r="I2681" s="36" t="s">
        <v>3700</v>
      </c>
      <c r="J2681" s="36" t="s">
        <v>4008</v>
      </c>
      <c r="K2681" s="36" t="str">
        <f t="shared" si="208"/>
        <v>_QIIAS</v>
      </c>
      <c r="L2681" s="36" t="s">
        <v>7154</v>
      </c>
      <c r="M2681" s="36" t="s">
        <v>4009</v>
      </c>
      <c r="N2681" s="36" t="str">
        <f t="shared" si="209"/>
        <v>_QIADM</v>
      </c>
      <c r="O2681" s="36" t="s">
        <v>7155</v>
      </c>
      <c r="P2681" s="36" t="s">
        <v>4010</v>
      </c>
      <c r="Q2681" s="36" t="s">
        <v>7156</v>
      </c>
    </row>
    <row r="2682" spans="1:17">
      <c r="A2682" s="36" t="s">
        <v>10646</v>
      </c>
      <c r="B2682" s="36" t="str">
        <f t="shared" si="205"/>
        <v>_13342</v>
      </c>
      <c r="C2682" s="36" t="s">
        <v>7270</v>
      </c>
      <c r="D2682" s="36" t="s">
        <v>2835</v>
      </c>
      <c r="E2682" s="36" t="str">
        <f t="shared" si="206"/>
        <v>_COLLS</v>
      </c>
      <c r="F2682" s="36" t="s">
        <v>2836</v>
      </c>
      <c r="G2682" s="36" t="s">
        <v>3699</v>
      </c>
      <c r="H2682" s="36" t="str">
        <f t="shared" si="207"/>
        <v>_LS1SS</v>
      </c>
      <c r="I2682" s="36" t="s">
        <v>3700</v>
      </c>
      <c r="J2682" s="36" t="s">
        <v>4008</v>
      </c>
      <c r="K2682" s="36" t="str">
        <f t="shared" si="208"/>
        <v>_QIIAS</v>
      </c>
      <c r="L2682" s="36" t="s">
        <v>7154</v>
      </c>
      <c r="M2682" s="36" t="s">
        <v>7266</v>
      </c>
      <c r="N2682" s="36" t="str">
        <f t="shared" si="209"/>
        <v>_QICSP</v>
      </c>
      <c r="O2682" s="36" t="s">
        <v>7267</v>
      </c>
      <c r="P2682" s="36" t="s">
        <v>7268</v>
      </c>
      <c r="Q2682" s="36" t="s">
        <v>7269</v>
      </c>
    </row>
    <row r="2683" spans="1:17">
      <c r="A2683" s="36" t="s">
        <v>10647</v>
      </c>
      <c r="B2683" s="36" t="str">
        <f t="shared" si="205"/>
        <v>_13350</v>
      </c>
      <c r="C2683" s="36" t="s">
        <v>7271</v>
      </c>
      <c r="D2683" s="36" t="s">
        <v>2835</v>
      </c>
      <c r="E2683" s="36" t="str">
        <f t="shared" si="206"/>
        <v>_COLLS</v>
      </c>
      <c r="F2683" s="36" t="s">
        <v>2836</v>
      </c>
      <c r="G2683" s="36" t="s">
        <v>3699</v>
      </c>
      <c r="H2683" s="36" t="str">
        <f t="shared" si="207"/>
        <v>_LS1SS</v>
      </c>
      <c r="I2683" s="36" t="s">
        <v>3700</v>
      </c>
      <c r="J2683" s="36" t="s">
        <v>4008</v>
      </c>
      <c r="K2683" s="36" t="str">
        <f t="shared" si="208"/>
        <v>_QIIAS</v>
      </c>
      <c r="L2683" s="36" t="s">
        <v>7154</v>
      </c>
      <c r="M2683" s="36" t="s">
        <v>7266</v>
      </c>
      <c r="N2683" s="36" t="str">
        <f t="shared" si="209"/>
        <v>_QICSP</v>
      </c>
      <c r="O2683" s="36" t="s">
        <v>7267</v>
      </c>
      <c r="P2683" s="36" t="s">
        <v>7268</v>
      </c>
      <c r="Q2683" s="36" t="s">
        <v>7269</v>
      </c>
    </row>
    <row r="2684" spans="1:17">
      <c r="A2684" s="36" t="s">
        <v>10648</v>
      </c>
      <c r="B2684" s="36" t="str">
        <f t="shared" si="205"/>
        <v>_13406</v>
      </c>
      <c r="C2684" s="36" t="s">
        <v>7040</v>
      </c>
      <c r="D2684" s="36" t="s">
        <v>2835</v>
      </c>
      <c r="E2684" s="36" t="str">
        <f t="shared" si="206"/>
        <v>_COLLS</v>
      </c>
      <c r="F2684" s="36" t="s">
        <v>2836</v>
      </c>
      <c r="G2684" s="36" t="s">
        <v>3699</v>
      </c>
      <c r="H2684" s="36" t="str">
        <f t="shared" si="207"/>
        <v>_LS1SS</v>
      </c>
      <c r="I2684" s="36" t="s">
        <v>3700</v>
      </c>
      <c r="J2684" s="36" t="s">
        <v>4008</v>
      </c>
      <c r="K2684" s="36" t="str">
        <f t="shared" si="208"/>
        <v>_QIIAS</v>
      </c>
      <c r="L2684" s="36" t="s">
        <v>7154</v>
      </c>
      <c r="M2684" s="36" t="s">
        <v>4011</v>
      </c>
      <c r="N2684" s="36" t="str">
        <f t="shared" si="209"/>
        <v>_QIITL</v>
      </c>
      <c r="O2684" s="36" t="s">
        <v>7157</v>
      </c>
      <c r="P2684" s="36" t="s">
        <v>4012</v>
      </c>
      <c r="Q2684" s="36" t="s">
        <v>7158</v>
      </c>
    </row>
    <row r="2685" spans="1:17">
      <c r="A2685" s="36" t="s">
        <v>10649</v>
      </c>
      <c r="B2685" s="36" t="str">
        <f t="shared" si="205"/>
        <v>_13407</v>
      </c>
      <c r="C2685" s="36" t="s">
        <v>7041</v>
      </c>
      <c r="D2685" s="36" t="s">
        <v>2835</v>
      </c>
      <c r="E2685" s="36" t="str">
        <f t="shared" si="206"/>
        <v>_COLLS</v>
      </c>
      <c r="F2685" s="36" t="s">
        <v>2836</v>
      </c>
      <c r="G2685" s="36" t="s">
        <v>3699</v>
      </c>
      <c r="H2685" s="36" t="str">
        <f t="shared" si="207"/>
        <v>_LS1SS</v>
      </c>
      <c r="I2685" s="36" t="s">
        <v>3700</v>
      </c>
      <c r="J2685" s="36" t="s">
        <v>4008</v>
      </c>
      <c r="K2685" s="36" t="str">
        <f t="shared" si="208"/>
        <v>_QIIAS</v>
      </c>
      <c r="L2685" s="36" t="s">
        <v>7154</v>
      </c>
      <c r="M2685" s="36" t="s">
        <v>4011</v>
      </c>
      <c r="N2685" s="36" t="str">
        <f t="shared" si="209"/>
        <v>_QIITL</v>
      </c>
      <c r="O2685" s="36" t="s">
        <v>7157</v>
      </c>
      <c r="P2685" s="36" t="s">
        <v>4012</v>
      </c>
      <c r="Q2685" s="36" t="s">
        <v>7158</v>
      </c>
    </row>
    <row r="2686" spans="1:17">
      <c r="A2686" s="36" t="s">
        <v>10650</v>
      </c>
      <c r="B2686" s="36" t="str">
        <f t="shared" si="205"/>
        <v>_13408</v>
      </c>
      <c r="C2686" s="36" t="s">
        <v>7042</v>
      </c>
      <c r="D2686" s="36" t="s">
        <v>2835</v>
      </c>
      <c r="E2686" s="36" t="str">
        <f t="shared" si="206"/>
        <v>_COLLS</v>
      </c>
      <c r="F2686" s="36" t="s">
        <v>2836</v>
      </c>
      <c r="G2686" s="36" t="s">
        <v>3699</v>
      </c>
      <c r="H2686" s="36" t="str">
        <f t="shared" si="207"/>
        <v>_LS1SS</v>
      </c>
      <c r="I2686" s="36" t="s">
        <v>3700</v>
      </c>
      <c r="J2686" s="36" t="s">
        <v>4008</v>
      </c>
      <c r="K2686" s="36" t="str">
        <f t="shared" si="208"/>
        <v>_QIIAS</v>
      </c>
      <c r="L2686" s="36" t="s">
        <v>7154</v>
      </c>
      <c r="M2686" s="36" t="s">
        <v>4011</v>
      </c>
      <c r="N2686" s="36" t="str">
        <f t="shared" si="209"/>
        <v>_QIITL</v>
      </c>
      <c r="O2686" s="36" t="s">
        <v>7157</v>
      </c>
      <c r="P2686" s="36" t="s">
        <v>4012</v>
      </c>
      <c r="Q2686" s="36" t="s">
        <v>7158</v>
      </c>
    </row>
    <row r="2687" spans="1:17">
      <c r="A2687" s="36" t="s">
        <v>10651</v>
      </c>
      <c r="B2687" s="36" t="str">
        <f t="shared" si="205"/>
        <v>_13409</v>
      </c>
      <c r="C2687" s="36" t="s">
        <v>7043</v>
      </c>
      <c r="D2687" s="36" t="s">
        <v>2835</v>
      </c>
      <c r="E2687" s="36" t="str">
        <f t="shared" si="206"/>
        <v>_COLLS</v>
      </c>
      <c r="F2687" s="36" t="s">
        <v>2836</v>
      </c>
      <c r="G2687" s="36" t="s">
        <v>3699</v>
      </c>
      <c r="H2687" s="36" t="str">
        <f t="shared" si="207"/>
        <v>_LS1SS</v>
      </c>
      <c r="I2687" s="36" t="s">
        <v>3700</v>
      </c>
      <c r="J2687" s="36" t="s">
        <v>4008</v>
      </c>
      <c r="K2687" s="36" t="str">
        <f t="shared" si="208"/>
        <v>_QIIAS</v>
      </c>
      <c r="L2687" s="36" t="s">
        <v>7154</v>
      </c>
      <c r="M2687" s="36" t="s">
        <v>4011</v>
      </c>
      <c r="N2687" s="36" t="str">
        <f t="shared" si="209"/>
        <v>_QIITL</v>
      </c>
      <c r="O2687" s="36" t="s">
        <v>7157</v>
      </c>
      <c r="P2687" s="36" t="s">
        <v>4012</v>
      </c>
      <c r="Q2687" s="36" t="s">
        <v>7158</v>
      </c>
    </row>
    <row r="2688" spans="1:17">
      <c r="A2688" s="36" t="s">
        <v>10652</v>
      </c>
      <c r="B2688" s="36" t="str">
        <f t="shared" si="205"/>
        <v>_13410</v>
      </c>
      <c r="C2688" s="36" t="s">
        <v>7044</v>
      </c>
      <c r="D2688" s="36" t="s">
        <v>2835</v>
      </c>
      <c r="E2688" s="36" t="str">
        <f t="shared" si="206"/>
        <v>_COLLS</v>
      </c>
      <c r="F2688" s="36" t="s">
        <v>2836</v>
      </c>
      <c r="G2688" s="36" t="s">
        <v>3699</v>
      </c>
      <c r="H2688" s="36" t="str">
        <f t="shared" si="207"/>
        <v>_LS1SS</v>
      </c>
      <c r="I2688" s="36" t="s">
        <v>3700</v>
      </c>
      <c r="J2688" s="36" t="s">
        <v>4008</v>
      </c>
      <c r="K2688" s="36" t="str">
        <f t="shared" si="208"/>
        <v>_QIIAS</v>
      </c>
      <c r="L2688" s="36" t="s">
        <v>7154</v>
      </c>
      <c r="M2688" s="36" t="s">
        <v>4011</v>
      </c>
      <c r="N2688" s="36" t="str">
        <f t="shared" si="209"/>
        <v>_QIITL</v>
      </c>
      <c r="O2688" s="36" t="s">
        <v>7157</v>
      </c>
      <c r="P2688" s="36" t="s">
        <v>4012</v>
      </c>
      <c r="Q2688" s="36" t="s">
        <v>7158</v>
      </c>
    </row>
    <row r="2689" spans="1:17">
      <c r="A2689" s="36" t="s">
        <v>10653</v>
      </c>
      <c r="B2689" s="36" t="str">
        <f t="shared" si="205"/>
        <v>_13411</v>
      </c>
      <c r="C2689" s="36" t="s">
        <v>7045</v>
      </c>
      <c r="D2689" s="36" t="s">
        <v>2835</v>
      </c>
      <c r="E2689" s="36" t="str">
        <f t="shared" si="206"/>
        <v>_COLLS</v>
      </c>
      <c r="F2689" s="36" t="s">
        <v>2836</v>
      </c>
      <c r="G2689" s="36" t="s">
        <v>3699</v>
      </c>
      <c r="H2689" s="36" t="str">
        <f t="shared" si="207"/>
        <v>_LS1SS</v>
      </c>
      <c r="I2689" s="36" t="s">
        <v>3700</v>
      </c>
      <c r="J2689" s="36" t="s">
        <v>4008</v>
      </c>
      <c r="K2689" s="36" t="str">
        <f t="shared" si="208"/>
        <v>_QIIAS</v>
      </c>
      <c r="L2689" s="36" t="s">
        <v>7154</v>
      </c>
      <c r="M2689" s="36" t="s">
        <v>4011</v>
      </c>
      <c r="N2689" s="36" t="str">
        <f t="shared" si="209"/>
        <v>_QIITL</v>
      </c>
      <c r="O2689" s="36" t="s">
        <v>7157</v>
      </c>
      <c r="P2689" s="36" t="s">
        <v>4012</v>
      </c>
      <c r="Q2689" s="36" t="s">
        <v>7158</v>
      </c>
    </row>
    <row r="2690" spans="1:17">
      <c r="A2690" s="36" t="s">
        <v>10654</v>
      </c>
      <c r="B2690" s="36" t="str">
        <f t="shared" si="205"/>
        <v>_13412</v>
      </c>
      <c r="C2690" s="36" t="s">
        <v>7046</v>
      </c>
      <c r="D2690" s="36" t="s">
        <v>2835</v>
      </c>
      <c r="E2690" s="36" t="str">
        <f t="shared" si="206"/>
        <v>_COLLS</v>
      </c>
      <c r="F2690" s="36" t="s">
        <v>2836</v>
      </c>
      <c r="G2690" s="36" t="s">
        <v>3699</v>
      </c>
      <c r="H2690" s="36" t="str">
        <f t="shared" si="207"/>
        <v>_LS1SS</v>
      </c>
      <c r="I2690" s="36" t="s">
        <v>3700</v>
      </c>
      <c r="J2690" s="36" t="s">
        <v>4008</v>
      </c>
      <c r="K2690" s="36" t="str">
        <f t="shared" si="208"/>
        <v>_QIIAS</v>
      </c>
      <c r="L2690" s="36" t="s">
        <v>7154</v>
      </c>
      <c r="M2690" s="36" t="s">
        <v>4011</v>
      </c>
      <c r="N2690" s="36" t="str">
        <f t="shared" si="209"/>
        <v>_QIITL</v>
      </c>
      <c r="O2690" s="36" t="s">
        <v>7157</v>
      </c>
      <c r="P2690" s="36" t="s">
        <v>4012</v>
      </c>
      <c r="Q2690" s="36" t="s">
        <v>7158</v>
      </c>
    </row>
    <row r="2691" spans="1:17">
      <c r="A2691" s="36" t="s">
        <v>10655</v>
      </c>
      <c r="B2691" s="36" t="str">
        <f t="shared" si="205"/>
        <v>_13413</v>
      </c>
      <c r="C2691" s="36" t="s">
        <v>7047</v>
      </c>
      <c r="D2691" s="36" t="s">
        <v>2835</v>
      </c>
      <c r="E2691" s="36" t="str">
        <f t="shared" si="206"/>
        <v>_COLLS</v>
      </c>
      <c r="F2691" s="36" t="s">
        <v>2836</v>
      </c>
      <c r="G2691" s="36" t="s">
        <v>3699</v>
      </c>
      <c r="H2691" s="36" t="str">
        <f t="shared" si="207"/>
        <v>_LS1SS</v>
      </c>
      <c r="I2691" s="36" t="s">
        <v>3700</v>
      </c>
      <c r="J2691" s="36" t="s">
        <v>4008</v>
      </c>
      <c r="K2691" s="36" t="str">
        <f t="shared" si="208"/>
        <v>_QIIAS</v>
      </c>
      <c r="L2691" s="36" t="s">
        <v>7154</v>
      </c>
      <c r="M2691" s="36" t="s">
        <v>4011</v>
      </c>
      <c r="N2691" s="36" t="str">
        <f t="shared" si="209"/>
        <v>_QIITL</v>
      </c>
      <c r="O2691" s="36" t="s">
        <v>7157</v>
      </c>
      <c r="P2691" s="36" t="s">
        <v>4012</v>
      </c>
      <c r="Q2691" s="36" t="s">
        <v>7158</v>
      </c>
    </row>
    <row r="2692" spans="1:17">
      <c r="A2692" s="36" t="s">
        <v>10656</v>
      </c>
      <c r="B2692" s="36" t="str">
        <f t="shared" ref="B2692:B2755" si="210">"_"&amp;A2692</f>
        <v>_13419</v>
      </c>
      <c r="C2692" s="36" t="s">
        <v>7272</v>
      </c>
      <c r="D2692" s="36" t="s">
        <v>2835</v>
      </c>
      <c r="E2692" s="36" t="str">
        <f t="shared" ref="E2692:E2755" si="211">"_"&amp;D2692</f>
        <v>_COLLS</v>
      </c>
      <c r="F2692" s="36" t="s">
        <v>2836</v>
      </c>
      <c r="G2692" s="36" t="s">
        <v>3699</v>
      </c>
      <c r="H2692" s="36" t="str">
        <f t="shared" ref="H2692:H2755" si="212">"_"&amp;G2692</f>
        <v>_LS1SS</v>
      </c>
      <c r="I2692" s="36" t="s">
        <v>3700</v>
      </c>
      <c r="J2692" s="36" t="s">
        <v>4008</v>
      </c>
      <c r="K2692" s="36" t="str">
        <f t="shared" ref="K2692:K2755" si="213">"_"&amp;J2692</f>
        <v>_QIIAS</v>
      </c>
      <c r="L2692" s="36" t="s">
        <v>7154</v>
      </c>
      <c r="M2692" s="36" t="s">
        <v>4011</v>
      </c>
      <c r="N2692" s="36" t="str">
        <f t="shared" ref="N2692:N2755" si="214">"_"&amp;M2692</f>
        <v>_QIITL</v>
      </c>
      <c r="O2692" s="36" t="s">
        <v>7157</v>
      </c>
      <c r="P2692" s="36" t="s">
        <v>4012</v>
      </c>
      <c r="Q2692" s="36" t="s">
        <v>7158</v>
      </c>
    </row>
    <row r="2693" spans="1:17">
      <c r="A2693" s="36" t="s">
        <v>10657</v>
      </c>
      <c r="B2693" s="36" t="str">
        <f t="shared" si="210"/>
        <v>_13130</v>
      </c>
      <c r="C2693" s="36" t="s">
        <v>3714</v>
      </c>
      <c r="D2693" s="36" t="s">
        <v>2835</v>
      </c>
      <c r="E2693" s="36" t="str">
        <f t="shared" si="211"/>
        <v>_COLLS</v>
      </c>
      <c r="F2693" s="36" t="s">
        <v>2836</v>
      </c>
      <c r="G2693" s="36" t="s">
        <v>3699</v>
      </c>
      <c r="H2693" s="36" t="str">
        <f t="shared" si="212"/>
        <v>_LS1SS</v>
      </c>
      <c r="I2693" s="36" t="s">
        <v>3700</v>
      </c>
      <c r="J2693" s="36" t="s">
        <v>3708</v>
      </c>
      <c r="K2693" s="36" t="str">
        <f t="shared" si="213"/>
        <v>_SAAMS</v>
      </c>
      <c r="L2693" s="36" t="s">
        <v>3709</v>
      </c>
      <c r="M2693" s="36" t="s">
        <v>3710</v>
      </c>
      <c r="N2693" s="36" t="str">
        <f t="shared" si="214"/>
        <v>_SAADM</v>
      </c>
      <c r="O2693" s="36" t="s">
        <v>3711</v>
      </c>
      <c r="P2693" s="36" t="s">
        <v>3712</v>
      </c>
      <c r="Q2693" s="36" t="s">
        <v>3713</v>
      </c>
    </row>
    <row r="2694" spans="1:17">
      <c r="A2694" s="36" t="s">
        <v>10658</v>
      </c>
      <c r="B2694" s="36" t="str">
        <f t="shared" si="210"/>
        <v>_13132</v>
      </c>
      <c r="C2694" s="36" t="s">
        <v>3719</v>
      </c>
      <c r="D2694" s="36" t="s">
        <v>2835</v>
      </c>
      <c r="E2694" s="36" t="str">
        <f t="shared" si="211"/>
        <v>_COLLS</v>
      </c>
      <c r="F2694" s="36" t="s">
        <v>2836</v>
      </c>
      <c r="G2694" s="36" t="s">
        <v>3699</v>
      </c>
      <c r="H2694" s="36" t="str">
        <f t="shared" si="212"/>
        <v>_LS1SS</v>
      </c>
      <c r="I2694" s="36" t="s">
        <v>3700</v>
      </c>
      <c r="J2694" s="36" t="s">
        <v>3708</v>
      </c>
      <c r="K2694" s="36" t="str">
        <f t="shared" si="213"/>
        <v>_SAAMS</v>
      </c>
      <c r="L2694" s="36" t="s">
        <v>3709</v>
      </c>
      <c r="M2694" s="36" t="s">
        <v>3715</v>
      </c>
      <c r="N2694" s="36" t="str">
        <f t="shared" si="214"/>
        <v>_SAATL</v>
      </c>
      <c r="O2694" s="36" t="s">
        <v>3716</v>
      </c>
      <c r="P2694" s="36" t="s">
        <v>3717</v>
      </c>
      <c r="Q2694" s="36" t="s">
        <v>3718</v>
      </c>
    </row>
    <row r="2695" spans="1:17">
      <c r="A2695" s="36" t="s">
        <v>10659</v>
      </c>
      <c r="B2695" s="36" t="str">
        <f t="shared" si="210"/>
        <v>_13133</v>
      </c>
      <c r="C2695" s="36" t="s">
        <v>3720</v>
      </c>
      <c r="D2695" s="36" t="s">
        <v>2835</v>
      </c>
      <c r="E2695" s="36" t="str">
        <f t="shared" si="211"/>
        <v>_COLLS</v>
      </c>
      <c r="F2695" s="36" t="s">
        <v>2836</v>
      </c>
      <c r="G2695" s="36" t="s">
        <v>3699</v>
      </c>
      <c r="H2695" s="36" t="str">
        <f t="shared" si="212"/>
        <v>_LS1SS</v>
      </c>
      <c r="I2695" s="36" t="s">
        <v>3700</v>
      </c>
      <c r="J2695" s="36" t="s">
        <v>3708</v>
      </c>
      <c r="K2695" s="36" t="str">
        <f t="shared" si="213"/>
        <v>_SAAMS</v>
      </c>
      <c r="L2695" s="36" t="s">
        <v>3709</v>
      </c>
      <c r="M2695" s="36" t="s">
        <v>3715</v>
      </c>
      <c r="N2695" s="36" t="str">
        <f t="shared" si="214"/>
        <v>_SAATL</v>
      </c>
      <c r="O2695" s="36" t="s">
        <v>3716</v>
      </c>
      <c r="P2695" s="36" t="s">
        <v>3717</v>
      </c>
      <c r="Q2695" s="36" t="s">
        <v>3718</v>
      </c>
    </row>
    <row r="2696" spans="1:17">
      <c r="A2696" s="36" t="s">
        <v>10660</v>
      </c>
      <c r="B2696" s="36" t="str">
        <f t="shared" si="210"/>
        <v>_13131</v>
      </c>
      <c r="C2696" s="36" t="s">
        <v>3725</v>
      </c>
      <c r="D2696" s="36" t="s">
        <v>2835</v>
      </c>
      <c r="E2696" s="36" t="str">
        <f t="shared" si="211"/>
        <v>_COLLS</v>
      </c>
      <c r="F2696" s="36" t="s">
        <v>2836</v>
      </c>
      <c r="G2696" s="36" t="s">
        <v>3699</v>
      </c>
      <c r="H2696" s="36" t="str">
        <f t="shared" si="212"/>
        <v>_LS1SS</v>
      </c>
      <c r="I2696" s="36" t="s">
        <v>3700</v>
      </c>
      <c r="J2696" s="36" t="s">
        <v>3708</v>
      </c>
      <c r="K2696" s="36" t="str">
        <f t="shared" si="213"/>
        <v>_SAAMS</v>
      </c>
      <c r="L2696" s="36" t="s">
        <v>3709</v>
      </c>
      <c r="M2696" s="36" t="s">
        <v>3721</v>
      </c>
      <c r="N2696" s="36" t="str">
        <f t="shared" si="214"/>
        <v>_SARES</v>
      </c>
      <c r="O2696" s="36" t="s">
        <v>3722</v>
      </c>
      <c r="P2696" s="36" t="s">
        <v>3723</v>
      </c>
      <c r="Q2696" s="36" t="s">
        <v>3724</v>
      </c>
    </row>
    <row r="2697" spans="1:17">
      <c r="A2697" s="36" t="s">
        <v>10661</v>
      </c>
      <c r="B2697" s="36" t="str">
        <f t="shared" si="210"/>
        <v>_13205</v>
      </c>
      <c r="C2697" s="36" t="s">
        <v>3732</v>
      </c>
      <c r="D2697" s="36" t="s">
        <v>2835</v>
      </c>
      <c r="E2697" s="36" t="str">
        <f t="shared" si="211"/>
        <v>_COLLS</v>
      </c>
      <c r="F2697" s="36" t="s">
        <v>2836</v>
      </c>
      <c r="G2697" s="36" t="s">
        <v>3699</v>
      </c>
      <c r="H2697" s="36" t="str">
        <f t="shared" si="212"/>
        <v>_LS1SS</v>
      </c>
      <c r="I2697" s="36" t="s">
        <v>3700</v>
      </c>
      <c r="J2697" s="36" t="s">
        <v>3726</v>
      </c>
      <c r="K2697" s="36" t="str">
        <f t="shared" si="213"/>
        <v>_SBETH</v>
      </c>
      <c r="L2697" s="36" t="s">
        <v>3727</v>
      </c>
      <c r="M2697" s="36" t="s">
        <v>3728</v>
      </c>
      <c r="N2697" s="36" t="str">
        <f t="shared" si="214"/>
        <v>_SBADM</v>
      </c>
      <c r="O2697" s="36" t="s">
        <v>3729</v>
      </c>
      <c r="P2697" s="36" t="s">
        <v>3730</v>
      </c>
      <c r="Q2697" s="36" t="s">
        <v>3731</v>
      </c>
    </row>
    <row r="2698" spans="1:17">
      <c r="A2698" s="36" t="s">
        <v>10662</v>
      </c>
      <c r="B2698" s="36" t="str">
        <f t="shared" si="210"/>
        <v>_13207</v>
      </c>
      <c r="C2698" s="36" t="s">
        <v>3733</v>
      </c>
      <c r="D2698" s="36" t="s">
        <v>2835</v>
      </c>
      <c r="E2698" s="36" t="str">
        <f t="shared" si="211"/>
        <v>_COLLS</v>
      </c>
      <c r="F2698" s="36" t="s">
        <v>2836</v>
      </c>
      <c r="G2698" s="36" t="s">
        <v>3699</v>
      </c>
      <c r="H2698" s="36" t="str">
        <f t="shared" si="212"/>
        <v>_LS1SS</v>
      </c>
      <c r="I2698" s="36" t="s">
        <v>3700</v>
      </c>
      <c r="J2698" s="36" t="s">
        <v>3726</v>
      </c>
      <c r="K2698" s="36" t="str">
        <f t="shared" si="213"/>
        <v>_SBETH</v>
      </c>
      <c r="L2698" s="36" t="s">
        <v>3727</v>
      </c>
      <c r="M2698" s="36" t="s">
        <v>3728</v>
      </c>
      <c r="N2698" s="36" t="str">
        <f t="shared" si="214"/>
        <v>_SBADM</v>
      </c>
      <c r="O2698" s="36" t="s">
        <v>3729</v>
      </c>
      <c r="P2698" s="36" t="s">
        <v>3730</v>
      </c>
      <c r="Q2698" s="36" t="s">
        <v>3731</v>
      </c>
    </row>
    <row r="2699" spans="1:17">
      <c r="A2699" s="36" t="s">
        <v>10663</v>
      </c>
      <c r="B2699" s="36" t="str">
        <f t="shared" si="210"/>
        <v>_13209</v>
      </c>
      <c r="C2699" s="36" t="s">
        <v>3734</v>
      </c>
      <c r="D2699" s="36" t="s">
        <v>2835</v>
      </c>
      <c r="E2699" s="36" t="str">
        <f t="shared" si="211"/>
        <v>_COLLS</v>
      </c>
      <c r="F2699" s="36" t="s">
        <v>2836</v>
      </c>
      <c r="G2699" s="36" t="s">
        <v>3699</v>
      </c>
      <c r="H2699" s="36" t="str">
        <f t="shared" si="212"/>
        <v>_LS1SS</v>
      </c>
      <c r="I2699" s="36" t="s">
        <v>3700</v>
      </c>
      <c r="J2699" s="36" t="s">
        <v>3726</v>
      </c>
      <c r="K2699" s="36" t="str">
        <f t="shared" si="213"/>
        <v>_SBETH</v>
      </c>
      <c r="L2699" s="36" t="s">
        <v>3727</v>
      </c>
      <c r="M2699" s="36" t="s">
        <v>3728</v>
      </c>
      <c r="N2699" s="36" t="str">
        <f t="shared" si="214"/>
        <v>_SBADM</v>
      </c>
      <c r="O2699" s="36" t="s">
        <v>3729</v>
      </c>
      <c r="P2699" s="36" t="s">
        <v>3730</v>
      </c>
      <c r="Q2699" s="36" t="s">
        <v>3731</v>
      </c>
    </row>
    <row r="2700" spans="1:17">
      <c r="A2700" s="36" t="s">
        <v>10664</v>
      </c>
      <c r="B2700" s="36" t="str">
        <f t="shared" si="210"/>
        <v>_13211</v>
      </c>
      <c r="C2700" s="36" t="s">
        <v>3735</v>
      </c>
      <c r="D2700" s="36" t="s">
        <v>2835</v>
      </c>
      <c r="E2700" s="36" t="str">
        <f t="shared" si="211"/>
        <v>_COLLS</v>
      </c>
      <c r="F2700" s="36" t="s">
        <v>2836</v>
      </c>
      <c r="G2700" s="36" t="s">
        <v>3699</v>
      </c>
      <c r="H2700" s="36" t="str">
        <f t="shared" si="212"/>
        <v>_LS1SS</v>
      </c>
      <c r="I2700" s="36" t="s">
        <v>3700</v>
      </c>
      <c r="J2700" s="36" t="s">
        <v>3726</v>
      </c>
      <c r="K2700" s="36" t="str">
        <f t="shared" si="213"/>
        <v>_SBETH</v>
      </c>
      <c r="L2700" s="36" t="s">
        <v>3727</v>
      </c>
      <c r="M2700" s="36" t="s">
        <v>3728</v>
      </c>
      <c r="N2700" s="36" t="str">
        <f t="shared" si="214"/>
        <v>_SBADM</v>
      </c>
      <c r="O2700" s="36" t="s">
        <v>3729</v>
      </c>
      <c r="P2700" s="36" t="s">
        <v>3730</v>
      </c>
      <c r="Q2700" s="36" t="s">
        <v>3731</v>
      </c>
    </row>
    <row r="2701" spans="1:17">
      <c r="A2701" s="36" t="s">
        <v>10665</v>
      </c>
      <c r="B2701" s="36" t="str">
        <f t="shared" si="210"/>
        <v>_13208</v>
      </c>
      <c r="C2701" s="36" t="s">
        <v>3740</v>
      </c>
      <c r="D2701" s="36" t="s">
        <v>2835</v>
      </c>
      <c r="E2701" s="36" t="str">
        <f t="shared" si="211"/>
        <v>_COLLS</v>
      </c>
      <c r="F2701" s="36" t="s">
        <v>2836</v>
      </c>
      <c r="G2701" s="36" t="s">
        <v>3699</v>
      </c>
      <c r="H2701" s="36" t="str">
        <f t="shared" si="212"/>
        <v>_LS1SS</v>
      </c>
      <c r="I2701" s="36" t="s">
        <v>3700</v>
      </c>
      <c r="J2701" s="36" t="s">
        <v>3726</v>
      </c>
      <c r="K2701" s="36" t="str">
        <f t="shared" si="213"/>
        <v>_SBETH</v>
      </c>
      <c r="L2701" s="36" t="s">
        <v>3727</v>
      </c>
      <c r="M2701" s="36" t="s">
        <v>3736</v>
      </c>
      <c r="N2701" s="36" t="str">
        <f t="shared" si="214"/>
        <v>_SBETL</v>
      </c>
      <c r="O2701" s="36" t="s">
        <v>3737</v>
      </c>
      <c r="P2701" s="36" t="s">
        <v>3738</v>
      </c>
      <c r="Q2701" s="36" t="s">
        <v>3739</v>
      </c>
    </row>
    <row r="2702" spans="1:17">
      <c r="A2702" s="36" t="s">
        <v>10666</v>
      </c>
      <c r="B2702" s="36" t="str">
        <f t="shared" si="210"/>
        <v>_13213</v>
      </c>
      <c r="C2702" s="36" t="s">
        <v>3741</v>
      </c>
      <c r="D2702" s="36" t="s">
        <v>2835</v>
      </c>
      <c r="E2702" s="36" t="str">
        <f t="shared" si="211"/>
        <v>_COLLS</v>
      </c>
      <c r="F2702" s="36" t="s">
        <v>2836</v>
      </c>
      <c r="G2702" s="36" t="s">
        <v>3699</v>
      </c>
      <c r="H2702" s="36" t="str">
        <f t="shared" si="212"/>
        <v>_LS1SS</v>
      </c>
      <c r="I2702" s="36" t="s">
        <v>3700</v>
      </c>
      <c r="J2702" s="36" t="s">
        <v>3726</v>
      </c>
      <c r="K2702" s="36" t="str">
        <f t="shared" si="213"/>
        <v>_SBETH</v>
      </c>
      <c r="L2702" s="36" t="s">
        <v>3727</v>
      </c>
      <c r="M2702" s="36" t="s">
        <v>3736</v>
      </c>
      <c r="N2702" s="36" t="str">
        <f t="shared" si="214"/>
        <v>_SBETL</v>
      </c>
      <c r="O2702" s="36" t="s">
        <v>3737</v>
      </c>
      <c r="P2702" s="36" t="s">
        <v>3738</v>
      </c>
      <c r="Q2702" s="36" t="s">
        <v>3739</v>
      </c>
    </row>
    <row r="2703" spans="1:17">
      <c r="A2703" s="36" t="s">
        <v>10667</v>
      </c>
      <c r="B2703" s="36" t="str">
        <f t="shared" si="210"/>
        <v>_13214</v>
      </c>
      <c r="C2703" s="36" t="s">
        <v>3742</v>
      </c>
      <c r="D2703" s="36" t="s">
        <v>2835</v>
      </c>
      <c r="E2703" s="36" t="str">
        <f t="shared" si="211"/>
        <v>_COLLS</v>
      </c>
      <c r="F2703" s="36" t="s">
        <v>2836</v>
      </c>
      <c r="G2703" s="36" t="s">
        <v>3699</v>
      </c>
      <c r="H2703" s="36" t="str">
        <f t="shared" si="212"/>
        <v>_LS1SS</v>
      </c>
      <c r="I2703" s="36" t="s">
        <v>3700</v>
      </c>
      <c r="J2703" s="36" t="s">
        <v>3726</v>
      </c>
      <c r="K2703" s="36" t="str">
        <f t="shared" si="213"/>
        <v>_SBETH</v>
      </c>
      <c r="L2703" s="36" t="s">
        <v>3727</v>
      </c>
      <c r="M2703" s="36" t="s">
        <v>3736</v>
      </c>
      <c r="N2703" s="36" t="str">
        <f t="shared" si="214"/>
        <v>_SBETL</v>
      </c>
      <c r="O2703" s="36" t="s">
        <v>3737</v>
      </c>
      <c r="P2703" s="36" t="s">
        <v>3738</v>
      </c>
      <c r="Q2703" s="36" t="s">
        <v>3739</v>
      </c>
    </row>
    <row r="2704" spans="1:17">
      <c r="A2704" s="36" t="s">
        <v>10668</v>
      </c>
      <c r="B2704" s="36" t="str">
        <f t="shared" si="210"/>
        <v>_13206</v>
      </c>
      <c r="C2704" s="36" t="s">
        <v>3747</v>
      </c>
      <c r="D2704" s="36" t="s">
        <v>2835</v>
      </c>
      <c r="E2704" s="36" t="str">
        <f t="shared" si="211"/>
        <v>_COLLS</v>
      </c>
      <c r="F2704" s="36" t="s">
        <v>2836</v>
      </c>
      <c r="G2704" s="36" t="s">
        <v>3699</v>
      </c>
      <c r="H2704" s="36" t="str">
        <f t="shared" si="212"/>
        <v>_LS1SS</v>
      </c>
      <c r="I2704" s="36" t="s">
        <v>3700</v>
      </c>
      <c r="J2704" s="36" t="s">
        <v>3726</v>
      </c>
      <c r="K2704" s="36" t="str">
        <f t="shared" si="213"/>
        <v>_SBETH</v>
      </c>
      <c r="L2704" s="36" t="s">
        <v>3727</v>
      </c>
      <c r="M2704" s="36" t="s">
        <v>3743</v>
      </c>
      <c r="N2704" s="36" t="str">
        <f t="shared" si="214"/>
        <v>_SBRES</v>
      </c>
      <c r="O2704" s="36" t="s">
        <v>3744</v>
      </c>
      <c r="P2704" s="36" t="s">
        <v>3745</v>
      </c>
      <c r="Q2704" s="36" t="s">
        <v>3746</v>
      </c>
    </row>
    <row r="2705" spans="1:17">
      <c r="A2705" s="36" t="s">
        <v>10669</v>
      </c>
      <c r="B2705" s="36" t="str">
        <f t="shared" si="210"/>
        <v>_13175</v>
      </c>
      <c r="C2705" s="36" t="s">
        <v>3754</v>
      </c>
      <c r="D2705" s="36" t="s">
        <v>2835</v>
      </c>
      <c r="E2705" s="36" t="str">
        <f t="shared" si="211"/>
        <v>_COLLS</v>
      </c>
      <c r="F2705" s="36" t="s">
        <v>2836</v>
      </c>
      <c r="G2705" s="36" t="s">
        <v>3699</v>
      </c>
      <c r="H2705" s="36" t="str">
        <f t="shared" si="212"/>
        <v>_LS1SS</v>
      </c>
      <c r="I2705" s="36" t="s">
        <v>3700</v>
      </c>
      <c r="J2705" s="36" t="s">
        <v>3748</v>
      </c>
      <c r="K2705" s="36" t="str">
        <f t="shared" si="213"/>
        <v>_SDDEM</v>
      </c>
      <c r="L2705" s="36" t="s">
        <v>3749</v>
      </c>
      <c r="M2705" s="36" t="s">
        <v>3750</v>
      </c>
      <c r="N2705" s="36" t="str">
        <f t="shared" si="214"/>
        <v>_SDADM</v>
      </c>
      <c r="O2705" s="36" t="s">
        <v>3751</v>
      </c>
      <c r="P2705" s="36" t="s">
        <v>3752</v>
      </c>
      <c r="Q2705" s="36" t="s">
        <v>3753</v>
      </c>
    </row>
    <row r="2706" spans="1:17">
      <c r="A2706" s="36" t="s">
        <v>10670</v>
      </c>
      <c r="B2706" s="36" t="str">
        <f t="shared" si="210"/>
        <v>_13178</v>
      </c>
      <c r="C2706" s="36" t="s">
        <v>3759</v>
      </c>
      <c r="D2706" s="36" t="s">
        <v>2835</v>
      </c>
      <c r="E2706" s="36" t="str">
        <f t="shared" si="211"/>
        <v>_COLLS</v>
      </c>
      <c r="F2706" s="36" t="s">
        <v>2836</v>
      </c>
      <c r="G2706" s="36" t="s">
        <v>3699</v>
      </c>
      <c r="H2706" s="36" t="str">
        <f t="shared" si="212"/>
        <v>_LS1SS</v>
      </c>
      <c r="I2706" s="36" t="s">
        <v>3700</v>
      </c>
      <c r="J2706" s="36" t="s">
        <v>3748</v>
      </c>
      <c r="K2706" s="36" t="str">
        <f t="shared" si="213"/>
        <v>_SDDEM</v>
      </c>
      <c r="L2706" s="36" t="s">
        <v>3749</v>
      </c>
      <c r="M2706" s="36" t="s">
        <v>3755</v>
      </c>
      <c r="N2706" s="36" t="str">
        <f t="shared" si="214"/>
        <v>_SDDTL</v>
      </c>
      <c r="O2706" s="36" t="s">
        <v>3756</v>
      </c>
      <c r="P2706" s="36" t="s">
        <v>3757</v>
      </c>
      <c r="Q2706" s="36" t="s">
        <v>3758</v>
      </c>
    </row>
    <row r="2707" spans="1:17">
      <c r="A2707" s="36" t="s">
        <v>10671</v>
      </c>
      <c r="B2707" s="36" t="str">
        <f t="shared" si="210"/>
        <v>_13177</v>
      </c>
      <c r="C2707" s="36" t="s">
        <v>3764</v>
      </c>
      <c r="D2707" s="36" t="s">
        <v>2835</v>
      </c>
      <c r="E2707" s="36" t="str">
        <f t="shared" si="211"/>
        <v>_COLLS</v>
      </c>
      <c r="F2707" s="36" t="s">
        <v>2836</v>
      </c>
      <c r="G2707" s="36" t="s">
        <v>3699</v>
      </c>
      <c r="H2707" s="36" t="str">
        <f t="shared" si="212"/>
        <v>_LS1SS</v>
      </c>
      <c r="I2707" s="36" t="s">
        <v>3700</v>
      </c>
      <c r="J2707" s="36" t="s">
        <v>3748</v>
      </c>
      <c r="K2707" s="36" t="str">
        <f t="shared" si="213"/>
        <v>_SDDEM</v>
      </c>
      <c r="L2707" s="36" t="s">
        <v>3749</v>
      </c>
      <c r="M2707" s="36" t="s">
        <v>3760</v>
      </c>
      <c r="N2707" s="36" t="str">
        <f t="shared" si="214"/>
        <v>_SDRES</v>
      </c>
      <c r="O2707" s="36" t="s">
        <v>3761</v>
      </c>
      <c r="P2707" s="36" t="s">
        <v>3762</v>
      </c>
      <c r="Q2707" s="36" t="s">
        <v>3763</v>
      </c>
    </row>
    <row r="2708" spans="1:17">
      <c r="A2708" s="36" t="s">
        <v>10672</v>
      </c>
      <c r="B2708" s="36" t="str">
        <f t="shared" si="210"/>
        <v>_13190</v>
      </c>
      <c r="C2708" s="36" t="s">
        <v>3771</v>
      </c>
      <c r="D2708" s="36" t="s">
        <v>2835</v>
      </c>
      <c r="E2708" s="36" t="str">
        <f t="shared" si="211"/>
        <v>_COLLS</v>
      </c>
      <c r="F2708" s="36" t="s">
        <v>2836</v>
      </c>
      <c r="G2708" s="36" t="s">
        <v>3699</v>
      </c>
      <c r="H2708" s="36" t="str">
        <f t="shared" si="212"/>
        <v>_LS1SS</v>
      </c>
      <c r="I2708" s="36" t="s">
        <v>3700</v>
      </c>
      <c r="J2708" s="36" t="s">
        <v>3765</v>
      </c>
      <c r="K2708" s="36" t="str">
        <f t="shared" si="213"/>
        <v>_SECON</v>
      </c>
      <c r="L2708" s="36" t="s">
        <v>3766</v>
      </c>
      <c r="M2708" s="36" t="s">
        <v>3767</v>
      </c>
      <c r="N2708" s="36" t="str">
        <f t="shared" si="214"/>
        <v>_SEADM</v>
      </c>
      <c r="O2708" s="36" t="s">
        <v>3768</v>
      </c>
      <c r="P2708" s="36" t="s">
        <v>3769</v>
      </c>
      <c r="Q2708" s="36" t="s">
        <v>3770</v>
      </c>
    </row>
    <row r="2709" spans="1:17">
      <c r="A2709" s="36" t="s">
        <v>10673</v>
      </c>
      <c r="B2709" s="36" t="str">
        <f t="shared" si="210"/>
        <v>_13199</v>
      </c>
      <c r="C2709" s="36" t="s">
        <v>6378</v>
      </c>
      <c r="D2709" s="36" t="s">
        <v>2835</v>
      </c>
      <c r="E2709" s="36" t="str">
        <f t="shared" si="211"/>
        <v>_COLLS</v>
      </c>
      <c r="F2709" s="36" t="s">
        <v>2836</v>
      </c>
      <c r="G2709" s="36" t="s">
        <v>3699</v>
      </c>
      <c r="H2709" s="36" t="str">
        <f t="shared" si="212"/>
        <v>_LS1SS</v>
      </c>
      <c r="I2709" s="36" t="s">
        <v>3700</v>
      </c>
      <c r="J2709" s="36" t="s">
        <v>3765</v>
      </c>
      <c r="K2709" s="36" t="str">
        <f t="shared" si="213"/>
        <v>_SECON</v>
      </c>
      <c r="L2709" s="36" t="s">
        <v>3766</v>
      </c>
      <c r="M2709" s="36" t="s">
        <v>3767</v>
      </c>
      <c r="N2709" s="36" t="str">
        <f t="shared" si="214"/>
        <v>_SEADM</v>
      </c>
      <c r="O2709" s="36" t="s">
        <v>3768</v>
      </c>
      <c r="P2709" s="36" t="s">
        <v>3769</v>
      </c>
      <c r="Q2709" s="36" t="s">
        <v>3770</v>
      </c>
    </row>
    <row r="2710" spans="1:17">
      <c r="A2710" s="36" t="s">
        <v>10674</v>
      </c>
      <c r="B2710" s="36" t="str">
        <f t="shared" si="210"/>
        <v>_13194</v>
      </c>
      <c r="C2710" s="36" t="s">
        <v>3776</v>
      </c>
      <c r="D2710" s="36" t="s">
        <v>2835</v>
      </c>
      <c r="E2710" s="36" t="str">
        <f t="shared" si="211"/>
        <v>_COLLS</v>
      </c>
      <c r="F2710" s="36" t="s">
        <v>2836</v>
      </c>
      <c r="G2710" s="36" t="s">
        <v>3699</v>
      </c>
      <c r="H2710" s="36" t="str">
        <f t="shared" si="212"/>
        <v>_LS1SS</v>
      </c>
      <c r="I2710" s="36" t="s">
        <v>3700</v>
      </c>
      <c r="J2710" s="36" t="s">
        <v>3765</v>
      </c>
      <c r="K2710" s="36" t="str">
        <f t="shared" si="213"/>
        <v>_SECON</v>
      </c>
      <c r="L2710" s="36" t="s">
        <v>3766</v>
      </c>
      <c r="M2710" s="36" t="s">
        <v>3772</v>
      </c>
      <c r="N2710" s="36" t="str">
        <f t="shared" si="214"/>
        <v>_SEETL</v>
      </c>
      <c r="O2710" s="36" t="s">
        <v>3773</v>
      </c>
      <c r="P2710" s="36" t="s">
        <v>3774</v>
      </c>
      <c r="Q2710" s="36" t="s">
        <v>3775</v>
      </c>
    </row>
    <row r="2711" spans="1:17">
      <c r="A2711" s="36" t="s">
        <v>10675</v>
      </c>
      <c r="B2711" s="36" t="str">
        <f t="shared" si="210"/>
        <v>_13197</v>
      </c>
      <c r="C2711" s="36" t="s">
        <v>3777</v>
      </c>
      <c r="D2711" s="36" t="s">
        <v>2835</v>
      </c>
      <c r="E2711" s="36" t="str">
        <f t="shared" si="211"/>
        <v>_COLLS</v>
      </c>
      <c r="F2711" s="36" t="s">
        <v>2836</v>
      </c>
      <c r="G2711" s="36" t="s">
        <v>3699</v>
      </c>
      <c r="H2711" s="36" t="str">
        <f t="shared" si="212"/>
        <v>_LS1SS</v>
      </c>
      <c r="I2711" s="36" t="s">
        <v>3700</v>
      </c>
      <c r="J2711" s="36" t="s">
        <v>3765</v>
      </c>
      <c r="K2711" s="36" t="str">
        <f t="shared" si="213"/>
        <v>_SECON</v>
      </c>
      <c r="L2711" s="36" t="s">
        <v>3766</v>
      </c>
      <c r="M2711" s="36" t="s">
        <v>3772</v>
      </c>
      <c r="N2711" s="36" t="str">
        <f t="shared" si="214"/>
        <v>_SEETL</v>
      </c>
      <c r="O2711" s="36" t="s">
        <v>3773</v>
      </c>
      <c r="P2711" s="36" t="s">
        <v>3774</v>
      </c>
      <c r="Q2711" s="36" t="s">
        <v>3775</v>
      </c>
    </row>
    <row r="2712" spans="1:17">
      <c r="A2712" s="36" t="s">
        <v>10676</v>
      </c>
      <c r="B2712" s="36" t="str">
        <f t="shared" si="210"/>
        <v>_13191</v>
      </c>
      <c r="C2712" s="36" t="s">
        <v>3782</v>
      </c>
      <c r="D2712" s="36" t="s">
        <v>2835</v>
      </c>
      <c r="E2712" s="36" t="str">
        <f t="shared" si="211"/>
        <v>_COLLS</v>
      </c>
      <c r="F2712" s="36" t="s">
        <v>2836</v>
      </c>
      <c r="G2712" s="36" t="s">
        <v>3699</v>
      </c>
      <c r="H2712" s="36" t="str">
        <f t="shared" si="212"/>
        <v>_LS1SS</v>
      </c>
      <c r="I2712" s="36" t="s">
        <v>3700</v>
      </c>
      <c r="J2712" s="36" t="s">
        <v>3765</v>
      </c>
      <c r="K2712" s="36" t="str">
        <f t="shared" si="213"/>
        <v>_SECON</v>
      </c>
      <c r="L2712" s="36" t="s">
        <v>3766</v>
      </c>
      <c r="M2712" s="36" t="s">
        <v>3778</v>
      </c>
      <c r="N2712" s="36" t="str">
        <f t="shared" si="214"/>
        <v>_SERES</v>
      </c>
      <c r="O2712" s="36" t="s">
        <v>3779</v>
      </c>
      <c r="P2712" s="36" t="s">
        <v>3780</v>
      </c>
      <c r="Q2712" s="36" t="s">
        <v>3781</v>
      </c>
    </row>
    <row r="2713" spans="1:17">
      <c r="A2713" s="36" t="s">
        <v>10677</v>
      </c>
      <c r="B2713" s="36" t="str">
        <f t="shared" si="210"/>
        <v>_13192</v>
      </c>
      <c r="C2713" s="36" t="s">
        <v>3783</v>
      </c>
      <c r="D2713" s="36" t="s">
        <v>2835</v>
      </c>
      <c r="E2713" s="36" t="str">
        <f t="shared" si="211"/>
        <v>_COLLS</v>
      </c>
      <c r="F2713" s="36" t="s">
        <v>2836</v>
      </c>
      <c r="G2713" s="36" t="s">
        <v>3699</v>
      </c>
      <c r="H2713" s="36" t="str">
        <f t="shared" si="212"/>
        <v>_LS1SS</v>
      </c>
      <c r="I2713" s="36" t="s">
        <v>3700</v>
      </c>
      <c r="J2713" s="36" t="s">
        <v>3765</v>
      </c>
      <c r="K2713" s="36" t="str">
        <f t="shared" si="213"/>
        <v>_SECON</v>
      </c>
      <c r="L2713" s="36" t="s">
        <v>3766</v>
      </c>
      <c r="M2713" s="36" t="s">
        <v>3778</v>
      </c>
      <c r="N2713" s="36" t="str">
        <f t="shared" si="214"/>
        <v>_SERES</v>
      </c>
      <c r="O2713" s="36" t="s">
        <v>3779</v>
      </c>
      <c r="P2713" s="36" t="s">
        <v>3780</v>
      </c>
      <c r="Q2713" s="36" t="s">
        <v>3781</v>
      </c>
    </row>
    <row r="2714" spans="1:17">
      <c r="A2714" s="36" t="s">
        <v>10678</v>
      </c>
      <c r="B2714" s="36" t="str">
        <f t="shared" si="210"/>
        <v>_13195</v>
      </c>
      <c r="C2714" s="36" t="s">
        <v>3784</v>
      </c>
      <c r="D2714" s="36" t="s">
        <v>2835</v>
      </c>
      <c r="E2714" s="36" t="str">
        <f t="shared" si="211"/>
        <v>_COLLS</v>
      </c>
      <c r="F2714" s="36" t="s">
        <v>2836</v>
      </c>
      <c r="G2714" s="36" t="s">
        <v>3699</v>
      </c>
      <c r="H2714" s="36" t="str">
        <f t="shared" si="212"/>
        <v>_LS1SS</v>
      </c>
      <c r="I2714" s="36" t="s">
        <v>3700</v>
      </c>
      <c r="J2714" s="36" t="s">
        <v>3765</v>
      </c>
      <c r="K2714" s="36" t="str">
        <f t="shared" si="213"/>
        <v>_SECON</v>
      </c>
      <c r="L2714" s="36" t="s">
        <v>3766</v>
      </c>
      <c r="M2714" s="36" t="s">
        <v>3778</v>
      </c>
      <c r="N2714" s="36" t="str">
        <f t="shared" si="214"/>
        <v>_SERES</v>
      </c>
      <c r="O2714" s="36" t="s">
        <v>3779</v>
      </c>
      <c r="P2714" s="36" t="s">
        <v>3780</v>
      </c>
      <c r="Q2714" s="36" t="s">
        <v>3781</v>
      </c>
    </row>
    <row r="2715" spans="1:17">
      <c r="A2715" s="36" t="s">
        <v>10679</v>
      </c>
      <c r="B2715" s="36" t="str">
        <f t="shared" si="210"/>
        <v>_13196</v>
      </c>
      <c r="C2715" s="36" t="s">
        <v>3785</v>
      </c>
      <c r="D2715" s="36" t="s">
        <v>2835</v>
      </c>
      <c r="E2715" s="36" t="str">
        <f t="shared" si="211"/>
        <v>_COLLS</v>
      </c>
      <c r="F2715" s="36" t="s">
        <v>2836</v>
      </c>
      <c r="G2715" s="36" t="s">
        <v>3699</v>
      </c>
      <c r="H2715" s="36" t="str">
        <f t="shared" si="212"/>
        <v>_LS1SS</v>
      </c>
      <c r="I2715" s="36" t="s">
        <v>3700</v>
      </c>
      <c r="J2715" s="36" t="s">
        <v>3765</v>
      </c>
      <c r="K2715" s="36" t="str">
        <f t="shared" si="213"/>
        <v>_SECON</v>
      </c>
      <c r="L2715" s="36" t="s">
        <v>3766</v>
      </c>
      <c r="M2715" s="36" t="s">
        <v>3778</v>
      </c>
      <c r="N2715" s="36" t="str">
        <f t="shared" si="214"/>
        <v>_SERES</v>
      </c>
      <c r="O2715" s="36" t="s">
        <v>3779</v>
      </c>
      <c r="P2715" s="36" t="s">
        <v>3780</v>
      </c>
      <c r="Q2715" s="36" t="s">
        <v>3781</v>
      </c>
    </row>
    <row r="2716" spans="1:17">
      <c r="A2716" s="36" t="s">
        <v>10680</v>
      </c>
      <c r="B2716" s="36" t="str">
        <f t="shared" si="210"/>
        <v>_13198</v>
      </c>
      <c r="C2716" s="36" t="s">
        <v>6379</v>
      </c>
      <c r="D2716" s="36" t="s">
        <v>2835</v>
      </c>
      <c r="E2716" s="36" t="str">
        <f t="shared" si="211"/>
        <v>_COLLS</v>
      </c>
      <c r="F2716" s="36" t="s">
        <v>2836</v>
      </c>
      <c r="G2716" s="36" t="s">
        <v>3699</v>
      </c>
      <c r="H2716" s="36" t="str">
        <f t="shared" si="212"/>
        <v>_LS1SS</v>
      </c>
      <c r="I2716" s="36" t="s">
        <v>3700</v>
      </c>
      <c r="J2716" s="36" t="s">
        <v>3765</v>
      </c>
      <c r="K2716" s="36" t="str">
        <f t="shared" si="213"/>
        <v>_SECON</v>
      </c>
      <c r="L2716" s="36" t="s">
        <v>3766</v>
      </c>
      <c r="M2716" s="36" t="s">
        <v>3778</v>
      </c>
      <c r="N2716" s="36" t="str">
        <f t="shared" si="214"/>
        <v>_SERES</v>
      </c>
      <c r="O2716" s="36" t="s">
        <v>3779</v>
      </c>
      <c r="P2716" s="36" t="s">
        <v>3780</v>
      </c>
      <c r="Q2716" s="36" t="s">
        <v>3781</v>
      </c>
    </row>
    <row r="2717" spans="1:17">
      <c r="A2717" s="36" t="s">
        <v>10681</v>
      </c>
      <c r="B2717" s="36" t="str">
        <f t="shared" si="210"/>
        <v>_13230</v>
      </c>
      <c r="C2717" s="36" t="s">
        <v>3792</v>
      </c>
      <c r="D2717" s="36" t="s">
        <v>2835</v>
      </c>
      <c r="E2717" s="36" t="str">
        <f t="shared" si="211"/>
        <v>_COLLS</v>
      </c>
      <c r="F2717" s="36" t="s">
        <v>2836</v>
      </c>
      <c r="G2717" s="36" t="s">
        <v>3699</v>
      </c>
      <c r="H2717" s="36" t="str">
        <f t="shared" si="212"/>
        <v>_LS1SS</v>
      </c>
      <c r="I2717" s="36" t="s">
        <v>3700</v>
      </c>
      <c r="J2717" s="36" t="s">
        <v>3786</v>
      </c>
      <c r="K2717" s="36" t="str">
        <f t="shared" si="213"/>
        <v>_SGEOG</v>
      </c>
      <c r="L2717" s="36" t="s">
        <v>3787</v>
      </c>
      <c r="M2717" s="36" t="s">
        <v>3788</v>
      </c>
      <c r="N2717" s="36" t="str">
        <f t="shared" si="214"/>
        <v>_SGADM</v>
      </c>
      <c r="O2717" s="36" t="s">
        <v>3789</v>
      </c>
      <c r="P2717" s="36" t="s">
        <v>3790</v>
      </c>
      <c r="Q2717" s="36" t="s">
        <v>3791</v>
      </c>
    </row>
    <row r="2718" spans="1:17">
      <c r="A2718" s="36" t="s">
        <v>10682</v>
      </c>
      <c r="B2718" s="36" t="str">
        <f t="shared" si="210"/>
        <v>_13231</v>
      </c>
      <c r="C2718" s="36" t="s">
        <v>3797</v>
      </c>
      <c r="D2718" s="36" t="s">
        <v>2835</v>
      </c>
      <c r="E2718" s="36" t="str">
        <f t="shared" si="211"/>
        <v>_COLLS</v>
      </c>
      <c r="F2718" s="36" t="s">
        <v>2836</v>
      </c>
      <c r="G2718" s="36" t="s">
        <v>3699</v>
      </c>
      <c r="H2718" s="36" t="str">
        <f t="shared" si="212"/>
        <v>_LS1SS</v>
      </c>
      <c r="I2718" s="36" t="s">
        <v>3700</v>
      </c>
      <c r="J2718" s="36" t="s">
        <v>3786</v>
      </c>
      <c r="K2718" s="36" t="str">
        <f t="shared" si="213"/>
        <v>_SGEOG</v>
      </c>
      <c r="L2718" s="36" t="s">
        <v>3787</v>
      </c>
      <c r="M2718" s="36" t="s">
        <v>3793</v>
      </c>
      <c r="N2718" s="36" t="str">
        <f t="shared" si="214"/>
        <v>_SGGTL</v>
      </c>
      <c r="O2718" s="36" t="s">
        <v>3794</v>
      </c>
      <c r="P2718" s="36" t="s">
        <v>3795</v>
      </c>
      <c r="Q2718" s="36" t="s">
        <v>3796</v>
      </c>
    </row>
    <row r="2719" spans="1:17">
      <c r="A2719" s="36" t="s">
        <v>10683</v>
      </c>
      <c r="B2719" s="36" t="str">
        <f t="shared" si="210"/>
        <v>_13233</v>
      </c>
      <c r="C2719" s="36" t="s">
        <v>3798</v>
      </c>
      <c r="D2719" s="36" t="s">
        <v>2835</v>
      </c>
      <c r="E2719" s="36" t="str">
        <f t="shared" si="211"/>
        <v>_COLLS</v>
      </c>
      <c r="F2719" s="36" t="s">
        <v>2836</v>
      </c>
      <c r="G2719" s="36" t="s">
        <v>3699</v>
      </c>
      <c r="H2719" s="36" t="str">
        <f t="shared" si="212"/>
        <v>_LS1SS</v>
      </c>
      <c r="I2719" s="36" t="s">
        <v>3700</v>
      </c>
      <c r="J2719" s="36" t="s">
        <v>3786</v>
      </c>
      <c r="K2719" s="36" t="str">
        <f t="shared" si="213"/>
        <v>_SGEOG</v>
      </c>
      <c r="L2719" s="36" t="s">
        <v>3787</v>
      </c>
      <c r="M2719" s="36" t="s">
        <v>3793</v>
      </c>
      <c r="N2719" s="36" t="str">
        <f t="shared" si="214"/>
        <v>_SGGTL</v>
      </c>
      <c r="O2719" s="36" t="s">
        <v>3794</v>
      </c>
      <c r="P2719" s="36" t="s">
        <v>3795</v>
      </c>
      <c r="Q2719" s="36" t="s">
        <v>3796</v>
      </c>
    </row>
    <row r="2720" spans="1:17">
      <c r="A2720" s="36" t="s">
        <v>10684</v>
      </c>
      <c r="B2720" s="36" t="str">
        <f t="shared" si="210"/>
        <v>_13232</v>
      </c>
      <c r="C2720" s="36" t="s">
        <v>3803</v>
      </c>
      <c r="D2720" s="36" t="s">
        <v>2835</v>
      </c>
      <c r="E2720" s="36" t="str">
        <f t="shared" si="211"/>
        <v>_COLLS</v>
      </c>
      <c r="F2720" s="36" t="s">
        <v>2836</v>
      </c>
      <c r="G2720" s="36" t="s">
        <v>3699</v>
      </c>
      <c r="H2720" s="36" t="str">
        <f t="shared" si="212"/>
        <v>_LS1SS</v>
      </c>
      <c r="I2720" s="36" t="s">
        <v>3700</v>
      </c>
      <c r="J2720" s="36" t="s">
        <v>3786</v>
      </c>
      <c r="K2720" s="36" t="str">
        <f t="shared" si="213"/>
        <v>_SGEOG</v>
      </c>
      <c r="L2720" s="36" t="s">
        <v>3787</v>
      </c>
      <c r="M2720" s="36" t="s">
        <v>3799</v>
      </c>
      <c r="N2720" s="36" t="str">
        <f t="shared" si="214"/>
        <v>_SGRES</v>
      </c>
      <c r="O2720" s="36" t="s">
        <v>3800</v>
      </c>
      <c r="P2720" s="36" t="s">
        <v>3801</v>
      </c>
      <c r="Q2720" s="36" t="s">
        <v>3802</v>
      </c>
    </row>
    <row r="2721" spans="1:17">
      <c r="A2721" s="36" t="s">
        <v>10685</v>
      </c>
      <c r="B2721" s="36" t="str">
        <f t="shared" si="210"/>
        <v>_13245</v>
      </c>
      <c r="C2721" s="36" t="s">
        <v>3810</v>
      </c>
      <c r="D2721" s="36" t="s">
        <v>2835</v>
      </c>
      <c r="E2721" s="36" t="str">
        <f t="shared" si="211"/>
        <v>_COLLS</v>
      </c>
      <c r="F2721" s="36" t="s">
        <v>2836</v>
      </c>
      <c r="G2721" s="36" t="s">
        <v>3699</v>
      </c>
      <c r="H2721" s="36" t="str">
        <f t="shared" si="212"/>
        <v>_LS1SS</v>
      </c>
      <c r="I2721" s="36" t="s">
        <v>3700</v>
      </c>
      <c r="J2721" s="36" t="s">
        <v>3804</v>
      </c>
      <c r="K2721" s="36" t="str">
        <f t="shared" si="213"/>
        <v>_SHIST</v>
      </c>
      <c r="L2721" s="36" t="s">
        <v>3805</v>
      </c>
      <c r="M2721" s="36" t="s">
        <v>3806</v>
      </c>
      <c r="N2721" s="36" t="str">
        <f t="shared" si="214"/>
        <v>_SHADM</v>
      </c>
      <c r="O2721" s="36" t="s">
        <v>3807</v>
      </c>
      <c r="P2721" s="36" t="s">
        <v>3808</v>
      </c>
      <c r="Q2721" s="36" t="s">
        <v>3809</v>
      </c>
    </row>
    <row r="2722" spans="1:17">
      <c r="A2722" s="36" t="s">
        <v>10686</v>
      </c>
      <c r="B2722" s="36" t="str">
        <f t="shared" si="210"/>
        <v>_13249</v>
      </c>
      <c r="C2722" s="36" t="s">
        <v>6380</v>
      </c>
      <c r="D2722" s="36" t="s">
        <v>2835</v>
      </c>
      <c r="E2722" s="36" t="str">
        <f t="shared" si="211"/>
        <v>_COLLS</v>
      </c>
      <c r="F2722" s="36" t="s">
        <v>2836</v>
      </c>
      <c r="G2722" s="36" t="s">
        <v>3699</v>
      </c>
      <c r="H2722" s="36" t="str">
        <f t="shared" si="212"/>
        <v>_LS1SS</v>
      </c>
      <c r="I2722" s="36" t="s">
        <v>3700</v>
      </c>
      <c r="J2722" s="36" t="s">
        <v>3804</v>
      </c>
      <c r="K2722" s="36" t="str">
        <f t="shared" si="213"/>
        <v>_SHIST</v>
      </c>
      <c r="L2722" s="36" t="s">
        <v>3805</v>
      </c>
      <c r="M2722" s="36" t="s">
        <v>3806</v>
      </c>
      <c r="N2722" s="36" t="str">
        <f t="shared" si="214"/>
        <v>_SHADM</v>
      </c>
      <c r="O2722" s="36" t="s">
        <v>3807</v>
      </c>
      <c r="P2722" s="36" t="s">
        <v>3808</v>
      </c>
      <c r="Q2722" s="36" t="s">
        <v>3809</v>
      </c>
    </row>
    <row r="2723" spans="1:17">
      <c r="A2723" s="36" t="s">
        <v>10687</v>
      </c>
      <c r="B2723" s="36" t="str">
        <f t="shared" si="210"/>
        <v>_13247</v>
      </c>
      <c r="C2723" s="36" t="s">
        <v>3815</v>
      </c>
      <c r="D2723" s="36" t="s">
        <v>2835</v>
      </c>
      <c r="E2723" s="36" t="str">
        <f t="shared" si="211"/>
        <v>_COLLS</v>
      </c>
      <c r="F2723" s="36" t="s">
        <v>2836</v>
      </c>
      <c r="G2723" s="36" t="s">
        <v>3699</v>
      </c>
      <c r="H2723" s="36" t="str">
        <f t="shared" si="212"/>
        <v>_LS1SS</v>
      </c>
      <c r="I2723" s="36" t="s">
        <v>3700</v>
      </c>
      <c r="J2723" s="36" t="s">
        <v>3804</v>
      </c>
      <c r="K2723" s="36" t="str">
        <f t="shared" si="213"/>
        <v>_SHIST</v>
      </c>
      <c r="L2723" s="36" t="s">
        <v>3805</v>
      </c>
      <c r="M2723" s="36" t="s">
        <v>3811</v>
      </c>
      <c r="N2723" s="36" t="str">
        <f t="shared" si="214"/>
        <v>_SHHTL</v>
      </c>
      <c r="O2723" s="36" t="s">
        <v>3812</v>
      </c>
      <c r="P2723" s="36" t="s">
        <v>3813</v>
      </c>
      <c r="Q2723" s="36" t="s">
        <v>3814</v>
      </c>
    </row>
    <row r="2724" spans="1:17">
      <c r="A2724" s="36" t="s">
        <v>10688</v>
      </c>
      <c r="B2724" s="36" t="str">
        <f t="shared" si="210"/>
        <v>_13248</v>
      </c>
      <c r="C2724" s="36" t="s">
        <v>3816</v>
      </c>
      <c r="D2724" s="36" t="s">
        <v>2835</v>
      </c>
      <c r="E2724" s="36" t="str">
        <f t="shared" si="211"/>
        <v>_COLLS</v>
      </c>
      <c r="F2724" s="36" t="s">
        <v>2836</v>
      </c>
      <c r="G2724" s="36" t="s">
        <v>3699</v>
      </c>
      <c r="H2724" s="36" t="str">
        <f t="shared" si="212"/>
        <v>_LS1SS</v>
      </c>
      <c r="I2724" s="36" t="s">
        <v>3700</v>
      </c>
      <c r="J2724" s="36" t="s">
        <v>3804</v>
      </c>
      <c r="K2724" s="36" t="str">
        <f t="shared" si="213"/>
        <v>_SHIST</v>
      </c>
      <c r="L2724" s="36" t="s">
        <v>3805</v>
      </c>
      <c r="M2724" s="36" t="s">
        <v>3811</v>
      </c>
      <c r="N2724" s="36" t="str">
        <f t="shared" si="214"/>
        <v>_SHHTL</v>
      </c>
      <c r="O2724" s="36" t="s">
        <v>3812</v>
      </c>
      <c r="P2724" s="36" t="s">
        <v>3813</v>
      </c>
      <c r="Q2724" s="36" t="s">
        <v>3814</v>
      </c>
    </row>
    <row r="2725" spans="1:17">
      <c r="A2725" s="36" t="s">
        <v>10689</v>
      </c>
      <c r="B2725" s="36" t="str">
        <f t="shared" si="210"/>
        <v>_13250</v>
      </c>
      <c r="C2725" s="36" t="s">
        <v>3817</v>
      </c>
      <c r="D2725" s="36" t="s">
        <v>2835</v>
      </c>
      <c r="E2725" s="36" t="str">
        <f t="shared" si="211"/>
        <v>_COLLS</v>
      </c>
      <c r="F2725" s="36" t="s">
        <v>2836</v>
      </c>
      <c r="G2725" s="36" t="s">
        <v>3699</v>
      </c>
      <c r="H2725" s="36" t="str">
        <f t="shared" si="212"/>
        <v>_LS1SS</v>
      </c>
      <c r="I2725" s="36" t="s">
        <v>3700</v>
      </c>
      <c r="J2725" s="36" t="s">
        <v>3804</v>
      </c>
      <c r="K2725" s="36" t="str">
        <f t="shared" si="213"/>
        <v>_SHIST</v>
      </c>
      <c r="L2725" s="36" t="s">
        <v>3805</v>
      </c>
      <c r="M2725" s="36" t="s">
        <v>3811</v>
      </c>
      <c r="N2725" s="36" t="str">
        <f t="shared" si="214"/>
        <v>_SHHTL</v>
      </c>
      <c r="O2725" s="36" t="s">
        <v>3812</v>
      </c>
      <c r="P2725" s="36" t="s">
        <v>3813</v>
      </c>
      <c r="Q2725" s="36" t="s">
        <v>3814</v>
      </c>
    </row>
    <row r="2726" spans="1:17">
      <c r="A2726" s="36" t="s">
        <v>10690</v>
      </c>
      <c r="B2726" s="36" t="str">
        <f t="shared" si="210"/>
        <v>_13246</v>
      </c>
      <c r="C2726" s="36" t="s">
        <v>3822</v>
      </c>
      <c r="D2726" s="36" t="s">
        <v>2835</v>
      </c>
      <c r="E2726" s="36" t="str">
        <f t="shared" si="211"/>
        <v>_COLLS</v>
      </c>
      <c r="F2726" s="36" t="s">
        <v>2836</v>
      </c>
      <c r="G2726" s="36" t="s">
        <v>3699</v>
      </c>
      <c r="H2726" s="36" t="str">
        <f t="shared" si="212"/>
        <v>_LS1SS</v>
      </c>
      <c r="I2726" s="36" t="s">
        <v>3700</v>
      </c>
      <c r="J2726" s="36" t="s">
        <v>3804</v>
      </c>
      <c r="K2726" s="36" t="str">
        <f t="shared" si="213"/>
        <v>_SHIST</v>
      </c>
      <c r="L2726" s="36" t="s">
        <v>3805</v>
      </c>
      <c r="M2726" s="36" t="s">
        <v>3818</v>
      </c>
      <c r="N2726" s="36" t="str">
        <f t="shared" si="214"/>
        <v>_SHRES</v>
      </c>
      <c r="O2726" s="36" t="s">
        <v>3819</v>
      </c>
      <c r="P2726" s="36" t="s">
        <v>3820</v>
      </c>
      <c r="Q2726" s="36" t="s">
        <v>3821</v>
      </c>
    </row>
    <row r="2727" spans="1:17">
      <c r="A2727" s="36" t="s">
        <v>10691</v>
      </c>
      <c r="B2727" s="36" t="str">
        <f t="shared" si="210"/>
        <v>_13305</v>
      </c>
      <c r="C2727" s="36" t="s">
        <v>3829</v>
      </c>
      <c r="D2727" s="36" t="s">
        <v>2835</v>
      </c>
      <c r="E2727" s="36" t="str">
        <f t="shared" si="211"/>
        <v>_COLLS</v>
      </c>
      <c r="F2727" s="36" t="s">
        <v>2836</v>
      </c>
      <c r="G2727" s="36" t="s">
        <v>3699</v>
      </c>
      <c r="H2727" s="36" t="str">
        <f t="shared" si="212"/>
        <v>_LS1SS</v>
      </c>
      <c r="I2727" s="36" t="s">
        <v>3700</v>
      </c>
      <c r="J2727" s="36" t="s">
        <v>3823</v>
      </c>
      <c r="K2727" s="36" t="str">
        <f t="shared" si="213"/>
        <v>_SISOC</v>
      </c>
      <c r="L2727" s="36" t="s">
        <v>3824</v>
      </c>
      <c r="M2727" s="36" t="s">
        <v>3825</v>
      </c>
      <c r="N2727" s="36" t="str">
        <f t="shared" si="214"/>
        <v>_SIADM</v>
      </c>
      <c r="O2727" s="36" t="s">
        <v>3826</v>
      </c>
      <c r="P2727" s="36" t="s">
        <v>3827</v>
      </c>
      <c r="Q2727" s="36" t="s">
        <v>3828</v>
      </c>
    </row>
    <row r="2728" spans="1:17">
      <c r="A2728" s="36" t="s">
        <v>10692</v>
      </c>
      <c r="B2728" s="36" t="str">
        <f t="shared" si="210"/>
        <v>_13306</v>
      </c>
      <c r="C2728" s="36" t="s">
        <v>3834</v>
      </c>
      <c r="D2728" s="36" t="s">
        <v>2835</v>
      </c>
      <c r="E2728" s="36" t="str">
        <f t="shared" si="211"/>
        <v>_COLLS</v>
      </c>
      <c r="F2728" s="36" t="s">
        <v>2836</v>
      </c>
      <c r="G2728" s="36" t="s">
        <v>3699</v>
      </c>
      <c r="H2728" s="36" t="str">
        <f t="shared" si="212"/>
        <v>_LS1SS</v>
      </c>
      <c r="I2728" s="36" t="s">
        <v>3700</v>
      </c>
      <c r="J2728" s="36" t="s">
        <v>3823</v>
      </c>
      <c r="K2728" s="36" t="str">
        <f t="shared" si="213"/>
        <v>_SISOC</v>
      </c>
      <c r="L2728" s="36" t="s">
        <v>3824</v>
      </c>
      <c r="M2728" s="36" t="s">
        <v>3830</v>
      </c>
      <c r="N2728" s="36" t="str">
        <f t="shared" si="214"/>
        <v>_SIRES</v>
      </c>
      <c r="O2728" s="36" t="s">
        <v>3831</v>
      </c>
      <c r="P2728" s="36" t="s">
        <v>3832</v>
      </c>
      <c r="Q2728" s="36" t="s">
        <v>3833</v>
      </c>
    </row>
    <row r="2729" spans="1:17">
      <c r="A2729" s="36" t="s">
        <v>10693</v>
      </c>
      <c r="B2729" s="36" t="str">
        <f t="shared" si="210"/>
        <v>_13307</v>
      </c>
      <c r="C2729" s="36" t="s">
        <v>3839</v>
      </c>
      <c r="D2729" s="36" t="s">
        <v>2835</v>
      </c>
      <c r="E2729" s="36" t="str">
        <f t="shared" si="211"/>
        <v>_COLLS</v>
      </c>
      <c r="F2729" s="36" t="s">
        <v>2836</v>
      </c>
      <c r="G2729" s="36" t="s">
        <v>3699</v>
      </c>
      <c r="H2729" s="36" t="str">
        <f t="shared" si="212"/>
        <v>_LS1SS</v>
      </c>
      <c r="I2729" s="36" t="s">
        <v>3700</v>
      </c>
      <c r="J2729" s="36" t="s">
        <v>3823</v>
      </c>
      <c r="K2729" s="36" t="str">
        <f t="shared" si="213"/>
        <v>_SISOC</v>
      </c>
      <c r="L2729" s="36" t="s">
        <v>3824</v>
      </c>
      <c r="M2729" s="36" t="s">
        <v>3835</v>
      </c>
      <c r="N2729" s="36" t="str">
        <f t="shared" si="214"/>
        <v>_SISTL</v>
      </c>
      <c r="O2729" s="36" t="s">
        <v>3836</v>
      </c>
      <c r="P2729" s="36" t="s">
        <v>3837</v>
      </c>
      <c r="Q2729" s="36" t="s">
        <v>3838</v>
      </c>
    </row>
    <row r="2730" spans="1:17">
      <c r="A2730" s="36" t="s">
        <v>10694</v>
      </c>
      <c r="B2730" s="36" t="str">
        <f t="shared" si="210"/>
        <v>_13308</v>
      </c>
      <c r="C2730" s="36" t="s">
        <v>3840</v>
      </c>
      <c r="D2730" s="36" t="s">
        <v>2835</v>
      </c>
      <c r="E2730" s="36" t="str">
        <f t="shared" si="211"/>
        <v>_COLLS</v>
      </c>
      <c r="F2730" s="36" t="s">
        <v>2836</v>
      </c>
      <c r="G2730" s="36" t="s">
        <v>3699</v>
      </c>
      <c r="H2730" s="36" t="str">
        <f t="shared" si="212"/>
        <v>_LS1SS</v>
      </c>
      <c r="I2730" s="36" t="s">
        <v>3700</v>
      </c>
      <c r="J2730" s="36" t="s">
        <v>3823</v>
      </c>
      <c r="K2730" s="36" t="str">
        <f t="shared" si="213"/>
        <v>_SISOC</v>
      </c>
      <c r="L2730" s="36" t="s">
        <v>3824</v>
      </c>
      <c r="M2730" s="36" t="s">
        <v>3835</v>
      </c>
      <c r="N2730" s="36" t="str">
        <f t="shared" si="214"/>
        <v>_SISTL</v>
      </c>
      <c r="O2730" s="36" t="s">
        <v>3836</v>
      </c>
      <c r="P2730" s="36" t="s">
        <v>3837</v>
      </c>
      <c r="Q2730" s="36" t="s">
        <v>3838</v>
      </c>
    </row>
    <row r="2731" spans="1:17">
      <c r="A2731" s="36" t="s">
        <v>10695</v>
      </c>
      <c r="B2731" s="36" t="str">
        <f t="shared" si="210"/>
        <v>_13260</v>
      </c>
      <c r="C2731" s="36" t="s">
        <v>3847</v>
      </c>
      <c r="D2731" s="36" t="s">
        <v>2835</v>
      </c>
      <c r="E2731" s="36" t="str">
        <f t="shared" si="211"/>
        <v>_COLLS</v>
      </c>
      <c r="F2731" s="36" t="s">
        <v>2836</v>
      </c>
      <c r="G2731" s="36" t="s">
        <v>3699</v>
      </c>
      <c r="H2731" s="36" t="str">
        <f t="shared" si="212"/>
        <v>_LS1SS</v>
      </c>
      <c r="I2731" s="36" t="s">
        <v>3700</v>
      </c>
      <c r="J2731" s="36" t="s">
        <v>3841</v>
      </c>
      <c r="K2731" s="36" t="str">
        <f t="shared" si="213"/>
        <v>_SLING</v>
      </c>
      <c r="L2731" s="36" t="s">
        <v>3842</v>
      </c>
      <c r="M2731" s="36" t="s">
        <v>3843</v>
      </c>
      <c r="N2731" s="36" t="str">
        <f t="shared" si="214"/>
        <v>_SLADM</v>
      </c>
      <c r="O2731" s="36" t="s">
        <v>3844</v>
      </c>
      <c r="P2731" s="36" t="s">
        <v>3845</v>
      </c>
      <c r="Q2731" s="36" t="s">
        <v>3846</v>
      </c>
    </row>
    <row r="2732" spans="1:17">
      <c r="A2732" s="36" t="s">
        <v>10696</v>
      </c>
      <c r="B2732" s="36" t="str">
        <f t="shared" si="210"/>
        <v>_13263</v>
      </c>
      <c r="C2732" s="36" t="s">
        <v>3852</v>
      </c>
      <c r="D2732" s="36" t="s">
        <v>2835</v>
      </c>
      <c r="E2732" s="36" t="str">
        <f t="shared" si="211"/>
        <v>_COLLS</v>
      </c>
      <c r="F2732" s="36" t="s">
        <v>2836</v>
      </c>
      <c r="G2732" s="36" t="s">
        <v>3699</v>
      </c>
      <c r="H2732" s="36" t="str">
        <f t="shared" si="212"/>
        <v>_LS1SS</v>
      </c>
      <c r="I2732" s="36" t="s">
        <v>3700</v>
      </c>
      <c r="J2732" s="36" t="s">
        <v>3841</v>
      </c>
      <c r="K2732" s="36" t="str">
        <f t="shared" si="213"/>
        <v>_SLING</v>
      </c>
      <c r="L2732" s="36" t="s">
        <v>3842</v>
      </c>
      <c r="M2732" s="36" t="s">
        <v>3848</v>
      </c>
      <c r="N2732" s="36" t="str">
        <f t="shared" si="214"/>
        <v>_SLLTL</v>
      </c>
      <c r="O2732" s="36" t="s">
        <v>3849</v>
      </c>
      <c r="P2732" s="36" t="s">
        <v>3850</v>
      </c>
      <c r="Q2732" s="36" t="s">
        <v>3851</v>
      </c>
    </row>
    <row r="2733" spans="1:17">
      <c r="A2733" s="36" t="s">
        <v>10697</v>
      </c>
      <c r="B2733" s="36" t="str">
        <f t="shared" si="210"/>
        <v>_13264</v>
      </c>
      <c r="C2733" s="36" t="s">
        <v>3853</v>
      </c>
      <c r="D2733" s="36" t="s">
        <v>2835</v>
      </c>
      <c r="E2733" s="36" t="str">
        <f t="shared" si="211"/>
        <v>_COLLS</v>
      </c>
      <c r="F2733" s="36" t="s">
        <v>2836</v>
      </c>
      <c r="G2733" s="36" t="s">
        <v>3699</v>
      </c>
      <c r="H2733" s="36" t="str">
        <f t="shared" si="212"/>
        <v>_LS1SS</v>
      </c>
      <c r="I2733" s="36" t="s">
        <v>3700</v>
      </c>
      <c r="J2733" s="36" t="s">
        <v>3841</v>
      </c>
      <c r="K2733" s="36" t="str">
        <f t="shared" si="213"/>
        <v>_SLING</v>
      </c>
      <c r="L2733" s="36" t="s">
        <v>3842</v>
      </c>
      <c r="M2733" s="36" t="s">
        <v>3848</v>
      </c>
      <c r="N2733" s="36" t="str">
        <f t="shared" si="214"/>
        <v>_SLLTL</v>
      </c>
      <c r="O2733" s="36" t="s">
        <v>3849</v>
      </c>
      <c r="P2733" s="36" t="s">
        <v>3850</v>
      </c>
      <c r="Q2733" s="36" t="s">
        <v>3851</v>
      </c>
    </row>
    <row r="2734" spans="1:17">
      <c r="A2734" s="36" t="s">
        <v>10698</v>
      </c>
      <c r="B2734" s="36" t="str">
        <f t="shared" si="210"/>
        <v>_13265</v>
      </c>
      <c r="C2734" s="36" t="s">
        <v>3854</v>
      </c>
      <c r="D2734" s="36" t="s">
        <v>2835</v>
      </c>
      <c r="E2734" s="36" t="str">
        <f t="shared" si="211"/>
        <v>_COLLS</v>
      </c>
      <c r="F2734" s="36" t="s">
        <v>2836</v>
      </c>
      <c r="G2734" s="36" t="s">
        <v>3699</v>
      </c>
      <c r="H2734" s="36" t="str">
        <f t="shared" si="212"/>
        <v>_LS1SS</v>
      </c>
      <c r="I2734" s="36" t="s">
        <v>3700</v>
      </c>
      <c r="J2734" s="36" t="s">
        <v>3841</v>
      </c>
      <c r="K2734" s="36" t="str">
        <f t="shared" si="213"/>
        <v>_SLING</v>
      </c>
      <c r="L2734" s="36" t="s">
        <v>3842</v>
      </c>
      <c r="M2734" s="36" t="s">
        <v>3848</v>
      </c>
      <c r="N2734" s="36" t="str">
        <f t="shared" si="214"/>
        <v>_SLLTL</v>
      </c>
      <c r="O2734" s="36" t="s">
        <v>3849</v>
      </c>
      <c r="P2734" s="36" t="s">
        <v>3850</v>
      </c>
      <c r="Q2734" s="36" t="s">
        <v>3851</v>
      </c>
    </row>
    <row r="2735" spans="1:17">
      <c r="A2735" s="36" t="s">
        <v>10699</v>
      </c>
      <c r="B2735" s="36" t="str">
        <f t="shared" si="210"/>
        <v>_13261</v>
      </c>
      <c r="C2735" s="36" t="s">
        <v>3859</v>
      </c>
      <c r="D2735" s="36" t="s">
        <v>2835</v>
      </c>
      <c r="E2735" s="36" t="str">
        <f t="shared" si="211"/>
        <v>_COLLS</v>
      </c>
      <c r="F2735" s="36" t="s">
        <v>2836</v>
      </c>
      <c r="G2735" s="36" t="s">
        <v>3699</v>
      </c>
      <c r="H2735" s="36" t="str">
        <f t="shared" si="212"/>
        <v>_LS1SS</v>
      </c>
      <c r="I2735" s="36" t="s">
        <v>3700</v>
      </c>
      <c r="J2735" s="36" t="s">
        <v>3841</v>
      </c>
      <c r="K2735" s="36" t="str">
        <f t="shared" si="213"/>
        <v>_SLING</v>
      </c>
      <c r="L2735" s="36" t="s">
        <v>3842</v>
      </c>
      <c r="M2735" s="36" t="s">
        <v>3855</v>
      </c>
      <c r="N2735" s="36" t="str">
        <f t="shared" si="214"/>
        <v>_SLRES</v>
      </c>
      <c r="O2735" s="36" t="s">
        <v>3856</v>
      </c>
      <c r="P2735" s="36" t="s">
        <v>3857</v>
      </c>
      <c r="Q2735" s="36" t="s">
        <v>3858</v>
      </c>
    </row>
    <row r="2736" spans="1:17">
      <c r="A2736" s="36" t="s">
        <v>10700</v>
      </c>
      <c r="B2736" s="36" t="str">
        <f t="shared" si="210"/>
        <v>_13262</v>
      </c>
      <c r="C2736" s="36" t="s">
        <v>3860</v>
      </c>
      <c r="D2736" s="36" t="s">
        <v>2835</v>
      </c>
      <c r="E2736" s="36" t="str">
        <f t="shared" si="211"/>
        <v>_COLLS</v>
      </c>
      <c r="F2736" s="36" t="s">
        <v>2836</v>
      </c>
      <c r="G2736" s="36" t="s">
        <v>3699</v>
      </c>
      <c r="H2736" s="36" t="str">
        <f t="shared" si="212"/>
        <v>_LS1SS</v>
      </c>
      <c r="I2736" s="36" t="s">
        <v>3700</v>
      </c>
      <c r="J2736" s="36" t="s">
        <v>3841</v>
      </c>
      <c r="K2736" s="36" t="str">
        <f t="shared" si="213"/>
        <v>_SLING</v>
      </c>
      <c r="L2736" s="36" t="s">
        <v>3842</v>
      </c>
      <c r="M2736" s="36" t="s">
        <v>3855</v>
      </c>
      <c r="N2736" s="36" t="str">
        <f t="shared" si="214"/>
        <v>_SLRES</v>
      </c>
      <c r="O2736" s="36" t="s">
        <v>3856</v>
      </c>
      <c r="P2736" s="36" t="s">
        <v>3857</v>
      </c>
      <c r="Q2736" s="36" t="s">
        <v>3858</v>
      </c>
    </row>
    <row r="2737" spans="1:17">
      <c r="A2737" s="36" t="s">
        <v>10701</v>
      </c>
      <c r="B2737" s="36" t="str">
        <f t="shared" si="210"/>
        <v>_13275</v>
      </c>
      <c r="C2737" s="36" t="s">
        <v>3867</v>
      </c>
      <c r="D2737" s="36" t="s">
        <v>2835</v>
      </c>
      <c r="E2737" s="36" t="str">
        <f t="shared" si="211"/>
        <v>_COLLS</v>
      </c>
      <c r="F2737" s="36" t="s">
        <v>2836</v>
      </c>
      <c r="G2737" s="36" t="s">
        <v>3699</v>
      </c>
      <c r="H2737" s="36" t="str">
        <f t="shared" si="212"/>
        <v>_LS1SS</v>
      </c>
      <c r="I2737" s="36" t="s">
        <v>3700</v>
      </c>
      <c r="J2737" s="36" t="s">
        <v>3861</v>
      </c>
      <c r="K2737" s="36" t="str">
        <f t="shared" si="213"/>
        <v>_SPOLS</v>
      </c>
      <c r="L2737" s="36" t="s">
        <v>3862</v>
      </c>
      <c r="M2737" s="36" t="s">
        <v>3863</v>
      </c>
      <c r="N2737" s="36" t="str">
        <f t="shared" si="214"/>
        <v>_SPADM</v>
      </c>
      <c r="O2737" s="36" t="s">
        <v>3864</v>
      </c>
      <c r="P2737" s="36" t="s">
        <v>3865</v>
      </c>
      <c r="Q2737" s="36" t="s">
        <v>3866</v>
      </c>
    </row>
    <row r="2738" spans="1:17">
      <c r="A2738" s="36" t="s">
        <v>10702</v>
      </c>
      <c r="B2738" s="36" t="str">
        <f t="shared" si="210"/>
        <v>_13276</v>
      </c>
      <c r="C2738" s="36" t="s">
        <v>3872</v>
      </c>
      <c r="D2738" s="36" t="s">
        <v>2835</v>
      </c>
      <c r="E2738" s="36" t="str">
        <f t="shared" si="211"/>
        <v>_COLLS</v>
      </c>
      <c r="F2738" s="36" t="s">
        <v>2836</v>
      </c>
      <c r="G2738" s="36" t="s">
        <v>3699</v>
      </c>
      <c r="H2738" s="36" t="str">
        <f t="shared" si="212"/>
        <v>_LS1SS</v>
      </c>
      <c r="I2738" s="36" t="s">
        <v>3700</v>
      </c>
      <c r="J2738" s="36" t="s">
        <v>3861</v>
      </c>
      <c r="K2738" s="36" t="str">
        <f t="shared" si="213"/>
        <v>_SPOLS</v>
      </c>
      <c r="L2738" s="36" t="s">
        <v>3862</v>
      </c>
      <c r="M2738" s="36" t="s">
        <v>3868</v>
      </c>
      <c r="N2738" s="36" t="str">
        <f t="shared" si="214"/>
        <v>_SPPTL</v>
      </c>
      <c r="O2738" s="36" t="s">
        <v>3869</v>
      </c>
      <c r="P2738" s="36" t="s">
        <v>3870</v>
      </c>
      <c r="Q2738" s="36" t="s">
        <v>3871</v>
      </c>
    </row>
    <row r="2739" spans="1:17">
      <c r="A2739" s="36" t="s">
        <v>10703</v>
      </c>
      <c r="B2739" s="36" t="str">
        <f t="shared" si="210"/>
        <v>_13280</v>
      </c>
      <c r="C2739" s="36" t="s">
        <v>3873</v>
      </c>
      <c r="D2739" s="36" t="s">
        <v>2835</v>
      </c>
      <c r="E2739" s="36" t="str">
        <f t="shared" si="211"/>
        <v>_COLLS</v>
      </c>
      <c r="F2739" s="36" t="s">
        <v>2836</v>
      </c>
      <c r="G2739" s="36" t="s">
        <v>3699</v>
      </c>
      <c r="H2739" s="36" t="str">
        <f t="shared" si="212"/>
        <v>_LS1SS</v>
      </c>
      <c r="I2739" s="36" t="s">
        <v>3700</v>
      </c>
      <c r="J2739" s="36" t="s">
        <v>3861</v>
      </c>
      <c r="K2739" s="36" t="str">
        <f t="shared" si="213"/>
        <v>_SPOLS</v>
      </c>
      <c r="L2739" s="36" t="s">
        <v>3862</v>
      </c>
      <c r="M2739" s="36" t="s">
        <v>3868</v>
      </c>
      <c r="N2739" s="36" t="str">
        <f t="shared" si="214"/>
        <v>_SPPTL</v>
      </c>
      <c r="O2739" s="36" t="s">
        <v>3869</v>
      </c>
      <c r="P2739" s="36" t="s">
        <v>3870</v>
      </c>
      <c r="Q2739" s="36" t="s">
        <v>3871</v>
      </c>
    </row>
    <row r="2740" spans="1:17">
      <c r="A2740" s="36" t="s">
        <v>10704</v>
      </c>
      <c r="B2740" s="36" t="str">
        <f t="shared" si="210"/>
        <v>_13279</v>
      </c>
      <c r="C2740" s="36" t="s">
        <v>3878</v>
      </c>
      <c r="D2740" s="36" t="s">
        <v>2835</v>
      </c>
      <c r="E2740" s="36" t="str">
        <f t="shared" si="211"/>
        <v>_COLLS</v>
      </c>
      <c r="F2740" s="36" t="s">
        <v>2836</v>
      </c>
      <c r="G2740" s="36" t="s">
        <v>3699</v>
      </c>
      <c r="H2740" s="36" t="str">
        <f t="shared" si="212"/>
        <v>_LS1SS</v>
      </c>
      <c r="I2740" s="36" t="s">
        <v>3700</v>
      </c>
      <c r="J2740" s="36" t="s">
        <v>3861</v>
      </c>
      <c r="K2740" s="36" t="str">
        <f t="shared" si="213"/>
        <v>_SPOLS</v>
      </c>
      <c r="L2740" s="36" t="s">
        <v>3862</v>
      </c>
      <c r="M2740" s="36" t="s">
        <v>3874</v>
      </c>
      <c r="N2740" s="36" t="str">
        <f t="shared" si="214"/>
        <v>_SPRES</v>
      </c>
      <c r="O2740" s="36" t="s">
        <v>3875</v>
      </c>
      <c r="P2740" s="36" t="s">
        <v>3876</v>
      </c>
      <c r="Q2740" s="36" t="s">
        <v>3877</v>
      </c>
    </row>
    <row r="2741" spans="1:17">
      <c r="A2741" s="36" t="s">
        <v>10705</v>
      </c>
      <c r="B2741" s="36" t="str">
        <f t="shared" si="210"/>
        <v>_20980</v>
      </c>
      <c r="C2741" s="36" t="s">
        <v>6519</v>
      </c>
      <c r="D2741" s="36" t="s">
        <v>2835</v>
      </c>
      <c r="E2741" s="36" t="str">
        <f t="shared" si="211"/>
        <v>_COLLS</v>
      </c>
      <c r="F2741" s="36" t="s">
        <v>2836</v>
      </c>
      <c r="G2741" s="36" t="s">
        <v>3699</v>
      </c>
      <c r="H2741" s="36" t="str">
        <f t="shared" si="212"/>
        <v>_LS1SS</v>
      </c>
      <c r="I2741" s="36" t="s">
        <v>3700</v>
      </c>
      <c r="J2741" s="36" t="s">
        <v>3879</v>
      </c>
      <c r="K2741" s="36" t="str">
        <f t="shared" si="213"/>
        <v>_SRIIS</v>
      </c>
      <c r="L2741" s="36" t="s">
        <v>3880</v>
      </c>
      <c r="M2741" s="36" t="s">
        <v>3881</v>
      </c>
      <c r="N2741" s="36" t="str">
        <f t="shared" si="214"/>
        <v>_SRII5</v>
      </c>
      <c r="O2741" s="36" t="s">
        <v>3882</v>
      </c>
      <c r="P2741" s="36" t="s">
        <v>3883</v>
      </c>
      <c r="Q2741" s="36" t="s">
        <v>3884</v>
      </c>
    </row>
    <row r="2742" spans="1:17">
      <c r="A2742" s="36" t="s">
        <v>10706</v>
      </c>
      <c r="B2742" s="36" t="str">
        <f t="shared" si="210"/>
        <v>_20981</v>
      </c>
      <c r="C2742" s="36" t="s">
        <v>6520</v>
      </c>
      <c r="D2742" s="36" t="s">
        <v>2835</v>
      </c>
      <c r="E2742" s="36" t="str">
        <f t="shared" si="211"/>
        <v>_COLLS</v>
      </c>
      <c r="F2742" s="36" t="s">
        <v>2836</v>
      </c>
      <c r="G2742" s="36" t="s">
        <v>3699</v>
      </c>
      <c r="H2742" s="36" t="str">
        <f t="shared" si="212"/>
        <v>_LS1SS</v>
      </c>
      <c r="I2742" s="36" t="s">
        <v>3700</v>
      </c>
      <c r="J2742" s="36" t="s">
        <v>3879</v>
      </c>
      <c r="K2742" s="36" t="str">
        <f t="shared" si="213"/>
        <v>_SRIIS</v>
      </c>
      <c r="L2742" s="36" t="s">
        <v>3880</v>
      </c>
      <c r="M2742" s="36" t="s">
        <v>3881</v>
      </c>
      <c r="N2742" s="36" t="str">
        <f t="shared" si="214"/>
        <v>_SRII5</v>
      </c>
      <c r="O2742" s="36" t="s">
        <v>3882</v>
      </c>
      <c r="P2742" s="36" t="s">
        <v>3883</v>
      </c>
      <c r="Q2742" s="36" t="s">
        <v>3884</v>
      </c>
    </row>
    <row r="2743" spans="1:17">
      <c r="A2743" s="36" t="s">
        <v>10707</v>
      </c>
      <c r="B2743" s="36" t="str">
        <f t="shared" si="210"/>
        <v>_24350</v>
      </c>
      <c r="C2743" s="36" t="s">
        <v>6521</v>
      </c>
      <c r="D2743" s="36" t="s">
        <v>2835</v>
      </c>
      <c r="E2743" s="36" t="str">
        <f t="shared" si="211"/>
        <v>_COLLS</v>
      </c>
      <c r="F2743" s="36" t="s">
        <v>2836</v>
      </c>
      <c r="G2743" s="36" t="s">
        <v>3699</v>
      </c>
      <c r="H2743" s="36" t="str">
        <f t="shared" si="212"/>
        <v>_LS1SS</v>
      </c>
      <c r="I2743" s="36" t="s">
        <v>3700</v>
      </c>
      <c r="J2743" s="36" t="s">
        <v>3879</v>
      </c>
      <c r="K2743" s="36" t="str">
        <f t="shared" si="213"/>
        <v>_SRIIS</v>
      </c>
      <c r="L2743" s="36" t="s">
        <v>3880</v>
      </c>
      <c r="M2743" s="36" t="s">
        <v>3881</v>
      </c>
      <c r="N2743" s="36" t="str">
        <f t="shared" si="214"/>
        <v>_SRII5</v>
      </c>
      <c r="O2743" s="36" t="s">
        <v>3882</v>
      </c>
      <c r="P2743" s="36" t="s">
        <v>3883</v>
      </c>
      <c r="Q2743" s="36" t="s">
        <v>3884</v>
      </c>
    </row>
    <row r="2744" spans="1:17">
      <c r="A2744" s="36" t="s">
        <v>10708</v>
      </c>
      <c r="B2744" s="36" t="str">
        <f t="shared" si="210"/>
        <v>_24365</v>
      </c>
      <c r="C2744" s="36" t="s">
        <v>6522</v>
      </c>
      <c r="D2744" s="36" t="s">
        <v>2835</v>
      </c>
      <c r="E2744" s="36" t="str">
        <f t="shared" si="211"/>
        <v>_COLLS</v>
      </c>
      <c r="F2744" s="36" t="s">
        <v>2836</v>
      </c>
      <c r="G2744" s="36" t="s">
        <v>3699</v>
      </c>
      <c r="H2744" s="36" t="str">
        <f t="shared" si="212"/>
        <v>_LS1SS</v>
      </c>
      <c r="I2744" s="36" t="s">
        <v>3700</v>
      </c>
      <c r="J2744" s="36" t="s">
        <v>3879</v>
      </c>
      <c r="K2744" s="36" t="str">
        <f t="shared" si="213"/>
        <v>_SRIIS</v>
      </c>
      <c r="L2744" s="36" t="s">
        <v>3880</v>
      </c>
      <c r="M2744" s="36" t="s">
        <v>3881</v>
      </c>
      <c r="N2744" s="36" t="str">
        <f t="shared" si="214"/>
        <v>_SRII5</v>
      </c>
      <c r="O2744" s="36" t="s">
        <v>3882</v>
      </c>
      <c r="P2744" s="36" t="s">
        <v>3883</v>
      </c>
      <c r="Q2744" s="36" t="s">
        <v>3884</v>
      </c>
    </row>
    <row r="2745" spans="1:17">
      <c r="A2745" s="36" t="s">
        <v>10709</v>
      </c>
      <c r="B2745" s="36" t="str">
        <f t="shared" si="210"/>
        <v>_24375</v>
      </c>
      <c r="C2745" s="36" t="s">
        <v>6523</v>
      </c>
      <c r="D2745" s="36" t="s">
        <v>2835</v>
      </c>
      <c r="E2745" s="36" t="str">
        <f t="shared" si="211"/>
        <v>_COLLS</v>
      </c>
      <c r="F2745" s="36" t="s">
        <v>2836</v>
      </c>
      <c r="G2745" s="36" t="s">
        <v>3699</v>
      </c>
      <c r="H2745" s="36" t="str">
        <f t="shared" si="212"/>
        <v>_LS1SS</v>
      </c>
      <c r="I2745" s="36" t="s">
        <v>3700</v>
      </c>
      <c r="J2745" s="36" t="s">
        <v>3879</v>
      </c>
      <c r="K2745" s="36" t="str">
        <f t="shared" si="213"/>
        <v>_SRIIS</v>
      </c>
      <c r="L2745" s="36" t="s">
        <v>3880</v>
      </c>
      <c r="M2745" s="36" t="s">
        <v>3881</v>
      </c>
      <c r="N2745" s="36" t="str">
        <f t="shared" si="214"/>
        <v>_SRII5</v>
      </c>
      <c r="O2745" s="36" t="s">
        <v>3882</v>
      </c>
      <c r="P2745" s="36" t="s">
        <v>3883</v>
      </c>
      <c r="Q2745" s="36" t="s">
        <v>3884</v>
      </c>
    </row>
    <row r="2746" spans="1:17">
      <c r="A2746" s="36" t="s">
        <v>10710</v>
      </c>
      <c r="B2746" s="36" t="str">
        <f t="shared" si="210"/>
        <v>_24376</v>
      </c>
      <c r="C2746" s="36" t="s">
        <v>6524</v>
      </c>
      <c r="D2746" s="36" t="s">
        <v>2835</v>
      </c>
      <c r="E2746" s="36" t="str">
        <f t="shared" si="211"/>
        <v>_COLLS</v>
      </c>
      <c r="F2746" s="36" t="s">
        <v>2836</v>
      </c>
      <c r="G2746" s="36" t="s">
        <v>3699</v>
      </c>
      <c r="H2746" s="36" t="str">
        <f t="shared" si="212"/>
        <v>_LS1SS</v>
      </c>
      <c r="I2746" s="36" t="s">
        <v>3700</v>
      </c>
      <c r="J2746" s="36" t="s">
        <v>3879</v>
      </c>
      <c r="K2746" s="36" t="str">
        <f t="shared" si="213"/>
        <v>_SRIIS</v>
      </c>
      <c r="L2746" s="36" t="s">
        <v>3880</v>
      </c>
      <c r="M2746" s="36" t="s">
        <v>3881</v>
      </c>
      <c r="N2746" s="36" t="str">
        <f t="shared" si="214"/>
        <v>_SRII5</v>
      </c>
      <c r="O2746" s="36" t="s">
        <v>3882</v>
      </c>
      <c r="P2746" s="36" t="s">
        <v>3883</v>
      </c>
      <c r="Q2746" s="36" t="s">
        <v>3884</v>
      </c>
    </row>
    <row r="2747" spans="1:17">
      <c r="A2747" s="36" t="s">
        <v>10711</v>
      </c>
      <c r="B2747" s="36" t="str">
        <f t="shared" si="210"/>
        <v>_24378</v>
      </c>
      <c r="C2747" s="36" t="s">
        <v>6525</v>
      </c>
      <c r="D2747" s="36" t="s">
        <v>2835</v>
      </c>
      <c r="E2747" s="36" t="str">
        <f t="shared" si="211"/>
        <v>_COLLS</v>
      </c>
      <c r="F2747" s="36" t="s">
        <v>2836</v>
      </c>
      <c r="G2747" s="36" t="s">
        <v>3699</v>
      </c>
      <c r="H2747" s="36" t="str">
        <f t="shared" si="212"/>
        <v>_LS1SS</v>
      </c>
      <c r="I2747" s="36" t="s">
        <v>3700</v>
      </c>
      <c r="J2747" s="36" t="s">
        <v>3879</v>
      </c>
      <c r="K2747" s="36" t="str">
        <f t="shared" si="213"/>
        <v>_SRIIS</v>
      </c>
      <c r="L2747" s="36" t="s">
        <v>3880</v>
      </c>
      <c r="M2747" s="36" t="s">
        <v>3881</v>
      </c>
      <c r="N2747" s="36" t="str">
        <f t="shared" si="214"/>
        <v>_SRII5</v>
      </c>
      <c r="O2747" s="36" t="s">
        <v>3882</v>
      </c>
      <c r="P2747" s="36" t="s">
        <v>3883</v>
      </c>
      <c r="Q2747" s="36" t="s">
        <v>3884</v>
      </c>
    </row>
    <row r="2748" spans="1:17">
      <c r="A2748" s="36" t="s">
        <v>10712</v>
      </c>
      <c r="B2748" s="36" t="str">
        <f t="shared" si="210"/>
        <v>_24379</v>
      </c>
      <c r="C2748" s="36" t="s">
        <v>6526</v>
      </c>
      <c r="D2748" s="36" t="s">
        <v>2835</v>
      </c>
      <c r="E2748" s="36" t="str">
        <f t="shared" si="211"/>
        <v>_COLLS</v>
      </c>
      <c r="F2748" s="36" t="s">
        <v>2836</v>
      </c>
      <c r="G2748" s="36" t="s">
        <v>3699</v>
      </c>
      <c r="H2748" s="36" t="str">
        <f t="shared" si="212"/>
        <v>_LS1SS</v>
      </c>
      <c r="I2748" s="36" t="s">
        <v>3700</v>
      </c>
      <c r="J2748" s="36" t="s">
        <v>3879</v>
      </c>
      <c r="K2748" s="36" t="str">
        <f t="shared" si="213"/>
        <v>_SRIIS</v>
      </c>
      <c r="L2748" s="36" t="s">
        <v>3880</v>
      </c>
      <c r="M2748" s="36" t="s">
        <v>3881</v>
      </c>
      <c r="N2748" s="36" t="str">
        <f t="shared" si="214"/>
        <v>_SRII5</v>
      </c>
      <c r="O2748" s="36" t="s">
        <v>3882</v>
      </c>
      <c r="P2748" s="36" t="s">
        <v>3883</v>
      </c>
      <c r="Q2748" s="36" t="s">
        <v>3884</v>
      </c>
    </row>
    <row r="2749" spans="1:17">
      <c r="A2749" s="36" t="s">
        <v>10713</v>
      </c>
      <c r="B2749" s="36" t="str">
        <f t="shared" si="210"/>
        <v>_24382</v>
      </c>
      <c r="C2749" s="36" t="s">
        <v>6527</v>
      </c>
      <c r="D2749" s="36" t="s">
        <v>2835</v>
      </c>
      <c r="E2749" s="36" t="str">
        <f t="shared" si="211"/>
        <v>_COLLS</v>
      </c>
      <c r="F2749" s="36" t="s">
        <v>2836</v>
      </c>
      <c r="G2749" s="36" t="s">
        <v>3699</v>
      </c>
      <c r="H2749" s="36" t="str">
        <f t="shared" si="212"/>
        <v>_LS1SS</v>
      </c>
      <c r="I2749" s="36" t="s">
        <v>3700</v>
      </c>
      <c r="J2749" s="36" t="s">
        <v>3879</v>
      </c>
      <c r="K2749" s="36" t="str">
        <f t="shared" si="213"/>
        <v>_SRIIS</v>
      </c>
      <c r="L2749" s="36" t="s">
        <v>3880</v>
      </c>
      <c r="M2749" s="36" t="s">
        <v>3881</v>
      </c>
      <c r="N2749" s="36" t="str">
        <f t="shared" si="214"/>
        <v>_SRII5</v>
      </c>
      <c r="O2749" s="36" t="s">
        <v>3882</v>
      </c>
      <c r="P2749" s="36" t="s">
        <v>3883</v>
      </c>
      <c r="Q2749" s="36" t="s">
        <v>3884</v>
      </c>
    </row>
    <row r="2750" spans="1:17">
      <c r="A2750" s="36" t="s">
        <v>10714</v>
      </c>
      <c r="B2750" s="36" t="str">
        <f t="shared" si="210"/>
        <v>_24383</v>
      </c>
      <c r="C2750" s="36" t="s">
        <v>6528</v>
      </c>
      <c r="D2750" s="36" t="s">
        <v>2835</v>
      </c>
      <c r="E2750" s="36" t="str">
        <f t="shared" si="211"/>
        <v>_COLLS</v>
      </c>
      <c r="F2750" s="36" t="s">
        <v>2836</v>
      </c>
      <c r="G2750" s="36" t="s">
        <v>3699</v>
      </c>
      <c r="H2750" s="36" t="str">
        <f t="shared" si="212"/>
        <v>_LS1SS</v>
      </c>
      <c r="I2750" s="36" t="s">
        <v>3700</v>
      </c>
      <c r="J2750" s="36" t="s">
        <v>3879</v>
      </c>
      <c r="K2750" s="36" t="str">
        <f t="shared" si="213"/>
        <v>_SRIIS</v>
      </c>
      <c r="L2750" s="36" t="s">
        <v>3880</v>
      </c>
      <c r="M2750" s="36" t="s">
        <v>3881</v>
      </c>
      <c r="N2750" s="36" t="str">
        <f t="shared" si="214"/>
        <v>_SRII5</v>
      </c>
      <c r="O2750" s="36" t="s">
        <v>3882</v>
      </c>
      <c r="P2750" s="36" t="s">
        <v>3883</v>
      </c>
      <c r="Q2750" s="36" t="s">
        <v>3884</v>
      </c>
    </row>
    <row r="2751" spans="1:17">
      <c r="A2751" s="36" t="s">
        <v>10715</v>
      </c>
      <c r="B2751" s="36" t="str">
        <f t="shared" si="210"/>
        <v>_24384</v>
      </c>
      <c r="C2751" s="36" t="s">
        <v>6529</v>
      </c>
      <c r="D2751" s="36" t="s">
        <v>2835</v>
      </c>
      <c r="E2751" s="36" t="str">
        <f t="shared" si="211"/>
        <v>_COLLS</v>
      </c>
      <c r="F2751" s="36" t="s">
        <v>2836</v>
      </c>
      <c r="G2751" s="36" t="s">
        <v>3699</v>
      </c>
      <c r="H2751" s="36" t="str">
        <f t="shared" si="212"/>
        <v>_LS1SS</v>
      </c>
      <c r="I2751" s="36" t="s">
        <v>3700</v>
      </c>
      <c r="J2751" s="36" t="s">
        <v>3879</v>
      </c>
      <c r="K2751" s="36" t="str">
        <f t="shared" si="213"/>
        <v>_SRIIS</v>
      </c>
      <c r="L2751" s="36" t="s">
        <v>3880</v>
      </c>
      <c r="M2751" s="36" t="s">
        <v>3881</v>
      </c>
      <c r="N2751" s="36" t="str">
        <f t="shared" si="214"/>
        <v>_SRII5</v>
      </c>
      <c r="O2751" s="36" t="s">
        <v>3882</v>
      </c>
      <c r="P2751" s="36" t="s">
        <v>3883</v>
      </c>
      <c r="Q2751" s="36" t="s">
        <v>3884</v>
      </c>
    </row>
    <row r="2752" spans="1:17">
      <c r="A2752" s="36" t="s">
        <v>10716</v>
      </c>
      <c r="B2752" s="36" t="str">
        <f t="shared" si="210"/>
        <v>_24386</v>
      </c>
      <c r="C2752" s="36" t="s">
        <v>6530</v>
      </c>
      <c r="D2752" s="36" t="s">
        <v>2835</v>
      </c>
      <c r="E2752" s="36" t="str">
        <f t="shared" si="211"/>
        <v>_COLLS</v>
      </c>
      <c r="F2752" s="36" t="s">
        <v>2836</v>
      </c>
      <c r="G2752" s="36" t="s">
        <v>3699</v>
      </c>
      <c r="H2752" s="36" t="str">
        <f t="shared" si="212"/>
        <v>_LS1SS</v>
      </c>
      <c r="I2752" s="36" t="s">
        <v>3700</v>
      </c>
      <c r="J2752" s="36" t="s">
        <v>3879</v>
      </c>
      <c r="K2752" s="36" t="str">
        <f t="shared" si="213"/>
        <v>_SRIIS</v>
      </c>
      <c r="L2752" s="36" t="s">
        <v>3880</v>
      </c>
      <c r="M2752" s="36" t="s">
        <v>3881</v>
      </c>
      <c r="N2752" s="36" t="str">
        <f t="shared" si="214"/>
        <v>_SRII5</v>
      </c>
      <c r="O2752" s="36" t="s">
        <v>3882</v>
      </c>
      <c r="P2752" s="36" t="s">
        <v>3883</v>
      </c>
      <c r="Q2752" s="36" t="s">
        <v>3884</v>
      </c>
    </row>
    <row r="2753" spans="1:17">
      <c r="A2753" s="36" t="s">
        <v>10717</v>
      </c>
      <c r="B2753" s="36" t="str">
        <f t="shared" si="210"/>
        <v>_24387</v>
      </c>
      <c r="C2753" s="36" t="s">
        <v>6531</v>
      </c>
      <c r="D2753" s="36" t="s">
        <v>2835</v>
      </c>
      <c r="E2753" s="36" t="str">
        <f t="shared" si="211"/>
        <v>_COLLS</v>
      </c>
      <c r="F2753" s="36" t="s">
        <v>2836</v>
      </c>
      <c r="G2753" s="36" t="s">
        <v>3699</v>
      </c>
      <c r="H2753" s="36" t="str">
        <f t="shared" si="212"/>
        <v>_LS1SS</v>
      </c>
      <c r="I2753" s="36" t="s">
        <v>3700</v>
      </c>
      <c r="J2753" s="36" t="s">
        <v>3879</v>
      </c>
      <c r="K2753" s="36" t="str">
        <f t="shared" si="213"/>
        <v>_SRIIS</v>
      </c>
      <c r="L2753" s="36" t="s">
        <v>3880</v>
      </c>
      <c r="M2753" s="36" t="s">
        <v>3881</v>
      </c>
      <c r="N2753" s="36" t="str">
        <f t="shared" si="214"/>
        <v>_SRII5</v>
      </c>
      <c r="O2753" s="36" t="s">
        <v>3882</v>
      </c>
      <c r="P2753" s="36" t="s">
        <v>3883</v>
      </c>
      <c r="Q2753" s="36" t="s">
        <v>3884</v>
      </c>
    </row>
    <row r="2754" spans="1:17">
      <c r="A2754" s="36" t="s">
        <v>10718</v>
      </c>
      <c r="B2754" s="36" t="str">
        <f t="shared" si="210"/>
        <v>_24396</v>
      </c>
      <c r="C2754" s="36" t="s">
        <v>6532</v>
      </c>
      <c r="D2754" s="36" t="s">
        <v>2835</v>
      </c>
      <c r="E2754" s="36" t="str">
        <f t="shared" si="211"/>
        <v>_COLLS</v>
      </c>
      <c r="F2754" s="36" t="s">
        <v>2836</v>
      </c>
      <c r="G2754" s="36" t="s">
        <v>3699</v>
      </c>
      <c r="H2754" s="36" t="str">
        <f t="shared" si="212"/>
        <v>_LS1SS</v>
      </c>
      <c r="I2754" s="36" t="s">
        <v>3700</v>
      </c>
      <c r="J2754" s="36" t="s">
        <v>3879</v>
      </c>
      <c r="K2754" s="36" t="str">
        <f t="shared" si="213"/>
        <v>_SRIIS</v>
      </c>
      <c r="L2754" s="36" t="s">
        <v>3880</v>
      </c>
      <c r="M2754" s="36" t="s">
        <v>3881</v>
      </c>
      <c r="N2754" s="36" t="str">
        <f t="shared" si="214"/>
        <v>_SRII5</v>
      </c>
      <c r="O2754" s="36" t="s">
        <v>3882</v>
      </c>
      <c r="P2754" s="36" t="s">
        <v>3883</v>
      </c>
      <c r="Q2754" s="36" t="s">
        <v>3884</v>
      </c>
    </row>
    <row r="2755" spans="1:17">
      <c r="A2755" s="36" t="s">
        <v>10719</v>
      </c>
      <c r="B2755" s="36" t="str">
        <f t="shared" si="210"/>
        <v>_24397</v>
      </c>
      <c r="C2755" s="36" t="s">
        <v>6533</v>
      </c>
      <c r="D2755" s="36" t="s">
        <v>2835</v>
      </c>
      <c r="E2755" s="36" t="str">
        <f t="shared" si="211"/>
        <v>_COLLS</v>
      </c>
      <c r="F2755" s="36" t="s">
        <v>2836</v>
      </c>
      <c r="G2755" s="36" t="s">
        <v>3699</v>
      </c>
      <c r="H2755" s="36" t="str">
        <f t="shared" si="212"/>
        <v>_LS1SS</v>
      </c>
      <c r="I2755" s="36" t="s">
        <v>3700</v>
      </c>
      <c r="J2755" s="36" t="s">
        <v>3879</v>
      </c>
      <c r="K2755" s="36" t="str">
        <f t="shared" si="213"/>
        <v>_SRIIS</v>
      </c>
      <c r="L2755" s="36" t="s">
        <v>3880</v>
      </c>
      <c r="M2755" s="36" t="s">
        <v>3881</v>
      </c>
      <c r="N2755" s="36" t="str">
        <f t="shared" si="214"/>
        <v>_SRII5</v>
      </c>
      <c r="O2755" s="36" t="s">
        <v>3882</v>
      </c>
      <c r="P2755" s="36" t="s">
        <v>3883</v>
      </c>
      <c r="Q2755" s="36" t="s">
        <v>3884</v>
      </c>
    </row>
    <row r="2756" spans="1:17">
      <c r="A2756" s="36" t="s">
        <v>10720</v>
      </c>
      <c r="B2756" s="36" t="str">
        <f t="shared" ref="B2756:B2819" si="215">"_"&amp;A2756</f>
        <v>_24398</v>
      </c>
      <c r="C2756" s="36" t="s">
        <v>6534</v>
      </c>
      <c r="D2756" s="36" t="s">
        <v>2835</v>
      </c>
      <c r="E2756" s="36" t="str">
        <f t="shared" ref="E2756:E2819" si="216">"_"&amp;D2756</f>
        <v>_COLLS</v>
      </c>
      <c r="F2756" s="36" t="s">
        <v>2836</v>
      </c>
      <c r="G2756" s="36" t="s">
        <v>3699</v>
      </c>
      <c r="H2756" s="36" t="str">
        <f t="shared" ref="H2756:H2819" si="217">"_"&amp;G2756</f>
        <v>_LS1SS</v>
      </c>
      <c r="I2756" s="36" t="s">
        <v>3700</v>
      </c>
      <c r="J2756" s="36" t="s">
        <v>3879</v>
      </c>
      <c r="K2756" s="36" t="str">
        <f t="shared" ref="K2756:K2819" si="218">"_"&amp;J2756</f>
        <v>_SRIIS</v>
      </c>
      <c r="L2756" s="36" t="s">
        <v>3880</v>
      </c>
      <c r="M2756" s="36" t="s">
        <v>3881</v>
      </c>
      <c r="N2756" s="36" t="str">
        <f t="shared" ref="N2756:N2819" si="219">"_"&amp;M2756</f>
        <v>_SRII5</v>
      </c>
      <c r="O2756" s="36" t="s">
        <v>3882</v>
      </c>
      <c r="P2756" s="36" t="s">
        <v>3883</v>
      </c>
      <c r="Q2756" s="36" t="s">
        <v>3884</v>
      </c>
    </row>
    <row r="2757" spans="1:17">
      <c r="A2757" s="36" t="s">
        <v>10721</v>
      </c>
      <c r="B2757" s="36" t="str">
        <f t="shared" si="215"/>
        <v>_31450</v>
      </c>
      <c r="C2757" s="36" t="s">
        <v>6569</v>
      </c>
      <c r="D2757" s="36" t="s">
        <v>2835</v>
      </c>
      <c r="E2757" s="36" t="str">
        <f t="shared" si="216"/>
        <v>_COLLS</v>
      </c>
      <c r="F2757" s="36" t="s">
        <v>2836</v>
      </c>
      <c r="G2757" s="36" t="s">
        <v>3699</v>
      </c>
      <c r="H2757" s="36" t="str">
        <f t="shared" si="217"/>
        <v>_LS1SS</v>
      </c>
      <c r="I2757" s="36" t="s">
        <v>3700</v>
      </c>
      <c r="J2757" s="36" t="s">
        <v>3879</v>
      </c>
      <c r="K2757" s="36" t="str">
        <f t="shared" si="218"/>
        <v>_SRIIS</v>
      </c>
      <c r="L2757" s="36" t="s">
        <v>3880</v>
      </c>
      <c r="M2757" s="36" t="s">
        <v>3881</v>
      </c>
      <c r="N2757" s="36" t="str">
        <f t="shared" si="219"/>
        <v>_SRII5</v>
      </c>
      <c r="O2757" s="36" t="s">
        <v>3882</v>
      </c>
      <c r="P2757" s="36" t="s">
        <v>3883</v>
      </c>
      <c r="Q2757" s="36" t="s">
        <v>3884</v>
      </c>
    </row>
    <row r="2758" spans="1:17">
      <c r="A2758" s="36" t="s">
        <v>10722</v>
      </c>
      <c r="B2758" s="36" t="str">
        <f t="shared" si="215"/>
        <v>_13115</v>
      </c>
      <c r="C2758" s="36" t="s">
        <v>3891</v>
      </c>
      <c r="D2758" s="36" t="s">
        <v>2835</v>
      </c>
      <c r="E2758" s="36" t="str">
        <f t="shared" si="216"/>
        <v>_COLLS</v>
      </c>
      <c r="F2758" s="36" t="s">
        <v>2836</v>
      </c>
      <c r="G2758" s="36" t="s">
        <v>3699</v>
      </c>
      <c r="H2758" s="36" t="str">
        <f t="shared" si="217"/>
        <v>_LS1SS</v>
      </c>
      <c r="I2758" s="36" t="s">
        <v>3700</v>
      </c>
      <c r="J2758" s="36" t="s">
        <v>3885</v>
      </c>
      <c r="K2758" s="36" t="str">
        <f t="shared" si="218"/>
        <v>_SSSSD</v>
      </c>
      <c r="L2758" s="36" t="s">
        <v>3886</v>
      </c>
      <c r="M2758" s="36" t="s">
        <v>3887</v>
      </c>
      <c r="N2758" s="36" t="str">
        <f t="shared" si="219"/>
        <v>_SSADM</v>
      </c>
      <c r="O2758" s="36" t="s">
        <v>3888</v>
      </c>
      <c r="P2758" s="36" t="s">
        <v>3889</v>
      </c>
      <c r="Q2758" s="36" t="s">
        <v>3890</v>
      </c>
    </row>
    <row r="2759" spans="1:17">
      <c r="A2759" s="36" t="s">
        <v>10723</v>
      </c>
      <c r="B2759" s="36" t="str">
        <f t="shared" si="215"/>
        <v>_13118</v>
      </c>
      <c r="C2759" s="36" t="s">
        <v>3892</v>
      </c>
      <c r="D2759" s="36" t="s">
        <v>2835</v>
      </c>
      <c r="E2759" s="36" t="str">
        <f t="shared" si="216"/>
        <v>_COLLS</v>
      </c>
      <c r="F2759" s="36" t="s">
        <v>2836</v>
      </c>
      <c r="G2759" s="36" t="s">
        <v>3699</v>
      </c>
      <c r="H2759" s="36" t="str">
        <f t="shared" si="217"/>
        <v>_LS1SS</v>
      </c>
      <c r="I2759" s="36" t="s">
        <v>3700</v>
      </c>
      <c r="J2759" s="36" t="s">
        <v>3885</v>
      </c>
      <c r="K2759" s="36" t="str">
        <f t="shared" si="218"/>
        <v>_SSSSD</v>
      </c>
      <c r="L2759" s="36" t="s">
        <v>3886</v>
      </c>
      <c r="M2759" s="36" t="s">
        <v>3887</v>
      </c>
      <c r="N2759" s="36" t="str">
        <f t="shared" si="219"/>
        <v>_SSADM</v>
      </c>
      <c r="O2759" s="36" t="s">
        <v>3888</v>
      </c>
      <c r="P2759" s="36" t="s">
        <v>3889</v>
      </c>
      <c r="Q2759" s="36" t="s">
        <v>3890</v>
      </c>
    </row>
    <row r="2760" spans="1:17">
      <c r="A2760" s="36" t="s">
        <v>10724</v>
      </c>
      <c r="B2760" s="36" t="str">
        <f t="shared" si="215"/>
        <v>_13119</v>
      </c>
      <c r="C2760" s="36" t="s">
        <v>3893</v>
      </c>
      <c r="D2760" s="36" t="s">
        <v>2835</v>
      </c>
      <c r="E2760" s="36" t="str">
        <f t="shared" si="216"/>
        <v>_COLLS</v>
      </c>
      <c r="F2760" s="36" t="s">
        <v>2836</v>
      </c>
      <c r="G2760" s="36" t="s">
        <v>3699</v>
      </c>
      <c r="H2760" s="36" t="str">
        <f t="shared" si="217"/>
        <v>_LS1SS</v>
      </c>
      <c r="I2760" s="36" t="s">
        <v>3700</v>
      </c>
      <c r="J2760" s="36" t="s">
        <v>3885</v>
      </c>
      <c r="K2760" s="36" t="str">
        <f t="shared" si="218"/>
        <v>_SSSSD</v>
      </c>
      <c r="L2760" s="36" t="s">
        <v>3886</v>
      </c>
      <c r="M2760" s="36" t="s">
        <v>3887</v>
      </c>
      <c r="N2760" s="36" t="str">
        <f t="shared" si="219"/>
        <v>_SSADM</v>
      </c>
      <c r="O2760" s="36" t="s">
        <v>3888</v>
      </c>
      <c r="P2760" s="36" t="s">
        <v>3889</v>
      </c>
      <c r="Q2760" s="36" t="s">
        <v>3890</v>
      </c>
    </row>
    <row r="2761" spans="1:17">
      <c r="A2761" s="36" t="s">
        <v>10725</v>
      </c>
      <c r="B2761" s="36" t="str">
        <f t="shared" si="215"/>
        <v>_13120</v>
      </c>
      <c r="C2761" s="36" t="s">
        <v>3894</v>
      </c>
      <c r="D2761" s="36" t="s">
        <v>2835</v>
      </c>
      <c r="E2761" s="36" t="str">
        <f t="shared" si="216"/>
        <v>_COLLS</v>
      </c>
      <c r="F2761" s="36" t="s">
        <v>2836</v>
      </c>
      <c r="G2761" s="36" t="s">
        <v>3699</v>
      </c>
      <c r="H2761" s="36" t="str">
        <f t="shared" si="217"/>
        <v>_LS1SS</v>
      </c>
      <c r="I2761" s="36" t="s">
        <v>3700</v>
      </c>
      <c r="J2761" s="36" t="s">
        <v>3885</v>
      </c>
      <c r="K2761" s="36" t="str">
        <f t="shared" si="218"/>
        <v>_SSSSD</v>
      </c>
      <c r="L2761" s="36" t="s">
        <v>3886</v>
      </c>
      <c r="M2761" s="36" t="s">
        <v>3887</v>
      </c>
      <c r="N2761" s="36" t="str">
        <f t="shared" si="219"/>
        <v>_SSADM</v>
      </c>
      <c r="O2761" s="36" t="s">
        <v>3888</v>
      </c>
      <c r="P2761" s="36" t="s">
        <v>3889</v>
      </c>
      <c r="Q2761" s="36" t="s">
        <v>3890</v>
      </c>
    </row>
    <row r="2762" spans="1:17">
      <c r="A2762" s="36" t="s">
        <v>12403</v>
      </c>
      <c r="B2762" s="36" t="str">
        <f t="shared" si="215"/>
        <v>_13121</v>
      </c>
      <c r="C2762" s="36" t="s">
        <v>12404</v>
      </c>
      <c r="D2762" s="36" t="s">
        <v>2835</v>
      </c>
      <c r="E2762" s="36" t="str">
        <f t="shared" si="216"/>
        <v>_COLLS</v>
      </c>
      <c r="F2762" s="36" t="s">
        <v>2836</v>
      </c>
      <c r="G2762" s="36" t="s">
        <v>3699</v>
      </c>
      <c r="H2762" s="36" t="str">
        <f t="shared" si="217"/>
        <v>_LS1SS</v>
      </c>
      <c r="I2762" s="36" t="s">
        <v>3700</v>
      </c>
      <c r="J2762" s="36" t="s">
        <v>3885</v>
      </c>
      <c r="K2762" s="36" t="str">
        <f t="shared" si="218"/>
        <v>_SSSSD</v>
      </c>
      <c r="L2762" s="36" t="s">
        <v>3886</v>
      </c>
      <c r="M2762" s="36" t="s">
        <v>3887</v>
      </c>
      <c r="N2762" s="36" t="str">
        <f t="shared" si="219"/>
        <v>_SSADM</v>
      </c>
      <c r="O2762" s="36" t="s">
        <v>3888</v>
      </c>
      <c r="P2762" s="36" t="s">
        <v>3889</v>
      </c>
      <c r="Q2762" s="36" t="s">
        <v>3890</v>
      </c>
    </row>
    <row r="2763" spans="1:17">
      <c r="A2763" s="36" t="s">
        <v>10726</v>
      </c>
      <c r="B2763" s="36" t="str">
        <f t="shared" si="215"/>
        <v>_13117</v>
      </c>
      <c r="C2763" s="36" t="s">
        <v>3897</v>
      </c>
      <c r="D2763" s="36" t="s">
        <v>2835</v>
      </c>
      <c r="E2763" s="36" t="str">
        <f t="shared" si="216"/>
        <v>_COLLS</v>
      </c>
      <c r="F2763" s="36" t="s">
        <v>2836</v>
      </c>
      <c r="G2763" s="36" t="s">
        <v>3699</v>
      </c>
      <c r="H2763" s="36" t="str">
        <f t="shared" si="217"/>
        <v>_LS1SS</v>
      </c>
      <c r="I2763" s="36" t="s">
        <v>3700</v>
      </c>
      <c r="J2763" s="36" t="s">
        <v>3885</v>
      </c>
      <c r="K2763" s="36" t="str">
        <f t="shared" si="218"/>
        <v>_SSSSD</v>
      </c>
      <c r="L2763" s="36" t="s">
        <v>3886</v>
      </c>
      <c r="M2763" s="36" t="s">
        <v>3887</v>
      </c>
      <c r="N2763" s="36" t="str">
        <f t="shared" si="219"/>
        <v>_SSADM</v>
      </c>
      <c r="O2763" s="36" t="s">
        <v>3888</v>
      </c>
      <c r="P2763" s="36" t="s">
        <v>3895</v>
      </c>
      <c r="Q2763" s="36" t="s">
        <v>3896</v>
      </c>
    </row>
    <row r="2764" spans="1:17">
      <c r="A2764" s="36" t="s">
        <v>10727</v>
      </c>
      <c r="B2764" s="36" t="str">
        <f t="shared" si="215"/>
        <v>_13116</v>
      </c>
      <c r="C2764" s="36" t="s">
        <v>3902</v>
      </c>
      <c r="D2764" s="36" t="s">
        <v>2835</v>
      </c>
      <c r="E2764" s="36" t="str">
        <f t="shared" si="216"/>
        <v>_COLLS</v>
      </c>
      <c r="F2764" s="36" t="s">
        <v>2836</v>
      </c>
      <c r="G2764" s="36" t="s">
        <v>3699</v>
      </c>
      <c r="H2764" s="36" t="str">
        <f t="shared" si="217"/>
        <v>_LS1SS</v>
      </c>
      <c r="I2764" s="36" t="s">
        <v>3700</v>
      </c>
      <c r="J2764" s="36" t="s">
        <v>3885</v>
      </c>
      <c r="K2764" s="36" t="str">
        <f t="shared" si="218"/>
        <v>_SSSSD</v>
      </c>
      <c r="L2764" s="36" t="s">
        <v>3886</v>
      </c>
      <c r="M2764" s="36" t="s">
        <v>3898</v>
      </c>
      <c r="N2764" s="36" t="str">
        <f t="shared" si="219"/>
        <v>_SSRES</v>
      </c>
      <c r="O2764" s="36" t="s">
        <v>3899</v>
      </c>
      <c r="P2764" s="36" t="s">
        <v>3900</v>
      </c>
      <c r="Q2764" s="36" t="s">
        <v>3901</v>
      </c>
    </row>
    <row r="2765" spans="1:17">
      <c r="A2765" s="36" t="s">
        <v>10728</v>
      </c>
      <c r="B2765" s="36" t="str">
        <f t="shared" si="215"/>
        <v>_13320</v>
      </c>
      <c r="C2765" s="36" t="s">
        <v>3909</v>
      </c>
      <c r="D2765" s="36" t="s">
        <v>2835</v>
      </c>
      <c r="E2765" s="36" t="str">
        <f t="shared" si="216"/>
        <v>_COLLS</v>
      </c>
      <c r="F2765" s="36" t="s">
        <v>2836</v>
      </c>
      <c r="G2765" s="36" t="s">
        <v>3699</v>
      </c>
      <c r="H2765" s="36" t="str">
        <f t="shared" si="217"/>
        <v>_LS1SS</v>
      </c>
      <c r="I2765" s="36" t="s">
        <v>3700</v>
      </c>
      <c r="J2765" s="36" t="s">
        <v>3903</v>
      </c>
      <c r="K2765" s="36" t="str">
        <f t="shared" si="218"/>
        <v>_SWOME</v>
      </c>
      <c r="L2765" s="36" t="s">
        <v>3904</v>
      </c>
      <c r="M2765" s="36" t="s">
        <v>3905</v>
      </c>
      <c r="N2765" s="36" t="str">
        <f t="shared" si="219"/>
        <v>_SWADM</v>
      </c>
      <c r="O2765" s="36" t="s">
        <v>3906</v>
      </c>
      <c r="P2765" s="36" t="s">
        <v>3907</v>
      </c>
      <c r="Q2765" s="36" t="s">
        <v>3908</v>
      </c>
    </row>
    <row r="2766" spans="1:17">
      <c r="A2766" s="36" t="s">
        <v>10729</v>
      </c>
      <c r="B2766" s="36" t="str">
        <f t="shared" si="215"/>
        <v>_13321</v>
      </c>
      <c r="C2766" s="36" t="s">
        <v>3914</v>
      </c>
      <c r="D2766" s="36" t="s">
        <v>2835</v>
      </c>
      <c r="E2766" s="36" t="str">
        <f t="shared" si="216"/>
        <v>_COLLS</v>
      </c>
      <c r="F2766" s="36" t="s">
        <v>2836</v>
      </c>
      <c r="G2766" s="36" t="s">
        <v>3699</v>
      </c>
      <c r="H2766" s="36" t="str">
        <f t="shared" si="217"/>
        <v>_LS1SS</v>
      </c>
      <c r="I2766" s="36" t="s">
        <v>3700</v>
      </c>
      <c r="J2766" s="36" t="s">
        <v>3903</v>
      </c>
      <c r="K2766" s="36" t="str">
        <f t="shared" si="218"/>
        <v>_SWOME</v>
      </c>
      <c r="L2766" s="36" t="s">
        <v>3904</v>
      </c>
      <c r="M2766" s="36" t="s">
        <v>3910</v>
      </c>
      <c r="N2766" s="36" t="str">
        <f t="shared" si="219"/>
        <v>_SWRES</v>
      </c>
      <c r="O2766" s="36" t="s">
        <v>3911</v>
      </c>
      <c r="P2766" s="36" t="s">
        <v>3912</v>
      </c>
      <c r="Q2766" s="36" t="s">
        <v>3913</v>
      </c>
    </row>
    <row r="2767" spans="1:17">
      <c r="A2767" s="36" t="s">
        <v>10730</v>
      </c>
      <c r="B2767" s="36" t="str">
        <f t="shared" si="215"/>
        <v>_13322</v>
      </c>
      <c r="C2767" s="36" t="s">
        <v>3919</v>
      </c>
      <c r="D2767" s="36" t="s">
        <v>2835</v>
      </c>
      <c r="E2767" s="36" t="str">
        <f t="shared" si="216"/>
        <v>_COLLS</v>
      </c>
      <c r="F2767" s="36" t="s">
        <v>2836</v>
      </c>
      <c r="G2767" s="36" t="s">
        <v>3699</v>
      </c>
      <c r="H2767" s="36" t="str">
        <f t="shared" si="217"/>
        <v>_LS1SS</v>
      </c>
      <c r="I2767" s="36" t="s">
        <v>3700</v>
      </c>
      <c r="J2767" s="36" t="s">
        <v>3903</v>
      </c>
      <c r="K2767" s="36" t="str">
        <f t="shared" si="218"/>
        <v>_SWOME</v>
      </c>
      <c r="L2767" s="36" t="s">
        <v>3904</v>
      </c>
      <c r="M2767" s="36" t="s">
        <v>3915</v>
      </c>
      <c r="N2767" s="36" t="str">
        <f t="shared" si="219"/>
        <v>_SWWTL</v>
      </c>
      <c r="O2767" s="36" t="s">
        <v>3916</v>
      </c>
      <c r="P2767" s="36" t="s">
        <v>3917</v>
      </c>
      <c r="Q2767" s="36" t="s">
        <v>3918</v>
      </c>
    </row>
    <row r="2768" spans="1:17">
      <c r="A2768" s="36" t="s">
        <v>10731</v>
      </c>
      <c r="B2768" s="36" t="str">
        <f t="shared" si="215"/>
        <v>_13323</v>
      </c>
      <c r="C2768" s="36" t="s">
        <v>3920</v>
      </c>
      <c r="D2768" s="36" t="s">
        <v>2835</v>
      </c>
      <c r="E2768" s="36" t="str">
        <f t="shared" si="216"/>
        <v>_COLLS</v>
      </c>
      <c r="F2768" s="36" t="s">
        <v>2836</v>
      </c>
      <c r="G2768" s="36" t="s">
        <v>3699</v>
      </c>
      <c r="H2768" s="36" t="str">
        <f t="shared" si="217"/>
        <v>_LS1SS</v>
      </c>
      <c r="I2768" s="36" t="s">
        <v>3700</v>
      </c>
      <c r="J2768" s="36" t="s">
        <v>3903</v>
      </c>
      <c r="K2768" s="36" t="str">
        <f t="shared" si="218"/>
        <v>_SWOME</v>
      </c>
      <c r="L2768" s="36" t="s">
        <v>3904</v>
      </c>
      <c r="M2768" s="36" t="s">
        <v>3915</v>
      </c>
      <c r="N2768" s="36" t="str">
        <f t="shared" si="219"/>
        <v>_SWWTL</v>
      </c>
      <c r="O2768" s="36" t="s">
        <v>3916</v>
      </c>
      <c r="P2768" s="36" t="s">
        <v>3917</v>
      </c>
      <c r="Q2768" s="36" t="s">
        <v>3918</v>
      </c>
    </row>
    <row r="2769" spans="1:17">
      <c r="A2769" s="36" t="s">
        <v>10732</v>
      </c>
      <c r="B2769" s="36" t="str">
        <f t="shared" si="215"/>
        <v>_13290</v>
      </c>
      <c r="C2769" s="36" t="s">
        <v>3927</v>
      </c>
      <c r="D2769" s="36" t="s">
        <v>2835</v>
      </c>
      <c r="E2769" s="36" t="str">
        <f t="shared" si="216"/>
        <v>_COLLS</v>
      </c>
      <c r="F2769" s="36" t="s">
        <v>2836</v>
      </c>
      <c r="G2769" s="36" t="s">
        <v>3699</v>
      </c>
      <c r="H2769" s="36" t="str">
        <f t="shared" si="217"/>
        <v>_LS1SS</v>
      </c>
      <c r="I2769" s="36" t="s">
        <v>3700</v>
      </c>
      <c r="J2769" s="36" t="s">
        <v>3921</v>
      </c>
      <c r="K2769" s="36" t="str">
        <f t="shared" si="218"/>
        <v>_SYPSY</v>
      </c>
      <c r="L2769" s="36" t="s">
        <v>3922</v>
      </c>
      <c r="M2769" s="36" t="s">
        <v>3923</v>
      </c>
      <c r="N2769" s="36" t="str">
        <f t="shared" si="219"/>
        <v>_SYADM</v>
      </c>
      <c r="O2769" s="36" t="s">
        <v>3924</v>
      </c>
      <c r="P2769" s="36" t="s">
        <v>3925</v>
      </c>
      <c r="Q2769" s="36" t="s">
        <v>3926</v>
      </c>
    </row>
    <row r="2770" spans="1:17">
      <c r="A2770" s="36" t="s">
        <v>10733</v>
      </c>
      <c r="B2770" s="36" t="str">
        <f t="shared" si="215"/>
        <v>_13294</v>
      </c>
      <c r="C2770" s="36" t="s">
        <v>3928</v>
      </c>
      <c r="D2770" s="36" t="s">
        <v>2835</v>
      </c>
      <c r="E2770" s="36" t="str">
        <f t="shared" si="216"/>
        <v>_COLLS</v>
      </c>
      <c r="F2770" s="36" t="s">
        <v>2836</v>
      </c>
      <c r="G2770" s="36" t="s">
        <v>3699</v>
      </c>
      <c r="H2770" s="36" t="str">
        <f t="shared" si="217"/>
        <v>_LS1SS</v>
      </c>
      <c r="I2770" s="36" t="s">
        <v>3700</v>
      </c>
      <c r="J2770" s="36" t="s">
        <v>3921</v>
      </c>
      <c r="K2770" s="36" t="str">
        <f t="shared" si="218"/>
        <v>_SYPSY</v>
      </c>
      <c r="L2770" s="36" t="s">
        <v>3922</v>
      </c>
      <c r="M2770" s="36" t="s">
        <v>3923</v>
      </c>
      <c r="N2770" s="36" t="str">
        <f t="shared" si="219"/>
        <v>_SYADM</v>
      </c>
      <c r="O2770" s="36" t="s">
        <v>3924</v>
      </c>
      <c r="P2770" s="36" t="s">
        <v>3925</v>
      </c>
      <c r="Q2770" s="36" t="s">
        <v>3926</v>
      </c>
    </row>
    <row r="2771" spans="1:17">
      <c r="A2771" s="36" t="s">
        <v>10734</v>
      </c>
      <c r="B2771" s="36" t="str">
        <f t="shared" si="215"/>
        <v>_13295</v>
      </c>
      <c r="C2771" s="36" t="s">
        <v>3931</v>
      </c>
      <c r="D2771" s="36" t="s">
        <v>2835</v>
      </c>
      <c r="E2771" s="36" t="str">
        <f t="shared" si="216"/>
        <v>_COLLS</v>
      </c>
      <c r="F2771" s="36" t="s">
        <v>2836</v>
      </c>
      <c r="G2771" s="36" t="s">
        <v>3699</v>
      </c>
      <c r="H2771" s="36" t="str">
        <f t="shared" si="217"/>
        <v>_LS1SS</v>
      </c>
      <c r="I2771" s="36" t="s">
        <v>3700</v>
      </c>
      <c r="J2771" s="36" t="s">
        <v>3921</v>
      </c>
      <c r="K2771" s="36" t="str">
        <f t="shared" si="218"/>
        <v>_SYPSY</v>
      </c>
      <c r="L2771" s="36" t="s">
        <v>3922</v>
      </c>
      <c r="M2771" s="36" t="s">
        <v>3923</v>
      </c>
      <c r="N2771" s="36" t="str">
        <f t="shared" si="219"/>
        <v>_SYADM</v>
      </c>
      <c r="O2771" s="36" t="s">
        <v>3924</v>
      </c>
      <c r="P2771" s="36" t="s">
        <v>3929</v>
      </c>
      <c r="Q2771" s="36" t="s">
        <v>3930</v>
      </c>
    </row>
    <row r="2772" spans="1:17">
      <c r="A2772" s="36" t="s">
        <v>10735</v>
      </c>
      <c r="B2772" s="36" t="str">
        <f t="shared" si="215"/>
        <v>_13293</v>
      </c>
      <c r="C2772" s="36" t="s">
        <v>3936</v>
      </c>
      <c r="D2772" s="36" t="s">
        <v>2835</v>
      </c>
      <c r="E2772" s="36" t="str">
        <f t="shared" si="216"/>
        <v>_COLLS</v>
      </c>
      <c r="F2772" s="36" t="s">
        <v>2836</v>
      </c>
      <c r="G2772" s="36" t="s">
        <v>3699</v>
      </c>
      <c r="H2772" s="36" t="str">
        <f t="shared" si="217"/>
        <v>_LS1SS</v>
      </c>
      <c r="I2772" s="36" t="s">
        <v>3700</v>
      </c>
      <c r="J2772" s="36" t="s">
        <v>3921</v>
      </c>
      <c r="K2772" s="36" t="str">
        <f t="shared" si="218"/>
        <v>_SYPSY</v>
      </c>
      <c r="L2772" s="36" t="s">
        <v>3922</v>
      </c>
      <c r="M2772" s="36" t="s">
        <v>3932</v>
      </c>
      <c r="N2772" s="36" t="str">
        <f t="shared" si="219"/>
        <v>_SYPTL</v>
      </c>
      <c r="O2772" s="36" t="s">
        <v>3933</v>
      </c>
      <c r="P2772" s="36" t="s">
        <v>3934</v>
      </c>
      <c r="Q2772" s="36" t="s">
        <v>3935</v>
      </c>
    </row>
    <row r="2773" spans="1:17">
      <c r="A2773" s="36" t="s">
        <v>10736</v>
      </c>
      <c r="B2773" s="36" t="str">
        <f t="shared" si="215"/>
        <v>_13291</v>
      </c>
      <c r="C2773" s="36" t="s">
        <v>3941</v>
      </c>
      <c r="D2773" s="36" t="s">
        <v>2835</v>
      </c>
      <c r="E2773" s="36" t="str">
        <f t="shared" si="216"/>
        <v>_COLLS</v>
      </c>
      <c r="F2773" s="36" t="s">
        <v>2836</v>
      </c>
      <c r="G2773" s="36" t="s">
        <v>3699</v>
      </c>
      <c r="H2773" s="36" t="str">
        <f t="shared" si="217"/>
        <v>_LS1SS</v>
      </c>
      <c r="I2773" s="36" t="s">
        <v>3700</v>
      </c>
      <c r="J2773" s="36" t="s">
        <v>3921</v>
      </c>
      <c r="K2773" s="36" t="str">
        <f t="shared" si="218"/>
        <v>_SYPSY</v>
      </c>
      <c r="L2773" s="36" t="s">
        <v>3922</v>
      </c>
      <c r="M2773" s="36" t="s">
        <v>3937</v>
      </c>
      <c r="N2773" s="36" t="str">
        <f t="shared" si="219"/>
        <v>_SYRES</v>
      </c>
      <c r="O2773" s="36" t="s">
        <v>3938</v>
      </c>
      <c r="P2773" s="36" t="s">
        <v>3939</v>
      </c>
      <c r="Q2773" s="36" t="s">
        <v>3940</v>
      </c>
    </row>
    <row r="2774" spans="1:17">
      <c r="A2774" s="36" t="s">
        <v>10737</v>
      </c>
      <c r="B2774" s="36" t="str">
        <f t="shared" si="215"/>
        <v>_13292</v>
      </c>
      <c r="C2774" s="36" t="s">
        <v>3946</v>
      </c>
      <c r="D2774" s="36" t="s">
        <v>2835</v>
      </c>
      <c r="E2774" s="36" t="str">
        <f t="shared" si="216"/>
        <v>_COLLS</v>
      </c>
      <c r="F2774" s="36" t="s">
        <v>2836</v>
      </c>
      <c r="G2774" s="36" t="s">
        <v>3699</v>
      </c>
      <c r="H2774" s="36" t="str">
        <f t="shared" si="217"/>
        <v>_LS1SS</v>
      </c>
      <c r="I2774" s="36" t="s">
        <v>3700</v>
      </c>
      <c r="J2774" s="36" t="s">
        <v>3921</v>
      </c>
      <c r="K2774" s="36" t="str">
        <f t="shared" si="218"/>
        <v>_SYPSY</v>
      </c>
      <c r="L2774" s="36" t="s">
        <v>3922</v>
      </c>
      <c r="M2774" s="36" t="s">
        <v>3942</v>
      </c>
      <c r="N2774" s="36" t="str">
        <f t="shared" si="219"/>
        <v>_SYRSV</v>
      </c>
      <c r="O2774" s="36" t="s">
        <v>3943</v>
      </c>
      <c r="P2774" s="36" t="s">
        <v>3944</v>
      </c>
      <c r="Q2774" s="36" t="s">
        <v>3945</v>
      </c>
    </row>
    <row r="2775" spans="1:17">
      <c r="A2775" s="36" t="s">
        <v>10738</v>
      </c>
      <c r="B2775" s="36" t="str">
        <f t="shared" si="215"/>
        <v>_13296</v>
      </c>
      <c r="C2775" s="36" t="s">
        <v>10739</v>
      </c>
      <c r="D2775" s="36" t="s">
        <v>2835</v>
      </c>
      <c r="E2775" s="36" t="str">
        <f t="shared" si="216"/>
        <v>_COLLS</v>
      </c>
      <c r="F2775" s="36" t="s">
        <v>2836</v>
      </c>
      <c r="G2775" s="36" t="s">
        <v>3699</v>
      </c>
      <c r="H2775" s="36" t="str">
        <f t="shared" si="217"/>
        <v>_LS1SS</v>
      </c>
      <c r="I2775" s="36" t="s">
        <v>3700</v>
      </c>
      <c r="J2775" s="36" t="s">
        <v>3921</v>
      </c>
      <c r="K2775" s="36" t="str">
        <f t="shared" si="218"/>
        <v>_SYPSY</v>
      </c>
      <c r="L2775" s="36" t="s">
        <v>3922</v>
      </c>
      <c r="M2775" s="36" t="s">
        <v>3942</v>
      </c>
      <c r="N2775" s="36" t="str">
        <f t="shared" si="219"/>
        <v>_SYRSV</v>
      </c>
      <c r="O2775" s="36" t="s">
        <v>3943</v>
      </c>
      <c r="P2775" s="36" t="s">
        <v>3944</v>
      </c>
      <c r="Q2775" s="36" t="s">
        <v>3945</v>
      </c>
    </row>
    <row r="2776" spans="1:17">
      <c r="A2776" s="36" t="s">
        <v>10740</v>
      </c>
      <c r="B2776" s="36" t="str">
        <f t="shared" si="215"/>
        <v>_13160</v>
      </c>
      <c r="C2776" s="36" t="s">
        <v>3953</v>
      </c>
      <c r="D2776" s="36" t="s">
        <v>2835</v>
      </c>
      <c r="E2776" s="36" t="str">
        <f t="shared" si="216"/>
        <v>_COLLS</v>
      </c>
      <c r="F2776" s="36" t="s">
        <v>2836</v>
      </c>
      <c r="G2776" s="36" t="s">
        <v>3699</v>
      </c>
      <c r="H2776" s="36" t="str">
        <f t="shared" si="217"/>
        <v>_LS1SS</v>
      </c>
      <c r="I2776" s="36" t="s">
        <v>3700</v>
      </c>
      <c r="J2776" s="36" t="s">
        <v>3947</v>
      </c>
      <c r="K2776" s="36" t="str">
        <f t="shared" si="218"/>
        <v>_SZANT</v>
      </c>
      <c r="L2776" s="36" t="s">
        <v>3948</v>
      </c>
      <c r="M2776" s="36" t="s">
        <v>3949</v>
      </c>
      <c r="N2776" s="36" t="str">
        <f t="shared" si="219"/>
        <v>_SZADM</v>
      </c>
      <c r="O2776" s="36" t="s">
        <v>3950</v>
      </c>
      <c r="P2776" s="36" t="s">
        <v>3951</v>
      </c>
      <c r="Q2776" s="36" t="s">
        <v>3952</v>
      </c>
    </row>
    <row r="2777" spans="1:17">
      <c r="A2777" s="36" t="s">
        <v>10741</v>
      </c>
      <c r="B2777" s="36" t="str">
        <f t="shared" si="215"/>
        <v>_13165</v>
      </c>
      <c r="C2777" s="36" t="s">
        <v>3954</v>
      </c>
      <c r="D2777" s="36" t="s">
        <v>2835</v>
      </c>
      <c r="E2777" s="36" t="str">
        <f t="shared" si="216"/>
        <v>_COLLS</v>
      </c>
      <c r="F2777" s="36" t="s">
        <v>2836</v>
      </c>
      <c r="G2777" s="36" t="s">
        <v>3699</v>
      </c>
      <c r="H2777" s="36" t="str">
        <f t="shared" si="217"/>
        <v>_LS1SS</v>
      </c>
      <c r="I2777" s="36" t="s">
        <v>3700</v>
      </c>
      <c r="J2777" s="36" t="s">
        <v>3947</v>
      </c>
      <c r="K2777" s="36" t="str">
        <f t="shared" si="218"/>
        <v>_SZANT</v>
      </c>
      <c r="L2777" s="36" t="s">
        <v>3948</v>
      </c>
      <c r="M2777" s="36" t="s">
        <v>3949</v>
      </c>
      <c r="N2777" s="36" t="str">
        <f t="shared" si="219"/>
        <v>_SZADM</v>
      </c>
      <c r="O2777" s="36" t="s">
        <v>3950</v>
      </c>
      <c r="P2777" s="36" t="s">
        <v>3951</v>
      </c>
      <c r="Q2777" s="36" t="s">
        <v>3952</v>
      </c>
    </row>
    <row r="2778" spans="1:17">
      <c r="A2778" s="36" t="s">
        <v>10742</v>
      </c>
      <c r="B2778" s="36" t="str">
        <f t="shared" si="215"/>
        <v>_13161</v>
      </c>
      <c r="C2778" s="36" t="s">
        <v>3959</v>
      </c>
      <c r="D2778" s="36" t="s">
        <v>2835</v>
      </c>
      <c r="E2778" s="36" t="str">
        <f t="shared" si="216"/>
        <v>_COLLS</v>
      </c>
      <c r="F2778" s="36" t="s">
        <v>2836</v>
      </c>
      <c r="G2778" s="36" t="s">
        <v>3699</v>
      </c>
      <c r="H2778" s="36" t="str">
        <f t="shared" si="217"/>
        <v>_LS1SS</v>
      </c>
      <c r="I2778" s="36" t="s">
        <v>3700</v>
      </c>
      <c r="J2778" s="36" t="s">
        <v>3947</v>
      </c>
      <c r="K2778" s="36" t="str">
        <f t="shared" si="218"/>
        <v>_SZANT</v>
      </c>
      <c r="L2778" s="36" t="s">
        <v>3948</v>
      </c>
      <c r="M2778" s="36" t="s">
        <v>3955</v>
      </c>
      <c r="N2778" s="36" t="str">
        <f t="shared" si="219"/>
        <v>_SZATL</v>
      </c>
      <c r="O2778" s="36" t="s">
        <v>3956</v>
      </c>
      <c r="P2778" s="36" t="s">
        <v>3957</v>
      </c>
      <c r="Q2778" s="36" t="s">
        <v>3958</v>
      </c>
    </row>
    <row r="2779" spans="1:17">
      <c r="A2779" s="36" t="s">
        <v>10743</v>
      </c>
      <c r="B2779" s="36" t="str">
        <f t="shared" si="215"/>
        <v>_13163</v>
      </c>
      <c r="C2779" s="36" t="s">
        <v>3960</v>
      </c>
      <c r="D2779" s="36" t="s">
        <v>2835</v>
      </c>
      <c r="E2779" s="36" t="str">
        <f t="shared" si="216"/>
        <v>_COLLS</v>
      </c>
      <c r="F2779" s="36" t="s">
        <v>2836</v>
      </c>
      <c r="G2779" s="36" t="s">
        <v>3699</v>
      </c>
      <c r="H2779" s="36" t="str">
        <f t="shared" si="217"/>
        <v>_LS1SS</v>
      </c>
      <c r="I2779" s="36" t="s">
        <v>3700</v>
      </c>
      <c r="J2779" s="36" t="s">
        <v>3947</v>
      </c>
      <c r="K2779" s="36" t="str">
        <f t="shared" si="218"/>
        <v>_SZANT</v>
      </c>
      <c r="L2779" s="36" t="s">
        <v>3948</v>
      </c>
      <c r="M2779" s="36" t="s">
        <v>3955</v>
      </c>
      <c r="N2779" s="36" t="str">
        <f t="shared" si="219"/>
        <v>_SZATL</v>
      </c>
      <c r="O2779" s="36" t="s">
        <v>3956</v>
      </c>
      <c r="P2779" s="36" t="s">
        <v>3957</v>
      </c>
      <c r="Q2779" s="36" t="s">
        <v>3958</v>
      </c>
    </row>
    <row r="2780" spans="1:17">
      <c r="A2780" s="36" t="s">
        <v>10744</v>
      </c>
      <c r="B2780" s="36" t="str">
        <f t="shared" si="215"/>
        <v>_13164</v>
      </c>
      <c r="C2780" s="36" t="s">
        <v>3961</v>
      </c>
      <c r="D2780" s="36" t="s">
        <v>2835</v>
      </c>
      <c r="E2780" s="36" t="str">
        <f t="shared" si="216"/>
        <v>_COLLS</v>
      </c>
      <c r="F2780" s="36" t="s">
        <v>2836</v>
      </c>
      <c r="G2780" s="36" t="s">
        <v>3699</v>
      </c>
      <c r="H2780" s="36" t="str">
        <f t="shared" si="217"/>
        <v>_LS1SS</v>
      </c>
      <c r="I2780" s="36" t="s">
        <v>3700</v>
      </c>
      <c r="J2780" s="36" t="s">
        <v>3947</v>
      </c>
      <c r="K2780" s="36" t="str">
        <f t="shared" si="218"/>
        <v>_SZANT</v>
      </c>
      <c r="L2780" s="36" t="s">
        <v>3948</v>
      </c>
      <c r="M2780" s="36" t="s">
        <v>3955</v>
      </c>
      <c r="N2780" s="36" t="str">
        <f t="shared" si="219"/>
        <v>_SZATL</v>
      </c>
      <c r="O2780" s="36" t="s">
        <v>3956</v>
      </c>
      <c r="P2780" s="36" t="s">
        <v>3957</v>
      </c>
      <c r="Q2780" s="36" t="s">
        <v>3958</v>
      </c>
    </row>
    <row r="2781" spans="1:17">
      <c r="A2781" s="36" t="s">
        <v>10745</v>
      </c>
      <c r="B2781" s="36" t="str">
        <f t="shared" si="215"/>
        <v>_13166</v>
      </c>
      <c r="C2781" s="36" t="s">
        <v>3962</v>
      </c>
      <c r="D2781" s="36" t="s">
        <v>2835</v>
      </c>
      <c r="E2781" s="36" t="str">
        <f t="shared" si="216"/>
        <v>_COLLS</v>
      </c>
      <c r="F2781" s="36" t="s">
        <v>2836</v>
      </c>
      <c r="G2781" s="36" t="s">
        <v>3699</v>
      </c>
      <c r="H2781" s="36" t="str">
        <f t="shared" si="217"/>
        <v>_LS1SS</v>
      </c>
      <c r="I2781" s="36" t="s">
        <v>3700</v>
      </c>
      <c r="J2781" s="36" t="s">
        <v>3947</v>
      </c>
      <c r="K2781" s="36" t="str">
        <f t="shared" si="218"/>
        <v>_SZANT</v>
      </c>
      <c r="L2781" s="36" t="s">
        <v>3948</v>
      </c>
      <c r="M2781" s="36" t="s">
        <v>3955</v>
      </c>
      <c r="N2781" s="36" t="str">
        <f t="shared" si="219"/>
        <v>_SZATL</v>
      </c>
      <c r="O2781" s="36" t="s">
        <v>3956</v>
      </c>
      <c r="P2781" s="36" t="s">
        <v>3957</v>
      </c>
      <c r="Q2781" s="36" t="s">
        <v>3958</v>
      </c>
    </row>
    <row r="2782" spans="1:17">
      <c r="A2782" s="36" t="s">
        <v>10746</v>
      </c>
      <c r="B2782" s="36" t="str">
        <f t="shared" si="215"/>
        <v>_13162</v>
      </c>
      <c r="C2782" s="36" t="s">
        <v>3967</v>
      </c>
      <c r="D2782" s="36" t="s">
        <v>2835</v>
      </c>
      <c r="E2782" s="36" t="str">
        <f t="shared" si="216"/>
        <v>_COLLS</v>
      </c>
      <c r="F2782" s="36" t="s">
        <v>2836</v>
      </c>
      <c r="G2782" s="36" t="s">
        <v>3699</v>
      </c>
      <c r="H2782" s="36" t="str">
        <f t="shared" si="217"/>
        <v>_LS1SS</v>
      </c>
      <c r="I2782" s="36" t="s">
        <v>3700</v>
      </c>
      <c r="J2782" s="36" t="s">
        <v>3947</v>
      </c>
      <c r="K2782" s="36" t="str">
        <f t="shared" si="218"/>
        <v>_SZANT</v>
      </c>
      <c r="L2782" s="36" t="s">
        <v>3948</v>
      </c>
      <c r="M2782" s="36" t="s">
        <v>3963</v>
      </c>
      <c r="N2782" s="36" t="str">
        <f t="shared" si="219"/>
        <v>_SZRES</v>
      </c>
      <c r="O2782" s="36" t="s">
        <v>3964</v>
      </c>
      <c r="P2782" s="36" t="s">
        <v>3965</v>
      </c>
      <c r="Q2782" s="36" t="s">
        <v>3966</v>
      </c>
    </row>
    <row r="2783" spans="1:17">
      <c r="A2783" s="36" t="s">
        <v>10747</v>
      </c>
      <c r="B2783" s="36" t="str">
        <f t="shared" si="215"/>
        <v>_12091</v>
      </c>
      <c r="C2783" s="36" t="s">
        <v>6693</v>
      </c>
      <c r="D2783" s="36" t="s">
        <v>2835</v>
      </c>
      <c r="E2783" s="36" t="str">
        <f t="shared" si="216"/>
        <v>_COLLS</v>
      </c>
      <c r="F2783" s="36" t="s">
        <v>2836</v>
      </c>
      <c r="G2783" s="36" t="s">
        <v>3968</v>
      </c>
      <c r="H2783" s="36" t="str">
        <f t="shared" si="217"/>
        <v>_LS1UI</v>
      </c>
      <c r="I2783" s="36" t="s">
        <v>3969</v>
      </c>
      <c r="J2783" s="36" t="s">
        <v>3970</v>
      </c>
      <c r="K2783" s="36" t="str">
        <f t="shared" si="218"/>
        <v>_QBUDL</v>
      </c>
      <c r="L2783" s="36" t="s">
        <v>3971</v>
      </c>
      <c r="M2783" s="36" t="s">
        <v>3972</v>
      </c>
      <c r="N2783" s="36" t="str">
        <f t="shared" si="219"/>
        <v>_QBADM</v>
      </c>
      <c r="O2783" s="36" t="s">
        <v>3973</v>
      </c>
      <c r="P2783" s="36" t="s">
        <v>3974</v>
      </c>
      <c r="Q2783" s="36" t="s">
        <v>3975</v>
      </c>
    </row>
    <row r="2784" spans="1:17">
      <c r="A2784" s="36" t="s">
        <v>10748</v>
      </c>
      <c r="B2784" s="36" t="str">
        <f t="shared" si="215"/>
        <v>_13330</v>
      </c>
      <c r="C2784" s="36" t="s">
        <v>3976</v>
      </c>
      <c r="D2784" s="36" t="s">
        <v>2835</v>
      </c>
      <c r="E2784" s="36" t="str">
        <f t="shared" si="216"/>
        <v>_COLLS</v>
      </c>
      <c r="F2784" s="36" t="s">
        <v>2836</v>
      </c>
      <c r="G2784" s="36" t="s">
        <v>3968</v>
      </c>
      <c r="H2784" s="36" t="str">
        <f t="shared" si="217"/>
        <v>_LS1UI</v>
      </c>
      <c r="I2784" s="36" t="s">
        <v>3969</v>
      </c>
      <c r="J2784" s="36" t="s">
        <v>3970</v>
      </c>
      <c r="K2784" s="36" t="str">
        <f t="shared" si="218"/>
        <v>_QBUDL</v>
      </c>
      <c r="L2784" s="36" t="s">
        <v>3971</v>
      </c>
      <c r="M2784" s="36" t="s">
        <v>3972</v>
      </c>
      <c r="N2784" s="36" t="str">
        <f t="shared" si="219"/>
        <v>_QBADM</v>
      </c>
      <c r="O2784" s="36" t="s">
        <v>3973</v>
      </c>
      <c r="P2784" s="36" t="s">
        <v>3974</v>
      </c>
      <c r="Q2784" s="36" t="s">
        <v>3975</v>
      </c>
    </row>
    <row r="2785" spans="1:17">
      <c r="A2785" s="36" t="s">
        <v>10749</v>
      </c>
      <c r="B2785" s="36" t="str">
        <f t="shared" si="215"/>
        <v>_13331</v>
      </c>
      <c r="C2785" s="36" t="s">
        <v>3977</v>
      </c>
      <c r="D2785" s="36" t="s">
        <v>2835</v>
      </c>
      <c r="E2785" s="36" t="str">
        <f t="shared" si="216"/>
        <v>_COLLS</v>
      </c>
      <c r="F2785" s="36" t="s">
        <v>2836</v>
      </c>
      <c r="G2785" s="36" t="s">
        <v>3968</v>
      </c>
      <c r="H2785" s="36" t="str">
        <f t="shared" si="217"/>
        <v>_LS1UI</v>
      </c>
      <c r="I2785" s="36" t="s">
        <v>3969</v>
      </c>
      <c r="J2785" s="36" t="s">
        <v>3970</v>
      </c>
      <c r="K2785" s="36" t="str">
        <f t="shared" si="218"/>
        <v>_QBUDL</v>
      </c>
      <c r="L2785" s="36" t="s">
        <v>3971</v>
      </c>
      <c r="M2785" s="36" t="s">
        <v>3972</v>
      </c>
      <c r="N2785" s="36" t="str">
        <f t="shared" si="219"/>
        <v>_QBADM</v>
      </c>
      <c r="O2785" s="36" t="s">
        <v>3973</v>
      </c>
      <c r="P2785" s="36" t="s">
        <v>3974</v>
      </c>
      <c r="Q2785" s="36" t="s">
        <v>3975</v>
      </c>
    </row>
    <row r="2786" spans="1:17">
      <c r="A2786" s="36" t="s">
        <v>10750</v>
      </c>
      <c r="B2786" s="36" t="str">
        <f t="shared" si="215"/>
        <v>_13332</v>
      </c>
      <c r="C2786" s="36" t="s">
        <v>3978</v>
      </c>
      <c r="D2786" s="36" t="s">
        <v>2835</v>
      </c>
      <c r="E2786" s="36" t="str">
        <f t="shared" si="216"/>
        <v>_COLLS</v>
      </c>
      <c r="F2786" s="36" t="s">
        <v>2836</v>
      </c>
      <c r="G2786" s="36" t="s">
        <v>3968</v>
      </c>
      <c r="H2786" s="36" t="str">
        <f t="shared" si="217"/>
        <v>_LS1UI</v>
      </c>
      <c r="I2786" s="36" t="s">
        <v>3969</v>
      </c>
      <c r="J2786" s="36" t="s">
        <v>3970</v>
      </c>
      <c r="K2786" s="36" t="str">
        <f t="shared" si="218"/>
        <v>_QBUDL</v>
      </c>
      <c r="L2786" s="36" t="s">
        <v>3971</v>
      </c>
      <c r="M2786" s="36" t="s">
        <v>3972</v>
      </c>
      <c r="N2786" s="36" t="str">
        <f t="shared" si="219"/>
        <v>_QBADM</v>
      </c>
      <c r="O2786" s="36" t="s">
        <v>3973</v>
      </c>
      <c r="P2786" s="36" t="s">
        <v>3974</v>
      </c>
      <c r="Q2786" s="36" t="s">
        <v>3975</v>
      </c>
    </row>
    <row r="2787" spans="1:17">
      <c r="A2787" s="36" t="s">
        <v>12405</v>
      </c>
      <c r="B2787" s="36" t="str">
        <f t="shared" si="215"/>
        <v>_13333</v>
      </c>
      <c r="C2787" s="36" t="s">
        <v>12406</v>
      </c>
      <c r="D2787" s="36" t="s">
        <v>2835</v>
      </c>
      <c r="E2787" s="36" t="str">
        <f t="shared" si="216"/>
        <v>_COLLS</v>
      </c>
      <c r="F2787" s="36" t="s">
        <v>2836</v>
      </c>
      <c r="G2787" s="36" t="s">
        <v>3968</v>
      </c>
      <c r="H2787" s="36" t="str">
        <f t="shared" si="217"/>
        <v>_LS1UI</v>
      </c>
      <c r="I2787" s="36" t="s">
        <v>3969</v>
      </c>
      <c r="J2787" s="36" t="s">
        <v>3970</v>
      </c>
      <c r="K2787" s="36" t="str">
        <f t="shared" si="218"/>
        <v>_QBUDL</v>
      </c>
      <c r="L2787" s="36" t="s">
        <v>3971</v>
      </c>
      <c r="M2787" s="36" t="s">
        <v>3972</v>
      </c>
      <c r="N2787" s="36" t="str">
        <f t="shared" si="219"/>
        <v>_QBADM</v>
      </c>
      <c r="O2787" s="36" t="s">
        <v>3973</v>
      </c>
      <c r="P2787" s="36" t="s">
        <v>3974</v>
      </c>
      <c r="Q2787" s="36" t="s">
        <v>3975</v>
      </c>
    </row>
    <row r="2788" spans="1:17">
      <c r="A2788" s="36" t="s">
        <v>10751</v>
      </c>
      <c r="B2788" s="36" t="str">
        <f t="shared" si="215"/>
        <v>_13336</v>
      </c>
      <c r="C2788" s="36" t="s">
        <v>3979</v>
      </c>
      <c r="D2788" s="36" t="s">
        <v>2835</v>
      </c>
      <c r="E2788" s="36" t="str">
        <f t="shared" si="216"/>
        <v>_COLLS</v>
      </c>
      <c r="F2788" s="36" t="s">
        <v>2836</v>
      </c>
      <c r="G2788" s="36" t="s">
        <v>3968</v>
      </c>
      <c r="H2788" s="36" t="str">
        <f t="shared" si="217"/>
        <v>_LS1UI</v>
      </c>
      <c r="I2788" s="36" t="s">
        <v>3969</v>
      </c>
      <c r="J2788" s="36" t="s">
        <v>3970</v>
      </c>
      <c r="K2788" s="36" t="str">
        <f t="shared" si="218"/>
        <v>_QBUDL</v>
      </c>
      <c r="L2788" s="36" t="s">
        <v>3971</v>
      </c>
      <c r="M2788" s="36" t="s">
        <v>3972</v>
      </c>
      <c r="N2788" s="36" t="str">
        <f t="shared" si="219"/>
        <v>_QBADM</v>
      </c>
      <c r="O2788" s="36" t="s">
        <v>3973</v>
      </c>
      <c r="P2788" s="36" t="s">
        <v>3974</v>
      </c>
      <c r="Q2788" s="36" t="s">
        <v>3975</v>
      </c>
    </row>
    <row r="2789" spans="1:17">
      <c r="A2789" s="36" t="s">
        <v>10752</v>
      </c>
      <c r="B2789" s="36" t="str">
        <f t="shared" si="215"/>
        <v>_12100</v>
      </c>
      <c r="C2789" s="36" t="s">
        <v>3986</v>
      </c>
      <c r="D2789" s="36" t="s">
        <v>2835</v>
      </c>
      <c r="E2789" s="36" t="str">
        <f t="shared" si="216"/>
        <v>_COLLS</v>
      </c>
      <c r="F2789" s="36" t="s">
        <v>2836</v>
      </c>
      <c r="G2789" s="36" t="s">
        <v>3968</v>
      </c>
      <c r="H2789" s="36" t="str">
        <f t="shared" si="217"/>
        <v>_LS1UI</v>
      </c>
      <c r="I2789" s="36" t="s">
        <v>3969</v>
      </c>
      <c r="J2789" s="36" t="s">
        <v>3980</v>
      </c>
      <c r="K2789" s="36" t="str">
        <f t="shared" si="218"/>
        <v>_QCADV</v>
      </c>
      <c r="L2789" s="36" t="s">
        <v>3981</v>
      </c>
      <c r="M2789" s="36" t="s">
        <v>3982</v>
      </c>
      <c r="N2789" s="36" t="str">
        <f t="shared" si="219"/>
        <v>_QCADM</v>
      </c>
      <c r="O2789" s="36" t="s">
        <v>3983</v>
      </c>
      <c r="P2789" s="36" t="s">
        <v>3984</v>
      </c>
      <c r="Q2789" s="36" t="s">
        <v>3985</v>
      </c>
    </row>
    <row r="2790" spans="1:17">
      <c r="A2790" s="36" t="s">
        <v>10753</v>
      </c>
      <c r="B2790" s="36" t="str">
        <f t="shared" si="215"/>
        <v>_12101</v>
      </c>
      <c r="C2790" s="36" t="s">
        <v>3987</v>
      </c>
      <c r="D2790" s="36" t="s">
        <v>2835</v>
      </c>
      <c r="E2790" s="36" t="str">
        <f t="shared" si="216"/>
        <v>_COLLS</v>
      </c>
      <c r="F2790" s="36" t="s">
        <v>2836</v>
      </c>
      <c r="G2790" s="36" t="s">
        <v>3968</v>
      </c>
      <c r="H2790" s="36" t="str">
        <f t="shared" si="217"/>
        <v>_LS1UI</v>
      </c>
      <c r="I2790" s="36" t="s">
        <v>3969</v>
      </c>
      <c r="J2790" s="36" t="s">
        <v>3980</v>
      </c>
      <c r="K2790" s="36" t="str">
        <f t="shared" si="218"/>
        <v>_QCADV</v>
      </c>
      <c r="L2790" s="36" t="s">
        <v>3981</v>
      </c>
      <c r="M2790" s="36" t="s">
        <v>3982</v>
      </c>
      <c r="N2790" s="36" t="str">
        <f t="shared" si="219"/>
        <v>_QCADM</v>
      </c>
      <c r="O2790" s="36" t="s">
        <v>3983</v>
      </c>
      <c r="P2790" s="36" t="s">
        <v>3984</v>
      </c>
      <c r="Q2790" s="36" t="s">
        <v>3985</v>
      </c>
    </row>
    <row r="2791" spans="1:17">
      <c r="A2791" s="36" t="s">
        <v>10754</v>
      </c>
      <c r="B2791" s="36" t="str">
        <f t="shared" si="215"/>
        <v>_12102</v>
      </c>
      <c r="C2791" s="36" t="s">
        <v>3988</v>
      </c>
      <c r="D2791" s="36" t="s">
        <v>2835</v>
      </c>
      <c r="E2791" s="36" t="str">
        <f t="shared" si="216"/>
        <v>_COLLS</v>
      </c>
      <c r="F2791" s="36" t="s">
        <v>2836</v>
      </c>
      <c r="G2791" s="36" t="s">
        <v>3968</v>
      </c>
      <c r="H2791" s="36" t="str">
        <f t="shared" si="217"/>
        <v>_LS1UI</v>
      </c>
      <c r="I2791" s="36" t="s">
        <v>3969</v>
      </c>
      <c r="J2791" s="36" t="s">
        <v>3980</v>
      </c>
      <c r="K2791" s="36" t="str">
        <f t="shared" si="218"/>
        <v>_QCADV</v>
      </c>
      <c r="L2791" s="36" t="s">
        <v>3981</v>
      </c>
      <c r="M2791" s="36" t="s">
        <v>3982</v>
      </c>
      <c r="N2791" s="36" t="str">
        <f t="shared" si="219"/>
        <v>_QCADM</v>
      </c>
      <c r="O2791" s="36" t="s">
        <v>3983</v>
      </c>
      <c r="P2791" s="36" t="s">
        <v>3984</v>
      </c>
      <c r="Q2791" s="36" t="s">
        <v>3985</v>
      </c>
    </row>
    <row r="2792" spans="1:17">
      <c r="A2792" s="36" t="s">
        <v>10755</v>
      </c>
      <c r="B2792" s="36" t="str">
        <f t="shared" si="215"/>
        <v>_13339</v>
      </c>
      <c r="C2792" s="36" t="s">
        <v>3995</v>
      </c>
      <c r="D2792" s="36" t="s">
        <v>2835</v>
      </c>
      <c r="E2792" s="36" t="str">
        <f t="shared" si="216"/>
        <v>_COLLS</v>
      </c>
      <c r="F2792" s="36" t="s">
        <v>2836</v>
      </c>
      <c r="G2792" s="36" t="s">
        <v>3968</v>
      </c>
      <c r="H2792" s="36" t="str">
        <f t="shared" si="217"/>
        <v>_LS1UI</v>
      </c>
      <c r="I2792" s="36" t="s">
        <v>3969</v>
      </c>
      <c r="J2792" s="36" t="s">
        <v>3989</v>
      </c>
      <c r="K2792" s="36" t="str">
        <f t="shared" si="218"/>
        <v>_QHUIS</v>
      </c>
      <c r="L2792" s="36" t="s">
        <v>3990</v>
      </c>
      <c r="M2792" s="36" t="s">
        <v>3991</v>
      </c>
      <c r="N2792" s="36" t="str">
        <f t="shared" si="219"/>
        <v>_QHADM</v>
      </c>
      <c r="O2792" s="36" t="s">
        <v>3992</v>
      </c>
      <c r="P2792" s="36" t="s">
        <v>3993</v>
      </c>
      <c r="Q2792" s="36" t="s">
        <v>3994</v>
      </c>
    </row>
    <row r="2793" spans="1:17">
      <c r="A2793" s="36" t="s">
        <v>10756</v>
      </c>
      <c r="B2793" s="36" t="str">
        <f t="shared" si="215"/>
        <v>_13337</v>
      </c>
      <c r="C2793" s="36" t="s">
        <v>4000</v>
      </c>
      <c r="D2793" s="36" t="s">
        <v>2835</v>
      </c>
      <c r="E2793" s="36" t="str">
        <f t="shared" si="216"/>
        <v>_COLLS</v>
      </c>
      <c r="F2793" s="36" t="s">
        <v>2836</v>
      </c>
      <c r="G2793" s="36" t="s">
        <v>3968</v>
      </c>
      <c r="H2793" s="36" t="str">
        <f t="shared" si="217"/>
        <v>_LS1UI</v>
      </c>
      <c r="I2793" s="36" t="s">
        <v>3969</v>
      </c>
      <c r="J2793" s="36" t="s">
        <v>3989</v>
      </c>
      <c r="K2793" s="36" t="str">
        <f t="shared" si="218"/>
        <v>_QHUIS</v>
      </c>
      <c r="L2793" s="36" t="s">
        <v>3990</v>
      </c>
      <c r="M2793" s="36" t="s">
        <v>3996</v>
      </c>
      <c r="N2793" s="36" t="str">
        <f t="shared" si="219"/>
        <v>_QHUTL</v>
      </c>
      <c r="O2793" s="36" t="s">
        <v>3997</v>
      </c>
      <c r="P2793" s="36" t="s">
        <v>3998</v>
      </c>
      <c r="Q2793" s="36" t="s">
        <v>3999</v>
      </c>
    </row>
    <row r="2794" spans="1:17">
      <c r="A2794" s="36" t="s">
        <v>10757</v>
      </c>
      <c r="B2794" s="36" t="str">
        <f t="shared" si="215"/>
        <v>_13338</v>
      </c>
      <c r="C2794" s="36" t="s">
        <v>4001</v>
      </c>
      <c r="D2794" s="36" t="s">
        <v>2835</v>
      </c>
      <c r="E2794" s="36" t="str">
        <f t="shared" si="216"/>
        <v>_COLLS</v>
      </c>
      <c r="F2794" s="36" t="s">
        <v>2836</v>
      </c>
      <c r="G2794" s="36" t="s">
        <v>3968</v>
      </c>
      <c r="H2794" s="36" t="str">
        <f t="shared" si="217"/>
        <v>_LS1UI</v>
      </c>
      <c r="I2794" s="36" t="s">
        <v>3969</v>
      </c>
      <c r="J2794" s="36" t="s">
        <v>3989</v>
      </c>
      <c r="K2794" s="36" t="str">
        <f t="shared" si="218"/>
        <v>_QHUIS</v>
      </c>
      <c r="L2794" s="36" t="s">
        <v>3990</v>
      </c>
      <c r="M2794" s="36" t="s">
        <v>3996</v>
      </c>
      <c r="N2794" s="36" t="str">
        <f t="shared" si="219"/>
        <v>_QHUTL</v>
      </c>
      <c r="O2794" s="36" t="s">
        <v>3997</v>
      </c>
      <c r="P2794" s="36" t="s">
        <v>3998</v>
      </c>
      <c r="Q2794" s="36" t="s">
        <v>3999</v>
      </c>
    </row>
    <row r="2795" spans="1:17">
      <c r="A2795" s="36" t="s">
        <v>10758</v>
      </c>
      <c r="B2795" s="36" t="str">
        <f t="shared" si="215"/>
        <v>_13341</v>
      </c>
      <c r="C2795" s="36" t="s">
        <v>4002</v>
      </c>
      <c r="D2795" s="36" t="s">
        <v>2835</v>
      </c>
      <c r="E2795" s="36" t="str">
        <f t="shared" si="216"/>
        <v>_COLLS</v>
      </c>
      <c r="F2795" s="36" t="s">
        <v>2836</v>
      </c>
      <c r="G2795" s="36" t="s">
        <v>3968</v>
      </c>
      <c r="H2795" s="36" t="str">
        <f t="shared" si="217"/>
        <v>_LS1UI</v>
      </c>
      <c r="I2795" s="36" t="s">
        <v>3969</v>
      </c>
      <c r="J2795" s="36" t="s">
        <v>3989</v>
      </c>
      <c r="K2795" s="36" t="str">
        <f t="shared" si="218"/>
        <v>_QHUIS</v>
      </c>
      <c r="L2795" s="36" t="s">
        <v>3990</v>
      </c>
      <c r="M2795" s="36" t="s">
        <v>3996</v>
      </c>
      <c r="N2795" s="36" t="str">
        <f t="shared" si="219"/>
        <v>_QHUTL</v>
      </c>
      <c r="O2795" s="36" t="s">
        <v>3997</v>
      </c>
      <c r="P2795" s="36" t="s">
        <v>3998</v>
      </c>
      <c r="Q2795" s="36" t="s">
        <v>3999</v>
      </c>
    </row>
    <row r="2796" spans="1:17">
      <c r="A2796" s="36" t="s">
        <v>10759</v>
      </c>
      <c r="B2796" s="36" t="str">
        <f t="shared" si="215"/>
        <v>_13343</v>
      </c>
      <c r="C2796" s="36" t="s">
        <v>4003</v>
      </c>
      <c r="D2796" s="36" t="s">
        <v>2835</v>
      </c>
      <c r="E2796" s="36" t="str">
        <f t="shared" si="216"/>
        <v>_COLLS</v>
      </c>
      <c r="F2796" s="36" t="s">
        <v>2836</v>
      </c>
      <c r="G2796" s="36" t="s">
        <v>3968</v>
      </c>
      <c r="H2796" s="36" t="str">
        <f t="shared" si="217"/>
        <v>_LS1UI</v>
      </c>
      <c r="I2796" s="36" t="s">
        <v>3969</v>
      </c>
      <c r="J2796" s="36" t="s">
        <v>3989</v>
      </c>
      <c r="K2796" s="36" t="str">
        <f t="shared" si="218"/>
        <v>_QHUIS</v>
      </c>
      <c r="L2796" s="36" t="s">
        <v>3990</v>
      </c>
      <c r="M2796" s="36" t="s">
        <v>3996</v>
      </c>
      <c r="N2796" s="36" t="str">
        <f t="shared" si="219"/>
        <v>_QHUTL</v>
      </c>
      <c r="O2796" s="36" t="s">
        <v>3997</v>
      </c>
      <c r="P2796" s="36" t="s">
        <v>3998</v>
      </c>
      <c r="Q2796" s="36" t="s">
        <v>3999</v>
      </c>
    </row>
    <row r="2797" spans="1:17">
      <c r="A2797" s="36" t="s">
        <v>10760</v>
      </c>
      <c r="B2797" s="36" t="str">
        <f t="shared" si="215"/>
        <v>_13345</v>
      </c>
      <c r="C2797" s="36" t="s">
        <v>4004</v>
      </c>
      <c r="D2797" s="36" t="s">
        <v>2835</v>
      </c>
      <c r="E2797" s="36" t="str">
        <f t="shared" si="216"/>
        <v>_COLLS</v>
      </c>
      <c r="F2797" s="36" t="s">
        <v>2836</v>
      </c>
      <c r="G2797" s="36" t="s">
        <v>3968</v>
      </c>
      <c r="H2797" s="36" t="str">
        <f t="shared" si="217"/>
        <v>_LS1UI</v>
      </c>
      <c r="I2797" s="36" t="s">
        <v>3969</v>
      </c>
      <c r="J2797" s="36" t="s">
        <v>3989</v>
      </c>
      <c r="K2797" s="36" t="str">
        <f t="shared" si="218"/>
        <v>_QHUIS</v>
      </c>
      <c r="L2797" s="36" t="s">
        <v>3990</v>
      </c>
      <c r="M2797" s="36" t="s">
        <v>3996</v>
      </c>
      <c r="N2797" s="36" t="str">
        <f t="shared" si="219"/>
        <v>_QHUTL</v>
      </c>
      <c r="O2797" s="36" t="s">
        <v>3997</v>
      </c>
      <c r="P2797" s="36" t="s">
        <v>3998</v>
      </c>
      <c r="Q2797" s="36" t="s">
        <v>3999</v>
      </c>
    </row>
    <row r="2798" spans="1:17">
      <c r="A2798" s="36" t="s">
        <v>10761</v>
      </c>
      <c r="B2798" s="36" t="str">
        <f t="shared" si="215"/>
        <v>_13346</v>
      </c>
      <c r="C2798" s="36" t="s">
        <v>4005</v>
      </c>
      <c r="D2798" s="36" t="s">
        <v>2835</v>
      </c>
      <c r="E2798" s="36" t="str">
        <f t="shared" si="216"/>
        <v>_COLLS</v>
      </c>
      <c r="F2798" s="36" t="s">
        <v>2836</v>
      </c>
      <c r="G2798" s="36" t="s">
        <v>3968</v>
      </c>
      <c r="H2798" s="36" t="str">
        <f t="shared" si="217"/>
        <v>_LS1UI</v>
      </c>
      <c r="I2798" s="36" t="s">
        <v>3969</v>
      </c>
      <c r="J2798" s="36" t="s">
        <v>3989</v>
      </c>
      <c r="K2798" s="36" t="str">
        <f t="shared" si="218"/>
        <v>_QHUIS</v>
      </c>
      <c r="L2798" s="36" t="s">
        <v>3990</v>
      </c>
      <c r="M2798" s="36" t="s">
        <v>3996</v>
      </c>
      <c r="N2798" s="36" t="str">
        <f t="shared" si="219"/>
        <v>_QHUTL</v>
      </c>
      <c r="O2798" s="36" t="s">
        <v>3997</v>
      </c>
      <c r="P2798" s="36" t="s">
        <v>3998</v>
      </c>
      <c r="Q2798" s="36" t="s">
        <v>3999</v>
      </c>
    </row>
    <row r="2799" spans="1:17">
      <c r="A2799" s="36" t="s">
        <v>10762</v>
      </c>
      <c r="B2799" s="36" t="str">
        <f t="shared" si="215"/>
        <v>_13347</v>
      </c>
      <c r="C2799" s="36" t="s">
        <v>7273</v>
      </c>
      <c r="D2799" s="36" t="s">
        <v>2835</v>
      </c>
      <c r="E2799" s="36" t="str">
        <f t="shared" si="216"/>
        <v>_COLLS</v>
      </c>
      <c r="F2799" s="36" t="s">
        <v>2836</v>
      </c>
      <c r="G2799" s="36" t="s">
        <v>3968</v>
      </c>
      <c r="H2799" s="36" t="str">
        <f t="shared" si="217"/>
        <v>_LS1UI</v>
      </c>
      <c r="I2799" s="36" t="s">
        <v>3969</v>
      </c>
      <c r="J2799" s="36" t="s">
        <v>3989</v>
      </c>
      <c r="K2799" s="36" t="str">
        <f t="shared" si="218"/>
        <v>_QHUIS</v>
      </c>
      <c r="L2799" s="36" t="s">
        <v>3990</v>
      </c>
      <c r="M2799" s="36" t="s">
        <v>3996</v>
      </c>
      <c r="N2799" s="36" t="str">
        <f t="shared" si="219"/>
        <v>_QHUTL</v>
      </c>
      <c r="O2799" s="36" t="s">
        <v>3997</v>
      </c>
      <c r="P2799" s="36" t="s">
        <v>3998</v>
      </c>
      <c r="Q2799" s="36" t="s">
        <v>3999</v>
      </c>
    </row>
    <row r="2800" spans="1:17">
      <c r="A2800" s="36" t="s">
        <v>10763</v>
      </c>
      <c r="B2800" s="36" t="str">
        <f t="shared" si="215"/>
        <v>_13348</v>
      </c>
      <c r="C2800" s="36" t="s">
        <v>4006</v>
      </c>
      <c r="D2800" s="36" t="s">
        <v>2835</v>
      </c>
      <c r="E2800" s="36" t="str">
        <f t="shared" si="216"/>
        <v>_COLLS</v>
      </c>
      <c r="F2800" s="36" t="s">
        <v>2836</v>
      </c>
      <c r="G2800" s="36" t="s">
        <v>3968</v>
      </c>
      <c r="H2800" s="36" t="str">
        <f t="shared" si="217"/>
        <v>_LS1UI</v>
      </c>
      <c r="I2800" s="36" t="s">
        <v>3969</v>
      </c>
      <c r="J2800" s="36" t="s">
        <v>3989</v>
      </c>
      <c r="K2800" s="36" t="str">
        <f t="shared" si="218"/>
        <v>_QHUIS</v>
      </c>
      <c r="L2800" s="36" t="s">
        <v>3990</v>
      </c>
      <c r="M2800" s="36" t="s">
        <v>3996</v>
      </c>
      <c r="N2800" s="36" t="str">
        <f t="shared" si="219"/>
        <v>_QHUTL</v>
      </c>
      <c r="O2800" s="36" t="s">
        <v>3997</v>
      </c>
      <c r="P2800" s="36" t="s">
        <v>3998</v>
      </c>
      <c r="Q2800" s="36" t="s">
        <v>3999</v>
      </c>
    </row>
    <row r="2801" spans="1:17">
      <c r="A2801" s="36" t="s">
        <v>10764</v>
      </c>
      <c r="B2801" s="36" t="str">
        <f t="shared" si="215"/>
        <v>_13349</v>
      </c>
      <c r="C2801" s="36" t="s">
        <v>4007</v>
      </c>
      <c r="D2801" s="36" t="s">
        <v>2835</v>
      </c>
      <c r="E2801" s="36" t="str">
        <f t="shared" si="216"/>
        <v>_COLLS</v>
      </c>
      <c r="F2801" s="36" t="s">
        <v>2836</v>
      </c>
      <c r="G2801" s="36" t="s">
        <v>3968</v>
      </c>
      <c r="H2801" s="36" t="str">
        <f t="shared" si="217"/>
        <v>_LS1UI</v>
      </c>
      <c r="I2801" s="36" t="s">
        <v>3969</v>
      </c>
      <c r="J2801" s="36" t="s">
        <v>3989</v>
      </c>
      <c r="K2801" s="36" t="str">
        <f t="shared" si="218"/>
        <v>_QHUIS</v>
      </c>
      <c r="L2801" s="36" t="s">
        <v>3990</v>
      </c>
      <c r="M2801" s="36" t="s">
        <v>3996</v>
      </c>
      <c r="N2801" s="36" t="str">
        <f t="shared" si="219"/>
        <v>_QHUTL</v>
      </c>
      <c r="O2801" s="36" t="s">
        <v>3997</v>
      </c>
      <c r="P2801" s="36" t="s">
        <v>3998</v>
      </c>
      <c r="Q2801" s="36" t="s">
        <v>3999</v>
      </c>
    </row>
    <row r="2802" spans="1:17">
      <c r="A2802" s="36" t="s">
        <v>10765</v>
      </c>
      <c r="B2802" s="36" t="str">
        <f t="shared" si="215"/>
        <v>_13431</v>
      </c>
      <c r="C2802" s="36" t="s">
        <v>4019</v>
      </c>
      <c r="D2802" s="36" t="s">
        <v>2835</v>
      </c>
      <c r="E2802" s="36" t="str">
        <f t="shared" si="216"/>
        <v>_COLLS</v>
      </c>
      <c r="F2802" s="36" t="s">
        <v>2836</v>
      </c>
      <c r="G2802" s="36" t="s">
        <v>3968</v>
      </c>
      <c r="H2802" s="36" t="str">
        <f t="shared" si="217"/>
        <v>_LS1UI</v>
      </c>
      <c r="I2802" s="36" t="s">
        <v>3969</v>
      </c>
      <c r="J2802" s="36" t="s">
        <v>4013</v>
      </c>
      <c r="K2802" s="36" t="str">
        <f t="shared" si="218"/>
        <v>_QKCWP</v>
      </c>
      <c r="L2802" s="36" t="s">
        <v>4014</v>
      </c>
      <c r="M2802" s="36" t="s">
        <v>4015</v>
      </c>
      <c r="N2802" s="36" t="str">
        <f t="shared" si="219"/>
        <v>_QKWTL</v>
      </c>
      <c r="O2802" s="36" t="s">
        <v>4016</v>
      </c>
      <c r="P2802" s="36" t="s">
        <v>4017</v>
      </c>
      <c r="Q2802" s="36" t="s">
        <v>4018</v>
      </c>
    </row>
    <row r="2803" spans="1:17">
      <c r="A2803" s="36" t="s">
        <v>10766</v>
      </c>
      <c r="B2803" s="36" t="str">
        <f t="shared" si="215"/>
        <v>_13445</v>
      </c>
      <c r="C2803" s="36" t="s">
        <v>4026</v>
      </c>
      <c r="D2803" s="36" t="s">
        <v>2835</v>
      </c>
      <c r="E2803" s="36" t="str">
        <f t="shared" si="216"/>
        <v>_COLLS</v>
      </c>
      <c r="F2803" s="36" t="s">
        <v>2836</v>
      </c>
      <c r="G2803" s="36" t="s">
        <v>3968</v>
      </c>
      <c r="H2803" s="36" t="str">
        <f t="shared" si="217"/>
        <v>_LS1UI</v>
      </c>
      <c r="I2803" s="36" t="s">
        <v>3969</v>
      </c>
      <c r="J2803" s="36" t="s">
        <v>4020</v>
      </c>
      <c r="K2803" s="36" t="str">
        <f t="shared" si="218"/>
        <v>_QLROT</v>
      </c>
      <c r="L2803" s="36" t="s">
        <v>4021</v>
      </c>
      <c r="M2803" s="36" t="s">
        <v>4022</v>
      </c>
      <c r="N2803" s="36" t="str">
        <f t="shared" si="219"/>
        <v>_QLADM</v>
      </c>
      <c r="O2803" s="36" t="s">
        <v>4023</v>
      </c>
      <c r="P2803" s="36" t="s">
        <v>4024</v>
      </c>
      <c r="Q2803" s="36" t="s">
        <v>4025</v>
      </c>
    </row>
    <row r="2804" spans="1:17">
      <c r="A2804" s="36" t="s">
        <v>10767</v>
      </c>
      <c r="B2804" s="36" t="str">
        <f t="shared" si="215"/>
        <v>_13447</v>
      </c>
      <c r="C2804" s="36" t="s">
        <v>4031</v>
      </c>
      <c r="D2804" s="36" t="s">
        <v>2835</v>
      </c>
      <c r="E2804" s="36" t="str">
        <f t="shared" si="216"/>
        <v>_COLLS</v>
      </c>
      <c r="F2804" s="36" t="s">
        <v>2836</v>
      </c>
      <c r="G2804" s="36" t="s">
        <v>3968</v>
      </c>
      <c r="H2804" s="36" t="str">
        <f t="shared" si="217"/>
        <v>_LS1UI</v>
      </c>
      <c r="I2804" s="36" t="s">
        <v>3969</v>
      </c>
      <c r="J2804" s="36" t="s">
        <v>4020</v>
      </c>
      <c r="K2804" s="36" t="str">
        <f t="shared" si="218"/>
        <v>_QLROT</v>
      </c>
      <c r="L2804" s="36" t="s">
        <v>4021</v>
      </c>
      <c r="M2804" s="36" t="s">
        <v>4027</v>
      </c>
      <c r="N2804" s="36" t="str">
        <f t="shared" si="219"/>
        <v>_QLRTL</v>
      </c>
      <c r="O2804" s="36" t="s">
        <v>4028</v>
      </c>
      <c r="P2804" s="36" t="s">
        <v>4029</v>
      </c>
      <c r="Q2804" s="36" t="s">
        <v>4030</v>
      </c>
    </row>
    <row r="2805" spans="1:17">
      <c r="A2805" s="36" t="s">
        <v>10768</v>
      </c>
      <c r="B2805" s="36" t="str">
        <f t="shared" si="215"/>
        <v>_13448</v>
      </c>
      <c r="C2805" s="36" t="s">
        <v>4032</v>
      </c>
      <c r="D2805" s="36" t="s">
        <v>2835</v>
      </c>
      <c r="E2805" s="36" t="str">
        <f t="shared" si="216"/>
        <v>_COLLS</v>
      </c>
      <c r="F2805" s="36" t="s">
        <v>2836</v>
      </c>
      <c r="G2805" s="36" t="s">
        <v>3968</v>
      </c>
      <c r="H2805" s="36" t="str">
        <f t="shared" si="217"/>
        <v>_LS1UI</v>
      </c>
      <c r="I2805" s="36" t="s">
        <v>3969</v>
      </c>
      <c r="J2805" s="36" t="s">
        <v>4020</v>
      </c>
      <c r="K2805" s="36" t="str">
        <f t="shared" si="218"/>
        <v>_QLROT</v>
      </c>
      <c r="L2805" s="36" t="s">
        <v>4021</v>
      </c>
      <c r="M2805" s="36" t="s">
        <v>4027</v>
      </c>
      <c r="N2805" s="36" t="str">
        <f t="shared" si="219"/>
        <v>_QLRTL</v>
      </c>
      <c r="O2805" s="36" t="s">
        <v>4028</v>
      </c>
      <c r="P2805" s="36" t="s">
        <v>4029</v>
      </c>
      <c r="Q2805" s="36" t="s">
        <v>4030</v>
      </c>
    </row>
    <row r="2806" spans="1:17">
      <c r="A2806" s="36" t="s">
        <v>10769</v>
      </c>
      <c r="B2806" s="36" t="str">
        <f t="shared" si="215"/>
        <v>_13449</v>
      </c>
      <c r="C2806" s="36" t="s">
        <v>4033</v>
      </c>
      <c r="D2806" s="36" t="s">
        <v>2835</v>
      </c>
      <c r="E2806" s="36" t="str">
        <f t="shared" si="216"/>
        <v>_COLLS</v>
      </c>
      <c r="F2806" s="36" t="s">
        <v>2836</v>
      </c>
      <c r="G2806" s="36" t="s">
        <v>3968</v>
      </c>
      <c r="H2806" s="36" t="str">
        <f t="shared" si="217"/>
        <v>_LS1UI</v>
      </c>
      <c r="I2806" s="36" t="s">
        <v>3969</v>
      </c>
      <c r="J2806" s="36" t="s">
        <v>4020</v>
      </c>
      <c r="K2806" s="36" t="str">
        <f t="shared" si="218"/>
        <v>_QLROT</v>
      </c>
      <c r="L2806" s="36" t="s">
        <v>4021</v>
      </c>
      <c r="M2806" s="36" t="s">
        <v>4027</v>
      </c>
      <c r="N2806" s="36" t="str">
        <f t="shared" si="219"/>
        <v>_QLRTL</v>
      </c>
      <c r="O2806" s="36" t="s">
        <v>4028</v>
      </c>
      <c r="P2806" s="36" t="s">
        <v>4029</v>
      </c>
      <c r="Q2806" s="36" t="s">
        <v>4030</v>
      </c>
    </row>
    <row r="2807" spans="1:17">
      <c r="A2807" s="36" t="s">
        <v>10770</v>
      </c>
      <c r="B2807" s="36" t="str">
        <f t="shared" si="215"/>
        <v>_13357</v>
      </c>
      <c r="C2807" s="36" t="s">
        <v>4040</v>
      </c>
      <c r="D2807" s="36" t="s">
        <v>2835</v>
      </c>
      <c r="E2807" s="36" t="str">
        <f t="shared" si="216"/>
        <v>_COLLS</v>
      </c>
      <c r="F2807" s="36" t="s">
        <v>2836</v>
      </c>
      <c r="G2807" s="36" t="s">
        <v>3968</v>
      </c>
      <c r="H2807" s="36" t="str">
        <f t="shared" si="217"/>
        <v>_LS1UI</v>
      </c>
      <c r="I2807" s="36" t="s">
        <v>3969</v>
      </c>
      <c r="J2807" s="36" t="s">
        <v>4034</v>
      </c>
      <c r="K2807" s="36" t="str">
        <f t="shared" si="218"/>
        <v>_QMRES</v>
      </c>
      <c r="L2807" s="36" t="s">
        <v>4035</v>
      </c>
      <c r="M2807" s="36" t="s">
        <v>4036</v>
      </c>
      <c r="N2807" s="36" t="str">
        <f t="shared" si="219"/>
        <v>_QMRTL</v>
      </c>
      <c r="O2807" s="36" t="s">
        <v>4037</v>
      </c>
      <c r="P2807" s="36" t="s">
        <v>4038</v>
      </c>
      <c r="Q2807" s="36" t="s">
        <v>4039</v>
      </c>
    </row>
    <row r="2808" spans="1:17">
      <c r="A2808" s="36" t="s">
        <v>10771</v>
      </c>
      <c r="B2808" s="36" t="str">
        <f t="shared" si="215"/>
        <v>_13385</v>
      </c>
      <c r="C2808" s="36" t="s">
        <v>4041</v>
      </c>
      <c r="D2808" s="36" t="s">
        <v>2835</v>
      </c>
      <c r="E2808" s="36" t="str">
        <f t="shared" si="216"/>
        <v>_COLLS</v>
      </c>
      <c r="F2808" s="36" t="s">
        <v>2836</v>
      </c>
      <c r="G2808" s="36" t="s">
        <v>3968</v>
      </c>
      <c r="H2808" s="36" t="str">
        <f t="shared" si="217"/>
        <v>_LS1UI</v>
      </c>
      <c r="I2808" s="36" t="s">
        <v>3969</v>
      </c>
      <c r="J2808" s="36" t="s">
        <v>4034</v>
      </c>
      <c r="K2808" s="36" t="str">
        <f t="shared" si="218"/>
        <v>_QMRES</v>
      </c>
      <c r="L2808" s="36" t="s">
        <v>4035</v>
      </c>
      <c r="M2808" s="36" t="s">
        <v>4036</v>
      </c>
      <c r="N2808" s="36" t="str">
        <f t="shared" si="219"/>
        <v>_QMRTL</v>
      </c>
      <c r="O2808" s="36" t="s">
        <v>4037</v>
      </c>
      <c r="P2808" s="36" t="s">
        <v>4038</v>
      </c>
      <c r="Q2808" s="36" t="s">
        <v>4039</v>
      </c>
    </row>
    <row r="2809" spans="1:17">
      <c r="A2809" s="36" t="s">
        <v>10772</v>
      </c>
      <c r="B2809" s="36" t="str">
        <f t="shared" si="215"/>
        <v>_13400</v>
      </c>
      <c r="C2809" s="36" t="s">
        <v>4042</v>
      </c>
      <c r="D2809" s="36" t="s">
        <v>2835</v>
      </c>
      <c r="E2809" s="36" t="str">
        <f t="shared" si="216"/>
        <v>_COLLS</v>
      </c>
      <c r="F2809" s="36" t="s">
        <v>2836</v>
      </c>
      <c r="G2809" s="36" t="s">
        <v>3968</v>
      </c>
      <c r="H2809" s="36" t="str">
        <f t="shared" si="217"/>
        <v>_LS1UI</v>
      </c>
      <c r="I2809" s="36" t="s">
        <v>3969</v>
      </c>
      <c r="J2809" s="36" t="s">
        <v>4034</v>
      </c>
      <c r="K2809" s="36" t="str">
        <f t="shared" si="218"/>
        <v>_QMRES</v>
      </c>
      <c r="L2809" s="36" t="s">
        <v>4035</v>
      </c>
      <c r="M2809" s="36" t="s">
        <v>4036</v>
      </c>
      <c r="N2809" s="36" t="str">
        <f t="shared" si="219"/>
        <v>_QMRTL</v>
      </c>
      <c r="O2809" s="36" t="s">
        <v>4037</v>
      </c>
      <c r="P2809" s="36" t="s">
        <v>4038</v>
      </c>
      <c r="Q2809" s="36" t="s">
        <v>4039</v>
      </c>
    </row>
    <row r="2810" spans="1:17">
      <c r="A2810" s="36" t="s">
        <v>10773</v>
      </c>
      <c r="B2810" s="36" t="str">
        <f t="shared" si="215"/>
        <v>_13401</v>
      </c>
      <c r="C2810" s="36" t="s">
        <v>4043</v>
      </c>
      <c r="D2810" s="36" t="s">
        <v>2835</v>
      </c>
      <c r="E2810" s="36" t="str">
        <f t="shared" si="216"/>
        <v>_COLLS</v>
      </c>
      <c r="F2810" s="36" t="s">
        <v>2836</v>
      </c>
      <c r="G2810" s="36" t="s">
        <v>3968</v>
      </c>
      <c r="H2810" s="36" t="str">
        <f t="shared" si="217"/>
        <v>_LS1UI</v>
      </c>
      <c r="I2810" s="36" t="s">
        <v>3969</v>
      </c>
      <c r="J2810" s="36" t="s">
        <v>4034</v>
      </c>
      <c r="K2810" s="36" t="str">
        <f t="shared" si="218"/>
        <v>_QMRES</v>
      </c>
      <c r="L2810" s="36" t="s">
        <v>4035</v>
      </c>
      <c r="M2810" s="36" t="s">
        <v>4036</v>
      </c>
      <c r="N2810" s="36" t="str">
        <f t="shared" si="219"/>
        <v>_QMRTL</v>
      </c>
      <c r="O2810" s="36" t="s">
        <v>4037</v>
      </c>
      <c r="P2810" s="36" t="s">
        <v>4038</v>
      </c>
      <c r="Q2810" s="36" t="s">
        <v>4039</v>
      </c>
    </row>
    <row r="2811" spans="1:17">
      <c r="A2811" s="36" t="s">
        <v>10774</v>
      </c>
      <c r="B2811" s="36" t="str">
        <f t="shared" si="215"/>
        <v>_13402</v>
      </c>
      <c r="C2811" s="36" t="s">
        <v>4044</v>
      </c>
      <c r="D2811" s="36" t="s">
        <v>2835</v>
      </c>
      <c r="E2811" s="36" t="str">
        <f t="shared" si="216"/>
        <v>_COLLS</v>
      </c>
      <c r="F2811" s="36" t="s">
        <v>2836</v>
      </c>
      <c r="G2811" s="36" t="s">
        <v>3968</v>
      </c>
      <c r="H2811" s="36" t="str">
        <f t="shared" si="217"/>
        <v>_LS1UI</v>
      </c>
      <c r="I2811" s="36" t="s">
        <v>3969</v>
      </c>
      <c r="J2811" s="36" t="s">
        <v>4034</v>
      </c>
      <c r="K2811" s="36" t="str">
        <f t="shared" si="218"/>
        <v>_QMRES</v>
      </c>
      <c r="L2811" s="36" t="s">
        <v>4035</v>
      </c>
      <c r="M2811" s="36" t="s">
        <v>4036</v>
      </c>
      <c r="N2811" s="36" t="str">
        <f t="shared" si="219"/>
        <v>_QMRTL</v>
      </c>
      <c r="O2811" s="36" t="s">
        <v>4037</v>
      </c>
      <c r="P2811" s="36" t="s">
        <v>4038</v>
      </c>
      <c r="Q2811" s="36" t="s">
        <v>4039</v>
      </c>
    </row>
    <row r="2812" spans="1:17">
      <c r="A2812" s="36" t="s">
        <v>10775</v>
      </c>
      <c r="B2812" s="36" t="str">
        <f t="shared" si="215"/>
        <v>_13403</v>
      </c>
      <c r="C2812" s="36" t="s">
        <v>4045</v>
      </c>
      <c r="D2812" s="36" t="s">
        <v>2835</v>
      </c>
      <c r="E2812" s="36" t="str">
        <f t="shared" si="216"/>
        <v>_COLLS</v>
      </c>
      <c r="F2812" s="36" t="s">
        <v>2836</v>
      </c>
      <c r="G2812" s="36" t="s">
        <v>3968</v>
      </c>
      <c r="H2812" s="36" t="str">
        <f t="shared" si="217"/>
        <v>_LS1UI</v>
      </c>
      <c r="I2812" s="36" t="s">
        <v>3969</v>
      </c>
      <c r="J2812" s="36" t="s">
        <v>4034</v>
      </c>
      <c r="K2812" s="36" t="str">
        <f t="shared" si="218"/>
        <v>_QMRES</v>
      </c>
      <c r="L2812" s="36" t="s">
        <v>4035</v>
      </c>
      <c r="M2812" s="36" t="s">
        <v>4036</v>
      </c>
      <c r="N2812" s="36" t="str">
        <f t="shared" si="219"/>
        <v>_QMRTL</v>
      </c>
      <c r="O2812" s="36" t="s">
        <v>4037</v>
      </c>
      <c r="P2812" s="36" t="s">
        <v>4038</v>
      </c>
      <c r="Q2812" s="36" t="s">
        <v>4039</v>
      </c>
    </row>
    <row r="2813" spans="1:17">
      <c r="A2813" s="36" t="s">
        <v>10776</v>
      </c>
      <c r="B2813" s="36" t="str">
        <f t="shared" si="215"/>
        <v>_10160</v>
      </c>
      <c r="C2813" s="36" t="s">
        <v>4055</v>
      </c>
      <c r="D2813" s="36" t="s">
        <v>4046</v>
      </c>
      <c r="E2813" s="36" t="str">
        <f t="shared" si="216"/>
        <v>_OACAD</v>
      </c>
      <c r="F2813" s="36" t="s">
        <v>4047</v>
      </c>
      <c r="G2813" s="36" t="s">
        <v>4048</v>
      </c>
      <c r="H2813" s="36" t="str">
        <f t="shared" si="217"/>
        <v>_ACADS</v>
      </c>
      <c r="I2813" s="36" t="s">
        <v>4049</v>
      </c>
      <c r="J2813" s="36" t="s">
        <v>4050</v>
      </c>
      <c r="K2813" s="36" t="str">
        <f t="shared" si="218"/>
        <v>_KGACS</v>
      </c>
      <c r="L2813" s="36" t="s">
        <v>4049</v>
      </c>
      <c r="M2813" s="36" t="s">
        <v>4051</v>
      </c>
      <c r="N2813" s="36" t="str">
        <f t="shared" si="219"/>
        <v>_KGAC5</v>
      </c>
      <c r="O2813" s="36" t="s">
        <v>4052</v>
      </c>
      <c r="P2813" s="36" t="s">
        <v>4053</v>
      </c>
      <c r="Q2813" s="36" t="s">
        <v>4054</v>
      </c>
    </row>
    <row r="2814" spans="1:17">
      <c r="A2814" s="36" t="s">
        <v>10777</v>
      </c>
      <c r="B2814" s="36" t="str">
        <f t="shared" si="215"/>
        <v>_10163</v>
      </c>
      <c r="C2814" s="36" t="s">
        <v>4056</v>
      </c>
      <c r="D2814" s="36" t="s">
        <v>4046</v>
      </c>
      <c r="E2814" s="36" t="str">
        <f t="shared" si="216"/>
        <v>_OACAD</v>
      </c>
      <c r="F2814" s="36" t="s">
        <v>4047</v>
      </c>
      <c r="G2814" s="36" t="s">
        <v>4048</v>
      </c>
      <c r="H2814" s="36" t="str">
        <f t="shared" si="217"/>
        <v>_ACADS</v>
      </c>
      <c r="I2814" s="36" t="s">
        <v>4049</v>
      </c>
      <c r="J2814" s="36" t="s">
        <v>4050</v>
      </c>
      <c r="K2814" s="36" t="str">
        <f t="shared" si="218"/>
        <v>_KGACS</v>
      </c>
      <c r="L2814" s="36" t="s">
        <v>4049</v>
      </c>
      <c r="M2814" s="36" t="s">
        <v>4051</v>
      </c>
      <c r="N2814" s="36" t="str">
        <f t="shared" si="219"/>
        <v>_KGAC5</v>
      </c>
      <c r="O2814" s="36" t="s">
        <v>4052</v>
      </c>
      <c r="P2814" s="36" t="s">
        <v>4053</v>
      </c>
      <c r="Q2814" s="36" t="s">
        <v>4054</v>
      </c>
    </row>
    <row r="2815" spans="1:17">
      <c r="A2815" s="36" t="s">
        <v>10778</v>
      </c>
      <c r="B2815" s="36" t="str">
        <f t="shared" si="215"/>
        <v>_10164</v>
      </c>
      <c r="C2815" s="36" t="s">
        <v>4057</v>
      </c>
      <c r="D2815" s="36" t="s">
        <v>4046</v>
      </c>
      <c r="E2815" s="36" t="str">
        <f t="shared" si="216"/>
        <v>_OACAD</v>
      </c>
      <c r="F2815" s="36" t="s">
        <v>4047</v>
      </c>
      <c r="G2815" s="36" t="s">
        <v>4048</v>
      </c>
      <c r="H2815" s="36" t="str">
        <f t="shared" si="217"/>
        <v>_ACADS</v>
      </c>
      <c r="I2815" s="36" t="s">
        <v>4049</v>
      </c>
      <c r="J2815" s="36" t="s">
        <v>4050</v>
      </c>
      <c r="K2815" s="36" t="str">
        <f t="shared" si="218"/>
        <v>_KGACS</v>
      </c>
      <c r="L2815" s="36" t="s">
        <v>4049</v>
      </c>
      <c r="M2815" s="36" t="s">
        <v>4051</v>
      </c>
      <c r="N2815" s="36" t="str">
        <f t="shared" si="219"/>
        <v>_KGAC5</v>
      </c>
      <c r="O2815" s="36" t="s">
        <v>4052</v>
      </c>
      <c r="P2815" s="36" t="s">
        <v>4053</v>
      </c>
      <c r="Q2815" s="36" t="s">
        <v>4054</v>
      </c>
    </row>
    <row r="2816" spans="1:17">
      <c r="A2816" s="36" t="s">
        <v>10779</v>
      </c>
      <c r="B2816" s="36" t="str">
        <f t="shared" si="215"/>
        <v>_10166</v>
      </c>
      <c r="C2816" s="36" t="s">
        <v>4058</v>
      </c>
      <c r="D2816" s="36" t="s">
        <v>4046</v>
      </c>
      <c r="E2816" s="36" t="str">
        <f t="shared" si="216"/>
        <v>_OACAD</v>
      </c>
      <c r="F2816" s="36" t="s">
        <v>4047</v>
      </c>
      <c r="G2816" s="36" t="s">
        <v>4048</v>
      </c>
      <c r="H2816" s="36" t="str">
        <f t="shared" si="217"/>
        <v>_ACADS</v>
      </c>
      <c r="I2816" s="36" t="s">
        <v>4049</v>
      </c>
      <c r="J2816" s="36" t="s">
        <v>4050</v>
      </c>
      <c r="K2816" s="36" t="str">
        <f t="shared" si="218"/>
        <v>_KGACS</v>
      </c>
      <c r="L2816" s="36" t="s">
        <v>4049</v>
      </c>
      <c r="M2816" s="36" t="s">
        <v>4051</v>
      </c>
      <c r="N2816" s="36" t="str">
        <f t="shared" si="219"/>
        <v>_KGAC5</v>
      </c>
      <c r="O2816" s="36" t="s">
        <v>4052</v>
      </c>
      <c r="P2816" s="36" t="s">
        <v>4053</v>
      </c>
      <c r="Q2816" s="36" t="s">
        <v>4054</v>
      </c>
    </row>
    <row r="2817" spans="1:17">
      <c r="A2817" s="36" t="s">
        <v>10782</v>
      </c>
      <c r="B2817" s="36" t="str">
        <f t="shared" si="215"/>
        <v>_32610</v>
      </c>
      <c r="C2817" s="36" t="s">
        <v>5621</v>
      </c>
      <c r="D2817" s="36" t="s">
        <v>4046</v>
      </c>
      <c r="E2817" s="36" t="str">
        <f t="shared" si="216"/>
        <v>_OACAD</v>
      </c>
      <c r="F2817" s="36" t="s">
        <v>4047</v>
      </c>
      <c r="G2817" s="36" t="s">
        <v>10780</v>
      </c>
      <c r="H2817" s="36" t="str">
        <f t="shared" si="217"/>
        <v>_DSDIV</v>
      </c>
      <c r="I2817" s="36" t="s">
        <v>10781</v>
      </c>
      <c r="J2817" s="36" t="s">
        <v>5615</v>
      </c>
      <c r="K2817" s="36" t="str">
        <f t="shared" si="218"/>
        <v>_BDATA</v>
      </c>
      <c r="L2817" s="36" t="s">
        <v>5616</v>
      </c>
      <c r="M2817" s="36" t="s">
        <v>5617</v>
      </c>
      <c r="N2817" s="36" t="str">
        <f t="shared" si="219"/>
        <v>_BDAT5</v>
      </c>
      <c r="O2817" s="36" t="s">
        <v>5618</v>
      </c>
      <c r="P2817" s="36" t="s">
        <v>5619</v>
      </c>
      <c r="Q2817" s="36" t="s">
        <v>5620</v>
      </c>
    </row>
    <row r="2818" spans="1:17">
      <c r="A2818" s="36" t="s">
        <v>10783</v>
      </c>
      <c r="B2818" s="36" t="str">
        <f t="shared" si="215"/>
        <v>_32611</v>
      </c>
      <c r="C2818" s="36" t="s">
        <v>10784</v>
      </c>
      <c r="D2818" s="36" t="s">
        <v>4046</v>
      </c>
      <c r="E2818" s="36" t="str">
        <f t="shared" si="216"/>
        <v>_OACAD</v>
      </c>
      <c r="F2818" s="36" t="s">
        <v>4047</v>
      </c>
      <c r="G2818" s="36" t="s">
        <v>10780</v>
      </c>
      <c r="H2818" s="36" t="str">
        <f t="shared" si="217"/>
        <v>_DSDIV</v>
      </c>
      <c r="I2818" s="36" t="s">
        <v>10781</v>
      </c>
      <c r="J2818" s="36" t="s">
        <v>5615</v>
      </c>
      <c r="K2818" s="36" t="str">
        <f t="shared" si="218"/>
        <v>_BDATA</v>
      </c>
      <c r="L2818" s="36" t="s">
        <v>5616</v>
      </c>
      <c r="M2818" s="36" t="s">
        <v>5617</v>
      </c>
      <c r="N2818" s="36" t="str">
        <f t="shared" si="219"/>
        <v>_BDAT5</v>
      </c>
      <c r="O2818" s="36" t="s">
        <v>5618</v>
      </c>
      <c r="P2818" s="36" t="s">
        <v>5619</v>
      </c>
      <c r="Q2818" s="36" t="s">
        <v>5620</v>
      </c>
    </row>
    <row r="2819" spans="1:17">
      <c r="A2819" s="36" t="s">
        <v>10791</v>
      </c>
      <c r="B2819" s="36" t="str">
        <f t="shared" si="215"/>
        <v>_33000</v>
      </c>
      <c r="C2819" s="36" t="s">
        <v>10792</v>
      </c>
      <c r="D2819" s="36" t="s">
        <v>4046</v>
      </c>
      <c r="E2819" s="36" t="str">
        <f t="shared" si="216"/>
        <v>_OACAD</v>
      </c>
      <c r="F2819" s="36" t="s">
        <v>4047</v>
      </c>
      <c r="G2819" s="36" t="s">
        <v>10780</v>
      </c>
      <c r="H2819" s="36" t="str">
        <f t="shared" si="217"/>
        <v>_DSDIV</v>
      </c>
      <c r="I2819" s="36" t="s">
        <v>10781</v>
      </c>
      <c r="J2819" s="36" t="s">
        <v>10785</v>
      </c>
      <c r="K2819" s="36" t="str">
        <f t="shared" si="218"/>
        <v>_DDAPD</v>
      </c>
      <c r="L2819" s="36" t="s">
        <v>10786</v>
      </c>
      <c r="M2819" s="36" t="s">
        <v>10787</v>
      </c>
      <c r="N2819" s="36" t="str">
        <f t="shared" si="219"/>
        <v>_DDAP5</v>
      </c>
      <c r="O2819" s="36" t="s">
        <v>10788</v>
      </c>
      <c r="P2819" s="36" t="s">
        <v>10789</v>
      </c>
      <c r="Q2819" s="36" t="s">
        <v>10790</v>
      </c>
    </row>
    <row r="2820" spans="1:17">
      <c r="A2820" s="36" t="s">
        <v>10793</v>
      </c>
      <c r="B2820" s="36" t="str">
        <f t="shared" ref="B2820:B2883" si="220">"_"&amp;A2820</f>
        <v>_33001</v>
      </c>
      <c r="C2820" s="36" t="s">
        <v>10794</v>
      </c>
      <c r="D2820" s="36" t="s">
        <v>4046</v>
      </c>
      <c r="E2820" s="36" t="str">
        <f t="shared" ref="E2820:E2883" si="221">"_"&amp;D2820</f>
        <v>_OACAD</v>
      </c>
      <c r="F2820" s="36" t="s">
        <v>4047</v>
      </c>
      <c r="G2820" s="36" t="s">
        <v>10780</v>
      </c>
      <c r="H2820" s="36" t="str">
        <f t="shared" ref="H2820:H2883" si="222">"_"&amp;G2820</f>
        <v>_DSDIV</v>
      </c>
      <c r="I2820" s="36" t="s">
        <v>10781</v>
      </c>
      <c r="J2820" s="36" t="s">
        <v>10785</v>
      </c>
      <c r="K2820" s="36" t="str">
        <f t="shared" ref="K2820:K2883" si="223">"_"&amp;J2820</f>
        <v>_DDAPD</v>
      </c>
      <c r="L2820" s="36" t="s">
        <v>10786</v>
      </c>
      <c r="M2820" s="36" t="s">
        <v>10787</v>
      </c>
      <c r="N2820" s="36" t="str">
        <f t="shared" ref="N2820:N2883" si="224">"_"&amp;M2820</f>
        <v>_DDAP5</v>
      </c>
      <c r="O2820" s="36" t="s">
        <v>10788</v>
      </c>
      <c r="P2820" s="36" t="s">
        <v>10789</v>
      </c>
      <c r="Q2820" s="36" t="s">
        <v>10790</v>
      </c>
    </row>
    <row r="2821" spans="1:17">
      <c r="A2821" s="36" t="s">
        <v>10795</v>
      </c>
      <c r="B2821" s="36" t="str">
        <f t="shared" si="220"/>
        <v>_33002</v>
      </c>
      <c r="C2821" s="36" t="s">
        <v>10796</v>
      </c>
      <c r="D2821" s="36" t="s">
        <v>4046</v>
      </c>
      <c r="E2821" s="36" t="str">
        <f t="shared" si="221"/>
        <v>_OACAD</v>
      </c>
      <c r="F2821" s="36" t="s">
        <v>4047</v>
      </c>
      <c r="G2821" s="36" t="s">
        <v>10780</v>
      </c>
      <c r="H2821" s="36" t="str">
        <f t="shared" si="222"/>
        <v>_DSDIV</v>
      </c>
      <c r="I2821" s="36" t="s">
        <v>10781</v>
      </c>
      <c r="J2821" s="36" t="s">
        <v>10785</v>
      </c>
      <c r="K2821" s="36" t="str">
        <f t="shared" si="223"/>
        <v>_DDAPD</v>
      </c>
      <c r="L2821" s="36" t="s">
        <v>10786</v>
      </c>
      <c r="M2821" s="36" t="s">
        <v>10787</v>
      </c>
      <c r="N2821" s="36" t="str">
        <f t="shared" si="224"/>
        <v>_DDAP5</v>
      </c>
      <c r="O2821" s="36" t="s">
        <v>10788</v>
      </c>
      <c r="P2821" s="36" t="s">
        <v>10789</v>
      </c>
      <c r="Q2821" s="36" t="s">
        <v>10790</v>
      </c>
    </row>
    <row r="2822" spans="1:17">
      <c r="A2822" s="36" t="s">
        <v>10802</v>
      </c>
      <c r="B2822" s="36" t="str">
        <f t="shared" si="220"/>
        <v>_33015</v>
      </c>
      <c r="C2822" s="36" t="s">
        <v>10803</v>
      </c>
      <c r="D2822" s="36" t="s">
        <v>4046</v>
      </c>
      <c r="E2822" s="36" t="str">
        <f t="shared" si="221"/>
        <v>_OACAD</v>
      </c>
      <c r="F2822" s="36" t="s">
        <v>4047</v>
      </c>
      <c r="G2822" s="36" t="s">
        <v>10780</v>
      </c>
      <c r="H2822" s="36" t="str">
        <f t="shared" si="222"/>
        <v>_DSDIV</v>
      </c>
      <c r="I2822" s="36" t="s">
        <v>10781</v>
      </c>
      <c r="J2822" s="36" t="s">
        <v>7376</v>
      </c>
      <c r="K2822" s="36" t="str">
        <f t="shared" si="223"/>
        <v>_DSDDO</v>
      </c>
      <c r="L2822" s="36" t="s">
        <v>10797</v>
      </c>
      <c r="M2822" s="36" t="s">
        <v>10798</v>
      </c>
      <c r="N2822" s="36" t="str">
        <f t="shared" si="224"/>
        <v>_DSCOM</v>
      </c>
      <c r="O2822" s="36" t="s">
        <v>10799</v>
      </c>
      <c r="P2822" s="36" t="s">
        <v>10800</v>
      </c>
      <c r="Q2822" s="36" t="s">
        <v>10801</v>
      </c>
    </row>
    <row r="2823" spans="1:17">
      <c r="A2823" s="36" t="s">
        <v>10804</v>
      </c>
      <c r="B2823" s="36" t="str">
        <f t="shared" si="220"/>
        <v>_33016</v>
      </c>
      <c r="C2823" s="36" t="s">
        <v>10805</v>
      </c>
      <c r="D2823" s="36" t="s">
        <v>4046</v>
      </c>
      <c r="E2823" s="36" t="str">
        <f t="shared" si="221"/>
        <v>_OACAD</v>
      </c>
      <c r="F2823" s="36" t="s">
        <v>4047</v>
      </c>
      <c r="G2823" s="36" t="s">
        <v>10780</v>
      </c>
      <c r="H2823" s="36" t="str">
        <f t="shared" si="222"/>
        <v>_DSDIV</v>
      </c>
      <c r="I2823" s="36" t="s">
        <v>10781</v>
      </c>
      <c r="J2823" s="36" t="s">
        <v>7376</v>
      </c>
      <c r="K2823" s="36" t="str">
        <f t="shared" si="223"/>
        <v>_DSDDO</v>
      </c>
      <c r="L2823" s="36" t="s">
        <v>10797</v>
      </c>
      <c r="M2823" s="36" t="s">
        <v>10798</v>
      </c>
      <c r="N2823" s="36" t="str">
        <f t="shared" si="224"/>
        <v>_DSCOM</v>
      </c>
      <c r="O2823" s="36" t="s">
        <v>10799</v>
      </c>
      <c r="P2823" s="36" t="s">
        <v>10800</v>
      </c>
      <c r="Q2823" s="36" t="s">
        <v>10801</v>
      </c>
    </row>
    <row r="2824" spans="1:17">
      <c r="A2824" s="36" t="s">
        <v>10808</v>
      </c>
      <c r="B2824" s="36" t="str">
        <f t="shared" si="220"/>
        <v>_30766</v>
      </c>
      <c r="C2824" s="36" t="s">
        <v>10809</v>
      </c>
      <c r="D2824" s="36" t="s">
        <v>4046</v>
      </c>
      <c r="E2824" s="36" t="str">
        <f t="shared" si="221"/>
        <v>_OACAD</v>
      </c>
      <c r="F2824" s="36" t="s">
        <v>4047</v>
      </c>
      <c r="G2824" s="36" t="s">
        <v>10780</v>
      </c>
      <c r="H2824" s="36" t="str">
        <f t="shared" si="222"/>
        <v>_DSDIV</v>
      </c>
      <c r="I2824" s="36" t="s">
        <v>10781</v>
      </c>
      <c r="J2824" s="36" t="s">
        <v>7376</v>
      </c>
      <c r="K2824" s="36" t="str">
        <f t="shared" si="223"/>
        <v>_DSDDO</v>
      </c>
      <c r="L2824" s="36" t="s">
        <v>10797</v>
      </c>
      <c r="M2824" s="36" t="s">
        <v>7377</v>
      </c>
      <c r="N2824" s="36" t="str">
        <f t="shared" si="224"/>
        <v>_DSOPS</v>
      </c>
      <c r="O2824" s="36" t="s">
        <v>10806</v>
      </c>
      <c r="P2824" s="36" t="s">
        <v>7378</v>
      </c>
      <c r="Q2824" s="36" t="s">
        <v>10807</v>
      </c>
    </row>
    <row r="2825" spans="1:17">
      <c r="A2825" s="36" t="s">
        <v>10810</v>
      </c>
      <c r="B2825" s="36" t="str">
        <f t="shared" si="220"/>
        <v>_30767</v>
      </c>
      <c r="C2825" s="36" t="s">
        <v>7379</v>
      </c>
      <c r="D2825" s="36" t="s">
        <v>4046</v>
      </c>
      <c r="E2825" s="36" t="str">
        <f t="shared" si="221"/>
        <v>_OACAD</v>
      </c>
      <c r="F2825" s="36" t="s">
        <v>4047</v>
      </c>
      <c r="G2825" s="36" t="s">
        <v>10780</v>
      </c>
      <c r="H2825" s="36" t="str">
        <f t="shared" si="222"/>
        <v>_DSDIV</v>
      </c>
      <c r="I2825" s="36" t="s">
        <v>10781</v>
      </c>
      <c r="J2825" s="36" t="s">
        <v>7376</v>
      </c>
      <c r="K2825" s="36" t="str">
        <f t="shared" si="223"/>
        <v>_DSDDO</v>
      </c>
      <c r="L2825" s="36" t="s">
        <v>10797</v>
      </c>
      <c r="M2825" s="36" t="s">
        <v>7377</v>
      </c>
      <c r="N2825" s="36" t="str">
        <f t="shared" si="224"/>
        <v>_DSOPS</v>
      </c>
      <c r="O2825" s="36" t="s">
        <v>10806</v>
      </c>
      <c r="P2825" s="36" t="s">
        <v>7378</v>
      </c>
      <c r="Q2825" s="36" t="s">
        <v>10807</v>
      </c>
    </row>
    <row r="2826" spans="1:17">
      <c r="A2826" s="36" t="s">
        <v>10811</v>
      </c>
      <c r="B2826" s="36" t="str">
        <f t="shared" si="220"/>
        <v>_33010</v>
      </c>
      <c r="C2826" s="36" t="s">
        <v>10812</v>
      </c>
      <c r="D2826" s="36" t="s">
        <v>4046</v>
      </c>
      <c r="E2826" s="36" t="str">
        <f t="shared" si="221"/>
        <v>_OACAD</v>
      </c>
      <c r="F2826" s="36" t="s">
        <v>4047</v>
      </c>
      <c r="G2826" s="36" t="s">
        <v>10780</v>
      </c>
      <c r="H2826" s="36" t="str">
        <f t="shared" si="222"/>
        <v>_DSDIV</v>
      </c>
      <c r="I2826" s="36" t="s">
        <v>10781</v>
      </c>
      <c r="J2826" s="36" t="s">
        <v>7376</v>
      </c>
      <c r="K2826" s="36" t="str">
        <f t="shared" si="223"/>
        <v>_DSDDO</v>
      </c>
      <c r="L2826" s="36" t="s">
        <v>10797</v>
      </c>
      <c r="M2826" s="36" t="s">
        <v>7377</v>
      </c>
      <c r="N2826" s="36" t="str">
        <f t="shared" si="224"/>
        <v>_DSOPS</v>
      </c>
      <c r="O2826" s="36" t="s">
        <v>10806</v>
      </c>
      <c r="P2826" s="36" t="s">
        <v>7378</v>
      </c>
      <c r="Q2826" s="36" t="s">
        <v>10807</v>
      </c>
    </row>
    <row r="2827" spans="1:17">
      <c r="A2827" s="36" t="s">
        <v>10813</v>
      </c>
      <c r="B2827" s="36" t="str">
        <f t="shared" si="220"/>
        <v>_33011</v>
      </c>
      <c r="C2827" s="36" t="s">
        <v>10814</v>
      </c>
      <c r="D2827" s="36" t="s">
        <v>4046</v>
      </c>
      <c r="E2827" s="36" t="str">
        <f t="shared" si="221"/>
        <v>_OACAD</v>
      </c>
      <c r="F2827" s="36" t="s">
        <v>4047</v>
      </c>
      <c r="G2827" s="36" t="s">
        <v>10780</v>
      </c>
      <c r="H2827" s="36" t="str">
        <f t="shared" si="222"/>
        <v>_DSDIV</v>
      </c>
      <c r="I2827" s="36" t="s">
        <v>10781</v>
      </c>
      <c r="J2827" s="36" t="s">
        <v>7376</v>
      </c>
      <c r="K2827" s="36" t="str">
        <f t="shared" si="223"/>
        <v>_DSDDO</v>
      </c>
      <c r="L2827" s="36" t="s">
        <v>10797</v>
      </c>
      <c r="M2827" s="36" t="s">
        <v>7377</v>
      </c>
      <c r="N2827" s="36" t="str">
        <f t="shared" si="224"/>
        <v>_DSOPS</v>
      </c>
      <c r="O2827" s="36" t="s">
        <v>10806</v>
      </c>
      <c r="P2827" s="36" t="s">
        <v>7378</v>
      </c>
      <c r="Q2827" s="36" t="s">
        <v>10807</v>
      </c>
    </row>
    <row r="2828" spans="1:17">
      <c r="A2828" s="36" t="s">
        <v>10815</v>
      </c>
      <c r="B2828" s="36" t="str">
        <f t="shared" si="220"/>
        <v>_10135</v>
      </c>
      <c r="C2828" s="36" t="s">
        <v>4157</v>
      </c>
      <c r="D2828" s="36" t="s">
        <v>4046</v>
      </c>
      <c r="E2828" s="36" t="str">
        <f t="shared" si="221"/>
        <v>_OACAD</v>
      </c>
      <c r="F2828" s="36" t="s">
        <v>4047</v>
      </c>
      <c r="G2828" s="36" t="s">
        <v>4149</v>
      </c>
      <c r="H2828" s="36" t="str">
        <f t="shared" si="222"/>
        <v>_EVCP3</v>
      </c>
      <c r="I2828" s="36" t="s">
        <v>4150</v>
      </c>
      <c r="J2828" s="36" t="s">
        <v>4151</v>
      </c>
      <c r="K2828" s="36" t="str">
        <f t="shared" si="223"/>
        <v>_KAEVC</v>
      </c>
      <c r="L2828" s="36" t="s">
        <v>4152</v>
      </c>
      <c r="M2828" s="36" t="s">
        <v>4153</v>
      </c>
      <c r="N2828" s="36" t="str">
        <f t="shared" si="224"/>
        <v>_KAEV5</v>
      </c>
      <c r="O2828" s="36" t="s">
        <v>4154</v>
      </c>
      <c r="P2828" s="36" t="s">
        <v>4155</v>
      </c>
      <c r="Q2828" s="36" t="s">
        <v>4156</v>
      </c>
    </row>
    <row r="2829" spans="1:17">
      <c r="A2829" s="36" t="s">
        <v>10816</v>
      </c>
      <c r="B2829" s="36" t="str">
        <f t="shared" si="220"/>
        <v>_10141</v>
      </c>
      <c r="C2829" s="36" t="s">
        <v>4158</v>
      </c>
      <c r="D2829" s="36" t="s">
        <v>4046</v>
      </c>
      <c r="E2829" s="36" t="str">
        <f t="shared" si="221"/>
        <v>_OACAD</v>
      </c>
      <c r="F2829" s="36" t="s">
        <v>4047</v>
      </c>
      <c r="G2829" s="36" t="s">
        <v>4149</v>
      </c>
      <c r="H2829" s="36" t="str">
        <f t="shared" si="222"/>
        <v>_EVCP3</v>
      </c>
      <c r="I2829" s="36" t="s">
        <v>4150</v>
      </c>
      <c r="J2829" s="36" t="s">
        <v>4151</v>
      </c>
      <c r="K2829" s="36" t="str">
        <f t="shared" si="223"/>
        <v>_KAEVC</v>
      </c>
      <c r="L2829" s="36" t="s">
        <v>4152</v>
      </c>
      <c r="M2829" s="36" t="s">
        <v>4153</v>
      </c>
      <c r="N2829" s="36" t="str">
        <f t="shared" si="224"/>
        <v>_KAEV5</v>
      </c>
      <c r="O2829" s="36" t="s">
        <v>4154</v>
      </c>
      <c r="P2829" s="36" t="s">
        <v>4155</v>
      </c>
      <c r="Q2829" s="36" t="s">
        <v>4156</v>
      </c>
    </row>
    <row r="2830" spans="1:17">
      <c r="A2830" s="36" t="s">
        <v>10817</v>
      </c>
      <c r="B2830" s="36" t="str">
        <f t="shared" si="220"/>
        <v>_10140</v>
      </c>
      <c r="C2830" s="36" t="s">
        <v>4270</v>
      </c>
      <c r="D2830" s="36" t="s">
        <v>4046</v>
      </c>
      <c r="E2830" s="36" t="str">
        <f t="shared" si="221"/>
        <v>_OACAD</v>
      </c>
      <c r="F2830" s="36" t="s">
        <v>4047</v>
      </c>
      <c r="G2830" s="36" t="s">
        <v>4262</v>
      </c>
      <c r="H2830" s="36" t="str">
        <f t="shared" si="222"/>
        <v>_OT1VP</v>
      </c>
      <c r="I2830" s="36" t="s">
        <v>4263</v>
      </c>
      <c r="J2830" s="36" t="s">
        <v>4264</v>
      </c>
      <c r="K2830" s="36" t="str">
        <f t="shared" si="223"/>
        <v>_EOVPI</v>
      </c>
      <c r="L2830" s="36" t="s">
        <v>4265</v>
      </c>
      <c r="M2830" s="36" t="s">
        <v>4266</v>
      </c>
      <c r="N2830" s="36" t="str">
        <f t="shared" si="224"/>
        <v>_EOVP5</v>
      </c>
      <c r="O2830" s="36" t="s">
        <v>4267</v>
      </c>
      <c r="P2830" s="36" t="s">
        <v>4268</v>
      </c>
      <c r="Q2830" s="36" t="s">
        <v>4269</v>
      </c>
    </row>
    <row r="2831" spans="1:17">
      <c r="A2831" s="36" t="s">
        <v>10818</v>
      </c>
      <c r="B2831" s="36" t="str">
        <f t="shared" si="220"/>
        <v>_15250</v>
      </c>
      <c r="C2831" s="36" t="s">
        <v>4271</v>
      </c>
      <c r="D2831" s="36" t="s">
        <v>4046</v>
      </c>
      <c r="E2831" s="36" t="str">
        <f t="shared" si="221"/>
        <v>_OACAD</v>
      </c>
      <c r="F2831" s="36" t="s">
        <v>4047</v>
      </c>
      <c r="G2831" s="36" t="s">
        <v>4262</v>
      </c>
      <c r="H2831" s="36" t="str">
        <f t="shared" si="222"/>
        <v>_OT1VP</v>
      </c>
      <c r="I2831" s="36" t="s">
        <v>4263</v>
      </c>
      <c r="J2831" s="36" t="s">
        <v>4264</v>
      </c>
      <c r="K2831" s="36" t="str">
        <f t="shared" si="223"/>
        <v>_EOVPI</v>
      </c>
      <c r="L2831" s="36" t="s">
        <v>4265</v>
      </c>
      <c r="M2831" s="36" t="s">
        <v>4266</v>
      </c>
      <c r="N2831" s="36" t="str">
        <f t="shared" si="224"/>
        <v>_EOVP5</v>
      </c>
      <c r="O2831" s="36" t="s">
        <v>4267</v>
      </c>
      <c r="P2831" s="36" t="s">
        <v>4268</v>
      </c>
      <c r="Q2831" s="36" t="s">
        <v>4269</v>
      </c>
    </row>
    <row r="2832" spans="1:17">
      <c r="A2832" s="36" t="s">
        <v>10819</v>
      </c>
      <c r="B2832" s="36" t="str">
        <f t="shared" si="220"/>
        <v>_15251</v>
      </c>
      <c r="C2832" s="36" t="s">
        <v>4272</v>
      </c>
      <c r="D2832" s="36" t="s">
        <v>4046</v>
      </c>
      <c r="E2832" s="36" t="str">
        <f t="shared" si="221"/>
        <v>_OACAD</v>
      </c>
      <c r="F2832" s="36" t="s">
        <v>4047</v>
      </c>
      <c r="G2832" s="36" t="s">
        <v>4262</v>
      </c>
      <c r="H2832" s="36" t="str">
        <f t="shared" si="222"/>
        <v>_OT1VP</v>
      </c>
      <c r="I2832" s="36" t="s">
        <v>4263</v>
      </c>
      <c r="J2832" s="36" t="s">
        <v>4264</v>
      </c>
      <c r="K2832" s="36" t="str">
        <f t="shared" si="223"/>
        <v>_EOVPI</v>
      </c>
      <c r="L2832" s="36" t="s">
        <v>4265</v>
      </c>
      <c r="M2832" s="36" t="s">
        <v>4266</v>
      </c>
      <c r="N2832" s="36" t="str">
        <f t="shared" si="224"/>
        <v>_EOVP5</v>
      </c>
      <c r="O2832" s="36" t="s">
        <v>4267</v>
      </c>
      <c r="P2832" s="36" t="s">
        <v>4268</v>
      </c>
      <c r="Q2832" s="36" t="s">
        <v>4269</v>
      </c>
    </row>
    <row r="2833" spans="1:17">
      <c r="A2833" s="36" t="s">
        <v>10820</v>
      </c>
      <c r="B2833" s="36" t="str">
        <f t="shared" si="220"/>
        <v>_15252</v>
      </c>
      <c r="C2833" s="36" t="s">
        <v>4273</v>
      </c>
      <c r="D2833" s="36" t="s">
        <v>4046</v>
      </c>
      <c r="E2833" s="36" t="str">
        <f t="shared" si="221"/>
        <v>_OACAD</v>
      </c>
      <c r="F2833" s="36" t="s">
        <v>4047</v>
      </c>
      <c r="G2833" s="36" t="s">
        <v>4262</v>
      </c>
      <c r="H2833" s="36" t="str">
        <f t="shared" si="222"/>
        <v>_OT1VP</v>
      </c>
      <c r="I2833" s="36" t="s">
        <v>4263</v>
      </c>
      <c r="J2833" s="36" t="s">
        <v>4264</v>
      </c>
      <c r="K2833" s="36" t="str">
        <f t="shared" si="223"/>
        <v>_EOVPI</v>
      </c>
      <c r="L2833" s="36" t="s">
        <v>4265</v>
      </c>
      <c r="M2833" s="36" t="s">
        <v>4266</v>
      </c>
      <c r="N2833" s="36" t="str">
        <f t="shared" si="224"/>
        <v>_EOVP5</v>
      </c>
      <c r="O2833" s="36" t="s">
        <v>4267</v>
      </c>
      <c r="P2833" s="36" t="s">
        <v>4268</v>
      </c>
      <c r="Q2833" s="36" t="s">
        <v>4269</v>
      </c>
    </row>
    <row r="2834" spans="1:17">
      <c r="A2834" s="36" t="s">
        <v>10821</v>
      </c>
      <c r="B2834" s="36" t="str">
        <f t="shared" si="220"/>
        <v>_15253</v>
      </c>
      <c r="C2834" s="36" t="s">
        <v>4274</v>
      </c>
      <c r="D2834" s="36" t="s">
        <v>4046</v>
      </c>
      <c r="E2834" s="36" t="str">
        <f t="shared" si="221"/>
        <v>_OACAD</v>
      </c>
      <c r="F2834" s="36" t="s">
        <v>4047</v>
      </c>
      <c r="G2834" s="36" t="s">
        <v>4262</v>
      </c>
      <c r="H2834" s="36" t="str">
        <f t="shared" si="222"/>
        <v>_OT1VP</v>
      </c>
      <c r="I2834" s="36" t="s">
        <v>4263</v>
      </c>
      <c r="J2834" s="36" t="s">
        <v>4264</v>
      </c>
      <c r="K2834" s="36" t="str">
        <f t="shared" si="223"/>
        <v>_EOVPI</v>
      </c>
      <c r="L2834" s="36" t="s">
        <v>4265</v>
      </c>
      <c r="M2834" s="36" t="s">
        <v>4266</v>
      </c>
      <c r="N2834" s="36" t="str">
        <f t="shared" si="224"/>
        <v>_EOVP5</v>
      </c>
      <c r="O2834" s="36" t="s">
        <v>4267</v>
      </c>
      <c r="P2834" s="36" t="s">
        <v>4268</v>
      </c>
      <c r="Q2834" s="36" t="s">
        <v>4269</v>
      </c>
    </row>
    <row r="2835" spans="1:17">
      <c r="A2835" s="36" t="s">
        <v>10822</v>
      </c>
      <c r="B2835" s="36" t="str">
        <f t="shared" si="220"/>
        <v>_15254</v>
      </c>
      <c r="C2835" s="36" t="s">
        <v>4275</v>
      </c>
      <c r="D2835" s="36" t="s">
        <v>4046</v>
      </c>
      <c r="E2835" s="36" t="str">
        <f t="shared" si="221"/>
        <v>_OACAD</v>
      </c>
      <c r="F2835" s="36" t="s">
        <v>4047</v>
      </c>
      <c r="G2835" s="36" t="s">
        <v>4262</v>
      </c>
      <c r="H2835" s="36" t="str">
        <f t="shared" si="222"/>
        <v>_OT1VP</v>
      </c>
      <c r="I2835" s="36" t="s">
        <v>4263</v>
      </c>
      <c r="J2835" s="36" t="s">
        <v>4264</v>
      </c>
      <c r="K2835" s="36" t="str">
        <f t="shared" si="223"/>
        <v>_EOVPI</v>
      </c>
      <c r="L2835" s="36" t="s">
        <v>4265</v>
      </c>
      <c r="M2835" s="36" t="s">
        <v>4266</v>
      </c>
      <c r="N2835" s="36" t="str">
        <f t="shared" si="224"/>
        <v>_EOVP5</v>
      </c>
      <c r="O2835" s="36" t="s">
        <v>4267</v>
      </c>
      <c r="P2835" s="36" t="s">
        <v>4268</v>
      </c>
      <c r="Q2835" s="36" t="s">
        <v>4269</v>
      </c>
    </row>
    <row r="2836" spans="1:17">
      <c r="A2836" s="36" t="s">
        <v>10823</v>
      </c>
      <c r="B2836" s="36" t="str">
        <f t="shared" si="220"/>
        <v>_15280</v>
      </c>
      <c r="C2836" s="36" t="s">
        <v>4276</v>
      </c>
      <c r="D2836" s="36" t="s">
        <v>4046</v>
      </c>
      <c r="E2836" s="36" t="str">
        <f t="shared" si="221"/>
        <v>_OACAD</v>
      </c>
      <c r="F2836" s="36" t="s">
        <v>4047</v>
      </c>
      <c r="G2836" s="36" t="s">
        <v>4262</v>
      </c>
      <c r="H2836" s="36" t="str">
        <f t="shared" si="222"/>
        <v>_OT1VP</v>
      </c>
      <c r="I2836" s="36" t="s">
        <v>4263</v>
      </c>
      <c r="J2836" s="36" t="s">
        <v>4264</v>
      </c>
      <c r="K2836" s="36" t="str">
        <f t="shared" si="223"/>
        <v>_EOVPI</v>
      </c>
      <c r="L2836" s="36" t="s">
        <v>4265</v>
      </c>
      <c r="M2836" s="36" t="s">
        <v>4266</v>
      </c>
      <c r="N2836" s="36" t="str">
        <f t="shared" si="224"/>
        <v>_EOVP5</v>
      </c>
      <c r="O2836" s="36" t="s">
        <v>4267</v>
      </c>
      <c r="P2836" s="36" t="s">
        <v>4268</v>
      </c>
      <c r="Q2836" s="36" t="s">
        <v>4269</v>
      </c>
    </row>
    <row r="2837" spans="1:17">
      <c r="A2837" s="36" t="s">
        <v>10824</v>
      </c>
      <c r="B2837" s="36" t="str">
        <f t="shared" si="220"/>
        <v>_31321</v>
      </c>
      <c r="C2837" s="36" t="s">
        <v>4159</v>
      </c>
      <c r="D2837" s="36" t="s">
        <v>4046</v>
      </c>
      <c r="E2837" s="36" t="str">
        <f t="shared" si="221"/>
        <v>_OACAD</v>
      </c>
      <c r="F2837" s="36" t="s">
        <v>4047</v>
      </c>
      <c r="G2837" s="36" t="s">
        <v>4262</v>
      </c>
      <c r="H2837" s="36" t="str">
        <f t="shared" si="222"/>
        <v>_OT1VP</v>
      </c>
      <c r="I2837" s="36" t="s">
        <v>4263</v>
      </c>
      <c r="J2837" s="36" t="s">
        <v>4264</v>
      </c>
      <c r="K2837" s="36" t="str">
        <f t="shared" si="223"/>
        <v>_EOVPI</v>
      </c>
      <c r="L2837" s="36" t="s">
        <v>4265</v>
      </c>
      <c r="M2837" s="36" t="s">
        <v>4266</v>
      </c>
      <c r="N2837" s="36" t="str">
        <f t="shared" si="224"/>
        <v>_EOVP5</v>
      </c>
      <c r="O2837" s="36" t="s">
        <v>4267</v>
      </c>
      <c r="P2837" s="36" t="s">
        <v>4268</v>
      </c>
      <c r="Q2837" s="36" t="s">
        <v>4269</v>
      </c>
    </row>
    <row r="2838" spans="1:17">
      <c r="A2838" s="36" t="s">
        <v>10825</v>
      </c>
      <c r="B2838" s="36" t="str">
        <f t="shared" si="220"/>
        <v>_15265</v>
      </c>
      <c r="C2838" s="36" t="s">
        <v>4283</v>
      </c>
      <c r="D2838" s="36" t="s">
        <v>4046</v>
      </c>
      <c r="E2838" s="36" t="str">
        <f t="shared" si="221"/>
        <v>_OACAD</v>
      </c>
      <c r="F2838" s="36" t="s">
        <v>4047</v>
      </c>
      <c r="G2838" s="36" t="s">
        <v>4262</v>
      </c>
      <c r="H2838" s="36" t="str">
        <f t="shared" si="222"/>
        <v>_OT1VP</v>
      </c>
      <c r="I2838" s="36" t="s">
        <v>4263</v>
      </c>
      <c r="J2838" s="36" t="s">
        <v>4277</v>
      </c>
      <c r="K2838" s="36" t="str">
        <f t="shared" si="223"/>
        <v>_EPAPO</v>
      </c>
      <c r="L2838" s="36" t="s">
        <v>4278</v>
      </c>
      <c r="M2838" s="36" t="s">
        <v>4279</v>
      </c>
      <c r="N2838" s="36" t="str">
        <f t="shared" si="224"/>
        <v>_EPAP5</v>
      </c>
      <c r="O2838" s="36" t="s">
        <v>4280</v>
      </c>
      <c r="P2838" s="36" t="s">
        <v>4281</v>
      </c>
      <c r="Q2838" s="36" t="s">
        <v>4282</v>
      </c>
    </row>
    <row r="2839" spans="1:17">
      <c r="A2839" s="36" t="s">
        <v>10826</v>
      </c>
      <c r="B2839" s="36" t="str">
        <f t="shared" si="220"/>
        <v>_15266</v>
      </c>
      <c r="C2839" s="36" t="s">
        <v>4284</v>
      </c>
      <c r="D2839" s="36" t="s">
        <v>4046</v>
      </c>
      <c r="E2839" s="36" t="str">
        <f t="shared" si="221"/>
        <v>_OACAD</v>
      </c>
      <c r="F2839" s="36" t="s">
        <v>4047</v>
      </c>
      <c r="G2839" s="36" t="s">
        <v>4262</v>
      </c>
      <c r="H2839" s="36" t="str">
        <f t="shared" si="222"/>
        <v>_OT1VP</v>
      </c>
      <c r="I2839" s="36" t="s">
        <v>4263</v>
      </c>
      <c r="J2839" s="36" t="s">
        <v>4277</v>
      </c>
      <c r="K2839" s="36" t="str">
        <f t="shared" si="223"/>
        <v>_EPAPO</v>
      </c>
      <c r="L2839" s="36" t="s">
        <v>4278</v>
      </c>
      <c r="M2839" s="36" t="s">
        <v>4279</v>
      </c>
      <c r="N2839" s="36" t="str">
        <f t="shared" si="224"/>
        <v>_EPAP5</v>
      </c>
      <c r="O2839" s="36" t="s">
        <v>4280</v>
      </c>
      <c r="P2839" s="36" t="s">
        <v>4281</v>
      </c>
      <c r="Q2839" s="36" t="s">
        <v>4282</v>
      </c>
    </row>
    <row r="2840" spans="1:17">
      <c r="A2840" s="36" t="s">
        <v>10827</v>
      </c>
      <c r="B2840" s="36" t="str">
        <f t="shared" si="220"/>
        <v>_15295</v>
      </c>
      <c r="C2840" s="36" t="s">
        <v>4291</v>
      </c>
      <c r="D2840" s="36" t="s">
        <v>4046</v>
      </c>
      <c r="E2840" s="36" t="str">
        <f t="shared" si="221"/>
        <v>_OACAD</v>
      </c>
      <c r="F2840" s="36" t="s">
        <v>4047</v>
      </c>
      <c r="G2840" s="36" t="s">
        <v>4262</v>
      </c>
      <c r="H2840" s="36" t="str">
        <f t="shared" si="222"/>
        <v>_OT1VP</v>
      </c>
      <c r="I2840" s="36" t="s">
        <v>4263</v>
      </c>
      <c r="J2840" s="36" t="s">
        <v>4285</v>
      </c>
      <c r="K2840" s="36" t="str">
        <f t="shared" si="223"/>
        <v>_ERFEO</v>
      </c>
      <c r="L2840" s="36" t="s">
        <v>4286</v>
      </c>
      <c r="M2840" s="36" t="s">
        <v>4287</v>
      </c>
      <c r="N2840" s="36" t="str">
        <f t="shared" si="224"/>
        <v>_ERFE5</v>
      </c>
      <c r="O2840" s="36" t="s">
        <v>4288</v>
      </c>
      <c r="P2840" s="36" t="s">
        <v>4289</v>
      </c>
      <c r="Q2840" s="36" t="s">
        <v>4290</v>
      </c>
    </row>
    <row r="2841" spans="1:17">
      <c r="A2841" s="36" t="s">
        <v>10828</v>
      </c>
      <c r="B2841" s="36" t="str">
        <f t="shared" si="220"/>
        <v>_15296</v>
      </c>
      <c r="C2841" s="36" t="s">
        <v>4292</v>
      </c>
      <c r="D2841" s="36" t="s">
        <v>4046</v>
      </c>
      <c r="E2841" s="36" t="str">
        <f t="shared" si="221"/>
        <v>_OACAD</v>
      </c>
      <c r="F2841" s="36" t="s">
        <v>4047</v>
      </c>
      <c r="G2841" s="36" t="s">
        <v>4262</v>
      </c>
      <c r="H2841" s="36" t="str">
        <f t="shared" si="222"/>
        <v>_OT1VP</v>
      </c>
      <c r="I2841" s="36" t="s">
        <v>4263</v>
      </c>
      <c r="J2841" s="36" t="s">
        <v>4285</v>
      </c>
      <c r="K2841" s="36" t="str">
        <f t="shared" si="223"/>
        <v>_ERFEO</v>
      </c>
      <c r="L2841" s="36" t="s">
        <v>4286</v>
      </c>
      <c r="M2841" s="36" t="s">
        <v>4287</v>
      </c>
      <c r="N2841" s="36" t="str">
        <f t="shared" si="224"/>
        <v>_ERFE5</v>
      </c>
      <c r="O2841" s="36" t="s">
        <v>4288</v>
      </c>
      <c r="P2841" s="36" t="s">
        <v>4289</v>
      </c>
      <c r="Q2841" s="36" t="s">
        <v>4290</v>
      </c>
    </row>
    <row r="2842" spans="1:17">
      <c r="A2842" s="36" t="s">
        <v>10829</v>
      </c>
      <c r="B2842" s="36" t="str">
        <f t="shared" si="220"/>
        <v>_15297</v>
      </c>
      <c r="C2842" s="36" t="s">
        <v>4293</v>
      </c>
      <c r="D2842" s="36" t="s">
        <v>4046</v>
      </c>
      <c r="E2842" s="36" t="str">
        <f t="shared" si="221"/>
        <v>_OACAD</v>
      </c>
      <c r="F2842" s="36" t="s">
        <v>4047</v>
      </c>
      <c r="G2842" s="36" t="s">
        <v>4262</v>
      </c>
      <c r="H2842" s="36" t="str">
        <f t="shared" si="222"/>
        <v>_OT1VP</v>
      </c>
      <c r="I2842" s="36" t="s">
        <v>4263</v>
      </c>
      <c r="J2842" s="36" t="s">
        <v>4285</v>
      </c>
      <c r="K2842" s="36" t="str">
        <f t="shared" si="223"/>
        <v>_ERFEO</v>
      </c>
      <c r="L2842" s="36" t="s">
        <v>4286</v>
      </c>
      <c r="M2842" s="36" t="s">
        <v>4287</v>
      </c>
      <c r="N2842" s="36" t="str">
        <f t="shared" si="224"/>
        <v>_ERFE5</v>
      </c>
      <c r="O2842" s="36" t="s">
        <v>4288</v>
      </c>
      <c r="P2842" s="36" t="s">
        <v>4289</v>
      </c>
      <c r="Q2842" s="36" t="s">
        <v>4290</v>
      </c>
    </row>
    <row r="2843" spans="1:17">
      <c r="A2843" s="36" t="s">
        <v>10830</v>
      </c>
      <c r="B2843" s="36" t="str">
        <f t="shared" si="220"/>
        <v>_15325</v>
      </c>
      <c r="C2843" s="36" t="s">
        <v>4298</v>
      </c>
      <c r="D2843" s="36" t="s">
        <v>4046</v>
      </c>
      <c r="E2843" s="36" t="str">
        <f t="shared" si="221"/>
        <v>_OACAD</v>
      </c>
      <c r="F2843" s="36" t="s">
        <v>4047</v>
      </c>
      <c r="G2843" s="36" t="s">
        <v>4262</v>
      </c>
      <c r="H2843" s="36" t="str">
        <f t="shared" si="222"/>
        <v>_OT1VP</v>
      </c>
      <c r="I2843" s="36" t="s">
        <v>4263</v>
      </c>
      <c r="J2843" s="36" t="s">
        <v>4285</v>
      </c>
      <c r="K2843" s="36" t="str">
        <f t="shared" si="223"/>
        <v>_ERFEO</v>
      </c>
      <c r="L2843" s="36" t="s">
        <v>4286</v>
      </c>
      <c r="M2843" s="36" t="s">
        <v>4294</v>
      </c>
      <c r="N2843" s="36" t="str">
        <f t="shared" si="224"/>
        <v>_ERRET</v>
      </c>
      <c r="O2843" s="36" t="s">
        <v>4295</v>
      </c>
      <c r="P2843" s="36" t="s">
        <v>4296</v>
      </c>
      <c r="Q2843" s="36" t="s">
        <v>4297</v>
      </c>
    </row>
    <row r="2844" spans="1:17">
      <c r="A2844" s="36" t="s">
        <v>10831</v>
      </c>
      <c r="B2844" s="36" t="str">
        <f t="shared" si="220"/>
        <v>_15326</v>
      </c>
      <c r="C2844" s="36" t="s">
        <v>4299</v>
      </c>
      <c r="D2844" s="36" t="s">
        <v>4046</v>
      </c>
      <c r="E2844" s="36" t="str">
        <f t="shared" si="221"/>
        <v>_OACAD</v>
      </c>
      <c r="F2844" s="36" t="s">
        <v>4047</v>
      </c>
      <c r="G2844" s="36" t="s">
        <v>4262</v>
      </c>
      <c r="H2844" s="36" t="str">
        <f t="shared" si="222"/>
        <v>_OT1VP</v>
      </c>
      <c r="I2844" s="36" t="s">
        <v>4263</v>
      </c>
      <c r="J2844" s="36" t="s">
        <v>4285</v>
      </c>
      <c r="K2844" s="36" t="str">
        <f t="shared" si="223"/>
        <v>_ERFEO</v>
      </c>
      <c r="L2844" s="36" t="s">
        <v>4286</v>
      </c>
      <c r="M2844" s="36" t="s">
        <v>4294</v>
      </c>
      <c r="N2844" s="36" t="str">
        <f t="shared" si="224"/>
        <v>_ERRET</v>
      </c>
      <c r="O2844" s="36" t="s">
        <v>4295</v>
      </c>
      <c r="P2844" s="36" t="s">
        <v>4296</v>
      </c>
      <c r="Q2844" s="36" t="s">
        <v>4297</v>
      </c>
    </row>
    <row r="2845" spans="1:17">
      <c r="A2845" s="36" t="s">
        <v>10832</v>
      </c>
      <c r="B2845" s="36" t="str">
        <f t="shared" si="220"/>
        <v>_15329</v>
      </c>
      <c r="C2845" s="36" t="s">
        <v>4300</v>
      </c>
      <c r="D2845" s="36" t="s">
        <v>4046</v>
      </c>
      <c r="E2845" s="36" t="str">
        <f t="shared" si="221"/>
        <v>_OACAD</v>
      </c>
      <c r="F2845" s="36" t="s">
        <v>4047</v>
      </c>
      <c r="G2845" s="36" t="s">
        <v>4262</v>
      </c>
      <c r="H2845" s="36" t="str">
        <f t="shared" si="222"/>
        <v>_OT1VP</v>
      </c>
      <c r="I2845" s="36" t="s">
        <v>4263</v>
      </c>
      <c r="J2845" s="36" t="s">
        <v>4285</v>
      </c>
      <c r="K2845" s="36" t="str">
        <f t="shared" si="223"/>
        <v>_ERFEO</v>
      </c>
      <c r="L2845" s="36" t="s">
        <v>4286</v>
      </c>
      <c r="M2845" s="36" t="s">
        <v>4294</v>
      </c>
      <c r="N2845" s="36" t="str">
        <f t="shared" si="224"/>
        <v>_ERRET</v>
      </c>
      <c r="O2845" s="36" t="s">
        <v>4295</v>
      </c>
      <c r="P2845" s="36" t="s">
        <v>4296</v>
      </c>
      <c r="Q2845" s="36" t="s">
        <v>4297</v>
      </c>
    </row>
    <row r="2846" spans="1:17">
      <c r="A2846" s="36" t="s">
        <v>10833</v>
      </c>
      <c r="B2846" s="36" t="str">
        <f t="shared" si="220"/>
        <v>_15330</v>
      </c>
      <c r="C2846" s="36" t="s">
        <v>4301</v>
      </c>
      <c r="D2846" s="36" t="s">
        <v>4046</v>
      </c>
      <c r="E2846" s="36" t="str">
        <f t="shared" si="221"/>
        <v>_OACAD</v>
      </c>
      <c r="F2846" s="36" t="s">
        <v>4047</v>
      </c>
      <c r="G2846" s="36" t="s">
        <v>4262</v>
      </c>
      <c r="H2846" s="36" t="str">
        <f t="shared" si="222"/>
        <v>_OT1VP</v>
      </c>
      <c r="I2846" s="36" t="s">
        <v>4263</v>
      </c>
      <c r="J2846" s="36" t="s">
        <v>4285</v>
      </c>
      <c r="K2846" s="36" t="str">
        <f t="shared" si="223"/>
        <v>_ERFEO</v>
      </c>
      <c r="L2846" s="36" t="s">
        <v>4286</v>
      </c>
      <c r="M2846" s="36" t="s">
        <v>4294</v>
      </c>
      <c r="N2846" s="36" t="str">
        <f t="shared" si="224"/>
        <v>_ERRET</v>
      </c>
      <c r="O2846" s="36" t="s">
        <v>4295</v>
      </c>
      <c r="P2846" s="36" t="s">
        <v>4296</v>
      </c>
      <c r="Q2846" s="36" t="s">
        <v>4297</v>
      </c>
    </row>
    <row r="2847" spans="1:17">
      <c r="A2847" s="36" t="s">
        <v>10834</v>
      </c>
      <c r="B2847" s="36" t="str">
        <f t="shared" si="220"/>
        <v>_30742</v>
      </c>
      <c r="C2847" s="36" t="s">
        <v>6543</v>
      </c>
      <c r="D2847" s="36" t="s">
        <v>4046</v>
      </c>
      <c r="E2847" s="36" t="str">
        <f t="shared" si="221"/>
        <v>_OACAD</v>
      </c>
      <c r="F2847" s="36" t="s">
        <v>4047</v>
      </c>
      <c r="G2847" s="36" t="s">
        <v>6535</v>
      </c>
      <c r="H2847" s="36" t="str">
        <f t="shared" si="222"/>
        <v>_SAFP3</v>
      </c>
      <c r="I2847" s="36" t="s">
        <v>6536</v>
      </c>
      <c r="J2847" s="36" t="s">
        <v>6537</v>
      </c>
      <c r="K2847" s="36" t="str">
        <f t="shared" si="223"/>
        <v>_BKSAF</v>
      </c>
      <c r="L2847" s="36" t="s">
        <v>6538</v>
      </c>
      <c r="M2847" s="36" t="s">
        <v>6539</v>
      </c>
      <c r="N2847" s="36" t="str">
        <f t="shared" si="224"/>
        <v>_BKAPR</v>
      </c>
      <c r="O2847" s="36" t="s">
        <v>6540</v>
      </c>
      <c r="P2847" s="36" t="s">
        <v>6541</v>
      </c>
      <c r="Q2847" s="36" t="s">
        <v>6542</v>
      </c>
    </row>
    <row r="2848" spans="1:17">
      <c r="A2848" s="36" t="s">
        <v>10835</v>
      </c>
      <c r="B2848" s="36" t="str">
        <f t="shared" si="220"/>
        <v>_30743</v>
      </c>
      <c r="C2848" s="36" t="s">
        <v>6548</v>
      </c>
      <c r="D2848" s="36" t="s">
        <v>4046</v>
      </c>
      <c r="E2848" s="36" t="str">
        <f t="shared" si="221"/>
        <v>_OACAD</v>
      </c>
      <c r="F2848" s="36" t="s">
        <v>4047</v>
      </c>
      <c r="G2848" s="36" t="s">
        <v>6535</v>
      </c>
      <c r="H2848" s="36" t="str">
        <f t="shared" si="222"/>
        <v>_SAFP3</v>
      </c>
      <c r="I2848" s="36" t="s">
        <v>6536</v>
      </c>
      <c r="J2848" s="36" t="s">
        <v>6537</v>
      </c>
      <c r="K2848" s="36" t="str">
        <f t="shared" si="223"/>
        <v>_BKSAF</v>
      </c>
      <c r="L2848" s="36" t="s">
        <v>6538</v>
      </c>
      <c r="M2848" s="36" t="s">
        <v>6544</v>
      </c>
      <c r="N2848" s="36" t="str">
        <f t="shared" si="224"/>
        <v>_BKFAC</v>
      </c>
      <c r="O2848" s="36" t="s">
        <v>6545</v>
      </c>
      <c r="P2848" s="36" t="s">
        <v>6546</v>
      </c>
      <c r="Q2848" s="36" t="s">
        <v>6547</v>
      </c>
    </row>
    <row r="2849" spans="1:17">
      <c r="A2849" s="36" t="s">
        <v>10836</v>
      </c>
      <c r="B2849" s="36" t="str">
        <f t="shared" si="220"/>
        <v>_30745</v>
      </c>
      <c r="C2849" s="36" t="s">
        <v>6553</v>
      </c>
      <c r="D2849" s="36" t="s">
        <v>4046</v>
      </c>
      <c r="E2849" s="36" t="str">
        <f t="shared" si="221"/>
        <v>_OACAD</v>
      </c>
      <c r="F2849" s="36" t="s">
        <v>4047</v>
      </c>
      <c r="G2849" s="36" t="s">
        <v>6535</v>
      </c>
      <c r="H2849" s="36" t="str">
        <f t="shared" si="222"/>
        <v>_SAFP3</v>
      </c>
      <c r="I2849" s="36" t="s">
        <v>6536</v>
      </c>
      <c r="J2849" s="36" t="s">
        <v>6537</v>
      </c>
      <c r="K2849" s="36" t="str">
        <f t="shared" si="223"/>
        <v>_BKSAF</v>
      </c>
      <c r="L2849" s="36" t="s">
        <v>6538</v>
      </c>
      <c r="M2849" s="36" t="s">
        <v>6549</v>
      </c>
      <c r="N2849" s="36" t="str">
        <f t="shared" si="224"/>
        <v>_BKSAO</v>
      </c>
      <c r="O2849" s="36" t="s">
        <v>6550</v>
      </c>
      <c r="P2849" s="36" t="s">
        <v>6551</v>
      </c>
      <c r="Q2849" s="36" t="s">
        <v>6552</v>
      </c>
    </row>
    <row r="2850" spans="1:17">
      <c r="A2850" s="36" t="s">
        <v>10837</v>
      </c>
      <c r="B2850" s="36" t="str">
        <f t="shared" si="220"/>
        <v>_30746</v>
      </c>
      <c r="C2850" s="36" t="s">
        <v>6554</v>
      </c>
      <c r="D2850" s="36" t="s">
        <v>4046</v>
      </c>
      <c r="E2850" s="36" t="str">
        <f t="shared" si="221"/>
        <v>_OACAD</v>
      </c>
      <c r="F2850" s="36" t="s">
        <v>4047</v>
      </c>
      <c r="G2850" s="36" t="s">
        <v>6535</v>
      </c>
      <c r="H2850" s="36" t="str">
        <f t="shared" si="222"/>
        <v>_SAFP3</v>
      </c>
      <c r="I2850" s="36" t="s">
        <v>6536</v>
      </c>
      <c r="J2850" s="36" t="s">
        <v>6537</v>
      </c>
      <c r="K2850" s="36" t="str">
        <f t="shared" si="223"/>
        <v>_BKSAF</v>
      </c>
      <c r="L2850" s="36" t="s">
        <v>6538</v>
      </c>
      <c r="M2850" s="36" t="s">
        <v>6549</v>
      </c>
      <c r="N2850" s="36" t="str">
        <f t="shared" si="224"/>
        <v>_BKSAO</v>
      </c>
      <c r="O2850" s="36" t="s">
        <v>6550</v>
      </c>
      <c r="P2850" s="36" t="s">
        <v>6551</v>
      </c>
      <c r="Q2850" s="36" t="s">
        <v>6552</v>
      </c>
    </row>
    <row r="2851" spans="1:17">
      <c r="A2851" s="36" t="s">
        <v>10838</v>
      </c>
      <c r="B2851" s="36" t="str">
        <f t="shared" si="220"/>
        <v>_30744</v>
      </c>
      <c r="C2851" s="36" t="s">
        <v>6559</v>
      </c>
      <c r="D2851" s="36" t="s">
        <v>4046</v>
      </c>
      <c r="E2851" s="36" t="str">
        <f t="shared" si="221"/>
        <v>_OACAD</v>
      </c>
      <c r="F2851" s="36" t="s">
        <v>4047</v>
      </c>
      <c r="G2851" s="36" t="s">
        <v>6535</v>
      </c>
      <c r="H2851" s="36" t="str">
        <f t="shared" si="222"/>
        <v>_SAFP3</v>
      </c>
      <c r="I2851" s="36" t="s">
        <v>6536</v>
      </c>
      <c r="J2851" s="36" t="s">
        <v>6537</v>
      </c>
      <c r="K2851" s="36" t="str">
        <f t="shared" si="223"/>
        <v>_BKSAF</v>
      </c>
      <c r="L2851" s="36" t="s">
        <v>6538</v>
      </c>
      <c r="M2851" s="36" t="s">
        <v>6555</v>
      </c>
      <c r="N2851" s="36" t="str">
        <f t="shared" si="224"/>
        <v>_BKSAP</v>
      </c>
      <c r="O2851" s="36" t="s">
        <v>6556</v>
      </c>
      <c r="P2851" s="36" t="s">
        <v>6557</v>
      </c>
      <c r="Q2851" s="36" t="s">
        <v>6558</v>
      </c>
    </row>
    <row r="2852" spans="1:17">
      <c r="A2852" s="36" t="s">
        <v>10839</v>
      </c>
      <c r="B2852" s="36" t="str">
        <f t="shared" si="220"/>
        <v>_31470</v>
      </c>
      <c r="C2852" s="36" t="s">
        <v>6565</v>
      </c>
      <c r="D2852" s="36" t="s">
        <v>4046</v>
      </c>
      <c r="E2852" s="36" t="str">
        <f t="shared" si="221"/>
        <v>_OACAD</v>
      </c>
      <c r="F2852" s="36" t="s">
        <v>4047</v>
      </c>
      <c r="G2852" s="36" t="s">
        <v>6535</v>
      </c>
      <c r="H2852" s="36" t="str">
        <f t="shared" si="222"/>
        <v>_SAFP3</v>
      </c>
      <c r="I2852" s="36" t="s">
        <v>6536</v>
      </c>
      <c r="J2852" s="36" t="s">
        <v>6561</v>
      </c>
      <c r="K2852" s="36" t="str">
        <f t="shared" si="223"/>
        <v>_BTCNM</v>
      </c>
      <c r="L2852" s="36" t="s">
        <v>4777</v>
      </c>
      <c r="M2852" s="36" t="s">
        <v>6562</v>
      </c>
      <c r="N2852" s="36" t="str">
        <f t="shared" si="224"/>
        <v>_BTCN5</v>
      </c>
      <c r="O2852" s="36" t="s">
        <v>6563</v>
      </c>
      <c r="P2852" s="36" t="s">
        <v>6564</v>
      </c>
      <c r="Q2852" s="36" t="s">
        <v>4778</v>
      </c>
    </row>
    <row r="2853" spans="1:17">
      <c r="A2853" s="36" t="s">
        <v>10840</v>
      </c>
      <c r="B2853" s="36" t="str">
        <f t="shared" si="220"/>
        <v>_31471</v>
      </c>
      <c r="C2853" s="36" t="s">
        <v>6566</v>
      </c>
      <c r="D2853" s="36" t="s">
        <v>4046</v>
      </c>
      <c r="E2853" s="36" t="str">
        <f t="shared" si="221"/>
        <v>_OACAD</v>
      </c>
      <c r="F2853" s="36" t="s">
        <v>4047</v>
      </c>
      <c r="G2853" s="36" t="s">
        <v>6535</v>
      </c>
      <c r="H2853" s="36" t="str">
        <f t="shared" si="222"/>
        <v>_SAFP3</v>
      </c>
      <c r="I2853" s="36" t="s">
        <v>6536</v>
      </c>
      <c r="J2853" s="36" t="s">
        <v>6561</v>
      </c>
      <c r="K2853" s="36" t="str">
        <f t="shared" si="223"/>
        <v>_BTCNM</v>
      </c>
      <c r="L2853" s="36" t="s">
        <v>4777</v>
      </c>
      <c r="M2853" s="36" t="s">
        <v>6562</v>
      </c>
      <c r="N2853" s="36" t="str">
        <f t="shared" si="224"/>
        <v>_BTCN5</v>
      </c>
      <c r="O2853" s="36" t="s">
        <v>6563</v>
      </c>
      <c r="P2853" s="36" t="s">
        <v>6564</v>
      </c>
      <c r="Q2853" s="36" t="s">
        <v>4778</v>
      </c>
    </row>
    <row r="2854" spans="1:17">
      <c r="A2854" s="36" t="s">
        <v>10841</v>
      </c>
      <c r="B2854" s="36" t="str">
        <f t="shared" si="220"/>
        <v>_31472</v>
      </c>
      <c r="C2854" s="36" t="s">
        <v>6567</v>
      </c>
      <c r="D2854" s="36" t="s">
        <v>4046</v>
      </c>
      <c r="E2854" s="36" t="str">
        <f t="shared" si="221"/>
        <v>_OACAD</v>
      </c>
      <c r="F2854" s="36" t="s">
        <v>4047</v>
      </c>
      <c r="G2854" s="36" t="s">
        <v>6535</v>
      </c>
      <c r="H2854" s="36" t="str">
        <f t="shared" si="222"/>
        <v>_SAFP3</v>
      </c>
      <c r="I2854" s="36" t="s">
        <v>6536</v>
      </c>
      <c r="J2854" s="36" t="s">
        <v>6561</v>
      </c>
      <c r="K2854" s="36" t="str">
        <f t="shared" si="223"/>
        <v>_BTCNM</v>
      </c>
      <c r="L2854" s="36" t="s">
        <v>4777</v>
      </c>
      <c r="M2854" s="36" t="s">
        <v>6562</v>
      </c>
      <c r="N2854" s="36" t="str">
        <f t="shared" si="224"/>
        <v>_BTCN5</v>
      </c>
      <c r="O2854" s="36" t="s">
        <v>6563</v>
      </c>
      <c r="P2854" s="36" t="s">
        <v>6564</v>
      </c>
      <c r="Q2854" s="36" t="s">
        <v>4778</v>
      </c>
    </row>
    <row r="2855" spans="1:17">
      <c r="A2855" s="36" t="s">
        <v>10842</v>
      </c>
      <c r="B2855" s="36" t="str">
        <f t="shared" si="220"/>
        <v>_31473</v>
      </c>
      <c r="C2855" s="36" t="s">
        <v>6568</v>
      </c>
      <c r="D2855" s="36" t="s">
        <v>4046</v>
      </c>
      <c r="E2855" s="36" t="str">
        <f t="shared" si="221"/>
        <v>_OACAD</v>
      </c>
      <c r="F2855" s="36" t="s">
        <v>4047</v>
      </c>
      <c r="G2855" s="36" t="s">
        <v>6535</v>
      </c>
      <c r="H2855" s="36" t="str">
        <f t="shared" si="222"/>
        <v>_SAFP3</v>
      </c>
      <c r="I2855" s="36" t="s">
        <v>6536</v>
      </c>
      <c r="J2855" s="36" t="s">
        <v>6561</v>
      </c>
      <c r="K2855" s="36" t="str">
        <f t="shared" si="223"/>
        <v>_BTCNM</v>
      </c>
      <c r="L2855" s="36" t="s">
        <v>4777</v>
      </c>
      <c r="M2855" s="36" t="s">
        <v>6562</v>
      </c>
      <c r="N2855" s="36" t="str">
        <f t="shared" si="224"/>
        <v>_BTCN5</v>
      </c>
      <c r="O2855" s="36" t="s">
        <v>6563</v>
      </c>
      <c r="P2855" s="36" t="s">
        <v>6564</v>
      </c>
      <c r="Q2855" s="36" t="s">
        <v>4778</v>
      </c>
    </row>
    <row r="2856" spans="1:17">
      <c r="A2856" s="36" t="s">
        <v>10843</v>
      </c>
      <c r="B2856" s="36" t="str">
        <f t="shared" si="220"/>
        <v>_14298</v>
      </c>
      <c r="C2856" s="36" t="s">
        <v>4199</v>
      </c>
      <c r="D2856" s="36" t="s">
        <v>4046</v>
      </c>
      <c r="E2856" s="36" t="str">
        <f t="shared" si="221"/>
        <v>_OACAD</v>
      </c>
      <c r="F2856" s="36" t="s">
        <v>4047</v>
      </c>
      <c r="G2856" s="36" t="s">
        <v>6535</v>
      </c>
      <c r="H2856" s="36" t="str">
        <f t="shared" si="222"/>
        <v>_SAFP3</v>
      </c>
      <c r="I2856" s="36" t="s">
        <v>6536</v>
      </c>
      <c r="J2856" s="36" t="s">
        <v>4193</v>
      </c>
      <c r="K2856" s="36" t="str">
        <f t="shared" si="223"/>
        <v>_KIVEO</v>
      </c>
      <c r="L2856" s="36" t="s">
        <v>4194</v>
      </c>
      <c r="M2856" s="36" t="s">
        <v>4195</v>
      </c>
      <c r="N2856" s="36" t="str">
        <f t="shared" si="224"/>
        <v>_KIVE5</v>
      </c>
      <c r="O2856" s="36" t="s">
        <v>4196</v>
      </c>
      <c r="P2856" s="36" t="s">
        <v>4197</v>
      </c>
      <c r="Q2856" s="36" t="s">
        <v>4198</v>
      </c>
    </row>
    <row r="2857" spans="1:17">
      <c r="A2857" s="36" t="s">
        <v>10844</v>
      </c>
      <c r="B2857" s="36" t="str">
        <f t="shared" si="220"/>
        <v>_15590</v>
      </c>
      <c r="C2857" s="36" t="s">
        <v>4310</v>
      </c>
      <c r="D2857" s="36" t="s">
        <v>4046</v>
      </c>
      <c r="E2857" s="36" t="str">
        <f t="shared" si="221"/>
        <v>_OACAD</v>
      </c>
      <c r="F2857" s="36" t="s">
        <v>4047</v>
      </c>
      <c r="G2857" s="36" t="s">
        <v>4302</v>
      </c>
      <c r="H2857" s="36" t="str">
        <f t="shared" si="222"/>
        <v>_SSALL</v>
      </c>
      <c r="I2857" s="36" t="s">
        <v>4303</v>
      </c>
      <c r="J2857" s="36" t="s">
        <v>4304</v>
      </c>
      <c r="K2857" s="36" t="str">
        <f t="shared" si="223"/>
        <v>_EWSUM</v>
      </c>
      <c r="L2857" s="36" t="s">
        <v>4305</v>
      </c>
      <c r="M2857" s="36" t="s">
        <v>4306</v>
      </c>
      <c r="N2857" s="36" t="str">
        <f t="shared" si="224"/>
        <v>_EW1IP</v>
      </c>
      <c r="O2857" s="36" t="s">
        <v>4307</v>
      </c>
      <c r="P2857" s="36" t="s">
        <v>4308</v>
      </c>
      <c r="Q2857" s="36" t="s">
        <v>4309</v>
      </c>
    </row>
    <row r="2858" spans="1:17">
      <c r="A2858" s="36" t="s">
        <v>10845</v>
      </c>
      <c r="B2858" s="36" t="str">
        <f t="shared" si="220"/>
        <v>_15357</v>
      </c>
      <c r="C2858" s="36" t="s">
        <v>4313</v>
      </c>
      <c r="D2858" s="36" t="s">
        <v>4046</v>
      </c>
      <c r="E2858" s="36" t="str">
        <f t="shared" si="221"/>
        <v>_OACAD</v>
      </c>
      <c r="F2858" s="36" t="s">
        <v>4047</v>
      </c>
      <c r="G2858" s="36" t="s">
        <v>4302</v>
      </c>
      <c r="H2858" s="36" t="str">
        <f t="shared" si="222"/>
        <v>_SSALL</v>
      </c>
      <c r="I2858" s="36" t="s">
        <v>4303</v>
      </c>
      <c r="J2858" s="36" t="s">
        <v>4304</v>
      </c>
      <c r="K2858" s="36" t="str">
        <f t="shared" si="223"/>
        <v>_EWSUM</v>
      </c>
      <c r="L2858" s="36" t="s">
        <v>4305</v>
      </c>
      <c r="M2858" s="36" t="s">
        <v>4306</v>
      </c>
      <c r="N2858" s="36" t="str">
        <f t="shared" si="224"/>
        <v>_EW1IP</v>
      </c>
      <c r="O2858" s="36" t="s">
        <v>4307</v>
      </c>
      <c r="P2858" s="36" t="s">
        <v>4311</v>
      </c>
      <c r="Q2858" s="36" t="s">
        <v>4312</v>
      </c>
    </row>
    <row r="2859" spans="1:17">
      <c r="A2859" s="36" t="s">
        <v>10846</v>
      </c>
      <c r="B2859" s="36" t="str">
        <f t="shared" si="220"/>
        <v>_15659</v>
      </c>
      <c r="C2859" s="36" t="s">
        <v>4314</v>
      </c>
      <c r="D2859" s="36" t="s">
        <v>4046</v>
      </c>
      <c r="E2859" s="36" t="str">
        <f t="shared" si="221"/>
        <v>_OACAD</v>
      </c>
      <c r="F2859" s="36" t="s">
        <v>4047</v>
      </c>
      <c r="G2859" s="36" t="s">
        <v>4302</v>
      </c>
      <c r="H2859" s="36" t="str">
        <f t="shared" si="222"/>
        <v>_SSALL</v>
      </c>
      <c r="I2859" s="36" t="s">
        <v>4303</v>
      </c>
      <c r="J2859" s="36" t="s">
        <v>4304</v>
      </c>
      <c r="K2859" s="36" t="str">
        <f t="shared" si="223"/>
        <v>_EWSUM</v>
      </c>
      <c r="L2859" s="36" t="s">
        <v>4305</v>
      </c>
      <c r="M2859" s="36" t="s">
        <v>4306</v>
      </c>
      <c r="N2859" s="36" t="str">
        <f t="shared" si="224"/>
        <v>_EW1IP</v>
      </c>
      <c r="O2859" s="36" t="s">
        <v>4307</v>
      </c>
      <c r="P2859" s="36" t="s">
        <v>4311</v>
      </c>
      <c r="Q2859" s="36" t="s">
        <v>4312</v>
      </c>
    </row>
    <row r="2860" spans="1:17">
      <c r="A2860" s="36" t="s">
        <v>10847</v>
      </c>
      <c r="B2860" s="36" t="str">
        <f t="shared" si="220"/>
        <v>_15595</v>
      </c>
      <c r="C2860" s="36" t="s">
        <v>4317</v>
      </c>
      <c r="D2860" s="36" t="s">
        <v>4046</v>
      </c>
      <c r="E2860" s="36" t="str">
        <f t="shared" si="221"/>
        <v>_OACAD</v>
      </c>
      <c r="F2860" s="36" t="s">
        <v>4047</v>
      </c>
      <c r="G2860" s="36" t="s">
        <v>4302</v>
      </c>
      <c r="H2860" s="36" t="str">
        <f t="shared" si="222"/>
        <v>_SSALL</v>
      </c>
      <c r="I2860" s="36" t="s">
        <v>4303</v>
      </c>
      <c r="J2860" s="36" t="s">
        <v>4304</v>
      </c>
      <c r="K2860" s="36" t="str">
        <f t="shared" si="223"/>
        <v>_EWSUM</v>
      </c>
      <c r="L2860" s="36" t="s">
        <v>4305</v>
      </c>
      <c r="M2860" s="36" t="s">
        <v>4306</v>
      </c>
      <c r="N2860" s="36" t="str">
        <f t="shared" si="224"/>
        <v>_EW1IP</v>
      </c>
      <c r="O2860" s="36" t="s">
        <v>4307</v>
      </c>
      <c r="P2860" s="36" t="s">
        <v>4315</v>
      </c>
      <c r="Q2860" s="36" t="s">
        <v>4316</v>
      </c>
    </row>
    <row r="2861" spans="1:17">
      <c r="A2861" s="36" t="s">
        <v>10848</v>
      </c>
      <c r="B2861" s="36" t="str">
        <f t="shared" si="220"/>
        <v>_15356</v>
      </c>
      <c r="C2861" s="36" t="s">
        <v>4322</v>
      </c>
      <c r="D2861" s="36" t="s">
        <v>4046</v>
      </c>
      <c r="E2861" s="36" t="str">
        <f t="shared" si="221"/>
        <v>_OACAD</v>
      </c>
      <c r="F2861" s="36" t="s">
        <v>4047</v>
      </c>
      <c r="G2861" s="36" t="s">
        <v>4302</v>
      </c>
      <c r="H2861" s="36" t="str">
        <f t="shared" si="222"/>
        <v>_SSALL</v>
      </c>
      <c r="I2861" s="36" t="s">
        <v>4303</v>
      </c>
      <c r="J2861" s="36" t="s">
        <v>4304</v>
      </c>
      <c r="K2861" s="36" t="str">
        <f t="shared" si="223"/>
        <v>_EWSUM</v>
      </c>
      <c r="L2861" s="36" t="s">
        <v>4305</v>
      </c>
      <c r="M2861" s="36" t="s">
        <v>4318</v>
      </c>
      <c r="N2861" s="36" t="str">
        <f t="shared" si="224"/>
        <v>_EWADM</v>
      </c>
      <c r="O2861" s="36" t="s">
        <v>4319</v>
      </c>
      <c r="P2861" s="36" t="s">
        <v>4320</v>
      </c>
      <c r="Q2861" s="36" t="s">
        <v>4321</v>
      </c>
    </row>
    <row r="2862" spans="1:17">
      <c r="A2862" s="36" t="s">
        <v>10849</v>
      </c>
      <c r="B2862" s="36" t="str">
        <f t="shared" si="220"/>
        <v>_15358</v>
      </c>
      <c r="C2862" s="36" t="s">
        <v>4323</v>
      </c>
      <c r="D2862" s="36" t="s">
        <v>4046</v>
      </c>
      <c r="E2862" s="36" t="str">
        <f t="shared" si="221"/>
        <v>_OACAD</v>
      </c>
      <c r="F2862" s="36" t="s">
        <v>4047</v>
      </c>
      <c r="G2862" s="36" t="s">
        <v>4302</v>
      </c>
      <c r="H2862" s="36" t="str">
        <f t="shared" si="222"/>
        <v>_SSALL</v>
      </c>
      <c r="I2862" s="36" t="s">
        <v>4303</v>
      </c>
      <c r="J2862" s="36" t="s">
        <v>4304</v>
      </c>
      <c r="K2862" s="36" t="str">
        <f t="shared" si="223"/>
        <v>_EWSUM</v>
      </c>
      <c r="L2862" s="36" t="s">
        <v>4305</v>
      </c>
      <c r="M2862" s="36" t="s">
        <v>4318</v>
      </c>
      <c r="N2862" s="36" t="str">
        <f t="shared" si="224"/>
        <v>_EWADM</v>
      </c>
      <c r="O2862" s="36" t="s">
        <v>4319</v>
      </c>
      <c r="P2862" s="36" t="s">
        <v>4320</v>
      </c>
      <c r="Q2862" s="36" t="s">
        <v>4321</v>
      </c>
    </row>
    <row r="2863" spans="1:17">
      <c r="A2863" s="36" t="s">
        <v>10850</v>
      </c>
      <c r="B2863" s="36" t="str">
        <f t="shared" si="220"/>
        <v>_15359</v>
      </c>
      <c r="C2863" s="36" t="s">
        <v>4324</v>
      </c>
      <c r="D2863" s="36" t="s">
        <v>4046</v>
      </c>
      <c r="E2863" s="36" t="str">
        <f t="shared" si="221"/>
        <v>_OACAD</v>
      </c>
      <c r="F2863" s="36" t="s">
        <v>4047</v>
      </c>
      <c r="G2863" s="36" t="s">
        <v>4302</v>
      </c>
      <c r="H2863" s="36" t="str">
        <f t="shared" si="222"/>
        <v>_SSALL</v>
      </c>
      <c r="I2863" s="36" t="s">
        <v>4303</v>
      </c>
      <c r="J2863" s="36" t="s">
        <v>4304</v>
      </c>
      <c r="K2863" s="36" t="str">
        <f t="shared" si="223"/>
        <v>_EWSUM</v>
      </c>
      <c r="L2863" s="36" t="s">
        <v>4305</v>
      </c>
      <c r="M2863" s="36" t="s">
        <v>4318</v>
      </c>
      <c r="N2863" s="36" t="str">
        <f t="shared" si="224"/>
        <v>_EWADM</v>
      </c>
      <c r="O2863" s="36" t="s">
        <v>4319</v>
      </c>
      <c r="P2863" s="36" t="s">
        <v>4320</v>
      </c>
      <c r="Q2863" s="36" t="s">
        <v>4321</v>
      </c>
    </row>
    <row r="2864" spans="1:17">
      <c r="A2864" s="36" t="s">
        <v>10851</v>
      </c>
      <c r="B2864" s="36" t="str">
        <f t="shared" si="220"/>
        <v>_15360</v>
      </c>
      <c r="C2864" s="36" t="s">
        <v>4325</v>
      </c>
      <c r="D2864" s="36" t="s">
        <v>4046</v>
      </c>
      <c r="E2864" s="36" t="str">
        <f t="shared" si="221"/>
        <v>_OACAD</v>
      </c>
      <c r="F2864" s="36" t="s">
        <v>4047</v>
      </c>
      <c r="G2864" s="36" t="s">
        <v>4302</v>
      </c>
      <c r="H2864" s="36" t="str">
        <f t="shared" si="222"/>
        <v>_SSALL</v>
      </c>
      <c r="I2864" s="36" t="s">
        <v>4303</v>
      </c>
      <c r="J2864" s="36" t="s">
        <v>4304</v>
      </c>
      <c r="K2864" s="36" t="str">
        <f t="shared" si="223"/>
        <v>_EWSUM</v>
      </c>
      <c r="L2864" s="36" t="s">
        <v>4305</v>
      </c>
      <c r="M2864" s="36" t="s">
        <v>4318</v>
      </c>
      <c r="N2864" s="36" t="str">
        <f t="shared" si="224"/>
        <v>_EWADM</v>
      </c>
      <c r="O2864" s="36" t="s">
        <v>4319</v>
      </c>
      <c r="P2864" s="36" t="s">
        <v>4320</v>
      </c>
      <c r="Q2864" s="36" t="s">
        <v>4321</v>
      </c>
    </row>
    <row r="2865" spans="1:17">
      <c r="A2865" s="36" t="s">
        <v>10852</v>
      </c>
      <c r="B2865" s="36" t="str">
        <f t="shared" si="220"/>
        <v>_15361</v>
      </c>
      <c r="C2865" s="36" t="s">
        <v>4326</v>
      </c>
      <c r="D2865" s="36" t="s">
        <v>4046</v>
      </c>
      <c r="E2865" s="36" t="str">
        <f t="shared" si="221"/>
        <v>_OACAD</v>
      </c>
      <c r="F2865" s="36" t="s">
        <v>4047</v>
      </c>
      <c r="G2865" s="36" t="s">
        <v>4302</v>
      </c>
      <c r="H2865" s="36" t="str">
        <f t="shared" si="222"/>
        <v>_SSALL</v>
      </c>
      <c r="I2865" s="36" t="s">
        <v>4303</v>
      </c>
      <c r="J2865" s="36" t="s">
        <v>4304</v>
      </c>
      <c r="K2865" s="36" t="str">
        <f t="shared" si="223"/>
        <v>_EWSUM</v>
      </c>
      <c r="L2865" s="36" t="s">
        <v>4305</v>
      </c>
      <c r="M2865" s="36" t="s">
        <v>4318</v>
      </c>
      <c r="N2865" s="36" t="str">
        <f t="shared" si="224"/>
        <v>_EWADM</v>
      </c>
      <c r="O2865" s="36" t="s">
        <v>4319</v>
      </c>
      <c r="P2865" s="36" t="s">
        <v>4320</v>
      </c>
      <c r="Q2865" s="36" t="s">
        <v>4321</v>
      </c>
    </row>
    <row r="2866" spans="1:17">
      <c r="A2866" s="36" t="s">
        <v>10853</v>
      </c>
      <c r="B2866" s="36" t="str">
        <f t="shared" si="220"/>
        <v>_15364</v>
      </c>
      <c r="C2866" s="36" t="s">
        <v>4327</v>
      </c>
      <c r="D2866" s="36" t="s">
        <v>4046</v>
      </c>
      <c r="E2866" s="36" t="str">
        <f t="shared" si="221"/>
        <v>_OACAD</v>
      </c>
      <c r="F2866" s="36" t="s">
        <v>4047</v>
      </c>
      <c r="G2866" s="36" t="s">
        <v>4302</v>
      </c>
      <c r="H2866" s="36" t="str">
        <f t="shared" si="222"/>
        <v>_SSALL</v>
      </c>
      <c r="I2866" s="36" t="s">
        <v>4303</v>
      </c>
      <c r="J2866" s="36" t="s">
        <v>4304</v>
      </c>
      <c r="K2866" s="36" t="str">
        <f t="shared" si="223"/>
        <v>_EWSUM</v>
      </c>
      <c r="L2866" s="36" t="s">
        <v>4305</v>
      </c>
      <c r="M2866" s="36" t="s">
        <v>4318</v>
      </c>
      <c r="N2866" s="36" t="str">
        <f t="shared" si="224"/>
        <v>_EWADM</v>
      </c>
      <c r="O2866" s="36" t="s">
        <v>4319</v>
      </c>
      <c r="P2866" s="36" t="s">
        <v>4320</v>
      </c>
      <c r="Q2866" s="36" t="s">
        <v>4321</v>
      </c>
    </row>
    <row r="2867" spans="1:17">
      <c r="A2867" s="36" t="s">
        <v>10854</v>
      </c>
      <c r="B2867" s="36" t="str">
        <f t="shared" si="220"/>
        <v>_15390</v>
      </c>
      <c r="C2867" s="36" t="s">
        <v>4328</v>
      </c>
      <c r="D2867" s="36" t="s">
        <v>4046</v>
      </c>
      <c r="E2867" s="36" t="str">
        <f t="shared" si="221"/>
        <v>_OACAD</v>
      </c>
      <c r="F2867" s="36" t="s">
        <v>4047</v>
      </c>
      <c r="G2867" s="36" t="s">
        <v>4302</v>
      </c>
      <c r="H2867" s="36" t="str">
        <f t="shared" si="222"/>
        <v>_SSALL</v>
      </c>
      <c r="I2867" s="36" t="s">
        <v>4303</v>
      </c>
      <c r="J2867" s="36" t="s">
        <v>4304</v>
      </c>
      <c r="K2867" s="36" t="str">
        <f t="shared" si="223"/>
        <v>_EWSUM</v>
      </c>
      <c r="L2867" s="36" t="s">
        <v>4305</v>
      </c>
      <c r="M2867" s="36" t="s">
        <v>4318</v>
      </c>
      <c r="N2867" s="36" t="str">
        <f t="shared" si="224"/>
        <v>_EWADM</v>
      </c>
      <c r="O2867" s="36" t="s">
        <v>4319</v>
      </c>
      <c r="P2867" s="36" t="s">
        <v>4320</v>
      </c>
      <c r="Q2867" s="36" t="s">
        <v>4321</v>
      </c>
    </row>
    <row r="2868" spans="1:17">
      <c r="A2868" s="36" t="s">
        <v>10855</v>
      </c>
      <c r="B2868" s="36" t="str">
        <f t="shared" si="220"/>
        <v>_15401</v>
      </c>
      <c r="C2868" s="36" t="s">
        <v>6620</v>
      </c>
      <c r="D2868" s="36" t="s">
        <v>4046</v>
      </c>
      <c r="E2868" s="36" t="str">
        <f t="shared" si="221"/>
        <v>_OACAD</v>
      </c>
      <c r="F2868" s="36" t="s">
        <v>4047</v>
      </c>
      <c r="G2868" s="36" t="s">
        <v>4302</v>
      </c>
      <c r="H2868" s="36" t="str">
        <f t="shared" si="222"/>
        <v>_SSALL</v>
      </c>
      <c r="I2868" s="36" t="s">
        <v>4303</v>
      </c>
      <c r="J2868" s="36" t="s">
        <v>4304</v>
      </c>
      <c r="K2868" s="36" t="str">
        <f t="shared" si="223"/>
        <v>_EWSUM</v>
      </c>
      <c r="L2868" s="36" t="s">
        <v>4305</v>
      </c>
      <c r="M2868" s="36" t="s">
        <v>4329</v>
      </c>
      <c r="N2868" s="36" t="str">
        <f t="shared" si="224"/>
        <v>_EWINS</v>
      </c>
      <c r="O2868" s="36" t="s">
        <v>4330</v>
      </c>
      <c r="P2868" s="36" t="s">
        <v>4331</v>
      </c>
      <c r="Q2868" s="36" t="s">
        <v>4332</v>
      </c>
    </row>
    <row r="2869" spans="1:17">
      <c r="A2869" s="36" t="s">
        <v>10856</v>
      </c>
      <c r="B2869" s="36" t="str">
        <f t="shared" si="220"/>
        <v>_15410</v>
      </c>
      <c r="C2869" s="36" t="s">
        <v>4333</v>
      </c>
      <c r="D2869" s="36" t="s">
        <v>4046</v>
      </c>
      <c r="E2869" s="36" t="str">
        <f t="shared" si="221"/>
        <v>_OACAD</v>
      </c>
      <c r="F2869" s="36" t="s">
        <v>4047</v>
      </c>
      <c r="G2869" s="36" t="s">
        <v>4302</v>
      </c>
      <c r="H2869" s="36" t="str">
        <f t="shared" si="222"/>
        <v>_SSALL</v>
      </c>
      <c r="I2869" s="36" t="s">
        <v>4303</v>
      </c>
      <c r="J2869" s="36" t="s">
        <v>4304</v>
      </c>
      <c r="K2869" s="36" t="str">
        <f t="shared" si="223"/>
        <v>_EWSUM</v>
      </c>
      <c r="L2869" s="36" t="s">
        <v>4305</v>
      </c>
      <c r="M2869" s="36" t="s">
        <v>4329</v>
      </c>
      <c r="N2869" s="36" t="str">
        <f t="shared" si="224"/>
        <v>_EWINS</v>
      </c>
      <c r="O2869" s="36" t="s">
        <v>4330</v>
      </c>
      <c r="P2869" s="36" t="s">
        <v>4331</v>
      </c>
      <c r="Q2869" s="36" t="s">
        <v>4332</v>
      </c>
    </row>
    <row r="2870" spans="1:17">
      <c r="A2870" s="36" t="s">
        <v>10857</v>
      </c>
      <c r="B2870" s="36" t="str">
        <f t="shared" si="220"/>
        <v>_15411</v>
      </c>
      <c r="C2870" s="36" t="s">
        <v>4334</v>
      </c>
      <c r="D2870" s="36" t="s">
        <v>4046</v>
      </c>
      <c r="E2870" s="36" t="str">
        <f t="shared" si="221"/>
        <v>_OACAD</v>
      </c>
      <c r="F2870" s="36" t="s">
        <v>4047</v>
      </c>
      <c r="G2870" s="36" t="s">
        <v>4302</v>
      </c>
      <c r="H2870" s="36" t="str">
        <f t="shared" si="222"/>
        <v>_SSALL</v>
      </c>
      <c r="I2870" s="36" t="s">
        <v>4303</v>
      </c>
      <c r="J2870" s="36" t="s">
        <v>4304</v>
      </c>
      <c r="K2870" s="36" t="str">
        <f t="shared" si="223"/>
        <v>_EWSUM</v>
      </c>
      <c r="L2870" s="36" t="s">
        <v>4305</v>
      </c>
      <c r="M2870" s="36" t="s">
        <v>4329</v>
      </c>
      <c r="N2870" s="36" t="str">
        <f t="shared" si="224"/>
        <v>_EWINS</v>
      </c>
      <c r="O2870" s="36" t="s">
        <v>4330</v>
      </c>
      <c r="P2870" s="36" t="s">
        <v>4331</v>
      </c>
      <c r="Q2870" s="36" t="s">
        <v>4332</v>
      </c>
    </row>
    <row r="2871" spans="1:17">
      <c r="A2871" s="36" t="s">
        <v>10858</v>
      </c>
      <c r="B2871" s="36" t="str">
        <f t="shared" si="220"/>
        <v>_15412</v>
      </c>
      <c r="C2871" s="36" t="s">
        <v>4335</v>
      </c>
      <c r="D2871" s="36" t="s">
        <v>4046</v>
      </c>
      <c r="E2871" s="36" t="str">
        <f t="shared" si="221"/>
        <v>_OACAD</v>
      </c>
      <c r="F2871" s="36" t="s">
        <v>4047</v>
      </c>
      <c r="G2871" s="36" t="s">
        <v>4302</v>
      </c>
      <c r="H2871" s="36" t="str">
        <f t="shared" si="222"/>
        <v>_SSALL</v>
      </c>
      <c r="I2871" s="36" t="s">
        <v>4303</v>
      </c>
      <c r="J2871" s="36" t="s">
        <v>4304</v>
      </c>
      <c r="K2871" s="36" t="str">
        <f t="shared" si="223"/>
        <v>_EWSUM</v>
      </c>
      <c r="L2871" s="36" t="s">
        <v>4305</v>
      </c>
      <c r="M2871" s="36" t="s">
        <v>4329</v>
      </c>
      <c r="N2871" s="36" t="str">
        <f t="shared" si="224"/>
        <v>_EWINS</v>
      </c>
      <c r="O2871" s="36" t="s">
        <v>4330</v>
      </c>
      <c r="P2871" s="36" t="s">
        <v>4331</v>
      </c>
      <c r="Q2871" s="36" t="s">
        <v>4332</v>
      </c>
    </row>
    <row r="2872" spans="1:17">
      <c r="A2872" s="36" t="s">
        <v>10859</v>
      </c>
      <c r="B2872" s="36" t="str">
        <f t="shared" si="220"/>
        <v>_15413</v>
      </c>
      <c r="C2872" s="36" t="s">
        <v>4336</v>
      </c>
      <c r="D2872" s="36" t="s">
        <v>4046</v>
      </c>
      <c r="E2872" s="36" t="str">
        <f t="shared" si="221"/>
        <v>_OACAD</v>
      </c>
      <c r="F2872" s="36" t="s">
        <v>4047</v>
      </c>
      <c r="G2872" s="36" t="s">
        <v>4302</v>
      </c>
      <c r="H2872" s="36" t="str">
        <f t="shared" si="222"/>
        <v>_SSALL</v>
      </c>
      <c r="I2872" s="36" t="s">
        <v>4303</v>
      </c>
      <c r="J2872" s="36" t="s">
        <v>4304</v>
      </c>
      <c r="K2872" s="36" t="str">
        <f t="shared" si="223"/>
        <v>_EWSUM</v>
      </c>
      <c r="L2872" s="36" t="s">
        <v>4305</v>
      </c>
      <c r="M2872" s="36" t="s">
        <v>4329</v>
      </c>
      <c r="N2872" s="36" t="str">
        <f t="shared" si="224"/>
        <v>_EWINS</v>
      </c>
      <c r="O2872" s="36" t="s">
        <v>4330</v>
      </c>
      <c r="P2872" s="36" t="s">
        <v>4331</v>
      </c>
      <c r="Q2872" s="36" t="s">
        <v>4332</v>
      </c>
    </row>
    <row r="2873" spans="1:17">
      <c r="A2873" s="36" t="s">
        <v>10860</v>
      </c>
      <c r="B2873" s="36" t="str">
        <f t="shared" si="220"/>
        <v>_15414</v>
      </c>
      <c r="C2873" s="36" t="s">
        <v>4337</v>
      </c>
      <c r="D2873" s="36" t="s">
        <v>4046</v>
      </c>
      <c r="E2873" s="36" t="str">
        <f t="shared" si="221"/>
        <v>_OACAD</v>
      </c>
      <c r="F2873" s="36" t="s">
        <v>4047</v>
      </c>
      <c r="G2873" s="36" t="s">
        <v>4302</v>
      </c>
      <c r="H2873" s="36" t="str">
        <f t="shared" si="222"/>
        <v>_SSALL</v>
      </c>
      <c r="I2873" s="36" t="s">
        <v>4303</v>
      </c>
      <c r="J2873" s="36" t="s">
        <v>4304</v>
      </c>
      <c r="K2873" s="36" t="str">
        <f t="shared" si="223"/>
        <v>_EWSUM</v>
      </c>
      <c r="L2873" s="36" t="s">
        <v>4305</v>
      </c>
      <c r="M2873" s="36" t="s">
        <v>4329</v>
      </c>
      <c r="N2873" s="36" t="str">
        <f t="shared" si="224"/>
        <v>_EWINS</v>
      </c>
      <c r="O2873" s="36" t="s">
        <v>4330</v>
      </c>
      <c r="P2873" s="36" t="s">
        <v>4331</v>
      </c>
      <c r="Q2873" s="36" t="s">
        <v>4332</v>
      </c>
    </row>
    <row r="2874" spans="1:17">
      <c r="A2874" s="36" t="s">
        <v>10861</v>
      </c>
      <c r="B2874" s="36" t="str">
        <f t="shared" si="220"/>
        <v>_15415</v>
      </c>
      <c r="C2874" s="36" t="s">
        <v>4338</v>
      </c>
      <c r="D2874" s="36" t="s">
        <v>4046</v>
      </c>
      <c r="E2874" s="36" t="str">
        <f t="shared" si="221"/>
        <v>_OACAD</v>
      </c>
      <c r="F2874" s="36" t="s">
        <v>4047</v>
      </c>
      <c r="G2874" s="36" t="s">
        <v>4302</v>
      </c>
      <c r="H2874" s="36" t="str">
        <f t="shared" si="222"/>
        <v>_SSALL</v>
      </c>
      <c r="I2874" s="36" t="s">
        <v>4303</v>
      </c>
      <c r="J2874" s="36" t="s">
        <v>4304</v>
      </c>
      <c r="K2874" s="36" t="str">
        <f t="shared" si="223"/>
        <v>_EWSUM</v>
      </c>
      <c r="L2874" s="36" t="s">
        <v>4305</v>
      </c>
      <c r="M2874" s="36" t="s">
        <v>4329</v>
      </c>
      <c r="N2874" s="36" t="str">
        <f t="shared" si="224"/>
        <v>_EWINS</v>
      </c>
      <c r="O2874" s="36" t="s">
        <v>4330</v>
      </c>
      <c r="P2874" s="36" t="s">
        <v>4331</v>
      </c>
      <c r="Q2874" s="36" t="s">
        <v>4332</v>
      </c>
    </row>
    <row r="2875" spans="1:17">
      <c r="A2875" s="36" t="s">
        <v>10862</v>
      </c>
      <c r="B2875" s="36" t="str">
        <f t="shared" si="220"/>
        <v>_15416</v>
      </c>
      <c r="C2875" s="36" t="s">
        <v>4339</v>
      </c>
      <c r="D2875" s="36" t="s">
        <v>4046</v>
      </c>
      <c r="E2875" s="36" t="str">
        <f t="shared" si="221"/>
        <v>_OACAD</v>
      </c>
      <c r="F2875" s="36" t="s">
        <v>4047</v>
      </c>
      <c r="G2875" s="36" t="s">
        <v>4302</v>
      </c>
      <c r="H2875" s="36" t="str">
        <f t="shared" si="222"/>
        <v>_SSALL</v>
      </c>
      <c r="I2875" s="36" t="s">
        <v>4303</v>
      </c>
      <c r="J2875" s="36" t="s">
        <v>4304</v>
      </c>
      <c r="K2875" s="36" t="str">
        <f t="shared" si="223"/>
        <v>_EWSUM</v>
      </c>
      <c r="L2875" s="36" t="s">
        <v>4305</v>
      </c>
      <c r="M2875" s="36" t="s">
        <v>4329</v>
      </c>
      <c r="N2875" s="36" t="str">
        <f t="shared" si="224"/>
        <v>_EWINS</v>
      </c>
      <c r="O2875" s="36" t="s">
        <v>4330</v>
      </c>
      <c r="P2875" s="36" t="s">
        <v>4331</v>
      </c>
      <c r="Q2875" s="36" t="s">
        <v>4332</v>
      </c>
    </row>
    <row r="2876" spans="1:17">
      <c r="A2876" s="36" t="s">
        <v>10863</v>
      </c>
      <c r="B2876" s="36" t="str">
        <f t="shared" si="220"/>
        <v>_15417</v>
      </c>
      <c r="C2876" s="36" t="s">
        <v>4340</v>
      </c>
      <c r="D2876" s="36" t="s">
        <v>4046</v>
      </c>
      <c r="E2876" s="36" t="str">
        <f t="shared" si="221"/>
        <v>_OACAD</v>
      </c>
      <c r="F2876" s="36" t="s">
        <v>4047</v>
      </c>
      <c r="G2876" s="36" t="s">
        <v>4302</v>
      </c>
      <c r="H2876" s="36" t="str">
        <f t="shared" si="222"/>
        <v>_SSALL</v>
      </c>
      <c r="I2876" s="36" t="s">
        <v>4303</v>
      </c>
      <c r="J2876" s="36" t="s">
        <v>4304</v>
      </c>
      <c r="K2876" s="36" t="str">
        <f t="shared" si="223"/>
        <v>_EWSUM</v>
      </c>
      <c r="L2876" s="36" t="s">
        <v>4305</v>
      </c>
      <c r="M2876" s="36" t="s">
        <v>4329</v>
      </c>
      <c r="N2876" s="36" t="str">
        <f t="shared" si="224"/>
        <v>_EWINS</v>
      </c>
      <c r="O2876" s="36" t="s">
        <v>4330</v>
      </c>
      <c r="P2876" s="36" t="s">
        <v>4331</v>
      </c>
      <c r="Q2876" s="36" t="s">
        <v>4332</v>
      </c>
    </row>
    <row r="2877" spans="1:17">
      <c r="A2877" s="36" t="s">
        <v>10864</v>
      </c>
      <c r="B2877" s="36" t="str">
        <f t="shared" si="220"/>
        <v>_15418</v>
      </c>
      <c r="C2877" s="36" t="s">
        <v>4341</v>
      </c>
      <c r="D2877" s="36" t="s">
        <v>4046</v>
      </c>
      <c r="E2877" s="36" t="str">
        <f t="shared" si="221"/>
        <v>_OACAD</v>
      </c>
      <c r="F2877" s="36" t="s">
        <v>4047</v>
      </c>
      <c r="G2877" s="36" t="s">
        <v>4302</v>
      </c>
      <c r="H2877" s="36" t="str">
        <f t="shared" si="222"/>
        <v>_SSALL</v>
      </c>
      <c r="I2877" s="36" t="s">
        <v>4303</v>
      </c>
      <c r="J2877" s="36" t="s">
        <v>4304</v>
      </c>
      <c r="K2877" s="36" t="str">
        <f t="shared" si="223"/>
        <v>_EWSUM</v>
      </c>
      <c r="L2877" s="36" t="s">
        <v>4305</v>
      </c>
      <c r="M2877" s="36" t="s">
        <v>4329</v>
      </c>
      <c r="N2877" s="36" t="str">
        <f t="shared" si="224"/>
        <v>_EWINS</v>
      </c>
      <c r="O2877" s="36" t="s">
        <v>4330</v>
      </c>
      <c r="P2877" s="36" t="s">
        <v>4331</v>
      </c>
      <c r="Q2877" s="36" t="s">
        <v>4332</v>
      </c>
    </row>
    <row r="2878" spans="1:17">
      <c r="A2878" s="36" t="s">
        <v>10865</v>
      </c>
      <c r="B2878" s="36" t="str">
        <f t="shared" si="220"/>
        <v>_15419</v>
      </c>
      <c r="C2878" s="36" t="s">
        <v>4342</v>
      </c>
      <c r="D2878" s="36" t="s">
        <v>4046</v>
      </c>
      <c r="E2878" s="36" t="str">
        <f t="shared" si="221"/>
        <v>_OACAD</v>
      </c>
      <c r="F2878" s="36" t="s">
        <v>4047</v>
      </c>
      <c r="G2878" s="36" t="s">
        <v>4302</v>
      </c>
      <c r="H2878" s="36" t="str">
        <f t="shared" si="222"/>
        <v>_SSALL</v>
      </c>
      <c r="I2878" s="36" t="s">
        <v>4303</v>
      </c>
      <c r="J2878" s="36" t="s">
        <v>4304</v>
      </c>
      <c r="K2878" s="36" t="str">
        <f t="shared" si="223"/>
        <v>_EWSUM</v>
      </c>
      <c r="L2878" s="36" t="s">
        <v>4305</v>
      </c>
      <c r="M2878" s="36" t="s">
        <v>4329</v>
      </c>
      <c r="N2878" s="36" t="str">
        <f t="shared" si="224"/>
        <v>_EWINS</v>
      </c>
      <c r="O2878" s="36" t="s">
        <v>4330</v>
      </c>
      <c r="P2878" s="36" t="s">
        <v>4331</v>
      </c>
      <c r="Q2878" s="36" t="s">
        <v>4332</v>
      </c>
    </row>
    <row r="2879" spans="1:17">
      <c r="A2879" s="36" t="s">
        <v>10866</v>
      </c>
      <c r="B2879" s="36" t="str">
        <f t="shared" si="220"/>
        <v>_15420</v>
      </c>
      <c r="C2879" s="36" t="s">
        <v>4343</v>
      </c>
      <c r="D2879" s="36" t="s">
        <v>4046</v>
      </c>
      <c r="E2879" s="36" t="str">
        <f t="shared" si="221"/>
        <v>_OACAD</v>
      </c>
      <c r="F2879" s="36" t="s">
        <v>4047</v>
      </c>
      <c r="G2879" s="36" t="s">
        <v>4302</v>
      </c>
      <c r="H2879" s="36" t="str">
        <f t="shared" si="222"/>
        <v>_SSALL</v>
      </c>
      <c r="I2879" s="36" t="s">
        <v>4303</v>
      </c>
      <c r="J2879" s="36" t="s">
        <v>4304</v>
      </c>
      <c r="K2879" s="36" t="str">
        <f t="shared" si="223"/>
        <v>_EWSUM</v>
      </c>
      <c r="L2879" s="36" t="s">
        <v>4305</v>
      </c>
      <c r="M2879" s="36" t="s">
        <v>4329</v>
      </c>
      <c r="N2879" s="36" t="str">
        <f t="shared" si="224"/>
        <v>_EWINS</v>
      </c>
      <c r="O2879" s="36" t="s">
        <v>4330</v>
      </c>
      <c r="P2879" s="36" t="s">
        <v>4331</v>
      </c>
      <c r="Q2879" s="36" t="s">
        <v>4332</v>
      </c>
    </row>
    <row r="2880" spans="1:17">
      <c r="A2880" s="36" t="s">
        <v>10867</v>
      </c>
      <c r="B2880" s="36" t="str">
        <f t="shared" si="220"/>
        <v>_15421</v>
      </c>
      <c r="C2880" s="36" t="s">
        <v>4344</v>
      </c>
      <c r="D2880" s="36" t="s">
        <v>4046</v>
      </c>
      <c r="E2880" s="36" t="str">
        <f t="shared" si="221"/>
        <v>_OACAD</v>
      </c>
      <c r="F2880" s="36" t="s">
        <v>4047</v>
      </c>
      <c r="G2880" s="36" t="s">
        <v>4302</v>
      </c>
      <c r="H2880" s="36" t="str">
        <f t="shared" si="222"/>
        <v>_SSALL</v>
      </c>
      <c r="I2880" s="36" t="s">
        <v>4303</v>
      </c>
      <c r="J2880" s="36" t="s">
        <v>4304</v>
      </c>
      <c r="K2880" s="36" t="str">
        <f t="shared" si="223"/>
        <v>_EWSUM</v>
      </c>
      <c r="L2880" s="36" t="s">
        <v>4305</v>
      </c>
      <c r="M2880" s="36" t="s">
        <v>4329</v>
      </c>
      <c r="N2880" s="36" t="str">
        <f t="shared" si="224"/>
        <v>_EWINS</v>
      </c>
      <c r="O2880" s="36" t="s">
        <v>4330</v>
      </c>
      <c r="P2880" s="36" t="s">
        <v>4331</v>
      </c>
      <c r="Q2880" s="36" t="s">
        <v>4332</v>
      </c>
    </row>
    <row r="2881" spans="1:17">
      <c r="A2881" s="36" t="s">
        <v>10868</v>
      </c>
      <c r="B2881" s="36" t="str">
        <f t="shared" si="220"/>
        <v>_15422</v>
      </c>
      <c r="C2881" s="36" t="s">
        <v>4345</v>
      </c>
      <c r="D2881" s="36" t="s">
        <v>4046</v>
      </c>
      <c r="E2881" s="36" t="str">
        <f t="shared" si="221"/>
        <v>_OACAD</v>
      </c>
      <c r="F2881" s="36" t="s">
        <v>4047</v>
      </c>
      <c r="G2881" s="36" t="s">
        <v>4302</v>
      </c>
      <c r="H2881" s="36" t="str">
        <f t="shared" si="222"/>
        <v>_SSALL</v>
      </c>
      <c r="I2881" s="36" t="s">
        <v>4303</v>
      </c>
      <c r="J2881" s="36" t="s">
        <v>4304</v>
      </c>
      <c r="K2881" s="36" t="str">
        <f t="shared" si="223"/>
        <v>_EWSUM</v>
      </c>
      <c r="L2881" s="36" t="s">
        <v>4305</v>
      </c>
      <c r="M2881" s="36" t="s">
        <v>4329</v>
      </c>
      <c r="N2881" s="36" t="str">
        <f t="shared" si="224"/>
        <v>_EWINS</v>
      </c>
      <c r="O2881" s="36" t="s">
        <v>4330</v>
      </c>
      <c r="P2881" s="36" t="s">
        <v>4331</v>
      </c>
      <c r="Q2881" s="36" t="s">
        <v>4332</v>
      </c>
    </row>
    <row r="2882" spans="1:17">
      <c r="A2882" s="36" t="s">
        <v>10869</v>
      </c>
      <c r="B2882" s="36" t="str">
        <f t="shared" si="220"/>
        <v>_15423</v>
      </c>
      <c r="C2882" s="36" t="s">
        <v>4346</v>
      </c>
      <c r="D2882" s="36" t="s">
        <v>4046</v>
      </c>
      <c r="E2882" s="36" t="str">
        <f t="shared" si="221"/>
        <v>_OACAD</v>
      </c>
      <c r="F2882" s="36" t="s">
        <v>4047</v>
      </c>
      <c r="G2882" s="36" t="s">
        <v>4302</v>
      </c>
      <c r="H2882" s="36" t="str">
        <f t="shared" si="222"/>
        <v>_SSALL</v>
      </c>
      <c r="I2882" s="36" t="s">
        <v>4303</v>
      </c>
      <c r="J2882" s="36" t="s">
        <v>4304</v>
      </c>
      <c r="K2882" s="36" t="str">
        <f t="shared" si="223"/>
        <v>_EWSUM</v>
      </c>
      <c r="L2882" s="36" t="s">
        <v>4305</v>
      </c>
      <c r="M2882" s="36" t="s">
        <v>4329</v>
      </c>
      <c r="N2882" s="36" t="str">
        <f t="shared" si="224"/>
        <v>_EWINS</v>
      </c>
      <c r="O2882" s="36" t="s">
        <v>4330</v>
      </c>
      <c r="P2882" s="36" t="s">
        <v>4331</v>
      </c>
      <c r="Q2882" s="36" t="s">
        <v>4332</v>
      </c>
    </row>
    <row r="2883" spans="1:17">
      <c r="A2883" s="36" t="s">
        <v>10870</v>
      </c>
      <c r="B2883" s="36" t="str">
        <f t="shared" si="220"/>
        <v>_15424</v>
      </c>
      <c r="C2883" s="36" t="s">
        <v>4347</v>
      </c>
      <c r="D2883" s="36" t="s">
        <v>4046</v>
      </c>
      <c r="E2883" s="36" t="str">
        <f t="shared" si="221"/>
        <v>_OACAD</v>
      </c>
      <c r="F2883" s="36" t="s">
        <v>4047</v>
      </c>
      <c r="G2883" s="36" t="s">
        <v>4302</v>
      </c>
      <c r="H2883" s="36" t="str">
        <f t="shared" si="222"/>
        <v>_SSALL</v>
      </c>
      <c r="I2883" s="36" t="s">
        <v>4303</v>
      </c>
      <c r="J2883" s="36" t="s">
        <v>4304</v>
      </c>
      <c r="K2883" s="36" t="str">
        <f t="shared" si="223"/>
        <v>_EWSUM</v>
      </c>
      <c r="L2883" s="36" t="s">
        <v>4305</v>
      </c>
      <c r="M2883" s="36" t="s">
        <v>4329</v>
      </c>
      <c r="N2883" s="36" t="str">
        <f t="shared" si="224"/>
        <v>_EWINS</v>
      </c>
      <c r="O2883" s="36" t="s">
        <v>4330</v>
      </c>
      <c r="P2883" s="36" t="s">
        <v>4331</v>
      </c>
      <c r="Q2883" s="36" t="s">
        <v>4332</v>
      </c>
    </row>
    <row r="2884" spans="1:17">
      <c r="A2884" s="36" t="s">
        <v>10871</v>
      </c>
      <c r="B2884" s="36" t="str">
        <f t="shared" ref="B2884:B2947" si="225">"_"&amp;A2884</f>
        <v>_15426</v>
      </c>
      <c r="C2884" s="36" t="s">
        <v>4348</v>
      </c>
      <c r="D2884" s="36" t="s">
        <v>4046</v>
      </c>
      <c r="E2884" s="36" t="str">
        <f t="shared" ref="E2884:E2947" si="226">"_"&amp;D2884</f>
        <v>_OACAD</v>
      </c>
      <c r="F2884" s="36" t="s">
        <v>4047</v>
      </c>
      <c r="G2884" s="36" t="s">
        <v>4302</v>
      </c>
      <c r="H2884" s="36" t="str">
        <f t="shared" ref="H2884:H2947" si="227">"_"&amp;G2884</f>
        <v>_SSALL</v>
      </c>
      <c r="I2884" s="36" t="s">
        <v>4303</v>
      </c>
      <c r="J2884" s="36" t="s">
        <v>4304</v>
      </c>
      <c r="K2884" s="36" t="str">
        <f t="shared" ref="K2884:K2947" si="228">"_"&amp;J2884</f>
        <v>_EWSUM</v>
      </c>
      <c r="L2884" s="36" t="s">
        <v>4305</v>
      </c>
      <c r="M2884" s="36" t="s">
        <v>4329</v>
      </c>
      <c r="N2884" s="36" t="str">
        <f t="shared" ref="N2884:N2947" si="229">"_"&amp;M2884</f>
        <v>_EWINS</v>
      </c>
      <c r="O2884" s="36" t="s">
        <v>4330</v>
      </c>
      <c r="P2884" s="36" t="s">
        <v>4331</v>
      </c>
      <c r="Q2884" s="36" t="s">
        <v>4332</v>
      </c>
    </row>
    <row r="2885" spans="1:17">
      <c r="A2885" s="36" t="s">
        <v>10872</v>
      </c>
      <c r="B2885" s="36" t="str">
        <f t="shared" si="225"/>
        <v>_15427</v>
      </c>
      <c r="C2885" s="36" t="s">
        <v>4349</v>
      </c>
      <c r="D2885" s="36" t="s">
        <v>4046</v>
      </c>
      <c r="E2885" s="36" t="str">
        <f t="shared" si="226"/>
        <v>_OACAD</v>
      </c>
      <c r="F2885" s="36" t="s">
        <v>4047</v>
      </c>
      <c r="G2885" s="36" t="s">
        <v>4302</v>
      </c>
      <c r="H2885" s="36" t="str">
        <f t="shared" si="227"/>
        <v>_SSALL</v>
      </c>
      <c r="I2885" s="36" t="s">
        <v>4303</v>
      </c>
      <c r="J2885" s="36" t="s">
        <v>4304</v>
      </c>
      <c r="K2885" s="36" t="str">
        <f t="shared" si="228"/>
        <v>_EWSUM</v>
      </c>
      <c r="L2885" s="36" t="s">
        <v>4305</v>
      </c>
      <c r="M2885" s="36" t="s">
        <v>4329</v>
      </c>
      <c r="N2885" s="36" t="str">
        <f t="shared" si="229"/>
        <v>_EWINS</v>
      </c>
      <c r="O2885" s="36" t="s">
        <v>4330</v>
      </c>
      <c r="P2885" s="36" t="s">
        <v>4331</v>
      </c>
      <c r="Q2885" s="36" t="s">
        <v>4332</v>
      </c>
    </row>
    <row r="2886" spans="1:17">
      <c r="A2886" s="36" t="s">
        <v>10873</v>
      </c>
      <c r="B2886" s="36" t="str">
        <f t="shared" si="225"/>
        <v>_15428</v>
      </c>
      <c r="C2886" s="36" t="s">
        <v>4350</v>
      </c>
      <c r="D2886" s="36" t="s">
        <v>4046</v>
      </c>
      <c r="E2886" s="36" t="str">
        <f t="shared" si="226"/>
        <v>_OACAD</v>
      </c>
      <c r="F2886" s="36" t="s">
        <v>4047</v>
      </c>
      <c r="G2886" s="36" t="s">
        <v>4302</v>
      </c>
      <c r="H2886" s="36" t="str">
        <f t="shared" si="227"/>
        <v>_SSALL</v>
      </c>
      <c r="I2886" s="36" t="s">
        <v>4303</v>
      </c>
      <c r="J2886" s="36" t="s">
        <v>4304</v>
      </c>
      <c r="K2886" s="36" t="str">
        <f t="shared" si="228"/>
        <v>_EWSUM</v>
      </c>
      <c r="L2886" s="36" t="s">
        <v>4305</v>
      </c>
      <c r="M2886" s="36" t="s">
        <v>4329</v>
      </c>
      <c r="N2886" s="36" t="str">
        <f t="shared" si="229"/>
        <v>_EWINS</v>
      </c>
      <c r="O2886" s="36" t="s">
        <v>4330</v>
      </c>
      <c r="P2886" s="36" t="s">
        <v>4331</v>
      </c>
      <c r="Q2886" s="36" t="s">
        <v>4332</v>
      </c>
    </row>
    <row r="2887" spans="1:17">
      <c r="A2887" s="36" t="s">
        <v>10874</v>
      </c>
      <c r="B2887" s="36" t="str">
        <f t="shared" si="225"/>
        <v>_15429</v>
      </c>
      <c r="C2887" s="36" t="s">
        <v>4351</v>
      </c>
      <c r="D2887" s="36" t="s">
        <v>4046</v>
      </c>
      <c r="E2887" s="36" t="str">
        <f t="shared" si="226"/>
        <v>_OACAD</v>
      </c>
      <c r="F2887" s="36" t="s">
        <v>4047</v>
      </c>
      <c r="G2887" s="36" t="s">
        <v>4302</v>
      </c>
      <c r="H2887" s="36" t="str">
        <f t="shared" si="227"/>
        <v>_SSALL</v>
      </c>
      <c r="I2887" s="36" t="s">
        <v>4303</v>
      </c>
      <c r="J2887" s="36" t="s">
        <v>4304</v>
      </c>
      <c r="K2887" s="36" t="str">
        <f t="shared" si="228"/>
        <v>_EWSUM</v>
      </c>
      <c r="L2887" s="36" t="s">
        <v>4305</v>
      </c>
      <c r="M2887" s="36" t="s">
        <v>4329</v>
      </c>
      <c r="N2887" s="36" t="str">
        <f t="shared" si="229"/>
        <v>_EWINS</v>
      </c>
      <c r="O2887" s="36" t="s">
        <v>4330</v>
      </c>
      <c r="P2887" s="36" t="s">
        <v>4331</v>
      </c>
      <c r="Q2887" s="36" t="s">
        <v>4332</v>
      </c>
    </row>
    <row r="2888" spans="1:17">
      <c r="A2888" s="36" t="s">
        <v>10875</v>
      </c>
      <c r="B2888" s="36" t="str">
        <f t="shared" si="225"/>
        <v>_15430</v>
      </c>
      <c r="C2888" s="36" t="s">
        <v>4352</v>
      </c>
      <c r="D2888" s="36" t="s">
        <v>4046</v>
      </c>
      <c r="E2888" s="36" t="str">
        <f t="shared" si="226"/>
        <v>_OACAD</v>
      </c>
      <c r="F2888" s="36" t="s">
        <v>4047</v>
      </c>
      <c r="G2888" s="36" t="s">
        <v>4302</v>
      </c>
      <c r="H2888" s="36" t="str">
        <f t="shared" si="227"/>
        <v>_SSALL</v>
      </c>
      <c r="I2888" s="36" t="s">
        <v>4303</v>
      </c>
      <c r="J2888" s="36" t="s">
        <v>4304</v>
      </c>
      <c r="K2888" s="36" t="str">
        <f t="shared" si="228"/>
        <v>_EWSUM</v>
      </c>
      <c r="L2888" s="36" t="s">
        <v>4305</v>
      </c>
      <c r="M2888" s="36" t="s">
        <v>4329</v>
      </c>
      <c r="N2888" s="36" t="str">
        <f t="shared" si="229"/>
        <v>_EWINS</v>
      </c>
      <c r="O2888" s="36" t="s">
        <v>4330</v>
      </c>
      <c r="P2888" s="36" t="s">
        <v>4331</v>
      </c>
      <c r="Q2888" s="36" t="s">
        <v>4332</v>
      </c>
    </row>
    <row r="2889" spans="1:17">
      <c r="A2889" s="36" t="s">
        <v>10876</v>
      </c>
      <c r="B2889" s="36" t="str">
        <f t="shared" si="225"/>
        <v>_15432</v>
      </c>
      <c r="C2889" s="36" t="s">
        <v>4353</v>
      </c>
      <c r="D2889" s="36" t="s">
        <v>4046</v>
      </c>
      <c r="E2889" s="36" t="str">
        <f t="shared" si="226"/>
        <v>_OACAD</v>
      </c>
      <c r="F2889" s="36" t="s">
        <v>4047</v>
      </c>
      <c r="G2889" s="36" t="s">
        <v>4302</v>
      </c>
      <c r="H2889" s="36" t="str">
        <f t="shared" si="227"/>
        <v>_SSALL</v>
      </c>
      <c r="I2889" s="36" t="s">
        <v>4303</v>
      </c>
      <c r="J2889" s="36" t="s">
        <v>4304</v>
      </c>
      <c r="K2889" s="36" t="str">
        <f t="shared" si="228"/>
        <v>_EWSUM</v>
      </c>
      <c r="L2889" s="36" t="s">
        <v>4305</v>
      </c>
      <c r="M2889" s="36" t="s">
        <v>4329</v>
      </c>
      <c r="N2889" s="36" t="str">
        <f t="shared" si="229"/>
        <v>_EWINS</v>
      </c>
      <c r="O2889" s="36" t="s">
        <v>4330</v>
      </c>
      <c r="P2889" s="36" t="s">
        <v>4331</v>
      </c>
      <c r="Q2889" s="36" t="s">
        <v>4332</v>
      </c>
    </row>
    <row r="2890" spans="1:17">
      <c r="A2890" s="36" t="s">
        <v>10877</v>
      </c>
      <c r="B2890" s="36" t="str">
        <f t="shared" si="225"/>
        <v>_15433</v>
      </c>
      <c r="C2890" s="36" t="s">
        <v>4354</v>
      </c>
      <c r="D2890" s="36" t="s">
        <v>4046</v>
      </c>
      <c r="E2890" s="36" t="str">
        <f t="shared" si="226"/>
        <v>_OACAD</v>
      </c>
      <c r="F2890" s="36" t="s">
        <v>4047</v>
      </c>
      <c r="G2890" s="36" t="s">
        <v>4302</v>
      </c>
      <c r="H2890" s="36" t="str">
        <f t="shared" si="227"/>
        <v>_SSALL</v>
      </c>
      <c r="I2890" s="36" t="s">
        <v>4303</v>
      </c>
      <c r="J2890" s="36" t="s">
        <v>4304</v>
      </c>
      <c r="K2890" s="36" t="str">
        <f t="shared" si="228"/>
        <v>_EWSUM</v>
      </c>
      <c r="L2890" s="36" t="s">
        <v>4305</v>
      </c>
      <c r="M2890" s="36" t="s">
        <v>4329</v>
      </c>
      <c r="N2890" s="36" t="str">
        <f t="shared" si="229"/>
        <v>_EWINS</v>
      </c>
      <c r="O2890" s="36" t="s">
        <v>4330</v>
      </c>
      <c r="P2890" s="36" t="s">
        <v>4331</v>
      </c>
      <c r="Q2890" s="36" t="s">
        <v>4332</v>
      </c>
    </row>
    <row r="2891" spans="1:17">
      <c r="A2891" s="36" t="s">
        <v>10878</v>
      </c>
      <c r="B2891" s="36" t="str">
        <f t="shared" si="225"/>
        <v>_15434</v>
      </c>
      <c r="C2891" s="36" t="s">
        <v>4355</v>
      </c>
      <c r="D2891" s="36" t="s">
        <v>4046</v>
      </c>
      <c r="E2891" s="36" t="str">
        <f t="shared" si="226"/>
        <v>_OACAD</v>
      </c>
      <c r="F2891" s="36" t="s">
        <v>4047</v>
      </c>
      <c r="G2891" s="36" t="s">
        <v>4302</v>
      </c>
      <c r="H2891" s="36" t="str">
        <f t="shared" si="227"/>
        <v>_SSALL</v>
      </c>
      <c r="I2891" s="36" t="s">
        <v>4303</v>
      </c>
      <c r="J2891" s="36" t="s">
        <v>4304</v>
      </c>
      <c r="K2891" s="36" t="str">
        <f t="shared" si="228"/>
        <v>_EWSUM</v>
      </c>
      <c r="L2891" s="36" t="s">
        <v>4305</v>
      </c>
      <c r="M2891" s="36" t="s">
        <v>4329</v>
      </c>
      <c r="N2891" s="36" t="str">
        <f t="shared" si="229"/>
        <v>_EWINS</v>
      </c>
      <c r="O2891" s="36" t="s">
        <v>4330</v>
      </c>
      <c r="P2891" s="36" t="s">
        <v>4331</v>
      </c>
      <c r="Q2891" s="36" t="s">
        <v>4332</v>
      </c>
    </row>
    <row r="2892" spans="1:17">
      <c r="A2892" s="36" t="s">
        <v>10879</v>
      </c>
      <c r="B2892" s="36" t="str">
        <f t="shared" si="225"/>
        <v>_15435</v>
      </c>
      <c r="C2892" s="36" t="s">
        <v>4356</v>
      </c>
      <c r="D2892" s="36" t="s">
        <v>4046</v>
      </c>
      <c r="E2892" s="36" t="str">
        <f t="shared" si="226"/>
        <v>_OACAD</v>
      </c>
      <c r="F2892" s="36" t="s">
        <v>4047</v>
      </c>
      <c r="G2892" s="36" t="s">
        <v>4302</v>
      </c>
      <c r="H2892" s="36" t="str">
        <f t="shared" si="227"/>
        <v>_SSALL</v>
      </c>
      <c r="I2892" s="36" t="s">
        <v>4303</v>
      </c>
      <c r="J2892" s="36" t="s">
        <v>4304</v>
      </c>
      <c r="K2892" s="36" t="str">
        <f t="shared" si="228"/>
        <v>_EWSUM</v>
      </c>
      <c r="L2892" s="36" t="s">
        <v>4305</v>
      </c>
      <c r="M2892" s="36" t="s">
        <v>4329</v>
      </c>
      <c r="N2892" s="36" t="str">
        <f t="shared" si="229"/>
        <v>_EWINS</v>
      </c>
      <c r="O2892" s="36" t="s">
        <v>4330</v>
      </c>
      <c r="P2892" s="36" t="s">
        <v>4331</v>
      </c>
      <c r="Q2892" s="36" t="s">
        <v>4332</v>
      </c>
    </row>
    <row r="2893" spans="1:17">
      <c r="A2893" s="36" t="s">
        <v>10880</v>
      </c>
      <c r="B2893" s="36" t="str">
        <f t="shared" si="225"/>
        <v>_15436</v>
      </c>
      <c r="C2893" s="36" t="s">
        <v>4357</v>
      </c>
      <c r="D2893" s="36" t="s">
        <v>4046</v>
      </c>
      <c r="E2893" s="36" t="str">
        <f t="shared" si="226"/>
        <v>_OACAD</v>
      </c>
      <c r="F2893" s="36" t="s">
        <v>4047</v>
      </c>
      <c r="G2893" s="36" t="s">
        <v>4302</v>
      </c>
      <c r="H2893" s="36" t="str">
        <f t="shared" si="227"/>
        <v>_SSALL</v>
      </c>
      <c r="I2893" s="36" t="s">
        <v>4303</v>
      </c>
      <c r="J2893" s="36" t="s">
        <v>4304</v>
      </c>
      <c r="K2893" s="36" t="str">
        <f t="shared" si="228"/>
        <v>_EWSUM</v>
      </c>
      <c r="L2893" s="36" t="s">
        <v>4305</v>
      </c>
      <c r="M2893" s="36" t="s">
        <v>4329</v>
      </c>
      <c r="N2893" s="36" t="str">
        <f t="shared" si="229"/>
        <v>_EWINS</v>
      </c>
      <c r="O2893" s="36" t="s">
        <v>4330</v>
      </c>
      <c r="P2893" s="36" t="s">
        <v>4331</v>
      </c>
      <c r="Q2893" s="36" t="s">
        <v>4332</v>
      </c>
    </row>
    <row r="2894" spans="1:17">
      <c r="A2894" s="36" t="s">
        <v>10881</v>
      </c>
      <c r="B2894" s="36" t="str">
        <f t="shared" si="225"/>
        <v>_15437</v>
      </c>
      <c r="C2894" s="36" t="s">
        <v>4358</v>
      </c>
      <c r="D2894" s="36" t="s">
        <v>4046</v>
      </c>
      <c r="E2894" s="36" t="str">
        <f t="shared" si="226"/>
        <v>_OACAD</v>
      </c>
      <c r="F2894" s="36" t="s">
        <v>4047</v>
      </c>
      <c r="G2894" s="36" t="s">
        <v>4302</v>
      </c>
      <c r="H2894" s="36" t="str">
        <f t="shared" si="227"/>
        <v>_SSALL</v>
      </c>
      <c r="I2894" s="36" t="s">
        <v>4303</v>
      </c>
      <c r="J2894" s="36" t="s">
        <v>4304</v>
      </c>
      <c r="K2894" s="36" t="str">
        <f t="shared" si="228"/>
        <v>_EWSUM</v>
      </c>
      <c r="L2894" s="36" t="s">
        <v>4305</v>
      </c>
      <c r="M2894" s="36" t="s">
        <v>4329</v>
      </c>
      <c r="N2894" s="36" t="str">
        <f t="shared" si="229"/>
        <v>_EWINS</v>
      </c>
      <c r="O2894" s="36" t="s">
        <v>4330</v>
      </c>
      <c r="P2894" s="36" t="s">
        <v>4331</v>
      </c>
      <c r="Q2894" s="36" t="s">
        <v>4332</v>
      </c>
    </row>
    <row r="2895" spans="1:17">
      <c r="A2895" s="36" t="s">
        <v>10882</v>
      </c>
      <c r="B2895" s="36" t="str">
        <f t="shared" si="225"/>
        <v>_15438</v>
      </c>
      <c r="C2895" s="36" t="s">
        <v>4359</v>
      </c>
      <c r="D2895" s="36" t="s">
        <v>4046</v>
      </c>
      <c r="E2895" s="36" t="str">
        <f t="shared" si="226"/>
        <v>_OACAD</v>
      </c>
      <c r="F2895" s="36" t="s">
        <v>4047</v>
      </c>
      <c r="G2895" s="36" t="s">
        <v>4302</v>
      </c>
      <c r="H2895" s="36" t="str">
        <f t="shared" si="227"/>
        <v>_SSALL</v>
      </c>
      <c r="I2895" s="36" t="s">
        <v>4303</v>
      </c>
      <c r="J2895" s="36" t="s">
        <v>4304</v>
      </c>
      <c r="K2895" s="36" t="str">
        <f t="shared" si="228"/>
        <v>_EWSUM</v>
      </c>
      <c r="L2895" s="36" t="s">
        <v>4305</v>
      </c>
      <c r="M2895" s="36" t="s">
        <v>4329</v>
      </c>
      <c r="N2895" s="36" t="str">
        <f t="shared" si="229"/>
        <v>_EWINS</v>
      </c>
      <c r="O2895" s="36" t="s">
        <v>4330</v>
      </c>
      <c r="P2895" s="36" t="s">
        <v>4331</v>
      </c>
      <c r="Q2895" s="36" t="s">
        <v>4332</v>
      </c>
    </row>
    <row r="2896" spans="1:17">
      <c r="A2896" s="36" t="s">
        <v>10883</v>
      </c>
      <c r="B2896" s="36" t="str">
        <f t="shared" si="225"/>
        <v>_15439</v>
      </c>
      <c r="C2896" s="36" t="s">
        <v>4360</v>
      </c>
      <c r="D2896" s="36" t="s">
        <v>4046</v>
      </c>
      <c r="E2896" s="36" t="str">
        <f t="shared" si="226"/>
        <v>_OACAD</v>
      </c>
      <c r="F2896" s="36" t="s">
        <v>4047</v>
      </c>
      <c r="G2896" s="36" t="s">
        <v>4302</v>
      </c>
      <c r="H2896" s="36" t="str">
        <f t="shared" si="227"/>
        <v>_SSALL</v>
      </c>
      <c r="I2896" s="36" t="s">
        <v>4303</v>
      </c>
      <c r="J2896" s="36" t="s">
        <v>4304</v>
      </c>
      <c r="K2896" s="36" t="str">
        <f t="shared" si="228"/>
        <v>_EWSUM</v>
      </c>
      <c r="L2896" s="36" t="s">
        <v>4305</v>
      </c>
      <c r="M2896" s="36" t="s">
        <v>4329</v>
      </c>
      <c r="N2896" s="36" t="str">
        <f t="shared" si="229"/>
        <v>_EWINS</v>
      </c>
      <c r="O2896" s="36" t="s">
        <v>4330</v>
      </c>
      <c r="P2896" s="36" t="s">
        <v>4331</v>
      </c>
      <c r="Q2896" s="36" t="s">
        <v>4332</v>
      </c>
    </row>
    <row r="2897" spans="1:17">
      <c r="A2897" s="36" t="s">
        <v>10884</v>
      </c>
      <c r="B2897" s="36" t="str">
        <f t="shared" si="225"/>
        <v>_15440</v>
      </c>
      <c r="C2897" s="36" t="s">
        <v>4361</v>
      </c>
      <c r="D2897" s="36" t="s">
        <v>4046</v>
      </c>
      <c r="E2897" s="36" t="str">
        <f t="shared" si="226"/>
        <v>_OACAD</v>
      </c>
      <c r="F2897" s="36" t="s">
        <v>4047</v>
      </c>
      <c r="G2897" s="36" t="s">
        <v>4302</v>
      </c>
      <c r="H2897" s="36" t="str">
        <f t="shared" si="227"/>
        <v>_SSALL</v>
      </c>
      <c r="I2897" s="36" t="s">
        <v>4303</v>
      </c>
      <c r="J2897" s="36" t="s">
        <v>4304</v>
      </c>
      <c r="K2897" s="36" t="str">
        <f t="shared" si="228"/>
        <v>_EWSUM</v>
      </c>
      <c r="L2897" s="36" t="s">
        <v>4305</v>
      </c>
      <c r="M2897" s="36" t="s">
        <v>4329</v>
      </c>
      <c r="N2897" s="36" t="str">
        <f t="shared" si="229"/>
        <v>_EWINS</v>
      </c>
      <c r="O2897" s="36" t="s">
        <v>4330</v>
      </c>
      <c r="P2897" s="36" t="s">
        <v>4331</v>
      </c>
      <c r="Q2897" s="36" t="s">
        <v>4332</v>
      </c>
    </row>
    <row r="2898" spans="1:17">
      <c r="A2898" s="36" t="s">
        <v>10885</v>
      </c>
      <c r="B2898" s="36" t="str">
        <f t="shared" si="225"/>
        <v>_15441</v>
      </c>
      <c r="C2898" s="36" t="s">
        <v>4362</v>
      </c>
      <c r="D2898" s="36" t="s">
        <v>4046</v>
      </c>
      <c r="E2898" s="36" t="str">
        <f t="shared" si="226"/>
        <v>_OACAD</v>
      </c>
      <c r="F2898" s="36" t="s">
        <v>4047</v>
      </c>
      <c r="G2898" s="36" t="s">
        <v>4302</v>
      </c>
      <c r="H2898" s="36" t="str">
        <f t="shared" si="227"/>
        <v>_SSALL</v>
      </c>
      <c r="I2898" s="36" t="s">
        <v>4303</v>
      </c>
      <c r="J2898" s="36" t="s">
        <v>4304</v>
      </c>
      <c r="K2898" s="36" t="str">
        <f t="shared" si="228"/>
        <v>_EWSUM</v>
      </c>
      <c r="L2898" s="36" t="s">
        <v>4305</v>
      </c>
      <c r="M2898" s="36" t="s">
        <v>4329</v>
      </c>
      <c r="N2898" s="36" t="str">
        <f t="shared" si="229"/>
        <v>_EWINS</v>
      </c>
      <c r="O2898" s="36" t="s">
        <v>4330</v>
      </c>
      <c r="P2898" s="36" t="s">
        <v>4331</v>
      </c>
      <c r="Q2898" s="36" t="s">
        <v>4332</v>
      </c>
    </row>
    <row r="2899" spans="1:17">
      <c r="A2899" s="36" t="s">
        <v>10886</v>
      </c>
      <c r="B2899" s="36" t="str">
        <f t="shared" si="225"/>
        <v>_15442</v>
      </c>
      <c r="C2899" s="36" t="s">
        <v>4363</v>
      </c>
      <c r="D2899" s="36" t="s">
        <v>4046</v>
      </c>
      <c r="E2899" s="36" t="str">
        <f t="shared" si="226"/>
        <v>_OACAD</v>
      </c>
      <c r="F2899" s="36" t="s">
        <v>4047</v>
      </c>
      <c r="G2899" s="36" t="s">
        <v>4302</v>
      </c>
      <c r="H2899" s="36" t="str">
        <f t="shared" si="227"/>
        <v>_SSALL</v>
      </c>
      <c r="I2899" s="36" t="s">
        <v>4303</v>
      </c>
      <c r="J2899" s="36" t="s">
        <v>4304</v>
      </c>
      <c r="K2899" s="36" t="str">
        <f t="shared" si="228"/>
        <v>_EWSUM</v>
      </c>
      <c r="L2899" s="36" t="s">
        <v>4305</v>
      </c>
      <c r="M2899" s="36" t="s">
        <v>4329</v>
      </c>
      <c r="N2899" s="36" t="str">
        <f t="shared" si="229"/>
        <v>_EWINS</v>
      </c>
      <c r="O2899" s="36" t="s">
        <v>4330</v>
      </c>
      <c r="P2899" s="36" t="s">
        <v>4331</v>
      </c>
      <c r="Q2899" s="36" t="s">
        <v>4332</v>
      </c>
    </row>
    <row r="2900" spans="1:17">
      <c r="A2900" s="36" t="s">
        <v>10887</v>
      </c>
      <c r="B2900" s="36" t="str">
        <f t="shared" si="225"/>
        <v>_15443</v>
      </c>
      <c r="C2900" s="36" t="s">
        <v>4364</v>
      </c>
      <c r="D2900" s="36" t="s">
        <v>4046</v>
      </c>
      <c r="E2900" s="36" t="str">
        <f t="shared" si="226"/>
        <v>_OACAD</v>
      </c>
      <c r="F2900" s="36" t="s">
        <v>4047</v>
      </c>
      <c r="G2900" s="36" t="s">
        <v>4302</v>
      </c>
      <c r="H2900" s="36" t="str">
        <f t="shared" si="227"/>
        <v>_SSALL</v>
      </c>
      <c r="I2900" s="36" t="s">
        <v>4303</v>
      </c>
      <c r="J2900" s="36" t="s">
        <v>4304</v>
      </c>
      <c r="K2900" s="36" t="str">
        <f t="shared" si="228"/>
        <v>_EWSUM</v>
      </c>
      <c r="L2900" s="36" t="s">
        <v>4305</v>
      </c>
      <c r="M2900" s="36" t="s">
        <v>4329</v>
      </c>
      <c r="N2900" s="36" t="str">
        <f t="shared" si="229"/>
        <v>_EWINS</v>
      </c>
      <c r="O2900" s="36" t="s">
        <v>4330</v>
      </c>
      <c r="P2900" s="36" t="s">
        <v>4331</v>
      </c>
      <c r="Q2900" s="36" t="s">
        <v>4332</v>
      </c>
    </row>
    <row r="2901" spans="1:17">
      <c r="A2901" s="36" t="s">
        <v>10888</v>
      </c>
      <c r="B2901" s="36" t="str">
        <f t="shared" si="225"/>
        <v>_15444</v>
      </c>
      <c r="C2901" s="36" t="s">
        <v>4365</v>
      </c>
      <c r="D2901" s="36" t="s">
        <v>4046</v>
      </c>
      <c r="E2901" s="36" t="str">
        <f t="shared" si="226"/>
        <v>_OACAD</v>
      </c>
      <c r="F2901" s="36" t="s">
        <v>4047</v>
      </c>
      <c r="G2901" s="36" t="s">
        <v>4302</v>
      </c>
      <c r="H2901" s="36" t="str">
        <f t="shared" si="227"/>
        <v>_SSALL</v>
      </c>
      <c r="I2901" s="36" t="s">
        <v>4303</v>
      </c>
      <c r="J2901" s="36" t="s">
        <v>4304</v>
      </c>
      <c r="K2901" s="36" t="str">
        <f t="shared" si="228"/>
        <v>_EWSUM</v>
      </c>
      <c r="L2901" s="36" t="s">
        <v>4305</v>
      </c>
      <c r="M2901" s="36" t="s">
        <v>4329</v>
      </c>
      <c r="N2901" s="36" t="str">
        <f t="shared" si="229"/>
        <v>_EWINS</v>
      </c>
      <c r="O2901" s="36" t="s">
        <v>4330</v>
      </c>
      <c r="P2901" s="36" t="s">
        <v>4331</v>
      </c>
      <c r="Q2901" s="36" t="s">
        <v>4332</v>
      </c>
    </row>
    <row r="2902" spans="1:17">
      <c r="A2902" s="36" t="s">
        <v>10889</v>
      </c>
      <c r="B2902" s="36" t="str">
        <f t="shared" si="225"/>
        <v>_15445</v>
      </c>
      <c r="C2902" s="36" t="s">
        <v>4366</v>
      </c>
      <c r="D2902" s="36" t="s">
        <v>4046</v>
      </c>
      <c r="E2902" s="36" t="str">
        <f t="shared" si="226"/>
        <v>_OACAD</v>
      </c>
      <c r="F2902" s="36" t="s">
        <v>4047</v>
      </c>
      <c r="G2902" s="36" t="s">
        <v>4302</v>
      </c>
      <c r="H2902" s="36" t="str">
        <f t="shared" si="227"/>
        <v>_SSALL</v>
      </c>
      <c r="I2902" s="36" t="s">
        <v>4303</v>
      </c>
      <c r="J2902" s="36" t="s">
        <v>4304</v>
      </c>
      <c r="K2902" s="36" t="str">
        <f t="shared" si="228"/>
        <v>_EWSUM</v>
      </c>
      <c r="L2902" s="36" t="s">
        <v>4305</v>
      </c>
      <c r="M2902" s="36" t="s">
        <v>4329</v>
      </c>
      <c r="N2902" s="36" t="str">
        <f t="shared" si="229"/>
        <v>_EWINS</v>
      </c>
      <c r="O2902" s="36" t="s">
        <v>4330</v>
      </c>
      <c r="P2902" s="36" t="s">
        <v>4331</v>
      </c>
      <c r="Q2902" s="36" t="s">
        <v>4332</v>
      </c>
    </row>
    <row r="2903" spans="1:17">
      <c r="A2903" s="36" t="s">
        <v>10890</v>
      </c>
      <c r="B2903" s="36" t="str">
        <f t="shared" si="225"/>
        <v>_15446</v>
      </c>
      <c r="C2903" s="36" t="s">
        <v>4367</v>
      </c>
      <c r="D2903" s="36" t="s">
        <v>4046</v>
      </c>
      <c r="E2903" s="36" t="str">
        <f t="shared" si="226"/>
        <v>_OACAD</v>
      </c>
      <c r="F2903" s="36" t="s">
        <v>4047</v>
      </c>
      <c r="G2903" s="36" t="s">
        <v>4302</v>
      </c>
      <c r="H2903" s="36" t="str">
        <f t="shared" si="227"/>
        <v>_SSALL</v>
      </c>
      <c r="I2903" s="36" t="s">
        <v>4303</v>
      </c>
      <c r="J2903" s="36" t="s">
        <v>4304</v>
      </c>
      <c r="K2903" s="36" t="str">
        <f t="shared" si="228"/>
        <v>_EWSUM</v>
      </c>
      <c r="L2903" s="36" t="s">
        <v>4305</v>
      </c>
      <c r="M2903" s="36" t="s">
        <v>4329</v>
      </c>
      <c r="N2903" s="36" t="str">
        <f t="shared" si="229"/>
        <v>_EWINS</v>
      </c>
      <c r="O2903" s="36" t="s">
        <v>4330</v>
      </c>
      <c r="P2903" s="36" t="s">
        <v>4331</v>
      </c>
      <c r="Q2903" s="36" t="s">
        <v>4332</v>
      </c>
    </row>
    <row r="2904" spans="1:17">
      <c r="A2904" s="36" t="s">
        <v>10891</v>
      </c>
      <c r="B2904" s="36" t="str">
        <f t="shared" si="225"/>
        <v>_15447</v>
      </c>
      <c r="C2904" s="36" t="s">
        <v>4368</v>
      </c>
      <c r="D2904" s="36" t="s">
        <v>4046</v>
      </c>
      <c r="E2904" s="36" t="str">
        <f t="shared" si="226"/>
        <v>_OACAD</v>
      </c>
      <c r="F2904" s="36" t="s">
        <v>4047</v>
      </c>
      <c r="G2904" s="36" t="s">
        <v>4302</v>
      </c>
      <c r="H2904" s="36" t="str">
        <f t="shared" si="227"/>
        <v>_SSALL</v>
      </c>
      <c r="I2904" s="36" t="s">
        <v>4303</v>
      </c>
      <c r="J2904" s="36" t="s">
        <v>4304</v>
      </c>
      <c r="K2904" s="36" t="str">
        <f t="shared" si="228"/>
        <v>_EWSUM</v>
      </c>
      <c r="L2904" s="36" t="s">
        <v>4305</v>
      </c>
      <c r="M2904" s="36" t="s">
        <v>4329</v>
      </c>
      <c r="N2904" s="36" t="str">
        <f t="shared" si="229"/>
        <v>_EWINS</v>
      </c>
      <c r="O2904" s="36" t="s">
        <v>4330</v>
      </c>
      <c r="P2904" s="36" t="s">
        <v>4331</v>
      </c>
      <c r="Q2904" s="36" t="s">
        <v>4332</v>
      </c>
    </row>
    <row r="2905" spans="1:17">
      <c r="A2905" s="36" t="s">
        <v>10892</v>
      </c>
      <c r="B2905" s="36" t="str">
        <f t="shared" si="225"/>
        <v>_15449</v>
      </c>
      <c r="C2905" s="36" t="s">
        <v>4369</v>
      </c>
      <c r="D2905" s="36" t="s">
        <v>4046</v>
      </c>
      <c r="E2905" s="36" t="str">
        <f t="shared" si="226"/>
        <v>_OACAD</v>
      </c>
      <c r="F2905" s="36" t="s">
        <v>4047</v>
      </c>
      <c r="G2905" s="36" t="s">
        <v>4302</v>
      </c>
      <c r="H2905" s="36" t="str">
        <f t="shared" si="227"/>
        <v>_SSALL</v>
      </c>
      <c r="I2905" s="36" t="s">
        <v>4303</v>
      </c>
      <c r="J2905" s="36" t="s">
        <v>4304</v>
      </c>
      <c r="K2905" s="36" t="str">
        <f t="shared" si="228"/>
        <v>_EWSUM</v>
      </c>
      <c r="L2905" s="36" t="s">
        <v>4305</v>
      </c>
      <c r="M2905" s="36" t="s">
        <v>4329</v>
      </c>
      <c r="N2905" s="36" t="str">
        <f t="shared" si="229"/>
        <v>_EWINS</v>
      </c>
      <c r="O2905" s="36" t="s">
        <v>4330</v>
      </c>
      <c r="P2905" s="36" t="s">
        <v>4331</v>
      </c>
      <c r="Q2905" s="36" t="s">
        <v>4332</v>
      </c>
    </row>
    <row r="2906" spans="1:17">
      <c r="A2906" s="36" t="s">
        <v>10893</v>
      </c>
      <c r="B2906" s="36" t="str">
        <f t="shared" si="225"/>
        <v>_15450</v>
      </c>
      <c r="C2906" s="36" t="s">
        <v>4370</v>
      </c>
      <c r="D2906" s="36" t="s">
        <v>4046</v>
      </c>
      <c r="E2906" s="36" t="str">
        <f t="shared" si="226"/>
        <v>_OACAD</v>
      </c>
      <c r="F2906" s="36" t="s">
        <v>4047</v>
      </c>
      <c r="G2906" s="36" t="s">
        <v>4302</v>
      </c>
      <c r="H2906" s="36" t="str">
        <f t="shared" si="227"/>
        <v>_SSALL</v>
      </c>
      <c r="I2906" s="36" t="s">
        <v>4303</v>
      </c>
      <c r="J2906" s="36" t="s">
        <v>4304</v>
      </c>
      <c r="K2906" s="36" t="str">
        <f t="shared" si="228"/>
        <v>_EWSUM</v>
      </c>
      <c r="L2906" s="36" t="s">
        <v>4305</v>
      </c>
      <c r="M2906" s="36" t="s">
        <v>4329</v>
      </c>
      <c r="N2906" s="36" t="str">
        <f t="shared" si="229"/>
        <v>_EWINS</v>
      </c>
      <c r="O2906" s="36" t="s">
        <v>4330</v>
      </c>
      <c r="P2906" s="36" t="s">
        <v>4331</v>
      </c>
      <c r="Q2906" s="36" t="s">
        <v>4332</v>
      </c>
    </row>
    <row r="2907" spans="1:17">
      <c r="A2907" s="36" t="s">
        <v>10894</v>
      </c>
      <c r="B2907" s="36" t="str">
        <f t="shared" si="225"/>
        <v>_15452</v>
      </c>
      <c r="C2907" s="36" t="s">
        <v>10895</v>
      </c>
      <c r="D2907" s="36" t="s">
        <v>4046</v>
      </c>
      <c r="E2907" s="36" t="str">
        <f t="shared" si="226"/>
        <v>_OACAD</v>
      </c>
      <c r="F2907" s="36" t="s">
        <v>4047</v>
      </c>
      <c r="G2907" s="36" t="s">
        <v>4302</v>
      </c>
      <c r="H2907" s="36" t="str">
        <f t="shared" si="227"/>
        <v>_SSALL</v>
      </c>
      <c r="I2907" s="36" t="s">
        <v>4303</v>
      </c>
      <c r="J2907" s="36" t="s">
        <v>4304</v>
      </c>
      <c r="K2907" s="36" t="str">
        <f t="shared" si="228"/>
        <v>_EWSUM</v>
      </c>
      <c r="L2907" s="36" t="s">
        <v>4305</v>
      </c>
      <c r="M2907" s="36" t="s">
        <v>4329</v>
      </c>
      <c r="N2907" s="36" t="str">
        <f t="shared" si="229"/>
        <v>_EWINS</v>
      </c>
      <c r="O2907" s="36" t="s">
        <v>4330</v>
      </c>
      <c r="P2907" s="36" t="s">
        <v>4331</v>
      </c>
      <c r="Q2907" s="36" t="s">
        <v>4332</v>
      </c>
    </row>
    <row r="2908" spans="1:17">
      <c r="A2908" s="36" t="s">
        <v>10896</v>
      </c>
      <c r="B2908" s="36" t="str">
        <f t="shared" si="225"/>
        <v>_15453</v>
      </c>
      <c r="C2908" s="36" t="s">
        <v>4371</v>
      </c>
      <c r="D2908" s="36" t="s">
        <v>4046</v>
      </c>
      <c r="E2908" s="36" t="str">
        <f t="shared" si="226"/>
        <v>_OACAD</v>
      </c>
      <c r="F2908" s="36" t="s">
        <v>4047</v>
      </c>
      <c r="G2908" s="36" t="s">
        <v>4302</v>
      </c>
      <c r="H2908" s="36" t="str">
        <f t="shared" si="227"/>
        <v>_SSALL</v>
      </c>
      <c r="I2908" s="36" t="s">
        <v>4303</v>
      </c>
      <c r="J2908" s="36" t="s">
        <v>4304</v>
      </c>
      <c r="K2908" s="36" t="str">
        <f t="shared" si="228"/>
        <v>_EWSUM</v>
      </c>
      <c r="L2908" s="36" t="s">
        <v>4305</v>
      </c>
      <c r="M2908" s="36" t="s">
        <v>4329</v>
      </c>
      <c r="N2908" s="36" t="str">
        <f t="shared" si="229"/>
        <v>_EWINS</v>
      </c>
      <c r="O2908" s="36" t="s">
        <v>4330</v>
      </c>
      <c r="P2908" s="36" t="s">
        <v>4331</v>
      </c>
      <c r="Q2908" s="36" t="s">
        <v>4332</v>
      </c>
    </row>
    <row r="2909" spans="1:17">
      <c r="A2909" s="36" t="s">
        <v>10897</v>
      </c>
      <c r="B2909" s="36" t="str">
        <f t="shared" si="225"/>
        <v>_15454</v>
      </c>
      <c r="C2909" s="36" t="s">
        <v>4372</v>
      </c>
      <c r="D2909" s="36" t="s">
        <v>4046</v>
      </c>
      <c r="E2909" s="36" t="str">
        <f t="shared" si="226"/>
        <v>_OACAD</v>
      </c>
      <c r="F2909" s="36" t="s">
        <v>4047</v>
      </c>
      <c r="G2909" s="36" t="s">
        <v>4302</v>
      </c>
      <c r="H2909" s="36" t="str">
        <f t="shared" si="227"/>
        <v>_SSALL</v>
      </c>
      <c r="I2909" s="36" t="s">
        <v>4303</v>
      </c>
      <c r="J2909" s="36" t="s">
        <v>4304</v>
      </c>
      <c r="K2909" s="36" t="str">
        <f t="shared" si="228"/>
        <v>_EWSUM</v>
      </c>
      <c r="L2909" s="36" t="s">
        <v>4305</v>
      </c>
      <c r="M2909" s="36" t="s">
        <v>4329</v>
      </c>
      <c r="N2909" s="36" t="str">
        <f t="shared" si="229"/>
        <v>_EWINS</v>
      </c>
      <c r="O2909" s="36" t="s">
        <v>4330</v>
      </c>
      <c r="P2909" s="36" t="s">
        <v>4331</v>
      </c>
      <c r="Q2909" s="36" t="s">
        <v>4332</v>
      </c>
    </row>
    <row r="2910" spans="1:17">
      <c r="A2910" s="36" t="s">
        <v>10898</v>
      </c>
      <c r="B2910" s="36" t="str">
        <f t="shared" si="225"/>
        <v>_15457</v>
      </c>
      <c r="C2910" s="36" t="s">
        <v>4373</v>
      </c>
      <c r="D2910" s="36" t="s">
        <v>4046</v>
      </c>
      <c r="E2910" s="36" t="str">
        <f t="shared" si="226"/>
        <v>_OACAD</v>
      </c>
      <c r="F2910" s="36" t="s">
        <v>4047</v>
      </c>
      <c r="G2910" s="36" t="s">
        <v>4302</v>
      </c>
      <c r="H2910" s="36" t="str">
        <f t="shared" si="227"/>
        <v>_SSALL</v>
      </c>
      <c r="I2910" s="36" t="s">
        <v>4303</v>
      </c>
      <c r="J2910" s="36" t="s">
        <v>4304</v>
      </c>
      <c r="K2910" s="36" t="str">
        <f t="shared" si="228"/>
        <v>_EWSUM</v>
      </c>
      <c r="L2910" s="36" t="s">
        <v>4305</v>
      </c>
      <c r="M2910" s="36" t="s">
        <v>4329</v>
      </c>
      <c r="N2910" s="36" t="str">
        <f t="shared" si="229"/>
        <v>_EWINS</v>
      </c>
      <c r="O2910" s="36" t="s">
        <v>4330</v>
      </c>
      <c r="P2910" s="36" t="s">
        <v>4331</v>
      </c>
      <c r="Q2910" s="36" t="s">
        <v>4332</v>
      </c>
    </row>
    <row r="2911" spans="1:17">
      <c r="A2911" s="36" t="s">
        <v>10899</v>
      </c>
      <c r="B2911" s="36" t="str">
        <f t="shared" si="225"/>
        <v>_15458</v>
      </c>
      <c r="C2911" s="36" t="s">
        <v>4374</v>
      </c>
      <c r="D2911" s="36" t="s">
        <v>4046</v>
      </c>
      <c r="E2911" s="36" t="str">
        <f t="shared" si="226"/>
        <v>_OACAD</v>
      </c>
      <c r="F2911" s="36" t="s">
        <v>4047</v>
      </c>
      <c r="G2911" s="36" t="s">
        <v>4302</v>
      </c>
      <c r="H2911" s="36" t="str">
        <f t="shared" si="227"/>
        <v>_SSALL</v>
      </c>
      <c r="I2911" s="36" t="s">
        <v>4303</v>
      </c>
      <c r="J2911" s="36" t="s">
        <v>4304</v>
      </c>
      <c r="K2911" s="36" t="str">
        <f t="shared" si="228"/>
        <v>_EWSUM</v>
      </c>
      <c r="L2911" s="36" t="s">
        <v>4305</v>
      </c>
      <c r="M2911" s="36" t="s">
        <v>4329</v>
      </c>
      <c r="N2911" s="36" t="str">
        <f t="shared" si="229"/>
        <v>_EWINS</v>
      </c>
      <c r="O2911" s="36" t="s">
        <v>4330</v>
      </c>
      <c r="P2911" s="36" t="s">
        <v>4331</v>
      </c>
      <c r="Q2911" s="36" t="s">
        <v>4332</v>
      </c>
    </row>
    <row r="2912" spans="1:17">
      <c r="A2912" s="36" t="s">
        <v>10900</v>
      </c>
      <c r="B2912" s="36" t="str">
        <f t="shared" si="225"/>
        <v>_15460</v>
      </c>
      <c r="C2912" s="36" t="s">
        <v>4375</v>
      </c>
      <c r="D2912" s="36" t="s">
        <v>4046</v>
      </c>
      <c r="E2912" s="36" t="str">
        <f t="shared" si="226"/>
        <v>_OACAD</v>
      </c>
      <c r="F2912" s="36" t="s">
        <v>4047</v>
      </c>
      <c r="G2912" s="36" t="s">
        <v>4302</v>
      </c>
      <c r="H2912" s="36" t="str">
        <f t="shared" si="227"/>
        <v>_SSALL</v>
      </c>
      <c r="I2912" s="36" t="s">
        <v>4303</v>
      </c>
      <c r="J2912" s="36" t="s">
        <v>4304</v>
      </c>
      <c r="K2912" s="36" t="str">
        <f t="shared" si="228"/>
        <v>_EWSUM</v>
      </c>
      <c r="L2912" s="36" t="s">
        <v>4305</v>
      </c>
      <c r="M2912" s="36" t="s">
        <v>4329</v>
      </c>
      <c r="N2912" s="36" t="str">
        <f t="shared" si="229"/>
        <v>_EWINS</v>
      </c>
      <c r="O2912" s="36" t="s">
        <v>4330</v>
      </c>
      <c r="P2912" s="36" t="s">
        <v>4331</v>
      </c>
      <c r="Q2912" s="36" t="s">
        <v>4332</v>
      </c>
    </row>
    <row r="2913" spans="1:17">
      <c r="A2913" s="36" t="s">
        <v>10901</v>
      </c>
      <c r="B2913" s="36" t="str">
        <f t="shared" si="225"/>
        <v>_15519</v>
      </c>
      <c r="C2913" s="36" t="s">
        <v>4376</v>
      </c>
      <c r="D2913" s="36" t="s">
        <v>4046</v>
      </c>
      <c r="E2913" s="36" t="str">
        <f t="shared" si="226"/>
        <v>_OACAD</v>
      </c>
      <c r="F2913" s="36" t="s">
        <v>4047</v>
      </c>
      <c r="G2913" s="36" t="s">
        <v>4302</v>
      </c>
      <c r="H2913" s="36" t="str">
        <f t="shared" si="227"/>
        <v>_SSALL</v>
      </c>
      <c r="I2913" s="36" t="s">
        <v>4303</v>
      </c>
      <c r="J2913" s="36" t="s">
        <v>4304</v>
      </c>
      <c r="K2913" s="36" t="str">
        <f t="shared" si="228"/>
        <v>_EWSUM</v>
      </c>
      <c r="L2913" s="36" t="s">
        <v>4305</v>
      </c>
      <c r="M2913" s="36" t="s">
        <v>4329</v>
      </c>
      <c r="N2913" s="36" t="str">
        <f t="shared" si="229"/>
        <v>_EWINS</v>
      </c>
      <c r="O2913" s="36" t="s">
        <v>4330</v>
      </c>
      <c r="P2913" s="36" t="s">
        <v>4331</v>
      </c>
      <c r="Q2913" s="36" t="s">
        <v>4332</v>
      </c>
    </row>
    <row r="2914" spans="1:17">
      <c r="A2914" s="36" t="s">
        <v>10902</v>
      </c>
      <c r="B2914" s="36" t="str">
        <f t="shared" si="225"/>
        <v>_15521</v>
      </c>
      <c r="C2914" s="36" t="s">
        <v>4377</v>
      </c>
      <c r="D2914" s="36" t="s">
        <v>4046</v>
      </c>
      <c r="E2914" s="36" t="str">
        <f t="shared" si="226"/>
        <v>_OACAD</v>
      </c>
      <c r="F2914" s="36" t="s">
        <v>4047</v>
      </c>
      <c r="G2914" s="36" t="s">
        <v>4302</v>
      </c>
      <c r="H2914" s="36" t="str">
        <f t="shared" si="227"/>
        <v>_SSALL</v>
      </c>
      <c r="I2914" s="36" t="s">
        <v>4303</v>
      </c>
      <c r="J2914" s="36" t="s">
        <v>4304</v>
      </c>
      <c r="K2914" s="36" t="str">
        <f t="shared" si="228"/>
        <v>_EWSUM</v>
      </c>
      <c r="L2914" s="36" t="s">
        <v>4305</v>
      </c>
      <c r="M2914" s="36" t="s">
        <v>4329</v>
      </c>
      <c r="N2914" s="36" t="str">
        <f t="shared" si="229"/>
        <v>_EWINS</v>
      </c>
      <c r="O2914" s="36" t="s">
        <v>4330</v>
      </c>
      <c r="P2914" s="36" t="s">
        <v>4331</v>
      </c>
      <c r="Q2914" s="36" t="s">
        <v>4332</v>
      </c>
    </row>
    <row r="2915" spans="1:17">
      <c r="A2915" s="36" t="s">
        <v>10903</v>
      </c>
      <c r="B2915" s="36" t="str">
        <f t="shared" si="225"/>
        <v>_15522</v>
      </c>
      <c r="C2915" s="36" t="s">
        <v>4378</v>
      </c>
      <c r="D2915" s="36" t="s">
        <v>4046</v>
      </c>
      <c r="E2915" s="36" t="str">
        <f t="shared" si="226"/>
        <v>_OACAD</v>
      </c>
      <c r="F2915" s="36" t="s">
        <v>4047</v>
      </c>
      <c r="G2915" s="36" t="s">
        <v>4302</v>
      </c>
      <c r="H2915" s="36" t="str">
        <f t="shared" si="227"/>
        <v>_SSALL</v>
      </c>
      <c r="I2915" s="36" t="s">
        <v>4303</v>
      </c>
      <c r="J2915" s="36" t="s">
        <v>4304</v>
      </c>
      <c r="K2915" s="36" t="str">
        <f t="shared" si="228"/>
        <v>_EWSUM</v>
      </c>
      <c r="L2915" s="36" t="s">
        <v>4305</v>
      </c>
      <c r="M2915" s="36" t="s">
        <v>4329</v>
      </c>
      <c r="N2915" s="36" t="str">
        <f t="shared" si="229"/>
        <v>_EWINS</v>
      </c>
      <c r="O2915" s="36" t="s">
        <v>4330</v>
      </c>
      <c r="P2915" s="36" t="s">
        <v>4331</v>
      </c>
      <c r="Q2915" s="36" t="s">
        <v>4332</v>
      </c>
    </row>
    <row r="2916" spans="1:17">
      <c r="A2916" s="36" t="s">
        <v>10904</v>
      </c>
      <c r="B2916" s="36" t="str">
        <f t="shared" si="225"/>
        <v>_15523</v>
      </c>
      <c r="C2916" s="36" t="s">
        <v>4379</v>
      </c>
      <c r="D2916" s="36" t="s">
        <v>4046</v>
      </c>
      <c r="E2916" s="36" t="str">
        <f t="shared" si="226"/>
        <v>_OACAD</v>
      </c>
      <c r="F2916" s="36" t="s">
        <v>4047</v>
      </c>
      <c r="G2916" s="36" t="s">
        <v>4302</v>
      </c>
      <c r="H2916" s="36" t="str">
        <f t="shared" si="227"/>
        <v>_SSALL</v>
      </c>
      <c r="I2916" s="36" t="s">
        <v>4303</v>
      </c>
      <c r="J2916" s="36" t="s">
        <v>4304</v>
      </c>
      <c r="K2916" s="36" t="str">
        <f t="shared" si="228"/>
        <v>_EWSUM</v>
      </c>
      <c r="L2916" s="36" t="s">
        <v>4305</v>
      </c>
      <c r="M2916" s="36" t="s">
        <v>4329</v>
      </c>
      <c r="N2916" s="36" t="str">
        <f t="shared" si="229"/>
        <v>_EWINS</v>
      </c>
      <c r="O2916" s="36" t="s">
        <v>4330</v>
      </c>
      <c r="P2916" s="36" t="s">
        <v>4331</v>
      </c>
      <c r="Q2916" s="36" t="s">
        <v>4332</v>
      </c>
    </row>
    <row r="2917" spans="1:17">
      <c r="A2917" s="36" t="s">
        <v>10905</v>
      </c>
      <c r="B2917" s="36" t="str">
        <f t="shared" si="225"/>
        <v>_15524</v>
      </c>
      <c r="C2917" s="36" t="s">
        <v>4380</v>
      </c>
      <c r="D2917" s="36" t="s">
        <v>4046</v>
      </c>
      <c r="E2917" s="36" t="str">
        <f t="shared" si="226"/>
        <v>_OACAD</v>
      </c>
      <c r="F2917" s="36" t="s">
        <v>4047</v>
      </c>
      <c r="G2917" s="36" t="s">
        <v>4302</v>
      </c>
      <c r="H2917" s="36" t="str">
        <f t="shared" si="227"/>
        <v>_SSALL</v>
      </c>
      <c r="I2917" s="36" t="s">
        <v>4303</v>
      </c>
      <c r="J2917" s="36" t="s">
        <v>4304</v>
      </c>
      <c r="K2917" s="36" t="str">
        <f t="shared" si="228"/>
        <v>_EWSUM</v>
      </c>
      <c r="L2917" s="36" t="s">
        <v>4305</v>
      </c>
      <c r="M2917" s="36" t="s">
        <v>4329</v>
      </c>
      <c r="N2917" s="36" t="str">
        <f t="shared" si="229"/>
        <v>_EWINS</v>
      </c>
      <c r="O2917" s="36" t="s">
        <v>4330</v>
      </c>
      <c r="P2917" s="36" t="s">
        <v>4331</v>
      </c>
      <c r="Q2917" s="36" t="s">
        <v>4332</v>
      </c>
    </row>
    <row r="2918" spans="1:17">
      <c r="A2918" s="36" t="s">
        <v>10906</v>
      </c>
      <c r="B2918" s="36" t="str">
        <f t="shared" si="225"/>
        <v>_15526</v>
      </c>
      <c r="C2918" s="36" t="s">
        <v>4381</v>
      </c>
      <c r="D2918" s="36" t="s">
        <v>4046</v>
      </c>
      <c r="E2918" s="36" t="str">
        <f t="shared" si="226"/>
        <v>_OACAD</v>
      </c>
      <c r="F2918" s="36" t="s">
        <v>4047</v>
      </c>
      <c r="G2918" s="36" t="s">
        <v>4302</v>
      </c>
      <c r="H2918" s="36" t="str">
        <f t="shared" si="227"/>
        <v>_SSALL</v>
      </c>
      <c r="I2918" s="36" t="s">
        <v>4303</v>
      </c>
      <c r="J2918" s="36" t="s">
        <v>4304</v>
      </c>
      <c r="K2918" s="36" t="str">
        <f t="shared" si="228"/>
        <v>_EWSUM</v>
      </c>
      <c r="L2918" s="36" t="s">
        <v>4305</v>
      </c>
      <c r="M2918" s="36" t="s">
        <v>4329</v>
      </c>
      <c r="N2918" s="36" t="str">
        <f t="shared" si="229"/>
        <v>_EWINS</v>
      </c>
      <c r="O2918" s="36" t="s">
        <v>4330</v>
      </c>
      <c r="P2918" s="36" t="s">
        <v>4331</v>
      </c>
      <c r="Q2918" s="36" t="s">
        <v>4332</v>
      </c>
    </row>
    <row r="2919" spans="1:17">
      <c r="A2919" s="36" t="s">
        <v>10907</v>
      </c>
      <c r="B2919" s="36" t="str">
        <f t="shared" si="225"/>
        <v>_15527</v>
      </c>
      <c r="C2919" s="36" t="s">
        <v>4382</v>
      </c>
      <c r="D2919" s="36" t="s">
        <v>4046</v>
      </c>
      <c r="E2919" s="36" t="str">
        <f t="shared" si="226"/>
        <v>_OACAD</v>
      </c>
      <c r="F2919" s="36" t="s">
        <v>4047</v>
      </c>
      <c r="G2919" s="36" t="s">
        <v>4302</v>
      </c>
      <c r="H2919" s="36" t="str">
        <f t="shared" si="227"/>
        <v>_SSALL</v>
      </c>
      <c r="I2919" s="36" t="s">
        <v>4303</v>
      </c>
      <c r="J2919" s="36" t="s">
        <v>4304</v>
      </c>
      <c r="K2919" s="36" t="str">
        <f t="shared" si="228"/>
        <v>_EWSUM</v>
      </c>
      <c r="L2919" s="36" t="s">
        <v>4305</v>
      </c>
      <c r="M2919" s="36" t="s">
        <v>4329</v>
      </c>
      <c r="N2919" s="36" t="str">
        <f t="shared" si="229"/>
        <v>_EWINS</v>
      </c>
      <c r="O2919" s="36" t="s">
        <v>4330</v>
      </c>
      <c r="P2919" s="36" t="s">
        <v>4331</v>
      </c>
      <c r="Q2919" s="36" t="s">
        <v>4332</v>
      </c>
    </row>
    <row r="2920" spans="1:17">
      <c r="A2920" s="36" t="s">
        <v>10908</v>
      </c>
      <c r="B2920" s="36" t="str">
        <f t="shared" si="225"/>
        <v>_15528</v>
      </c>
      <c r="C2920" s="36" t="s">
        <v>4383</v>
      </c>
      <c r="D2920" s="36" t="s">
        <v>4046</v>
      </c>
      <c r="E2920" s="36" t="str">
        <f t="shared" si="226"/>
        <v>_OACAD</v>
      </c>
      <c r="F2920" s="36" t="s">
        <v>4047</v>
      </c>
      <c r="G2920" s="36" t="s">
        <v>4302</v>
      </c>
      <c r="H2920" s="36" t="str">
        <f t="shared" si="227"/>
        <v>_SSALL</v>
      </c>
      <c r="I2920" s="36" t="s">
        <v>4303</v>
      </c>
      <c r="J2920" s="36" t="s">
        <v>4304</v>
      </c>
      <c r="K2920" s="36" t="str">
        <f t="shared" si="228"/>
        <v>_EWSUM</v>
      </c>
      <c r="L2920" s="36" t="s">
        <v>4305</v>
      </c>
      <c r="M2920" s="36" t="s">
        <v>4329</v>
      </c>
      <c r="N2920" s="36" t="str">
        <f t="shared" si="229"/>
        <v>_EWINS</v>
      </c>
      <c r="O2920" s="36" t="s">
        <v>4330</v>
      </c>
      <c r="P2920" s="36" t="s">
        <v>4331</v>
      </c>
      <c r="Q2920" s="36" t="s">
        <v>4332</v>
      </c>
    </row>
    <row r="2921" spans="1:17">
      <c r="A2921" s="36" t="s">
        <v>10909</v>
      </c>
      <c r="B2921" s="36" t="str">
        <f t="shared" si="225"/>
        <v>_15529</v>
      </c>
      <c r="C2921" s="36" t="s">
        <v>4384</v>
      </c>
      <c r="D2921" s="36" t="s">
        <v>4046</v>
      </c>
      <c r="E2921" s="36" t="str">
        <f t="shared" si="226"/>
        <v>_OACAD</v>
      </c>
      <c r="F2921" s="36" t="s">
        <v>4047</v>
      </c>
      <c r="G2921" s="36" t="s">
        <v>4302</v>
      </c>
      <c r="H2921" s="36" t="str">
        <f t="shared" si="227"/>
        <v>_SSALL</v>
      </c>
      <c r="I2921" s="36" t="s">
        <v>4303</v>
      </c>
      <c r="J2921" s="36" t="s">
        <v>4304</v>
      </c>
      <c r="K2921" s="36" t="str">
        <f t="shared" si="228"/>
        <v>_EWSUM</v>
      </c>
      <c r="L2921" s="36" t="s">
        <v>4305</v>
      </c>
      <c r="M2921" s="36" t="s">
        <v>4329</v>
      </c>
      <c r="N2921" s="36" t="str">
        <f t="shared" si="229"/>
        <v>_EWINS</v>
      </c>
      <c r="O2921" s="36" t="s">
        <v>4330</v>
      </c>
      <c r="P2921" s="36" t="s">
        <v>4331</v>
      </c>
      <c r="Q2921" s="36" t="s">
        <v>4332</v>
      </c>
    </row>
    <row r="2922" spans="1:17">
      <c r="A2922" s="36" t="s">
        <v>10910</v>
      </c>
      <c r="B2922" s="36" t="str">
        <f t="shared" si="225"/>
        <v>_15530</v>
      </c>
      <c r="C2922" s="36" t="s">
        <v>4385</v>
      </c>
      <c r="D2922" s="36" t="s">
        <v>4046</v>
      </c>
      <c r="E2922" s="36" t="str">
        <f t="shared" si="226"/>
        <v>_OACAD</v>
      </c>
      <c r="F2922" s="36" t="s">
        <v>4047</v>
      </c>
      <c r="G2922" s="36" t="s">
        <v>4302</v>
      </c>
      <c r="H2922" s="36" t="str">
        <f t="shared" si="227"/>
        <v>_SSALL</v>
      </c>
      <c r="I2922" s="36" t="s">
        <v>4303</v>
      </c>
      <c r="J2922" s="36" t="s">
        <v>4304</v>
      </c>
      <c r="K2922" s="36" t="str">
        <f t="shared" si="228"/>
        <v>_EWSUM</v>
      </c>
      <c r="L2922" s="36" t="s">
        <v>4305</v>
      </c>
      <c r="M2922" s="36" t="s">
        <v>4329</v>
      </c>
      <c r="N2922" s="36" t="str">
        <f t="shared" si="229"/>
        <v>_EWINS</v>
      </c>
      <c r="O2922" s="36" t="s">
        <v>4330</v>
      </c>
      <c r="P2922" s="36" t="s">
        <v>4331</v>
      </c>
      <c r="Q2922" s="36" t="s">
        <v>4332</v>
      </c>
    </row>
    <row r="2923" spans="1:17">
      <c r="A2923" s="36" t="s">
        <v>10911</v>
      </c>
      <c r="B2923" s="36" t="str">
        <f t="shared" si="225"/>
        <v>_15531</v>
      </c>
      <c r="C2923" s="36" t="s">
        <v>6621</v>
      </c>
      <c r="D2923" s="36" t="s">
        <v>4046</v>
      </c>
      <c r="E2923" s="36" t="str">
        <f t="shared" si="226"/>
        <v>_OACAD</v>
      </c>
      <c r="F2923" s="36" t="s">
        <v>4047</v>
      </c>
      <c r="G2923" s="36" t="s">
        <v>4302</v>
      </c>
      <c r="H2923" s="36" t="str">
        <f t="shared" si="227"/>
        <v>_SSALL</v>
      </c>
      <c r="I2923" s="36" t="s">
        <v>4303</v>
      </c>
      <c r="J2923" s="36" t="s">
        <v>4304</v>
      </c>
      <c r="K2923" s="36" t="str">
        <f t="shared" si="228"/>
        <v>_EWSUM</v>
      </c>
      <c r="L2923" s="36" t="s">
        <v>4305</v>
      </c>
      <c r="M2923" s="36" t="s">
        <v>4329</v>
      </c>
      <c r="N2923" s="36" t="str">
        <f t="shared" si="229"/>
        <v>_EWINS</v>
      </c>
      <c r="O2923" s="36" t="s">
        <v>4330</v>
      </c>
      <c r="P2923" s="36" t="s">
        <v>4331</v>
      </c>
      <c r="Q2923" s="36" t="s">
        <v>4332</v>
      </c>
    </row>
    <row r="2924" spans="1:17">
      <c r="A2924" s="36" t="s">
        <v>10912</v>
      </c>
      <c r="B2924" s="36" t="str">
        <f t="shared" si="225"/>
        <v>_15535</v>
      </c>
      <c r="C2924" s="36" t="s">
        <v>4386</v>
      </c>
      <c r="D2924" s="36" t="s">
        <v>4046</v>
      </c>
      <c r="E2924" s="36" t="str">
        <f t="shared" si="226"/>
        <v>_OACAD</v>
      </c>
      <c r="F2924" s="36" t="s">
        <v>4047</v>
      </c>
      <c r="G2924" s="36" t="s">
        <v>4302</v>
      </c>
      <c r="H2924" s="36" t="str">
        <f t="shared" si="227"/>
        <v>_SSALL</v>
      </c>
      <c r="I2924" s="36" t="s">
        <v>4303</v>
      </c>
      <c r="J2924" s="36" t="s">
        <v>4304</v>
      </c>
      <c r="K2924" s="36" t="str">
        <f t="shared" si="228"/>
        <v>_EWSUM</v>
      </c>
      <c r="L2924" s="36" t="s">
        <v>4305</v>
      </c>
      <c r="M2924" s="36" t="s">
        <v>4329</v>
      </c>
      <c r="N2924" s="36" t="str">
        <f t="shared" si="229"/>
        <v>_EWINS</v>
      </c>
      <c r="O2924" s="36" t="s">
        <v>4330</v>
      </c>
      <c r="P2924" s="36" t="s">
        <v>4331</v>
      </c>
      <c r="Q2924" s="36" t="s">
        <v>4332</v>
      </c>
    </row>
    <row r="2925" spans="1:17">
      <c r="A2925" s="36" t="s">
        <v>10913</v>
      </c>
      <c r="B2925" s="36" t="str">
        <f t="shared" si="225"/>
        <v>_15536</v>
      </c>
      <c r="C2925" s="36" t="s">
        <v>4387</v>
      </c>
      <c r="D2925" s="36" t="s">
        <v>4046</v>
      </c>
      <c r="E2925" s="36" t="str">
        <f t="shared" si="226"/>
        <v>_OACAD</v>
      </c>
      <c r="F2925" s="36" t="s">
        <v>4047</v>
      </c>
      <c r="G2925" s="36" t="s">
        <v>4302</v>
      </c>
      <c r="H2925" s="36" t="str">
        <f t="shared" si="227"/>
        <v>_SSALL</v>
      </c>
      <c r="I2925" s="36" t="s">
        <v>4303</v>
      </c>
      <c r="J2925" s="36" t="s">
        <v>4304</v>
      </c>
      <c r="K2925" s="36" t="str">
        <f t="shared" si="228"/>
        <v>_EWSUM</v>
      </c>
      <c r="L2925" s="36" t="s">
        <v>4305</v>
      </c>
      <c r="M2925" s="36" t="s">
        <v>4329</v>
      </c>
      <c r="N2925" s="36" t="str">
        <f t="shared" si="229"/>
        <v>_EWINS</v>
      </c>
      <c r="O2925" s="36" t="s">
        <v>4330</v>
      </c>
      <c r="P2925" s="36" t="s">
        <v>4331</v>
      </c>
      <c r="Q2925" s="36" t="s">
        <v>4332</v>
      </c>
    </row>
    <row r="2926" spans="1:17">
      <c r="A2926" s="36" t="s">
        <v>10914</v>
      </c>
      <c r="B2926" s="36" t="str">
        <f t="shared" si="225"/>
        <v>_15539</v>
      </c>
      <c r="C2926" s="36" t="s">
        <v>7049</v>
      </c>
      <c r="D2926" s="36" t="s">
        <v>4046</v>
      </c>
      <c r="E2926" s="36" t="str">
        <f t="shared" si="226"/>
        <v>_OACAD</v>
      </c>
      <c r="F2926" s="36" t="s">
        <v>4047</v>
      </c>
      <c r="G2926" s="36" t="s">
        <v>4302</v>
      </c>
      <c r="H2926" s="36" t="str">
        <f t="shared" si="227"/>
        <v>_SSALL</v>
      </c>
      <c r="I2926" s="36" t="s">
        <v>4303</v>
      </c>
      <c r="J2926" s="36" t="s">
        <v>4304</v>
      </c>
      <c r="K2926" s="36" t="str">
        <f t="shared" si="228"/>
        <v>_EWSUM</v>
      </c>
      <c r="L2926" s="36" t="s">
        <v>4305</v>
      </c>
      <c r="M2926" s="36" t="s">
        <v>4329</v>
      </c>
      <c r="N2926" s="36" t="str">
        <f t="shared" si="229"/>
        <v>_EWINS</v>
      </c>
      <c r="O2926" s="36" t="s">
        <v>4330</v>
      </c>
      <c r="P2926" s="36" t="s">
        <v>4331</v>
      </c>
      <c r="Q2926" s="36" t="s">
        <v>4332</v>
      </c>
    </row>
    <row r="2927" spans="1:17">
      <c r="A2927" s="36" t="s">
        <v>10915</v>
      </c>
      <c r="B2927" s="36" t="str">
        <f t="shared" si="225"/>
        <v>_15550</v>
      </c>
      <c r="C2927" s="36" t="s">
        <v>4388</v>
      </c>
      <c r="D2927" s="36" t="s">
        <v>4046</v>
      </c>
      <c r="E2927" s="36" t="str">
        <f t="shared" si="226"/>
        <v>_OACAD</v>
      </c>
      <c r="F2927" s="36" t="s">
        <v>4047</v>
      </c>
      <c r="G2927" s="36" t="s">
        <v>4302</v>
      </c>
      <c r="H2927" s="36" t="str">
        <f t="shared" si="227"/>
        <v>_SSALL</v>
      </c>
      <c r="I2927" s="36" t="s">
        <v>4303</v>
      </c>
      <c r="J2927" s="36" t="s">
        <v>4304</v>
      </c>
      <c r="K2927" s="36" t="str">
        <f t="shared" si="228"/>
        <v>_EWSUM</v>
      </c>
      <c r="L2927" s="36" t="s">
        <v>4305</v>
      </c>
      <c r="M2927" s="36" t="s">
        <v>4329</v>
      </c>
      <c r="N2927" s="36" t="str">
        <f t="shared" si="229"/>
        <v>_EWINS</v>
      </c>
      <c r="O2927" s="36" t="s">
        <v>4330</v>
      </c>
      <c r="P2927" s="36" t="s">
        <v>4331</v>
      </c>
      <c r="Q2927" s="36" t="s">
        <v>4332</v>
      </c>
    </row>
    <row r="2928" spans="1:17">
      <c r="A2928" s="36" t="s">
        <v>10916</v>
      </c>
      <c r="B2928" s="36" t="str">
        <f t="shared" si="225"/>
        <v>_15551</v>
      </c>
      <c r="C2928" s="36" t="s">
        <v>4389</v>
      </c>
      <c r="D2928" s="36" t="s">
        <v>4046</v>
      </c>
      <c r="E2928" s="36" t="str">
        <f t="shared" si="226"/>
        <v>_OACAD</v>
      </c>
      <c r="F2928" s="36" t="s">
        <v>4047</v>
      </c>
      <c r="G2928" s="36" t="s">
        <v>4302</v>
      </c>
      <c r="H2928" s="36" t="str">
        <f t="shared" si="227"/>
        <v>_SSALL</v>
      </c>
      <c r="I2928" s="36" t="s">
        <v>4303</v>
      </c>
      <c r="J2928" s="36" t="s">
        <v>4304</v>
      </c>
      <c r="K2928" s="36" t="str">
        <f t="shared" si="228"/>
        <v>_EWSUM</v>
      </c>
      <c r="L2928" s="36" t="s">
        <v>4305</v>
      </c>
      <c r="M2928" s="36" t="s">
        <v>4329</v>
      </c>
      <c r="N2928" s="36" t="str">
        <f t="shared" si="229"/>
        <v>_EWINS</v>
      </c>
      <c r="O2928" s="36" t="s">
        <v>4330</v>
      </c>
      <c r="P2928" s="36" t="s">
        <v>4331</v>
      </c>
      <c r="Q2928" s="36" t="s">
        <v>4332</v>
      </c>
    </row>
    <row r="2929" spans="1:17">
      <c r="A2929" s="36" t="s">
        <v>10917</v>
      </c>
      <c r="B2929" s="36" t="str">
        <f t="shared" si="225"/>
        <v>_15552</v>
      </c>
      <c r="C2929" s="36" t="s">
        <v>4390</v>
      </c>
      <c r="D2929" s="36" t="s">
        <v>4046</v>
      </c>
      <c r="E2929" s="36" t="str">
        <f t="shared" si="226"/>
        <v>_OACAD</v>
      </c>
      <c r="F2929" s="36" t="s">
        <v>4047</v>
      </c>
      <c r="G2929" s="36" t="s">
        <v>4302</v>
      </c>
      <c r="H2929" s="36" t="str">
        <f t="shared" si="227"/>
        <v>_SSALL</v>
      </c>
      <c r="I2929" s="36" t="s">
        <v>4303</v>
      </c>
      <c r="J2929" s="36" t="s">
        <v>4304</v>
      </c>
      <c r="K2929" s="36" t="str">
        <f t="shared" si="228"/>
        <v>_EWSUM</v>
      </c>
      <c r="L2929" s="36" t="s">
        <v>4305</v>
      </c>
      <c r="M2929" s="36" t="s">
        <v>4329</v>
      </c>
      <c r="N2929" s="36" t="str">
        <f t="shared" si="229"/>
        <v>_EWINS</v>
      </c>
      <c r="O2929" s="36" t="s">
        <v>4330</v>
      </c>
      <c r="P2929" s="36" t="s">
        <v>4331</v>
      </c>
      <c r="Q2929" s="36" t="s">
        <v>4332</v>
      </c>
    </row>
    <row r="2930" spans="1:17">
      <c r="A2930" s="36" t="s">
        <v>10918</v>
      </c>
      <c r="B2930" s="36" t="str">
        <f t="shared" si="225"/>
        <v>_15553</v>
      </c>
      <c r="C2930" s="36" t="s">
        <v>4391</v>
      </c>
      <c r="D2930" s="36" t="s">
        <v>4046</v>
      </c>
      <c r="E2930" s="36" t="str">
        <f t="shared" si="226"/>
        <v>_OACAD</v>
      </c>
      <c r="F2930" s="36" t="s">
        <v>4047</v>
      </c>
      <c r="G2930" s="36" t="s">
        <v>4302</v>
      </c>
      <c r="H2930" s="36" t="str">
        <f t="shared" si="227"/>
        <v>_SSALL</v>
      </c>
      <c r="I2930" s="36" t="s">
        <v>4303</v>
      </c>
      <c r="J2930" s="36" t="s">
        <v>4304</v>
      </c>
      <c r="K2930" s="36" t="str">
        <f t="shared" si="228"/>
        <v>_EWSUM</v>
      </c>
      <c r="L2930" s="36" t="s">
        <v>4305</v>
      </c>
      <c r="M2930" s="36" t="s">
        <v>4329</v>
      </c>
      <c r="N2930" s="36" t="str">
        <f t="shared" si="229"/>
        <v>_EWINS</v>
      </c>
      <c r="O2930" s="36" t="s">
        <v>4330</v>
      </c>
      <c r="P2930" s="36" t="s">
        <v>4331</v>
      </c>
      <c r="Q2930" s="36" t="s">
        <v>4332</v>
      </c>
    </row>
    <row r="2931" spans="1:17">
      <c r="A2931" s="36" t="s">
        <v>10919</v>
      </c>
      <c r="B2931" s="36" t="str">
        <f t="shared" si="225"/>
        <v>_15565</v>
      </c>
      <c r="C2931" s="36" t="s">
        <v>4392</v>
      </c>
      <c r="D2931" s="36" t="s">
        <v>4046</v>
      </c>
      <c r="E2931" s="36" t="str">
        <f t="shared" si="226"/>
        <v>_OACAD</v>
      </c>
      <c r="F2931" s="36" t="s">
        <v>4047</v>
      </c>
      <c r="G2931" s="36" t="s">
        <v>4302</v>
      </c>
      <c r="H2931" s="36" t="str">
        <f t="shared" si="227"/>
        <v>_SSALL</v>
      </c>
      <c r="I2931" s="36" t="s">
        <v>4303</v>
      </c>
      <c r="J2931" s="36" t="s">
        <v>4304</v>
      </c>
      <c r="K2931" s="36" t="str">
        <f t="shared" si="228"/>
        <v>_EWSUM</v>
      </c>
      <c r="L2931" s="36" t="s">
        <v>4305</v>
      </c>
      <c r="M2931" s="36" t="s">
        <v>4329</v>
      </c>
      <c r="N2931" s="36" t="str">
        <f t="shared" si="229"/>
        <v>_EWINS</v>
      </c>
      <c r="O2931" s="36" t="s">
        <v>4330</v>
      </c>
      <c r="P2931" s="36" t="s">
        <v>4331</v>
      </c>
      <c r="Q2931" s="36" t="s">
        <v>4332</v>
      </c>
    </row>
    <row r="2932" spans="1:17">
      <c r="A2932" s="36" t="s">
        <v>10920</v>
      </c>
      <c r="B2932" s="36" t="str">
        <f t="shared" si="225"/>
        <v>_15566</v>
      </c>
      <c r="C2932" s="36" t="s">
        <v>4393</v>
      </c>
      <c r="D2932" s="36" t="s">
        <v>4046</v>
      </c>
      <c r="E2932" s="36" t="str">
        <f t="shared" si="226"/>
        <v>_OACAD</v>
      </c>
      <c r="F2932" s="36" t="s">
        <v>4047</v>
      </c>
      <c r="G2932" s="36" t="s">
        <v>4302</v>
      </c>
      <c r="H2932" s="36" t="str">
        <f t="shared" si="227"/>
        <v>_SSALL</v>
      </c>
      <c r="I2932" s="36" t="s">
        <v>4303</v>
      </c>
      <c r="J2932" s="36" t="s">
        <v>4304</v>
      </c>
      <c r="K2932" s="36" t="str">
        <f t="shared" si="228"/>
        <v>_EWSUM</v>
      </c>
      <c r="L2932" s="36" t="s">
        <v>4305</v>
      </c>
      <c r="M2932" s="36" t="s">
        <v>4329</v>
      </c>
      <c r="N2932" s="36" t="str">
        <f t="shared" si="229"/>
        <v>_EWINS</v>
      </c>
      <c r="O2932" s="36" t="s">
        <v>4330</v>
      </c>
      <c r="P2932" s="36" t="s">
        <v>4331</v>
      </c>
      <c r="Q2932" s="36" t="s">
        <v>4332</v>
      </c>
    </row>
    <row r="2933" spans="1:17">
      <c r="A2933" s="36" t="s">
        <v>10921</v>
      </c>
      <c r="B2933" s="36" t="str">
        <f t="shared" si="225"/>
        <v>_15600</v>
      </c>
      <c r="C2933" s="36" t="s">
        <v>4394</v>
      </c>
      <c r="D2933" s="36" t="s">
        <v>4046</v>
      </c>
      <c r="E2933" s="36" t="str">
        <f t="shared" si="226"/>
        <v>_OACAD</v>
      </c>
      <c r="F2933" s="36" t="s">
        <v>4047</v>
      </c>
      <c r="G2933" s="36" t="s">
        <v>4302</v>
      </c>
      <c r="H2933" s="36" t="str">
        <f t="shared" si="227"/>
        <v>_SSALL</v>
      </c>
      <c r="I2933" s="36" t="s">
        <v>4303</v>
      </c>
      <c r="J2933" s="36" t="s">
        <v>4304</v>
      </c>
      <c r="K2933" s="36" t="str">
        <f t="shared" si="228"/>
        <v>_EWSUM</v>
      </c>
      <c r="L2933" s="36" t="s">
        <v>4305</v>
      </c>
      <c r="M2933" s="36" t="s">
        <v>4329</v>
      </c>
      <c r="N2933" s="36" t="str">
        <f t="shared" si="229"/>
        <v>_EWINS</v>
      </c>
      <c r="O2933" s="36" t="s">
        <v>4330</v>
      </c>
      <c r="P2933" s="36" t="s">
        <v>4331</v>
      </c>
      <c r="Q2933" s="36" t="s">
        <v>4332</v>
      </c>
    </row>
    <row r="2934" spans="1:17">
      <c r="A2934" s="36" t="s">
        <v>10922</v>
      </c>
      <c r="B2934" s="36" t="str">
        <f t="shared" si="225"/>
        <v>_15601</v>
      </c>
      <c r="C2934" s="36" t="s">
        <v>4395</v>
      </c>
      <c r="D2934" s="36" t="s">
        <v>4046</v>
      </c>
      <c r="E2934" s="36" t="str">
        <f t="shared" si="226"/>
        <v>_OACAD</v>
      </c>
      <c r="F2934" s="36" t="s">
        <v>4047</v>
      </c>
      <c r="G2934" s="36" t="s">
        <v>4302</v>
      </c>
      <c r="H2934" s="36" t="str">
        <f t="shared" si="227"/>
        <v>_SSALL</v>
      </c>
      <c r="I2934" s="36" t="s">
        <v>4303</v>
      </c>
      <c r="J2934" s="36" t="s">
        <v>4304</v>
      </c>
      <c r="K2934" s="36" t="str">
        <f t="shared" si="228"/>
        <v>_EWSUM</v>
      </c>
      <c r="L2934" s="36" t="s">
        <v>4305</v>
      </c>
      <c r="M2934" s="36" t="s">
        <v>4329</v>
      </c>
      <c r="N2934" s="36" t="str">
        <f t="shared" si="229"/>
        <v>_EWINS</v>
      </c>
      <c r="O2934" s="36" t="s">
        <v>4330</v>
      </c>
      <c r="P2934" s="36" t="s">
        <v>4331</v>
      </c>
      <c r="Q2934" s="36" t="s">
        <v>4332</v>
      </c>
    </row>
    <row r="2935" spans="1:17">
      <c r="A2935" s="36" t="s">
        <v>10923</v>
      </c>
      <c r="B2935" s="36" t="str">
        <f t="shared" si="225"/>
        <v>_15602</v>
      </c>
      <c r="C2935" s="36" t="s">
        <v>4396</v>
      </c>
      <c r="D2935" s="36" t="s">
        <v>4046</v>
      </c>
      <c r="E2935" s="36" t="str">
        <f t="shared" si="226"/>
        <v>_OACAD</v>
      </c>
      <c r="F2935" s="36" t="s">
        <v>4047</v>
      </c>
      <c r="G2935" s="36" t="s">
        <v>4302</v>
      </c>
      <c r="H2935" s="36" t="str">
        <f t="shared" si="227"/>
        <v>_SSALL</v>
      </c>
      <c r="I2935" s="36" t="s">
        <v>4303</v>
      </c>
      <c r="J2935" s="36" t="s">
        <v>4304</v>
      </c>
      <c r="K2935" s="36" t="str">
        <f t="shared" si="228"/>
        <v>_EWSUM</v>
      </c>
      <c r="L2935" s="36" t="s">
        <v>4305</v>
      </c>
      <c r="M2935" s="36" t="s">
        <v>4329</v>
      </c>
      <c r="N2935" s="36" t="str">
        <f t="shared" si="229"/>
        <v>_EWINS</v>
      </c>
      <c r="O2935" s="36" t="s">
        <v>4330</v>
      </c>
      <c r="P2935" s="36" t="s">
        <v>4331</v>
      </c>
      <c r="Q2935" s="36" t="s">
        <v>4332</v>
      </c>
    </row>
    <row r="2936" spans="1:17">
      <c r="A2936" s="36" t="s">
        <v>10924</v>
      </c>
      <c r="B2936" s="36" t="str">
        <f t="shared" si="225"/>
        <v>_15603</v>
      </c>
      <c r="C2936" s="36" t="s">
        <v>4397</v>
      </c>
      <c r="D2936" s="36" t="s">
        <v>4046</v>
      </c>
      <c r="E2936" s="36" t="str">
        <f t="shared" si="226"/>
        <v>_OACAD</v>
      </c>
      <c r="F2936" s="36" t="s">
        <v>4047</v>
      </c>
      <c r="G2936" s="36" t="s">
        <v>4302</v>
      </c>
      <c r="H2936" s="36" t="str">
        <f t="shared" si="227"/>
        <v>_SSALL</v>
      </c>
      <c r="I2936" s="36" t="s">
        <v>4303</v>
      </c>
      <c r="J2936" s="36" t="s">
        <v>4304</v>
      </c>
      <c r="K2936" s="36" t="str">
        <f t="shared" si="228"/>
        <v>_EWSUM</v>
      </c>
      <c r="L2936" s="36" t="s">
        <v>4305</v>
      </c>
      <c r="M2936" s="36" t="s">
        <v>4329</v>
      </c>
      <c r="N2936" s="36" t="str">
        <f t="shared" si="229"/>
        <v>_EWINS</v>
      </c>
      <c r="O2936" s="36" t="s">
        <v>4330</v>
      </c>
      <c r="P2936" s="36" t="s">
        <v>4331</v>
      </c>
      <c r="Q2936" s="36" t="s">
        <v>4332</v>
      </c>
    </row>
    <row r="2937" spans="1:17">
      <c r="A2937" s="36" t="s">
        <v>10925</v>
      </c>
      <c r="B2937" s="36" t="str">
        <f t="shared" si="225"/>
        <v>_15615</v>
      </c>
      <c r="C2937" s="36" t="s">
        <v>4398</v>
      </c>
      <c r="D2937" s="36" t="s">
        <v>4046</v>
      </c>
      <c r="E2937" s="36" t="str">
        <f t="shared" si="226"/>
        <v>_OACAD</v>
      </c>
      <c r="F2937" s="36" t="s">
        <v>4047</v>
      </c>
      <c r="G2937" s="36" t="s">
        <v>4302</v>
      </c>
      <c r="H2937" s="36" t="str">
        <f t="shared" si="227"/>
        <v>_SSALL</v>
      </c>
      <c r="I2937" s="36" t="s">
        <v>4303</v>
      </c>
      <c r="J2937" s="36" t="s">
        <v>4304</v>
      </c>
      <c r="K2937" s="36" t="str">
        <f t="shared" si="228"/>
        <v>_EWSUM</v>
      </c>
      <c r="L2937" s="36" t="s">
        <v>4305</v>
      </c>
      <c r="M2937" s="36" t="s">
        <v>4329</v>
      </c>
      <c r="N2937" s="36" t="str">
        <f t="shared" si="229"/>
        <v>_EWINS</v>
      </c>
      <c r="O2937" s="36" t="s">
        <v>4330</v>
      </c>
      <c r="P2937" s="36" t="s">
        <v>4331</v>
      </c>
      <c r="Q2937" s="36" t="s">
        <v>4332</v>
      </c>
    </row>
    <row r="2938" spans="1:17">
      <c r="A2938" s="36" t="s">
        <v>10926</v>
      </c>
      <c r="B2938" s="36" t="str">
        <f t="shared" si="225"/>
        <v>_15616</v>
      </c>
      <c r="C2938" s="36" t="s">
        <v>4399</v>
      </c>
      <c r="D2938" s="36" t="s">
        <v>4046</v>
      </c>
      <c r="E2938" s="36" t="str">
        <f t="shared" si="226"/>
        <v>_OACAD</v>
      </c>
      <c r="F2938" s="36" t="s">
        <v>4047</v>
      </c>
      <c r="G2938" s="36" t="s">
        <v>4302</v>
      </c>
      <c r="H2938" s="36" t="str">
        <f t="shared" si="227"/>
        <v>_SSALL</v>
      </c>
      <c r="I2938" s="36" t="s">
        <v>4303</v>
      </c>
      <c r="J2938" s="36" t="s">
        <v>4304</v>
      </c>
      <c r="K2938" s="36" t="str">
        <f t="shared" si="228"/>
        <v>_EWSUM</v>
      </c>
      <c r="L2938" s="36" t="s">
        <v>4305</v>
      </c>
      <c r="M2938" s="36" t="s">
        <v>4329</v>
      </c>
      <c r="N2938" s="36" t="str">
        <f t="shared" si="229"/>
        <v>_EWINS</v>
      </c>
      <c r="O2938" s="36" t="s">
        <v>4330</v>
      </c>
      <c r="P2938" s="36" t="s">
        <v>4331</v>
      </c>
      <c r="Q2938" s="36" t="s">
        <v>4332</v>
      </c>
    </row>
    <row r="2939" spans="1:17">
      <c r="A2939" s="36" t="s">
        <v>10927</v>
      </c>
      <c r="B2939" s="36" t="str">
        <f t="shared" si="225"/>
        <v>_15617</v>
      </c>
      <c r="C2939" s="36" t="s">
        <v>4400</v>
      </c>
      <c r="D2939" s="36" t="s">
        <v>4046</v>
      </c>
      <c r="E2939" s="36" t="str">
        <f t="shared" si="226"/>
        <v>_OACAD</v>
      </c>
      <c r="F2939" s="36" t="s">
        <v>4047</v>
      </c>
      <c r="G2939" s="36" t="s">
        <v>4302</v>
      </c>
      <c r="H2939" s="36" t="str">
        <f t="shared" si="227"/>
        <v>_SSALL</v>
      </c>
      <c r="I2939" s="36" t="s">
        <v>4303</v>
      </c>
      <c r="J2939" s="36" t="s">
        <v>4304</v>
      </c>
      <c r="K2939" s="36" t="str">
        <f t="shared" si="228"/>
        <v>_EWSUM</v>
      </c>
      <c r="L2939" s="36" t="s">
        <v>4305</v>
      </c>
      <c r="M2939" s="36" t="s">
        <v>4329</v>
      </c>
      <c r="N2939" s="36" t="str">
        <f t="shared" si="229"/>
        <v>_EWINS</v>
      </c>
      <c r="O2939" s="36" t="s">
        <v>4330</v>
      </c>
      <c r="P2939" s="36" t="s">
        <v>4331</v>
      </c>
      <c r="Q2939" s="36" t="s">
        <v>4332</v>
      </c>
    </row>
    <row r="2940" spans="1:17">
      <c r="A2940" s="36" t="s">
        <v>10928</v>
      </c>
      <c r="B2940" s="36" t="str">
        <f t="shared" si="225"/>
        <v>_15619</v>
      </c>
      <c r="C2940" s="36" t="s">
        <v>4401</v>
      </c>
      <c r="D2940" s="36" t="s">
        <v>4046</v>
      </c>
      <c r="E2940" s="36" t="str">
        <f t="shared" si="226"/>
        <v>_OACAD</v>
      </c>
      <c r="F2940" s="36" t="s">
        <v>4047</v>
      </c>
      <c r="G2940" s="36" t="s">
        <v>4302</v>
      </c>
      <c r="H2940" s="36" t="str">
        <f t="shared" si="227"/>
        <v>_SSALL</v>
      </c>
      <c r="I2940" s="36" t="s">
        <v>4303</v>
      </c>
      <c r="J2940" s="36" t="s">
        <v>4304</v>
      </c>
      <c r="K2940" s="36" t="str">
        <f t="shared" si="228"/>
        <v>_EWSUM</v>
      </c>
      <c r="L2940" s="36" t="s">
        <v>4305</v>
      </c>
      <c r="M2940" s="36" t="s">
        <v>4329</v>
      </c>
      <c r="N2940" s="36" t="str">
        <f t="shared" si="229"/>
        <v>_EWINS</v>
      </c>
      <c r="O2940" s="36" t="s">
        <v>4330</v>
      </c>
      <c r="P2940" s="36" t="s">
        <v>4331</v>
      </c>
      <c r="Q2940" s="36" t="s">
        <v>4332</v>
      </c>
    </row>
    <row r="2941" spans="1:17">
      <c r="A2941" s="36" t="s">
        <v>10929</v>
      </c>
      <c r="B2941" s="36" t="str">
        <f t="shared" si="225"/>
        <v>_15621</v>
      </c>
      <c r="C2941" s="36" t="s">
        <v>6355</v>
      </c>
      <c r="D2941" s="36" t="s">
        <v>4046</v>
      </c>
      <c r="E2941" s="36" t="str">
        <f t="shared" si="226"/>
        <v>_OACAD</v>
      </c>
      <c r="F2941" s="36" t="s">
        <v>4047</v>
      </c>
      <c r="G2941" s="36" t="s">
        <v>4302</v>
      </c>
      <c r="H2941" s="36" t="str">
        <f t="shared" si="227"/>
        <v>_SSALL</v>
      </c>
      <c r="I2941" s="36" t="s">
        <v>4303</v>
      </c>
      <c r="J2941" s="36" t="s">
        <v>4304</v>
      </c>
      <c r="K2941" s="36" t="str">
        <f t="shared" si="228"/>
        <v>_EWSUM</v>
      </c>
      <c r="L2941" s="36" t="s">
        <v>4305</v>
      </c>
      <c r="M2941" s="36" t="s">
        <v>4329</v>
      </c>
      <c r="N2941" s="36" t="str">
        <f t="shared" si="229"/>
        <v>_EWINS</v>
      </c>
      <c r="O2941" s="36" t="s">
        <v>4330</v>
      </c>
      <c r="P2941" s="36" t="s">
        <v>4331</v>
      </c>
      <c r="Q2941" s="36" t="s">
        <v>4332</v>
      </c>
    </row>
    <row r="2942" spans="1:17">
      <c r="A2942" s="36" t="s">
        <v>10930</v>
      </c>
      <c r="B2942" s="36" t="str">
        <f t="shared" si="225"/>
        <v>_15630</v>
      </c>
      <c r="C2942" s="36" t="s">
        <v>4402</v>
      </c>
      <c r="D2942" s="36" t="s">
        <v>4046</v>
      </c>
      <c r="E2942" s="36" t="str">
        <f t="shared" si="226"/>
        <v>_OACAD</v>
      </c>
      <c r="F2942" s="36" t="s">
        <v>4047</v>
      </c>
      <c r="G2942" s="36" t="s">
        <v>4302</v>
      </c>
      <c r="H2942" s="36" t="str">
        <f t="shared" si="227"/>
        <v>_SSALL</v>
      </c>
      <c r="I2942" s="36" t="s">
        <v>4303</v>
      </c>
      <c r="J2942" s="36" t="s">
        <v>4304</v>
      </c>
      <c r="K2942" s="36" t="str">
        <f t="shared" si="228"/>
        <v>_EWSUM</v>
      </c>
      <c r="L2942" s="36" t="s">
        <v>4305</v>
      </c>
      <c r="M2942" s="36" t="s">
        <v>4329</v>
      </c>
      <c r="N2942" s="36" t="str">
        <f t="shared" si="229"/>
        <v>_EWINS</v>
      </c>
      <c r="O2942" s="36" t="s">
        <v>4330</v>
      </c>
      <c r="P2942" s="36" t="s">
        <v>4331</v>
      </c>
      <c r="Q2942" s="36" t="s">
        <v>4332</v>
      </c>
    </row>
    <row r="2943" spans="1:17">
      <c r="A2943" s="36" t="s">
        <v>10931</v>
      </c>
      <c r="B2943" s="36" t="str">
        <f t="shared" si="225"/>
        <v>_15631</v>
      </c>
      <c r="C2943" s="36" t="s">
        <v>4403</v>
      </c>
      <c r="D2943" s="36" t="s">
        <v>4046</v>
      </c>
      <c r="E2943" s="36" t="str">
        <f t="shared" si="226"/>
        <v>_OACAD</v>
      </c>
      <c r="F2943" s="36" t="s">
        <v>4047</v>
      </c>
      <c r="G2943" s="36" t="s">
        <v>4302</v>
      </c>
      <c r="H2943" s="36" t="str">
        <f t="shared" si="227"/>
        <v>_SSALL</v>
      </c>
      <c r="I2943" s="36" t="s">
        <v>4303</v>
      </c>
      <c r="J2943" s="36" t="s">
        <v>4304</v>
      </c>
      <c r="K2943" s="36" t="str">
        <f t="shared" si="228"/>
        <v>_EWSUM</v>
      </c>
      <c r="L2943" s="36" t="s">
        <v>4305</v>
      </c>
      <c r="M2943" s="36" t="s">
        <v>4329</v>
      </c>
      <c r="N2943" s="36" t="str">
        <f t="shared" si="229"/>
        <v>_EWINS</v>
      </c>
      <c r="O2943" s="36" t="s">
        <v>4330</v>
      </c>
      <c r="P2943" s="36" t="s">
        <v>4331</v>
      </c>
      <c r="Q2943" s="36" t="s">
        <v>4332</v>
      </c>
    </row>
    <row r="2944" spans="1:17">
      <c r="A2944" s="36" t="s">
        <v>10932</v>
      </c>
      <c r="B2944" s="36" t="str">
        <f t="shared" si="225"/>
        <v>_15645</v>
      </c>
      <c r="C2944" s="36" t="s">
        <v>4404</v>
      </c>
      <c r="D2944" s="36" t="s">
        <v>4046</v>
      </c>
      <c r="E2944" s="36" t="str">
        <f t="shared" si="226"/>
        <v>_OACAD</v>
      </c>
      <c r="F2944" s="36" t="s">
        <v>4047</v>
      </c>
      <c r="G2944" s="36" t="s">
        <v>4302</v>
      </c>
      <c r="H2944" s="36" t="str">
        <f t="shared" si="227"/>
        <v>_SSALL</v>
      </c>
      <c r="I2944" s="36" t="s">
        <v>4303</v>
      </c>
      <c r="J2944" s="36" t="s">
        <v>4304</v>
      </c>
      <c r="K2944" s="36" t="str">
        <f t="shared" si="228"/>
        <v>_EWSUM</v>
      </c>
      <c r="L2944" s="36" t="s">
        <v>4305</v>
      </c>
      <c r="M2944" s="36" t="s">
        <v>4329</v>
      </c>
      <c r="N2944" s="36" t="str">
        <f t="shared" si="229"/>
        <v>_EWINS</v>
      </c>
      <c r="O2944" s="36" t="s">
        <v>4330</v>
      </c>
      <c r="P2944" s="36" t="s">
        <v>4331</v>
      </c>
      <c r="Q2944" s="36" t="s">
        <v>4332</v>
      </c>
    </row>
    <row r="2945" spans="1:17">
      <c r="A2945" s="36" t="s">
        <v>10933</v>
      </c>
      <c r="B2945" s="36" t="str">
        <f t="shared" si="225"/>
        <v>_15646</v>
      </c>
      <c r="C2945" s="36" t="s">
        <v>4405</v>
      </c>
      <c r="D2945" s="36" t="s">
        <v>4046</v>
      </c>
      <c r="E2945" s="36" t="str">
        <f t="shared" si="226"/>
        <v>_OACAD</v>
      </c>
      <c r="F2945" s="36" t="s">
        <v>4047</v>
      </c>
      <c r="G2945" s="36" t="s">
        <v>4302</v>
      </c>
      <c r="H2945" s="36" t="str">
        <f t="shared" si="227"/>
        <v>_SSALL</v>
      </c>
      <c r="I2945" s="36" t="s">
        <v>4303</v>
      </c>
      <c r="J2945" s="36" t="s">
        <v>4304</v>
      </c>
      <c r="K2945" s="36" t="str">
        <f t="shared" si="228"/>
        <v>_EWSUM</v>
      </c>
      <c r="L2945" s="36" t="s">
        <v>4305</v>
      </c>
      <c r="M2945" s="36" t="s">
        <v>4329</v>
      </c>
      <c r="N2945" s="36" t="str">
        <f t="shared" si="229"/>
        <v>_EWINS</v>
      </c>
      <c r="O2945" s="36" t="s">
        <v>4330</v>
      </c>
      <c r="P2945" s="36" t="s">
        <v>4331</v>
      </c>
      <c r="Q2945" s="36" t="s">
        <v>4332</v>
      </c>
    </row>
    <row r="2946" spans="1:17">
      <c r="A2946" s="36" t="s">
        <v>10934</v>
      </c>
      <c r="B2946" s="36" t="str">
        <f t="shared" si="225"/>
        <v>_15661</v>
      </c>
      <c r="C2946" s="36" t="s">
        <v>4406</v>
      </c>
      <c r="D2946" s="36" t="s">
        <v>4046</v>
      </c>
      <c r="E2946" s="36" t="str">
        <f t="shared" si="226"/>
        <v>_OACAD</v>
      </c>
      <c r="F2946" s="36" t="s">
        <v>4047</v>
      </c>
      <c r="G2946" s="36" t="s">
        <v>4302</v>
      </c>
      <c r="H2946" s="36" t="str">
        <f t="shared" si="227"/>
        <v>_SSALL</v>
      </c>
      <c r="I2946" s="36" t="s">
        <v>4303</v>
      </c>
      <c r="J2946" s="36" t="s">
        <v>4304</v>
      </c>
      <c r="K2946" s="36" t="str">
        <f t="shared" si="228"/>
        <v>_EWSUM</v>
      </c>
      <c r="L2946" s="36" t="s">
        <v>4305</v>
      </c>
      <c r="M2946" s="36" t="s">
        <v>4329</v>
      </c>
      <c r="N2946" s="36" t="str">
        <f t="shared" si="229"/>
        <v>_EWINS</v>
      </c>
      <c r="O2946" s="36" t="s">
        <v>4330</v>
      </c>
      <c r="P2946" s="36" t="s">
        <v>4331</v>
      </c>
      <c r="Q2946" s="36" t="s">
        <v>4332</v>
      </c>
    </row>
    <row r="2947" spans="1:17">
      <c r="A2947" s="36" t="s">
        <v>10935</v>
      </c>
      <c r="B2947" s="36" t="str">
        <f t="shared" si="225"/>
        <v>_15662</v>
      </c>
      <c r="C2947" s="36" t="s">
        <v>7480</v>
      </c>
      <c r="D2947" s="36" t="s">
        <v>4046</v>
      </c>
      <c r="E2947" s="36" t="str">
        <f t="shared" si="226"/>
        <v>_OACAD</v>
      </c>
      <c r="F2947" s="36" t="s">
        <v>4047</v>
      </c>
      <c r="G2947" s="36" t="s">
        <v>4302</v>
      </c>
      <c r="H2947" s="36" t="str">
        <f t="shared" si="227"/>
        <v>_SSALL</v>
      </c>
      <c r="I2947" s="36" t="s">
        <v>4303</v>
      </c>
      <c r="J2947" s="36" t="s">
        <v>4304</v>
      </c>
      <c r="K2947" s="36" t="str">
        <f t="shared" si="228"/>
        <v>_EWSUM</v>
      </c>
      <c r="L2947" s="36" t="s">
        <v>4305</v>
      </c>
      <c r="M2947" s="36" t="s">
        <v>4329</v>
      </c>
      <c r="N2947" s="36" t="str">
        <f t="shared" si="229"/>
        <v>_EWINS</v>
      </c>
      <c r="O2947" s="36" t="s">
        <v>4330</v>
      </c>
      <c r="P2947" s="36" t="s">
        <v>4331</v>
      </c>
      <c r="Q2947" s="36" t="s">
        <v>4332</v>
      </c>
    </row>
    <row r="2948" spans="1:17">
      <c r="A2948" s="36" t="s">
        <v>10936</v>
      </c>
      <c r="B2948" s="36" t="str">
        <f t="shared" ref="B2948:B3011" si="230">"_"&amp;A2948</f>
        <v>_31490</v>
      </c>
      <c r="C2948" s="36" t="s">
        <v>10937</v>
      </c>
      <c r="D2948" s="36" t="s">
        <v>4046</v>
      </c>
      <c r="E2948" s="36" t="str">
        <f t="shared" ref="E2948:E3011" si="231">"_"&amp;D2948</f>
        <v>_OACAD</v>
      </c>
      <c r="F2948" s="36" t="s">
        <v>4047</v>
      </c>
      <c r="G2948" s="36" t="s">
        <v>4302</v>
      </c>
      <c r="H2948" s="36" t="str">
        <f t="shared" ref="H2948:H3011" si="232">"_"&amp;G2948</f>
        <v>_SSALL</v>
      </c>
      <c r="I2948" s="36" t="s">
        <v>4303</v>
      </c>
      <c r="J2948" s="36" t="s">
        <v>4407</v>
      </c>
      <c r="K2948" s="36" t="str">
        <f t="shared" ref="K2948:K3011" si="233">"_"&amp;J2948</f>
        <v>_UYOLI</v>
      </c>
      <c r="L2948" s="36" t="s">
        <v>4408</v>
      </c>
      <c r="M2948" s="36" t="s">
        <v>4409</v>
      </c>
      <c r="N2948" s="36" t="str">
        <f t="shared" ref="N2948:N3011" si="234">"_"&amp;M2948</f>
        <v>_UYOL5</v>
      </c>
      <c r="O2948" s="36" t="s">
        <v>4410</v>
      </c>
      <c r="P2948" s="36" t="s">
        <v>4411</v>
      </c>
      <c r="Q2948" s="36" t="s">
        <v>4412</v>
      </c>
    </row>
    <row r="2949" spans="1:17">
      <c r="A2949" s="36" t="s">
        <v>10938</v>
      </c>
      <c r="B2949" s="36" t="str">
        <f t="shared" si="230"/>
        <v>_15780</v>
      </c>
      <c r="C2949" s="36" t="s">
        <v>4421</v>
      </c>
      <c r="D2949" s="36" t="s">
        <v>4046</v>
      </c>
      <c r="E2949" s="36" t="str">
        <f t="shared" si="231"/>
        <v>_OACAD</v>
      </c>
      <c r="F2949" s="36" t="s">
        <v>4047</v>
      </c>
      <c r="G2949" s="36" t="s">
        <v>4413</v>
      </c>
      <c r="H2949" s="36" t="str">
        <f t="shared" si="232"/>
        <v>_UCLIB</v>
      </c>
      <c r="I2949" s="36" t="s">
        <v>4414</v>
      </c>
      <c r="J2949" s="36" t="s">
        <v>4415</v>
      </c>
      <c r="K2949" s="36" t="str">
        <f t="shared" si="233"/>
        <v>_KPADM</v>
      </c>
      <c r="L2949" s="36" t="s">
        <v>4416</v>
      </c>
      <c r="M2949" s="36" t="s">
        <v>4417</v>
      </c>
      <c r="N2949" s="36" t="str">
        <f t="shared" si="234"/>
        <v>_KPLIA</v>
      </c>
      <c r="O2949" s="36" t="s">
        <v>4418</v>
      </c>
      <c r="P2949" s="36" t="s">
        <v>4419</v>
      </c>
      <c r="Q2949" s="36" t="s">
        <v>4420</v>
      </c>
    </row>
    <row r="2950" spans="1:17">
      <c r="A2950" s="36" t="s">
        <v>10939</v>
      </c>
      <c r="B2950" s="36" t="str">
        <f t="shared" si="230"/>
        <v>_15784</v>
      </c>
      <c r="C2950" s="36" t="s">
        <v>4422</v>
      </c>
      <c r="D2950" s="36" t="s">
        <v>4046</v>
      </c>
      <c r="E2950" s="36" t="str">
        <f t="shared" si="231"/>
        <v>_OACAD</v>
      </c>
      <c r="F2950" s="36" t="s">
        <v>4047</v>
      </c>
      <c r="G2950" s="36" t="s">
        <v>4413</v>
      </c>
      <c r="H2950" s="36" t="str">
        <f t="shared" si="232"/>
        <v>_UCLIB</v>
      </c>
      <c r="I2950" s="36" t="s">
        <v>4414</v>
      </c>
      <c r="J2950" s="36" t="s">
        <v>4415</v>
      </c>
      <c r="K2950" s="36" t="str">
        <f t="shared" si="233"/>
        <v>_KPADM</v>
      </c>
      <c r="L2950" s="36" t="s">
        <v>4416</v>
      </c>
      <c r="M2950" s="36" t="s">
        <v>4417</v>
      </c>
      <c r="N2950" s="36" t="str">
        <f t="shared" si="234"/>
        <v>_KPLIA</v>
      </c>
      <c r="O2950" s="36" t="s">
        <v>4418</v>
      </c>
      <c r="P2950" s="36" t="s">
        <v>4419</v>
      </c>
      <c r="Q2950" s="36" t="s">
        <v>4420</v>
      </c>
    </row>
    <row r="2951" spans="1:17">
      <c r="A2951" s="36" t="s">
        <v>10940</v>
      </c>
      <c r="B2951" s="36" t="str">
        <f t="shared" si="230"/>
        <v>_15786</v>
      </c>
      <c r="C2951" s="36" t="s">
        <v>4423</v>
      </c>
      <c r="D2951" s="36" t="s">
        <v>4046</v>
      </c>
      <c r="E2951" s="36" t="str">
        <f t="shared" si="231"/>
        <v>_OACAD</v>
      </c>
      <c r="F2951" s="36" t="s">
        <v>4047</v>
      </c>
      <c r="G2951" s="36" t="s">
        <v>4413</v>
      </c>
      <c r="H2951" s="36" t="str">
        <f t="shared" si="232"/>
        <v>_UCLIB</v>
      </c>
      <c r="I2951" s="36" t="s">
        <v>4414</v>
      </c>
      <c r="J2951" s="36" t="s">
        <v>4415</v>
      </c>
      <c r="K2951" s="36" t="str">
        <f t="shared" si="233"/>
        <v>_KPADM</v>
      </c>
      <c r="L2951" s="36" t="s">
        <v>4416</v>
      </c>
      <c r="M2951" s="36" t="s">
        <v>4417</v>
      </c>
      <c r="N2951" s="36" t="str">
        <f t="shared" si="234"/>
        <v>_KPLIA</v>
      </c>
      <c r="O2951" s="36" t="s">
        <v>4418</v>
      </c>
      <c r="P2951" s="36" t="s">
        <v>4419</v>
      </c>
      <c r="Q2951" s="36" t="s">
        <v>4420</v>
      </c>
    </row>
    <row r="2952" spans="1:17">
      <c r="A2952" s="36" t="s">
        <v>10941</v>
      </c>
      <c r="B2952" s="36" t="str">
        <f t="shared" si="230"/>
        <v>_15787</v>
      </c>
      <c r="C2952" s="36" t="s">
        <v>4424</v>
      </c>
      <c r="D2952" s="36" t="s">
        <v>4046</v>
      </c>
      <c r="E2952" s="36" t="str">
        <f t="shared" si="231"/>
        <v>_OACAD</v>
      </c>
      <c r="F2952" s="36" t="s">
        <v>4047</v>
      </c>
      <c r="G2952" s="36" t="s">
        <v>4413</v>
      </c>
      <c r="H2952" s="36" t="str">
        <f t="shared" si="232"/>
        <v>_UCLIB</v>
      </c>
      <c r="I2952" s="36" t="s">
        <v>4414</v>
      </c>
      <c r="J2952" s="36" t="s">
        <v>4415</v>
      </c>
      <c r="K2952" s="36" t="str">
        <f t="shared" si="233"/>
        <v>_KPADM</v>
      </c>
      <c r="L2952" s="36" t="s">
        <v>4416</v>
      </c>
      <c r="M2952" s="36" t="s">
        <v>4417</v>
      </c>
      <c r="N2952" s="36" t="str">
        <f t="shared" si="234"/>
        <v>_KPLIA</v>
      </c>
      <c r="O2952" s="36" t="s">
        <v>4418</v>
      </c>
      <c r="P2952" s="36" t="s">
        <v>4419</v>
      </c>
      <c r="Q2952" s="36" t="s">
        <v>4420</v>
      </c>
    </row>
    <row r="2953" spans="1:17">
      <c r="A2953" s="36" t="s">
        <v>10942</v>
      </c>
      <c r="B2953" s="36" t="str">
        <f t="shared" si="230"/>
        <v>_15820</v>
      </c>
      <c r="C2953" s="36" t="s">
        <v>4427</v>
      </c>
      <c r="D2953" s="36" t="s">
        <v>4046</v>
      </c>
      <c r="E2953" s="36" t="str">
        <f t="shared" si="231"/>
        <v>_OACAD</v>
      </c>
      <c r="F2953" s="36" t="s">
        <v>4047</v>
      </c>
      <c r="G2953" s="36" t="s">
        <v>4413</v>
      </c>
      <c r="H2953" s="36" t="str">
        <f t="shared" si="232"/>
        <v>_UCLIB</v>
      </c>
      <c r="I2953" s="36" t="s">
        <v>4414</v>
      </c>
      <c r="J2953" s="36" t="s">
        <v>4415</v>
      </c>
      <c r="K2953" s="36" t="str">
        <f t="shared" si="233"/>
        <v>_KPADM</v>
      </c>
      <c r="L2953" s="36" t="s">
        <v>4416</v>
      </c>
      <c r="M2953" s="36" t="s">
        <v>4417</v>
      </c>
      <c r="N2953" s="36" t="str">
        <f t="shared" si="234"/>
        <v>_KPLIA</v>
      </c>
      <c r="O2953" s="36" t="s">
        <v>4418</v>
      </c>
      <c r="P2953" s="36" t="s">
        <v>4425</v>
      </c>
      <c r="Q2953" s="36" t="s">
        <v>4426</v>
      </c>
    </row>
    <row r="2954" spans="1:17">
      <c r="A2954" s="36" t="s">
        <v>10943</v>
      </c>
      <c r="B2954" s="36" t="str">
        <f t="shared" si="230"/>
        <v>_15821</v>
      </c>
      <c r="C2954" s="36" t="s">
        <v>4428</v>
      </c>
      <c r="D2954" s="36" t="s">
        <v>4046</v>
      </c>
      <c r="E2954" s="36" t="str">
        <f t="shared" si="231"/>
        <v>_OACAD</v>
      </c>
      <c r="F2954" s="36" t="s">
        <v>4047</v>
      </c>
      <c r="G2954" s="36" t="s">
        <v>4413</v>
      </c>
      <c r="H2954" s="36" t="str">
        <f t="shared" si="232"/>
        <v>_UCLIB</v>
      </c>
      <c r="I2954" s="36" t="s">
        <v>4414</v>
      </c>
      <c r="J2954" s="36" t="s">
        <v>4415</v>
      </c>
      <c r="K2954" s="36" t="str">
        <f t="shared" si="233"/>
        <v>_KPADM</v>
      </c>
      <c r="L2954" s="36" t="s">
        <v>4416</v>
      </c>
      <c r="M2954" s="36" t="s">
        <v>4417</v>
      </c>
      <c r="N2954" s="36" t="str">
        <f t="shared" si="234"/>
        <v>_KPLIA</v>
      </c>
      <c r="O2954" s="36" t="s">
        <v>4418</v>
      </c>
      <c r="P2954" s="36" t="s">
        <v>4425</v>
      </c>
      <c r="Q2954" s="36" t="s">
        <v>4426</v>
      </c>
    </row>
    <row r="2955" spans="1:17">
      <c r="A2955" s="36" t="s">
        <v>10944</v>
      </c>
      <c r="B2955" s="36" t="str">
        <f t="shared" si="230"/>
        <v>_15781</v>
      </c>
      <c r="C2955" s="36" t="s">
        <v>4431</v>
      </c>
      <c r="D2955" s="36" t="s">
        <v>4046</v>
      </c>
      <c r="E2955" s="36" t="str">
        <f t="shared" si="231"/>
        <v>_OACAD</v>
      </c>
      <c r="F2955" s="36" t="s">
        <v>4047</v>
      </c>
      <c r="G2955" s="36" t="s">
        <v>4413</v>
      </c>
      <c r="H2955" s="36" t="str">
        <f t="shared" si="232"/>
        <v>_UCLIB</v>
      </c>
      <c r="I2955" s="36" t="s">
        <v>4414</v>
      </c>
      <c r="J2955" s="36" t="s">
        <v>4415</v>
      </c>
      <c r="K2955" s="36" t="str">
        <f t="shared" si="233"/>
        <v>_KPADM</v>
      </c>
      <c r="L2955" s="36" t="s">
        <v>4416</v>
      </c>
      <c r="M2955" s="36" t="s">
        <v>4417</v>
      </c>
      <c r="N2955" s="36" t="str">
        <f t="shared" si="234"/>
        <v>_KPLIA</v>
      </c>
      <c r="O2955" s="36" t="s">
        <v>4418</v>
      </c>
      <c r="P2955" s="36" t="s">
        <v>4429</v>
      </c>
      <c r="Q2955" s="36" t="s">
        <v>4430</v>
      </c>
    </row>
    <row r="2956" spans="1:17">
      <c r="A2956" s="36" t="s">
        <v>10945</v>
      </c>
      <c r="B2956" s="36" t="str">
        <f t="shared" si="230"/>
        <v>_15783</v>
      </c>
      <c r="C2956" s="36" t="s">
        <v>4432</v>
      </c>
      <c r="D2956" s="36" t="s">
        <v>4046</v>
      </c>
      <c r="E2956" s="36" t="str">
        <f t="shared" si="231"/>
        <v>_OACAD</v>
      </c>
      <c r="F2956" s="36" t="s">
        <v>4047</v>
      </c>
      <c r="G2956" s="36" t="s">
        <v>4413</v>
      </c>
      <c r="H2956" s="36" t="str">
        <f t="shared" si="232"/>
        <v>_UCLIB</v>
      </c>
      <c r="I2956" s="36" t="s">
        <v>4414</v>
      </c>
      <c r="J2956" s="36" t="s">
        <v>4415</v>
      </c>
      <c r="K2956" s="36" t="str">
        <f t="shared" si="233"/>
        <v>_KPADM</v>
      </c>
      <c r="L2956" s="36" t="s">
        <v>4416</v>
      </c>
      <c r="M2956" s="36" t="s">
        <v>4417</v>
      </c>
      <c r="N2956" s="36" t="str">
        <f t="shared" si="234"/>
        <v>_KPLIA</v>
      </c>
      <c r="O2956" s="36" t="s">
        <v>4418</v>
      </c>
      <c r="P2956" s="36" t="s">
        <v>4429</v>
      </c>
      <c r="Q2956" s="36" t="s">
        <v>4430</v>
      </c>
    </row>
    <row r="2957" spans="1:17">
      <c r="A2957" s="36" t="s">
        <v>10946</v>
      </c>
      <c r="B2957" s="36" t="str">
        <f t="shared" si="230"/>
        <v>_15788</v>
      </c>
      <c r="C2957" s="36" t="s">
        <v>7050</v>
      </c>
      <c r="D2957" s="36" t="s">
        <v>4046</v>
      </c>
      <c r="E2957" s="36" t="str">
        <f t="shared" si="231"/>
        <v>_OACAD</v>
      </c>
      <c r="F2957" s="36" t="s">
        <v>4047</v>
      </c>
      <c r="G2957" s="36" t="s">
        <v>4413</v>
      </c>
      <c r="H2957" s="36" t="str">
        <f t="shared" si="232"/>
        <v>_UCLIB</v>
      </c>
      <c r="I2957" s="36" t="s">
        <v>4414</v>
      </c>
      <c r="J2957" s="36" t="s">
        <v>4415</v>
      </c>
      <c r="K2957" s="36" t="str">
        <f t="shared" si="233"/>
        <v>_KPADM</v>
      </c>
      <c r="L2957" s="36" t="s">
        <v>4416</v>
      </c>
      <c r="M2957" s="36" t="s">
        <v>4417</v>
      </c>
      <c r="N2957" s="36" t="str">
        <f t="shared" si="234"/>
        <v>_KPLIA</v>
      </c>
      <c r="O2957" s="36" t="s">
        <v>4418</v>
      </c>
      <c r="P2957" s="36" t="s">
        <v>4429</v>
      </c>
      <c r="Q2957" s="36" t="s">
        <v>4430</v>
      </c>
    </row>
    <row r="2958" spans="1:17">
      <c r="A2958" s="36" t="s">
        <v>10947</v>
      </c>
      <c r="B2958" s="36" t="str">
        <f t="shared" si="230"/>
        <v>_15915</v>
      </c>
      <c r="C2958" s="36" t="s">
        <v>4433</v>
      </c>
      <c r="D2958" s="36" t="s">
        <v>4046</v>
      </c>
      <c r="E2958" s="36" t="str">
        <f t="shared" si="231"/>
        <v>_OACAD</v>
      </c>
      <c r="F2958" s="36" t="s">
        <v>4047</v>
      </c>
      <c r="G2958" s="36" t="s">
        <v>4413</v>
      </c>
      <c r="H2958" s="36" t="str">
        <f t="shared" si="232"/>
        <v>_UCLIB</v>
      </c>
      <c r="I2958" s="36" t="s">
        <v>4414</v>
      </c>
      <c r="J2958" s="36" t="s">
        <v>4415</v>
      </c>
      <c r="K2958" s="36" t="str">
        <f t="shared" si="233"/>
        <v>_KPADM</v>
      </c>
      <c r="L2958" s="36" t="s">
        <v>4416</v>
      </c>
      <c r="M2958" s="36" t="s">
        <v>4417</v>
      </c>
      <c r="N2958" s="36" t="str">
        <f t="shared" si="234"/>
        <v>_KPLIA</v>
      </c>
      <c r="O2958" s="36" t="s">
        <v>4418</v>
      </c>
      <c r="P2958" s="36" t="s">
        <v>4429</v>
      </c>
      <c r="Q2958" s="36" t="s">
        <v>4430</v>
      </c>
    </row>
    <row r="2959" spans="1:17">
      <c r="A2959" s="36" t="s">
        <v>10948</v>
      </c>
      <c r="B2959" s="36" t="str">
        <f t="shared" si="230"/>
        <v>_15845</v>
      </c>
      <c r="C2959" s="36" t="s">
        <v>4440</v>
      </c>
      <c r="D2959" s="36" t="s">
        <v>4046</v>
      </c>
      <c r="E2959" s="36" t="str">
        <f t="shared" si="231"/>
        <v>_OACAD</v>
      </c>
      <c r="F2959" s="36" t="s">
        <v>4047</v>
      </c>
      <c r="G2959" s="36" t="s">
        <v>4413</v>
      </c>
      <c r="H2959" s="36" t="str">
        <f t="shared" si="232"/>
        <v>_UCLIB</v>
      </c>
      <c r="I2959" s="36" t="s">
        <v>4414</v>
      </c>
      <c r="J2959" s="36" t="s">
        <v>4434</v>
      </c>
      <c r="K2959" s="36" t="str">
        <f t="shared" si="233"/>
        <v>_KQDCS</v>
      </c>
      <c r="L2959" s="36" t="s">
        <v>4435</v>
      </c>
      <c r="M2959" s="36" t="s">
        <v>4436</v>
      </c>
      <c r="N2959" s="36" t="str">
        <f t="shared" si="234"/>
        <v>_KQILS</v>
      </c>
      <c r="O2959" s="36" t="s">
        <v>4437</v>
      </c>
      <c r="P2959" s="36" t="s">
        <v>4438</v>
      </c>
      <c r="Q2959" s="36" t="s">
        <v>4439</v>
      </c>
    </row>
    <row r="2960" spans="1:17">
      <c r="A2960" s="36" t="s">
        <v>10949</v>
      </c>
      <c r="B2960" s="36" t="str">
        <f t="shared" si="230"/>
        <v>_15846</v>
      </c>
      <c r="C2960" s="36" t="s">
        <v>4441</v>
      </c>
      <c r="D2960" s="36" t="s">
        <v>4046</v>
      </c>
      <c r="E2960" s="36" t="str">
        <f t="shared" si="231"/>
        <v>_OACAD</v>
      </c>
      <c r="F2960" s="36" t="s">
        <v>4047</v>
      </c>
      <c r="G2960" s="36" t="s">
        <v>4413</v>
      </c>
      <c r="H2960" s="36" t="str">
        <f t="shared" si="232"/>
        <v>_UCLIB</v>
      </c>
      <c r="I2960" s="36" t="s">
        <v>4414</v>
      </c>
      <c r="J2960" s="36" t="s">
        <v>4434</v>
      </c>
      <c r="K2960" s="36" t="str">
        <f t="shared" si="233"/>
        <v>_KQDCS</v>
      </c>
      <c r="L2960" s="36" t="s">
        <v>4435</v>
      </c>
      <c r="M2960" s="36" t="s">
        <v>4436</v>
      </c>
      <c r="N2960" s="36" t="str">
        <f t="shared" si="234"/>
        <v>_KQILS</v>
      </c>
      <c r="O2960" s="36" t="s">
        <v>4437</v>
      </c>
      <c r="P2960" s="36" t="s">
        <v>4438</v>
      </c>
      <c r="Q2960" s="36" t="s">
        <v>4439</v>
      </c>
    </row>
    <row r="2961" spans="1:17">
      <c r="A2961" s="36" t="s">
        <v>10950</v>
      </c>
      <c r="B2961" s="36" t="str">
        <f t="shared" si="230"/>
        <v>_15847</v>
      </c>
      <c r="C2961" s="36" t="s">
        <v>4442</v>
      </c>
      <c r="D2961" s="36" t="s">
        <v>4046</v>
      </c>
      <c r="E2961" s="36" t="str">
        <f t="shared" si="231"/>
        <v>_OACAD</v>
      </c>
      <c r="F2961" s="36" t="s">
        <v>4047</v>
      </c>
      <c r="G2961" s="36" t="s">
        <v>4413</v>
      </c>
      <c r="H2961" s="36" t="str">
        <f t="shared" si="232"/>
        <v>_UCLIB</v>
      </c>
      <c r="I2961" s="36" t="s">
        <v>4414</v>
      </c>
      <c r="J2961" s="36" t="s">
        <v>4434</v>
      </c>
      <c r="K2961" s="36" t="str">
        <f t="shared" si="233"/>
        <v>_KQDCS</v>
      </c>
      <c r="L2961" s="36" t="s">
        <v>4435</v>
      </c>
      <c r="M2961" s="36" t="s">
        <v>4436</v>
      </c>
      <c r="N2961" s="36" t="str">
        <f t="shared" si="234"/>
        <v>_KQILS</v>
      </c>
      <c r="O2961" s="36" t="s">
        <v>4437</v>
      </c>
      <c r="P2961" s="36" t="s">
        <v>4438</v>
      </c>
      <c r="Q2961" s="36" t="s">
        <v>4439</v>
      </c>
    </row>
    <row r="2962" spans="1:17">
      <c r="A2962" s="36" t="s">
        <v>10951</v>
      </c>
      <c r="B2962" s="36" t="str">
        <f t="shared" si="230"/>
        <v>_15848</v>
      </c>
      <c r="C2962" s="36" t="s">
        <v>4443</v>
      </c>
      <c r="D2962" s="36" t="s">
        <v>4046</v>
      </c>
      <c r="E2962" s="36" t="str">
        <f t="shared" si="231"/>
        <v>_OACAD</v>
      </c>
      <c r="F2962" s="36" t="s">
        <v>4047</v>
      </c>
      <c r="G2962" s="36" t="s">
        <v>4413</v>
      </c>
      <c r="H2962" s="36" t="str">
        <f t="shared" si="232"/>
        <v>_UCLIB</v>
      </c>
      <c r="I2962" s="36" t="s">
        <v>4414</v>
      </c>
      <c r="J2962" s="36" t="s">
        <v>4434</v>
      </c>
      <c r="K2962" s="36" t="str">
        <f t="shared" si="233"/>
        <v>_KQDCS</v>
      </c>
      <c r="L2962" s="36" t="s">
        <v>4435</v>
      </c>
      <c r="M2962" s="36" t="s">
        <v>4436</v>
      </c>
      <c r="N2962" s="36" t="str">
        <f t="shared" si="234"/>
        <v>_KQILS</v>
      </c>
      <c r="O2962" s="36" t="s">
        <v>4437</v>
      </c>
      <c r="P2962" s="36" t="s">
        <v>4438</v>
      </c>
      <c r="Q2962" s="36" t="s">
        <v>4439</v>
      </c>
    </row>
    <row r="2963" spans="1:17">
      <c r="A2963" s="36" t="s">
        <v>10952</v>
      </c>
      <c r="B2963" s="36" t="str">
        <f t="shared" si="230"/>
        <v>_15750</v>
      </c>
      <c r="C2963" s="36" t="s">
        <v>4448</v>
      </c>
      <c r="D2963" s="36" t="s">
        <v>4046</v>
      </c>
      <c r="E2963" s="36" t="str">
        <f t="shared" si="231"/>
        <v>_OACAD</v>
      </c>
      <c r="F2963" s="36" t="s">
        <v>4047</v>
      </c>
      <c r="G2963" s="36" t="s">
        <v>4413</v>
      </c>
      <c r="H2963" s="36" t="str">
        <f t="shared" si="232"/>
        <v>_UCLIB</v>
      </c>
      <c r="I2963" s="36" t="s">
        <v>4414</v>
      </c>
      <c r="J2963" s="36" t="s">
        <v>4434</v>
      </c>
      <c r="K2963" s="36" t="str">
        <f t="shared" si="233"/>
        <v>_KQDCS</v>
      </c>
      <c r="L2963" s="36" t="s">
        <v>4435</v>
      </c>
      <c r="M2963" s="36" t="s">
        <v>4444</v>
      </c>
      <c r="N2963" s="36" t="str">
        <f t="shared" si="234"/>
        <v>_KQNRS</v>
      </c>
      <c r="O2963" s="36" t="s">
        <v>4445</v>
      </c>
      <c r="P2963" s="36" t="s">
        <v>4446</v>
      </c>
      <c r="Q2963" s="36" t="s">
        <v>4447</v>
      </c>
    </row>
    <row r="2964" spans="1:17">
      <c r="A2964" s="36" t="s">
        <v>10953</v>
      </c>
      <c r="B2964" s="36" t="str">
        <f t="shared" si="230"/>
        <v>_15751</v>
      </c>
      <c r="C2964" s="36" t="s">
        <v>4449</v>
      </c>
      <c r="D2964" s="36" t="s">
        <v>4046</v>
      </c>
      <c r="E2964" s="36" t="str">
        <f t="shared" si="231"/>
        <v>_OACAD</v>
      </c>
      <c r="F2964" s="36" t="s">
        <v>4047</v>
      </c>
      <c r="G2964" s="36" t="s">
        <v>4413</v>
      </c>
      <c r="H2964" s="36" t="str">
        <f t="shared" si="232"/>
        <v>_UCLIB</v>
      </c>
      <c r="I2964" s="36" t="s">
        <v>4414</v>
      </c>
      <c r="J2964" s="36" t="s">
        <v>4434</v>
      </c>
      <c r="K2964" s="36" t="str">
        <f t="shared" si="233"/>
        <v>_KQDCS</v>
      </c>
      <c r="L2964" s="36" t="s">
        <v>4435</v>
      </c>
      <c r="M2964" s="36" t="s">
        <v>4444</v>
      </c>
      <c r="N2964" s="36" t="str">
        <f t="shared" si="234"/>
        <v>_KQNRS</v>
      </c>
      <c r="O2964" s="36" t="s">
        <v>4445</v>
      </c>
      <c r="P2964" s="36" t="s">
        <v>4446</v>
      </c>
      <c r="Q2964" s="36" t="s">
        <v>4447</v>
      </c>
    </row>
    <row r="2965" spans="1:17">
      <c r="A2965" s="36" t="s">
        <v>10955</v>
      </c>
      <c r="B2965" s="36" t="str">
        <f t="shared" si="230"/>
        <v>_15765</v>
      </c>
      <c r="C2965" s="36" t="s">
        <v>4453</v>
      </c>
      <c r="D2965" s="36" t="s">
        <v>4046</v>
      </c>
      <c r="E2965" s="36" t="str">
        <f t="shared" si="231"/>
        <v>_OACAD</v>
      </c>
      <c r="F2965" s="36" t="s">
        <v>4047</v>
      </c>
      <c r="G2965" s="36" t="s">
        <v>4413</v>
      </c>
      <c r="H2965" s="36" t="str">
        <f t="shared" si="232"/>
        <v>_UCLIB</v>
      </c>
      <c r="I2965" s="36" t="s">
        <v>4414</v>
      </c>
      <c r="J2965" s="36" t="s">
        <v>4434</v>
      </c>
      <c r="K2965" s="36" t="str">
        <f t="shared" si="233"/>
        <v>_KQDCS</v>
      </c>
      <c r="L2965" s="36" t="s">
        <v>4435</v>
      </c>
      <c r="M2965" s="36" t="s">
        <v>4450</v>
      </c>
      <c r="N2965" s="36" t="str">
        <f t="shared" si="234"/>
        <v>_KQTEC</v>
      </c>
      <c r="O2965" s="36" t="s">
        <v>10954</v>
      </c>
      <c r="P2965" s="36" t="s">
        <v>4451</v>
      </c>
      <c r="Q2965" s="36" t="s">
        <v>4452</v>
      </c>
    </row>
    <row r="2966" spans="1:17">
      <c r="A2966" s="36" t="s">
        <v>10956</v>
      </c>
      <c r="B2966" s="36" t="str">
        <f t="shared" si="230"/>
        <v>_15766</v>
      </c>
      <c r="C2966" s="36" t="s">
        <v>4454</v>
      </c>
      <c r="D2966" s="36" t="s">
        <v>4046</v>
      </c>
      <c r="E2966" s="36" t="str">
        <f t="shared" si="231"/>
        <v>_OACAD</v>
      </c>
      <c r="F2966" s="36" t="s">
        <v>4047</v>
      </c>
      <c r="G2966" s="36" t="s">
        <v>4413</v>
      </c>
      <c r="H2966" s="36" t="str">
        <f t="shared" si="232"/>
        <v>_UCLIB</v>
      </c>
      <c r="I2966" s="36" t="s">
        <v>4414</v>
      </c>
      <c r="J2966" s="36" t="s">
        <v>4434</v>
      </c>
      <c r="K2966" s="36" t="str">
        <f t="shared" si="233"/>
        <v>_KQDCS</v>
      </c>
      <c r="L2966" s="36" t="s">
        <v>4435</v>
      </c>
      <c r="M2966" s="36" t="s">
        <v>4450</v>
      </c>
      <c r="N2966" s="36" t="str">
        <f t="shared" si="234"/>
        <v>_KQTEC</v>
      </c>
      <c r="O2966" s="36" t="s">
        <v>10954</v>
      </c>
      <c r="P2966" s="36" t="s">
        <v>4451</v>
      </c>
      <c r="Q2966" s="36" t="s">
        <v>4452</v>
      </c>
    </row>
    <row r="2967" spans="1:17">
      <c r="A2967" s="36" t="s">
        <v>10957</v>
      </c>
      <c r="B2967" s="36" t="str">
        <f t="shared" si="230"/>
        <v>_15767</v>
      </c>
      <c r="C2967" s="36" t="s">
        <v>4455</v>
      </c>
      <c r="D2967" s="36" t="s">
        <v>4046</v>
      </c>
      <c r="E2967" s="36" t="str">
        <f t="shared" si="231"/>
        <v>_OACAD</v>
      </c>
      <c r="F2967" s="36" t="s">
        <v>4047</v>
      </c>
      <c r="G2967" s="36" t="s">
        <v>4413</v>
      </c>
      <c r="H2967" s="36" t="str">
        <f t="shared" si="232"/>
        <v>_UCLIB</v>
      </c>
      <c r="I2967" s="36" t="s">
        <v>4414</v>
      </c>
      <c r="J2967" s="36" t="s">
        <v>4434</v>
      </c>
      <c r="K2967" s="36" t="str">
        <f t="shared" si="233"/>
        <v>_KQDCS</v>
      </c>
      <c r="L2967" s="36" t="s">
        <v>4435</v>
      </c>
      <c r="M2967" s="36" t="s">
        <v>4450</v>
      </c>
      <c r="N2967" s="36" t="str">
        <f t="shared" si="234"/>
        <v>_KQTEC</v>
      </c>
      <c r="O2967" s="36" t="s">
        <v>10954</v>
      </c>
      <c r="P2967" s="36" t="s">
        <v>4451</v>
      </c>
      <c r="Q2967" s="36" t="s">
        <v>4452</v>
      </c>
    </row>
    <row r="2968" spans="1:17">
      <c r="A2968" s="36" t="s">
        <v>10958</v>
      </c>
      <c r="B2968" s="36" t="str">
        <f t="shared" si="230"/>
        <v>_15886</v>
      </c>
      <c r="C2968" s="36" t="s">
        <v>7274</v>
      </c>
      <c r="D2968" s="36" t="s">
        <v>4046</v>
      </c>
      <c r="E2968" s="36" t="str">
        <f t="shared" si="231"/>
        <v>_OACAD</v>
      </c>
      <c r="F2968" s="36" t="s">
        <v>4047</v>
      </c>
      <c r="G2968" s="36" t="s">
        <v>4413</v>
      </c>
      <c r="H2968" s="36" t="str">
        <f t="shared" si="232"/>
        <v>_UCLIB</v>
      </c>
      <c r="I2968" s="36" t="s">
        <v>4414</v>
      </c>
      <c r="J2968" s="36" t="s">
        <v>4434</v>
      </c>
      <c r="K2968" s="36" t="str">
        <f t="shared" si="233"/>
        <v>_KQDCS</v>
      </c>
      <c r="L2968" s="36" t="s">
        <v>4435</v>
      </c>
      <c r="M2968" s="36" t="s">
        <v>4450</v>
      </c>
      <c r="N2968" s="36" t="str">
        <f t="shared" si="234"/>
        <v>_KQTEC</v>
      </c>
      <c r="O2968" s="36" t="s">
        <v>10954</v>
      </c>
      <c r="P2968" s="36" t="s">
        <v>4451</v>
      </c>
      <c r="Q2968" s="36" t="s">
        <v>4452</v>
      </c>
    </row>
    <row r="2969" spans="1:17">
      <c r="A2969" s="36" t="s">
        <v>10959</v>
      </c>
      <c r="B2969" s="36" t="str">
        <f t="shared" si="230"/>
        <v>_15955</v>
      </c>
      <c r="C2969" s="36" t="s">
        <v>4456</v>
      </c>
      <c r="D2969" s="36" t="s">
        <v>4046</v>
      </c>
      <c r="E2969" s="36" t="str">
        <f t="shared" si="231"/>
        <v>_OACAD</v>
      </c>
      <c r="F2969" s="36" t="s">
        <v>4047</v>
      </c>
      <c r="G2969" s="36" t="s">
        <v>4413</v>
      </c>
      <c r="H2969" s="36" t="str">
        <f t="shared" si="232"/>
        <v>_UCLIB</v>
      </c>
      <c r="I2969" s="36" t="s">
        <v>4414</v>
      </c>
      <c r="J2969" s="36" t="s">
        <v>4434</v>
      </c>
      <c r="K2969" s="36" t="str">
        <f t="shared" si="233"/>
        <v>_KQDCS</v>
      </c>
      <c r="L2969" s="36" t="s">
        <v>4435</v>
      </c>
      <c r="M2969" s="36" t="s">
        <v>4450</v>
      </c>
      <c r="N2969" s="36" t="str">
        <f t="shared" si="234"/>
        <v>_KQTEC</v>
      </c>
      <c r="O2969" s="36" t="s">
        <v>10954</v>
      </c>
      <c r="P2969" s="36" t="s">
        <v>4451</v>
      </c>
      <c r="Q2969" s="36" t="s">
        <v>4452</v>
      </c>
    </row>
    <row r="2970" spans="1:17">
      <c r="A2970" s="36" t="s">
        <v>10961</v>
      </c>
      <c r="B2970" s="36" t="str">
        <f t="shared" si="230"/>
        <v>_15785</v>
      </c>
      <c r="C2970" s="36" t="s">
        <v>4462</v>
      </c>
      <c r="D2970" s="36" t="s">
        <v>4046</v>
      </c>
      <c r="E2970" s="36" t="str">
        <f t="shared" si="231"/>
        <v>_OACAD</v>
      </c>
      <c r="F2970" s="36" t="s">
        <v>4047</v>
      </c>
      <c r="G2970" s="36" t="s">
        <v>4413</v>
      </c>
      <c r="H2970" s="36" t="str">
        <f t="shared" si="232"/>
        <v>_UCLIB</v>
      </c>
      <c r="I2970" s="36" t="s">
        <v>4414</v>
      </c>
      <c r="J2970" s="36" t="s">
        <v>4457</v>
      </c>
      <c r="K2970" s="36" t="str">
        <f t="shared" si="233"/>
        <v>_KRCFO</v>
      </c>
      <c r="L2970" s="36" t="s">
        <v>4458</v>
      </c>
      <c r="M2970" s="36" t="s">
        <v>4459</v>
      </c>
      <c r="N2970" s="36" t="str">
        <f t="shared" si="234"/>
        <v>_KRCAS</v>
      </c>
      <c r="O2970" s="36" t="s">
        <v>10960</v>
      </c>
      <c r="P2970" s="36" t="s">
        <v>4460</v>
      </c>
      <c r="Q2970" s="36" t="s">
        <v>4461</v>
      </c>
    </row>
    <row r="2971" spans="1:17">
      <c r="A2971" s="36" t="s">
        <v>10962</v>
      </c>
      <c r="B2971" s="36" t="str">
        <f t="shared" si="230"/>
        <v>_15795</v>
      </c>
      <c r="C2971" s="36" t="s">
        <v>4463</v>
      </c>
      <c r="D2971" s="36" t="s">
        <v>4046</v>
      </c>
      <c r="E2971" s="36" t="str">
        <f t="shared" si="231"/>
        <v>_OACAD</v>
      </c>
      <c r="F2971" s="36" t="s">
        <v>4047</v>
      </c>
      <c r="G2971" s="36" t="s">
        <v>4413</v>
      </c>
      <c r="H2971" s="36" t="str">
        <f t="shared" si="232"/>
        <v>_UCLIB</v>
      </c>
      <c r="I2971" s="36" t="s">
        <v>4414</v>
      </c>
      <c r="J2971" s="36" t="s">
        <v>4457</v>
      </c>
      <c r="K2971" s="36" t="str">
        <f t="shared" si="233"/>
        <v>_KRCFO</v>
      </c>
      <c r="L2971" s="36" t="s">
        <v>4458</v>
      </c>
      <c r="M2971" s="36" t="s">
        <v>4459</v>
      </c>
      <c r="N2971" s="36" t="str">
        <f t="shared" si="234"/>
        <v>_KRCAS</v>
      </c>
      <c r="O2971" s="36" t="s">
        <v>10960</v>
      </c>
      <c r="P2971" s="36" t="s">
        <v>4460</v>
      </c>
      <c r="Q2971" s="36" t="s">
        <v>4461</v>
      </c>
    </row>
    <row r="2972" spans="1:17">
      <c r="A2972" s="36" t="s">
        <v>10963</v>
      </c>
      <c r="B2972" s="36" t="str">
        <f t="shared" si="230"/>
        <v>_15796</v>
      </c>
      <c r="C2972" s="36" t="s">
        <v>4464</v>
      </c>
      <c r="D2972" s="36" t="s">
        <v>4046</v>
      </c>
      <c r="E2972" s="36" t="str">
        <f t="shared" si="231"/>
        <v>_OACAD</v>
      </c>
      <c r="F2972" s="36" t="s">
        <v>4047</v>
      </c>
      <c r="G2972" s="36" t="s">
        <v>4413</v>
      </c>
      <c r="H2972" s="36" t="str">
        <f t="shared" si="232"/>
        <v>_UCLIB</v>
      </c>
      <c r="I2972" s="36" t="s">
        <v>4414</v>
      </c>
      <c r="J2972" s="36" t="s">
        <v>4457</v>
      </c>
      <c r="K2972" s="36" t="str">
        <f t="shared" si="233"/>
        <v>_KRCFO</v>
      </c>
      <c r="L2972" s="36" t="s">
        <v>4458</v>
      </c>
      <c r="M2972" s="36" t="s">
        <v>4459</v>
      </c>
      <c r="N2972" s="36" t="str">
        <f t="shared" si="234"/>
        <v>_KRCAS</v>
      </c>
      <c r="O2972" s="36" t="s">
        <v>10960</v>
      </c>
      <c r="P2972" s="36" t="s">
        <v>4460</v>
      </c>
      <c r="Q2972" s="36" t="s">
        <v>4461</v>
      </c>
    </row>
    <row r="2973" spans="1:17">
      <c r="A2973" s="36" t="s">
        <v>10964</v>
      </c>
      <c r="B2973" s="36" t="str">
        <f t="shared" si="230"/>
        <v>_15811</v>
      </c>
      <c r="C2973" s="36" t="s">
        <v>4467</v>
      </c>
      <c r="D2973" s="36" t="s">
        <v>4046</v>
      </c>
      <c r="E2973" s="36" t="str">
        <f t="shared" si="231"/>
        <v>_OACAD</v>
      </c>
      <c r="F2973" s="36" t="s">
        <v>4047</v>
      </c>
      <c r="G2973" s="36" t="s">
        <v>4413</v>
      </c>
      <c r="H2973" s="36" t="str">
        <f t="shared" si="232"/>
        <v>_UCLIB</v>
      </c>
      <c r="I2973" s="36" t="s">
        <v>4414</v>
      </c>
      <c r="J2973" s="36" t="s">
        <v>4457</v>
      </c>
      <c r="K2973" s="36" t="str">
        <f t="shared" si="233"/>
        <v>_KRCFO</v>
      </c>
      <c r="L2973" s="36" t="s">
        <v>4458</v>
      </c>
      <c r="M2973" s="36" t="s">
        <v>4459</v>
      </c>
      <c r="N2973" s="36" t="str">
        <f t="shared" si="234"/>
        <v>_KRCAS</v>
      </c>
      <c r="O2973" s="36" t="s">
        <v>10960</v>
      </c>
      <c r="P2973" s="36" t="s">
        <v>4465</v>
      </c>
      <c r="Q2973" s="36" t="s">
        <v>4466</v>
      </c>
    </row>
    <row r="2974" spans="1:17">
      <c r="A2974" s="36" t="s">
        <v>10965</v>
      </c>
      <c r="B2974" s="36" t="str">
        <f t="shared" si="230"/>
        <v>_15812</v>
      </c>
      <c r="C2974" s="36" t="s">
        <v>4468</v>
      </c>
      <c r="D2974" s="36" t="s">
        <v>4046</v>
      </c>
      <c r="E2974" s="36" t="str">
        <f t="shared" si="231"/>
        <v>_OACAD</v>
      </c>
      <c r="F2974" s="36" t="s">
        <v>4047</v>
      </c>
      <c r="G2974" s="36" t="s">
        <v>4413</v>
      </c>
      <c r="H2974" s="36" t="str">
        <f t="shared" si="232"/>
        <v>_UCLIB</v>
      </c>
      <c r="I2974" s="36" t="s">
        <v>4414</v>
      </c>
      <c r="J2974" s="36" t="s">
        <v>4457</v>
      </c>
      <c r="K2974" s="36" t="str">
        <f t="shared" si="233"/>
        <v>_KRCFO</v>
      </c>
      <c r="L2974" s="36" t="s">
        <v>4458</v>
      </c>
      <c r="M2974" s="36" t="s">
        <v>4459</v>
      </c>
      <c r="N2974" s="36" t="str">
        <f t="shared" si="234"/>
        <v>_KRCAS</v>
      </c>
      <c r="O2974" s="36" t="s">
        <v>10960</v>
      </c>
      <c r="P2974" s="36" t="s">
        <v>4465</v>
      </c>
      <c r="Q2974" s="36" t="s">
        <v>4466</v>
      </c>
    </row>
    <row r="2975" spans="1:17">
      <c r="A2975" s="36" t="s">
        <v>10966</v>
      </c>
      <c r="B2975" s="36" t="str">
        <f t="shared" si="230"/>
        <v>_15887</v>
      </c>
      <c r="C2975" s="36" t="s">
        <v>4469</v>
      </c>
      <c r="D2975" s="36" t="s">
        <v>4046</v>
      </c>
      <c r="E2975" s="36" t="str">
        <f t="shared" si="231"/>
        <v>_OACAD</v>
      </c>
      <c r="F2975" s="36" t="s">
        <v>4047</v>
      </c>
      <c r="G2975" s="36" t="s">
        <v>4413</v>
      </c>
      <c r="H2975" s="36" t="str">
        <f t="shared" si="232"/>
        <v>_UCLIB</v>
      </c>
      <c r="I2975" s="36" t="s">
        <v>4414</v>
      </c>
      <c r="J2975" s="36" t="s">
        <v>4457</v>
      </c>
      <c r="K2975" s="36" t="str">
        <f t="shared" si="233"/>
        <v>_KRCFO</v>
      </c>
      <c r="L2975" s="36" t="s">
        <v>4458</v>
      </c>
      <c r="M2975" s="36" t="s">
        <v>4459</v>
      </c>
      <c r="N2975" s="36" t="str">
        <f t="shared" si="234"/>
        <v>_KRCAS</v>
      </c>
      <c r="O2975" s="36" t="s">
        <v>10960</v>
      </c>
      <c r="P2975" s="36" t="s">
        <v>4465</v>
      </c>
      <c r="Q2975" s="36" t="s">
        <v>4466</v>
      </c>
    </row>
    <row r="2976" spans="1:17">
      <c r="A2976" s="36" t="s">
        <v>10967</v>
      </c>
      <c r="B2976" s="36" t="str">
        <f t="shared" si="230"/>
        <v>_15810</v>
      </c>
      <c r="C2976" s="36" t="s">
        <v>4472</v>
      </c>
      <c r="D2976" s="36" t="s">
        <v>4046</v>
      </c>
      <c r="E2976" s="36" t="str">
        <f t="shared" si="231"/>
        <v>_OACAD</v>
      </c>
      <c r="F2976" s="36" t="s">
        <v>4047</v>
      </c>
      <c r="G2976" s="36" t="s">
        <v>4413</v>
      </c>
      <c r="H2976" s="36" t="str">
        <f t="shared" si="232"/>
        <v>_UCLIB</v>
      </c>
      <c r="I2976" s="36" t="s">
        <v>4414</v>
      </c>
      <c r="J2976" s="36" t="s">
        <v>4457</v>
      </c>
      <c r="K2976" s="36" t="str">
        <f t="shared" si="233"/>
        <v>_KRCFO</v>
      </c>
      <c r="L2976" s="36" t="s">
        <v>4458</v>
      </c>
      <c r="M2976" s="36" t="s">
        <v>4459</v>
      </c>
      <c r="N2976" s="36" t="str">
        <f t="shared" si="234"/>
        <v>_KRCAS</v>
      </c>
      <c r="O2976" s="36" t="s">
        <v>10960</v>
      </c>
      <c r="P2976" s="36" t="s">
        <v>4470</v>
      </c>
      <c r="Q2976" s="36" t="s">
        <v>4471</v>
      </c>
    </row>
    <row r="2977" spans="1:17">
      <c r="A2977" s="36" t="s">
        <v>10968</v>
      </c>
      <c r="B2977" s="36" t="str">
        <f t="shared" si="230"/>
        <v>_15900</v>
      </c>
      <c r="C2977" s="36" t="s">
        <v>4479</v>
      </c>
      <c r="D2977" s="36" t="s">
        <v>4046</v>
      </c>
      <c r="E2977" s="36" t="str">
        <f t="shared" si="231"/>
        <v>_OACAD</v>
      </c>
      <c r="F2977" s="36" t="s">
        <v>4047</v>
      </c>
      <c r="G2977" s="36" t="s">
        <v>4413</v>
      </c>
      <c r="H2977" s="36" t="str">
        <f t="shared" si="232"/>
        <v>_UCLIB</v>
      </c>
      <c r="I2977" s="36" t="s">
        <v>4414</v>
      </c>
      <c r="J2977" s="36" t="s">
        <v>4473</v>
      </c>
      <c r="K2977" s="36" t="str">
        <f t="shared" si="233"/>
        <v>_KSBAN</v>
      </c>
      <c r="L2977" s="36" t="s">
        <v>4474</v>
      </c>
      <c r="M2977" s="36" t="s">
        <v>4475</v>
      </c>
      <c r="N2977" s="36" t="str">
        <f t="shared" si="234"/>
        <v>_KSBAA</v>
      </c>
      <c r="O2977" s="36" t="s">
        <v>4476</v>
      </c>
      <c r="P2977" s="36" t="s">
        <v>4477</v>
      </c>
      <c r="Q2977" s="36" t="s">
        <v>4478</v>
      </c>
    </row>
    <row r="2978" spans="1:17">
      <c r="A2978" s="36" t="s">
        <v>10969</v>
      </c>
      <c r="B2978" s="36" t="str">
        <f t="shared" si="230"/>
        <v>_15903</v>
      </c>
      <c r="C2978" s="36" t="s">
        <v>4480</v>
      </c>
      <c r="D2978" s="36" t="s">
        <v>4046</v>
      </c>
      <c r="E2978" s="36" t="str">
        <f t="shared" si="231"/>
        <v>_OACAD</v>
      </c>
      <c r="F2978" s="36" t="s">
        <v>4047</v>
      </c>
      <c r="G2978" s="36" t="s">
        <v>4413</v>
      </c>
      <c r="H2978" s="36" t="str">
        <f t="shared" si="232"/>
        <v>_UCLIB</v>
      </c>
      <c r="I2978" s="36" t="s">
        <v>4414</v>
      </c>
      <c r="J2978" s="36" t="s">
        <v>4473</v>
      </c>
      <c r="K2978" s="36" t="str">
        <f t="shared" si="233"/>
        <v>_KSBAN</v>
      </c>
      <c r="L2978" s="36" t="s">
        <v>4474</v>
      </c>
      <c r="M2978" s="36" t="s">
        <v>4475</v>
      </c>
      <c r="N2978" s="36" t="str">
        <f t="shared" si="234"/>
        <v>_KSBAA</v>
      </c>
      <c r="O2978" s="36" t="s">
        <v>4476</v>
      </c>
      <c r="P2978" s="36" t="s">
        <v>4477</v>
      </c>
      <c r="Q2978" s="36" t="s">
        <v>4478</v>
      </c>
    </row>
    <row r="2979" spans="1:17">
      <c r="A2979" s="36" t="s">
        <v>10970</v>
      </c>
      <c r="B2979" s="36" t="str">
        <f t="shared" si="230"/>
        <v>_15904</v>
      </c>
      <c r="C2979" s="36" t="s">
        <v>4481</v>
      </c>
      <c r="D2979" s="36" t="s">
        <v>4046</v>
      </c>
      <c r="E2979" s="36" t="str">
        <f t="shared" si="231"/>
        <v>_OACAD</v>
      </c>
      <c r="F2979" s="36" t="s">
        <v>4047</v>
      </c>
      <c r="G2979" s="36" t="s">
        <v>4413</v>
      </c>
      <c r="H2979" s="36" t="str">
        <f t="shared" si="232"/>
        <v>_UCLIB</v>
      </c>
      <c r="I2979" s="36" t="s">
        <v>4414</v>
      </c>
      <c r="J2979" s="36" t="s">
        <v>4473</v>
      </c>
      <c r="K2979" s="36" t="str">
        <f t="shared" si="233"/>
        <v>_KSBAN</v>
      </c>
      <c r="L2979" s="36" t="s">
        <v>4474</v>
      </c>
      <c r="M2979" s="36" t="s">
        <v>4475</v>
      </c>
      <c r="N2979" s="36" t="str">
        <f t="shared" si="234"/>
        <v>_KSBAA</v>
      </c>
      <c r="O2979" s="36" t="s">
        <v>4476</v>
      </c>
      <c r="P2979" s="36" t="s">
        <v>4477</v>
      </c>
      <c r="Q2979" s="36" t="s">
        <v>4478</v>
      </c>
    </row>
    <row r="2980" spans="1:17">
      <c r="A2980" s="36" t="s">
        <v>10971</v>
      </c>
      <c r="B2980" s="36" t="str">
        <f t="shared" si="230"/>
        <v>_15905</v>
      </c>
      <c r="C2980" s="36" t="s">
        <v>4482</v>
      </c>
      <c r="D2980" s="36" t="s">
        <v>4046</v>
      </c>
      <c r="E2980" s="36" t="str">
        <f t="shared" si="231"/>
        <v>_OACAD</v>
      </c>
      <c r="F2980" s="36" t="s">
        <v>4047</v>
      </c>
      <c r="G2980" s="36" t="s">
        <v>4413</v>
      </c>
      <c r="H2980" s="36" t="str">
        <f t="shared" si="232"/>
        <v>_UCLIB</v>
      </c>
      <c r="I2980" s="36" t="s">
        <v>4414</v>
      </c>
      <c r="J2980" s="36" t="s">
        <v>4473</v>
      </c>
      <c r="K2980" s="36" t="str">
        <f t="shared" si="233"/>
        <v>_KSBAN</v>
      </c>
      <c r="L2980" s="36" t="s">
        <v>4474</v>
      </c>
      <c r="M2980" s="36" t="s">
        <v>4475</v>
      </c>
      <c r="N2980" s="36" t="str">
        <f t="shared" si="234"/>
        <v>_KSBAA</v>
      </c>
      <c r="O2980" s="36" t="s">
        <v>4476</v>
      </c>
      <c r="P2980" s="36" t="s">
        <v>4477</v>
      </c>
      <c r="Q2980" s="36" t="s">
        <v>4478</v>
      </c>
    </row>
    <row r="2981" spans="1:17">
      <c r="A2981" s="36" t="s">
        <v>10972</v>
      </c>
      <c r="B2981" s="36" t="str">
        <f t="shared" si="230"/>
        <v>_15907</v>
      </c>
      <c r="C2981" s="36" t="s">
        <v>4483</v>
      </c>
      <c r="D2981" s="36" t="s">
        <v>4046</v>
      </c>
      <c r="E2981" s="36" t="str">
        <f t="shared" si="231"/>
        <v>_OACAD</v>
      </c>
      <c r="F2981" s="36" t="s">
        <v>4047</v>
      </c>
      <c r="G2981" s="36" t="s">
        <v>4413</v>
      </c>
      <c r="H2981" s="36" t="str">
        <f t="shared" si="232"/>
        <v>_UCLIB</v>
      </c>
      <c r="I2981" s="36" t="s">
        <v>4414</v>
      </c>
      <c r="J2981" s="36" t="s">
        <v>4473</v>
      </c>
      <c r="K2981" s="36" t="str">
        <f t="shared" si="233"/>
        <v>_KSBAN</v>
      </c>
      <c r="L2981" s="36" t="s">
        <v>4474</v>
      </c>
      <c r="M2981" s="36" t="s">
        <v>4475</v>
      </c>
      <c r="N2981" s="36" t="str">
        <f t="shared" si="234"/>
        <v>_KSBAA</v>
      </c>
      <c r="O2981" s="36" t="s">
        <v>4476</v>
      </c>
      <c r="P2981" s="36" t="s">
        <v>4477</v>
      </c>
      <c r="Q2981" s="36" t="s">
        <v>4478</v>
      </c>
    </row>
    <row r="2982" spans="1:17">
      <c r="A2982" s="36" t="s">
        <v>10973</v>
      </c>
      <c r="B2982" s="36" t="str">
        <f t="shared" si="230"/>
        <v>_15909</v>
      </c>
      <c r="C2982" s="36" t="s">
        <v>4484</v>
      </c>
      <c r="D2982" s="36" t="s">
        <v>4046</v>
      </c>
      <c r="E2982" s="36" t="str">
        <f t="shared" si="231"/>
        <v>_OACAD</v>
      </c>
      <c r="F2982" s="36" t="s">
        <v>4047</v>
      </c>
      <c r="G2982" s="36" t="s">
        <v>4413</v>
      </c>
      <c r="H2982" s="36" t="str">
        <f t="shared" si="232"/>
        <v>_UCLIB</v>
      </c>
      <c r="I2982" s="36" t="s">
        <v>4414</v>
      </c>
      <c r="J2982" s="36" t="s">
        <v>4473</v>
      </c>
      <c r="K2982" s="36" t="str">
        <f t="shared" si="233"/>
        <v>_KSBAN</v>
      </c>
      <c r="L2982" s="36" t="s">
        <v>4474</v>
      </c>
      <c r="M2982" s="36" t="s">
        <v>4475</v>
      </c>
      <c r="N2982" s="36" t="str">
        <f t="shared" si="234"/>
        <v>_KSBAA</v>
      </c>
      <c r="O2982" s="36" t="s">
        <v>4476</v>
      </c>
      <c r="P2982" s="36" t="s">
        <v>6700</v>
      </c>
      <c r="Q2982" s="36" t="s">
        <v>5607</v>
      </c>
    </row>
    <row r="2983" spans="1:17">
      <c r="A2983" s="36" t="s">
        <v>10974</v>
      </c>
      <c r="B2983" s="36" t="str">
        <f t="shared" si="230"/>
        <v>_31040</v>
      </c>
      <c r="C2983" s="36" t="s">
        <v>6701</v>
      </c>
      <c r="D2983" s="36" t="s">
        <v>4046</v>
      </c>
      <c r="E2983" s="36" t="str">
        <f t="shared" si="231"/>
        <v>_OACAD</v>
      </c>
      <c r="F2983" s="36" t="s">
        <v>4047</v>
      </c>
      <c r="G2983" s="36" t="s">
        <v>4413</v>
      </c>
      <c r="H2983" s="36" t="str">
        <f t="shared" si="232"/>
        <v>_UCLIB</v>
      </c>
      <c r="I2983" s="36" t="s">
        <v>4414</v>
      </c>
      <c r="J2983" s="36" t="s">
        <v>4473</v>
      </c>
      <c r="K2983" s="36" t="str">
        <f t="shared" si="233"/>
        <v>_KSBAN</v>
      </c>
      <c r="L2983" s="36" t="s">
        <v>4474</v>
      </c>
      <c r="M2983" s="36" t="s">
        <v>4475</v>
      </c>
      <c r="N2983" s="36" t="str">
        <f t="shared" si="234"/>
        <v>_KSBAA</v>
      </c>
      <c r="O2983" s="36" t="s">
        <v>4476</v>
      </c>
      <c r="P2983" s="36" t="s">
        <v>6700</v>
      </c>
      <c r="Q2983" s="36" t="s">
        <v>5607</v>
      </c>
    </row>
    <row r="2984" spans="1:17">
      <c r="A2984" s="36" t="s">
        <v>10975</v>
      </c>
      <c r="B2984" s="36" t="str">
        <f t="shared" si="230"/>
        <v>_31041</v>
      </c>
      <c r="C2984" s="36" t="s">
        <v>6702</v>
      </c>
      <c r="D2984" s="36" t="s">
        <v>4046</v>
      </c>
      <c r="E2984" s="36" t="str">
        <f t="shared" si="231"/>
        <v>_OACAD</v>
      </c>
      <c r="F2984" s="36" t="s">
        <v>4047</v>
      </c>
      <c r="G2984" s="36" t="s">
        <v>4413</v>
      </c>
      <c r="H2984" s="36" t="str">
        <f t="shared" si="232"/>
        <v>_UCLIB</v>
      </c>
      <c r="I2984" s="36" t="s">
        <v>4414</v>
      </c>
      <c r="J2984" s="36" t="s">
        <v>4473</v>
      </c>
      <c r="K2984" s="36" t="str">
        <f t="shared" si="233"/>
        <v>_KSBAN</v>
      </c>
      <c r="L2984" s="36" t="s">
        <v>4474</v>
      </c>
      <c r="M2984" s="36" t="s">
        <v>4475</v>
      </c>
      <c r="N2984" s="36" t="str">
        <f t="shared" si="234"/>
        <v>_KSBAA</v>
      </c>
      <c r="O2984" s="36" t="s">
        <v>4476</v>
      </c>
      <c r="P2984" s="36" t="s">
        <v>6700</v>
      </c>
      <c r="Q2984" s="36" t="s">
        <v>5607</v>
      </c>
    </row>
    <row r="2985" spans="1:17">
      <c r="A2985" s="36" t="s">
        <v>10976</v>
      </c>
      <c r="B2985" s="36" t="str">
        <f t="shared" si="230"/>
        <v>_15901</v>
      </c>
      <c r="C2985" s="36" t="s">
        <v>4487</v>
      </c>
      <c r="D2985" s="36" t="s">
        <v>4046</v>
      </c>
      <c r="E2985" s="36" t="str">
        <f t="shared" si="231"/>
        <v>_OACAD</v>
      </c>
      <c r="F2985" s="36" t="s">
        <v>4047</v>
      </c>
      <c r="G2985" s="36" t="s">
        <v>4413</v>
      </c>
      <c r="H2985" s="36" t="str">
        <f t="shared" si="232"/>
        <v>_UCLIB</v>
      </c>
      <c r="I2985" s="36" t="s">
        <v>4414</v>
      </c>
      <c r="J2985" s="36" t="s">
        <v>4473</v>
      </c>
      <c r="K2985" s="36" t="str">
        <f t="shared" si="233"/>
        <v>_KSBAN</v>
      </c>
      <c r="L2985" s="36" t="s">
        <v>4474</v>
      </c>
      <c r="M2985" s="36" t="s">
        <v>4475</v>
      </c>
      <c r="N2985" s="36" t="str">
        <f t="shared" si="234"/>
        <v>_KSBAA</v>
      </c>
      <c r="O2985" s="36" t="s">
        <v>4476</v>
      </c>
      <c r="P2985" s="36" t="s">
        <v>4485</v>
      </c>
      <c r="Q2985" s="36" t="s">
        <v>4486</v>
      </c>
    </row>
    <row r="2986" spans="1:17">
      <c r="A2986" s="36" t="s">
        <v>10977</v>
      </c>
      <c r="B2986" s="36" t="str">
        <f t="shared" si="230"/>
        <v>_15908</v>
      </c>
      <c r="C2986" s="36" t="s">
        <v>4488</v>
      </c>
      <c r="D2986" s="36" t="s">
        <v>4046</v>
      </c>
      <c r="E2986" s="36" t="str">
        <f t="shared" si="231"/>
        <v>_OACAD</v>
      </c>
      <c r="F2986" s="36" t="s">
        <v>4047</v>
      </c>
      <c r="G2986" s="36" t="s">
        <v>4413</v>
      </c>
      <c r="H2986" s="36" t="str">
        <f t="shared" si="232"/>
        <v>_UCLIB</v>
      </c>
      <c r="I2986" s="36" t="s">
        <v>4414</v>
      </c>
      <c r="J2986" s="36" t="s">
        <v>4473</v>
      </c>
      <c r="K2986" s="36" t="str">
        <f t="shared" si="233"/>
        <v>_KSBAN</v>
      </c>
      <c r="L2986" s="36" t="s">
        <v>4474</v>
      </c>
      <c r="M2986" s="36" t="s">
        <v>4475</v>
      </c>
      <c r="N2986" s="36" t="str">
        <f t="shared" si="234"/>
        <v>_KSBAA</v>
      </c>
      <c r="O2986" s="36" t="s">
        <v>4476</v>
      </c>
      <c r="P2986" s="36" t="s">
        <v>4485</v>
      </c>
      <c r="Q2986" s="36" t="s">
        <v>4486</v>
      </c>
    </row>
    <row r="2987" spans="1:17">
      <c r="A2987" s="36" t="s">
        <v>10978</v>
      </c>
      <c r="B2987" s="36" t="str">
        <f t="shared" si="230"/>
        <v>_15910</v>
      </c>
      <c r="C2987" s="36" t="s">
        <v>4489</v>
      </c>
      <c r="D2987" s="36" t="s">
        <v>4046</v>
      </c>
      <c r="E2987" s="36" t="str">
        <f t="shared" si="231"/>
        <v>_OACAD</v>
      </c>
      <c r="F2987" s="36" t="s">
        <v>4047</v>
      </c>
      <c r="G2987" s="36" t="s">
        <v>4413</v>
      </c>
      <c r="H2987" s="36" t="str">
        <f t="shared" si="232"/>
        <v>_UCLIB</v>
      </c>
      <c r="I2987" s="36" t="s">
        <v>4414</v>
      </c>
      <c r="J2987" s="36" t="s">
        <v>4473</v>
      </c>
      <c r="K2987" s="36" t="str">
        <f t="shared" si="233"/>
        <v>_KSBAN</v>
      </c>
      <c r="L2987" s="36" t="s">
        <v>4474</v>
      </c>
      <c r="M2987" s="36" t="s">
        <v>4475</v>
      </c>
      <c r="N2987" s="36" t="str">
        <f t="shared" si="234"/>
        <v>_KSBAA</v>
      </c>
      <c r="O2987" s="36" t="s">
        <v>4476</v>
      </c>
      <c r="P2987" s="36" t="s">
        <v>4485</v>
      </c>
      <c r="Q2987" s="36" t="s">
        <v>4486</v>
      </c>
    </row>
    <row r="2988" spans="1:17">
      <c r="A2988" s="36" t="s">
        <v>10979</v>
      </c>
      <c r="B2988" s="36" t="str">
        <f t="shared" si="230"/>
        <v>_15911</v>
      </c>
      <c r="C2988" s="36" t="s">
        <v>4490</v>
      </c>
      <c r="D2988" s="36" t="s">
        <v>4046</v>
      </c>
      <c r="E2988" s="36" t="str">
        <f t="shared" si="231"/>
        <v>_OACAD</v>
      </c>
      <c r="F2988" s="36" t="s">
        <v>4047</v>
      </c>
      <c r="G2988" s="36" t="s">
        <v>4413</v>
      </c>
      <c r="H2988" s="36" t="str">
        <f t="shared" si="232"/>
        <v>_UCLIB</v>
      </c>
      <c r="I2988" s="36" t="s">
        <v>4414</v>
      </c>
      <c r="J2988" s="36" t="s">
        <v>4473</v>
      </c>
      <c r="K2988" s="36" t="str">
        <f t="shared" si="233"/>
        <v>_KSBAN</v>
      </c>
      <c r="L2988" s="36" t="s">
        <v>4474</v>
      </c>
      <c r="M2988" s="36" t="s">
        <v>4475</v>
      </c>
      <c r="N2988" s="36" t="str">
        <f t="shared" si="234"/>
        <v>_KSBAA</v>
      </c>
      <c r="O2988" s="36" t="s">
        <v>4476</v>
      </c>
      <c r="P2988" s="36" t="s">
        <v>4485</v>
      </c>
      <c r="Q2988" s="36" t="s">
        <v>4486</v>
      </c>
    </row>
    <row r="2989" spans="1:17">
      <c r="A2989" s="36" t="s">
        <v>10980</v>
      </c>
      <c r="B2989" s="36" t="str">
        <f t="shared" si="230"/>
        <v>_15912</v>
      </c>
      <c r="C2989" s="36" t="s">
        <v>4491</v>
      </c>
      <c r="D2989" s="36" t="s">
        <v>4046</v>
      </c>
      <c r="E2989" s="36" t="str">
        <f t="shared" si="231"/>
        <v>_OACAD</v>
      </c>
      <c r="F2989" s="36" t="s">
        <v>4047</v>
      </c>
      <c r="G2989" s="36" t="s">
        <v>4413</v>
      </c>
      <c r="H2989" s="36" t="str">
        <f t="shared" si="232"/>
        <v>_UCLIB</v>
      </c>
      <c r="I2989" s="36" t="s">
        <v>4414</v>
      </c>
      <c r="J2989" s="36" t="s">
        <v>4473</v>
      </c>
      <c r="K2989" s="36" t="str">
        <f t="shared" si="233"/>
        <v>_KSBAN</v>
      </c>
      <c r="L2989" s="36" t="s">
        <v>4474</v>
      </c>
      <c r="M2989" s="36" t="s">
        <v>4475</v>
      </c>
      <c r="N2989" s="36" t="str">
        <f t="shared" si="234"/>
        <v>_KSBAA</v>
      </c>
      <c r="O2989" s="36" t="s">
        <v>4476</v>
      </c>
      <c r="P2989" s="36" t="s">
        <v>4485</v>
      </c>
      <c r="Q2989" s="36" t="s">
        <v>4486</v>
      </c>
    </row>
    <row r="2990" spans="1:17">
      <c r="A2990" s="36" t="s">
        <v>10981</v>
      </c>
      <c r="B2990" s="36" t="str">
        <f t="shared" si="230"/>
        <v>_15913</v>
      </c>
      <c r="C2990" s="36" t="s">
        <v>4492</v>
      </c>
      <c r="D2990" s="36" t="s">
        <v>4046</v>
      </c>
      <c r="E2990" s="36" t="str">
        <f t="shared" si="231"/>
        <v>_OACAD</v>
      </c>
      <c r="F2990" s="36" t="s">
        <v>4047</v>
      </c>
      <c r="G2990" s="36" t="s">
        <v>4413</v>
      </c>
      <c r="H2990" s="36" t="str">
        <f t="shared" si="232"/>
        <v>_UCLIB</v>
      </c>
      <c r="I2990" s="36" t="s">
        <v>4414</v>
      </c>
      <c r="J2990" s="36" t="s">
        <v>4473</v>
      </c>
      <c r="K2990" s="36" t="str">
        <f t="shared" si="233"/>
        <v>_KSBAN</v>
      </c>
      <c r="L2990" s="36" t="s">
        <v>4474</v>
      </c>
      <c r="M2990" s="36" t="s">
        <v>4475</v>
      </c>
      <c r="N2990" s="36" t="str">
        <f t="shared" si="234"/>
        <v>_KSBAA</v>
      </c>
      <c r="O2990" s="36" t="s">
        <v>4476</v>
      </c>
      <c r="P2990" s="36" t="s">
        <v>4485</v>
      </c>
      <c r="Q2990" s="36" t="s">
        <v>4486</v>
      </c>
    </row>
    <row r="2991" spans="1:17">
      <c r="A2991" s="36" t="s">
        <v>10982</v>
      </c>
      <c r="B2991" s="36" t="str">
        <f t="shared" si="230"/>
        <v>_15914</v>
      </c>
      <c r="C2991" s="36" t="s">
        <v>4493</v>
      </c>
      <c r="D2991" s="36" t="s">
        <v>4046</v>
      </c>
      <c r="E2991" s="36" t="str">
        <f t="shared" si="231"/>
        <v>_OACAD</v>
      </c>
      <c r="F2991" s="36" t="s">
        <v>4047</v>
      </c>
      <c r="G2991" s="36" t="s">
        <v>4413</v>
      </c>
      <c r="H2991" s="36" t="str">
        <f t="shared" si="232"/>
        <v>_UCLIB</v>
      </c>
      <c r="I2991" s="36" t="s">
        <v>4414</v>
      </c>
      <c r="J2991" s="36" t="s">
        <v>4473</v>
      </c>
      <c r="K2991" s="36" t="str">
        <f t="shared" si="233"/>
        <v>_KSBAN</v>
      </c>
      <c r="L2991" s="36" t="s">
        <v>4474</v>
      </c>
      <c r="M2991" s="36" t="s">
        <v>4475</v>
      </c>
      <c r="N2991" s="36" t="str">
        <f t="shared" si="234"/>
        <v>_KSBAA</v>
      </c>
      <c r="O2991" s="36" t="s">
        <v>4476</v>
      </c>
      <c r="P2991" s="36" t="s">
        <v>4485</v>
      </c>
      <c r="Q2991" s="36" t="s">
        <v>4486</v>
      </c>
    </row>
    <row r="2992" spans="1:17">
      <c r="A2992" s="36" t="s">
        <v>10983</v>
      </c>
      <c r="B2992" s="36" t="str">
        <f t="shared" si="230"/>
        <v>_15837</v>
      </c>
      <c r="C2992" s="36" t="s">
        <v>6381</v>
      </c>
      <c r="D2992" s="36" t="s">
        <v>4046</v>
      </c>
      <c r="E2992" s="36" t="str">
        <f t="shared" si="231"/>
        <v>_OACAD</v>
      </c>
      <c r="F2992" s="36" t="s">
        <v>4047</v>
      </c>
      <c r="G2992" s="36" t="s">
        <v>4413</v>
      </c>
      <c r="H2992" s="36" t="str">
        <f t="shared" si="232"/>
        <v>_UCLIB</v>
      </c>
      <c r="I2992" s="36" t="s">
        <v>4414</v>
      </c>
      <c r="J2992" s="36" t="s">
        <v>4494</v>
      </c>
      <c r="K2992" s="36" t="str">
        <f t="shared" si="233"/>
        <v>_KTEDU</v>
      </c>
      <c r="L2992" s="36" t="s">
        <v>4495</v>
      </c>
      <c r="M2992" s="36" t="s">
        <v>4496</v>
      </c>
      <c r="N2992" s="36" t="str">
        <f t="shared" si="234"/>
        <v>_KTAHM</v>
      </c>
      <c r="O2992" s="36" t="s">
        <v>4497</v>
      </c>
      <c r="P2992" s="36" t="s">
        <v>4498</v>
      </c>
      <c r="Q2992" s="36" t="s">
        <v>4499</v>
      </c>
    </row>
    <row r="2993" spans="1:17">
      <c r="A2993" s="36" t="s">
        <v>10984</v>
      </c>
      <c r="B2993" s="36" t="str">
        <f t="shared" si="230"/>
        <v>_15838</v>
      </c>
      <c r="C2993" s="36" t="s">
        <v>6382</v>
      </c>
      <c r="D2993" s="36" t="s">
        <v>4046</v>
      </c>
      <c r="E2993" s="36" t="str">
        <f t="shared" si="231"/>
        <v>_OACAD</v>
      </c>
      <c r="F2993" s="36" t="s">
        <v>4047</v>
      </c>
      <c r="G2993" s="36" t="s">
        <v>4413</v>
      </c>
      <c r="H2993" s="36" t="str">
        <f t="shared" si="232"/>
        <v>_UCLIB</v>
      </c>
      <c r="I2993" s="36" t="s">
        <v>4414</v>
      </c>
      <c r="J2993" s="36" t="s">
        <v>4494</v>
      </c>
      <c r="K2993" s="36" t="str">
        <f t="shared" si="233"/>
        <v>_KTEDU</v>
      </c>
      <c r="L2993" s="36" t="s">
        <v>4495</v>
      </c>
      <c r="M2993" s="36" t="s">
        <v>4496</v>
      </c>
      <c r="N2993" s="36" t="str">
        <f t="shared" si="234"/>
        <v>_KTAHM</v>
      </c>
      <c r="O2993" s="36" t="s">
        <v>4497</v>
      </c>
      <c r="P2993" s="36" t="s">
        <v>4498</v>
      </c>
      <c r="Q2993" s="36" t="s">
        <v>4499</v>
      </c>
    </row>
    <row r="2994" spans="1:17">
      <c r="A2994" s="36" t="s">
        <v>10985</v>
      </c>
      <c r="B2994" s="36" t="str">
        <f t="shared" si="230"/>
        <v>_15945</v>
      </c>
      <c r="C2994" s="36" t="s">
        <v>4500</v>
      </c>
      <c r="D2994" s="36" t="s">
        <v>4046</v>
      </c>
      <c r="E2994" s="36" t="str">
        <f t="shared" si="231"/>
        <v>_OACAD</v>
      </c>
      <c r="F2994" s="36" t="s">
        <v>4047</v>
      </c>
      <c r="G2994" s="36" t="s">
        <v>4413</v>
      </c>
      <c r="H2994" s="36" t="str">
        <f t="shared" si="232"/>
        <v>_UCLIB</v>
      </c>
      <c r="I2994" s="36" t="s">
        <v>4414</v>
      </c>
      <c r="J2994" s="36" t="s">
        <v>4494</v>
      </c>
      <c r="K2994" s="36" t="str">
        <f t="shared" si="233"/>
        <v>_KTEDU</v>
      </c>
      <c r="L2994" s="36" t="s">
        <v>4495</v>
      </c>
      <c r="M2994" s="36" t="s">
        <v>4496</v>
      </c>
      <c r="N2994" s="36" t="str">
        <f t="shared" si="234"/>
        <v>_KTAHM</v>
      </c>
      <c r="O2994" s="36" t="s">
        <v>4497</v>
      </c>
      <c r="P2994" s="36" t="s">
        <v>4498</v>
      </c>
      <c r="Q2994" s="36" t="s">
        <v>4499</v>
      </c>
    </row>
    <row r="2995" spans="1:17">
      <c r="A2995" s="36" t="s">
        <v>10986</v>
      </c>
      <c r="B2995" s="36" t="str">
        <f t="shared" si="230"/>
        <v>_15947</v>
      </c>
      <c r="C2995" s="36" t="s">
        <v>4501</v>
      </c>
      <c r="D2995" s="36" t="s">
        <v>4046</v>
      </c>
      <c r="E2995" s="36" t="str">
        <f t="shared" si="231"/>
        <v>_OACAD</v>
      </c>
      <c r="F2995" s="36" t="s">
        <v>4047</v>
      </c>
      <c r="G2995" s="36" t="s">
        <v>4413</v>
      </c>
      <c r="H2995" s="36" t="str">
        <f t="shared" si="232"/>
        <v>_UCLIB</v>
      </c>
      <c r="I2995" s="36" t="s">
        <v>4414</v>
      </c>
      <c r="J2995" s="36" t="s">
        <v>4494</v>
      </c>
      <c r="K2995" s="36" t="str">
        <f t="shared" si="233"/>
        <v>_KTEDU</v>
      </c>
      <c r="L2995" s="36" t="s">
        <v>4495</v>
      </c>
      <c r="M2995" s="36" t="s">
        <v>4496</v>
      </c>
      <c r="N2995" s="36" t="str">
        <f t="shared" si="234"/>
        <v>_KTAHM</v>
      </c>
      <c r="O2995" s="36" t="s">
        <v>4497</v>
      </c>
      <c r="P2995" s="36" t="s">
        <v>4498</v>
      </c>
      <c r="Q2995" s="36" t="s">
        <v>4499</v>
      </c>
    </row>
    <row r="2996" spans="1:17">
      <c r="A2996" s="36" t="s">
        <v>10987</v>
      </c>
      <c r="B2996" s="36" t="str">
        <f t="shared" si="230"/>
        <v>_15953</v>
      </c>
      <c r="C2996" s="36" t="s">
        <v>4502</v>
      </c>
      <c r="D2996" s="36" t="s">
        <v>4046</v>
      </c>
      <c r="E2996" s="36" t="str">
        <f t="shared" si="231"/>
        <v>_OACAD</v>
      </c>
      <c r="F2996" s="36" t="s">
        <v>4047</v>
      </c>
      <c r="G2996" s="36" t="s">
        <v>4413</v>
      </c>
      <c r="H2996" s="36" t="str">
        <f t="shared" si="232"/>
        <v>_UCLIB</v>
      </c>
      <c r="I2996" s="36" t="s">
        <v>4414</v>
      </c>
      <c r="J2996" s="36" t="s">
        <v>4494</v>
      </c>
      <c r="K2996" s="36" t="str">
        <f t="shared" si="233"/>
        <v>_KTEDU</v>
      </c>
      <c r="L2996" s="36" t="s">
        <v>4495</v>
      </c>
      <c r="M2996" s="36" t="s">
        <v>4496</v>
      </c>
      <c r="N2996" s="36" t="str">
        <f t="shared" si="234"/>
        <v>_KTAHM</v>
      </c>
      <c r="O2996" s="36" t="s">
        <v>4497</v>
      </c>
      <c r="P2996" s="36" t="s">
        <v>4498</v>
      </c>
      <c r="Q2996" s="36" t="s">
        <v>4499</v>
      </c>
    </row>
    <row r="2997" spans="1:17">
      <c r="A2997" s="36" t="s">
        <v>10988</v>
      </c>
      <c r="B2997" s="36" t="str">
        <f t="shared" si="230"/>
        <v>_15954</v>
      </c>
      <c r="C2997" s="36" t="s">
        <v>4503</v>
      </c>
      <c r="D2997" s="36" t="s">
        <v>4046</v>
      </c>
      <c r="E2997" s="36" t="str">
        <f t="shared" si="231"/>
        <v>_OACAD</v>
      </c>
      <c r="F2997" s="36" t="s">
        <v>4047</v>
      </c>
      <c r="G2997" s="36" t="s">
        <v>4413</v>
      </c>
      <c r="H2997" s="36" t="str">
        <f t="shared" si="232"/>
        <v>_UCLIB</v>
      </c>
      <c r="I2997" s="36" t="s">
        <v>4414</v>
      </c>
      <c r="J2997" s="36" t="s">
        <v>4494</v>
      </c>
      <c r="K2997" s="36" t="str">
        <f t="shared" si="233"/>
        <v>_KTEDU</v>
      </c>
      <c r="L2997" s="36" t="s">
        <v>4495</v>
      </c>
      <c r="M2997" s="36" t="s">
        <v>4496</v>
      </c>
      <c r="N2997" s="36" t="str">
        <f t="shared" si="234"/>
        <v>_KTAHM</v>
      </c>
      <c r="O2997" s="36" t="s">
        <v>4497</v>
      </c>
      <c r="P2997" s="36" t="s">
        <v>4498</v>
      </c>
      <c r="Q2997" s="36" t="s">
        <v>4499</v>
      </c>
    </row>
    <row r="2998" spans="1:17">
      <c r="A2998" s="36" t="s">
        <v>10989</v>
      </c>
      <c r="B2998" s="36" t="str">
        <f t="shared" si="230"/>
        <v>_15826</v>
      </c>
      <c r="C2998" s="36" t="s">
        <v>4508</v>
      </c>
      <c r="D2998" s="36" t="s">
        <v>4046</v>
      </c>
      <c r="E2998" s="36" t="str">
        <f t="shared" si="231"/>
        <v>_OACAD</v>
      </c>
      <c r="F2998" s="36" t="s">
        <v>4047</v>
      </c>
      <c r="G2998" s="36" t="s">
        <v>4413</v>
      </c>
      <c r="H2998" s="36" t="str">
        <f t="shared" si="232"/>
        <v>_UCLIB</v>
      </c>
      <c r="I2998" s="36" t="s">
        <v>4414</v>
      </c>
      <c r="J2998" s="36" t="s">
        <v>4494</v>
      </c>
      <c r="K2998" s="36" t="str">
        <f t="shared" si="233"/>
        <v>_KTEDU</v>
      </c>
      <c r="L2998" s="36" t="s">
        <v>4495</v>
      </c>
      <c r="M2998" s="36" t="s">
        <v>4504</v>
      </c>
      <c r="N2998" s="36" t="str">
        <f t="shared" si="234"/>
        <v>_KTDMA</v>
      </c>
      <c r="O2998" s="36" t="s">
        <v>4505</v>
      </c>
      <c r="P2998" s="36" t="s">
        <v>4506</v>
      </c>
      <c r="Q2998" s="36" t="s">
        <v>4507</v>
      </c>
    </row>
    <row r="2999" spans="1:17">
      <c r="A2999" s="36" t="s">
        <v>10990</v>
      </c>
      <c r="B2999" s="36" t="str">
        <f t="shared" si="230"/>
        <v>_15827</v>
      </c>
      <c r="C2999" s="36" t="s">
        <v>4509</v>
      </c>
      <c r="D2999" s="36" t="s">
        <v>4046</v>
      </c>
      <c r="E2999" s="36" t="str">
        <f t="shared" si="231"/>
        <v>_OACAD</v>
      </c>
      <c r="F2999" s="36" t="s">
        <v>4047</v>
      </c>
      <c r="G2999" s="36" t="s">
        <v>4413</v>
      </c>
      <c r="H2999" s="36" t="str">
        <f t="shared" si="232"/>
        <v>_UCLIB</v>
      </c>
      <c r="I2999" s="36" t="s">
        <v>4414</v>
      </c>
      <c r="J2999" s="36" t="s">
        <v>4494</v>
      </c>
      <c r="K2999" s="36" t="str">
        <f t="shared" si="233"/>
        <v>_KTEDU</v>
      </c>
      <c r="L2999" s="36" t="s">
        <v>4495</v>
      </c>
      <c r="M2999" s="36" t="s">
        <v>4504</v>
      </c>
      <c r="N2999" s="36" t="str">
        <f t="shared" si="234"/>
        <v>_KTDMA</v>
      </c>
      <c r="O2999" s="36" t="s">
        <v>4505</v>
      </c>
      <c r="P2999" s="36" t="s">
        <v>4506</v>
      </c>
      <c r="Q2999" s="36" t="s">
        <v>4507</v>
      </c>
    </row>
    <row r="3000" spans="1:17">
      <c r="A3000" s="36" t="s">
        <v>10991</v>
      </c>
      <c r="B3000" s="36" t="str">
        <f t="shared" si="230"/>
        <v>_15863</v>
      </c>
      <c r="C3000" s="36" t="s">
        <v>6383</v>
      </c>
      <c r="D3000" s="36" t="s">
        <v>4046</v>
      </c>
      <c r="E3000" s="36" t="str">
        <f t="shared" si="231"/>
        <v>_OACAD</v>
      </c>
      <c r="F3000" s="36" t="s">
        <v>4047</v>
      </c>
      <c r="G3000" s="36" t="s">
        <v>4413</v>
      </c>
      <c r="H3000" s="36" t="str">
        <f t="shared" si="232"/>
        <v>_UCLIB</v>
      </c>
      <c r="I3000" s="36" t="s">
        <v>4414</v>
      </c>
      <c r="J3000" s="36" t="s">
        <v>4494</v>
      </c>
      <c r="K3000" s="36" t="str">
        <f t="shared" si="233"/>
        <v>_KTEDU</v>
      </c>
      <c r="L3000" s="36" t="s">
        <v>4495</v>
      </c>
      <c r="M3000" s="36" t="s">
        <v>4504</v>
      </c>
      <c r="N3000" s="36" t="str">
        <f t="shared" si="234"/>
        <v>_KTDMA</v>
      </c>
      <c r="O3000" s="36" t="s">
        <v>4505</v>
      </c>
      <c r="P3000" s="36" t="s">
        <v>4506</v>
      </c>
      <c r="Q3000" s="36" t="s">
        <v>4507</v>
      </c>
    </row>
    <row r="3001" spans="1:17">
      <c r="A3001" s="36" t="s">
        <v>10992</v>
      </c>
      <c r="B3001" s="36" t="str">
        <f t="shared" si="230"/>
        <v>_15864</v>
      </c>
      <c r="C3001" s="36" t="s">
        <v>6384</v>
      </c>
      <c r="D3001" s="36" t="s">
        <v>4046</v>
      </c>
      <c r="E3001" s="36" t="str">
        <f t="shared" si="231"/>
        <v>_OACAD</v>
      </c>
      <c r="F3001" s="36" t="s">
        <v>4047</v>
      </c>
      <c r="G3001" s="36" t="s">
        <v>4413</v>
      </c>
      <c r="H3001" s="36" t="str">
        <f t="shared" si="232"/>
        <v>_UCLIB</v>
      </c>
      <c r="I3001" s="36" t="s">
        <v>4414</v>
      </c>
      <c r="J3001" s="36" t="s">
        <v>4494</v>
      </c>
      <c r="K3001" s="36" t="str">
        <f t="shared" si="233"/>
        <v>_KTEDU</v>
      </c>
      <c r="L3001" s="36" t="s">
        <v>4495</v>
      </c>
      <c r="M3001" s="36" t="s">
        <v>4504</v>
      </c>
      <c r="N3001" s="36" t="str">
        <f t="shared" si="234"/>
        <v>_KTDMA</v>
      </c>
      <c r="O3001" s="36" t="s">
        <v>4505</v>
      </c>
      <c r="P3001" s="36" t="s">
        <v>4506</v>
      </c>
      <c r="Q3001" s="36" t="s">
        <v>4507</v>
      </c>
    </row>
    <row r="3002" spans="1:17">
      <c r="A3002" s="36" t="s">
        <v>10993</v>
      </c>
      <c r="B3002" s="36" t="str">
        <f t="shared" si="230"/>
        <v>_15865</v>
      </c>
      <c r="C3002" s="36" t="s">
        <v>4510</v>
      </c>
      <c r="D3002" s="36" t="s">
        <v>4046</v>
      </c>
      <c r="E3002" s="36" t="str">
        <f t="shared" si="231"/>
        <v>_OACAD</v>
      </c>
      <c r="F3002" s="36" t="s">
        <v>4047</v>
      </c>
      <c r="G3002" s="36" t="s">
        <v>4413</v>
      </c>
      <c r="H3002" s="36" t="str">
        <f t="shared" si="232"/>
        <v>_UCLIB</v>
      </c>
      <c r="I3002" s="36" t="s">
        <v>4414</v>
      </c>
      <c r="J3002" s="36" t="s">
        <v>4494</v>
      </c>
      <c r="K3002" s="36" t="str">
        <f t="shared" si="233"/>
        <v>_KTEDU</v>
      </c>
      <c r="L3002" s="36" t="s">
        <v>4495</v>
      </c>
      <c r="M3002" s="36" t="s">
        <v>4504</v>
      </c>
      <c r="N3002" s="36" t="str">
        <f t="shared" si="234"/>
        <v>_KTDMA</v>
      </c>
      <c r="O3002" s="36" t="s">
        <v>4505</v>
      </c>
      <c r="P3002" s="36" t="s">
        <v>4506</v>
      </c>
      <c r="Q3002" s="36" t="s">
        <v>4507</v>
      </c>
    </row>
    <row r="3003" spans="1:17">
      <c r="A3003" s="36" t="s">
        <v>10994</v>
      </c>
      <c r="B3003" s="36" t="str">
        <f t="shared" si="230"/>
        <v>_15866</v>
      </c>
      <c r="C3003" s="36" t="s">
        <v>4511</v>
      </c>
      <c r="D3003" s="36" t="s">
        <v>4046</v>
      </c>
      <c r="E3003" s="36" t="str">
        <f t="shared" si="231"/>
        <v>_OACAD</v>
      </c>
      <c r="F3003" s="36" t="s">
        <v>4047</v>
      </c>
      <c r="G3003" s="36" t="s">
        <v>4413</v>
      </c>
      <c r="H3003" s="36" t="str">
        <f t="shared" si="232"/>
        <v>_UCLIB</v>
      </c>
      <c r="I3003" s="36" t="s">
        <v>4414</v>
      </c>
      <c r="J3003" s="36" t="s">
        <v>4494</v>
      </c>
      <c r="K3003" s="36" t="str">
        <f t="shared" si="233"/>
        <v>_KTEDU</v>
      </c>
      <c r="L3003" s="36" t="s">
        <v>4495</v>
      </c>
      <c r="M3003" s="36" t="s">
        <v>4504</v>
      </c>
      <c r="N3003" s="36" t="str">
        <f t="shared" si="234"/>
        <v>_KTDMA</v>
      </c>
      <c r="O3003" s="36" t="s">
        <v>4505</v>
      </c>
      <c r="P3003" s="36" t="s">
        <v>4506</v>
      </c>
      <c r="Q3003" s="36" t="s">
        <v>4507</v>
      </c>
    </row>
    <row r="3004" spans="1:17">
      <c r="A3004" s="36" t="s">
        <v>10995</v>
      </c>
      <c r="B3004" s="36" t="str">
        <f t="shared" si="230"/>
        <v>_15867</v>
      </c>
      <c r="C3004" s="36" t="s">
        <v>4512</v>
      </c>
      <c r="D3004" s="36" t="s">
        <v>4046</v>
      </c>
      <c r="E3004" s="36" t="str">
        <f t="shared" si="231"/>
        <v>_OACAD</v>
      </c>
      <c r="F3004" s="36" t="s">
        <v>4047</v>
      </c>
      <c r="G3004" s="36" t="s">
        <v>4413</v>
      </c>
      <c r="H3004" s="36" t="str">
        <f t="shared" si="232"/>
        <v>_UCLIB</v>
      </c>
      <c r="I3004" s="36" t="s">
        <v>4414</v>
      </c>
      <c r="J3004" s="36" t="s">
        <v>4494</v>
      </c>
      <c r="K3004" s="36" t="str">
        <f t="shared" si="233"/>
        <v>_KTEDU</v>
      </c>
      <c r="L3004" s="36" t="s">
        <v>4495</v>
      </c>
      <c r="M3004" s="36" t="s">
        <v>4504</v>
      </c>
      <c r="N3004" s="36" t="str">
        <f t="shared" si="234"/>
        <v>_KTDMA</v>
      </c>
      <c r="O3004" s="36" t="s">
        <v>4505</v>
      </c>
      <c r="P3004" s="36" t="s">
        <v>4506</v>
      </c>
      <c r="Q3004" s="36" t="s">
        <v>4507</v>
      </c>
    </row>
    <row r="3005" spans="1:17">
      <c r="A3005" s="36" t="s">
        <v>10996</v>
      </c>
      <c r="B3005" s="36" t="str">
        <f t="shared" si="230"/>
        <v>_15868</v>
      </c>
      <c r="C3005" s="36" t="s">
        <v>4513</v>
      </c>
      <c r="D3005" s="36" t="s">
        <v>4046</v>
      </c>
      <c r="E3005" s="36" t="str">
        <f t="shared" si="231"/>
        <v>_OACAD</v>
      </c>
      <c r="F3005" s="36" t="s">
        <v>4047</v>
      </c>
      <c r="G3005" s="36" t="s">
        <v>4413</v>
      </c>
      <c r="H3005" s="36" t="str">
        <f t="shared" si="232"/>
        <v>_UCLIB</v>
      </c>
      <c r="I3005" s="36" t="s">
        <v>4414</v>
      </c>
      <c r="J3005" s="36" t="s">
        <v>4494</v>
      </c>
      <c r="K3005" s="36" t="str">
        <f t="shared" si="233"/>
        <v>_KTEDU</v>
      </c>
      <c r="L3005" s="36" t="s">
        <v>4495</v>
      </c>
      <c r="M3005" s="36" t="s">
        <v>4504</v>
      </c>
      <c r="N3005" s="36" t="str">
        <f t="shared" si="234"/>
        <v>_KTDMA</v>
      </c>
      <c r="O3005" s="36" t="s">
        <v>4505</v>
      </c>
      <c r="P3005" s="36" t="s">
        <v>4506</v>
      </c>
      <c r="Q3005" s="36" t="s">
        <v>4507</v>
      </c>
    </row>
    <row r="3006" spans="1:17">
      <c r="A3006" s="36" t="s">
        <v>10997</v>
      </c>
      <c r="B3006" s="36" t="str">
        <f t="shared" si="230"/>
        <v>_15870</v>
      </c>
      <c r="C3006" s="36" t="s">
        <v>4514</v>
      </c>
      <c r="D3006" s="36" t="s">
        <v>4046</v>
      </c>
      <c r="E3006" s="36" t="str">
        <f t="shared" si="231"/>
        <v>_OACAD</v>
      </c>
      <c r="F3006" s="36" t="s">
        <v>4047</v>
      </c>
      <c r="G3006" s="36" t="s">
        <v>4413</v>
      </c>
      <c r="H3006" s="36" t="str">
        <f t="shared" si="232"/>
        <v>_UCLIB</v>
      </c>
      <c r="I3006" s="36" t="s">
        <v>4414</v>
      </c>
      <c r="J3006" s="36" t="s">
        <v>4494</v>
      </c>
      <c r="K3006" s="36" t="str">
        <f t="shared" si="233"/>
        <v>_KTEDU</v>
      </c>
      <c r="L3006" s="36" t="s">
        <v>4495</v>
      </c>
      <c r="M3006" s="36" t="s">
        <v>4504</v>
      </c>
      <c r="N3006" s="36" t="str">
        <f t="shared" si="234"/>
        <v>_KTDMA</v>
      </c>
      <c r="O3006" s="36" t="s">
        <v>4505</v>
      </c>
      <c r="P3006" s="36" t="s">
        <v>4506</v>
      </c>
      <c r="Q3006" s="36" t="s">
        <v>4507</v>
      </c>
    </row>
    <row r="3007" spans="1:17">
      <c r="A3007" s="36" t="s">
        <v>10998</v>
      </c>
      <c r="B3007" s="36" t="str">
        <f t="shared" si="230"/>
        <v>_15822</v>
      </c>
      <c r="C3007" s="36" t="s">
        <v>6385</v>
      </c>
      <c r="D3007" s="36" t="s">
        <v>4046</v>
      </c>
      <c r="E3007" s="36" t="str">
        <f t="shared" si="231"/>
        <v>_OACAD</v>
      </c>
      <c r="F3007" s="36" t="s">
        <v>4047</v>
      </c>
      <c r="G3007" s="36" t="s">
        <v>4413</v>
      </c>
      <c r="H3007" s="36" t="str">
        <f t="shared" si="232"/>
        <v>_UCLIB</v>
      </c>
      <c r="I3007" s="36" t="s">
        <v>4414</v>
      </c>
      <c r="J3007" s="36" t="s">
        <v>4494</v>
      </c>
      <c r="K3007" s="36" t="str">
        <f t="shared" si="233"/>
        <v>_KTEDU</v>
      </c>
      <c r="L3007" s="36" t="s">
        <v>4495</v>
      </c>
      <c r="M3007" s="36" t="s">
        <v>4504</v>
      </c>
      <c r="N3007" s="36" t="str">
        <f t="shared" si="234"/>
        <v>_KTDMA</v>
      </c>
      <c r="O3007" s="36" t="s">
        <v>4505</v>
      </c>
      <c r="P3007" s="36" t="s">
        <v>4515</v>
      </c>
      <c r="Q3007" s="36" t="s">
        <v>4516</v>
      </c>
    </row>
    <row r="3008" spans="1:17">
      <c r="A3008" s="36" t="s">
        <v>10999</v>
      </c>
      <c r="B3008" s="36" t="str">
        <f t="shared" si="230"/>
        <v>_15823</v>
      </c>
      <c r="C3008" s="36" t="s">
        <v>6386</v>
      </c>
      <c r="D3008" s="36" t="s">
        <v>4046</v>
      </c>
      <c r="E3008" s="36" t="str">
        <f t="shared" si="231"/>
        <v>_OACAD</v>
      </c>
      <c r="F3008" s="36" t="s">
        <v>4047</v>
      </c>
      <c r="G3008" s="36" t="s">
        <v>4413</v>
      </c>
      <c r="H3008" s="36" t="str">
        <f t="shared" si="232"/>
        <v>_UCLIB</v>
      </c>
      <c r="I3008" s="36" t="s">
        <v>4414</v>
      </c>
      <c r="J3008" s="36" t="s">
        <v>4494</v>
      </c>
      <c r="K3008" s="36" t="str">
        <f t="shared" si="233"/>
        <v>_KTEDU</v>
      </c>
      <c r="L3008" s="36" t="s">
        <v>4495</v>
      </c>
      <c r="M3008" s="36" t="s">
        <v>4504</v>
      </c>
      <c r="N3008" s="36" t="str">
        <f t="shared" si="234"/>
        <v>_KTDMA</v>
      </c>
      <c r="O3008" s="36" t="s">
        <v>4505</v>
      </c>
      <c r="P3008" s="36" t="s">
        <v>4515</v>
      </c>
      <c r="Q3008" s="36" t="s">
        <v>4516</v>
      </c>
    </row>
    <row r="3009" spans="1:17">
      <c r="A3009" s="36" t="s">
        <v>11000</v>
      </c>
      <c r="B3009" s="36" t="str">
        <f t="shared" si="230"/>
        <v>_15824</v>
      </c>
      <c r="C3009" s="36" t="s">
        <v>4517</v>
      </c>
      <c r="D3009" s="36" t="s">
        <v>4046</v>
      </c>
      <c r="E3009" s="36" t="str">
        <f t="shared" si="231"/>
        <v>_OACAD</v>
      </c>
      <c r="F3009" s="36" t="s">
        <v>4047</v>
      </c>
      <c r="G3009" s="36" t="s">
        <v>4413</v>
      </c>
      <c r="H3009" s="36" t="str">
        <f t="shared" si="232"/>
        <v>_UCLIB</v>
      </c>
      <c r="I3009" s="36" t="s">
        <v>4414</v>
      </c>
      <c r="J3009" s="36" t="s">
        <v>4494</v>
      </c>
      <c r="K3009" s="36" t="str">
        <f t="shared" si="233"/>
        <v>_KTEDU</v>
      </c>
      <c r="L3009" s="36" t="s">
        <v>4495</v>
      </c>
      <c r="M3009" s="36" t="s">
        <v>4504</v>
      </c>
      <c r="N3009" s="36" t="str">
        <f t="shared" si="234"/>
        <v>_KTDMA</v>
      </c>
      <c r="O3009" s="36" t="s">
        <v>4505</v>
      </c>
      <c r="P3009" s="36" t="s">
        <v>4515</v>
      </c>
      <c r="Q3009" s="36" t="s">
        <v>4516</v>
      </c>
    </row>
    <row r="3010" spans="1:17">
      <c r="A3010" s="36" t="s">
        <v>11001</v>
      </c>
      <c r="B3010" s="36" t="str">
        <f t="shared" si="230"/>
        <v>_15825</v>
      </c>
      <c r="C3010" s="36" t="s">
        <v>4518</v>
      </c>
      <c r="D3010" s="36" t="s">
        <v>4046</v>
      </c>
      <c r="E3010" s="36" t="str">
        <f t="shared" si="231"/>
        <v>_OACAD</v>
      </c>
      <c r="F3010" s="36" t="s">
        <v>4047</v>
      </c>
      <c r="G3010" s="36" t="s">
        <v>4413</v>
      </c>
      <c r="H3010" s="36" t="str">
        <f t="shared" si="232"/>
        <v>_UCLIB</v>
      </c>
      <c r="I3010" s="36" t="s">
        <v>4414</v>
      </c>
      <c r="J3010" s="36" t="s">
        <v>4494</v>
      </c>
      <c r="K3010" s="36" t="str">
        <f t="shared" si="233"/>
        <v>_KTEDU</v>
      </c>
      <c r="L3010" s="36" t="s">
        <v>4495</v>
      </c>
      <c r="M3010" s="36" t="s">
        <v>4504</v>
      </c>
      <c r="N3010" s="36" t="str">
        <f t="shared" si="234"/>
        <v>_KTDMA</v>
      </c>
      <c r="O3010" s="36" t="s">
        <v>4505</v>
      </c>
      <c r="P3010" s="36" t="s">
        <v>4515</v>
      </c>
      <c r="Q3010" s="36" t="s">
        <v>4516</v>
      </c>
    </row>
    <row r="3011" spans="1:17">
      <c r="A3011" s="36" t="s">
        <v>11002</v>
      </c>
      <c r="B3011" s="36" t="str">
        <f t="shared" si="230"/>
        <v>_15931</v>
      </c>
      <c r="C3011" s="36" t="s">
        <v>4519</v>
      </c>
      <c r="D3011" s="36" t="s">
        <v>4046</v>
      </c>
      <c r="E3011" s="36" t="str">
        <f t="shared" si="231"/>
        <v>_OACAD</v>
      </c>
      <c r="F3011" s="36" t="s">
        <v>4047</v>
      </c>
      <c r="G3011" s="36" t="s">
        <v>4413</v>
      </c>
      <c r="H3011" s="36" t="str">
        <f t="shared" si="232"/>
        <v>_UCLIB</v>
      </c>
      <c r="I3011" s="36" t="s">
        <v>4414</v>
      </c>
      <c r="J3011" s="36" t="s">
        <v>4494</v>
      </c>
      <c r="K3011" s="36" t="str">
        <f t="shared" si="233"/>
        <v>_KTEDU</v>
      </c>
      <c r="L3011" s="36" t="s">
        <v>4495</v>
      </c>
      <c r="M3011" s="36" t="s">
        <v>4504</v>
      </c>
      <c r="N3011" s="36" t="str">
        <f t="shared" si="234"/>
        <v>_KTDMA</v>
      </c>
      <c r="O3011" s="36" t="s">
        <v>4505</v>
      </c>
      <c r="P3011" s="36" t="s">
        <v>4515</v>
      </c>
      <c r="Q3011" s="36" t="s">
        <v>4516</v>
      </c>
    </row>
    <row r="3012" spans="1:17">
      <c r="A3012" s="36" t="s">
        <v>11003</v>
      </c>
      <c r="B3012" s="36" t="str">
        <f t="shared" ref="B3012:B3075" si="235">"_"&amp;A3012</f>
        <v>_15828</v>
      </c>
      <c r="C3012" s="36" t="s">
        <v>4522</v>
      </c>
      <c r="D3012" s="36" t="s">
        <v>4046</v>
      </c>
      <c r="E3012" s="36" t="str">
        <f t="shared" ref="E3012:E3075" si="236">"_"&amp;D3012</f>
        <v>_OACAD</v>
      </c>
      <c r="F3012" s="36" t="s">
        <v>4047</v>
      </c>
      <c r="G3012" s="36" t="s">
        <v>4413</v>
      </c>
      <c r="H3012" s="36" t="str">
        <f t="shared" ref="H3012:H3075" si="237">"_"&amp;G3012</f>
        <v>_UCLIB</v>
      </c>
      <c r="I3012" s="36" t="s">
        <v>4414</v>
      </c>
      <c r="J3012" s="36" t="s">
        <v>4494</v>
      </c>
      <c r="K3012" s="36" t="str">
        <f t="shared" ref="K3012:K3075" si="238">"_"&amp;J3012</f>
        <v>_KTEDU</v>
      </c>
      <c r="L3012" s="36" t="s">
        <v>4495</v>
      </c>
      <c r="M3012" s="36" t="s">
        <v>4504</v>
      </c>
      <c r="N3012" s="36" t="str">
        <f t="shared" ref="N3012:N3075" si="239">"_"&amp;M3012</f>
        <v>_KTDMA</v>
      </c>
      <c r="O3012" s="36" t="s">
        <v>4505</v>
      </c>
      <c r="P3012" s="36" t="s">
        <v>4520</v>
      </c>
      <c r="Q3012" s="36" t="s">
        <v>4521</v>
      </c>
    </row>
    <row r="3013" spans="1:17">
      <c r="A3013" s="36" t="s">
        <v>11004</v>
      </c>
      <c r="B3013" s="36" t="str">
        <f t="shared" si="235"/>
        <v>_15829</v>
      </c>
      <c r="C3013" s="36" t="s">
        <v>4523</v>
      </c>
      <c r="D3013" s="36" t="s">
        <v>4046</v>
      </c>
      <c r="E3013" s="36" t="str">
        <f t="shared" si="236"/>
        <v>_OACAD</v>
      </c>
      <c r="F3013" s="36" t="s">
        <v>4047</v>
      </c>
      <c r="G3013" s="36" t="s">
        <v>4413</v>
      </c>
      <c r="H3013" s="36" t="str">
        <f t="shared" si="237"/>
        <v>_UCLIB</v>
      </c>
      <c r="I3013" s="36" t="s">
        <v>4414</v>
      </c>
      <c r="J3013" s="36" t="s">
        <v>4494</v>
      </c>
      <c r="K3013" s="36" t="str">
        <f t="shared" si="238"/>
        <v>_KTEDU</v>
      </c>
      <c r="L3013" s="36" t="s">
        <v>4495</v>
      </c>
      <c r="M3013" s="36" t="s">
        <v>4504</v>
      </c>
      <c r="N3013" s="36" t="str">
        <f t="shared" si="239"/>
        <v>_KTDMA</v>
      </c>
      <c r="O3013" s="36" t="s">
        <v>4505</v>
      </c>
      <c r="P3013" s="36" t="s">
        <v>4520</v>
      </c>
      <c r="Q3013" s="36" t="s">
        <v>4521</v>
      </c>
    </row>
    <row r="3014" spans="1:17">
      <c r="A3014" s="36" t="s">
        <v>11005</v>
      </c>
      <c r="B3014" s="36" t="str">
        <f t="shared" si="235"/>
        <v>_15830</v>
      </c>
      <c r="C3014" s="36" t="s">
        <v>4524</v>
      </c>
      <c r="D3014" s="36" t="s">
        <v>4046</v>
      </c>
      <c r="E3014" s="36" t="str">
        <f t="shared" si="236"/>
        <v>_OACAD</v>
      </c>
      <c r="F3014" s="36" t="s">
        <v>4047</v>
      </c>
      <c r="G3014" s="36" t="s">
        <v>4413</v>
      </c>
      <c r="H3014" s="36" t="str">
        <f t="shared" si="237"/>
        <v>_UCLIB</v>
      </c>
      <c r="I3014" s="36" t="s">
        <v>4414</v>
      </c>
      <c r="J3014" s="36" t="s">
        <v>4494</v>
      </c>
      <c r="K3014" s="36" t="str">
        <f t="shared" si="238"/>
        <v>_KTEDU</v>
      </c>
      <c r="L3014" s="36" t="s">
        <v>4495</v>
      </c>
      <c r="M3014" s="36" t="s">
        <v>4504</v>
      </c>
      <c r="N3014" s="36" t="str">
        <f t="shared" si="239"/>
        <v>_KTDMA</v>
      </c>
      <c r="O3014" s="36" t="s">
        <v>4505</v>
      </c>
      <c r="P3014" s="36" t="s">
        <v>4520</v>
      </c>
      <c r="Q3014" s="36" t="s">
        <v>4521</v>
      </c>
    </row>
    <row r="3015" spans="1:17">
      <c r="A3015" s="36" t="s">
        <v>11006</v>
      </c>
      <c r="B3015" s="36" t="str">
        <f t="shared" si="235"/>
        <v>_15831</v>
      </c>
      <c r="C3015" s="36" t="s">
        <v>4525</v>
      </c>
      <c r="D3015" s="36" t="s">
        <v>4046</v>
      </c>
      <c r="E3015" s="36" t="str">
        <f t="shared" si="236"/>
        <v>_OACAD</v>
      </c>
      <c r="F3015" s="36" t="s">
        <v>4047</v>
      </c>
      <c r="G3015" s="36" t="s">
        <v>4413</v>
      </c>
      <c r="H3015" s="36" t="str">
        <f t="shared" si="237"/>
        <v>_UCLIB</v>
      </c>
      <c r="I3015" s="36" t="s">
        <v>4414</v>
      </c>
      <c r="J3015" s="36" t="s">
        <v>4494</v>
      </c>
      <c r="K3015" s="36" t="str">
        <f t="shared" si="238"/>
        <v>_KTEDU</v>
      </c>
      <c r="L3015" s="36" t="s">
        <v>4495</v>
      </c>
      <c r="M3015" s="36" t="s">
        <v>4504</v>
      </c>
      <c r="N3015" s="36" t="str">
        <f t="shared" si="239"/>
        <v>_KTDMA</v>
      </c>
      <c r="O3015" s="36" t="s">
        <v>4505</v>
      </c>
      <c r="P3015" s="36" t="s">
        <v>4520</v>
      </c>
      <c r="Q3015" s="36" t="s">
        <v>4521</v>
      </c>
    </row>
    <row r="3016" spans="1:17">
      <c r="A3016" s="36" t="s">
        <v>11007</v>
      </c>
      <c r="B3016" s="36" t="str">
        <f t="shared" si="235"/>
        <v>_15832</v>
      </c>
      <c r="C3016" s="36" t="s">
        <v>4526</v>
      </c>
      <c r="D3016" s="36" t="s">
        <v>4046</v>
      </c>
      <c r="E3016" s="36" t="str">
        <f t="shared" si="236"/>
        <v>_OACAD</v>
      </c>
      <c r="F3016" s="36" t="s">
        <v>4047</v>
      </c>
      <c r="G3016" s="36" t="s">
        <v>4413</v>
      </c>
      <c r="H3016" s="36" t="str">
        <f t="shared" si="237"/>
        <v>_UCLIB</v>
      </c>
      <c r="I3016" s="36" t="s">
        <v>4414</v>
      </c>
      <c r="J3016" s="36" t="s">
        <v>4494</v>
      </c>
      <c r="K3016" s="36" t="str">
        <f t="shared" si="238"/>
        <v>_KTEDU</v>
      </c>
      <c r="L3016" s="36" t="s">
        <v>4495</v>
      </c>
      <c r="M3016" s="36" t="s">
        <v>4504</v>
      </c>
      <c r="N3016" s="36" t="str">
        <f t="shared" si="239"/>
        <v>_KTDMA</v>
      </c>
      <c r="O3016" s="36" t="s">
        <v>4505</v>
      </c>
      <c r="P3016" s="36" t="s">
        <v>4520</v>
      </c>
      <c r="Q3016" s="36" t="s">
        <v>4521</v>
      </c>
    </row>
    <row r="3017" spans="1:17">
      <c r="A3017" s="36" t="s">
        <v>11008</v>
      </c>
      <c r="B3017" s="36" t="str">
        <f t="shared" si="235"/>
        <v>_15833</v>
      </c>
      <c r="C3017" s="36" t="s">
        <v>4527</v>
      </c>
      <c r="D3017" s="36" t="s">
        <v>4046</v>
      </c>
      <c r="E3017" s="36" t="str">
        <f t="shared" si="236"/>
        <v>_OACAD</v>
      </c>
      <c r="F3017" s="36" t="s">
        <v>4047</v>
      </c>
      <c r="G3017" s="36" t="s">
        <v>4413</v>
      </c>
      <c r="H3017" s="36" t="str">
        <f t="shared" si="237"/>
        <v>_UCLIB</v>
      </c>
      <c r="I3017" s="36" t="s">
        <v>4414</v>
      </c>
      <c r="J3017" s="36" t="s">
        <v>4494</v>
      </c>
      <c r="K3017" s="36" t="str">
        <f t="shared" si="238"/>
        <v>_KTEDU</v>
      </c>
      <c r="L3017" s="36" t="s">
        <v>4495</v>
      </c>
      <c r="M3017" s="36" t="s">
        <v>4504</v>
      </c>
      <c r="N3017" s="36" t="str">
        <f t="shared" si="239"/>
        <v>_KTDMA</v>
      </c>
      <c r="O3017" s="36" t="s">
        <v>4505</v>
      </c>
      <c r="P3017" s="36" t="s">
        <v>4520</v>
      </c>
      <c r="Q3017" s="36" t="s">
        <v>4521</v>
      </c>
    </row>
    <row r="3018" spans="1:17">
      <c r="A3018" s="36" t="s">
        <v>11009</v>
      </c>
      <c r="B3018" s="36" t="str">
        <f t="shared" si="235"/>
        <v>_15834</v>
      </c>
      <c r="C3018" s="36" t="s">
        <v>4528</v>
      </c>
      <c r="D3018" s="36" t="s">
        <v>4046</v>
      </c>
      <c r="E3018" s="36" t="str">
        <f t="shared" si="236"/>
        <v>_OACAD</v>
      </c>
      <c r="F3018" s="36" t="s">
        <v>4047</v>
      </c>
      <c r="G3018" s="36" t="s">
        <v>4413</v>
      </c>
      <c r="H3018" s="36" t="str">
        <f t="shared" si="237"/>
        <v>_UCLIB</v>
      </c>
      <c r="I3018" s="36" t="s">
        <v>4414</v>
      </c>
      <c r="J3018" s="36" t="s">
        <v>4494</v>
      </c>
      <c r="K3018" s="36" t="str">
        <f t="shared" si="238"/>
        <v>_KTEDU</v>
      </c>
      <c r="L3018" s="36" t="s">
        <v>4495</v>
      </c>
      <c r="M3018" s="36" t="s">
        <v>4504</v>
      </c>
      <c r="N3018" s="36" t="str">
        <f t="shared" si="239"/>
        <v>_KTDMA</v>
      </c>
      <c r="O3018" s="36" t="s">
        <v>4505</v>
      </c>
      <c r="P3018" s="36" t="s">
        <v>4520</v>
      </c>
      <c r="Q3018" s="36" t="s">
        <v>4521</v>
      </c>
    </row>
    <row r="3019" spans="1:17">
      <c r="A3019" s="36" t="s">
        <v>11010</v>
      </c>
      <c r="B3019" s="36" t="str">
        <f t="shared" si="235"/>
        <v>_15835</v>
      </c>
      <c r="C3019" s="36" t="s">
        <v>4529</v>
      </c>
      <c r="D3019" s="36" t="s">
        <v>4046</v>
      </c>
      <c r="E3019" s="36" t="str">
        <f t="shared" si="236"/>
        <v>_OACAD</v>
      </c>
      <c r="F3019" s="36" t="s">
        <v>4047</v>
      </c>
      <c r="G3019" s="36" t="s">
        <v>4413</v>
      </c>
      <c r="H3019" s="36" t="str">
        <f t="shared" si="237"/>
        <v>_UCLIB</v>
      </c>
      <c r="I3019" s="36" t="s">
        <v>4414</v>
      </c>
      <c r="J3019" s="36" t="s">
        <v>4494</v>
      </c>
      <c r="K3019" s="36" t="str">
        <f t="shared" si="238"/>
        <v>_KTEDU</v>
      </c>
      <c r="L3019" s="36" t="s">
        <v>4495</v>
      </c>
      <c r="M3019" s="36" t="s">
        <v>4504</v>
      </c>
      <c r="N3019" s="36" t="str">
        <f t="shared" si="239"/>
        <v>_KTDMA</v>
      </c>
      <c r="O3019" s="36" t="s">
        <v>4505</v>
      </c>
      <c r="P3019" s="36" t="s">
        <v>4520</v>
      </c>
      <c r="Q3019" s="36" t="s">
        <v>4521</v>
      </c>
    </row>
    <row r="3020" spans="1:17">
      <c r="A3020" s="36" t="s">
        <v>11011</v>
      </c>
      <c r="B3020" s="36" t="str">
        <f t="shared" si="235"/>
        <v>_15836</v>
      </c>
      <c r="C3020" s="36" t="s">
        <v>4530</v>
      </c>
      <c r="D3020" s="36" t="s">
        <v>4046</v>
      </c>
      <c r="E3020" s="36" t="str">
        <f t="shared" si="236"/>
        <v>_OACAD</v>
      </c>
      <c r="F3020" s="36" t="s">
        <v>4047</v>
      </c>
      <c r="G3020" s="36" t="s">
        <v>4413</v>
      </c>
      <c r="H3020" s="36" t="str">
        <f t="shared" si="237"/>
        <v>_UCLIB</v>
      </c>
      <c r="I3020" s="36" t="s">
        <v>4414</v>
      </c>
      <c r="J3020" s="36" t="s">
        <v>4494</v>
      </c>
      <c r="K3020" s="36" t="str">
        <f t="shared" si="238"/>
        <v>_KTEDU</v>
      </c>
      <c r="L3020" s="36" t="s">
        <v>4495</v>
      </c>
      <c r="M3020" s="36" t="s">
        <v>4504</v>
      </c>
      <c r="N3020" s="36" t="str">
        <f t="shared" si="239"/>
        <v>_KTDMA</v>
      </c>
      <c r="O3020" s="36" t="s">
        <v>4505</v>
      </c>
      <c r="P3020" s="36" t="s">
        <v>4520</v>
      </c>
      <c r="Q3020" s="36" t="s">
        <v>4521</v>
      </c>
    </row>
    <row r="3021" spans="1:17">
      <c r="A3021" s="36" t="s">
        <v>11012</v>
      </c>
      <c r="B3021" s="36" t="str">
        <f t="shared" si="235"/>
        <v>_15930</v>
      </c>
      <c r="C3021" s="36" t="s">
        <v>4533</v>
      </c>
      <c r="D3021" s="36" t="s">
        <v>4046</v>
      </c>
      <c r="E3021" s="36" t="str">
        <f t="shared" si="236"/>
        <v>_OACAD</v>
      </c>
      <c r="F3021" s="36" t="s">
        <v>4047</v>
      </c>
      <c r="G3021" s="36" t="s">
        <v>4413</v>
      </c>
      <c r="H3021" s="36" t="str">
        <f t="shared" si="237"/>
        <v>_UCLIB</v>
      </c>
      <c r="I3021" s="36" t="s">
        <v>4414</v>
      </c>
      <c r="J3021" s="36" t="s">
        <v>4494</v>
      </c>
      <c r="K3021" s="36" t="str">
        <f t="shared" si="238"/>
        <v>_KTEDU</v>
      </c>
      <c r="L3021" s="36" t="s">
        <v>4495</v>
      </c>
      <c r="M3021" s="36" t="s">
        <v>4504</v>
      </c>
      <c r="N3021" s="36" t="str">
        <f t="shared" si="239"/>
        <v>_KTDMA</v>
      </c>
      <c r="O3021" s="36" t="s">
        <v>4505</v>
      </c>
      <c r="P3021" s="36" t="s">
        <v>4531</v>
      </c>
      <c r="Q3021" s="36" t="s">
        <v>4532</v>
      </c>
    </row>
    <row r="3022" spans="1:17">
      <c r="A3022" s="36" t="s">
        <v>11013</v>
      </c>
      <c r="B3022" s="36" t="str">
        <f t="shared" si="235"/>
        <v>_15932</v>
      </c>
      <c r="C3022" s="36" t="s">
        <v>4534</v>
      </c>
      <c r="D3022" s="36" t="s">
        <v>4046</v>
      </c>
      <c r="E3022" s="36" t="str">
        <f t="shared" si="236"/>
        <v>_OACAD</v>
      </c>
      <c r="F3022" s="36" t="s">
        <v>4047</v>
      </c>
      <c r="G3022" s="36" t="s">
        <v>4413</v>
      </c>
      <c r="H3022" s="36" t="str">
        <f t="shared" si="237"/>
        <v>_UCLIB</v>
      </c>
      <c r="I3022" s="36" t="s">
        <v>4414</v>
      </c>
      <c r="J3022" s="36" t="s">
        <v>4494</v>
      </c>
      <c r="K3022" s="36" t="str">
        <f t="shared" si="238"/>
        <v>_KTEDU</v>
      </c>
      <c r="L3022" s="36" t="s">
        <v>4495</v>
      </c>
      <c r="M3022" s="36" t="s">
        <v>4504</v>
      </c>
      <c r="N3022" s="36" t="str">
        <f t="shared" si="239"/>
        <v>_KTDMA</v>
      </c>
      <c r="O3022" s="36" t="s">
        <v>4505</v>
      </c>
      <c r="P3022" s="36" t="s">
        <v>4531</v>
      </c>
      <c r="Q3022" s="36" t="s">
        <v>4532</v>
      </c>
    </row>
    <row r="3023" spans="1:17">
      <c r="A3023" s="36" t="s">
        <v>11014</v>
      </c>
      <c r="B3023" s="36" t="str">
        <f t="shared" si="235"/>
        <v>_15933</v>
      </c>
      <c r="C3023" s="36" t="s">
        <v>4535</v>
      </c>
      <c r="D3023" s="36" t="s">
        <v>4046</v>
      </c>
      <c r="E3023" s="36" t="str">
        <f t="shared" si="236"/>
        <v>_OACAD</v>
      </c>
      <c r="F3023" s="36" t="s">
        <v>4047</v>
      </c>
      <c r="G3023" s="36" t="s">
        <v>4413</v>
      </c>
      <c r="H3023" s="36" t="str">
        <f t="shared" si="237"/>
        <v>_UCLIB</v>
      </c>
      <c r="I3023" s="36" t="s">
        <v>4414</v>
      </c>
      <c r="J3023" s="36" t="s">
        <v>4494</v>
      </c>
      <c r="K3023" s="36" t="str">
        <f t="shared" si="238"/>
        <v>_KTEDU</v>
      </c>
      <c r="L3023" s="36" t="s">
        <v>4495</v>
      </c>
      <c r="M3023" s="36" t="s">
        <v>4504</v>
      </c>
      <c r="N3023" s="36" t="str">
        <f t="shared" si="239"/>
        <v>_KTDMA</v>
      </c>
      <c r="O3023" s="36" t="s">
        <v>4505</v>
      </c>
      <c r="P3023" s="36" t="s">
        <v>4531</v>
      </c>
      <c r="Q3023" s="36" t="s">
        <v>4532</v>
      </c>
    </row>
    <row r="3024" spans="1:17">
      <c r="A3024" s="36" t="s">
        <v>11015</v>
      </c>
      <c r="B3024" s="36" t="str">
        <f t="shared" si="235"/>
        <v>_15934</v>
      </c>
      <c r="C3024" s="36" t="s">
        <v>6387</v>
      </c>
      <c r="D3024" s="36" t="s">
        <v>4046</v>
      </c>
      <c r="E3024" s="36" t="str">
        <f t="shared" si="236"/>
        <v>_OACAD</v>
      </c>
      <c r="F3024" s="36" t="s">
        <v>4047</v>
      </c>
      <c r="G3024" s="36" t="s">
        <v>4413</v>
      </c>
      <c r="H3024" s="36" t="str">
        <f t="shared" si="237"/>
        <v>_UCLIB</v>
      </c>
      <c r="I3024" s="36" t="s">
        <v>4414</v>
      </c>
      <c r="J3024" s="36" t="s">
        <v>4494</v>
      </c>
      <c r="K3024" s="36" t="str">
        <f t="shared" si="238"/>
        <v>_KTEDU</v>
      </c>
      <c r="L3024" s="36" t="s">
        <v>4495</v>
      </c>
      <c r="M3024" s="36" t="s">
        <v>4504</v>
      </c>
      <c r="N3024" s="36" t="str">
        <f t="shared" si="239"/>
        <v>_KTDMA</v>
      </c>
      <c r="O3024" s="36" t="s">
        <v>4505</v>
      </c>
      <c r="P3024" s="36" t="s">
        <v>4531</v>
      </c>
      <c r="Q3024" s="36" t="s">
        <v>4532</v>
      </c>
    </row>
    <row r="3025" spans="1:17">
      <c r="A3025" s="36" t="s">
        <v>11016</v>
      </c>
      <c r="B3025" s="36" t="str">
        <f t="shared" si="235"/>
        <v>_15935</v>
      </c>
      <c r="C3025" s="36" t="s">
        <v>6388</v>
      </c>
      <c r="D3025" s="36" t="s">
        <v>4046</v>
      </c>
      <c r="E3025" s="36" t="str">
        <f t="shared" si="236"/>
        <v>_OACAD</v>
      </c>
      <c r="F3025" s="36" t="s">
        <v>4047</v>
      </c>
      <c r="G3025" s="36" t="s">
        <v>4413</v>
      </c>
      <c r="H3025" s="36" t="str">
        <f t="shared" si="237"/>
        <v>_UCLIB</v>
      </c>
      <c r="I3025" s="36" t="s">
        <v>4414</v>
      </c>
      <c r="J3025" s="36" t="s">
        <v>4494</v>
      </c>
      <c r="K3025" s="36" t="str">
        <f t="shared" si="238"/>
        <v>_KTEDU</v>
      </c>
      <c r="L3025" s="36" t="s">
        <v>4495</v>
      </c>
      <c r="M3025" s="36" t="s">
        <v>4504</v>
      </c>
      <c r="N3025" s="36" t="str">
        <f t="shared" si="239"/>
        <v>_KTDMA</v>
      </c>
      <c r="O3025" s="36" t="s">
        <v>4505</v>
      </c>
      <c r="P3025" s="36" t="s">
        <v>4531</v>
      </c>
      <c r="Q3025" s="36" t="s">
        <v>4532</v>
      </c>
    </row>
    <row r="3026" spans="1:17">
      <c r="A3026" s="36" t="s">
        <v>11017</v>
      </c>
      <c r="B3026" s="36" t="str">
        <f t="shared" si="235"/>
        <v>_15971</v>
      </c>
      <c r="C3026" s="36" t="s">
        <v>4540</v>
      </c>
      <c r="D3026" s="36" t="s">
        <v>4046</v>
      </c>
      <c r="E3026" s="36" t="str">
        <f t="shared" si="236"/>
        <v>_OACAD</v>
      </c>
      <c r="F3026" s="36" t="s">
        <v>4047</v>
      </c>
      <c r="G3026" s="36" t="s">
        <v>4413</v>
      </c>
      <c r="H3026" s="36" t="str">
        <f t="shared" si="237"/>
        <v>_UCLIB</v>
      </c>
      <c r="I3026" s="36" t="s">
        <v>4414</v>
      </c>
      <c r="J3026" s="36" t="s">
        <v>4494</v>
      </c>
      <c r="K3026" s="36" t="str">
        <f t="shared" si="238"/>
        <v>_KTEDU</v>
      </c>
      <c r="L3026" s="36" t="s">
        <v>4495</v>
      </c>
      <c r="M3026" s="36" t="s">
        <v>4536</v>
      </c>
      <c r="N3026" s="36" t="str">
        <f t="shared" si="239"/>
        <v>_KTSCE</v>
      </c>
      <c r="O3026" s="36" t="s">
        <v>4537</v>
      </c>
      <c r="P3026" s="36" t="s">
        <v>4538</v>
      </c>
      <c r="Q3026" s="36" t="s">
        <v>4539</v>
      </c>
    </row>
    <row r="3027" spans="1:17">
      <c r="A3027" s="36" t="s">
        <v>11018</v>
      </c>
      <c r="B3027" s="36" t="str">
        <f t="shared" si="235"/>
        <v>_15972</v>
      </c>
      <c r="C3027" s="36" t="s">
        <v>4541</v>
      </c>
      <c r="D3027" s="36" t="s">
        <v>4046</v>
      </c>
      <c r="E3027" s="36" t="str">
        <f t="shared" si="236"/>
        <v>_OACAD</v>
      </c>
      <c r="F3027" s="36" t="s">
        <v>4047</v>
      </c>
      <c r="G3027" s="36" t="s">
        <v>4413</v>
      </c>
      <c r="H3027" s="36" t="str">
        <f t="shared" si="237"/>
        <v>_UCLIB</v>
      </c>
      <c r="I3027" s="36" t="s">
        <v>4414</v>
      </c>
      <c r="J3027" s="36" t="s">
        <v>4494</v>
      </c>
      <c r="K3027" s="36" t="str">
        <f t="shared" si="238"/>
        <v>_KTEDU</v>
      </c>
      <c r="L3027" s="36" t="s">
        <v>4495</v>
      </c>
      <c r="M3027" s="36" t="s">
        <v>4536</v>
      </c>
      <c r="N3027" s="36" t="str">
        <f t="shared" si="239"/>
        <v>_KTSCE</v>
      </c>
      <c r="O3027" s="36" t="s">
        <v>4537</v>
      </c>
      <c r="P3027" s="36" t="s">
        <v>4538</v>
      </c>
      <c r="Q3027" s="36" t="s">
        <v>4539</v>
      </c>
    </row>
    <row r="3028" spans="1:17">
      <c r="A3028" s="36" t="s">
        <v>11019</v>
      </c>
      <c r="B3028" s="36" t="str">
        <f t="shared" si="235"/>
        <v>_15973</v>
      </c>
      <c r="C3028" s="36" t="s">
        <v>4542</v>
      </c>
      <c r="D3028" s="36" t="s">
        <v>4046</v>
      </c>
      <c r="E3028" s="36" t="str">
        <f t="shared" si="236"/>
        <v>_OACAD</v>
      </c>
      <c r="F3028" s="36" t="s">
        <v>4047</v>
      </c>
      <c r="G3028" s="36" t="s">
        <v>4413</v>
      </c>
      <c r="H3028" s="36" t="str">
        <f t="shared" si="237"/>
        <v>_UCLIB</v>
      </c>
      <c r="I3028" s="36" t="s">
        <v>4414</v>
      </c>
      <c r="J3028" s="36" t="s">
        <v>4494</v>
      </c>
      <c r="K3028" s="36" t="str">
        <f t="shared" si="238"/>
        <v>_KTEDU</v>
      </c>
      <c r="L3028" s="36" t="s">
        <v>4495</v>
      </c>
      <c r="M3028" s="36" t="s">
        <v>4536</v>
      </c>
      <c r="N3028" s="36" t="str">
        <f t="shared" si="239"/>
        <v>_KTSCE</v>
      </c>
      <c r="O3028" s="36" t="s">
        <v>4537</v>
      </c>
      <c r="P3028" s="36" t="s">
        <v>4538</v>
      </c>
      <c r="Q3028" s="36" t="s">
        <v>4539</v>
      </c>
    </row>
    <row r="3029" spans="1:17">
      <c r="A3029" s="36" t="s">
        <v>11020</v>
      </c>
      <c r="B3029" s="36" t="str">
        <f t="shared" si="235"/>
        <v>_15974</v>
      </c>
      <c r="C3029" s="36" t="s">
        <v>4543</v>
      </c>
      <c r="D3029" s="36" t="s">
        <v>4046</v>
      </c>
      <c r="E3029" s="36" t="str">
        <f t="shared" si="236"/>
        <v>_OACAD</v>
      </c>
      <c r="F3029" s="36" t="s">
        <v>4047</v>
      </c>
      <c r="G3029" s="36" t="s">
        <v>4413</v>
      </c>
      <c r="H3029" s="36" t="str">
        <f t="shared" si="237"/>
        <v>_UCLIB</v>
      </c>
      <c r="I3029" s="36" t="s">
        <v>4414</v>
      </c>
      <c r="J3029" s="36" t="s">
        <v>4494</v>
      </c>
      <c r="K3029" s="36" t="str">
        <f t="shared" si="238"/>
        <v>_KTEDU</v>
      </c>
      <c r="L3029" s="36" t="s">
        <v>4495</v>
      </c>
      <c r="M3029" s="36" t="s">
        <v>4536</v>
      </c>
      <c r="N3029" s="36" t="str">
        <f t="shared" si="239"/>
        <v>_KTSCE</v>
      </c>
      <c r="O3029" s="36" t="s">
        <v>4537</v>
      </c>
      <c r="P3029" s="36" t="s">
        <v>4538</v>
      </c>
      <c r="Q3029" s="36" t="s">
        <v>4539</v>
      </c>
    </row>
    <row r="3030" spans="1:17">
      <c r="A3030" s="36" t="s">
        <v>11021</v>
      </c>
      <c r="B3030" s="36" t="str">
        <f t="shared" si="235"/>
        <v>_15975</v>
      </c>
      <c r="C3030" s="36" t="s">
        <v>6389</v>
      </c>
      <c r="D3030" s="36" t="s">
        <v>4046</v>
      </c>
      <c r="E3030" s="36" t="str">
        <f t="shared" si="236"/>
        <v>_OACAD</v>
      </c>
      <c r="F3030" s="36" t="s">
        <v>4047</v>
      </c>
      <c r="G3030" s="36" t="s">
        <v>4413</v>
      </c>
      <c r="H3030" s="36" t="str">
        <f t="shared" si="237"/>
        <v>_UCLIB</v>
      </c>
      <c r="I3030" s="36" t="s">
        <v>4414</v>
      </c>
      <c r="J3030" s="36" t="s">
        <v>4494</v>
      </c>
      <c r="K3030" s="36" t="str">
        <f t="shared" si="238"/>
        <v>_KTEDU</v>
      </c>
      <c r="L3030" s="36" t="s">
        <v>4495</v>
      </c>
      <c r="M3030" s="36" t="s">
        <v>4536</v>
      </c>
      <c r="N3030" s="36" t="str">
        <f t="shared" si="239"/>
        <v>_KTSCE</v>
      </c>
      <c r="O3030" s="36" t="s">
        <v>4537</v>
      </c>
      <c r="P3030" s="36" t="s">
        <v>4538</v>
      </c>
      <c r="Q3030" s="36" t="s">
        <v>4539</v>
      </c>
    </row>
    <row r="3031" spans="1:17">
      <c r="A3031" s="36" t="s">
        <v>11022</v>
      </c>
      <c r="B3031" s="36" t="str">
        <f t="shared" si="235"/>
        <v>_15976</v>
      </c>
      <c r="C3031" s="36" t="s">
        <v>4544</v>
      </c>
      <c r="D3031" s="36" t="s">
        <v>4046</v>
      </c>
      <c r="E3031" s="36" t="str">
        <f t="shared" si="236"/>
        <v>_OACAD</v>
      </c>
      <c r="F3031" s="36" t="s">
        <v>4047</v>
      </c>
      <c r="G3031" s="36" t="s">
        <v>4413</v>
      </c>
      <c r="H3031" s="36" t="str">
        <f t="shared" si="237"/>
        <v>_UCLIB</v>
      </c>
      <c r="I3031" s="36" t="s">
        <v>4414</v>
      </c>
      <c r="J3031" s="36" t="s">
        <v>4494</v>
      </c>
      <c r="K3031" s="36" t="str">
        <f t="shared" si="238"/>
        <v>_KTEDU</v>
      </c>
      <c r="L3031" s="36" t="s">
        <v>4495</v>
      </c>
      <c r="M3031" s="36" t="s">
        <v>4536</v>
      </c>
      <c r="N3031" s="36" t="str">
        <f t="shared" si="239"/>
        <v>_KTSCE</v>
      </c>
      <c r="O3031" s="36" t="s">
        <v>4537</v>
      </c>
      <c r="P3031" s="36" t="s">
        <v>4538</v>
      </c>
      <c r="Q3031" s="36" t="s">
        <v>4539</v>
      </c>
    </row>
    <row r="3032" spans="1:17">
      <c r="A3032" s="36" t="s">
        <v>11023</v>
      </c>
      <c r="B3032" s="36" t="str">
        <f t="shared" si="235"/>
        <v>_15977</v>
      </c>
      <c r="C3032" s="36" t="s">
        <v>6390</v>
      </c>
      <c r="D3032" s="36" t="s">
        <v>4046</v>
      </c>
      <c r="E3032" s="36" t="str">
        <f t="shared" si="236"/>
        <v>_OACAD</v>
      </c>
      <c r="F3032" s="36" t="s">
        <v>4047</v>
      </c>
      <c r="G3032" s="36" t="s">
        <v>4413</v>
      </c>
      <c r="H3032" s="36" t="str">
        <f t="shared" si="237"/>
        <v>_UCLIB</v>
      </c>
      <c r="I3032" s="36" t="s">
        <v>4414</v>
      </c>
      <c r="J3032" s="36" t="s">
        <v>4494</v>
      </c>
      <c r="K3032" s="36" t="str">
        <f t="shared" si="238"/>
        <v>_KTEDU</v>
      </c>
      <c r="L3032" s="36" t="s">
        <v>4495</v>
      </c>
      <c r="M3032" s="36" t="s">
        <v>4536</v>
      </c>
      <c r="N3032" s="36" t="str">
        <f t="shared" si="239"/>
        <v>_KTSCE</v>
      </c>
      <c r="O3032" s="36" t="s">
        <v>4537</v>
      </c>
      <c r="P3032" s="36" t="s">
        <v>4538</v>
      </c>
      <c r="Q3032" s="36" t="s">
        <v>4539</v>
      </c>
    </row>
    <row r="3033" spans="1:17">
      <c r="A3033" s="36" t="s">
        <v>11024</v>
      </c>
      <c r="B3033" s="36" t="str">
        <f t="shared" si="235"/>
        <v>_15991</v>
      </c>
      <c r="C3033" s="36" t="s">
        <v>4549</v>
      </c>
      <c r="D3033" s="36" t="s">
        <v>4046</v>
      </c>
      <c r="E3033" s="36" t="str">
        <f t="shared" si="236"/>
        <v>_OACAD</v>
      </c>
      <c r="F3033" s="36" t="s">
        <v>4047</v>
      </c>
      <c r="G3033" s="36" t="s">
        <v>4413</v>
      </c>
      <c r="H3033" s="36" t="str">
        <f t="shared" si="237"/>
        <v>_UCLIB</v>
      </c>
      <c r="I3033" s="36" t="s">
        <v>4414</v>
      </c>
      <c r="J3033" s="36" t="s">
        <v>4494</v>
      </c>
      <c r="K3033" s="36" t="str">
        <f t="shared" si="238"/>
        <v>_KTEDU</v>
      </c>
      <c r="L3033" s="36" t="s">
        <v>4495</v>
      </c>
      <c r="M3033" s="36" t="s">
        <v>4545</v>
      </c>
      <c r="N3033" s="36" t="str">
        <f t="shared" si="239"/>
        <v>_KTSCI</v>
      </c>
      <c r="O3033" s="36" t="s">
        <v>4546</v>
      </c>
      <c r="P3033" s="36" t="s">
        <v>4547</v>
      </c>
      <c r="Q3033" s="36" t="s">
        <v>4548</v>
      </c>
    </row>
    <row r="3034" spans="1:17">
      <c r="A3034" s="36" t="s">
        <v>11025</v>
      </c>
      <c r="B3034" s="36" t="str">
        <f t="shared" si="235"/>
        <v>_15992</v>
      </c>
      <c r="C3034" s="36" t="s">
        <v>4550</v>
      </c>
      <c r="D3034" s="36" t="s">
        <v>4046</v>
      </c>
      <c r="E3034" s="36" t="str">
        <f t="shared" si="236"/>
        <v>_OACAD</v>
      </c>
      <c r="F3034" s="36" t="s">
        <v>4047</v>
      </c>
      <c r="G3034" s="36" t="s">
        <v>4413</v>
      </c>
      <c r="H3034" s="36" t="str">
        <f t="shared" si="237"/>
        <v>_UCLIB</v>
      </c>
      <c r="I3034" s="36" t="s">
        <v>4414</v>
      </c>
      <c r="J3034" s="36" t="s">
        <v>4494</v>
      </c>
      <c r="K3034" s="36" t="str">
        <f t="shared" si="238"/>
        <v>_KTEDU</v>
      </c>
      <c r="L3034" s="36" t="s">
        <v>4495</v>
      </c>
      <c r="M3034" s="36" t="s">
        <v>4545</v>
      </c>
      <c r="N3034" s="36" t="str">
        <f t="shared" si="239"/>
        <v>_KTSCI</v>
      </c>
      <c r="O3034" s="36" t="s">
        <v>4546</v>
      </c>
      <c r="P3034" s="36" t="s">
        <v>4547</v>
      </c>
      <c r="Q3034" s="36" t="s">
        <v>4548</v>
      </c>
    </row>
    <row r="3035" spans="1:17">
      <c r="A3035" s="36" t="s">
        <v>11026</v>
      </c>
      <c r="B3035" s="36" t="str">
        <f t="shared" si="235"/>
        <v>_15993</v>
      </c>
      <c r="C3035" s="36" t="s">
        <v>4551</v>
      </c>
      <c r="D3035" s="36" t="s">
        <v>4046</v>
      </c>
      <c r="E3035" s="36" t="str">
        <f t="shared" si="236"/>
        <v>_OACAD</v>
      </c>
      <c r="F3035" s="36" t="s">
        <v>4047</v>
      </c>
      <c r="G3035" s="36" t="s">
        <v>4413</v>
      </c>
      <c r="H3035" s="36" t="str">
        <f t="shared" si="237"/>
        <v>_UCLIB</v>
      </c>
      <c r="I3035" s="36" t="s">
        <v>4414</v>
      </c>
      <c r="J3035" s="36" t="s">
        <v>4494</v>
      </c>
      <c r="K3035" s="36" t="str">
        <f t="shared" si="238"/>
        <v>_KTEDU</v>
      </c>
      <c r="L3035" s="36" t="s">
        <v>4495</v>
      </c>
      <c r="M3035" s="36" t="s">
        <v>4545</v>
      </c>
      <c r="N3035" s="36" t="str">
        <f t="shared" si="239"/>
        <v>_KTSCI</v>
      </c>
      <c r="O3035" s="36" t="s">
        <v>4546</v>
      </c>
      <c r="P3035" s="36" t="s">
        <v>4547</v>
      </c>
      <c r="Q3035" s="36" t="s">
        <v>4548</v>
      </c>
    </row>
    <row r="3036" spans="1:17">
      <c r="A3036" s="36" t="s">
        <v>11027</v>
      </c>
      <c r="B3036" s="36" t="str">
        <f t="shared" si="235"/>
        <v>_15970</v>
      </c>
      <c r="C3036" s="36" t="s">
        <v>4554</v>
      </c>
      <c r="D3036" s="36" t="s">
        <v>4046</v>
      </c>
      <c r="E3036" s="36" t="str">
        <f t="shared" si="236"/>
        <v>_OACAD</v>
      </c>
      <c r="F3036" s="36" t="s">
        <v>4047</v>
      </c>
      <c r="G3036" s="36" t="s">
        <v>4413</v>
      </c>
      <c r="H3036" s="36" t="str">
        <f t="shared" si="237"/>
        <v>_UCLIB</v>
      </c>
      <c r="I3036" s="36" t="s">
        <v>4414</v>
      </c>
      <c r="J3036" s="36" t="s">
        <v>4494</v>
      </c>
      <c r="K3036" s="36" t="str">
        <f t="shared" si="238"/>
        <v>_KTEDU</v>
      </c>
      <c r="L3036" s="36" t="s">
        <v>4495</v>
      </c>
      <c r="M3036" s="36" t="s">
        <v>4545</v>
      </c>
      <c r="N3036" s="36" t="str">
        <f t="shared" si="239"/>
        <v>_KTSCI</v>
      </c>
      <c r="O3036" s="36" t="s">
        <v>4546</v>
      </c>
      <c r="P3036" s="36" t="s">
        <v>4552</v>
      </c>
      <c r="Q3036" s="36" t="s">
        <v>4553</v>
      </c>
    </row>
    <row r="3037" spans="1:17">
      <c r="A3037" s="36" t="s">
        <v>11028</v>
      </c>
      <c r="B3037" s="36" t="str">
        <f t="shared" si="235"/>
        <v>_15990</v>
      </c>
      <c r="C3037" s="36" t="s">
        <v>4555</v>
      </c>
      <c r="D3037" s="36" t="s">
        <v>4046</v>
      </c>
      <c r="E3037" s="36" t="str">
        <f t="shared" si="236"/>
        <v>_OACAD</v>
      </c>
      <c r="F3037" s="36" t="s">
        <v>4047</v>
      </c>
      <c r="G3037" s="36" t="s">
        <v>4413</v>
      </c>
      <c r="H3037" s="36" t="str">
        <f t="shared" si="237"/>
        <v>_UCLIB</v>
      </c>
      <c r="I3037" s="36" t="s">
        <v>4414</v>
      </c>
      <c r="J3037" s="36" t="s">
        <v>4494</v>
      </c>
      <c r="K3037" s="36" t="str">
        <f t="shared" si="238"/>
        <v>_KTEDU</v>
      </c>
      <c r="L3037" s="36" t="s">
        <v>4495</v>
      </c>
      <c r="M3037" s="36" t="s">
        <v>4545</v>
      </c>
      <c r="N3037" s="36" t="str">
        <f t="shared" si="239"/>
        <v>_KTSCI</v>
      </c>
      <c r="O3037" s="36" t="s">
        <v>4546</v>
      </c>
      <c r="P3037" s="36" t="s">
        <v>4552</v>
      </c>
      <c r="Q3037" s="36" t="s">
        <v>4553</v>
      </c>
    </row>
    <row r="3038" spans="1:17">
      <c r="A3038" s="36" t="s">
        <v>11029</v>
      </c>
      <c r="B3038" s="36" t="str">
        <f t="shared" si="235"/>
        <v>_15994</v>
      </c>
      <c r="C3038" s="36" t="s">
        <v>6391</v>
      </c>
      <c r="D3038" s="36" t="s">
        <v>4046</v>
      </c>
      <c r="E3038" s="36" t="str">
        <f t="shared" si="236"/>
        <v>_OACAD</v>
      </c>
      <c r="F3038" s="36" t="s">
        <v>4047</v>
      </c>
      <c r="G3038" s="36" t="s">
        <v>4413</v>
      </c>
      <c r="H3038" s="36" t="str">
        <f t="shared" si="237"/>
        <v>_UCLIB</v>
      </c>
      <c r="I3038" s="36" t="s">
        <v>4414</v>
      </c>
      <c r="J3038" s="36" t="s">
        <v>4494</v>
      </c>
      <c r="K3038" s="36" t="str">
        <f t="shared" si="238"/>
        <v>_KTEDU</v>
      </c>
      <c r="L3038" s="36" t="s">
        <v>4495</v>
      </c>
      <c r="M3038" s="36" t="s">
        <v>4545</v>
      </c>
      <c r="N3038" s="36" t="str">
        <f t="shared" si="239"/>
        <v>_KTSCI</v>
      </c>
      <c r="O3038" s="36" t="s">
        <v>4546</v>
      </c>
      <c r="P3038" s="36" t="s">
        <v>4552</v>
      </c>
      <c r="Q3038" s="36" t="s">
        <v>4553</v>
      </c>
    </row>
    <row r="3039" spans="1:17">
      <c r="A3039" s="36" t="s">
        <v>11030</v>
      </c>
      <c r="B3039" s="36" t="str">
        <f t="shared" si="235"/>
        <v>_15995</v>
      </c>
      <c r="C3039" s="36" t="s">
        <v>6392</v>
      </c>
      <c r="D3039" s="36" t="s">
        <v>4046</v>
      </c>
      <c r="E3039" s="36" t="str">
        <f t="shared" si="236"/>
        <v>_OACAD</v>
      </c>
      <c r="F3039" s="36" t="s">
        <v>4047</v>
      </c>
      <c r="G3039" s="36" t="s">
        <v>4413</v>
      </c>
      <c r="H3039" s="36" t="str">
        <f t="shared" si="237"/>
        <v>_UCLIB</v>
      </c>
      <c r="I3039" s="36" t="s">
        <v>4414</v>
      </c>
      <c r="J3039" s="36" t="s">
        <v>4494</v>
      </c>
      <c r="K3039" s="36" t="str">
        <f t="shared" si="238"/>
        <v>_KTEDU</v>
      </c>
      <c r="L3039" s="36" t="s">
        <v>4495</v>
      </c>
      <c r="M3039" s="36" t="s">
        <v>4545</v>
      </c>
      <c r="N3039" s="36" t="str">
        <f t="shared" si="239"/>
        <v>_KTSCI</v>
      </c>
      <c r="O3039" s="36" t="s">
        <v>4546</v>
      </c>
      <c r="P3039" s="36" t="s">
        <v>4552</v>
      </c>
      <c r="Q3039" s="36" t="s">
        <v>4553</v>
      </c>
    </row>
    <row r="3040" spans="1:17">
      <c r="A3040" s="36" t="s">
        <v>11032</v>
      </c>
      <c r="B3040" s="36" t="str">
        <f t="shared" si="235"/>
        <v>_15948</v>
      </c>
      <c r="C3040" s="36" t="s">
        <v>4559</v>
      </c>
      <c r="D3040" s="36" t="s">
        <v>4046</v>
      </c>
      <c r="E3040" s="36" t="str">
        <f t="shared" si="236"/>
        <v>_OACAD</v>
      </c>
      <c r="F3040" s="36" t="s">
        <v>4047</v>
      </c>
      <c r="G3040" s="36" t="s">
        <v>4413</v>
      </c>
      <c r="H3040" s="36" t="str">
        <f t="shared" si="237"/>
        <v>_UCLIB</v>
      </c>
      <c r="I3040" s="36" t="s">
        <v>4414</v>
      </c>
      <c r="J3040" s="36" t="s">
        <v>4494</v>
      </c>
      <c r="K3040" s="36" t="str">
        <f t="shared" si="238"/>
        <v>_KTEDU</v>
      </c>
      <c r="L3040" s="36" t="s">
        <v>4495</v>
      </c>
      <c r="M3040" s="36" t="s">
        <v>4556</v>
      </c>
      <c r="N3040" s="36" t="str">
        <f t="shared" si="239"/>
        <v>_KTSOC</v>
      </c>
      <c r="O3040" s="36" t="s">
        <v>4557</v>
      </c>
      <c r="P3040" s="36" t="s">
        <v>4558</v>
      </c>
      <c r="Q3040" s="36" t="s">
        <v>11031</v>
      </c>
    </row>
    <row r="3041" spans="1:17">
      <c r="A3041" s="36" t="s">
        <v>11033</v>
      </c>
      <c r="B3041" s="36" t="str">
        <f t="shared" si="235"/>
        <v>_15946</v>
      </c>
      <c r="C3041" s="36" t="s">
        <v>4562</v>
      </c>
      <c r="D3041" s="36" t="s">
        <v>4046</v>
      </c>
      <c r="E3041" s="36" t="str">
        <f t="shared" si="236"/>
        <v>_OACAD</v>
      </c>
      <c r="F3041" s="36" t="s">
        <v>4047</v>
      </c>
      <c r="G3041" s="36" t="s">
        <v>4413</v>
      </c>
      <c r="H3041" s="36" t="str">
        <f t="shared" si="237"/>
        <v>_UCLIB</v>
      </c>
      <c r="I3041" s="36" t="s">
        <v>4414</v>
      </c>
      <c r="J3041" s="36" t="s">
        <v>4494</v>
      </c>
      <c r="K3041" s="36" t="str">
        <f t="shared" si="238"/>
        <v>_KTEDU</v>
      </c>
      <c r="L3041" s="36" t="s">
        <v>4495</v>
      </c>
      <c r="M3041" s="36" t="s">
        <v>4556</v>
      </c>
      <c r="N3041" s="36" t="str">
        <f t="shared" si="239"/>
        <v>_KTSOC</v>
      </c>
      <c r="O3041" s="36" t="s">
        <v>4557</v>
      </c>
      <c r="P3041" s="36" t="s">
        <v>4560</v>
      </c>
      <c r="Q3041" s="36" t="s">
        <v>4561</v>
      </c>
    </row>
    <row r="3042" spans="1:17">
      <c r="A3042" s="36" t="s">
        <v>11034</v>
      </c>
      <c r="B3042" s="36" t="str">
        <f t="shared" si="235"/>
        <v>_15949</v>
      </c>
      <c r="C3042" s="36" t="s">
        <v>4563</v>
      </c>
      <c r="D3042" s="36" t="s">
        <v>4046</v>
      </c>
      <c r="E3042" s="36" t="str">
        <f t="shared" si="236"/>
        <v>_OACAD</v>
      </c>
      <c r="F3042" s="36" t="s">
        <v>4047</v>
      </c>
      <c r="G3042" s="36" t="s">
        <v>4413</v>
      </c>
      <c r="H3042" s="36" t="str">
        <f t="shared" si="237"/>
        <v>_UCLIB</v>
      </c>
      <c r="I3042" s="36" t="s">
        <v>4414</v>
      </c>
      <c r="J3042" s="36" t="s">
        <v>4494</v>
      </c>
      <c r="K3042" s="36" t="str">
        <f t="shared" si="238"/>
        <v>_KTEDU</v>
      </c>
      <c r="L3042" s="36" t="s">
        <v>4495</v>
      </c>
      <c r="M3042" s="36" t="s">
        <v>4556</v>
      </c>
      <c r="N3042" s="36" t="str">
        <f t="shared" si="239"/>
        <v>_KTSOC</v>
      </c>
      <c r="O3042" s="36" t="s">
        <v>4557</v>
      </c>
      <c r="P3042" s="36" t="s">
        <v>4560</v>
      </c>
      <c r="Q3042" s="36" t="s">
        <v>4561</v>
      </c>
    </row>
    <row r="3043" spans="1:17">
      <c r="A3043" s="36" t="s">
        <v>11035</v>
      </c>
      <c r="B3043" s="36" t="str">
        <f t="shared" si="235"/>
        <v>_15943</v>
      </c>
      <c r="C3043" s="36" t="s">
        <v>6395</v>
      </c>
      <c r="D3043" s="36" t="s">
        <v>4046</v>
      </c>
      <c r="E3043" s="36" t="str">
        <f t="shared" si="236"/>
        <v>_OACAD</v>
      </c>
      <c r="F3043" s="36" t="s">
        <v>4047</v>
      </c>
      <c r="G3043" s="36" t="s">
        <v>4413</v>
      </c>
      <c r="H3043" s="36" t="str">
        <f t="shared" si="237"/>
        <v>_UCLIB</v>
      </c>
      <c r="I3043" s="36" t="s">
        <v>4414</v>
      </c>
      <c r="J3043" s="36" t="s">
        <v>4494</v>
      </c>
      <c r="K3043" s="36" t="str">
        <f t="shared" si="238"/>
        <v>_KTEDU</v>
      </c>
      <c r="L3043" s="36" t="s">
        <v>4495</v>
      </c>
      <c r="M3043" s="36" t="s">
        <v>4556</v>
      </c>
      <c r="N3043" s="36" t="str">
        <f t="shared" si="239"/>
        <v>_KTSOC</v>
      </c>
      <c r="O3043" s="36" t="s">
        <v>4557</v>
      </c>
      <c r="P3043" s="36" t="s">
        <v>6393</v>
      </c>
      <c r="Q3043" s="36" t="s">
        <v>6394</v>
      </c>
    </row>
    <row r="3044" spans="1:17">
      <c r="A3044" s="36" t="s">
        <v>11036</v>
      </c>
      <c r="B3044" s="36" t="str">
        <f t="shared" si="235"/>
        <v>_15944</v>
      </c>
      <c r="C3044" s="36" t="s">
        <v>6396</v>
      </c>
      <c r="D3044" s="36" t="s">
        <v>4046</v>
      </c>
      <c r="E3044" s="36" t="str">
        <f t="shared" si="236"/>
        <v>_OACAD</v>
      </c>
      <c r="F3044" s="36" t="s">
        <v>4047</v>
      </c>
      <c r="G3044" s="36" t="s">
        <v>4413</v>
      </c>
      <c r="H3044" s="36" t="str">
        <f t="shared" si="237"/>
        <v>_UCLIB</v>
      </c>
      <c r="I3044" s="36" t="s">
        <v>4414</v>
      </c>
      <c r="J3044" s="36" t="s">
        <v>4494</v>
      </c>
      <c r="K3044" s="36" t="str">
        <f t="shared" si="238"/>
        <v>_KTEDU</v>
      </c>
      <c r="L3044" s="36" t="s">
        <v>4495</v>
      </c>
      <c r="M3044" s="36" t="s">
        <v>4556</v>
      </c>
      <c r="N3044" s="36" t="str">
        <f t="shared" si="239"/>
        <v>_KTSOC</v>
      </c>
      <c r="O3044" s="36" t="s">
        <v>4557</v>
      </c>
      <c r="P3044" s="36" t="s">
        <v>6393</v>
      </c>
      <c r="Q3044" s="36" t="s">
        <v>6394</v>
      </c>
    </row>
    <row r="3045" spans="1:17">
      <c r="A3045" s="36" t="s">
        <v>11037</v>
      </c>
      <c r="B3045" s="36" t="str">
        <f t="shared" si="235"/>
        <v>_15978</v>
      </c>
      <c r="C3045" s="36" t="s">
        <v>4568</v>
      </c>
      <c r="D3045" s="36" t="s">
        <v>4046</v>
      </c>
      <c r="E3045" s="36" t="str">
        <f t="shared" si="236"/>
        <v>_OACAD</v>
      </c>
      <c r="F3045" s="36" t="s">
        <v>4047</v>
      </c>
      <c r="G3045" s="36" t="s">
        <v>4413</v>
      </c>
      <c r="H3045" s="36" t="str">
        <f t="shared" si="237"/>
        <v>_UCLIB</v>
      </c>
      <c r="I3045" s="36" t="s">
        <v>4414</v>
      </c>
      <c r="J3045" s="36" t="s">
        <v>4494</v>
      </c>
      <c r="K3045" s="36" t="str">
        <f t="shared" si="238"/>
        <v>_KTEDU</v>
      </c>
      <c r="L3045" s="36" t="s">
        <v>4495</v>
      </c>
      <c r="M3045" s="36" t="s">
        <v>4564</v>
      </c>
      <c r="N3045" s="36" t="str">
        <f t="shared" si="239"/>
        <v>_KTUSA</v>
      </c>
      <c r="O3045" s="36" t="s">
        <v>4565</v>
      </c>
      <c r="P3045" s="36" t="s">
        <v>4566</v>
      </c>
      <c r="Q3045" s="36" t="s">
        <v>4567</v>
      </c>
    </row>
    <row r="3046" spans="1:17">
      <c r="A3046" s="36" t="s">
        <v>11038</v>
      </c>
      <c r="B3046" s="36" t="str">
        <f t="shared" si="235"/>
        <v>_16030</v>
      </c>
      <c r="C3046" s="36" t="s">
        <v>4574</v>
      </c>
      <c r="D3046" s="36" t="s">
        <v>4046</v>
      </c>
      <c r="E3046" s="36" t="str">
        <f t="shared" si="236"/>
        <v>_OACAD</v>
      </c>
      <c r="F3046" s="36" t="s">
        <v>4047</v>
      </c>
      <c r="G3046" s="36" t="s">
        <v>4413</v>
      </c>
      <c r="H3046" s="36" t="str">
        <f t="shared" si="237"/>
        <v>_UCLIB</v>
      </c>
      <c r="I3046" s="36" t="s">
        <v>4414</v>
      </c>
      <c r="J3046" s="36" t="s">
        <v>4569</v>
      </c>
      <c r="K3046" s="36" t="str">
        <f t="shared" si="238"/>
        <v>_KUDCS</v>
      </c>
      <c r="L3046" s="36" t="s">
        <v>4570</v>
      </c>
      <c r="M3046" s="36" t="s">
        <v>4571</v>
      </c>
      <c r="N3046" s="36" t="str">
        <f t="shared" si="239"/>
        <v>_KUCOL</v>
      </c>
      <c r="O3046" s="36" t="s">
        <v>4521</v>
      </c>
      <c r="P3046" s="36" t="s">
        <v>4572</v>
      </c>
      <c r="Q3046" s="36" t="s">
        <v>4573</v>
      </c>
    </row>
    <row r="3047" spans="1:17">
      <c r="A3047" s="36" t="s">
        <v>11039</v>
      </c>
      <c r="B3047" s="36" t="str">
        <f t="shared" si="235"/>
        <v>_16085</v>
      </c>
      <c r="C3047" s="36" t="s">
        <v>4575</v>
      </c>
      <c r="D3047" s="36" t="s">
        <v>4046</v>
      </c>
      <c r="E3047" s="36" t="str">
        <f t="shared" si="236"/>
        <v>_OACAD</v>
      </c>
      <c r="F3047" s="36" t="s">
        <v>4047</v>
      </c>
      <c r="G3047" s="36" t="s">
        <v>4413</v>
      </c>
      <c r="H3047" s="36" t="str">
        <f t="shared" si="237"/>
        <v>_UCLIB</v>
      </c>
      <c r="I3047" s="36" t="s">
        <v>4414</v>
      </c>
      <c r="J3047" s="36" t="s">
        <v>4569</v>
      </c>
      <c r="K3047" s="36" t="str">
        <f t="shared" si="238"/>
        <v>_KUDCS</v>
      </c>
      <c r="L3047" s="36" t="s">
        <v>4570</v>
      </c>
      <c r="M3047" s="36" t="s">
        <v>4571</v>
      </c>
      <c r="N3047" s="36" t="str">
        <f t="shared" si="239"/>
        <v>_KUCOL</v>
      </c>
      <c r="O3047" s="36" t="s">
        <v>4521</v>
      </c>
      <c r="P3047" s="36" t="s">
        <v>4572</v>
      </c>
      <c r="Q3047" s="36" t="s">
        <v>4573</v>
      </c>
    </row>
    <row r="3048" spans="1:17">
      <c r="A3048" s="36" t="s">
        <v>11040</v>
      </c>
      <c r="B3048" s="36" t="str">
        <f t="shared" si="235"/>
        <v>_16590</v>
      </c>
      <c r="C3048" s="36" t="s">
        <v>4578</v>
      </c>
      <c r="D3048" s="36" t="s">
        <v>4046</v>
      </c>
      <c r="E3048" s="36" t="str">
        <f t="shared" si="236"/>
        <v>_OACAD</v>
      </c>
      <c r="F3048" s="36" t="s">
        <v>4047</v>
      </c>
      <c r="G3048" s="36" t="s">
        <v>4413</v>
      </c>
      <c r="H3048" s="36" t="str">
        <f t="shared" si="237"/>
        <v>_UCLIB</v>
      </c>
      <c r="I3048" s="36" t="s">
        <v>4414</v>
      </c>
      <c r="J3048" s="36" t="s">
        <v>4569</v>
      </c>
      <c r="K3048" s="36" t="str">
        <f t="shared" si="238"/>
        <v>_KUDCS</v>
      </c>
      <c r="L3048" s="36" t="s">
        <v>4570</v>
      </c>
      <c r="M3048" s="36" t="s">
        <v>4571</v>
      </c>
      <c r="N3048" s="36" t="str">
        <f t="shared" si="239"/>
        <v>_KUCOL</v>
      </c>
      <c r="O3048" s="36" t="s">
        <v>4521</v>
      </c>
      <c r="P3048" s="36" t="s">
        <v>4576</v>
      </c>
      <c r="Q3048" s="36" t="s">
        <v>4577</v>
      </c>
    </row>
    <row r="3049" spans="1:17">
      <c r="A3049" s="36" t="s">
        <v>11041</v>
      </c>
      <c r="B3049" s="36" t="str">
        <f t="shared" si="235"/>
        <v>_16591</v>
      </c>
      <c r="C3049" s="36" t="s">
        <v>4579</v>
      </c>
      <c r="D3049" s="36" t="s">
        <v>4046</v>
      </c>
      <c r="E3049" s="36" t="str">
        <f t="shared" si="236"/>
        <v>_OACAD</v>
      </c>
      <c r="F3049" s="36" t="s">
        <v>4047</v>
      </c>
      <c r="G3049" s="36" t="s">
        <v>4413</v>
      </c>
      <c r="H3049" s="36" t="str">
        <f t="shared" si="237"/>
        <v>_UCLIB</v>
      </c>
      <c r="I3049" s="36" t="s">
        <v>4414</v>
      </c>
      <c r="J3049" s="36" t="s">
        <v>4569</v>
      </c>
      <c r="K3049" s="36" t="str">
        <f t="shared" si="238"/>
        <v>_KUDCS</v>
      </c>
      <c r="L3049" s="36" t="s">
        <v>4570</v>
      </c>
      <c r="M3049" s="36" t="s">
        <v>4571</v>
      </c>
      <c r="N3049" s="36" t="str">
        <f t="shared" si="239"/>
        <v>_KUCOL</v>
      </c>
      <c r="O3049" s="36" t="s">
        <v>4521</v>
      </c>
      <c r="P3049" s="36" t="s">
        <v>4576</v>
      </c>
      <c r="Q3049" s="36" t="s">
        <v>4577</v>
      </c>
    </row>
    <row r="3050" spans="1:17">
      <c r="A3050" s="36" t="s">
        <v>11042</v>
      </c>
      <c r="B3050" s="36" t="str">
        <f t="shared" si="235"/>
        <v>_16985</v>
      </c>
      <c r="C3050" s="36" t="s">
        <v>4580</v>
      </c>
      <c r="D3050" s="36" t="s">
        <v>4046</v>
      </c>
      <c r="E3050" s="36" t="str">
        <f t="shared" si="236"/>
        <v>_OACAD</v>
      </c>
      <c r="F3050" s="36" t="s">
        <v>4047</v>
      </c>
      <c r="G3050" s="36" t="s">
        <v>4413</v>
      </c>
      <c r="H3050" s="36" t="str">
        <f t="shared" si="237"/>
        <v>_UCLIB</v>
      </c>
      <c r="I3050" s="36" t="s">
        <v>4414</v>
      </c>
      <c r="J3050" s="36" t="s">
        <v>4569</v>
      </c>
      <c r="K3050" s="36" t="str">
        <f t="shared" si="238"/>
        <v>_KUDCS</v>
      </c>
      <c r="L3050" s="36" t="s">
        <v>4570</v>
      </c>
      <c r="M3050" s="36" t="s">
        <v>4571</v>
      </c>
      <c r="N3050" s="36" t="str">
        <f t="shared" si="239"/>
        <v>_KUCOL</v>
      </c>
      <c r="O3050" s="36" t="s">
        <v>4521</v>
      </c>
      <c r="P3050" s="36" t="s">
        <v>4576</v>
      </c>
      <c r="Q3050" s="36" t="s">
        <v>4577</v>
      </c>
    </row>
    <row r="3051" spans="1:17">
      <c r="A3051" s="36" t="s">
        <v>11043</v>
      </c>
      <c r="B3051" s="36" t="str">
        <f t="shared" si="235"/>
        <v>_15885</v>
      </c>
      <c r="C3051" s="36" t="s">
        <v>4584</v>
      </c>
      <c r="D3051" s="36" t="s">
        <v>4046</v>
      </c>
      <c r="E3051" s="36" t="str">
        <f t="shared" si="236"/>
        <v>_OACAD</v>
      </c>
      <c r="F3051" s="36" t="s">
        <v>4047</v>
      </c>
      <c r="G3051" s="36" t="s">
        <v>4413</v>
      </c>
      <c r="H3051" s="36" t="str">
        <f t="shared" si="237"/>
        <v>_UCLIB</v>
      </c>
      <c r="I3051" s="36" t="s">
        <v>4414</v>
      </c>
      <c r="J3051" s="36" t="s">
        <v>4569</v>
      </c>
      <c r="K3051" s="36" t="str">
        <f t="shared" si="238"/>
        <v>_KUDCS</v>
      </c>
      <c r="L3051" s="36" t="s">
        <v>4570</v>
      </c>
      <c r="M3051" s="36" t="s">
        <v>4581</v>
      </c>
      <c r="N3051" s="36" t="str">
        <f t="shared" si="239"/>
        <v>_KUCSA</v>
      </c>
      <c r="O3051" s="36" t="s">
        <v>4582</v>
      </c>
      <c r="P3051" s="36" t="s">
        <v>4583</v>
      </c>
      <c r="Q3051" s="36" t="s">
        <v>4582</v>
      </c>
    </row>
    <row r="3052" spans="1:17">
      <c r="A3052" s="36" t="s">
        <v>11044</v>
      </c>
      <c r="B3052" s="36" t="str">
        <f t="shared" si="235"/>
        <v>_15950</v>
      </c>
      <c r="C3052" s="36" t="s">
        <v>4585</v>
      </c>
      <c r="D3052" s="36" t="s">
        <v>4046</v>
      </c>
      <c r="E3052" s="36" t="str">
        <f t="shared" si="236"/>
        <v>_OACAD</v>
      </c>
      <c r="F3052" s="36" t="s">
        <v>4047</v>
      </c>
      <c r="G3052" s="36" t="s">
        <v>4413</v>
      </c>
      <c r="H3052" s="36" t="str">
        <f t="shared" si="237"/>
        <v>_UCLIB</v>
      </c>
      <c r="I3052" s="36" t="s">
        <v>4414</v>
      </c>
      <c r="J3052" s="36" t="s">
        <v>4569</v>
      </c>
      <c r="K3052" s="36" t="str">
        <f t="shared" si="238"/>
        <v>_KUDCS</v>
      </c>
      <c r="L3052" s="36" t="s">
        <v>4570</v>
      </c>
      <c r="M3052" s="36" t="s">
        <v>4581</v>
      </c>
      <c r="N3052" s="36" t="str">
        <f t="shared" si="239"/>
        <v>_KUCSA</v>
      </c>
      <c r="O3052" s="36" t="s">
        <v>4582</v>
      </c>
      <c r="P3052" s="36" t="s">
        <v>4583</v>
      </c>
      <c r="Q3052" s="36" t="s">
        <v>4582</v>
      </c>
    </row>
    <row r="3053" spans="1:17">
      <c r="A3053" s="36" t="s">
        <v>11045</v>
      </c>
      <c r="B3053" s="36" t="str">
        <f t="shared" si="235"/>
        <v>_15952</v>
      </c>
      <c r="C3053" s="36" t="s">
        <v>4588</v>
      </c>
      <c r="D3053" s="36" t="s">
        <v>4046</v>
      </c>
      <c r="E3053" s="36" t="str">
        <f t="shared" si="236"/>
        <v>_OACAD</v>
      </c>
      <c r="F3053" s="36" t="s">
        <v>4047</v>
      </c>
      <c r="G3053" s="36" t="s">
        <v>4413</v>
      </c>
      <c r="H3053" s="36" t="str">
        <f t="shared" si="237"/>
        <v>_UCLIB</v>
      </c>
      <c r="I3053" s="36" t="s">
        <v>4414</v>
      </c>
      <c r="J3053" s="36" t="s">
        <v>4569</v>
      </c>
      <c r="K3053" s="36" t="str">
        <f t="shared" si="238"/>
        <v>_KUDCS</v>
      </c>
      <c r="L3053" s="36" t="s">
        <v>4570</v>
      </c>
      <c r="M3053" s="36" t="s">
        <v>4581</v>
      </c>
      <c r="N3053" s="36" t="str">
        <f t="shared" si="239"/>
        <v>_KUCSA</v>
      </c>
      <c r="O3053" s="36" t="s">
        <v>4582</v>
      </c>
      <c r="P3053" s="36" t="s">
        <v>4586</v>
      </c>
      <c r="Q3053" s="36" t="s">
        <v>4587</v>
      </c>
    </row>
    <row r="3054" spans="1:17">
      <c r="A3054" s="36" t="s">
        <v>11046</v>
      </c>
      <c r="B3054" s="36" t="str">
        <f t="shared" si="235"/>
        <v>_15956</v>
      </c>
      <c r="C3054" s="36" t="s">
        <v>4589</v>
      </c>
      <c r="D3054" s="36" t="s">
        <v>4046</v>
      </c>
      <c r="E3054" s="36" t="str">
        <f t="shared" si="236"/>
        <v>_OACAD</v>
      </c>
      <c r="F3054" s="36" t="s">
        <v>4047</v>
      </c>
      <c r="G3054" s="36" t="s">
        <v>4413</v>
      </c>
      <c r="H3054" s="36" t="str">
        <f t="shared" si="237"/>
        <v>_UCLIB</v>
      </c>
      <c r="I3054" s="36" t="s">
        <v>4414</v>
      </c>
      <c r="J3054" s="36" t="s">
        <v>4569</v>
      </c>
      <c r="K3054" s="36" t="str">
        <f t="shared" si="238"/>
        <v>_KUDCS</v>
      </c>
      <c r="L3054" s="36" t="s">
        <v>4570</v>
      </c>
      <c r="M3054" s="36" t="s">
        <v>4581</v>
      </c>
      <c r="N3054" s="36" t="str">
        <f t="shared" si="239"/>
        <v>_KUCSA</v>
      </c>
      <c r="O3054" s="36" t="s">
        <v>4582</v>
      </c>
      <c r="P3054" s="36" t="s">
        <v>4586</v>
      </c>
      <c r="Q3054" s="36" t="s">
        <v>4587</v>
      </c>
    </row>
    <row r="3055" spans="1:17">
      <c r="A3055" s="36" t="s">
        <v>11047</v>
      </c>
      <c r="B3055" s="36" t="str">
        <f t="shared" si="235"/>
        <v>_15957</v>
      </c>
      <c r="C3055" s="36" t="s">
        <v>4594</v>
      </c>
      <c r="D3055" s="36" t="s">
        <v>4046</v>
      </c>
      <c r="E3055" s="36" t="str">
        <f t="shared" si="236"/>
        <v>_OACAD</v>
      </c>
      <c r="F3055" s="36" t="s">
        <v>4047</v>
      </c>
      <c r="G3055" s="36" t="s">
        <v>4413</v>
      </c>
      <c r="H3055" s="36" t="str">
        <f t="shared" si="237"/>
        <v>_UCLIB</v>
      </c>
      <c r="I3055" s="36" t="s">
        <v>4414</v>
      </c>
      <c r="J3055" s="36" t="s">
        <v>4569</v>
      </c>
      <c r="K3055" s="36" t="str">
        <f t="shared" si="238"/>
        <v>_KUDCS</v>
      </c>
      <c r="L3055" s="36" t="s">
        <v>4570</v>
      </c>
      <c r="M3055" s="36" t="s">
        <v>4590</v>
      </c>
      <c r="N3055" s="36" t="str">
        <f t="shared" si="239"/>
        <v>_KULBL</v>
      </c>
      <c r="O3055" s="36" t="s">
        <v>4591</v>
      </c>
      <c r="P3055" s="36" t="s">
        <v>4592</v>
      </c>
      <c r="Q3055" s="36" t="s">
        <v>4593</v>
      </c>
    </row>
    <row r="3056" spans="1:17">
      <c r="A3056" s="36" t="s">
        <v>11049</v>
      </c>
      <c r="B3056" s="36" t="str">
        <f t="shared" si="235"/>
        <v>_29916</v>
      </c>
      <c r="C3056" s="36" t="s">
        <v>4602</v>
      </c>
      <c r="D3056" s="36" t="s">
        <v>4046</v>
      </c>
      <c r="E3056" s="36" t="str">
        <f t="shared" si="236"/>
        <v>_OACAD</v>
      </c>
      <c r="F3056" s="36" t="s">
        <v>4047</v>
      </c>
      <c r="G3056" s="36" t="s">
        <v>4595</v>
      </c>
      <c r="H3056" s="36" t="str">
        <f t="shared" si="237"/>
        <v>_UNEX3</v>
      </c>
      <c r="I3056" s="36" t="s">
        <v>4596</v>
      </c>
      <c r="J3056" s="36" t="s">
        <v>4597</v>
      </c>
      <c r="K3056" s="36" t="str">
        <f t="shared" si="238"/>
        <v>_EXADM</v>
      </c>
      <c r="L3056" s="36" t="s">
        <v>4598</v>
      </c>
      <c r="M3056" s="36" t="s">
        <v>4599</v>
      </c>
      <c r="N3056" s="36" t="str">
        <f t="shared" si="239"/>
        <v>_EXCCG</v>
      </c>
      <c r="O3056" s="36" t="s">
        <v>11048</v>
      </c>
      <c r="P3056" s="36" t="s">
        <v>4600</v>
      </c>
      <c r="Q3056" s="36" t="s">
        <v>4601</v>
      </c>
    </row>
    <row r="3057" spans="1:17">
      <c r="A3057" s="36" t="s">
        <v>11050</v>
      </c>
      <c r="B3057" s="36" t="str">
        <f t="shared" si="235"/>
        <v>_29917</v>
      </c>
      <c r="C3057" s="36" t="s">
        <v>4603</v>
      </c>
      <c r="D3057" s="36" t="s">
        <v>4046</v>
      </c>
      <c r="E3057" s="36" t="str">
        <f t="shared" si="236"/>
        <v>_OACAD</v>
      </c>
      <c r="F3057" s="36" t="s">
        <v>4047</v>
      </c>
      <c r="G3057" s="36" t="s">
        <v>4595</v>
      </c>
      <c r="H3057" s="36" t="str">
        <f t="shared" si="237"/>
        <v>_UNEX3</v>
      </c>
      <c r="I3057" s="36" t="s">
        <v>4596</v>
      </c>
      <c r="J3057" s="36" t="s">
        <v>4597</v>
      </c>
      <c r="K3057" s="36" t="str">
        <f t="shared" si="238"/>
        <v>_EXADM</v>
      </c>
      <c r="L3057" s="36" t="s">
        <v>4598</v>
      </c>
      <c r="M3057" s="36" t="s">
        <v>4599</v>
      </c>
      <c r="N3057" s="36" t="str">
        <f t="shared" si="239"/>
        <v>_EXCCG</v>
      </c>
      <c r="O3057" s="36" t="s">
        <v>11048</v>
      </c>
      <c r="P3057" s="36" t="s">
        <v>4600</v>
      </c>
      <c r="Q3057" s="36" t="s">
        <v>4601</v>
      </c>
    </row>
    <row r="3058" spans="1:17">
      <c r="A3058" s="36" t="s">
        <v>11051</v>
      </c>
      <c r="B3058" s="36" t="str">
        <f t="shared" si="235"/>
        <v>_29918</v>
      </c>
      <c r="C3058" s="36" t="s">
        <v>4604</v>
      </c>
      <c r="D3058" s="36" t="s">
        <v>4046</v>
      </c>
      <c r="E3058" s="36" t="str">
        <f t="shared" si="236"/>
        <v>_OACAD</v>
      </c>
      <c r="F3058" s="36" t="s">
        <v>4047</v>
      </c>
      <c r="G3058" s="36" t="s">
        <v>4595</v>
      </c>
      <c r="H3058" s="36" t="str">
        <f t="shared" si="237"/>
        <v>_UNEX3</v>
      </c>
      <c r="I3058" s="36" t="s">
        <v>4596</v>
      </c>
      <c r="J3058" s="36" t="s">
        <v>4597</v>
      </c>
      <c r="K3058" s="36" t="str">
        <f t="shared" si="238"/>
        <v>_EXADM</v>
      </c>
      <c r="L3058" s="36" t="s">
        <v>4598</v>
      </c>
      <c r="M3058" s="36" t="s">
        <v>4599</v>
      </c>
      <c r="N3058" s="36" t="str">
        <f t="shared" si="239"/>
        <v>_EXCCG</v>
      </c>
      <c r="O3058" s="36" t="s">
        <v>11048</v>
      </c>
      <c r="P3058" s="36" t="s">
        <v>4600</v>
      </c>
      <c r="Q3058" s="36" t="s">
        <v>4601</v>
      </c>
    </row>
    <row r="3059" spans="1:17">
      <c r="A3059" s="36" t="s">
        <v>11052</v>
      </c>
      <c r="B3059" s="36" t="str">
        <f t="shared" si="235"/>
        <v>_29919</v>
      </c>
      <c r="C3059" s="36" t="s">
        <v>4605</v>
      </c>
      <c r="D3059" s="36" t="s">
        <v>4046</v>
      </c>
      <c r="E3059" s="36" t="str">
        <f t="shared" si="236"/>
        <v>_OACAD</v>
      </c>
      <c r="F3059" s="36" t="s">
        <v>4047</v>
      </c>
      <c r="G3059" s="36" t="s">
        <v>4595</v>
      </c>
      <c r="H3059" s="36" t="str">
        <f t="shared" si="237"/>
        <v>_UNEX3</v>
      </c>
      <c r="I3059" s="36" t="s">
        <v>4596</v>
      </c>
      <c r="J3059" s="36" t="s">
        <v>4597</v>
      </c>
      <c r="K3059" s="36" t="str">
        <f t="shared" si="238"/>
        <v>_EXADM</v>
      </c>
      <c r="L3059" s="36" t="s">
        <v>4598</v>
      </c>
      <c r="M3059" s="36" t="s">
        <v>4599</v>
      </c>
      <c r="N3059" s="36" t="str">
        <f t="shared" si="239"/>
        <v>_EXCCG</v>
      </c>
      <c r="O3059" s="36" t="s">
        <v>11048</v>
      </c>
      <c r="P3059" s="36" t="s">
        <v>4600</v>
      </c>
      <c r="Q3059" s="36" t="s">
        <v>4601</v>
      </c>
    </row>
    <row r="3060" spans="1:17">
      <c r="A3060" s="36" t="s">
        <v>11053</v>
      </c>
      <c r="B3060" s="36" t="str">
        <f t="shared" si="235"/>
        <v>_29920</v>
      </c>
      <c r="C3060" s="36" t="s">
        <v>4606</v>
      </c>
      <c r="D3060" s="36" t="s">
        <v>4046</v>
      </c>
      <c r="E3060" s="36" t="str">
        <f t="shared" si="236"/>
        <v>_OACAD</v>
      </c>
      <c r="F3060" s="36" t="s">
        <v>4047</v>
      </c>
      <c r="G3060" s="36" t="s">
        <v>4595</v>
      </c>
      <c r="H3060" s="36" t="str">
        <f t="shared" si="237"/>
        <v>_UNEX3</v>
      </c>
      <c r="I3060" s="36" t="s">
        <v>4596</v>
      </c>
      <c r="J3060" s="36" t="s">
        <v>4597</v>
      </c>
      <c r="K3060" s="36" t="str">
        <f t="shared" si="238"/>
        <v>_EXADM</v>
      </c>
      <c r="L3060" s="36" t="s">
        <v>4598</v>
      </c>
      <c r="M3060" s="36" t="s">
        <v>4599</v>
      </c>
      <c r="N3060" s="36" t="str">
        <f t="shared" si="239"/>
        <v>_EXCCG</v>
      </c>
      <c r="O3060" s="36" t="s">
        <v>11048</v>
      </c>
      <c r="P3060" s="36" t="s">
        <v>4600</v>
      </c>
      <c r="Q3060" s="36" t="s">
        <v>4601</v>
      </c>
    </row>
    <row r="3061" spans="1:17">
      <c r="A3061" s="36" t="s">
        <v>11054</v>
      </c>
      <c r="B3061" s="36" t="str">
        <f t="shared" si="235"/>
        <v>_29864</v>
      </c>
      <c r="C3061" s="36" t="s">
        <v>4611</v>
      </c>
      <c r="D3061" s="36" t="s">
        <v>4046</v>
      </c>
      <c r="E3061" s="36" t="str">
        <f t="shared" si="236"/>
        <v>_OACAD</v>
      </c>
      <c r="F3061" s="36" t="s">
        <v>4047</v>
      </c>
      <c r="G3061" s="36" t="s">
        <v>4595</v>
      </c>
      <c r="H3061" s="36" t="str">
        <f t="shared" si="237"/>
        <v>_UNEX3</v>
      </c>
      <c r="I3061" s="36" t="s">
        <v>4596</v>
      </c>
      <c r="J3061" s="36" t="s">
        <v>4597</v>
      </c>
      <c r="K3061" s="36" t="str">
        <f t="shared" si="238"/>
        <v>_EXADM</v>
      </c>
      <c r="L3061" s="36" t="s">
        <v>4598</v>
      </c>
      <c r="M3061" s="36" t="s">
        <v>4607</v>
      </c>
      <c r="N3061" s="36" t="str">
        <f t="shared" si="239"/>
        <v>_EXCMG</v>
      </c>
      <c r="O3061" s="36" t="s">
        <v>4608</v>
      </c>
      <c r="P3061" s="36" t="s">
        <v>4609</v>
      </c>
      <c r="Q3061" s="36" t="s">
        <v>4610</v>
      </c>
    </row>
    <row r="3062" spans="1:17">
      <c r="A3062" s="36" t="s">
        <v>11055</v>
      </c>
      <c r="B3062" s="36" t="str">
        <f t="shared" si="235"/>
        <v>_29865</v>
      </c>
      <c r="C3062" s="36" t="s">
        <v>4612</v>
      </c>
      <c r="D3062" s="36" t="s">
        <v>4046</v>
      </c>
      <c r="E3062" s="36" t="str">
        <f t="shared" si="236"/>
        <v>_OACAD</v>
      </c>
      <c r="F3062" s="36" t="s">
        <v>4047</v>
      </c>
      <c r="G3062" s="36" t="s">
        <v>4595</v>
      </c>
      <c r="H3062" s="36" t="str">
        <f t="shared" si="237"/>
        <v>_UNEX3</v>
      </c>
      <c r="I3062" s="36" t="s">
        <v>4596</v>
      </c>
      <c r="J3062" s="36" t="s">
        <v>4597</v>
      </c>
      <c r="K3062" s="36" t="str">
        <f t="shared" si="238"/>
        <v>_EXADM</v>
      </c>
      <c r="L3062" s="36" t="s">
        <v>4598</v>
      </c>
      <c r="M3062" s="36" t="s">
        <v>4607</v>
      </c>
      <c r="N3062" s="36" t="str">
        <f t="shared" si="239"/>
        <v>_EXCMG</v>
      </c>
      <c r="O3062" s="36" t="s">
        <v>4608</v>
      </c>
      <c r="P3062" s="36" t="s">
        <v>4609</v>
      </c>
      <c r="Q3062" s="36" t="s">
        <v>4610</v>
      </c>
    </row>
    <row r="3063" spans="1:17">
      <c r="A3063" s="36" t="s">
        <v>11056</v>
      </c>
      <c r="B3063" s="36" t="str">
        <f t="shared" si="235"/>
        <v>_29866</v>
      </c>
      <c r="C3063" s="36" t="s">
        <v>4613</v>
      </c>
      <c r="D3063" s="36" t="s">
        <v>4046</v>
      </c>
      <c r="E3063" s="36" t="str">
        <f t="shared" si="236"/>
        <v>_OACAD</v>
      </c>
      <c r="F3063" s="36" t="s">
        <v>4047</v>
      </c>
      <c r="G3063" s="36" t="s">
        <v>4595</v>
      </c>
      <c r="H3063" s="36" t="str">
        <f t="shared" si="237"/>
        <v>_UNEX3</v>
      </c>
      <c r="I3063" s="36" t="s">
        <v>4596</v>
      </c>
      <c r="J3063" s="36" t="s">
        <v>4597</v>
      </c>
      <c r="K3063" s="36" t="str">
        <f t="shared" si="238"/>
        <v>_EXADM</v>
      </c>
      <c r="L3063" s="36" t="s">
        <v>4598</v>
      </c>
      <c r="M3063" s="36" t="s">
        <v>4607</v>
      </c>
      <c r="N3063" s="36" t="str">
        <f t="shared" si="239"/>
        <v>_EXCMG</v>
      </c>
      <c r="O3063" s="36" t="s">
        <v>4608</v>
      </c>
      <c r="P3063" s="36" t="s">
        <v>4609</v>
      </c>
      <c r="Q3063" s="36" t="s">
        <v>4610</v>
      </c>
    </row>
    <row r="3064" spans="1:17">
      <c r="A3064" s="36" t="s">
        <v>11057</v>
      </c>
      <c r="B3064" s="36" t="str">
        <f t="shared" si="235"/>
        <v>_29867</v>
      </c>
      <c r="C3064" s="36" t="s">
        <v>4614</v>
      </c>
      <c r="D3064" s="36" t="s">
        <v>4046</v>
      </c>
      <c r="E3064" s="36" t="str">
        <f t="shared" si="236"/>
        <v>_OACAD</v>
      </c>
      <c r="F3064" s="36" t="s">
        <v>4047</v>
      </c>
      <c r="G3064" s="36" t="s">
        <v>4595</v>
      </c>
      <c r="H3064" s="36" t="str">
        <f t="shared" si="237"/>
        <v>_UNEX3</v>
      </c>
      <c r="I3064" s="36" t="s">
        <v>4596</v>
      </c>
      <c r="J3064" s="36" t="s">
        <v>4597</v>
      </c>
      <c r="K3064" s="36" t="str">
        <f t="shared" si="238"/>
        <v>_EXADM</v>
      </c>
      <c r="L3064" s="36" t="s">
        <v>4598</v>
      </c>
      <c r="M3064" s="36" t="s">
        <v>4607</v>
      </c>
      <c r="N3064" s="36" t="str">
        <f t="shared" si="239"/>
        <v>_EXCMG</v>
      </c>
      <c r="O3064" s="36" t="s">
        <v>4608</v>
      </c>
      <c r="P3064" s="36" t="s">
        <v>4609</v>
      </c>
      <c r="Q3064" s="36" t="s">
        <v>4610</v>
      </c>
    </row>
    <row r="3065" spans="1:17">
      <c r="A3065" s="36" t="s">
        <v>11058</v>
      </c>
      <c r="B3065" s="36" t="str">
        <f t="shared" si="235"/>
        <v>_29862</v>
      </c>
      <c r="C3065" s="36" t="s">
        <v>4617</v>
      </c>
      <c r="D3065" s="36" t="s">
        <v>4046</v>
      </c>
      <c r="E3065" s="36" t="str">
        <f t="shared" si="236"/>
        <v>_OACAD</v>
      </c>
      <c r="F3065" s="36" t="s">
        <v>4047</v>
      </c>
      <c r="G3065" s="36" t="s">
        <v>4595</v>
      </c>
      <c r="H3065" s="36" t="str">
        <f t="shared" si="237"/>
        <v>_UNEX3</v>
      </c>
      <c r="I3065" s="36" t="s">
        <v>4596</v>
      </c>
      <c r="J3065" s="36" t="s">
        <v>4597</v>
      </c>
      <c r="K3065" s="36" t="str">
        <f t="shared" si="238"/>
        <v>_EXADM</v>
      </c>
      <c r="L3065" s="36" t="s">
        <v>4598</v>
      </c>
      <c r="M3065" s="36" t="s">
        <v>4607</v>
      </c>
      <c r="N3065" s="36" t="str">
        <f t="shared" si="239"/>
        <v>_EXCMG</v>
      </c>
      <c r="O3065" s="36" t="s">
        <v>4608</v>
      </c>
      <c r="P3065" s="36" t="s">
        <v>4615</v>
      </c>
      <c r="Q3065" s="36" t="s">
        <v>4616</v>
      </c>
    </row>
    <row r="3066" spans="1:17">
      <c r="A3066" s="36" t="s">
        <v>11059</v>
      </c>
      <c r="B3066" s="36" t="str">
        <f t="shared" si="235"/>
        <v>_29863</v>
      </c>
      <c r="C3066" s="36" t="s">
        <v>4618</v>
      </c>
      <c r="D3066" s="36" t="s">
        <v>4046</v>
      </c>
      <c r="E3066" s="36" t="str">
        <f t="shared" si="236"/>
        <v>_OACAD</v>
      </c>
      <c r="F3066" s="36" t="s">
        <v>4047</v>
      </c>
      <c r="G3066" s="36" t="s">
        <v>4595</v>
      </c>
      <c r="H3066" s="36" t="str">
        <f t="shared" si="237"/>
        <v>_UNEX3</v>
      </c>
      <c r="I3066" s="36" t="s">
        <v>4596</v>
      </c>
      <c r="J3066" s="36" t="s">
        <v>4597</v>
      </c>
      <c r="K3066" s="36" t="str">
        <f t="shared" si="238"/>
        <v>_EXADM</v>
      </c>
      <c r="L3066" s="36" t="s">
        <v>4598</v>
      </c>
      <c r="M3066" s="36" t="s">
        <v>4607</v>
      </c>
      <c r="N3066" s="36" t="str">
        <f t="shared" si="239"/>
        <v>_EXCMG</v>
      </c>
      <c r="O3066" s="36" t="s">
        <v>4608</v>
      </c>
      <c r="P3066" s="36" t="s">
        <v>4615</v>
      </c>
      <c r="Q3066" s="36" t="s">
        <v>4616</v>
      </c>
    </row>
    <row r="3067" spans="1:17">
      <c r="A3067" s="36" t="s">
        <v>11060</v>
      </c>
      <c r="B3067" s="36" t="str">
        <f t="shared" si="235"/>
        <v>_29861</v>
      </c>
      <c r="C3067" s="36" t="s">
        <v>4621</v>
      </c>
      <c r="D3067" s="36" t="s">
        <v>4046</v>
      </c>
      <c r="E3067" s="36" t="str">
        <f t="shared" si="236"/>
        <v>_OACAD</v>
      </c>
      <c r="F3067" s="36" t="s">
        <v>4047</v>
      </c>
      <c r="G3067" s="36" t="s">
        <v>4595</v>
      </c>
      <c r="H3067" s="36" t="str">
        <f t="shared" si="237"/>
        <v>_UNEX3</v>
      </c>
      <c r="I3067" s="36" t="s">
        <v>4596</v>
      </c>
      <c r="J3067" s="36" t="s">
        <v>4597</v>
      </c>
      <c r="K3067" s="36" t="str">
        <f t="shared" si="238"/>
        <v>_EXADM</v>
      </c>
      <c r="L3067" s="36" t="s">
        <v>4598</v>
      </c>
      <c r="M3067" s="36" t="s">
        <v>4607</v>
      </c>
      <c r="N3067" s="36" t="str">
        <f t="shared" si="239"/>
        <v>_EXCMG</v>
      </c>
      <c r="O3067" s="36" t="s">
        <v>4608</v>
      </c>
      <c r="P3067" s="36" t="s">
        <v>4619</v>
      </c>
      <c r="Q3067" s="36" t="s">
        <v>4620</v>
      </c>
    </row>
    <row r="3068" spans="1:17">
      <c r="A3068" s="36" t="s">
        <v>11061</v>
      </c>
      <c r="B3068" s="36" t="str">
        <f t="shared" si="235"/>
        <v>_29857</v>
      </c>
      <c r="C3068" s="36" t="s">
        <v>4626</v>
      </c>
      <c r="D3068" s="36" t="s">
        <v>4046</v>
      </c>
      <c r="E3068" s="36" t="str">
        <f t="shared" si="236"/>
        <v>_OACAD</v>
      </c>
      <c r="F3068" s="36" t="s">
        <v>4047</v>
      </c>
      <c r="G3068" s="36" t="s">
        <v>4595</v>
      </c>
      <c r="H3068" s="36" t="str">
        <f t="shared" si="237"/>
        <v>_UNEX3</v>
      </c>
      <c r="I3068" s="36" t="s">
        <v>4596</v>
      </c>
      <c r="J3068" s="36" t="s">
        <v>4597</v>
      </c>
      <c r="K3068" s="36" t="str">
        <f t="shared" si="238"/>
        <v>_EXADM</v>
      </c>
      <c r="L3068" s="36" t="s">
        <v>4598</v>
      </c>
      <c r="M3068" s="36" t="s">
        <v>4622</v>
      </c>
      <c r="N3068" s="36" t="str">
        <f t="shared" si="239"/>
        <v>_EXDOG</v>
      </c>
      <c r="O3068" s="36" t="s">
        <v>4623</v>
      </c>
      <c r="P3068" s="36" t="s">
        <v>4624</v>
      </c>
      <c r="Q3068" s="36" t="s">
        <v>4625</v>
      </c>
    </row>
    <row r="3069" spans="1:17">
      <c r="A3069" s="36" t="s">
        <v>11062</v>
      </c>
      <c r="B3069" s="36" t="str">
        <f t="shared" si="235"/>
        <v>_29858</v>
      </c>
      <c r="C3069" s="36" t="s">
        <v>4627</v>
      </c>
      <c r="D3069" s="36" t="s">
        <v>4046</v>
      </c>
      <c r="E3069" s="36" t="str">
        <f t="shared" si="236"/>
        <v>_OACAD</v>
      </c>
      <c r="F3069" s="36" t="s">
        <v>4047</v>
      </c>
      <c r="G3069" s="36" t="s">
        <v>4595</v>
      </c>
      <c r="H3069" s="36" t="str">
        <f t="shared" si="237"/>
        <v>_UNEX3</v>
      </c>
      <c r="I3069" s="36" t="s">
        <v>4596</v>
      </c>
      <c r="J3069" s="36" t="s">
        <v>4597</v>
      </c>
      <c r="K3069" s="36" t="str">
        <f t="shared" si="238"/>
        <v>_EXADM</v>
      </c>
      <c r="L3069" s="36" t="s">
        <v>4598</v>
      </c>
      <c r="M3069" s="36" t="s">
        <v>4622</v>
      </c>
      <c r="N3069" s="36" t="str">
        <f t="shared" si="239"/>
        <v>_EXDOG</v>
      </c>
      <c r="O3069" s="36" t="s">
        <v>4623</v>
      </c>
      <c r="P3069" s="36" t="s">
        <v>4624</v>
      </c>
      <c r="Q3069" s="36" t="s">
        <v>4625</v>
      </c>
    </row>
    <row r="3070" spans="1:17">
      <c r="A3070" s="36" t="s">
        <v>11063</v>
      </c>
      <c r="B3070" s="36" t="str">
        <f t="shared" si="235"/>
        <v>_29859</v>
      </c>
      <c r="C3070" s="36" t="s">
        <v>4628</v>
      </c>
      <c r="D3070" s="36" t="s">
        <v>4046</v>
      </c>
      <c r="E3070" s="36" t="str">
        <f t="shared" si="236"/>
        <v>_OACAD</v>
      </c>
      <c r="F3070" s="36" t="s">
        <v>4047</v>
      </c>
      <c r="G3070" s="36" t="s">
        <v>4595</v>
      </c>
      <c r="H3070" s="36" t="str">
        <f t="shared" si="237"/>
        <v>_UNEX3</v>
      </c>
      <c r="I3070" s="36" t="s">
        <v>4596</v>
      </c>
      <c r="J3070" s="36" t="s">
        <v>4597</v>
      </c>
      <c r="K3070" s="36" t="str">
        <f t="shared" si="238"/>
        <v>_EXADM</v>
      </c>
      <c r="L3070" s="36" t="s">
        <v>4598</v>
      </c>
      <c r="M3070" s="36" t="s">
        <v>4622</v>
      </c>
      <c r="N3070" s="36" t="str">
        <f t="shared" si="239"/>
        <v>_EXDOG</v>
      </c>
      <c r="O3070" s="36" t="s">
        <v>4623</v>
      </c>
      <c r="P3070" s="36" t="s">
        <v>4624</v>
      </c>
      <c r="Q3070" s="36" t="s">
        <v>4625</v>
      </c>
    </row>
    <row r="3071" spans="1:17">
      <c r="A3071" s="36" t="s">
        <v>11064</v>
      </c>
      <c r="B3071" s="36" t="str">
        <f t="shared" si="235"/>
        <v>_29860</v>
      </c>
      <c r="C3071" s="36" t="s">
        <v>4629</v>
      </c>
      <c r="D3071" s="36" t="s">
        <v>4046</v>
      </c>
      <c r="E3071" s="36" t="str">
        <f t="shared" si="236"/>
        <v>_OACAD</v>
      </c>
      <c r="F3071" s="36" t="s">
        <v>4047</v>
      </c>
      <c r="G3071" s="36" t="s">
        <v>4595</v>
      </c>
      <c r="H3071" s="36" t="str">
        <f t="shared" si="237"/>
        <v>_UNEX3</v>
      </c>
      <c r="I3071" s="36" t="s">
        <v>4596</v>
      </c>
      <c r="J3071" s="36" t="s">
        <v>4597</v>
      </c>
      <c r="K3071" s="36" t="str">
        <f t="shared" si="238"/>
        <v>_EXADM</v>
      </c>
      <c r="L3071" s="36" t="s">
        <v>4598</v>
      </c>
      <c r="M3071" s="36" t="s">
        <v>4622</v>
      </c>
      <c r="N3071" s="36" t="str">
        <f t="shared" si="239"/>
        <v>_EXDOG</v>
      </c>
      <c r="O3071" s="36" t="s">
        <v>4623</v>
      </c>
      <c r="P3071" s="36" t="s">
        <v>4624</v>
      </c>
      <c r="Q3071" s="36" t="s">
        <v>4625</v>
      </c>
    </row>
    <row r="3072" spans="1:17">
      <c r="A3072" s="36" t="s">
        <v>11065</v>
      </c>
      <c r="B3072" s="36" t="str">
        <f t="shared" si="235"/>
        <v>_29879</v>
      </c>
      <c r="C3072" s="36" t="s">
        <v>4634</v>
      </c>
      <c r="D3072" s="36" t="s">
        <v>4046</v>
      </c>
      <c r="E3072" s="36" t="str">
        <f t="shared" si="236"/>
        <v>_OACAD</v>
      </c>
      <c r="F3072" s="36" t="s">
        <v>4047</v>
      </c>
      <c r="G3072" s="36" t="s">
        <v>4595</v>
      </c>
      <c r="H3072" s="36" t="str">
        <f t="shared" si="237"/>
        <v>_UNEX3</v>
      </c>
      <c r="I3072" s="36" t="s">
        <v>4596</v>
      </c>
      <c r="J3072" s="36" t="s">
        <v>4597</v>
      </c>
      <c r="K3072" s="36" t="str">
        <f t="shared" si="238"/>
        <v>_EXADM</v>
      </c>
      <c r="L3072" s="36" t="s">
        <v>4598</v>
      </c>
      <c r="M3072" s="36" t="s">
        <v>4630</v>
      </c>
      <c r="N3072" s="36" t="str">
        <f t="shared" si="239"/>
        <v>_EXFSG</v>
      </c>
      <c r="O3072" s="36" t="s">
        <v>4631</v>
      </c>
      <c r="P3072" s="36" t="s">
        <v>4632</v>
      </c>
      <c r="Q3072" s="36" t="s">
        <v>4633</v>
      </c>
    </row>
    <row r="3073" spans="1:17">
      <c r="A3073" s="36" t="s">
        <v>11066</v>
      </c>
      <c r="B3073" s="36" t="str">
        <f t="shared" si="235"/>
        <v>_29881</v>
      </c>
      <c r="C3073" s="36" t="s">
        <v>4635</v>
      </c>
      <c r="D3073" s="36" t="s">
        <v>4046</v>
      </c>
      <c r="E3073" s="36" t="str">
        <f t="shared" si="236"/>
        <v>_OACAD</v>
      </c>
      <c r="F3073" s="36" t="s">
        <v>4047</v>
      </c>
      <c r="G3073" s="36" t="s">
        <v>4595</v>
      </c>
      <c r="H3073" s="36" t="str">
        <f t="shared" si="237"/>
        <v>_UNEX3</v>
      </c>
      <c r="I3073" s="36" t="s">
        <v>4596</v>
      </c>
      <c r="J3073" s="36" t="s">
        <v>4597</v>
      </c>
      <c r="K3073" s="36" t="str">
        <f t="shared" si="238"/>
        <v>_EXADM</v>
      </c>
      <c r="L3073" s="36" t="s">
        <v>4598</v>
      </c>
      <c r="M3073" s="36" t="s">
        <v>4630</v>
      </c>
      <c r="N3073" s="36" t="str">
        <f t="shared" si="239"/>
        <v>_EXFSG</v>
      </c>
      <c r="O3073" s="36" t="s">
        <v>4631</v>
      </c>
      <c r="P3073" s="36" t="s">
        <v>4632</v>
      </c>
      <c r="Q3073" s="36" t="s">
        <v>4633</v>
      </c>
    </row>
    <row r="3074" spans="1:17">
      <c r="A3074" s="36" t="s">
        <v>11067</v>
      </c>
      <c r="B3074" s="36" t="str">
        <f t="shared" si="235"/>
        <v>_29882</v>
      </c>
      <c r="C3074" s="36" t="s">
        <v>4636</v>
      </c>
      <c r="D3074" s="36" t="s">
        <v>4046</v>
      </c>
      <c r="E3074" s="36" t="str">
        <f t="shared" si="236"/>
        <v>_OACAD</v>
      </c>
      <c r="F3074" s="36" t="s">
        <v>4047</v>
      </c>
      <c r="G3074" s="36" t="s">
        <v>4595</v>
      </c>
      <c r="H3074" s="36" t="str">
        <f t="shared" si="237"/>
        <v>_UNEX3</v>
      </c>
      <c r="I3074" s="36" t="s">
        <v>4596</v>
      </c>
      <c r="J3074" s="36" t="s">
        <v>4597</v>
      </c>
      <c r="K3074" s="36" t="str">
        <f t="shared" si="238"/>
        <v>_EXADM</v>
      </c>
      <c r="L3074" s="36" t="s">
        <v>4598</v>
      </c>
      <c r="M3074" s="36" t="s">
        <v>4630</v>
      </c>
      <c r="N3074" s="36" t="str">
        <f t="shared" si="239"/>
        <v>_EXFSG</v>
      </c>
      <c r="O3074" s="36" t="s">
        <v>4631</v>
      </c>
      <c r="P3074" s="36" t="s">
        <v>4632</v>
      </c>
      <c r="Q3074" s="36" t="s">
        <v>4633</v>
      </c>
    </row>
    <row r="3075" spans="1:17">
      <c r="A3075" s="36" t="s">
        <v>11068</v>
      </c>
      <c r="B3075" s="36" t="str">
        <f t="shared" si="235"/>
        <v>_29883</v>
      </c>
      <c r="C3075" s="36" t="s">
        <v>4637</v>
      </c>
      <c r="D3075" s="36" t="s">
        <v>4046</v>
      </c>
      <c r="E3075" s="36" t="str">
        <f t="shared" si="236"/>
        <v>_OACAD</v>
      </c>
      <c r="F3075" s="36" t="s">
        <v>4047</v>
      </c>
      <c r="G3075" s="36" t="s">
        <v>4595</v>
      </c>
      <c r="H3075" s="36" t="str">
        <f t="shared" si="237"/>
        <v>_UNEX3</v>
      </c>
      <c r="I3075" s="36" t="s">
        <v>4596</v>
      </c>
      <c r="J3075" s="36" t="s">
        <v>4597</v>
      </c>
      <c r="K3075" s="36" t="str">
        <f t="shared" si="238"/>
        <v>_EXADM</v>
      </c>
      <c r="L3075" s="36" t="s">
        <v>4598</v>
      </c>
      <c r="M3075" s="36" t="s">
        <v>4630</v>
      </c>
      <c r="N3075" s="36" t="str">
        <f t="shared" si="239"/>
        <v>_EXFSG</v>
      </c>
      <c r="O3075" s="36" t="s">
        <v>4631</v>
      </c>
      <c r="P3075" s="36" t="s">
        <v>4632</v>
      </c>
      <c r="Q3075" s="36" t="s">
        <v>4633</v>
      </c>
    </row>
    <row r="3076" spans="1:17">
      <c r="A3076" s="36" t="s">
        <v>11069</v>
      </c>
      <c r="B3076" s="36" t="str">
        <f t="shared" ref="B3076:B3139" si="240">"_"&amp;A3076</f>
        <v>_29888</v>
      </c>
      <c r="C3076" s="36" t="s">
        <v>4638</v>
      </c>
      <c r="D3076" s="36" t="s">
        <v>4046</v>
      </c>
      <c r="E3076" s="36" t="str">
        <f t="shared" ref="E3076:E3139" si="241">"_"&amp;D3076</f>
        <v>_OACAD</v>
      </c>
      <c r="F3076" s="36" t="s">
        <v>4047</v>
      </c>
      <c r="G3076" s="36" t="s">
        <v>4595</v>
      </c>
      <c r="H3076" s="36" t="str">
        <f t="shared" ref="H3076:H3139" si="242">"_"&amp;G3076</f>
        <v>_UNEX3</v>
      </c>
      <c r="I3076" s="36" t="s">
        <v>4596</v>
      </c>
      <c r="J3076" s="36" t="s">
        <v>4597</v>
      </c>
      <c r="K3076" s="36" t="str">
        <f t="shared" ref="K3076:K3139" si="243">"_"&amp;J3076</f>
        <v>_EXADM</v>
      </c>
      <c r="L3076" s="36" t="s">
        <v>4598</v>
      </c>
      <c r="M3076" s="36" t="s">
        <v>4630</v>
      </c>
      <c r="N3076" s="36" t="str">
        <f t="shared" ref="N3076:N3139" si="244">"_"&amp;M3076</f>
        <v>_EXFSG</v>
      </c>
      <c r="O3076" s="36" t="s">
        <v>4631</v>
      </c>
      <c r="P3076" s="36" t="s">
        <v>4632</v>
      </c>
      <c r="Q3076" s="36" t="s">
        <v>4633</v>
      </c>
    </row>
    <row r="3077" spans="1:17">
      <c r="A3077" s="36" t="s">
        <v>11070</v>
      </c>
      <c r="B3077" s="36" t="str">
        <f t="shared" si="240"/>
        <v>_29889</v>
      </c>
      <c r="C3077" s="36" t="s">
        <v>4639</v>
      </c>
      <c r="D3077" s="36" t="s">
        <v>4046</v>
      </c>
      <c r="E3077" s="36" t="str">
        <f t="shared" si="241"/>
        <v>_OACAD</v>
      </c>
      <c r="F3077" s="36" t="s">
        <v>4047</v>
      </c>
      <c r="G3077" s="36" t="s">
        <v>4595</v>
      </c>
      <c r="H3077" s="36" t="str">
        <f t="shared" si="242"/>
        <v>_UNEX3</v>
      </c>
      <c r="I3077" s="36" t="s">
        <v>4596</v>
      </c>
      <c r="J3077" s="36" t="s">
        <v>4597</v>
      </c>
      <c r="K3077" s="36" t="str">
        <f t="shared" si="243"/>
        <v>_EXADM</v>
      </c>
      <c r="L3077" s="36" t="s">
        <v>4598</v>
      </c>
      <c r="M3077" s="36" t="s">
        <v>4630</v>
      </c>
      <c r="N3077" s="36" t="str">
        <f t="shared" si="244"/>
        <v>_EXFSG</v>
      </c>
      <c r="O3077" s="36" t="s">
        <v>4631</v>
      </c>
      <c r="P3077" s="36" t="s">
        <v>4632</v>
      </c>
      <c r="Q3077" s="36" t="s">
        <v>4633</v>
      </c>
    </row>
    <row r="3078" spans="1:17">
      <c r="A3078" s="36" t="s">
        <v>11071</v>
      </c>
      <c r="B3078" s="36" t="str">
        <f t="shared" si="240"/>
        <v>_29890</v>
      </c>
      <c r="C3078" s="36" t="s">
        <v>4640</v>
      </c>
      <c r="D3078" s="36" t="s">
        <v>4046</v>
      </c>
      <c r="E3078" s="36" t="str">
        <f t="shared" si="241"/>
        <v>_OACAD</v>
      </c>
      <c r="F3078" s="36" t="s">
        <v>4047</v>
      </c>
      <c r="G3078" s="36" t="s">
        <v>4595</v>
      </c>
      <c r="H3078" s="36" t="str">
        <f t="shared" si="242"/>
        <v>_UNEX3</v>
      </c>
      <c r="I3078" s="36" t="s">
        <v>4596</v>
      </c>
      <c r="J3078" s="36" t="s">
        <v>4597</v>
      </c>
      <c r="K3078" s="36" t="str">
        <f t="shared" si="243"/>
        <v>_EXADM</v>
      </c>
      <c r="L3078" s="36" t="s">
        <v>4598</v>
      </c>
      <c r="M3078" s="36" t="s">
        <v>4630</v>
      </c>
      <c r="N3078" s="36" t="str">
        <f t="shared" si="244"/>
        <v>_EXFSG</v>
      </c>
      <c r="O3078" s="36" t="s">
        <v>4631</v>
      </c>
      <c r="P3078" s="36" t="s">
        <v>4632</v>
      </c>
      <c r="Q3078" s="36" t="s">
        <v>4633</v>
      </c>
    </row>
    <row r="3079" spans="1:17">
      <c r="A3079" s="36" t="s">
        <v>11072</v>
      </c>
      <c r="B3079" s="36" t="str">
        <f t="shared" si="240"/>
        <v>_29896</v>
      </c>
      <c r="C3079" s="36" t="s">
        <v>4641</v>
      </c>
      <c r="D3079" s="36" t="s">
        <v>4046</v>
      </c>
      <c r="E3079" s="36" t="str">
        <f t="shared" si="241"/>
        <v>_OACAD</v>
      </c>
      <c r="F3079" s="36" t="s">
        <v>4047</v>
      </c>
      <c r="G3079" s="36" t="s">
        <v>4595</v>
      </c>
      <c r="H3079" s="36" t="str">
        <f t="shared" si="242"/>
        <v>_UNEX3</v>
      </c>
      <c r="I3079" s="36" t="s">
        <v>4596</v>
      </c>
      <c r="J3079" s="36" t="s">
        <v>4597</v>
      </c>
      <c r="K3079" s="36" t="str">
        <f t="shared" si="243"/>
        <v>_EXADM</v>
      </c>
      <c r="L3079" s="36" t="s">
        <v>4598</v>
      </c>
      <c r="M3079" s="36" t="s">
        <v>4630</v>
      </c>
      <c r="N3079" s="36" t="str">
        <f t="shared" si="244"/>
        <v>_EXFSG</v>
      </c>
      <c r="O3079" s="36" t="s">
        <v>4631</v>
      </c>
      <c r="P3079" s="36" t="s">
        <v>4632</v>
      </c>
      <c r="Q3079" s="36" t="s">
        <v>4633</v>
      </c>
    </row>
    <row r="3080" spans="1:17">
      <c r="A3080" s="36" t="s">
        <v>11073</v>
      </c>
      <c r="B3080" s="36" t="str">
        <f t="shared" si="240"/>
        <v>_29898</v>
      </c>
      <c r="C3080" s="36" t="s">
        <v>4642</v>
      </c>
      <c r="D3080" s="36" t="s">
        <v>4046</v>
      </c>
      <c r="E3080" s="36" t="str">
        <f t="shared" si="241"/>
        <v>_OACAD</v>
      </c>
      <c r="F3080" s="36" t="s">
        <v>4047</v>
      </c>
      <c r="G3080" s="36" t="s">
        <v>4595</v>
      </c>
      <c r="H3080" s="36" t="str">
        <f t="shared" si="242"/>
        <v>_UNEX3</v>
      </c>
      <c r="I3080" s="36" t="s">
        <v>4596</v>
      </c>
      <c r="J3080" s="36" t="s">
        <v>4597</v>
      </c>
      <c r="K3080" s="36" t="str">
        <f t="shared" si="243"/>
        <v>_EXADM</v>
      </c>
      <c r="L3080" s="36" t="s">
        <v>4598</v>
      </c>
      <c r="M3080" s="36" t="s">
        <v>4630</v>
      </c>
      <c r="N3080" s="36" t="str">
        <f t="shared" si="244"/>
        <v>_EXFSG</v>
      </c>
      <c r="O3080" s="36" t="s">
        <v>4631</v>
      </c>
      <c r="P3080" s="36" t="s">
        <v>4632</v>
      </c>
      <c r="Q3080" s="36" t="s">
        <v>4633</v>
      </c>
    </row>
    <row r="3081" spans="1:17">
      <c r="A3081" s="36" t="s">
        <v>11074</v>
      </c>
      <c r="B3081" s="36" t="str">
        <f t="shared" si="240"/>
        <v>_29899</v>
      </c>
      <c r="C3081" s="36" t="s">
        <v>4643</v>
      </c>
      <c r="D3081" s="36" t="s">
        <v>4046</v>
      </c>
      <c r="E3081" s="36" t="str">
        <f t="shared" si="241"/>
        <v>_OACAD</v>
      </c>
      <c r="F3081" s="36" t="s">
        <v>4047</v>
      </c>
      <c r="G3081" s="36" t="s">
        <v>4595</v>
      </c>
      <c r="H3081" s="36" t="str">
        <f t="shared" si="242"/>
        <v>_UNEX3</v>
      </c>
      <c r="I3081" s="36" t="s">
        <v>4596</v>
      </c>
      <c r="J3081" s="36" t="s">
        <v>4597</v>
      </c>
      <c r="K3081" s="36" t="str">
        <f t="shared" si="243"/>
        <v>_EXADM</v>
      </c>
      <c r="L3081" s="36" t="s">
        <v>4598</v>
      </c>
      <c r="M3081" s="36" t="s">
        <v>4630</v>
      </c>
      <c r="N3081" s="36" t="str">
        <f t="shared" si="244"/>
        <v>_EXFSG</v>
      </c>
      <c r="O3081" s="36" t="s">
        <v>4631</v>
      </c>
      <c r="P3081" s="36" t="s">
        <v>4632</v>
      </c>
      <c r="Q3081" s="36" t="s">
        <v>4633</v>
      </c>
    </row>
    <row r="3082" spans="1:17">
      <c r="A3082" s="36" t="s">
        <v>11075</v>
      </c>
      <c r="B3082" s="36" t="str">
        <f t="shared" si="240"/>
        <v>_29904</v>
      </c>
      <c r="C3082" s="36" t="s">
        <v>4644</v>
      </c>
      <c r="D3082" s="36" t="s">
        <v>4046</v>
      </c>
      <c r="E3082" s="36" t="str">
        <f t="shared" si="241"/>
        <v>_OACAD</v>
      </c>
      <c r="F3082" s="36" t="s">
        <v>4047</v>
      </c>
      <c r="G3082" s="36" t="s">
        <v>4595</v>
      </c>
      <c r="H3082" s="36" t="str">
        <f t="shared" si="242"/>
        <v>_UNEX3</v>
      </c>
      <c r="I3082" s="36" t="s">
        <v>4596</v>
      </c>
      <c r="J3082" s="36" t="s">
        <v>4597</v>
      </c>
      <c r="K3082" s="36" t="str">
        <f t="shared" si="243"/>
        <v>_EXADM</v>
      </c>
      <c r="L3082" s="36" t="s">
        <v>4598</v>
      </c>
      <c r="M3082" s="36" t="s">
        <v>4630</v>
      </c>
      <c r="N3082" s="36" t="str">
        <f t="shared" si="244"/>
        <v>_EXFSG</v>
      </c>
      <c r="O3082" s="36" t="s">
        <v>4631</v>
      </c>
      <c r="P3082" s="36" t="s">
        <v>4632</v>
      </c>
      <c r="Q3082" s="36" t="s">
        <v>4633</v>
      </c>
    </row>
    <row r="3083" spans="1:17">
      <c r="A3083" s="36" t="s">
        <v>11076</v>
      </c>
      <c r="B3083" s="36" t="str">
        <f t="shared" si="240"/>
        <v>_29851</v>
      </c>
      <c r="C3083" s="36" t="s">
        <v>4649</v>
      </c>
      <c r="D3083" s="36" t="s">
        <v>4046</v>
      </c>
      <c r="E3083" s="36" t="str">
        <f t="shared" si="241"/>
        <v>_OACAD</v>
      </c>
      <c r="F3083" s="36" t="s">
        <v>4047</v>
      </c>
      <c r="G3083" s="36" t="s">
        <v>4595</v>
      </c>
      <c r="H3083" s="36" t="str">
        <f t="shared" si="242"/>
        <v>_UNEX3</v>
      </c>
      <c r="I3083" s="36" t="s">
        <v>4596</v>
      </c>
      <c r="J3083" s="36" t="s">
        <v>4597</v>
      </c>
      <c r="K3083" s="36" t="str">
        <f t="shared" si="243"/>
        <v>_EXADM</v>
      </c>
      <c r="L3083" s="36" t="s">
        <v>4598</v>
      </c>
      <c r="M3083" s="36" t="s">
        <v>4645</v>
      </c>
      <c r="N3083" s="36" t="str">
        <f t="shared" si="244"/>
        <v>_EXFST</v>
      </c>
      <c r="O3083" s="36" t="s">
        <v>4646</v>
      </c>
      <c r="P3083" s="36" t="s">
        <v>4647</v>
      </c>
      <c r="Q3083" s="36" t="s">
        <v>4648</v>
      </c>
    </row>
    <row r="3084" spans="1:17">
      <c r="A3084" s="36" t="s">
        <v>11077</v>
      </c>
      <c r="B3084" s="36" t="str">
        <f t="shared" si="240"/>
        <v>_29853</v>
      </c>
      <c r="C3084" s="36" t="s">
        <v>4650</v>
      </c>
      <c r="D3084" s="36" t="s">
        <v>4046</v>
      </c>
      <c r="E3084" s="36" t="str">
        <f t="shared" si="241"/>
        <v>_OACAD</v>
      </c>
      <c r="F3084" s="36" t="s">
        <v>4047</v>
      </c>
      <c r="G3084" s="36" t="s">
        <v>4595</v>
      </c>
      <c r="H3084" s="36" t="str">
        <f t="shared" si="242"/>
        <v>_UNEX3</v>
      </c>
      <c r="I3084" s="36" t="s">
        <v>4596</v>
      </c>
      <c r="J3084" s="36" t="s">
        <v>4597</v>
      </c>
      <c r="K3084" s="36" t="str">
        <f t="shared" si="243"/>
        <v>_EXADM</v>
      </c>
      <c r="L3084" s="36" t="s">
        <v>4598</v>
      </c>
      <c r="M3084" s="36" t="s">
        <v>4645</v>
      </c>
      <c r="N3084" s="36" t="str">
        <f t="shared" si="244"/>
        <v>_EXFST</v>
      </c>
      <c r="O3084" s="36" t="s">
        <v>4646</v>
      </c>
      <c r="P3084" s="36" t="s">
        <v>4647</v>
      </c>
      <c r="Q3084" s="36" t="s">
        <v>4648</v>
      </c>
    </row>
    <row r="3085" spans="1:17">
      <c r="A3085" s="36" t="s">
        <v>11078</v>
      </c>
      <c r="B3085" s="36" t="str">
        <f t="shared" si="240"/>
        <v>_29854</v>
      </c>
      <c r="C3085" s="36" t="s">
        <v>4651</v>
      </c>
      <c r="D3085" s="36" t="s">
        <v>4046</v>
      </c>
      <c r="E3085" s="36" t="str">
        <f t="shared" si="241"/>
        <v>_OACAD</v>
      </c>
      <c r="F3085" s="36" t="s">
        <v>4047</v>
      </c>
      <c r="G3085" s="36" t="s">
        <v>4595</v>
      </c>
      <c r="H3085" s="36" t="str">
        <f t="shared" si="242"/>
        <v>_UNEX3</v>
      </c>
      <c r="I3085" s="36" t="s">
        <v>4596</v>
      </c>
      <c r="J3085" s="36" t="s">
        <v>4597</v>
      </c>
      <c r="K3085" s="36" t="str">
        <f t="shared" si="243"/>
        <v>_EXADM</v>
      </c>
      <c r="L3085" s="36" t="s">
        <v>4598</v>
      </c>
      <c r="M3085" s="36" t="s">
        <v>4645</v>
      </c>
      <c r="N3085" s="36" t="str">
        <f t="shared" si="244"/>
        <v>_EXFST</v>
      </c>
      <c r="O3085" s="36" t="s">
        <v>4646</v>
      </c>
      <c r="P3085" s="36" t="s">
        <v>4647</v>
      </c>
      <c r="Q3085" s="36" t="s">
        <v>4648</v>
      </c>
    </row>
    <row r="3086" spans="1:17">
      <c r="A3086" s="36" t="s">
        <v>11079</v>
      </c>
      <c r="B3086" s="36" t="str">
        <f t="shared" si="240"/>
        <v>_29855</v>
      </c>
      <c r="C3086" s="36" t="s">
        <v>4652</v>
      </c>
      <c r="D3086" s="36" t="s">
        <v>4046</v>
      </c>
      <c r="E3086" s="36" t="str">
        <f t="shared" si="241"/>
        <v>_OACAD</v>
      </c>
      <c r="F3086" s="36" t="s">
        <v>4047</v>
      </c>
      <c r="G3086" s="36" t="s">
        <v>4595</v>
      </c>
      <c r="H3086" s="36" t="str">
        <f t="shared" si="242"/>
        <v>_UNEX3</v>
      </c>
      <c r="I3086" s="36" t="s">
        <v>4596</v>
      </c>
      <c r="J3086" s="36" t="s">
        <v>4597</v>
      </c>
      <c r="K3086" s="36" t="str">
        <f t="shared" si="243"/>
        <v>_EXADM</v>
      </c>
      <c r="L3086" s="36" t="s">
        <v>4598</v>
      </c>
      <c r="M3086" s="36" t="s">
        <v>4645</v>
      </c>
      <c r="N3086" s="36" t="str">
        <f t="shared" si="244"/>
        <v>_EXFST</v>
      </c>
      <c r="O3086" s="36" t="s">
        <v>4646</v>
      </c>
      <c r="P3086" s="36" t="s">
        <v>4647</v>
      </c>
      <c r="Q3086" s="36" t="s">
        <v>4648</v>
      </c>
    </row>
    <row r="3087" spans="1:17">
      <c r="A3087" s="36" t="s">
        <v>11080</v>
      </c>
      <c r="B3087" s="36" t="str">
        <f t="shared" si="240"/>
        <v>_29870</v>
      </c>
      <c r="C3087" s="36" t="s">
        <v>4653</v>
      </c>
      <c r="D3087" s="36" t="s">
        <v>4046</v>
      </c>
      <c r="E3087" s="36" t="str">
        <f t="shared" si="241"/>
        <v>_OACAD</v>
      </c>
      <c r="F3087" s="36" t="s">
        <v>4047</v>
      </c>
      <c r="G3087" s="36" t="s">
        <v>4595</v>
      </c>
      <c r="H3087" s="36" t="str">
        <f t="shared" si="242"/>
        <v>_UNEX3</v>
      </c>
      <c r="I3087" s="36" t="s">
        <v>4596</v>
      </c>
      <c r="J3087" s="36" t="s">
        <v>4597</v>
      </c>
      <c r="K3087" s="36" t="str">
        <f t="shared" si="243"/>
        <v>_EXADM</v>
      </c>
      <c r="L3087" s="36" t="s">
        <v>4598</v>
      </c>
      <c r="M3087" s="36" t="s">
        <v>4645</v>
      </c>
      <c r="N3087" s="36" t="str">
        <f t="shared" si="244"/>
        <v>_EXFST</v>
      </c>
      <c r="O3087" s="36" t="s">
        <v>4646</v>
      </c>
      <c r="P3087" s="36" t="s">
        <v>4647</v>
      </c>
      <c r="Q3087" s="36" t="s">
        <v>4648</v>
      </c>
    </row>
    <row r="3088" spans="1:17">
      <c r="A3088" s="36" t="s">
        <v>11081</v>
      </c>
      <c r="B3088" s="36" t="str">
        <f t="shared" si="240"/>
        <v>_29871</v>
      </c>
      <c r="C3088" s="36" t="s">
        <v>7289</v>
      </c>
      <c r="D3088" s="36" t="s">
        <v>4046</v>
      </c>
      <c r="E3088" s="36" t="str">
        <f t="shared" si="241"/>
        <v>_OACAD</v>
      </c>
      <c r="F3088" s="36" t="s">
        <v>4047</v>
      </c>
      <c r="G3088" s="36" t="s">
        <v>4595</v>
      </c>
      <c r="H3088" s="36" t="str">
        <f t="shared" si="242"/>
        <v>_UNEX3</v>
      </c>
      <c r="I3088" s="36" t="s">
        <v>4596</v>
      </c>
      <c r="J3088" s="36" t="s">
        <v>4597</v>
      </c>
      <c r="K3088" s="36" t="str">
        <f t="shared" si="243"/>
        <v>_EXADM</v>
      </c>
      <c r="L3088" s="36" t="s">
        <v>4598</v>
      </c>
      <c r="M3088" s="36" t="s">
        <v>4645</v>
      </c>
      <c r="N3088" s="36" t="str">
        <f t="shared" si="244"/>
        <v>_EXFST</v>
      </c>
      <c r="O3088" s="36" t="s">
        <v>4646</v>
      </c>
      <c r="P3088" s="36" t="s">
        <v>4647</v>
      </c>
      <c r="Q3088" s="36" t="s">
        <v>4648</v>
      </c>
    </row>
    <row r="3089" spans="1:17">
      <c r="A3089" s="36" t="s">
        <v>11082</v>
      </c>
      <c r="B3089" s="36" t="str">
        <f t="shared" si="240"/>
        <v>_29873</v>
      </c>
      <c r="C3089" s="36" t="s">
        <v>4654</v>
      </c>
      <c r="D3089" s="36" t="s">
        <v>4046</v>
      </c>
      <c r="E3089" s="36" t="str">
        <f t="shared" si="241"/>
        <v>_OACAD</v>
      </c>
      <c r="F3089" s="36" t="s">
        <v>4047</v>
      </c>
      <c r="G3089" s="36" t="s">
        <v>4595</v>
      </c>
      <c r="H3089" s="36" t="str">
        <f t="shared" si="242"/>
        <v>_UNEX3</v>
      </c>
      <c r="I3089" s="36" t="s">
        <v>4596</v>
      </c>
      <c r="J3089" s="36" t="s">
        <v>4597</v>
      </c>
      <c r="K3089" s="36" t="str">
        <f t="shared" si="243"/>
        <v>_EXADM</v>
      </c>
      <c r="L3089" s="36" t="s">
        <v>4598</v>
      </c>
      <c r="M3089" s="36" t="s">
        <v>4645</v>
      </c>
      <c r="N3089" s="36" t="str">
        <f t="shared" si="244"/>
        <v>_EXFST</v>
      </c>
      <c r="O3089" s="36" t="s">
        <v>4646</v>
      </c>
      <c r="P3089" s="36" t="s">
        <v>4647</v>
      </c>
      <c r="Q3089" s="36" t="s">
        <v>4648</v>
      </c>
    </row>
    <row r="3090" spans="1:17">
      <c r="A3090" s="36" t="s">
        <v>11083</v>
      </c>
      <c r="B3090" s="36" t="str">
        <f t="shared" si="240"/>
        <v>_29847</v>
      </c>
      <c r="C3090" s="36" t="s">
        <v>4659</v>
      </c>
      <c r="D3090" s="36" t="s">
        <v>4046</v>
      </c>
      <c r="E3090" s="36" t="str">
        <f t="shared" si="241"/>
        <v>_OACAD</v>
      </c>
      <c r="F3090" s="36" t="s">
        <v>4047</v>
      </c>
      <c r="G3090" s="36" t="s">
        <v>4595</v>
      </c>
      <c r="H3090" s="36" t="str">
        <f t="shared" si="242"/>
        <v>_UNEX3</v>
      </c>
      <c r="I3090" s="36" t="s">
        <v>4596</v>
      </c>
      <c r="J3090" s="36" t="s">
        <v>4597</v>
      </c>
      <c r="K3090" s="36" t="str">
        <f t="shared" si="243"/>
        <v>_EXADM</v>
      </c>
      <c r="L3090" s="36" t="s">
        <v>4598</v>
      </c>
      <c r="M3090" s="36" t="s">
        <v>4655</v>
      </c>
      <c r="N3090" s="36" t="str">
        <f t="shared" si="244"/>
        <v>_EXISG</v>
      </c>
      <c r="O3090" s="36" t="s">
        <v>4656</v>
      </c>
      <c r="P3090" s="36" t="s">
        <v>4657</v>
      </c>
      <c r="Q3090" s="36" t="s">
        <v>4658</v>
      </c>
    </row>
    <row r="3091" spans="1:17">
      <c r="A3091" s="36" t="s">
        <v>11084</v>
      </c>
      <c r="B3091" s="36" t="str">
        <f t="shared" si="240"/>
        <v>_29848</v>
      </c>
      <c r="C3091" s="36" t="s">
        <v>4660</v>
      </c>
      <c r="D3091" s="36" t="s">
        <v>4046</v>
      </c>
      <c r="E3091" s="36" t="str">
        <f t="shared" si="241"/>
        <v>_OACAD</v>
      </c>
      <c r="F3091" s="36" t="s">
        <v>4047</v>
      </c>
      <c r="G3091" s="36" t="s">
        <v>4595</v>
      </c>
      <c r="H3091" s="36" t="str">
        <f t="shared" si="242"/>
        <v>_UNEX3</v>
      </c>
      <c r="I3091" s="36" t="s">
        <v>4596</v>
      </c>
      <c r="J3091" s="36" t="s">
        <v>4597</v>
      </c>
      <c r="K3091" s="36" t="str">
        <f t="shared" si="243"/>
        <v>_EXADM</v>
      </c>
      <c r="L3091" s="36" t="s">
        <v>4598</v>
      </c>
      <c r="M3091" s="36" t="s">
        <v>4655</v>
      </c>
      <c r="N3091" s="36" t="str">
        <f t="shared" si="244"/>
        <v>_EXISG</v>
      </c>
      <c r="O3091" s="36" t="s">
        <v>4656</v>
      </c>
      <c r="P3091" s="36" t="s">
        <v>4657</v>
      </c>
      <c r="Q3091" s="36" t="s">
        <v>4658</v>
      </c>
    </row>
    <row r="3092" spans="1:17">
      <c r="A3092" s="36" t="s">
        <v>11085</v>
      </c>
      <c r="B3092" s="36" t="str">
        <f t="shared" si="240"/>
        <v>_29850</v>
      </c>
      <c r="C3092" s="36" t="s">
        <v>4661</v>
      </c>
      <c r="D3092" s="36" t="s">
        <v>4046</v>
      </c>
      <c r="E3092" s="36" t="str">
        <f t="shared" si="241"/>
        <v>_OACAD</v>
      </c>
      <c r="F3092" s="36" t="s">
        <v>4047</v>
      </c>
      <c r="G3092" s="36" t="s">
        <v>4595</v>
      </c>
      <c r="H3092" s="36" t="str">
        <f t="shared" si="242"/>
        <v>_UNEX3</v>
      </c>
      <c r="I3092" s="36" t="s">
        <v>4596</v>
      </c>
      <c r="J3092" s="36" t="s">
        <v>4597</v>
      </c>
      <c r="K3092" s="36" t="str">
        <f t="shared" si="243"/>
        <v>_EXADM</v>
      </c>
      <c r="L3092" s="36" t="s">
        <v>4598</v>
      </c>
      <c r="M3092" s="36" t="s">
        <v>4655</v>
      </c>
      <c r="N3092" s="36" t="str">
        <f t="shared" si="244"/>
        <v>_EXISG</v>
      </c>
      <c r="O3092" s="36" t="s">
        <v>4656</v>
      </c>
      <c r="P3092" s="36" t="s">
        <v>4657</v>
      </c>
      <c r="Q3092" s="36" t="s">
        <v>4658</v>
      </c>
    </row>
    <row r="3093" spans="1:17">
      <c r="A3093" s="36" t="s">
        <v>11086</v>
      </c>
      <c r="B3093" s="36" t="str">
        <f t="shared" si="240"/>
        <v>_29807</v>
      </c>
      <c r="C3093" s="36" t="s">
        <v>4666</v>
      </c>
      <c r="D3093" s="36" t="s">
        <v>4046</v>
      </c>
      <c r="E3093" s="36" t="str">
        <f t="shared" si="241"/>
        <v>_OACAD</v>
      </c>
      <c r="F3093" s="36" t="s">
        <v>4047</v>
      </c>
      <c r="G3093" s="36" t="s">
        <v>4595</v>
      </c>
      <c r="H3093" s="36" t="str">
        <f t="shared" si="242"/>
        <v>_UNEX3</v>
      </c>
      <c r="I3093" s="36" t="s">
        <v>4596</v>
      </c>
      <c r="J3093" s="36" t="s">
        <v>4597</v>
      </c>
      <c r="K3093" s="36" t="str">
        <f t="shared" si="243"/>
        <v>_EXADM</v>
      </c>
      <c r="L3093" s="36" t="s">
        <v>4598</v>
      </c>
      <c r="M3093" s="36" t="s">
        <v>4662</v>
      </c>
      <c r="N3093" s="36" t="str">
        <f t="shared" si="244"/>
        <v>_EXOTH</v>
      </c>
      <c r="O3093" s="36" t="s">
        <v>4663</v>
      </c>
      <c r="P3093" s="36" t="s">
        <v>4664</v>
      </c>
      <c r="Q3093" s="36" t="s">
        <v>4665</v>
      </c>
    </row>
    <row r="3094" spans="1:17">
      <c r="A3094" s="36" t="s">
        <v>11087</v>
      </c>
      <c r="B3094" s="36" t="str">
        <f t="shared" si="240"/>
        <v>_29912</v>
      </c>
      <c r="C3094" s="36" t="s">
        <v>4667</v>
      </c>
      <c r="D3094" s="36" t="s">
        <v>4046</v>
      </c>
      <c r="E3094" s="36" t="str">
        <f t="shared" si="241"/>
        <v>_OACAD</v>
      </c>
      <c r="F3094" s="36" t="s">
        <v>4047</v>
      </c>
      <c r="G3094" s="36" t="s">
        <v>4595</v>
      </c>
      <c r="H3094" s="36" t="str">
        <f t="shared" si="242"/>
        <v>_UNEX3</v>
      </c>
      <c r="I3094" s="36" t="s">
        <v>4596</v>
      </c>
      <c r="J3094" s="36" t="s">
        <v>4597</v>
      </c>
      <c r="K3094" s="36" t="str">
        <f t="shared" si="243"/>
        <v>_EXADM</v>
      </c>
      <c r="L3094" s="36" t="s">
        <v>4598</v>
      </c>
      <c r="M3094" s="36" t="s">
        <v>4662</v>
      </c>
      <c r="N3094" s="36" t="str">
        <f t="shared" si="244"/>
        <v>_EXOTH</v>
      </c>
      <c r="O3094" s="36" t="s">
        <v>4663</v>
      </c>
      <c r="P3094" s="36" t="s">
        <v>4664</v>
      </c>
      <c r="Q3094" s="36" t="s">
        <v>4665</v>
      </c>
    </row>
    <row r="3095" spans="1:17">
      <c r="A3095" s="36" t="s">
        <v>11088</v>
      </c>
      <c r="B3095" s="36" t="str">
        <f t="shared" si="240"/>
        <v>_29913</v>
      </c>
      <c r="C3095" s="36" t="s">
        <v>4668</v>
      </c>
      <c r="D3095" s="36" t="s">
        <v>4046</v>
      </c>
      <c r="E3095" s="36" t="str">
        <f t="shared" si="241"/>
        <v>_OACAD</v>
      </c>
      <c r="F3095" s="36" t="s">
        <v>4047</v>
      </c>
      <c r="G3095" s="36" t="s">
        <v>4595</v>
      </c>
      <c r="H3095" s="36" t="str">
        <f t="shared" si="242"/>
        <v>_UNEX3</v>
      </c>
      <c r="I3095" s="36" t="s">
        <v>4596</v>
      </c>
      <c r="J3095" s="36" t="s">
        <v>4597</v>
      </c>
      <c r="K3095" s="36" t="str">
        <f t="shared" si="243"/>
        <v>_EXADM</v>
      </c>
      <c r="L3095" s="36" t="s">
        <v>4598</v>
      </c>
      <c r="M3095" s="36" t="s">
        <v>4662</v>
      </c>
      <c r="N3095" s="36" t="str">
        <f t="shared" si="244"/>
        <v>_EXOTH</v>
      </c>
      <c r="O3095" s="36" t="s">
        <v>4663</v>
      </c>
      <c r="P3095" s="36" t="s">
        <v>4664</v>
      </c>
      <c r="Q3095" s="36" t="s">
        <v>4665</v>
      </c>
    </row>
    <row r="3096" spans="1:17">
      <c r="A3096" s="36" t="s">
        <v>11089</v>
      </c>
      <c r="B3096" s="36" t="str">
        <f t="shared" si="240"/>
        <v>_29901</v>
      </c>
      <c r="C3096" s="36" t="s">
        <v>4672</v>
      </c>
      <c r="D3096" s="36" t="s">
        <v>4046</v>
      </c>
      <c r="E3096" s="36" t="str">
        <f t="shared" si="241"/>
        <v>_OACAD</v>
      </c>
      <c r="F3096" s="36" t="s">
        <v>4047</v>
      </c>
      <c r="G3096" s="36" t="s">
        <v>4595</v>
      </c>
      <c r="H3096" s="36" t="str">
        <f t="shared" si="242"/>
        <v>_UNEX3</v>
      </c>
      <c r="I3096" s="36" t="s">
        <v>4596</v>
      </c>
      <c r="J3096" s="36" t="s">
        <v>4597</v>
      </c>
      <c r="K3096" s="36" t="str">
        <f t="shared" si="243"/>
        <v>_EXADM</v>
      </c>
      <c r="L3096" s="36" t="s">
        <v>4598</v>
      </c>
      <c r="M3096" s="36" t="s">
        <v>4669</v>
      </c>
      <c r="N3096" s="36" t="str">
        <f t="shared" si="244"/>
        <v>_EXSAS</v>
      </c>
      <c r="O3096" s="36" t="s">
        <v>1554</v>
      </c>
      <c r="P3096" s="36" t="s">
        <v>4670</v>
      </c>
      <c r="Q3096" s="36" t="s">
        <v>4671</v>
      </c>
    </row>
    <row r="3097" spans="1:17">
      <c r="A3097" s="36" t="s">
        <v>11090</v>
      </c>
      <c r="B3097" s="36" t="str">
        <f t="shared" si="240"/>
        <v>_29902</v>
      </c>
      <c r="C3097" s="36" t="s">
        <v>4673</v>
      </c>
      <c r="D3097" s="36" t="s">
        <v>4046</v>
      </c>
      <c r="E3097" s="36" t="str">
        <f t="shared" si="241"/>
        <v>_OACAD</v>
      </c>
      <c r="F3097" s="36" t="s">
        <v>4047</v>
      </c>
      <c r="G3097" s="36" t="s">
        <v>4595</v>
      </c>
      <c r="H3097" s="36" t="str">
        <f t="shared" si="242"/>
        <v>_UNEX3</v>
      </c>
      <c r="I3097" s="36" t="s">
        <v>4596</v>
      </c>
      <c r="J3097" s="36" t="s">
        <v>4597</v>
      </c>
      <c r="K3097" s="36" t="str">
        <f t="shared" si="243"/>
        <v>_EXADM</v>
      </c>
      <c r="L3097" s="36" t="s">
        <v>4598</v>
      </c>
      <c r="M3097" s="36" t="s">
        <v>4669</v>
      </c>
      <c r="N3097" s="36" t="str">
        <f t="shared" si="244"/>
        <v>_EXSAS</v>
      </c>
      <c r="O3097" s="36" t="s">
        <v>1554</v>
      </c>
      <c r="P3097" s="36" t="s">
        <v>4670</v>
      </c>
      <c r="Q3097" s="36" t="s">
        <v>4671</v>
      </c>
    </row>
    <row r="3098" spans="1:17">
      <c r="A3098" s="36" t="s">
        <v>11091</v>
      </c>
      <c r="B3098" s="36" t="str">
        <f t="shared" si="240"/>
        <v>_29903</v>
      </c>
      <c r="C3098" s="36" t="s">
        <v>4674</v>
      </c>
      <c r="D3098" s="36" t="s">
        <v>4046</v>
      </c>
      <c r="E3098" s="36" t="str">
        <f t="shared" si="241"/>
        <v>_OACAD</v>
      </c>
      <c r="F3098" s="36" t="s">
        <v>4047</v>
      </c>
      <c r="G3098" s="36" t="s">
        <v>4595</v>
      </c>
      <c r="H3098" s="36" t="str">
        <f t="shared" si="242"/>
        <v>_UNEX3</v>
      </c>
      <c r="I3098" s="36" t="s">
        <v>4596</v>
      </c>
      <c r="J3098" s="36" t="s">
        <v>4597</v>
      </c>
      <c r="K3098" s="36" t="str">
        <f t="shared" si="243"/>
        <v>_EXADM</v>
      </c>
      <c r="L3098" s="36" t="s">
        <v>4598</v>
      </c>
      <c r="M3098" s="36" t="s">
        <v>4669</v>
      </c>
      <c r="N3098" s="36" t="str">
        <f t="shared" si="244"/>
        <v>_EXSAS</v>
      </c>
      <c r="O3098" s="36" t="s">
        <v>1554</v>
      </c>
      <c r="P3098" s="36" t="s">
        <v>4670</v>
      </c>
      <c r="Q3098" s="36" t="s">
        <v>4671</v>
      </c>
    </row>
    <row r="3099" spans="1:17">
      <c r="A3099" s="36" t="s">
        <v>11092</v>
      </c>
      <c r="B3099" s="36" t="str">
        <f t="shared" si="240"/>
        <v>_29806</v>
      </c>
      <c r="C3099" s="36" t="s">
        <v>4681</v>
      </c>
      <c r="D3099" s="36" t="s">
        <v>4046</v>
      </c>
      <c r="E3099" s="36" t="str">
        <f t="shared" si="241"/>
        <v>_OACAD</v>
      </c>
      <c r="F3099" s="36" t="s">
        <v>4047</v>
      </c>
      <c r="G3099" s="36" t="s">
        <v>4595</v>
      </c>
      <c r="H3099" s="36" t="str">
        <f t="shared" si="242"/>
        <v>_UNEX3</v>
      </c>
      <c r="I3099" s="36" t="s">
        <v>4596</v>
      </c>
      <c r="J3099" s="36" t="s">
        <v>4675</v>
      </c>
      <c r="K3099" s="36" t="str">
        <f t="shared" si="243"/>
        <v>_HYACD</v>
      </c>
      <c r="L3099" s="36" t="s">
        <v>4676</v>
      </c>
      <c r="M3099" s="36" t="s">
        <v>4677</v>
      </c>
      <c r="N3099" s="36" t="str">
        <f t="shared" si="244"/>
        <v>_HYAIS</v>
      </c>
      <c r="O3099" s="36" t="s">
        <v>4678</v>
      </c>
      <c r="P3099" s="36" t="s">
        <v>4679</v>
      </c>
      <c r="Q3099" s="36" t="s">
        <v>4680</v>
      </c>
    </row>
    <row r="3100" spans="1:17">
      <c r="A3100" s="36" t="s">
        <v>11093</v>
      </c>
      <c r="B3100" s="36" t="str">
        <f t="shared" si="240"/>
        <v>_29808</v>
      </c>
      <c r="C3100" s="36" t="s">
        <v>4682</v>
      </c>
      <c r="D3100" s="36" t="s">
        <v>4046</v>
      </c>
      <c r="E3100" s="36" t="str">
        <f t="shared" si="241"/>
        <v>_OACAD</v>
      </c>
      <c r="F3100" s="36" t="s">
        <v>4047</v>
      </c>
      <c r="G3100" s="36" t="s">
        <v>4595</v>
      </c>
      <c r="H3100" s="36" t="str">
        <f t="shared" si="242"/>
        <v>_UNEX3</v>
      </c>
      <c r="I3100" s="36" t="s">
        <v>4596</v>
      </c>
      <c r="J3100" s="36" t="s">
        <v>4675</v>
      </c>
      <c r="K3100" s="36" t="str">
        <f t="shared" si="243"/>
        <v>_HYACD</v>
      </c>
      <c r="L3100" s="36" t="s">
        <v>4676</v>
      </c>
      <c r="M3100" s="36" t="s">
        <v>4677</v>
      </c>
      <c r="N3100" s="36" t="str">
        <f t="shared" si="244"/>
        <v>_HYAIS</v>
      </c>
      <c r="O3100" s="36" t="s">
        <v>4678</v>
      </c>
      <c r="P3100" s="36" t="s">
        <v>4679</v>
      </c>
      <c r="Q3100" s="36" t="s">
        <v>4680</v>
      </c>
    </row>
    <row r="3101" spans="1:17">
      <c r="A3101" s="36" t="s">
        <v>11094</v>
      </c>
      <c r="B3101" s="36" t="str">
        <f t="shared" si="240"/>
        <v>_29810</v>
      </c>
      <c r="C3101" s="36" t="s">
        <v>4683</v>
      </c>
      <c r="D3101" s="36" t="s">
        <v>4046</v>
      </c>
      <c r="E3101" s="36" t="str">
        <f t="shared" si="241"/>
        <v>_OACAD</v>
      </c>
      <c r="F3101" s="36" t="s">
        <v>4047</v>
      </c>
      <c r="G3101" s="36" t="s">
        <v>4595</v>
      </c>
      <c r="H3101" s="36" t="str">
        <f t="shared" si="242"/>
        <v>_UNEX3</v>
      </c>
      <c r="I3101" s="36" t="s">
        <v>4596</v>
      </c>
      <c r="J3101" s="36" t="s">
        <v>4675</v>
      </c>
      <c r="K3101" s="36" t="str">
        <f t="shared" si="243"/>
        <v>_HYACD</v>
      </c>
      <c r="L3101" s="36" t="s">
        <v>4676</v>
      </c>
      <c r="M3101" s="36" t="s">
        <v>4677</v>
      </c>
      <c r="N3101" s="36" t="str">
        <f t="shared" si="244"/>
        <v>_HYAIS</v>
      </c>
      <c r="O3101" s="36" t="s">
        <v>4678</v>
      </c>
      <c r="P3101" s="36" t="s">
        <v>4679</v>
      </c>
      <c r="Q3101" s="36" t="s">
        <v>4680</v>
      </c>
    </row>
    <row r="3102" spans="1:17">
      <c r="A3102" s="36" t="s">
        <v>11095</v>
      </c>
      <c r="B3102" s="36" t="str">
        <f t="shared" si="240"/>
        <v>_29812</v>
      </c>
      <c r="C3102" s="36" t="s">
        <v>4684</v>
      </c>
      <c r="D3102" s="36" t="s">
        <v>4046</v>
      </c>
      <c r="E3102" s="36" t="str">
        <f t="shared" si="241"/>
        <v>_OACAD</v>
      </c>
      <c r="F3102" s="36" t="s">
        <v>4047</v>
      </c>
      <c r="G3102" s="36" t="s">
        <v>4595</v>
      </c>
      <c r="H3102" s="36" t="str">
        <f t="shared" si="242"/>
        <v>_UNEX3</v>
      </c>
      <c r="I3102" s="36" t="s">
        <v>4596</v>
      </c>
      <c r="J3102" s="36" t="s">
        <v>4675</v>
      </c>
      <c r="K3102" s="36" t="str">
        <f t="shared" si="243"/>
        <v>_HYACD</v>
      </c>
      <c r="L3102" s="36" t="s">
        <v>4676</v>
      </c>
      <c r="M3102" s="36" t="s">
        <v>4677</v>
      </c>
      <c r="N3102" s="36" t="str">
        <f t="shared" si="244"/>
        <v>_HYAIS</v>
      </c>
      <c r="O3102" s="36" t="s">
        <v>4678</v>
      </c>
      <c r="P3102" s="36" t="s">
        <v>4679</v>
      </c>
      <c r="Q3102" s="36" t="s">
        <v>4680</v>
      </c>
    </row>
    <row r="3103" spans="1:17">
      <c r="A3103" s="36" t="s">
        <v>11096</v>
      </c>
      <c r="B3103" s="36" t="str">
        <f t="shared" si="240"/>
        <v>_29815</v>
      </c>
      <c r="C3103" s="36" t="s">
        <v>4685</v>
      </c>
      <c r="D3103" s="36" t="s">
        <v>4046</v>
      </c>
      <c r="E3103" s="36" t="str">
        <f t="shared" si="241"/>
        <v>_OACAD</v>
      </c>
      <c r="F3103" s="36" t="s">
        <v>4047</v>
      </c>
      <c r="G3103" s="36" t="s">
        <v>4595</v>
      </c>
      <c r="H3103" s="36" t="str">
        <f t="shared" si="242"/>
        <v>_UNEX3</v>
      </c>
      <c r="I3103" s="36" t="s">
        <v>4596</v>
      </c>
      <c r="J3103" s="36" t="s">
        <v>4675</v>
      </c>
      <c r="K3103" s="36" t="str">
        <f t="shared" si="243"/>
        <v>_HYACD</v>
      </c>
      <c r="L3103" s="36" t="s">
        <v>4676</v>
      </c>
      <c r="M3103" s="36" t="s">
        <v>4677</v>
      </c>
      <c r="N3103" s="36" t="str">
        <f t="shared" si="244"/>
        <v>_HYAIS</v>
      </c>
      <c r="O3103" s="36" t="s">
        <v>4678</v>
      </c>
      <c r="P3103" s="36" t="s">
        <v>4679</v>
      </c>
      <c r="Q3103" s="36" t="s">
        <v>4680</v>
      </c>
    </row>
    <row r="3104" spans="1:17">
      <c r="A3104" s="36" t="s">
        <v>11097</v>
      </c>
      <c r="B3104" s="36" t="str">
        <f t="shared" si="240"/>
        <v>_29818</v>
      </c>
      <c r="C3104" s="36" t="s">
        <v>4686</v>
      </c>
      <c r="D3104" s="36" t="s">
        <v>4046</v>
      </c>
      <c r="E3104" s="36" t="str">
        <f t="shared" si="241"/>
        <v>_OACAD</v>
      </c>
      <c r="F3104" s="36" t="s">
        <v>4047</v>
      </c>
      <c r="G3104" s="36" t="s">
        <v>4595</v>
      </c>
      <c r="H3104" s="36" t="str">
        <f t="shared" si="242"/>
        <v>_UNEX3</v>
      </c>
      <c r="I3104" s="36" t="s">
        <v>4596</v>
      </c>
      <c r="J3104" s="36" t="s">
        <v>4675</v>
      </c>
      <c r="K3104" s="36" t="str">
        <f t="shared" si="243"/>
        <v>_HYACD</v>
      </c>
      <c r="L3104" s="36" t="s">
        <v>4676</v>
      </c>
      <c r="M3104" s="36" t="s">
        <v>4677</v>
      </c>
      <c r="N3104" s="36" t="str">
        <f t="shared" si="244"/>
        <v>_HYAIS</v>
      </c>
      <c r="O3104" s="36" t="s">
        <v>4678</v>
      </c>
      <c r="P3104" s="36" t="s">
        <v>4679</v>
      </c>
      <c r="Q3104" s="36" t="s">
        <v>4680</v>
      </c>
    </row>
    <row r="3105" spans="1:17">
      <c r="A3105" s="36" t="s">
        <v>11098</v>
      </c>
      <c r="B3105" s="36" t="str">
        <f t="shared" si="240"/>
        <v>_29821</v>
      </c>
      <c r="C3105" s="36" t="s">
        <v>4687</v>
      </c>
      <c r="D3105" s="36" t="s">
        <v>4046</v>
      </c>
      <c r="E3105" s="36" t="str">
        <f t="shared" si="241"/>
        <v>_OACAD</v>
      </c>
      <c r="F3105" s="36" t="s">
        <v>4047</v>
      </c>
      <c r="G3105" s="36" t="s">
        <v>4595</v>
      </c>
      <c r="H3105" s="36" t="str">
        <f t="shared" si="242"/>
        <v>_UNEX3</v>
      </c>
      <c r="I3105" s="36" t="s">
        <v>4596</v>
      </c>
      <c r="J3105" s="36" t="s">
        <v>4675</v>
      </c>
      <c r="K3105" s="36" t="str">
        <f t="shared" si="243"/>
        <v>_HYACD</v>
      </c>
      <c r="L3105" s="36" t="s">
        <v>4676</v>
      </c>
      <c r="M3105" s="36" t="s">
        <v>4677</v>
      </c>
      <c r="N3105" s="36" t="str">
        <f t="shared" si="244"/>
        <v>_HYAIS</v>
      </c>
      <c r="O3105" s="36" t="s">
        <v>4678</v>
      </c>
      <c r="P3105" s="36" t="s">
        <v>4679</v>
      </c>
      <c r="Q3105" s="36" t="s">
        <v>4680</v>
      </c>
    </row>
    <row r="3106" spans="1:17">
      <c r="A3106" s="36" t="s">
        <v>11099</v>
      </c>
      <c r="B3106" s="36" t="str">
        <f t="shared" si="240"/>
        <v>_29826</v>
      </c>
      <c r="C3106" s="36" t="s">
        <v>4688</v>
      </c>
      <c r="D3106" s="36" t="s">
        <v>4046</v>
      </c>
      <c r="E3106" s="36" t="str">
        <f t="shared" si="241"/>
        <v>_OACAD</v>
      </c>
      <c r="F3106" s="36" t="s">
        <v>4047</v>
      </c>
      <c r="G3106" s="36" t="s">
        <v>4595</v>
      </c>
      <c r="H3106" s="36" t="str">
        <f t="shared" si="242"/>
        <v>_UNEX3</v>
      </c>
      <c r="I3106" s="36" t="s">
        <v>4596</v>
      </c>
      <c r="J3106" s="36" t="s">
        <v>4675</v>
      </c>
      <c r="K3106" s="36" t="str">
        <f t="shared" si="243"/>
        <v>_HYACD</v>
      </c>
      <c r="L3106" s="36" t="s">
        <v>4676</v>
      </c>
      <c r="M3106" s="36" t="s">
        <v>4677</v>
      </c>
      <c r="N3106" s="36" t="str">
        <f t="shared" si="244"/>
        <v>_HYAIS</v>
      </c>
      <c r="O3106" s="36" t="s">
        <v>4678</v>
      </c>
      <c r="P3106" s="36" t="s">
        <v>4679</v>
      </c>
      <c r="Q3106" s="36" t="s">
        <v>4680</v>
      </c>
    </row>
    <row r="3107" spans="1:17">
      <c r="A3107" s="36" t="s">
        <v>11100</v>
      </c>
      <c r="B3107" s="36" t="str">
        <f t="shared" si="240"/>
        <v>_29834</v>
      </c>
      <c r="C3107" s="36" t="s">
        <v>4689</v>
      </c>
      <c r="D3107" s="36" t="s">
        <v>4046</v>
      </c>
      <c r="E3107" s="36" t="str">
        <f t="shared" si="241"/>
        <v>_OACAD</v>
      </c>
      <c r="F3107" s="36" t="s">
        <v>4047</v>
      </c>
      <c r="G3107" s="36" t="s">
        <v>4595</v>
      </c>
      <c r="H3107" s="36" t="str">
        <f t="shared" si="242"/>
        <v>_UNEX3</v>
      </c>
      <c r="I3107" s="36" t="s">
        <v>4596</v>
      </c>
      <c r="J3107" s="36" t="s">
        <v>4675</v>
      </c>
      <c r="K3107" s="36" t="str">
        <f t="shared" si="243"/>
        <v>_HYACD</v>
      </c>
      <c r="L3107" s="36" t="s">
        <v>4676</v>
      </c>
      <c r="M3107" s="36" t="s">
        <v>4677</v>
      </c>
      <c r="N3107" s="36" t="str">
        <f t="shared" si="244"/>
        <v>_HYAIS</v>
      </c>
      <c r="O3107" s="36" t="s">
        <v>4678</v>
      </c>
      <c r="P3107" s="36" t="s">
        <v>4679</v>
      </c>
      <c r="Q3107" s="36" t="s">
        <v>4680</v>
      </c>
    </row>
    <row r="3108" spans="1:17">
      <c r="A3108" s="36" t="s">
        <v>11101</v>
      </c>
      <c r="B3108" s="36" t="str">
        <f t="shared" si="240"/>
        <v>_29837</v>
      </c>
      <c r="C3108" s="36" t="s">
        <v>4690</v>
      </c>
      <c r="D3108" s="36" t="s">
        <v>4046</v>
      </c>
      <c r="E3108" s="36" t="str">
        <f t="shared" si="241"/>
        <v>_OACAD</v>
      </c>
      <c r="F3108" s="36" t="s">
        <v>4047</v>
      </c>
      <c r="G3108" s="36" t="s">
        <v>4595</v>
      </c>
      <c r="H3108" s="36" t="str">
        <f t="shared" si="242"/>
        <v>_UNEX3</v>
      </c>
      <c r="I3108" s="36" t="s">
        <v>4596</v>
      </c>
      <c r="J3108" s="36" t="s">
        <v>4675</v>
      </c>
      <c r="K3108" s="36" t="str">
        <f t="shared" si="243"/>
        <v>_HYACD</v>
      </c>
      <c r="L3108" s="36" t="s">
        <v>4676</v>
      </c>
      <c r="M3108" s="36" t="s">
        <v>4677</v>
      </c>
      <c r="N3108" s="36" t="str">
        <f t="shared" si="244"/>
        <v>_HYAIS</v>
      </c>
      <c r="O3108" s="36" t="s">
        <v>4678</v>
      </c>
      <c r="P3108" s="36" t="s">
        <v>4679</v>
      </c>
      <c r="Q3108" s="36" t="s">
        <v>4680</v>
      </c>
    </row>
    <row r="3109" spans="1:17">
      <c r="A3109" s="36" t="s">
        <v>11102</v>
      </c>
      <c r="B3109" s="36" t="str">
        <f t="shared" si="240"/>
        <v>_29840</v>
      </c>
      <c r="C3109" s="36" t="s">
        <v>4691</v>
      </c>
      <c r="D3109" s="36" t="s">
        <v>4046</v>
      </c>
      <c r="E3109" s="36" t="str">
        <f t="shared" si="241"/>
        <v>_OACAD</v>
      </c>
      <c r="F3109" s="36" t="s">
        <v>4047</v>
      </c>
      <c r="G3109" s="36" t="s">
        <v>4595</v>
      </c>
      <c r="H3109" s="36" t="str">
        <f t="shared" si="242"/>
        <v>_UNEX3</v>
      </c>
      <c r="I3109" s="36" t="s">
        <v>4596</v>
      </c>
      <c r="J3109" s="36" t="s">
        <v>4675</v>
      </c>
      <c r="K3109" s="36" t="str">
        <f t="shared" si="243"/>
        <v>_HYACD</v>
      </c>
      <c r="L3109" s="36" t="s">
        <v>4676</v>
      </c>
      <c r="M3109" s="36" t="s">
        <v>4677</v>
      </c>
      <c r="N3109" s="36" t="str">
        <f t="shared" si="244"/>
        <v>_HYAIS</v>
      </c>
      <c r="O3109" s="36" t="s">
        <v>4678</v>
      </c>
      <c r="P3109" s="36" t="s">
        <v>4679</v>
      </c>
      <c r="Q3109" s="36" t="s">
        <v>4680</v>
      </c>
    </row>
    <row r="3110" spans="1:17">
      <c r="A3110" s="36" t="s">
        <v>11103</v>
      </c>
      <c r="B3110" s="36" t="str">
        <f t="shared" si="240"/>
        <v>_29893</v>
      </c>
      <c r="C3110" s="36" t="s">
        <v>4692</v>
      </c>
      <c r="D3110" s="36" t="s">
        <v>4046</v>
      </c>
      <c r="E3110" s="36" t="str">
        <f t="shared" si="241"/>
        <v>_OACAD</v>
      </c>
      <c r="F3110" s="36" t="s">
        <v>4047</v>
      </c>
      <c r="G3110" s="36" t="s">
        <v>4595</v>
      </c>
      <c r="H3110" s="36" t="str">
        <f t="shared" si="242"/>
        <v>_UNEX3</v>
      </c>
      <c r="I3110" s="36" t="s">
        <v>4596</v>
      </c>
      <c r="J3110" s="36" t="s">
        <v>4675</v>
      </c>
      <c r="K3110" s="36" t="str">
        <f t="shared" si="243"/>
        <v>_HYACD</v>
      </c>
      <c r="L3110" s="36" t="s">
        <v>4676</v>
      </c>
      <c r="M3110" s="36" t="s">
        <v>4677</v>
      </c>
      <c r="N3110" s="36" t="str">
        <f t="shared" si="244"/>
        <v>_HYAIS</v>
      </c>
      <c r="O3110" s="36" t="s">
        <v>4678</v>
      </c>
      <c r="P3110" s="36" t="s">
        <v>4679</v>
      </c>
      <c r="Q3110" s="36" t="s">
        <v>4680</v>
      </c>
    </row>
    <row r="3111" spans="1:17">
      <c r="A3111" s="36" t="s">
        <v>11104</v>
      </c>
      <c r="B3111" s="36" t="str">
        <f t="shared" si="240"/>
        <v>_29922</v>
      </c>
      <c r="C3111" s="36" t="s">
        <v>4693</v>
      </c>
      <c r="D3111" s="36" t="s">
        <v>4046</v>
      </c>
      <c r="E3111" s="36" t="str">
        <f t="shared" si="241"/>
        <v>_OACAD</v>
      </c>
      <c r="F3111" s="36" t="s">
        <v>4047</v>
      </c>
      <c r="G3111" s="36" t="s">
        <v>4595</v>
      </c>
      <c r="H3111" s="36" t="str">
        <f t="shared" si="242"/>
        <v>_UNEX3</v>
      </c>
      <c r="I3111" s="36" t="s">
        <v>4596</v>
      </c>
      <c r="J3111" s="36" t="s">
        <v>4675</v>
      </c>
      <c r="K3111" s="36" t="str">
        <f t="shared" si="243"/>
        <v>_HYACD</v>
      </c>
      <c r="L3111" s="36" t="s">
        <v>4676</v>
      </c>
      <c r="M3111" s="36" t="s">
        <v>4677</v>
      </c>
      <c r="N3111" s="36" t="str">
        <f t="shared" si="244"/>
        <v>_HYAIS</v>
      </c>
      <c r="O3111" s="36" t="s">
        <v>4678</v>
      </c>
      <c r="P3111" s="36" t="s">
        <v>4679</v>
      </c>
      <c r="Q3111" s="36" t="s">
        <v>4680</v>
      </c>
    </row>
    <row r="3112" spans="1:17">
      <c r="A3112" s="36" t="s">
        <v>11105</v>
      </c>
      <c r="B3112" s="36" t="str">
        <f t="shared" si="240"/>
        <v>_29924</v>
      </c>
      <c r="C3112" s="36" t="s">
        <v>4694</v>
      </c>
      <c r="D3112" s="36" t="s">
        <v>4046</v>
      </c>
      <c r="E3112" s="36" t="str">
        <f t="shared" si="241"/>
        <v>_OACAD</v>
      </c>
      <c r="F3112" s="36" t="s">
        <v>4047</v>
      </c>
      <c r="G3112" s="36" t="s">
        <v>4595</v>
      </c>
      <c r="H3112" s="36" t="str">
        <f t="shared" si="242"/>
        <v>_UNEX3</v>
      </c>
      <c r="I3112" s="36" t="s">
        <v>4596</v>
      </c>
      <c r="J3112" s="36" t="s">
        <v>4675</v>
      </c>
      <c r="K3112" s="36" t="str">
        <f t="shared" si="243"/>
        <v>_HYACD</v>
      </c>
      <c r="L3112" s="36" t="s">
        <v>4676</v>
      </c>
      <c r="M3112" s="36" t="s">
        <v>4677</v>
      </c>
      <c r="N3112" s="36" t="str">
        <f t="shared" si="244"/>
        <v>_HYAIS</v>
      </c>
      <c r="O3112" s="36" t="s">
        <v>4678</v>
      </c>
      <c r="P3112" s="36" t="s">
        <v>4679</v>
      </c>
      <c r="Q3112" s="36" t="s">
        <v>4680</v>
      </c>
    </row>
    <row r="3113" spans="1:17">
      <c r="A3113" s="36" t="s">
        <v>11106</v>
      </c>
      <c r="B3113" s="36" t="str">
        <f t="shared" si="240"/>
        <v>_29926</v>
      </c>
      <c r="C3113" s="36" t="s">
        <v>4695</v>
      </c>
      <c r="D3113" s="36" t="s">
        <v>4046</v>
      </c>
      <c r="E3113" s="36" t="str">
        <f t="shared" si="241"/>
        <v>_OACAD</v>
      </c>
      <c r="F3113" s="36" t="s">
        <v>4047</v>
      </c>
      <c r="G3113" s="36" t="s">
        <v>4595</v>
      </c>
      <c r="H3113" s="36" t="str">
        <f t="shared" si="242"/>
        <v>_UNEX3</v>
      </c>
      <c r="I3113" s="36" t="s">
        <v>4596</v>
      </c>
      <c r="J3113" s="36" t="s">
        <v>4675</v>
      </c>
      <c r="K3113" s="36" t="str">
        <f t="shared" si="243"/>
        <v>_HYACD</v>
      </c>
      <c r="L3113" s="36" t="s">
        <v>4676</v>
      </c>
      <c r="M3113" s="36" t="s">
        <v>4677</v>
      </c>
      <c r="N3113" s="36" t="str">
        <f t="shared" si="244"/>
        <v>_HYAIS</v>
      </c>
      <c r="O3113" s="36" t="s">
        <v>4678</v>
      </c>
      <c r="P3113" s="36" t="s">
        <v>4679</v>
      </c>
      <c r="Q3113" s="36" t="s">
        <v>4680</v>
      </c>
    </row>
    <row r="3114" spans="1:17">
      <c r="A3114" s="36" t="s">
        <v>11107</v>
      </c>
      <c r="B3114" s="36" t="str">
        <f t="shared" si="240"/>
        <v>_29931</v>
      </c>
      <c r="C3114" s="36" t="s">
        <v>7481</v>
      </c>
      <c r="D3114" s="36" t="s">
        <v>4046</v>
      </c>
      <c r="E3114" s="36" t="str">
        <f t="shared" si="241"/>
        <v>_OACAD</v>
      </c>
      <c r="F3114" s="36" t="s">
        <v>4047</v>
      </c>
      <c r="G3114" s="36" t="s">
        <v>4595</v>
      </c>
      <c r="H3114" s="36" t="str">
        <f t="shared" si="242"/>
        <v>_UNEX3</v>
      </c>
      <c r="I3114" s="36" t="s">
        <v>4596</v>
      </c>
      <c r="J3114" s="36" t="s">
        <v>4675</v>
      </c>
      <c r="K3114" s="36" t="str">
        <f t="shared" si="243"/>
        <v>_HYACD</v>
      </c>
      <c r="L3114" s="36" t="s">
        <v>4676</v>
      </c>
      <c r="M3114" s="36" t="s">
        <v>4677</v>
      </c>
      <c r="N3114" s="36" t="str">
        <f t="shared" si="244"/>
        <v>_HYAIS</v>
      </c>
      <c r="O3114" s="36" t="s">
        <v>4678</v>
      </c>
      <c r="P3114" s="36" t="s">
        <v>4679</v>
      </c>
      <c r="Q3114" s="36" t="s">
        <v>4680</v>
      </c>
    </row>
    <row r="3115" spans="1:17">
      <c r="A3115" s="36" t="s">
        <v>11108</v>
      </c>
      <c r="B3115" s="36" t="str">
        <f t="shared" si="240"/>
        <v>_29805</v>
      </c>
      <c r="C3115" s="36" t="s">
        <v>4700</v>
      </c>
      <c r="D3115" s="36" t="s">
        <v>4046</v>
      </c>
      <c r="E3115" s="36" t="str">
        <f t="shared" si="241"/>
        <v>_OACAD</v>
      </c>
      <c r="F3115" s="36" t="s">
        <v>4047</v>
      </c>
      <c r="G3115" s="36" t="s">
        <v>4595</v>
      </c>
      <c r="H3115" s="36" t="str">
        <f t="shared" si="242"/>
        <v>_UNEX3</v>
      </c>
      <c r="I3115" s="36" t="s">
        <v>4596</v>
      </c>
      <c r="J3115" s="36" t="s">
        <v>4675</v>
      </c>
      <c r="K3115" s="36" t="str">
        <f t="shared" si="243"/>
        <v>_HYACD</v>
      </c>
      <c r="L3115" s="36" t="s">
        <v>4676</v>
      </c>
      <c r="M3115" s="36" t="s">
        <v>4696</v>
      </c>
      <c r="N3115" s="36" t="str">
        <f t="shared" si="244"/>
        <v>_HYCTP</v>
      </c>
      <c r="O3115" s="36" t="s">
        <v>4697</v>
      </c>
      <c r="P3115" s="36" t="s">
        <v>4698</v>
      </c>
      <c r="Q3115" s="36" t="s">
        <v>4699</v>
      </c>
    </row>
    <row r="3116" spans="1:17">
      <c r="A3116" s="36" t="s">
        <v>11109</v>
      </c>
      <c r="B3116" s="36" t="str">
        <f t="shared" si="240"/>
        <v>_29827</v>
      </c>
      <c r="C3116" s="36" t="s">
        <v>4705</v>
      </c>
      <c r="D3116" s="36" t="s">
        <v>4046</v>
      </c>
      <c r="E3116" s="36" t="str">
        <f t="shared" si="241"/>
        <v>_OACAD</v>
      </c>
      <c r="F3116" s="36" t="s">
        <v>4047</v>
      </c>
      <c r="G3116" s="36" t="s">
        <v>4595</v>
      </c>
      <c r="H3116" s="36" t="str">
        <f t="shared" si="242"/>
        <v>_UNEX3</v>
      </c>
      <c r="I3116" s="36" t="s">
        <v>4596</v>
      </c>
      <c r="J3116" s="36" t="s">
        <v>4675</v>
      </c>
      <c r="K3116" s="36" t="str">
        <f t="shared" si="243"/>
        <v>_HYACD</v>
      </c>
      <c r="L3116" s="36" t="s">
        <v>4676</v>
      </c>
      <c r="M3116" s="36" t="s">
        <v>4701</v>
      </c>
      <c r="N3116" s="36" t="str">
        <f t="shared" si="244"/>
        <v>_HYINP</v>
      </c>
      <c r="O3116" s="36" t="s">
        <v>4702</v>
      </c>
      <c r="P3116" s="36" t="s">
        <v>4703</v>
      </c>
      <c r="Q3116" s="36" t="s">
        <v>4704</v>
      </c>
    </row>
    <row r="3117" spans="1:17">
      <c r="A3117" s="36" t="s">
        <v>11110</v>
      </c>
      <c r="B3117" s="36" t="str">
        <f t="shared" si="240"/>
        <v>_29839</v>
      </c>
      <c r="C3117" s="36" t="s">
        <v>4708</v>
      </c>
      <c r="D3117" s="36" t="s">
        <v>4046</v>
      </c>
      <c r="E3117" s="36" t="str">
        <f t="shared" si="241"/>
        <v>_OACAD</v>
      </c>
      <c r="F3117" s="36" t="s">
        <v>4047</v>
      </c>
      <c r="G3117" s="36" t="s">
        <v>4595</v>
      </c>
      <c r="H3117" s="36" t="str">
        <f t="shared" si="242"/>
        <v>_UNEX3</v>
      </c>
      <c r="I3117" s="36" t="s">
        <v>4596</v>
      </c>
      <c r="J3117" s="36" t="s">
        <v>4675</v>
      </c>
      <c r="K3117" s="36" t="str">
        <f t="shared" si="243"/>
        <v>_HYACD</v>
      </c>
      <c r="L3117" s="36" t="s">
        <v>4676</v>
      </c>
      <c r="M3117" s="36" t="s">
        <v>4701</v>
      </c>
      <c r="N3117" s="36" t="str">
        <f t="shared" si="244"/>
        <v>_HYINP</v>
      </c>
      <c r="O3117" s="36" t="s">
        <v>4702</v>
      </c>
      <c r="P3117" s="36" t="s">
        <v>4706</v>
      </c>
      <c r="Q3117" s="36" t="s">
        <v>4707</v>
      </c>
    </row>
    <row r="3118" spans="1:17">
      <c r="A3118" s="36" t="s">
        <v>11111</v>
      </c>
      <c r="B3118" s="36" t="str">
        <f t="shared" si="240"/>
        <v>_29856</v>
      </c>
      <c r="C3118" s="36" t="s">
        <v>4709</v>
      </c>
      <c r="D3118" s="36" t="s">
        <v>4046</v>
      </c>
      <c r="E3118" s="36" t="str">
        <f t="shared" si="241"/>
        <v>_OACAD</v>
      </c>
      <c r="F3118" s="36" t="s">
        <v>4047</v>
      </c>
      <c r="G3118" s="36" t="s">
        <v>4595</v>
      </c>
      <c r="H3118" s="36" t="str">
        <f t="shared" si="242"/>
        <v>_UNEX3</v>
      </c>
      <c r="I3118" s="36" t="s">
        <v>4596</v>
      </c>
      <c r="J3118" s="36" t="s">
        <v>4675</v>
      </c>
      <c r="K3118" s="36" t="str">
        <f t="shared" si="243"/>
        <v>_HYACD</v>
      </c>
      <c r="L3118" s="36" t="s">
        <v>4676</v>
      </c>
      <c r="M3118" s="36" t="s">
        <v>4701</v>
      </c>
      <c r="N3118" s="36" t="str">
        <f t="shared" si="244"/>
        <v>_HYINP</v>
      </c>
      <c r="O3118" s="36" t="s">
        <v>4702</v>
      </c>
      <c r="P3118" s="36" t="s">
        <v>4706</v>
      </c>
      <c r="Q3118" s="36" t="s">
        <v>4707</v>
      </c>
    </row>
    <row r="3119" spans="1:17">
      <c r="A3119" s="36" t="s">
        <v>11112</v>
      </c>
      <c r="B3119" s="36" t="str">
        <f t="shared" si="240"/>
        <v>_29828</v>
      </c>
      <c r="C3119" s="36" t="s">
        <v>4712</v>
      </c>
      <c r="D3119" s="36" t="s">
        <v>4046</v>
      </c>
      <c r="E3119" s="36" t="str">
        <f t="shared" si="241"/>
        <v>_OACAD</v>
      </c>
      <c r="F3119" s="36" t="s">
        <v>4047</v>
      </c>
      <c r="G3119" s="36" t="s">
        <v>4595</v>
      </c>
      <c r="H3119" s="36" t="str">
        <f t="shared" si="242"/>
        <v>_UNEX3</v>
      </c>
      <c r="I3119" s="36" t="s">
        <v>4596</v>
      </c>
      <c r="J3119" s="36" t="s">
        <v>4675</v>
      </c>
      <c r="K3119" s="36" t="str">
        <f t="shared" si="243"/>
        <v>_HYACD</v>
      </c>
      <c r="L3119" s="36" t="s">
        <v>4676</v>
      </c>
      <c r="M3119" s="36" t="s">
        <v>4701</v>
      </c>
      <c r="N3119" s="36" t="str">
        <f t="shared" si="244"/>
        <v>_HYINP</v>
      </c>
      <c r="O3119" s="36" t="s">
        <v>4702</v>
      </c>
      <c r="P3119" s="36" t="s">
        <v>4710</v>
      </c>
      <c r="Q3119" s="36" t="s">
        <v>4711</v>
      </c>
    </row>
    <row r="3120" spans="1:17">
      <c r="A3120" s="36" t="s">
        <v>11113</v>
      </c>
      <c r="B3120" s="36" t="str">
        <f t="shared" si="240"/>
        <v>_29835</v>
      </c>
      <c r="C3120" s="36" t="s">
        <v>4717</v>
      </c>
      <c r="D3120" s="36" t="s">
        <v>4046</v>
      </c>
      <c r="E3120" s="36" t="str">
        <f t="shared" si="241"/>
        <v>_OACAD</v>
      </c>
      <c r="F3120" s="36" t="s">
        <v>4047</v>
      </c>
      <c r="G3120" s="36" t="s">
        <v>4595</v>
      </c>
      <c r="H3120" s="36" t="str">
        <f t="shared" si="242"/>
        <v>_UNEX3</v>
      </c>
      <c r="I3120" s="36" t="s">
        <v>4596</v>
      </c>
      <c r="J3120" s="36" t="s">
        <v>4675</v>
      </c>
      <c r="K3120" s="36" t="str">
        <f t="shared" si="243"/>
        <v>_HYACD</v>
      </c>
      <c r="L3120" s="36" t="s">
        <v>4676</v>
      </c>
      <c r="M3120" s="36" t="s">
        <v>4713</v>
      </c>
      <c r="N3120" s="36" t="str">
        <f t="shared" si="244"/>
        <v>_HYNPP</v>
      </c>
      <c r="O3120" s="36" t="s">
        <v>4714</v>
      </c>
      <c r="P3120" s="36" t="s">
        <v>4715</v>
      </c>
      <c r="Q3120" s="36" t="s">
        <v>4716</v>
      </c>
    </row>
    <row r="3121" spans="1:17">
      <c r="A3121" s="36" t="s">
        <v>11114</v>
      </c>
      <c r="B3121" s="36" t="str">
        <f t="shared" si="240"/>
        <v>_29811</v>
      </c>
      <c r="C3121" s="36" t="s">
        <v>4722</v>
      </c>
      <c r="D3121" s="36" t="s">
        <v>4046</v>
      </c>
      <c r="E3121" s="36" t="str">
        <f t="shared" si="241"/>
        <v>_OACAD</v>
      </c>
      <c r="F3121" s="36" t="s">
        <v>4047</v>
      </c>
      <c r="G3121" s="36" t="s">
        <v>4595</v>
      </c>
      <c r="H3121" s="36" t="str">
        <f t="shared" si="242"/>
        <v>_UNEX3</v>
      </c>
      <c r="I3121" s="36" t="s">
        <v>4596</v>
      </c>
      <c r="J3121" s="36" t="s">
        <v>4675</v>
      </c>
      <c r="K3121" s="36" t="str">
        <f t="shared" si="243"/>
        <v>_HYACD</v>
      </c>
      <c r="L3121" s="36" t="s">
        <v>4676</v>
      </c>
      <c r="M3121" s="36" t="s">
        <v>4718</v>
      </c>
      <c r="N3121" s="36" t="str">
        <f t="shared" si="244"/>
        <v>_HYPUP</v>
      </c>
      <c r="O3121" s="36" t="s">
        <v>4719</v>
      </c>
      <c r="P3121" s="36" t="s">
        <v>4720</v>
      </c>
      <c r="Q3121" s="36" t="s">
        <v>4721</v>
      </c>
    </row>
    <row r="3122" spans="1:17">
      <c r="A3122" s="36" t="s">
        <v>11115</v>
      </c>
      <c r="B3122" s="36" t="str">
        <f t="shared" si="240"/>
        <v>_29833</v>
      </c>
      <c r="C3122" s="36" t="s">
        <v>7161</v>
      </c>
      <c r="D3122" s="36" t="s">
        <v>4046</v>
      </c>
      <c r="E3122" s="36" t="str">
        <f t="shared" si="241"/>
        <v>_OACAD</v>
      </c>
      <c r="F3122" s="36" t="s">
        <v>4047</v>
      </c>
      <c r="G3122" s="36" t="s">
        <v>4595</v>
      </c>
      <c r="H3122" s="36" t="str">
        <f t="shared" si="242"/>
        <v>_UNEX3</v>
      </c>
      <c r="I3122" s="36" t="s">
        <v>4596</v>
      </c>
      <c r="J3122" s="36" t="s">
        <v>4675</v>
      </c>
      <c r="K3122" s="36" t="str">
        <f t="shared" si="243"/>
        <v>_HYACD</v>
      </c>
      <c r="L3122" s="36" t="s">
        <v>4676</v>
      </c>
      <c r="M3122" s="36" t="s">
        <v>4718</v>
      </c>
      <c r="N3122" s="36" t="str">
        <f t="shared" si="244"/>
        <v>_HYPUP</v>
      </c>
      <c r="O3122" s="36" t="s">
        <v>4719</v>
      </c>
      <c r="P3122" s="36" t="s">
        <v>7159</v>
      </c>
      <c r="Q3122" s="36" t="s">
        <v>7160</v>
      </c>
    </row>
    <row r="3123" spans="1:17">
      <c r="A3123" s="36" t="s">
        <v>11116</v>
      </c>
      <c r="B3123" s="36" t="str">
        <f t="shared" si="240"/>
        <v>_29813</v>
      </c>
      <c r="C3123" s="36" t="s">
        <v>4725</v>
      </c>
      <c r="D3123" s="36" t="s">
        <v>4046</v>
      </c>
      <c r="E3123" s="36" t="str">
        <f t="shared" si="241"/>
        <v>_OACAD</v>
      </c>
      <c r="F3123" s="36" t="s">
        <v>4047</v>
      </c>
      <c r="G3123" s="36" t="s">
        <v>4595</v>
      </c>
      <c r="H3123" s="36" t="str">
        <f t="shared" si="242"/>
        <v>_UNEX3</v>
      </c>
      <c r="I3123" s="36" t="s">
        <v>4596</v>
      </c>
      <c r="J3123" s="36" t="s">
        <v>4675</v>
      </c>
      <c r="K3123" s="36" t="str">
        <f t="shared" si="243"/>
        <v>_HYACD</v>
      </c>
      <c r="L3123" s="36" t="s">
        <v>4676</v>
      </c>
      <c r="M3123" s="36" t="s">
        <v>4718</v>
      </c>
      <c r="N3123" s="36" t="str">
        <f t="shared" si="244"/>
        <v>_HYPUP</v>
      </c>
      <c r="O3123" s="36" t="s">
        <v>4719</v>
      </c>
      <c r="P3123" s="36" t="s">
        <v>4723</v>
      </c>
      <c r="Q3123" s="36" t="s">
        <v>4724</v>
      </c>
    </row>
    <row r="3124" spans="1:17">
      <c r="A3124" s="36" t="s">
        <v>11117</v>
      </c>
      <c r="B3124" s="36" t="str">
        <f t="shared" si="240"/>
        <v>_29822</v>
      </c>
      <c r="C3124" s="36" t="s">
        <v>4728</v>
      </c>
      <c r="D3124" s="36" t="s">
        <v>4046</v>
      </c>
      <c r="E3124" s="36" t="str">
        <f t="shared" si="241"/>
        <v>_OACAD</v>
      </c>
      <c r="F3124" s="36" t="s">
        <v>4047</v>
      </c>
      <c r="G3124" s="36" t="s">
        <v>4595</v>
      </c>
      <c r="H3124" s="36" t="str">
        <f t="shared" si="242"/>
        <v>_UNEX3</v>
      </c>
      <c r="I3124" s="36" t="s">
        <v>4596</v>
      </c>
      <c r="J3124" s="36" t="s">
        <v>4675</v>
      </c>
      <c r="K3124" s="36" t="str">
        <f t="shared" si="243"/>
        <v>_HYACD</v>
      </c>
      <c r="L3124" s="36" t="s">
        <v>4676</v>
      </c>
      <c r="M3124" s="36" t="s">
        <v>4718</v>
      </c>
      <c r="N3124" s="36" t="str">
        <f t="shared" si="244"/>
        <v>_HYPUP</v>
      </c>
      <c r="O3124" s="36" t="s">
        <v>4719</v>
      </c>
      <c r="P3124" s="36" t="s">
        <v>4726</v>
      </c>
      <c r="Q3124" s="36" t="s">
        <v>4727</v>
      </c>
    </row>
    <row r="3125" spans="1:17">
      <c r="A3125" s="36" t="s">
        <v>11118</v>
      </c>
      <c r="B3125" s="36" t="str">
        <f t="shared" si="240"/>
        <v>_29819</v>
      </c>
      <c r="C3125" s="36" t="s">
        <v>4731</v>
      </c>
      <c r="D3125" s="36" t="s">
        <v>4046</v>
      </c>
      <c r="E3125" s="36" t="str">
        <f t="shared" si="241"/>
        <v>_OACAD</v>
      </c>
      <c r="F3125" s="36" t="s">
        <v>4047</v>
      </c>
      <c r="G3125" s="36" t="s">
        <v>4595</v>
      </c>
      <c r="H3125" s="36" t="str">
        <f t="shared" si="242"/>
        <v>_UNEX3</v>
      </c>
      <c r="I3125" s="36" t="s">
        <v>4596</v>
      </c>
      <c r="J3125" s="36" t="s">
        <v>4675</v>
      </c>
      <c r="K3125" s="36" t="str">
        <f t="shared" si="243"/>
        <v>_HYACD</v>
      </c>
      <c r="L3125" s="36" t="s">
        <v>4676</v>
      </c>
      <c r="M3125" s="36" t="s">
        <v>4718</v>
      </c>
      <c r="N3125" s="36" t="str">
        <f t="shared" si="244"/>
        <v>_HYPUP</v>
      </c>
      <c r="O3125" s="36" t="s">
        <v>4719</v>
      </c>
      <c r="P3125" s="36" t="s">
        <v>4729</v>
      </c>
      <c r="Q3125" s="36" t="s">
        <v>4730</v>
      </c>
    </row>
    <row r="3126" spans="1:17">
      <c r="A3126" s="36" t="s">
        <v>11119</v>
      </c>
      <c r="B3126" s="36" t="str">
        <f t="shared" si="240"/>
        <v>_29816</v>
      </c>
      <c r="C3126" s="36" t="s">
        <v>4734</v>
      </c>
      <c r="D3126" s="36" t="s">
        <v>4046</v>
      </c>
      <c r="E3126" s="36" t="str">
        <f t="shared" si="241"/>
        <v>_OACAD</v>
      </c>
      <c r="F3126" s="36" t="s">
        <v>4047</v>
      </c>
      <c r="G3126" s="36" t="s">
        <v>4595</v>
      </c>
      <c r="H3126" s="36" t="str">
        <f t="shared" si="242"/>
        <v>_UNEX3</v>
      </c>
      <c r="I3126" s="36" t="s">
        <v>4596</v>
      </c>
      <c r="J3126" s="36" t="s">
        <v>4675</v>
      </c>
      <c r="K3126" s="36" t="str">
        <f t="shared" si="243"/>
        <v>_HYACD</v>
      </c>
      <c r="L3126" s="36" t="s">
        <v>4676</v>
      </c>
      <c r="M3126" s="36" t="s">
        <v>4718</v>
      </c>
      <c r="N3126" s="36" t="str">
        <f t="shared" si="244"/>
        <v>_HYPUP</v>
      </c>
      <c r="O3126" s="36" t="s">
        <v>4719</v>
      </c>
      <c r="P3126" s="36" t="s">
        <v>4732</v>
      </c>
      <c r="Q3126" s="36" t="s">
        <v>4733</v>
      </c>
    </row>
    <row r="3127" spans="1:17">
      <c r="A3127" s="36" t="s">
        <v>11120</v>
      </c>
      <c r="B3127" s="36" t="str">
        <f t="shared" si="240"/>
        <v>_29841</v>
      </c>
      <c r="C3127" s="36" t="s">
        <v>4737</v>
      </c>
      <c r="D3127" s="36" t="s">
        <v>4046</v>
      </c>
      <c r="E3127" s="36" t="str">
        <f t="shared" si="241"/>
        <v>_OACAD</v>
      </c>
      <c r="F3127" s="36" t="s">
        <v>4047</v>
      </c>
      <c r="G3127" s="36" t="s">
        <v>4595</v>
      </c>
      <c r="H3127" s="36" t="str">
        <f t="shared" si="242"/>
        <v>_UNEX3</v>
      </c>
      <c r="I3127" s="36" t="s">
        <v>4596</v>
      </c>
      <c r="J3127" s="36" t="s">
        <v>4675</v>
      </c>
      <c r="K3127" s="36" t="str">
        <f t="shared" si="243"/>
        <v>_HYACD</v>
      </c>
      <c r="L3127" s="36" t="s">
        <v>4676</v>
      </c>
      <c r="M3127" s="36" t="s">
        <v>4718</v>
      </c>
      <c r="N3127" s="36" t="str">
        <f t="shared" si="244"/>
        <v>_HYPUP</v>
      </c>
      <c r="O3127" s="36" t="s">
        <v>4719</v>
      </c>
      <c r="P3127" s="36" t="s">
        <v>4735</v>
      </c>
      <c r="Q3127" s="36" t="s">
        <v>4736</v>
      </c>
    </row>
    <row r="3128" spans="1:17">
      <c r="A3128" s="36" t="s">
        <v>11121</v>
      </c>
      <c r="B3128" s="36" t="str">
        <f t="shared" si="240"/>
        <v>_29809</v>
      </c>
      <c r="C3128" s="36" t="s">
        <v>4740</v>
      </c>
      <c r="D3128" s="36" t="s">
        <v>4046</v>
      </c>
      <c r="E3128" s="36" t="str">
        <f t="shared" si="241"/>
        <v>_OACAD</v>
      </c>
      <c r="F3128" s="36" t="s">
        <v>4047</v>
      </c>
      <c r="G3128" s="36" t="s">
        <v>4595</v>
      </c>
      <c r="H3128" s="36" t="str">
        <f t="shared" si="242"/>
        <v>_UNEX3</v>
      </c>
      <c r="I3128" s="36" t="s">
        <v>4596</v>
      </c>
      <c r="J3128" s="36" t="s">
        <v>4675</v>
      </c>
      <c r="K3128" s="36" t="str">
        <f t="shared" si="243"/>
        <v>_HYACD</v>
      </c>
      <c r="L3128" s="36" t="s">
        <v>4676</v>
      </c>
      <c r="M3128" s="36" t="s">
        <v>4718</v>
      </c>
      <c r="N3128" s="36" t="str">
        <f t="shared" si="244"/>
        <v>_HYPUP</v>
      </c>
      <c r="O3128" s="36" t="s">
        <v>4719</v>
      </c>
      <c r="P3128" s="36" t="s">
        <v>4738</v>
      </c>
      <c r="Q3128" s="36" t="s">
        <v>4739</v>
      </c>
    </row>
    <row r="3129" spans="1:17">
      <c r="A3129" s="36" t="s">
        <v>11122</v>
      </c>
      <c r="B3129" s="36" t="str">
        <f t="shared" si="240"/>
        <v>_29838</v>
      </c>
      <c r="C3129" s="36" t="s">
        <v>4743</v>
      </c>
      <c r="D3129" s="36" t="s">
        <v>4046</v>
      </c>
      <c r="E3129" s="36" t="str">
        <f t="shared" si="241"/>
        <v>_OACAD</v>
      </c>
      <c r="F3129" s="36" t="s">
        <v>4047</v>
      </c>
      <c r="G3129" s="36" t="s">
        <v>4595</v>
      </c>
      <c r="H3129" s="36" t="str">
        <f t="shared" si="242"/>
        <v>_UNEX3</v>
      </c>
      <c r="I3129" s="36" t="s">
        <v>4596</v>
      </c>
      <c r="J3129" s="36" t="s">
        <v>4675</v>
      </c>
      <c r="K3129" s="36" t="str">
        <f t="shared" si="243"/>
        <v>_HYACD</v>
      </c>
      <c r="L3129" s="36" t="s">
        <v>4676</v>
      </c>
      <c r="M3129" s="36" t="s">
        <v>4718</v>
      </c>
      <c r="N3129" s="36" t="str">
        <f t="shared" si="244"/>
        <v>_HYPUP</v>
      </c>
      <c r="O3129" s="36" t="s">
        <v>4719</v>
      </c>
      <c r="P3129" s="36" t="s">
        <v>4741</v>
      </c>
      <c r="Q3129" s="36" t="s">
        <v>4742</v>
      </c>
    </row>
    <row r="3130" spans="1:17">
      <c r="A3130" s="36" t="s">
        <v>11123</v>
      </c>
      <c r="B3130" s="36" t="str">
        <f t="shared" si="240"/>
        <v>_29925</v>
      </c>
      <c r="C3130" s="36" t="s">
        <v>4748</v>
      </c>
      <c r="D3130" s="36" t="s">
        <v>4046</v>
      </c>
      <c r="E3130" s="36" t="str">
        <f t="shared" si="241"/>
        <v>_OACAD</v>
      </c>
      <c r="F3130" s="36" t="s">
        <v>4047</v>
      </c>
      <c r="G3130" s="36" t="s">
        <v>4595</v>
      </c>
      <c r="H3130" s="36" t="str">
        <f t="shared" si="242"/>
        <v>_UNEX3</v>
      </c>
      <c r="I3130" s="36" t="s">
        <v>4596</v>
      </c>
      <c r="J3130" s="36" t="s">
        <v>4675</v>
      </c>
      <c r="K3130" s="36" t="str">
        <f t="shared" si="243"/>
        <v>_HYACD</v>
      </c>
      <c r="L3130" s="36" t="s">
        <v>4676</v>
      </c>
      <c r="M3130" s="36" t="s">
        <v>4744</v>
      </c>
      <c r="N3130" s="36" t="str">
        <f t="shared" si="244"/>
        <v>_HYSSP</v>
      </c>
      <c r="O3130" s="36" t="s">
        <v>4745</v>
      </c>
      <c r="P3130" s="36" t="s">
        <v>4746</v>
      </c>
      <c r="Q3130" s="36" t="s">
        <v>4747</v>
      </c>
    </row>
    <row r="3131" spans="1:17">
      <c r="A3131" s="36" t="s">
        <v>11124</v>
      </c>
      <c r="B3131" s="36" t="str">
        <f t="shared" si="240"/>
        <v>_29907</v>
      </c>
      <c r="C3131" s="36" t="s">
        <v>4753</v>
      </c>
      <c r="D3131" s="36" t="s">
        <v>4046</v>
      </c>
      <c r="E3131" s="36" t="str">
        <f t="shared" si="241"/>
        <v>_OACAD</v>
      </c>
      <c r="F3131" s="36" t="s">
        <v>4047</v>
      </c>
      <c r="G3131" s="36" t="s">
        <v>4595</v>
      </c>
      <c r="H3131" s="36" t="str">
        <f t="shared" si="242"/>
        <v>_UNEX3</v>
      </c>
      <c r="I3131" s="36" t="s">
        <v>4596</v>
      </c>
      <c r="J3131" s="36" t="s">
        <v>4675</v>
      </c>
      <c r="K3131" s="36" t="str">
        <f t="shared" si="243"/>
        <v>_HYACD</v>
      </c>
      <c r="L3131" s="36" t="s">
        <v>4676</v>
      </c>
      <c r="M3131" s="36" t="s">
        <v>4749</v>
      </c>
      <c r="N3131" s="36" t="str">
        <f t="shared" si="244"/>
        <v>_HYUBX</v>
      </c>
      <c r="O3131" s="36" t="s">
        <v>4750</v>
      </c>
      <c r="P3131" s="36" t="s">
        <v>4751</v>
      </c>
      <c r="Q3131" s="36" t="s">
        <v>4752</v>
      </c>
    </row>
    <row r="3132" spans="1:17">
      <c r="A3132" s="36" t="s">
        <v>11125</v>
      </c>
      <c r="B3132" s="36" t="str">
        <f t="shared" si="240"/>
        <v>_29927</v>
      </c>
      <c r="C3132" s="36" t="s">
        <v>4756</v>
      </c>
      <c r="D3132" s="36" t="s">
        <v>4046</v>
      </c>
      <c r="E3132" s="36" t="str">
        <f t="shared" si="241"/>
        <v>_OACAD</v>
      </c>
      <c r="F3132" s="36" t="s">
        <v>4047</v>
      </c>
      <c r="G3132" s="36" t="s">
        <v>4595</v>
      </c>
      <c r="H3132" s="36" t="str">
        <f t="shared" si="242"/>
        <v>_UNEX3</v>
      </c>
      <c r="I3132" s="36" t="s">
        <v>4596</v>
      </c>
      <c r="J3132" s="36" t="s">
        <v>4675</v>
      </c>
      <c r="K3132" s="36" t="str">
        <f t="shared" si="243"/>
        <v>_HYACD</v>
      </c>
      <c r="L3132" s="36" t="s">
        <v>4676</v>
      </c>
      <c r="M3132" s="36" t="s">
        <v>4749</v>
      </c>
      <c r="N3132" s="36" t="str">
        <f t="shared" si="244"/>
        <v>_HYUBX</v>
      </c>
      <c r="O3132" s="36" t="s">
        <v>4750</v>
      </c>
      <c r="P3132" s="36" t="s">
        <v>4754</v>
      </c>
      <c r="Q3132" s="36" t="s">
        <v>4755</v>
      </c>
    </row>
    <row r="3133" spans="1:17">
      <c r="A3133" s="36" t="s">
        <v>11126</v>
      </c>
      <c r="B3133" s="36" t="str">
        <f t="shared" si="240"/>
        <v>_30720</v>
      </c>
      <c r="C3133" s="36" t="s">
        <v>4761</v>
      </c>
      <c r="D3133" s="36" t="s">
        <v>4046</v>
      </c>
      <c r="E3133" s="36" t="str">
        <f t="shared" si="241"/>
        <v>_OACAD</v>
      </c>
      <c r="F3133" s="36" t="s">
        <v>4047</v>
      </c>
      <c r="G3133" s="36" t="s">
        <v>4757</v>
      </c>
      <c r="H3133" s="36" t="str">
        <f t="shared" si="242"/>
        <v>_VPAPF</v>
      </c>
      <c r="I3133" s="36" t="s">
        <v>1008</v>
      </c>
      <c r="J3133" s="36" t="s">
        <v>4758</v>
      </c>
      <c r="K3133" s="36" t="str">
        <f t="shared" si="243"/>
        <v>_ENAPF</v>
      </c>
      <c r="L3133" s="36" t="s">
        <v>6573</v>
      </c>
      <c r="M3133" s="36" t="s">
        <v>4759</v>
      </c>
      <c r="N3133" s="36" t="str">
        <f t="shared" si="244"/>
        <v>_ENAPO</v>
      </c>
      <c r="O3133" s="36" t="s">
        <v>6574</v>
      </c>
      <c r="P3133" s="36" t="s">
        <v>4760</v>
      </c>
      <c r="Q3133" s="36" t="s">
        <v>6575</v>
      </c>
    </row>
    <row r="3134" spans="1:17">
      <c r="A3134" s="36" t="s">
        <v>11127</v>
      </c>
      <c r="B3134" s="36" t="str">
        <f t="shared" si="240"/>
        <v>_30722</v>
      </c>
      <c r="C3134" s="36" t="s">
        <v>6576</v>
      </c>
      <c r="D3134" s="36" t="s">
        <v>4046</v>
      </c>
      <c r="E3134" s="36" t="str">
        <f t="shared" si="241"/>
        <v>_OACAD</v>
      </c>
      <c r="F3134" s="36" t="s">
        <v>4047</v>
      </c>
      <c r="G3134" s="36" t="s">
        <v>4757</v>
      </c>
      <c r="H3134" s="36" t="str">
        <f t="shared" si="242"/>
        <v>_VPAPF</v>
      </c>
      <c r="I3134" s="36" t="s">
        <v>1008</v>
      </c>
      <c r="J3134" s="36" t="s">
        <v>4758</v>
      </c>
      <c r="K3134" s="36" t="str">
        <f t="shared" si="243"/>
        <v>_ENAPF</v>
      </c>
      <c r="L3134" s="36" t="s">
        <v>6573</v>
      </c>
      <c r="M3134" s="36" t="s">
        <v>4759</v>
      </c>
      <c r="N3134" s="36" t="str">
        <f t="shared" si="244"/>
        <v>_ENAPO</v>
      </c>
      <c r="O3134" s="36" t="s">
        <v>6574</v>
      </c>
      <c r="P3134" s="36" t="s">
        <v>4760</v>
      </c>
      <c r="Q3134" s="36" t="s">
        <v>6575</v>
      </c>
    </row>
    <row r="3135" spans="1:17">
      <c r="A3135" s="36" t="s">
        <v>11128</v>
      </c>
      <c r="B3135" s="36" t="str">
        <f t="shared" si="240"/>
        <v>_30740</v>
      </c>
      <c r="C3135" s="36" t="s">
        <v>6577</v>
      </c>
      <c r="D3135" s="36" t="s">
        <v>4046</v>
      </c>
      <c r="E3135" s="36" t="str">
        <f t="shared" si="241"/>
        <v>_OACAD</v>
      </c>
      <c r="F3135" s="36" t="s">
        <v>4047</v>
      </c>
      <c r="G3135" s="36" t="s">
        <v>4757</v>
      </c>
      <c r="H3135" s="36" t="str">
        <f t="shared" si="242"/>
        <v>_VPAPF</v>
      </c>
      <c r="I3135" s="36" t="s">
        <v>1008</v>
      </c>
      <c r="J3135" s="36" t="s">
        <v>4758</v>
      </c>
      <c r="K3135" s="36" t="str">
        <f t="shared" si="243"/>
        <v>_ENAPF</v>
      </c>
      <c r="L3135" s="36" t="s">
        <v>6573</v>
      </c>
      <c r="M3135" s="36" t="s">
        <v>4759</v>
      </c>
      <c r="N3135" s="36" t="str">
        <f t="shared" si="244"/>
        <v>_ENAPO</v>
      </c>
      <c r="O3135" s="36" t="s">
        <v>6574</v>
      </c>
      <c r="P3135" s="36" t="s">
        <v>4760</v>
      </c>
      <c r="Q3135" s="36" t="s">
        <v>6575</v>
      </c>
    </row>
    <row r="3136" spans="1:17">
      <c r="A3136" s="36" t="s">
        <v>11129</v>
      </c>
      <c r="B3136" s="36" t="str">
        <f t="shared" si="240"/>
        <v>_21425</v>
      </c>
      <c r="C3136" s="36" t="s">
        <v>4766</v>
      </c>
      <c r="D3136" s="36" t="s">
        <v>4046</v>
      </c>
      <c r="E3136" s="36" t="str">
        <f t="shared" si="241"/>
        <v>_OACAD</v>
      </c>
      <c r="F3136" s="36" t="s">
        <v>4047</v>
      </c>
      <c r="G3136" s="36" t="s">
        <v>4757</v>
      </c>
      <c r="H3136" s="36" t="str">
        <f t="shared" si="242"/>
        <v>_VPAPF</v>
      </c>
      <c r="I3136" s="36" t="s">
        <v>1008</v>
      </c>
      <c r="J3136" s="36" t="s">
        <v>4758</v>
      </c>
      <c r="K3136" s="36" t="str">
        <f t="shared" si="243"/>
        <v>_ENAPF</v>
      </c>
      <c r="L3136" s="36" t="s">
        <v>6573</v>
      </c>
      <c r="M3136" s="36" t="s">
        <v>4762</v>
      </c>
      <c r="N3136" s="36" t="str">
        <f t="shared" si="244"/>
        <v>_ENFAP</v>
      </c>
      <c r="O3136" s="36" t="s">
        <v>4763</v>
      </c>
      <c r="P3136" s="36" t="s">
        <v>4764</v>
      </c>
      <c r="Q3136" s="36" t="s">
        <v>4765</v>
      </c>
    </row>
    <row r="3137" spans="1:17">
      <c r="A3137" s="36" t="s">
        <v>11130</v>
      </c>
      <c r="B3137" s="36" t="str">
        <f t="shared" si="240"/>
        <v>_32570</v>
      </c>
      <c r="C3137" s="36" t="s">
        <v>4169</v>
      </c>
      <c r="D3137" s="36" t="s">
        <v>4046</v>
      </c>
      <c r="E3137" s="36" t="str">
        <f t="shared" si="241"/>
        <v>_OACAD</v>
      </c>
      <c r="F3137" s="36" t="s">
        <v>4047</v>
      </c>
      <c r="G3137" s="36" t="s">
        <v>4757</v>
      </c>
      <c r="H3137" s="36" t="str">
        <f t="shared" si="242"/>
        <v>_VPAPF</v>
      </c>
      <c r="I3137" s="36" t="s">
        <v>1008</v>
      </c>
      <c r="J3137" s="36" t="s">
        <v>4163</v>
      </c>
      <c r="K3137" s="36" t="str">
        <f t="shared" si="243"/>
        <v>_KCBCP</v>
      </c>
      <c r="L3137" s="36" t="s">
        <v>4164</v>
      </c>
      <c r="M3137" s="36" t="s">
        <v>4165</v>
      </c>
      <c r="N3137" s="36" t="str">
        <f t="shared" si="244"/>
        <v>_KCBC5</v>
      </c>
      <c r="O3137" s="36" t="s">
        <v>4166</v>
      </c>
      <c r="P3137" s="36" t="s">
        <v>4167</v>
      </c>
      <c r="Q3137" s="36" t="s">
        <v>4168</v>
      </c>
    </row>
    <row r="3138" spans="1:17">
      <c r="A3138" s="36" t="s">
        <v>11131</v>
      </c>
      <c r="B3138" s="36" t="str">
        <f t="shared" si="240"/>
        <v>_32645</v>
      </c>
      <c r="C3138" s="36" t="s">
        <v>7048</v>
      </c>
      <c r="D3138" s="36" t="s">
        <v>4046</v>
      </c>
      <c r="E3138" s="36" t="str">
        <f t="shared" si="241"/>
        <v>_OACAD</v>
      </c>
      <c r="F3138" s="36" t="s">
        <v>4047</v>
      </c>
      <c r="G3138" s="36" t="s">
        <v>4757</v>
      </c>
      <c r="H3138" s="36" t="str">
        <f t="shared" si="242"/>
        <v>_VPAPF</v>
      </c>
      <c r="I3138" s="36" t="s">
        <v>1008</v>
      </c>
      <c r="J3138" s="36" t="s">
        <v>6694</v>
      </c>
      <c r="K3138" s="36" t="str">
        <f t="shared" si="243"/>
        <v>_KVCAD</v>
      </c>
      <c r="L3138" s="36" t="s">
        <v>6695</v>
      </c>
      <c r="M3138" s="36" t="s">
        <v>6696</v>
      </c>
      <c r="N3138" s="36" t="str">
        <f t="shared" si="244"/>
        <v>_KVCA5</v>
      </c>
      <c r="O3138" s="36" t="s">
        <v>6697</v>
      </c>
      <c r="P3138" s="36" t="s">
        <v>6698</v>
      </c>
      <c r="Q3138" s="36" t="s">
        <v>6699</v>
      </c>
    </row>
    <row r="3139" spans="1:17">
      <c r="A3139" s="36" t="s">
        <v>11132</v>
      </c>
      <c r="B3139" s="36" t="str">
        <f t="shared" si="240"/>
        <v>_13417</v>
      </c>
      <c r="C3139" s="36" t="s">
        <v>4785</v>
      </c>
      <c r="D3139" s="36" t="s">
        <v>4046</v>
      </c>
      <c r="E3139" s="36" t="str">
        <f t="shared" si="241"/>
        <v>_OACAD</v>
      </c>
      <c r="F3139" s="36" t="s">
        <v>4047</v>
      </c>
      <c r="G3139" s="36" t="s">
        <v>4757</v>
      </c>
      <c r="H3139" s="36" t="str">
        <f t="shared" si="242"/>
        <v>_VPAPF</v>
      </c>
      <c r="I3139" s="36" t="s">
        <v>1008</v>
      </c>
      <c r="J3139" s="36" t="s">
        <v>4779</v>
      </c>
      <c r="K3139" s="36" t="str">
        <f t="shared" si="243"/>
        <v>_QRACH</v>
      </c>
      <c r="L3139" s="36" t="s">
        <v>4780</v>
      </c>
      <c r="M3139" s="36" t="s">
        <v>4781</v>
      </c>
      <c r="N3139" s="36" t="str">
        <f t="shared" si="244"/>
        <v>_QRAC5</v>
      </c>
      <c r="O3139" s="36" t="s">
        <v>4782</v>
      </c>
      <c r="P3139" s="36" t="s">
        <v>4783</v>
      </c>
      <c r="Q3139" s="36" t="s">
        <v>4784</v>
      </c>
    </row>
    <row r="3140" spans="1:17">
      <c r="A3140" s="36" t="s">
        <v>11133</v>
      </c>
      <c r="B3140" s="36" t="str">
        <f t="shared" ref="B3140:B3203" si="245">"_"&amp;A3140</f>
        <v>_20666</v>
      </c>
      <c r="C3140" s="36" t="s">
        <v>4792</v>
      </c>
      <c r="D3140" s="36" t="s">
        <v>4046</v>
      </c>
      <c r="E3140" s="36" t="str">
        <f t="shared" ref="E3140:E3203" si="246">"_"&amp;D3140</f>
        <v>_OACAD</v>
      </c>
      <c r="F3140" s="36" t="s">
        <v>4047</v>
      </c>
      <c r="G3140" s="36" t="s">
        <v>4757</v>
      </c>
      <c r="H3140" s="36" t="str">
        <f t="shared" ref="H3140:H3203" si="247">"_"&amp;G3140</f>
        <v>_VPAPF</v>
      </c>
      <c r="I3140" s="36" t="s">
        <v>1008</v>
      </c>
      <c r="J3140" s="36" t="s">
        <v>4786</v>
      </c>
      <c r="K3140" s="36" t="str">
        <f t="shared" ref="K3140:K3203" si="248">"_"&amp;J3140</f>
        <v>_UOSLC</v>
      </c>
      <c r="L3140" s="36" t="s">
        <v>4787</v>
      </c>
      <c r="M3140" s="36" t="s">
        <v>4788</v>
      </c>
      <c r="N3140" s="36" t="str">
        <f t="shared" ref="N3140:N3203" si="249">"_"&amp;M3140</f>
        <v>_UOACA</v>
      </c>
      <c r="O3140" s="36" t="s">
        <v>4789</v>
      </c>
      <c r="P3140" s="36" t="s">
        <v>4790</v>
      </c>
      <c r="Q3140" s="36" t="s">
        <v>4791</v>
      </c>
    </row>
    <row r="3141" spans="1:17">
      <c r="A3141" s="36" t="s">
        <v>11134</v>
      </c>
      <c r="B3141" s="36" t="str">
        <f t="shared" si="245"/>
        <v>_20675</v>
      </c>
      <c r="C3141" s="36" t="s">
        <v>4793</v>
      </c>
      <c r="D3141" s="36" t="s">
        <v>4046</v>
      </c>
      <c r="E3141" s="36" t="str">
        <f t="shared" si="246"/>
        <v>_OACAD</v>
      </c>
      <c r="F3141" s="36" t="s">
        <v>4047</v>
      </c>
      <c r="G3141" s="36" t="s">
        <v>4757</v>
      </c>
      <c r="H3141" s="36" t="str">
        <f t="shared" si="247"/>
        <v>_VPAPF</v>
      </c>
      <c r="I3141" s="36" t="s">
        <v>1008</v>
      </c>
      <c r="J3141" s="36" t="s">
        <v>4786</v>
      </c>
      <c r="K3141" s="36" t="str">
        <f t="shared" si="248"/>
        <v>_UOSLC</v>
      </c>
      <c r="L3141" s="36" t="s">
        <v>4787</v>
      </c>
      <c r="M3141" s="36" t="s">
        <v>4788</v>
      </c>
      <c r="N3141" s="36" t="str">
        <f t="shared" si="249"/>
        <v>_UOACA</v>
      </c>
      <c r="O3141" s="36" t="s">
        <v>4789</v>
      </c>
      <c r="P3141" s="36" t="s">
        <v>4790</v>
      </c>
      <c r="Q3141" s="36" t="s">
        <v>4791</v>
      </c>
    </row>
    <row r="3142" spans="1:17">
      <c r="A3142" s="36" t="s">
        <v>11135</v>
      </c>
      <c r="B3142" s="36" t="str">
        <f t="shared" si="245"/>
        <v>_20684</v>
      </c>
      <c r="C3142" s="36" t="s">
        <v>4794</v>
      </c>
      <c r="D3142" s="36" t="s">
        <v>4046</v>
      </c>
      <c r="E3142" s="36" t="str">
        <f t="shared" si="246"/>
        <v>_OACAD</v>
      </c>
      <c r="F3142" s="36" t="s">
        <v>4047</v>
      </c>
      <c r="G3142" s="36" t="s">
        <v>4757</v>
      </c>
      <c r="H3142" s="36" t="str">
        <f t="shared" si="247"/>
        <v>_VPAPF</v>
      </c>
      <c r="I3142" s="36" t="s">
        <v>1008</v>
      </c>
      <c r="J3142" s="36" t="s">
        <v>4786</v>
      </c>
      <c r="K3142" s="36" t="str">
        <f t="shared" si="248"/>
        <v>_UOSLC</v>
      </c>
      <c r="L3142" s="36" t="s">
        <v>4787</v>
      </c>
      <c r="M3142" s="36" t="s">
        <v>4788</v>
      </c>
      <c r="N3142" s="36" t="str">
        <f t="shared" si="249"/>
        <v>_UOACA</v>
      </c>
      <c r="O3142" s="36" t="s">
        <v>4789</v>
      </c>
      <c r="P3142" s="36" t="s">
        <v>4790</v>
      </c>
      <c r="Q3142" s="36" t="s">
        <v>4791</v>
      </c>
    </row>
    <row r="3143" spans="1:17">
      <c r="A3143" s="36" t="s">
        <v>11136</v>
      </c>
      <c r="B3143" s="36" t="str">
        <f t="shared" si="245"/>
        <v>_20696</v>
      </c>
      <c r="C3143" s="36" t="s">
        <v>4795</v>
      </c>
      <c r="D3143" s="36" t="s">
        <v>4046</v>
      </c>
      <c r="E3143" s="36" t="str">
        <f t="shared" si="246"/>
        <v>_OACAD</v>
      </c>
      <c r="F3143" s="36" t="s">
        <v>4047</v>
      </c>
      <c r="G3143" s="36" t="s">
        <v>4757</v>
      </c>
      <c r="H3143" s="36" t="str">
        <f t="shared" si="247"/>
        <v>_VPAPF</v>
      </c>
      <c r="I3143" s="36" t="s">
        <v>1008</v>
      </c>
      <c r="J3143" s="36" t="s">
        <v>4786</v>
      </c>
      <c r="K3143" s="36" t="str">
        <f t="shared" si="248"/>
        <v>_UOSLC</v>
      </c>
      <c r="L3143" s="36" t="s">
        <v>4787</v>
      </c>
      <c r="M3143" s="36" t="s">
        <v>4788</v>
      </c>
      <c r="N3143" s="36" t="str">
        <f t="shared" si="249"/>
        <v>_UOACA</v>
      </c>
      <c r="O3143" s="36" t="s">
        <v>4789</v>
      </c>
      <c r="P3143" s="36" t="s">
        <v>4790</v>
      </c>
      <c r="Q3143" s="36" t="s">
        <v>4791</v>
      </c>
    </row>
    <row r="3144" spans="1:17">
      <c r="A3144" s="36" t="s">
        <v>11137</v>
      </c>
      <c r="B3144" s="36" t="str">
        <f t="shared" si="245"/>
        <v>_20720</v>
      </c>
      <c r="C3144" s="36" t="s">
        <v>4796</v>
      </c>
      <c r="D3144" s="36" t="s">
        <v>4046</v>
      </c>
      <c r="E3144" s="36" t="str">
        <f t="shared" si="246"/>
        <v>_OACAD</v>
      </c>
      <c r="F3144" s="36" t="s">
        <v>4047</v>
      </c>
      <c r="G3144" s="36" t="s">
        <v>4757</v>
      </c>
      <c r="H3144" s="36" t="str">
        <f t="shared" si="247"/>
        <v>_VPAPF</v>
      </c>
      <c r="I3144" s="36" t="s">
        <v>1008</v>
      </c>
      <c r="J3144" s="36" t="s">
        <v>4786</v>
      </c>
      <c r="K3144" s="36" t="str">
        <f t="shared" si="248"/>
        <v>_UOSLC</v>
      </c>
      <c r="L3144" s="36" t="s">
        <v>4787</v>
      </c>
      <c r="M3144" s="36" t="s">
        <v>4788</v>
      </c>
      <c r="N3144" s="36" t="str">
        <f t="shared" si="249"/>
        <v>_UOACA</v>
      </c>
      <c r="O3144" s="36" t="s">
        <v>4789</v>
      </c>
      <c r="P3144" s="36" t="s">
        <v>4790</v>
      </c>
      <c r="Q3144" s="36" t="s">
        <v>4791</v>
      </c>
    </row>
    <row r="3145" spans="1:17">
      <c r="A3145" s="36" t="s">
        <v>11138</v>
      </c>
      <c r="B3145" s="36" t="str">
        <f t="shared" si="245"/>
        <v>_20729</v>
      </c>
      <c r="C3145" s="36" t="s">
        <v>4797</v>
      </c>
      <c r="D3145" s="36" t="s">
        <v>4046</v>
      </c>
      <c r="E3145" s="36" t="str">
        <f t="shared" si="246"/>
        <v>_OACAD</v>
      </c>
      <c r="F3145" s="36" t="s">
        <v>4047</v>
      </c>
      <c r="G3145" s="36" t="s">
        <v>4757</v>
      </c>
      <c r="H3145" s="36" t="str">
        <f t="shared" si="247"/>
        <v>_VPAPF</v>
      </c>
      <c r="I3145" s="36" t="s">
        <v>1008</v>
      </c>
      <c r="J3145" s="36" t="s">
        <v>4786</v>
      </c>
      <c r="K3145" s="36" t="str">
        <f t="shared" si="248"/>
        <v>_UOSLC</v>
      </c>
      <c r="L3145" s="36" t="s">
        <v>4787</v>
      </c>
      <c r="M3145" s="36" t="s">
        <v>4788</v>
      </c>
      <c r="N3145" s="36" t="str">
        <f t="shared" si="249"/>
        <v>_UOACA</v>
      </c>
      <c r="O3145" s="36" t="s">
        <v>4789</v>
      </c>
      <c r="P3145" s="36" t="s">
        <v>4790</v>
      </c>
      <c r="Q3145" s="36" t="s">
        <v>4791</v>
      </c>
    </row>
    <row r="3146" spans="1:17">
      <c r="A3146" s="36" t="s">
        <v>11139</v>
      </c>
      <c r="B3146" s="36" t="str">
        <f t="shared" si="245"/>
        <v>_20607</v>
      </c>
      <c r="C3146" s="36" t="s">
        <v>4802</v>
      </c>
      <c r="D3146" s="36" t="s">
        <v>4046</v>
      </c>
      <c r="E3146" s="36" t="str">
        <f t="shared" si="246"/>
        <v>_OACAD</v>
      </c>
      <c r="F3146" s="36" t="s">
        <v>4047</v>
      </c>
      <c r="G3146" s="36" t="s">
        <v>4757</v>
      </c>
      <c r="H3146" s="36" t="str">
        <f t="shared" si="247"/>
        <v>_VPAPF</v>
      </c>
      <c r="I3146" s="36" t="s">
        <v>1008</v>
      </c>
      <c r="J3146" s="36" t="s">
        <v>4786</v>
      </c>
      <c r="K3146" s="36" t="str">
        <f t="shared" si="248"/>
        <v>_UOSLC</v>
      </c>
      <c r="L3146" s="36" t="s">
        <v>4787</v>
      </c>
      <c r="M3146" s="36" t="s">
        <v>4798</v>
      </c>
      <c r="N3146" s="36" t="str">
        <f t="shared" si="249"/>
        <v>_UOGAD</v>
      </c>
      <c r="O3146" s="36" t="s">
        <v>4799</v>
      </c>
      <c r="P3146" s="36" t="s">
        <v>4800</v>
      </c>
      <c r="Q3146" s="36" t="s">
        <v>4801</v>
      </c>
    </row>
    <row r="3147" spans="1:17">
      <c r="A3147" s="36" t="s">
        <v>11140</v>
      </c>
      <c r="B3147" s="36" t="str">
        <f t="shared" si="245"/>
        <v>_20608</v>
      </c>
      <c r="C3147" s="36" t="s">
        <v>4803</v>
      </c>
      <c r="D3147" s="36" t="s">
        <v>4046</v>
      </c>
      <c r="E3147" s="36" t="str">
        <f t="shared" si="246"/>
        <v>_OACAD</v>
      </c>
      <c r="F3147" s="36" t="s">
        <v>4047</v>
      </c>
      <c r="G3147" s="36" t="s">
        <v>4757</v>
      </c>
      <c r="H3147" s="36" t="str">
        <f t="shared" si="247"/>
        <v>_VPAPF</v>
      </c>
      <c r="I3147" s="36" t="s">
        <v>1008</v>
      </c>
      <c r="J3147" s="36" t="s">
        <v>4786</v>
      </c>
      <c r="K3147" s="36" t="str">
        <f t="shared" si="248"/>
        <v>_UOSLC</v>
      </c>
      <c r="L3147" s="36" t="s">
        <v>4787</v>
      </c>
      <c r="M3147" s="36" t="s">
        <v>4798</v>
      </c>
      <c r="N3147" s="36" t="str">
        <f t="shared" si="249"/>
        <v>_UOGAD</v>
      </c>
      <c r="O3147" s="36" t="s">
        <v>4799</v>
      </c>
      <c r="P3147" s="36" t="s">
        <v>4800</v>
      </c>
      <c r="Q3147" s="36" t="s">
        <v>4801</v>
      </c>
    </row>
    <row r="3148" spans="1:17">
      <c r="A3148" s="36" t="s">
        <v>11141</v>
      </c>
      <c r="B3148" s="36" t="str">
        <f t="shared" si="245"/>
        <v>_20651</v>
      </c>
      <c r="C3148" s="36" t="s">
        <v>4804</v>
      </c>
      <c r="D3148" s="36" t="s">
        <v>4046</v>
      </c>
      <c r="E3148" s="36" t="str">
        <f t="shared" si="246"/>
        <v>_OACAD</v>
      </c>
      <c r="F3148" s="36" t="s">
        <v>4047</v>
      </c>
      <c r="G3148" s="36" t="s">
        <v>4757</v>
      </c>
      <c r="H3148" s="36" t="str">
        <f t="shared" si="247"/>
        <v>_VPAPF</v>
      </c>
      <c r="I3148" s="36" t="s">
        <v>1008</v>
      </c>
      <c r="J3148" s="36" t="s">
        <v>4786</v>
      </c>
      <c r="K3148" s="36" t="str">
        <f t="shared" si="248"/>
        <v>_UOSLC</v>
      </c>
      <c r="L3148" s="36" t="s">
        <v>4787</v>
      </c>
      <c r="M3148" s="36" t="s">
        <v>4798</v>
      </c>
      <c r="N3148" s="36" t="str">
        <f t="shared" si="249"/>
        <v>_UOGAD</v>
      </c>
      <c r="O3148" s="36" t="s">
        <v>4799</v>
      </c>
      <c r="P3148" s="36" t="s">
        <v>4800</v>
      </c>
      <c r="Q3148" s="36" t="s">
        <v>4801</v>
      </c>
    </row>
    <row r="3149" spans="1:17">
      <c r="A3149" s="36" t="s">
        <v>11142</v>
      </c>
      <c r="B3149" s="36" t="str">
        <f t="shared" si="245"/>
        <v>_20611</v>
      </c>
      <c r="C3149" s="36" t="s">
        <v>4809</v>
      </c>
      <c r="D3149" s="36" t="s">
        <v>4046</v>
      </c>
      <c r="E3149" s="36" t="str">
        <f t="shared" si="246"/>
        <v>_OACAD</v>
      </c>
      <c r="F3149" s="36" t="s">
        <v>4047</v>
      </c>
      <c r="G3149" s="36" t="s">
        <v>4757</v>
      </c>
      <c r="H3149" s="36" t="str">
        <f t="shared" si="247"/>
        <v>_VPAPF</v>
      </c>
      <c r="I3149" s="36" t="s">
        <v>1008</v>
      </c>
      <c r="J3149" s="36" t="s">
        <v>4786</v>
      </c>
      <c r="K3149" s="36" t="str">
        <f t="shared" si="248"/>
        <v>_UOSLC</v>
      </c>
      <c r="L3149" s="36" t="s">
        <v>4787</v>
      </c>
      <c r="M3149" s="36" t="s">
        <v>4805</v>
      </c>
      <c r="N3149" s="36" t="str">
        <f t="shared" si="249"/>
        <v>_UOSUM</v>
      </c>
      <c r="O3149" s="36" t="s">
        <v>4806</v>
      </c>
      <c r="P3149" s="36" t="s">
        <v>4807</v>
      </c>
      <c r="Q3149" s="36" t="s">
        <v>4808</v>
      </c>
    </row>
    <row r="3150" spans="1:17">
      <c r="A3150" s="36" t="s">
        <v>11143</v>
      </c>
      <c r="B3150" s="36" t="str">
        <f t="shared" si="245"/>
        <v>_20612</v>
      </c>
      <c r="C3150" s="36" t="s">
        <v>4810</v>
      </c>
      <c r="D3150" s="36" t="s">
        <v>4046</v>
      </c>
      <c r="E3150" s="36" t="str">
        <f t="shared" si="246"/>
        <v>_OACAD</v>
      </c>
      <c r="F3150" s="36" t="s">
        <v>4047</v>
      </c>
      <c r="G3150" s="36" t="s">
        <v>4757</v>
      </c>
      <c r="H3150" s="36" t="str">
        <f t="shared" si="247"/>
        <v>_VPAPF</v>
      </c>
      <c r="I3150" s="36" t="s">
        <v>1008</v>
      </c>
      <c r="J3150" s="36" t="s">
        <v>4786</v>
      </c>
      <c r="K3150" s="36" t="str">
        <f t="shared" si="248"/>
        <v>_UOSLC</v>
      </c>
      <c r="L3150" s="36" t="s">
        <v>4787</v>
      </c>
      <c r="M3150" s="36" t="s">
        <v>4805</v>
      </c>
      <c r="N3150" s="36" t="str">
        <f t="shared" si="249"/>
        <v>_UOSUM</v>
      </c>
      <c r="O3150" s="36" t="s">
        <v>4806</v>
      </c>
      <c r="P3150" s="36" t="s">
        <v>4807</v>
      </c>
      <c r="Q3150" s="36" t="s">
        <v>4808</v>
      </c>
    </row>
    <row r="3151" spans="1:17">
      <c r="A3151" s="36" t="s">
        <v>11144</v>
      </c>
      <c r="B3151" s="36" t="str">
        <f t="shared" si="245"/>
        <v>_20614</v>
      </c>
      <c r="C3151" s="36" t="s">
        <v>4811</v>
      </c>
      <c r="D3151" s="36" t="s">
        <v>4046</v>
      </c>
      <c r="E3151" s="36" t="str">
        <f t="shared" si="246"/>
        <v>_OACAD</v>
      </c>
      <c r="F3151" s="36" t="s">
        <v>4047</v>
      </c>
      <c r="G3151" s="36" t="s">
        <v>4757</v>
      </c>
      <c r="H3151" s="36" t="str">
        <f t="shared" si="247"/>
        <v>_VPAPF</v>
      </c>
      <c r="I3151" s="36" t="s">
        <v>1008</v>
      </c>
      <c r="J3151" s="36" t="s">
        <v>4786</v>
      </c>
      <c r="K3151" s="36" t="str">
        <f t="shared" si="248"/>
        <v>_UOSLC</v>
      </c>
      <c r="L3151" s="36" t="s">
        <v>4787</v>
      </c>
      <c r="M3151" s="36" t="s">
        <v>4805</v>
      </c>
      <c r="N3151" s="36" t="str">
        <f t="shared" si="249"/>
        <v>_UOSUM</v>
      </c>
      <c r="O3151" s="36" t="s">
        <v>4806</v>
      </c>
      <c r="P3151" s="36" t="s">
        <v>4807</v>
      </c>
      <c r="Q3151" s="36" t="s">
        <v>4808</v>
      </c>
    </row>
    <row r="3152" spans="1:17">
      <c r="A3152" s="36" t="s">
        <v>11145</v>
      </c>
      <c r="B3152" s="36" t="str">
        <f t="shared" si="245"/>
        <v>_20930</v>
      </c>
      <c r="C3152" s="36" t="s">
        <v>7486</v>
      </c>
      <c r="D3152" s="36" t="s">
        <v>4046</v>
      </c>
      <c r="E3152" s="36" t="str">
        <f t="shared" si="246"/>
        <v>_OACAD</v>
      </c>
      <c r="F3152" s="36" t="s">
        <v>4047</v>
      </c>
      <c r="G3152" s="36" t="s">
        <v>4757</v>
      </c>
      <c r="H3152" s="36" t="str">
        <f t="shared" si="247"/>
        <v>_VPAPF</v>
      </c>
      <c r="I3152" s="36" t="s">
        <v>1008</v>
      </c>
      <c r="J3152" s="36" t="s">
        <v>4812</v>
      </c>
      <c r="K3152" s="36" t="str">
        <f t="shared" si="248"/>
        <v>_URMED</v>
      </c>
      <c r="L3152" s="36" t="s">
        <v>4813</v>
      </c>
      <c r="M3152" s="36" t="s">
        <v>7482</v>
      </c>
      <c r="N3152" s="36" t="str">
        <f t="shared" si="249"/>
        <v>_URCTO</v>
      </c>
      <c r="O3152" s="36" t="s">
        <v>7483</v>
      </c>
      <c r="P3152" s="36" t="s">
        <v>7484</v>
      </c>
      <c r="Q3152" s="36" t="s">
        <v>7485</v>
      </c>
    </row>
    <row r="3153" spans="1:17">
      <c r="A3153" s="36" t="s">
        <v>11146</v>
      </c>
      <c r="B3153" s="36" t="str">
        <f t="shared" si="245"/>
        <v>_26228</v>
      </c>
      <c r="C3153" s="36" t="s">
        <v>7384</v>
      </c>
      <c r="D3153" s="36" t="s">
        <v>4046</v>
      </c>
      <c r="E3153" s="36" t="str">
        <f t="shared" si="246"/>
        <v>_OACAD</v>
      </c>
      <c r="F3153" s="36" t="s">
        <v>4047</v>
      </c>
      <c r="G3153" s="36" t="s">
        <v>4757</v>
      </c>
      <c r="H3153" s="36" t="str">
        <f t="shared" si="247"/>
        <v>_VPAPF</v>
      </c>
      <c r="I3153" s="36" t="s">
        <v>1008</v>
      </c>
      <c r="J3153" s="36" t="s">
        <v>4812</v>
      </c>
      <c r="K3153" s="36" t="str">
        <f t="shared" si="248"/>
        <v>_URMED</v>
      </c>
      <c r="L3153" s="36" t="s">
        <v>4813</v>
      </c>
      <c r="M3153" s="36" t="s">
        <v>7482</v>
      </c>
      <c r="N3153" s="36" t="str">
        <f t="shared" si="249"/>
        <v>_URCTO</v>
      </c>
      <c r="O3153" s="36" t="s">
        <v>7483</v>
      </c>
      <c r="P3153" s="36" t="s">
        <v>7484</v>
      </c>
      <c r="Q3153" s="36" t="s">
        <v>7485</v>
      </c>
    </row>
    <row r="3154" spans="1:17">
      <c r="A3154" s="36" t="s">
        <v>11147</v>
      </c>
      <c r="B3154" s="36" t="str">
        <f t="shared" si="245"/>
        <v>_32525</v>
      </c>
      <c r="C3154" s="36" t="s">
        <v>7491</v>
      </c>
      <c r="D3154" s="36" t="s">
        <v>4046</v>
      </c>
      <c r="E3154" s="36" t="str">
        <f t="shared" si="246"/>
        <v>_OACAD</v>
      </c>
      <c r="F3154" s="36" t="s">
        <v>4047</v>
      </c>
      <c r="G3154" s="36" t="s">
        <v>4757</v>
      </c>
      <c r="H3154" s="36" t="str">
        <f t="shared" si="247"/>
        <v>_VPAPF</v>
      </c>
      <c r="I3154" s="36" t="s">
        <v>1008</v>
      </c>
      <c r="J3154" s="36" t="s">
        <v>4812</v>
      </c>
      <c r="K3154" s="36" t="str">
        <f t="shared" si="248"/>
        <v>_URMED</v>
      </c>
      <c r="L3154" s="36" t="s">
        <v>4813</v>
      </c>
      <c r="M3154" s="36" t="s">
        <v>7487</v>
      </c>
      <c r="N3154" s="36" t="str">
        <f t="shared" si="249"/>
        <v>_URDLS</v>
      </c>
      <c r="O3154" s="36" t="s">
        <v>7488</v>
      </c>
      <c r="P3154" s="36" t="s">
        <v>7489</v>
      </c>
      <c r="Q3154" s="36" t="s">
        <v>7490</v>
      </c>
    </row>
    <row r="3155" spans="1:17">
      <c r="A3155" s="36" t="s">
        <v>11148</v>
      </c>
      <c r="B3155" s="36" t="str">
        <f t="shared" si="245"/>
        <v>_32615</v>
      </c>
      <c r="C3155" s="36" t="s">
        <v>7492</v>
      </c>
      <c r="D3155" s="36" t="s">
        <v>4046</v>
      </c>
      <c r="E3155" s="36" t="str">
        <f t="shared" si="246"/>
        <v>_OACAD</v>
      </c>
      <c r="F3155" s="36" t="s">
        <v>4047</v>
      </c>
      <c r="G3155" s="36" t="s">
        <v>4757</v>
      </c>
      <c r="H3155" s="36" t="str">
        <f t="shared" si="247"/>
        <v>_VPAPF</v>
      </c>
      <c r="I3155" s="36" t="s">
        <v>1008</v>
      </c>
      <c r="J3155" s="36" t="s">
        <v>4812</v>
      </c>
      <c r="K3155" s="36" t="str">
        <f t="shared" si="248"/>
        <v>_URMED</v>
      </c>
      <c r="L3155" s="36" t="s">
        <v>4813</v>
      </c>
      <c r="M3155" s="36" t="s">
        <v>7487</v>
      </c>
      <c r="N3155" s="36" t="str">
        <f t="shared" si="249"/>
        <v>_URDLS</v>
      </c>
      <c r="O3155" s="36" t="s">
        <v>7488</v>
      </c>
      <c r="P3155" s="36" t="s">
        <v>7489</v>
      </c>
      <c r="Q3155" s="36" t="s">
        <v>7490</v>
      </c>
    </row>
    <row r="3156" spans="1:17">
      <c r="A3156" s="36" t="s">
        <v>11149</v>
      </c>
      <c r="B3156" s="36" t="str">
        <f t="shared" si="245"/>
        <v>_32620</v>
      </c>
      <c r="C3156" s="36" t="s">
        <v>7495</v>
      </c>
      <c r="D3156" s="36" t="s">
        <v>4046</v>
      </c>
      <c r="E3156" s="36" t="str">
        <f t="shared" si="246"/>
        <v>_OACAD</v>
      </c>
      <c r="F3156" s="36" t="s">
        <v>4047</v>
      </c>
      <c r="G3156" s="36" t="s">
        <v>4757</v>
      </c>
      <c r="H3156" s="36" t="str">
        <f t="shared" si="247"/>
        <v>_VPAPF</v>
      </c>
      <c r="I3156" s="36" t="s">
        <v>1008</v>
      </c>
      <c r="J3156" s="36" t="s">
        <v>4812</v>
      </c>
      <c r="K3156" s="36" t="str">
        <f t="shared" si="248"/>
        <v>_URMED</v>
      </c>
      <c r="L3156" s="36" t="s">
        <v>4813</v>
      </c>
      <c r="M3156" s="36" t="s">
        <v>7487</v>
      </c>
      <c r="N3156" s="36" t="str">
        <f t="shared" si="249"/>
        <v>_URDLS</v>
      </c>
      <c r="O3156" s="36" t="s">
        <v>7488</v>
      </c>
      <c r="P3156" s="36" t="s">
        <v>7493</v>
      </c>
      <c r="Q3156" s="36" t="s">
        <v>7494</v>
      </c>
    </row>
    <row r="3157" spans="1:17">
      <c r="A3157" s="36" t="s">
        <v>11150</v>
      </c>
      <c r="B3157" s="36" t="str">
        <f t="shared" si="245"/>
        <v>_20910</v>
      </c>
      <c r="C3157" s="36" t="s">
        <v>4818</v>
      </c>
      <c r="D3157" s="36" t="s">
        <v>4046</v>
      </c>
      <c r="E3157" s="36" t="str">
        <f t="shared" si="246"/>
        <v>_OACAD</v>
      </c>
      <c r="F3157" s="36" t="s">
        <v>4047</v>
      </c>
      <c r="G3157" s="36" t="s">
        <v>4757</v>
      </c>
      <c r="H3157" s="36" t="str">
        <f t="shared" si="247"/>
        <v>_VPAPF</v>
      </c>
      <c r="I3157" s="36" t="s">
        <v>1008</v>
      </c>
      <c r="J3157" s="36" t="s">
        <v>4812</v>
      </c>
      <c r="K3157" s="36" t="str">
        <f t="shared" si="248"/>
        <v>_URMED</v>
      </c>
      <c r="L3157" s="36" t="s">
        <v>4813</v>
      </c>
      <c r="M3157" s="36" t="s">
        <v>4814</v>
      </c>
      <c r="N3157" s="36" t="str">
        <f t="shared" si="249"/>
        <v>_URKAL</v>
      </c>
      <c r="O3157" s="36" t="s">
        <v>4815</v>
      </c>
      <c r="P3157" s="36" t="s">
        <v>4816</v>
      </c>
      <c r="Q3157" s="36" t="s">
        <v>4817</v>
      </c>
    </row>
    <row r="3158" spans="1:17">
      <c r="A3158" s="36" t="s">
        <v>11151</v>
      </c>
      <c r="B3158" s="36" t="str">
        <f t="shared" si="245"/>
        <v>_20924</v>
      </c>
      <c r="C3158" s="36" t="s">
        <v>4819</v>
      </c>
      <c r="D3158" s="36" t="s">
        <v>4046</v>
      </c>
      <c r="E3158" s="36" t="str">
        <f t="shared" si="246"/>
        <v>_OACAD</v>
      </c>
      <c r="F3158" s="36" t="s">
        <v>4047</v>
      </c>
      <c r="G3158" s="36" t="s">
        <v>4757</v>
      </c>
      <c r="H3158" s="36" t="str">
        <f t="shared" si="247"/>
        <v>_VPAPF</v>
      </c>
      <c r="I3158" s="36" t="s">
        <v>1008</v>
      </c>
      <c r="J3158" s="36" t="s">
        <v>4812</v>
      </c>
      <c r="K3158" s="36" t="str">
        <f t="shared" si="248"/>
        <v>_URMED</v>
      </c>
      <c r="L3158" s="36" t="s">
        <v>4813</v>
      </c>
      <c r="M3158" s="36" t="s">
        <v>4814</v>
      </c>
      <c r="N3158" s="36" t="str">
        <f t="shared" si="249"/>
        <v>_URKAL</v>
      </c>
      <c r="O3158" s="36" t="s">
        <v>4815</v>
      </c>
      <c r="P3158" s="36" t="s">
        <v>4816</v>
      </c>
      <c r="Q3158" s="36" t="s">
        <v>4817</v>
      </c>
    </row>
    <row r="3159" spans="1:17">
      <c r="A3159" s="36" t="s">
        <v>11152</v>
      </c>
      <c r="B3159" s="36" t="str">
        <f t="shared" si="245"/>
        <v>_26225</v>
      </c>
      <c r="C3159" s="36" t="s">
        <v>7381</v>
      </c>
      <c r="D3159" s="36" t="s">
        <v>4046</v>
      </c>
      <c r="E3159" s="36" t="str">
        <f t="shared" si="246"/>
        <v>_OACAD</v>
      </c>
      <c r="F3159" s="36" t="s">
        <v>4047</v>
      </c>
      <c r="G3159" s="36" t="s">
        <v>4757</v>
      </c>
      <c r="H3159" s="36" t="str">
        <f t="shared" si="247"/>
        <v>_VPAPF</v>
      </c>
      <c r="I3159" s="36" t="s">
        <v>1008</v>
      </c>
      <c r="J3159" s="36" t="s">
        <v>4812</v>
      </c>
      <c r="K3159" s="36" t="str">
        <f t="shared" si="248"/>
        <v>_URMED</v>
      </c>
      <c r="L3159" s="36" t="s">
        <v>4813</v>
      </c>
      <c r="M3159" s="36" t="s">
        <v>7380</v>
      </c>
      <c r="N3159" s="36" t="str">
        <f t="shared" si="249"/>
        <v>_URRIN</v>
      </c>
      <c r="O3159" s="36" t="s">
        <v>808</v>
      </c>
      <c r="P3159" s="36" t="s">
        <v>7383</v>
      </c>
      <c r="Q3159" s="36" t="s">
        <v>809</v>
      </c>
    </row>
    <row r="3160" spans="1:17">
      <c r="A3160" s="36" t="s">
        <v>11153</v>
      </c>
      <c r="B3160" s="36" t="str">
        <f t="shared" si="245"/>
        <v>_26226</v>
      </c>
      <c r="C3160" s="36" t="s">
        <v>7382</v>
      </c>
      <c r="D3160" s="36" t="s">
        <v>4046</v>
      </c>
      <c r="E3160" s="36" t="str">
        <f t="shared" si="246"/>
        <v>_OACAD</v>
      </c>
      <c r="F3160" s="36" t="s">
        <v>4047</v>
      </c>
      <c r="G3160" s="36" t="s">
        <v>4757</v>
      </c>
      <c r="H3160" s="36" t="str">
        <f t="shared" si="247"/>
        <v>_VPAPF</v>
      </c>
      <c r="I3160" s="36" t="s">
        <v>1008</v>
      </c>
      <c r="J3160" s="36" t="s">
        <v>4812</v>
      </c>
      <c r="K3160" s="36" t="str">
        <f t="shared" si="248"/>
        <v>_URMED</v>
      </c>
      <c r="L3160" s="36" t="s">
        <v>4813</v>
      </c>
      <c r="M3160" s="36" t="s">
        <v>7380</v>
      </c>
      <c r="N3160" s="36" t="str">
        <f t="shared" si="249"/>
        <v>_URRIN</v>
      </c>
      <c r="O3160" s="36" t="s">
        <v>808</v>
      </c>
      <c r="P3160" s="36" t="s">
        <v>7383</v>
      </c>
      <c r="Q3160" s="36" t="s">
        <v>809</v>
      </c>
    </row>
    <row r="3161" spans="1:17">
      <c r="A3161" s="36" t="s">
        <v>11154</v>
      </c>
      <c r="B3161" s="36" t="str">
        <f t="shared" si="245"/>
        <v>_26229</v>
      </c>
      <c r="C3161" s="36" t="s">
        <v>7385</v>
      </c>
      <c r="D3161" s="36" t="s">
        <v>4046</v>
      </c>
      <c r="E3161" s="36" t="str">
        <f t="shared" si="246"/>
        <v>_OACAD</v>
      </c>
      <c r="F3161" s="36" t="s">
        <v>4047</v>
      </c>
      <c r="G3161" s="36" t="s">
        <v>4757</v>
      </c>
      <c r="H3161" s="36" t="str">
        <f t="shared" si="247"/>
        <v>_VPAPF</v>
      </c>
      <c r="I3161" s="36" t="s">
        <v>1008</v>
      </c>
      <c r="J3161" s="36" t="s">
        <v>4812</v>
      </c>
      <c r="K3161" s="36" t="str">
        <f t="shared" si="248"/>
        <v>_URMED</v>
      </c>
      <c r="L3161" s="36" t="s">
        <v>4813</v>
      </c>
      <c r="M3161" s="36" t="s">
        <v>7380</v>
      </c>
      <c r="N3161" s="36" t="str">
        <f t="shared" si="249"/>
        <v>_URRIN</v>
      </c>
      <c r="O3161" s="36" t="s">
        <v>808</v>
      </c>
      <c r="P3161" s="36" t="s">
        <v>7383</v>
      </c>
      <c r="Q3161" s="36" t="s">
        <v>809</v>
      </c>
    </row>
    <row r="3162" spans="1:17">
      <c r="A3162" s="36" t="s">
        <v>11155</v>
      </c>
      <c r="B3162" s="36" t="str">
        <f t="shared" si="245"/>
        <v>_26230</v>
      </c>
      <c r="C3162" s="36" t="s">
        <v>7386</v>
      </c>
      <c r="D3162" s="36" t="s">
        <v>4046</v>
      </c>
      <c r="E3162" s="36" t="str">
        <f t="shared" si="246"/>
        <v>_OACAD</v>
      </c>
      <c r="F3162" s="36" t="s">
        <v>4047</v>
      </c>
      <c r="G3162" s="36" t="s">
        <v>4757</v>
      </c>
      <c r="H3162" s="36" t="str">
        <f t="shared" si="247"/>
        <v>_VPAPF</v>
      </c>
      <c r="I3162" s="36" t="s">
        <v>1008</v>
      </c>
      <c r="J3162" s="36" t="s">
        <v>4812</v>
      </c>
      <c r="K3162" s="36" t="str">
        <f t="shared" si="248"/>
        <v>_URMED</v>
      </c>
      <c r="L3162" s="36" t="s">
        <v>4813</v>
      </c>
      <c r="M3162" s="36" t="s">
        <v>7380</v>
      </c>
      <c r="N3162" s="36" t="str">
        <f t="shared" si="249"/>
        <v>_URRIN</v>
      </c>
      <c r="O3162" s="36" t="s">
        <v>808</v>
      </c>
      <c r="P3162" s="36" t="s">
        <v>7383</v>
      </c>
      <c r="Q3162" s="36" t="s">
        <v>809</v>
      </c>
    </row>
    <row r="3163" spans="1:17">
      <c r="A3163" s="36" t="s">
        <v>11156</v>
      </c>
      <c r="B3163" s="36" t="str">
        <f t="shared" si="245"/>
        <v>_26234</v>
      </c>
      <c r="C3163" s="36" t="s">
        <v>7387</v>
      </c>
      <c r="D3163" s="36" t="s">
        <v>4046</v>
      </c>
      <c r="E3163" s="36" t="str">
        <f t="shared" si="246"/>
        <v>_OACAD</v>
      </c>
      <c r="F3163" s="36" t="s">
        <v>4047</v>
      </c>
      <c r="G3163" s="36" t="s">
        <v>4757</v>
      </c>
      <c r="H3163" s="36" t="str">
        <f t="shared" si="247"/>
        <v>_VPAPF</v>
      </c>
      <c r="I3163" s="36" t="s">
        <v>1008</v>
      </c>
      <c r="J3163" s="36" t="s">
        <v>4812</v>
      </c>
      <c r="K3163" s="36" t="str">
        <f t="shared" si="248"/>
        <v>_URMED</v>
      </c>
      <c r="L3163" s="36" t="s">
        <v>4813</v>
      </c>
      <c r="M3163" s="36" t="s">
        <v>7380</v>
      </c>
      <c r="N3163" s="36" t="str">
        <f t="shared" si="249"/>
        <v>_URRIN</v>
      </c>
      <c r="O3163" s="36" t="s">
        <v>808</v>
      </c>
      <c r="P3163" s="36" t="s">
        <v>7383</v>
      </c>
      <c r="Q3163" s="36" t="s">
        <v>809</v>
      </c>
    </row>
    <row r="3164" spans="1:17">
      <c r="A3164" s="36" t="s">
        <v>11157</v>
      </c>
      <c r="B3164" s="36" t="str">
        <f t="shared" si="245"/>
        <v>_26335</v>
      </c>
      <c r="C3164" s="36" t="s">
        <v>7388</v>
      </c>
      <c r="D3164" s="36" t="s">
        <v>4046</v>
      </c>
      <c r="E3164" s="36" t="str">
        <f t="shared" si="246"/>
        <v>_OACAD</v>
      </c>
      <c r="F3164" s="36" t="s">
        <v>4047</v>
      </c>
      <c r="G3164" s="36" t="s">
        <v>4757</v>
      </c>
      <c r="H3164" s="36" t="str">
        <f t="shared" si="247"/>
        <v>_VPAPF</v>
      </c>
      <c r="I3164" s="36" t="s">
        <v>1008</v>
      </c>
      <c r="J3164" s="36" t="s">
        <v>4812</v>
      </c>
      <c r="K3164" s="36" t="str">
        <f t="shared" si="248"/>
        <v>_URMED</v>
      </c>
      <c r="L3164" s="36" t="s">
        <v>4813</v>
      </c>
      <c r="M3164" s="36" t="s">
        <v>7380</v>
      </c>
      <c r="N3164" s="36" t="str">
        <f t="shared" si="249"/>
        <v>_URRIN</v>
      </c>
      <c r="O3164" s="36" t="s">
        <v>808</v>
      </c>
      <c r="P3164" s="36" t="s">
        <v>7383</v>
      </c>
      <c r="Q3164" s="36" t="s">
        <v>809</v>
      </c>
    </row>
    <row r="3165" spans="1:17">
      <c r="A3165" s="36" t="s">
        <v>11158</v>
      </c>
      <c r="B3165" s="36" t="str">
        <f t="shared" si="245"/>
        <v>_26390</v>
      </c>
      <c r="C3165" s="36" t="s">
        <v>7389</v>
      </c>
      <c r="D3165" s="36" t="s">
        <v>4046</v>
      </c>
      <c r="E3165" s="36" t="str">
        <f t="shared" si="246"/>
        <v>_OACAD</v>
      </c>
      <c r="F3165" s="36" t="s">
        <v>4047</v>
      </c>
      <c r="G3165" s="36" t="s">
        <v>4757</v>
      </c>
      <c r="H3165" s="36" t="str">
        <f t="shared" si="247"/>
        <v>_VPAPF</v>
      </c>
      <c r="I3165" s="36" t="s">
        <v>1008</v>
      </c>
      <c r="J3165" s="36" t="s">
        <v>4812</v>
      </c>
      <c r="K3165" s="36" t="str">
        <f t="shared" si="248"/>
        <v>_URMED</v>
      </c>
      <c r="L3165" s="36" t="s">
        <v>4813</v>
      </c>
      <c r="M3165" s="36" t="s">
        <v>7380</v>
      </c>
      <c r="N3165" s="36" t="str">
        <f t="shared" si="249"/>
        <v>_URRIN</v>
      </c>
      <c r="O3165" s="36" t="s">
        <v>808</v>
      </c>
      <c r="P3165" s="36" t="s">
        <v>7383</v>
      </c>
      <c r="Q3165" s="36" t="s">
        <v>809</v>
      </c>
    </row>
    <row r="3166" spans="1:17">
      <c r="A3166" s="36" t="s">
        <v>11159</v>
      </c>
      <c r="B3166" s="36" t="str">
        <f t="shared" si="245"/>
        <v>_20932</v>
      </c>
      <c r="C3166" s="36" t="s">
        <v>4824</v>
      </c>
      <c r="D3166" s="36" t="s">
        <v>4046</v>
      </c>
      <c r="E3166" s="36" t="str">
        <f t="shared" si="246"/>
        <v>_OACAD</v>
      </c>
      <c r="F3166" s="36" t="s">
        <v>4047</v>
      </c>
      <c r="G3166" s="36" t="s">
        <v>4757</v>
      </c>
      <c r="H3166" s="36" t="str">
        <f t="shared" si="247"/>
        <v>_VPAPF</v>
      </c>
      <c r="I3166" s="36" t="s">
        <v>1008</v>
      </c>
      <c r="J3166" s="36" t="s">
        <v>4812</v>
      </c>
      <c r="K3166" s="36" t="str">
        <f t="shared" si="248"/>
        <v>_URMED</v>
      </c>
      <c r="L3166" s="36" t="s">
        <v>4813</v>
      </c>
      <c r="M3166" s="36" t="s">
        <v>4820</v>
      </c>
      <c r="N3166" s="36" t="str">
        <f t="shared" si="249"/>
        <v>_URSET</v>
      </c>
      <c r="O3166" s="36" t="s">
        <v>4821</v>
      </c>
      <c r="P3166" s="36" t="s">
        <v>4822</v>
      </c>
      <c r="Q3166" s="36" t="s">
        <v>4823</v>
      </c>
    </row>
    <row r="3167" spans="1:17">
      <c r="A3167" s="36" t="s">
        <v>11160</v>
      </c>
      <c r="B3167" s="36" t="str">
        <f t="shared" si="245"/>
        <v>_20934</v>
      </c>
      <c r="C3167" s="36" t="s">
        <v>4825</v>
      </c>
      <c r="D3167" s="36" t="s">
        <v>4046</v>
      </c>
      <c r="E3167" s="36" t="str">
        <f t="shared" si="246"/>
        <v>_OACAD</v>
      </c>
      <c r="F3167" s="36" t="s">
        <v>4047</v>
      </c>
      <c r="G3167" s="36" t="s">
        <v>4757</v>
      </c>
      <c r="H3167" s="36" t="str">
        <f t="shared" si="247"/>
        <v>_VPAPF</v>
      </c>
      <c r="I3167" s="36" t="s">
        <v>1008</v>
      </c>
      <c r="J3167" s="36" t="s">
        <v>4812</v>
      </c>
      <c r="K3167" s="36" t="str">
        <f t="shared" si="248"/>
        <v>_URMED</v>
      </c>
      <c r="L3167" s="36" t="s">
        <v>4813</v>
      </c>
      <c r="M3167" s="36" t="s">
        <v>4820</v>
      </c>
      <c r="N3167" s="36" t="str">
        <f t="shared" si="249"/>
        <v>_URSET</v>
      </c>
      <c r="O3167" s="36" t="s">
        <v>4821</v>
      </c>
      <c r="P3167" s="36" t="s">
        <v>4822</v>
      </c>
      <c r="Q3167" s="36" t="s">
        <v>4823</v>
      </c>
    </row>
    <row r="3168" spans="1:17">
      <c r="A3168" s="36" t="s">
        <v>11161</v>
      </c>
      <c r="B3168" s="36" t="str">
        <f t="shared" si="245"/>
        <v>_20938</v>
      </c>
      <c r="C3168" s="36" t="s">
        <v>4828</v>
      </c>
      <c r="D3168" s="36" t="s">
        <v>4046</v>
      </c>
      <c r="E3168" s="36" t="str">
        <f t="shared" si="246"/>
        <v>_OACAD</v>
      </c>
      <c r="F3168" s="36" t="s">
        <v>4047</v>
      </c>
      <c r="G3168" s="36" t="s">
        <v>4757</v>
      </c>
      <c r="H3168" s="36" t="str">
        <f t="shared" si="247"/>
        <v>_VPAPF</v>
      </c>
      <c r="I3168" s="36" t="s">
        <v>1008</v>
      </c>
      <c r="J3168" s="36" t="s">
        <v>4812</v>
      </c>
      <c r="K3168" s="36" t="str">
        <f t="shared" si="248"/>
        <v>_URMED</v>
      </c>
      <c r="L3168" s="36" t="s">
        <v>4813</v>
      </c>
      <c r="M3168" s="36" t="s">
        <v>4820</v>
      </c>
      <c r="N3168" s="36" t="str">
        <f t="shared" si="249"/>
        <v>_URSET</v>
      </c>
      <c r="O3168" s="36" t="s">
        <v>4821</v>
      </c>
      <c r="P3168" s="36" t="s">
        <v>4822</v>
      </c>
      <c r="Q3168" s="36" t="s">
        <v>4823</v>
      </c>
    </row>
    <row r="3169" spans="1:17">
      <c r="A3169" s="36" t="s">
        <v>11162</v>
      </c>
      <c r="B3169" s="36" t="str">
        <f t="shared" si="245"/>
        <v>_20943</v>
      </c>
      <c r="C3169" s="36" t="s">
        <v>4830</v>
      </c>
      <c r="D3169" s="36" t="s">
        <v>4046</v>
      </c>
      <c r="E3169" s="36" t="str">
        <f t="shared" si="246"/>
        <v>_OACAD</v>
      </c>
      <c r="F3169" s="36" t="s">
        <v>4047</v>
      </c>
      <c r="G3169" s="36" t="s">
        <v>4757</v>
      </c>
      <c r="H3169" s="36" t="str">
        <f t="shared" si="247"/>
        <v>_VPAPF</v>
      </c>
      <c r="I3169" s="36" t="s">
        <v>1008</v>
      </c>
      <c r="J3169" s="36" t="s">
        <v>4812</v>
      </c>
      <c r="K3169" s="36" t="str">
        <f t="shared" si="248"/>
        <v>_URMED</v>
      </c>
      <c r="L3169" s="36" t="s">
        <v>4813</v>
      </c>
      <c r="M3169" s="36" t="s">
        <v>4820</v>
      </c>
      <c r="N3169" s="36" t="str">
        <f t="shared" si="249"/>
        <v>_URSET</v>
      </c>
      <c r="O3169" s="36" t="s">
        <v>4821</v>
      </c>
      <c r="P3169" s="36" t="s">
        <v>4822</v>
      </c>
      <c r="Q3169" s="36" t="s">
        <v>4823</v>
      </c>
    </row>
    <row r="3170" spans="1:17">
      <c r="A3170" s="36" t="s">
        <v>11163</v>
      </c>
      <c r="B3170" s="36" t="str">
        <f t="shared" si="245"/>
        <v>_20958</v>
      </c>
      <c r="C3170" s="36" t="s">
        <v>6397</v>
      </c>
      <c r="D3170" s="36" t="s">
        <v>4046</v>
      </c>
      <c r="E3170" s="36" t="str">
        <f t="shared" si="246"/>
        <v>_OACAD</v>
      </c>
      <c r="F3170" s="36" t="s">
        <v>4047</v>
      </c>
      <c r="G3170" s="36" t="s">
        <v>4757</v>
      </c>
      <c r="H3170" s="36" t="str">
        <f t="shared" si="247"/>
        <v>_VPAPF</v>
      </c>
      <c r="I3170" s="36" t="s">
        <v>1008</v>
      </c>
      <c r="J3170" s="36" t="s">
        <v>4812</v>
      </c>
      <c r="K3170" s="36" t="str">
        <f t="shared" si="248"/>
        <v>_URMED</v>
      </c>
      <c r="L3170" s="36" t="s">
        <v>4813</v>
      </c>
      <c r="M3170" s="36" t="s">
        <v>4820</v>
      </c>
      <c r="N3170" s="36" t="str">
        <f t="shared" si="249"/>
        <v>_URSET</v>
      </c>
      <c r="O3170" s="36" t="s">
        <v>4821</v>
      </c>
      <c r="P3170" s="36" t="s">
        <v>4822</v>
      </c>
      <c r="Q3170" s="36" t="s">
        <v>4823</v>
      </c>
    </row>
    <row r="3171" spans="1:17">
      <c r="A3171" s="36" t="s">
        <v>11164</v>
      </c>
      <c r="B3171" s="36" t="str">
        <f t="shared" si="245"/>
        <v>_20959</v>
      </c>
      <c r="C3171" s="36" t="s">
        <v>4826</v>
      </c>
      <c r="D3171" s="36" t="s">
        <v>4046</v>
      </c>
      <c r="E3171" s="36" t="str">
        <f t="shared" si="246"/>
        <v>_OACAD</v>
      </c>
      <c r="F3171" s="36" t="s">
        <v>4047</v>
      </c>
      <c r="G3171" s="36" t="s">
        <v>4757</v>
      </c>
      <c r="H3171" s="36" t="str">
        <f t="shared" si="247"/>
        <v>_VPAPF</v>
      </c>
      <c r="I3171" s="36" t="s">
        <v>1008</v>
      </c>
      <c r="J3171" s="36" t="s">
        <v>4812</v>
      </c>
      <c r="K3171" s="36" t="str">
        <f t="shared" si="248"/>
        <v>_URMED</v>
      </c>
      <c r="L3171" s="36" t="s">
        <v>4813</v>
      </c>
      <c r="M3171" s="36" t="s">
        <v>4820</v>
      </c>
      <c r="N3171" s="36" t="str">
        <f t="shared" si="249"/>
        <v>_URSET</v>
      </c>
      <c r="O3171" s="36" t="s">
        <v>4821</v>
      </c>
      <c r="P3171" s="36" t="s">
        <v>4822</v>
      </c>
      <c r="Q3171" s="36" t="s">
        <v>4823</v>
      </c>
    </row>
    <row r="3172" spans="1:17">
      <c r="A3172" s="36" t="s">
        <v>11165</v>
      </c>
      <c r="B3172" s="36" t="str">
        <f t="shared" si="245"/>
        <v>_20961</v>
      </c>
      <c r="C3172" s="36" t="s">
        <v>4827</v>
      </c>
      <c r="D3172" s="36" t="s">
        <v>4046</v>
      </c>
      <c r="E3172" s="36" t="str">
        <f t="shared" si="246"/>
        <v>_OACAD</v>
      </c>
      <c r="F3172" s="36" t="s">
        <v>4047</v>
      </c>
      <c r="G3172" s="36" t="s">
        <v>4757</v>
      </c>
      <c r="H3172" s="36" t="str">
        <f t="shared" si="247"/>
        <v>_VPAPF</v>
      </c>
      <c r="I3172" s="36" t="s">
        <v>1008</v>
      </c>
      <c r="J3172" s="36" t="s">
        <v>4812</v>
      </c>
      <c r="K3172" s="36" t="str">
        <f t="shared" si="248"/>
        <v>_URMED</v>
      </c>
      <c r="L3172" s="36" t="s">
        <v>4813</v>
      </c>
      <c r="M3172" s="36" t="s">
        <v>4820</v>
      </c>
      <c r="N3172" s="36" t="str">
        <f t="shared" si="249"/>
        <v>_URSET</v>
      </c>
      <c r="O3172" s="36" t="s">
        <v>4821</v>
      </c>
      <c r="P3172" s="36" t="s">
        <v>4822</v>
      </c>
      <c r="Q3172" s="36" t="s">
        <v>4823</v>
      </c>
    </row>
    <row r="3173" spans="1:17">
      <c r="A3173" s="36" t="s">
        <v>11166</v>
      </c>
      <c r="B3173" s="36" t="str">
        <f t="shared" si="245"/>
        <v>_26453</v>
      </c>
      <c r="C3173" s="36" t="s">
        <v>4829</v>
      </c>
      <c r="D3173" s="36" t="s">
        <v>4046</v>
      </c>
      <c r="E3173" s="36" t="str">
        <f t="shared" si="246"/>
        <v>_OACAD</v>
      </c>
      <c r="F3173" s="36" t="s">
        <v>4047</v>
      </c>
      <c r="G3173" s="36" t="s">
        <v>4757</v>
      </c>
      <c r="H3173" s="36" t="str">
        <f t="shared" si="247"/>
        <v>_VPAPF</v>
      </c>
      <c r="I3173" s="36" t="s">
        <v>1008</v>
      </c>
      <c r="J3173" s="36" t="s">
        <v>4812</v>
      </c>
      <c r="K3173" s="36" t="str">
        <f t="shared" si="248"/>
        <v>_URMED</v>
      </c>
      <c r="L3173" s="36" t="s">
        <v>4813</v>
      </c>
      <c r="M3173" s="36" t="s">
        <v>4820</v>
      </c>
      <c r="N3173" s="36" t="str">
        <f t="shared" si="249"/>
        <v>_URSET</v>
      </c>
      <c r="O3173" s="36" t="s">
        <v>4821</v>
      </c>
      <c r="P3173" s="36" t="s">
        <v>4822</v>
      </c>
      <c r="Q3173" s="36" t="s">
        <v>4823</v>
      </c>
    </row>
    <row r="3174" spans="1:17">
      <c r="A3174" s="36" t="s">
        <v>11167</v>
      </c>
      <c r="B3174" s="36" t="str">
        <f t="shared" si="245"/>
        <v>_26730</v>
      </c>
      <c r="C3174" s="36" t="s">
        <v>4832</v>
      </c>
      <c r="D3174" s="36" t="s">
        <v>4046</v>
      </c>
      <c r="E3174" s="36" t="str">
        <f t="shared" si="246"/>
        <v>_OACAD</v>
      </c>
      <c r="F3174" s="36" t="s">
        <v>4047</v>
      </c>
      <c r="G3174" s="36" t="s">
        <v>4757</v>
      </c>
      <c r="H3174" s="36" t="str">
        <f t="shared" si="247"/>
        <v>_VPAPF</v>
      </c>
      <c r="I3174" s="36" t="s">
        <v>1008</v>
      </c>
      <c r="J3174" s="36" t="s">
        <v>4812</v>
      </c>
      <c r="K3174" s="36" t="str">
        <f t="shared" si="248"/>
        <v>_URMED</v>
      </c>
      <c r="L3174" s="36" t="s">
        <v>4813</v>
      </c>
      <c r="M3174" s="36" t="s">
        <v>4820</v>
      </c>
      <c r="N3174" s="36" t="str">
        <f t="shared" si="249"/>
        <v>_URSET</v>
      </c>
      <c r="O3174" s="36" t="s">
        <v>4821</v>
      </c>
      <c r="P3174" s="36" t="s">
        <v>4822</v>
      </c>
      <c r="Q3174" s="36" t="s">
        <v>4823</v>
      </c>
    </row>
    <row r="3175" spans="1:17">
      <c r="A3175" s="36" t="s">
        <v>11168</v>
      </c>
      <c r="B3175" s="36" t="str">
        <f t="shared" si="245"/>
        <v>_26731</v>
      </c>
      <c r="C3175" s="36" t="s">
        <v>4831</v>
      </c>
      <c r="D3175" s="36" t="s">
        <v>4046</v>
      </c>
      <c r="E3175" s="36" t="str">
        <f t="shared" si="246"/>
        <v>_OACAD</v>
      </c>
      <c r="F3175" s="36" t="s">
        <v>4047</v>
      </c>
      <c r="G3175" s="36" t="s">
        <v>4757</v>
      </c>
      <c r="H3175" s="36" t="str">
        <f t="shared" si="247"/>
        <v>_VPAPF</v>
      </c>
      <c r="I3175" s="36" t="s">
        <v>1008</v>
      </c>
      <c r="J3175" s="36" t="s">
        <v>4812</v>
      </c>
      <c r="K3175" s="36" t="str">
        <f t="shared" si="248"/>
        <v>_URMED</v>
      </c>
      <c r="L3175" s="36" t="s">
        <v>4813</v>
      </c>
      <c r="M3175" s="36" t="s">
        <v>4820</v>
      </c>
      <c r="N3175" s="36" t="str">
        <f t="shared" si="249"/>
        <v>_URSET</v>
      </c>
      <c r="O3175" s="36" t="s">
        <v>4821</v>
      </c>
      <c r="P3175" s="36" t="s">
        <v>4822</v>
      </c>
      <c r="Q3175" s="36" t="s">
        <v>4823</v>
      </c>
    </row>
    <row r="3176" spans="1:17">
      <c r="A3176" s="36" t="s">
        <v>11169</v>
      </c>
      <c r="B3176" s="36" t="str">
        <f t="shared" si="245"/>
        <v>_26732</v>
      </c>
      <c r="C3176" s="36" t="s">
        <v>6399</v>
      </c>
      <c r="D3176" s="36" t="s">
        <v>4046</v>
      </c>
      <c r="E3176" s="36" t="str">
        <f t="shared" si="246"/>
        <v>_OACAD</v>
      </c>
      <c r="F3176" s="36" t="s">
        <v>4047</v>
      </c>
      <c r="G3176" s="36" t="s">
        <v>4757</v>
      </c>
      <c r="H3176" s="36" t="str">
        <f t="shared" si="247"/>
        <v>_VPAPF</v>
      </c>
      <c r="I3176" s="36" t="s">
        <v>1008</v>
      </c>
      <c r="J3176" s="36" t="s">
        <v>4812</v>
      </c>
      <c r="K3176" s="36" t="str">
        <f t="shared" si="248"/>
        <v>_URMED</v>
      </c>
      <c r="L3176" s="36" t="s">
        <v>4813</v>
      </c>
      <c r="M3176" s="36" t="s">
        <v>4820</v>
      </c>
      <c r="N3176" s="36" t="str">
        <f t="shared" si="249"/>
        <v>_URSET</v>
      </c>
      <c r="O3176" s="36" t="s">
        <v>4821</v>
      </c>
      <c r="P3176" s="36" t="s">
        <v>4822</v>
      </c>
      <c r="Q3176" s="36" t="s">
        <v>4823</v>
      </c>
    </row>
    <row r="3177" spans="1:17">
      <c r="A3177" s="36" t="s">
        <v>11170</v>
      </c>
      <c r="B3177" s="36" t="str">
        <f t="shared" si="245"/>
        <v>_26733</v>
      </c>
      <c r="C3177" s="36" t="s">
        <v>6398</v>
      </c>
      <c r="D3177" s="36" t="s">
        <v>4046</v>
      </c>
      <c r="E3177" s="36" t="str">
        <f t="shared" si="246"/>
        <v>_OACAD</v>
      </c>
      <c r="F3177" s="36" t="s">
        <v>4047</v>
      </c>
      <c r="G3177" s="36" t="s">
        <v>4757</v>
      </c>
      <c r="H3177" s="36" t="str">
        <f t="shared" si="247"/>
        <v>_VPAPF</v>
      </c>
      <c r="I3177" s="36" t="s">
        <v>1008</v>
      </c>
      <c r="J3177" s="36" t="s">
        <v>4812</v>
      </c>
      <c r="K3177" s="36" t="str">
        <f t="shared" si="248"/>
        <v>_URMED</v>
      </c>
      <c r="L3177" s="36" t="s">
        <v>4813</v>
      </c>
      <c r="M3177" s="36" t="s">
        <v>4820</v>
      </c>
      <c r="N3177" s="36" t="str">
        <f t="shared" si="249"/>
        <v>_URSET</v>
      </c>
      <c r="O3177" s="36" t="s">
        <v>4821</v>
      </c>
      <c r="P3177" s="36" t="s">
        <v>4822</v>
      </c>
      <c r="Q3177" s="36" t="s">
        <v>4823</v>
      </c>
    </row>
    <row r="3178" spans="1:17">
      <c r="A3178" s="36" t="s">
        <v>11171</v>
      </c>
      <c r="B3178" s="36" t="str">
        <f t="shared" si="245"/>
        <v>_20963</v>
      </c>
      <c r="C3178" s="36" t="s">
        <v>7500</v>
      </c>
      <c r="D3178" s="36" t="s">
        <v>4046</v>
      </c>
      <c r="E3178" s="36" t="str">
        <f t="shared" si="246"/>
        <v>_OACAD</v>
      </c>
      <c r="F3178" s="36" t="s">
        <v>4047</v>
      </c>
      <c r="G3178" s="36" t="s">
        <v>4757</v>
      </c>
      <c r="H3178" s="36" t="str">
        <f t="shared" si="247"/>
        <v>_VPAPF</v>
      </c>
      <c r="I3178" s="36" t="s">
        <v>1008</v>
      </c>
      <c r="J3178" s="36" t="s">
        <v>4812</v>
      </c>
      <c r="K3178" s="36" t="str">
        <f t="shared" si="248"/>
        <v>_URMED</v>
      </c>
      <c r="L3178" s="36" t="s">
        <v>4813</v>
      </c>
      <c r="M3178" s="36" t="s">
        <v>7496</v>
      </c>
      <c r="N3178" s="36" t="str">
        <f t="shared" si="249"/>
        <v>_URTLF</v>
      </c>
      <c r="O3178" s="36" t="s">
        <v>7497</v>
      </c>
      <c r="P3178" s="36" t="s">
        <v>7498</v>
      </c>
      <c r="Q3178" s="36" t="s">
        <v>7499</v>
      </c>
    </row>
    <row r="3179" spans="1:17">
      <c r="A3179" s="36" t="s">
        <v>11172</v>
      </c>
      <c r="B3179" s="36" t="str">
        <f t="shared" si="245"/>
        <v>_30307</v>
      </c>
      <c r="C3179" s="36" t="s">
        <v>7503</v>
      </c>
      <c r="D3179" s="36" t="s">
        <v>4046</v>
      </c>
      <c r="E3179" s="36" t="str">
        <f t="shared" si="246"/>
        <v>_OACAD</v>
      </c>
      <c r="F3179" s="36" t="s">
        <v>4047</v>
      </c>
      <c r="G3179" s="36" t="s">
        <v>4757</v>
      </c>
      <c r="H3179" s="36" t="str">
        <f t="shared" si="247"/>
        <v>_VPAPF</v>
      </c>
      <c r="I3179" s="36" t="s">
        <v>1008</v>
      </c>
      <c r="J3179" s="36" t="s">
        <v>4812</v>
      </c>
      <c r="K3179" s="36" t="str">
        <f t="shared" si="248"/>
        <v>_URMED</v>
      </c>
      <c r="L3179" s="36" t="s">
        <v>4813</v>
      </c>
      <c r="M3179" s="36" t="s">
        <v>7496</v>
      </c>
      <c r="N3179" s="36" t="str">
        <f t="shared" si="249"/>
        <v>_URTLF</v>
      </c>
      <c r="O3179" s="36" t="s">
        <v>7497</v>
      </c>
      <c r="P3179" s="36" t="s">
        <v>7501</v>
      </c>
      <c r="Q3179" s="36" t="s">
        <v>7502</v>
      </c>
    </row>
    <row r="3180" spans="1:17">
      <c r="A3180" s="36" t="s">
        <v>11173</v>
      </c>
      <c r="B3180" s="36" t="str">
        <f t="shared" si="245"/>
        <v>_30310</v>
      </c>
      <c r="C3180" s="36" t="s">
        <v>7504</v>
      </c>
      <c r="D3180" s="36" t="s">
        <v>4046</v>
      </c>
      <c r="E3180" s="36" t="str">
        <f t="shared" si="246"/>
        <v>_OACAD</v>
      </c>
      <c r="F3180" s="36" t="s">
        <v>4047</v>
      </c>
      <c r="G3180" s="36" t="s">
        <v>4757</v>
      </c>
      <c r="H3180" s="36" t="str">
        <f t="shared" si="247"/>
        <v>_VPAPF</v>
      </c>
      <c r="I3180" s="36" t="s">
        <v>1008</v>
      </c>
      <c r="J3180" s="36" t="s">
        <v>4812</v>
      </c>
      <c r="K3180" s="36" t="str">
        <f t="shared" si="248"/>
        <v>_URMED</v>
      </c>
      <c r="L3180" s="36" t="s">
        <v>4813</v>
      </c>
      <c r="M3180" s="36" t="s">
        <v>7496</v>
      </c>
      <c r="N3180" s="36" t="str">
        <f t="shared" si="249"/>
        <v>_URTLF</v>
      </c>
      <c r="O3180" s="36" t="s">
        <v>7497</v>
      </c>
      <c r="P3180" s="36" t="s">
        <v>7501</v>
      </c>
      <c r="Q3180" s="36" t="s">
        <v>7502</v>
      </c>
    </row>
    <row r="3181" spans="1:17">
      <c r="A3181" s="36" t="s">
        <v>11174</v>
      </c>
      <c r="B3181" s="36" t="str">
        <f t="shared" si="245"/>
        <v>_30311</v>
      </c>
      <c r="C3181" s="36" t="s">
        <v>7505</v>
      </c>
      <c r="D3181" s="36" t="s">
        <v>4046</v>
      </c>
      <c r="E3181" s="36" t="str">
        <f t="shared" si="246"/>
        <v>_OACAD</v>
      </c>
      <c r="F3181" s="36" t="s">
        <v>4047</v>
      </c>
      <c r="G3181" s="36" t="s">
        <v>4757</v>
      </c>
      <c r="H3181" s="36" t="str">
        <f t="shared" si="247"/>
        <v>_VPAPF</v>
      </c>
      <c r="I3181" s="36" t="s">
        <v>1008</v>
      </c>
      <c r="J3181" s="36" t="s">
        <v>4812</v>
      </c>
      <c r="K3181" s="36" t="str">
        <f t="shared" si="248"/>
        <v>_URMED</v>
      </c>
      <c r="L3181" s="36" t="s">
        <v>4813</v>
      </c>
      <c r="M3181" s="36" t="s">
        <v>7496</v>
      </c>
      <c r="N3181" s="36" t="str">
        <f t="shared" si="249"/>
        <v>_URTLF</v>
      </c>
      <c r="O3181" s="36" t="s">
        <v>7497</v>
      </c>
      <c r="P3181" s="36" t="s">
        <v>7501</v>
      </c>
      <c r="Q3181" s="36" t="s">
        <v>7502</v>
      </c>
    </row>
    <row r="3182" spans="1:17">
      <c r="A3182" s="36" t="s">
        <v>11175</v>
      </c>
      <c r="B3182" s="36" t="str">
        <f t="shared" si="245"/>
        <v>_30314</v>
      </c>
      <c r="C3182" s="36" t="s">
        <v>7506</v>
      </c>
      <c r="D3182" s="36" t="s">
        <v>4046</v>
      </c>
      <c r="E3182" s="36" t="str">
        <f t="shared" si="246"/>
        <v>_OACAD</v>
      </c>
      <c r="F3182" s="36" t="s">
        <v>4047</v>
      </c>
      <c r="G3182" s="36" t="s">
        <v>4757</v>
      </c>
      <c r="H3182" s="36" t="str">
        <f t="shared" si="247"/>
        <v>_VPAPF</v>
      </c>
      <c r="I3182" s="36" t="s">
        <v>1008</v>
      </c>
      <c r="J3182" s="36" t="s">
        <v>4812</v>
      </c>
      <c r="K3182" s="36" t="str">
        <f t="shared" si="248"/>
        <v>_URMED</v>
      </c>
      <c r="L3182" s="36" t="s">
        <v>4813</v>
      </c>
      <c r="M3182" s="36" t="s">
        <v>7496</v>
      </c>
      <c r="N3182" s="36" t="str">
        <f t="shared" si="249"/>
        <v>_URTLF</v>
      </c>
      <c r="O3182" s="36" t="s">
        <v>7497</v>
      </c>
      <c r="P3182" s="36" t="s">
        <v>7501</v>
      </c>
      <c r="Q3182" s="36" t="s">
        <v>7502</v>
      </c>
    </row>
    <row r="3183" spans="1:17">
      <c r="A3183" s="36" t="s">
        <v>11176</v>
      </c>
      <c r="B3183" s="36" t="str">
        <f t="shared" si="245"/>
        <v>_20414</v>
      </c>
      <c r="C3183" s="36" t="s">
        <v>4839</v>
      </c>
      <c r="D3183" s="36" t="s">
        <v>4046</v>
      </c>
      <c r="E3183" s="36" t="str">
        <f t="shared" si="246"/>
        <v>_OACAD</v>
      </c>
      <c r="F3183" s="36" t="s">
        <v>4047</v>
      </c>
      <c r="G3183" s="36" t="s">
        <v>4757</v>
      </c>
      <c r="H3183" s="36" t="str">
        <f t="shared" si="247"/>
        <v>_VPAPF</v>
      </c>
      <c r="I3183" s="36" t="s">
        <v>1008</v>
      </c>
      <c r="J3183" s="36" t="s">
        <v>4833</v>
      </c>
      <c r="K3183" s="36" t="str">
        <f t="shared" si="248"/>
        <v>_UWASC</v>
      </c>
      <c r="L3183" s="36" t="s">
        <v>4834</v>
      </c>
      <c r="M3183" s="36" t="s">
        <v>4835</v>
      </c>
      <c r="N3183" s="36" t="str">
        <f t="shared" si="249"/>
        <v>_UWSAA</v>
      </c>
      <c r="O3183" s="36" t="s">
        <v>4836</v>
      </c>
      <c r="P3183" s="36" t="s">
        <v>4837</v>
      </c>
      <c r="Q3183" s="36" t="s">
        <v>4838</v>
      </c>
    </row>
    <row r="3184" spans="1:17">
      <c r="A3184" s="36" t="s">
        <v>11177</v>
      </c>
      <c r="B3184" s="36" t="str">
        <f t="shared" si="245"/>
        <v>_20415</v>
      </c>
      <c r="C3184" s="36" t="s">
        <v>4840</v>
      </c>
      <c r="D3184" s="36" t="s">
        <v>4046</v>
      </c>
      <c r="E3184" s="36" t="str">
        <f t="shared" si="246"/>
        <v>_OACAD</v>
      </c>
      <c r="F3184" s="36" t="s">
        <v>4047</v>
      </c>
      <c r="G3184" s="36" t="s">
        <v>4757</v>
      </c>
      <c r="H3184" s="36" t="str">
        <f t="shared" si="247"/>
        <v>_VPAPF</v>
      </c>
      <c r="I3184" s="36" t="s">
        <v>1008</v>
      </c>
      <c r="J3184" s="36" t="s">
        <v>4833</v>
      </c>
      <c r="K3184" s="36" t="str">
        <f t="shared" si="248"/>
        <v>_UWASC</v>
      </c>
      <c r="L3184" s="36" t="s">
        <v>4834</v>
      </c>
      <c r="M3184" s="36" t="s">
        <v>4835</v>
      </c>
      <c r="N3184" s="36" t="str">
        <f t="shared" si="249"/>
        <v>_UWSAA</v>
      </c>
      <c r="O3184" s="36" t="s">
        <v>4836</v>
      </c>
      <c r="P3184" s="36" t="s">
        <v>4837</v>
      </c>
      <c r="Q3184" s="36" t="s">
        <v>4838</v>
      </c>
    </row>
    <row r="3185" spans="1:17">
      <c r="A3185" s="36" t="s">
        <v>11178</v>
      </c>
      <c r="B3185" s="36" t="str">
        <f t="shared" si="245"/>
        <v>_20416</v>
      </c>
      <c r="C3185" s="36" t="s">
        <v>4845</v>
      </c>
      <c r="D3185" s="36" t="s">
        <v>4046</v>
      </c>
      <c r="E3185" s="36" t="str">
        <f t="shared" si="246"/>
        <v>_OACAD</v>
      </c>
      <c r="F3185" s="36" t="s">
        <v>4047</v>
      </c>
      <c r="G3185" s="36" t="s">
        <v>4757</v>
      </c>
      <c r="H3185" s="36" t="str">
        <f t="shared" si="247"/>
        <v>_VPAPF</v>
      </c>
      <c r="I3185" s="36" t="s">
        <v>1008</v>
      </c>
      <c r="J3185" s="36" t="s">
        <v>4833</v>
      </c>
      <c r="K3185" s="36" t="str">
        <f t="shared" si="248"/>
        <v>_UWASC</v>
      </c>
      <c r="L3185" s="36" t="s">
        <v>4834</v>
      </c>
      <c r="M3185" s="36" t="s">
        <v>4841</v>
      </c>
      <c r="N3185" s="36" t="str">
        <f t="shared" si="249"/>
        <v>_UWSAG</v>
      </c>
      <c r="O3185" s="36" t="s">
        <v>4842</v>
      </c>
      <c r="P3185" s="36" t="s">
        <v>4843</v>
      </c>
      <c r="Q3185" s="36" t="s">
        <v>4844</v>
      </c>
    </row>
    <row r="3186" spans="1:17">
      <c r="A3186" s="36" t="s">
        <v>11179</v>
      </c>
      <c r="B3186" s="36" t="str">
        <f t="shared" si="245"/>
        <v>_20413</v>
      </c>
      <c r="C3186" s="36" t="s">
        <v>4850</v>
      </c>
      <c r="D3186" s="36" t="s">
        <v>4046</v>
      </c>
      <c r="E3186" s="36" t="str">
        <f t="shared" si="246"/>
        <v>_OACAD</v>
      </c>
      <c r="F3186" s="36" t="s">
        <v>4047</v>
      </c>
      <c r="G3186" s="36" t="s">
        <v>4757</v>
      </c>
      <c r="H3186" s="36" t="str">
        <f t="shared" si="247"/>
        <v>_VPAPF</v>
      </c>
      <c r="I3186" s="36" t="s">
        <v>1008</v>
      </c>
      <c r="J3186" s="36" t="s">
        <v>4833</v>
      </c>
      <c r="K3186" s="36" t="str">
        <f t="shared" si="248"/>
        <v>_UWASC</v>
      </c>
      <c r="L3186" s="36" t="s">
        <v>4834</v>
      </c>
      <c r="M3186" s="36" t="s">
        <v>4846</v>
      </c>
      <c r="N3186" s="36" t="str">
        <f t="shared" si="249"/>
        <v>_UWTPG</v>
      </c>
      <c r="O3186" s="36" t="s">
        <v>4847</v>
      </c>
      <c r="P3186" s="36" t="s">
        <v>4848</v>
      </c>
      <c r="Q3186" s="36" t="s">
        <v>4849</v>
      </c>
    </row>
    <row r="3187" spans="1:17">
      <c r="A3187" s="36" t="s">
        <v>11180</v>
      </c>
      <c r="B3187" s="36" t="str">
        <f t="shared" si="245"/>
        <v>_25965</v>
      </c>
      <c r="C3187" s="36" t="s">
        <v>4859</v>
      </c>
      <c r="D3187" s="36" t="s">
        <v>4046</v>
      </c>
      <c r="E3187" s="36" t="str">
        <f t="shared" si="246"/>
        <v>_OACAD</v>
      </c>
      <c r="F3187" s="36" t="s">
        <v>4047</v>
      </c>
      <c r="G3187" s="36" t="s">
        <v>4851</v>
      </c>
      <c r="H3187" s="36" t="str">
        <f t="shared" si="247"/>
        <v>_VR1GD</v>
      </c>
      <c r="I3187" s="36" t="s">
        <v>4852</v>
      </c>
      <c r="J3187" s="36" t="s">
        <v>4853</v>
      </c>
      <c r="K3187" s="36" t="str">
        <f t="shared" si="248"/>
        <v>_OLGDD</v>
      </c>
      <c r="L3187" s="36" t="s">
        <v>4854</v>
      </c>
      <c r="M3187" s="36" t="s">
        <v>4855</v>
      </c>
      <c r="N3187" s="36" t="str">
        <f t="shared" si="249"/>
        <v>_OLDNS</v>
      </c>
      <c r="O3187" s="36" t="s">
        <v>4856</v>
      </c>
      <c r="P3187" s="36" t="s">
        <v>4857</v>
      </c>
      <c r="Q3187" s="36" t="s">
        <v>4858</v>
      </c>
    </row>
    <row r="3188" spans="1:17">
      <c r="A3188" s="36" t="s">
        <v>11181</v>
      </c>
      <c r="B3188" s="36" t="str">
        <f t="shared" si="245"/>
        <v>_25974</v>
      </c>
      <c r="C3188" s="36" t="s">
        <v>4860</v>
      </c>
      <c r="D3188" s="36" t="s">
        <v>4046</v>
      </c>
      <c r="E3188" s="36" t="str">
        <f t="shared" si="246"/>
        <v>_OACAD</v>
      </c>
      <c r="F3188" s="36" t="s">
        <v>4047</v>
      </c>
      <c r="G3188" s="36" t="s">
        <v>4851</v>
      </c>
      <c r="H3188" s="36" t="str">
        <f t="shared" si="247"/>
        <v>_VR1GD</v>
      </c>
      <c r="I3188" s="36" t="s">
        <v>4852</v>
      </c>
      <c r="J3188" s="36" t="s">
        <v>4853</v>
      </c>
      <c r="K3188" s="36" t="str">
        <f t="shared" si="248"/>
        <v>_OLGDD</v>
      </c>
      <c r="L3188" s="36" t="s">
        <v>4854</v>
      </c>
      <c r="M3188" s="36" t="s">
        <v>4855</v>
      </c>
      <c r="N3188" s="36" t="str">
        <f t="shared" si="249"/>
        <v>_OLDNS</v>
      </c>
      <c r="O3188" s="36" t="s">
        <v>4856</v>
      </c>
      <c r="P3188" s="36" t="s">
        <v>4857</v>
      </c>
      <c r="Q3188" s="36" t="s">
        <v>4858</v>
      </c>
    </row>
    <row r="3189" spans="1:17">
      <c r="A3189" s="36" t="s">
        <v>11182</v>
      </c>
      <c r="B3189" s="36" t="str">
        <f t="shared" si="245"/>
        <v>_26021</v>
      </c>
      <c r="C3189" s="36" t="s">
        <v>4861</v>
      </c>
      <c r="D3189" s="36" t="s">
        <v>4046</v>
      </c>
      <c r="E3189" s="36" t="str">
        <f t="shared" si="246"/>
        <v>_OACAD</v>
      </c>
      <c r="F3189" s="36" t="s">
        <v>4047</v>
      </c>
      <c r="G3189" s="36" t="s">
        <v>4851</v>
      </c>
      <c r="H3189" s="36" t="str">
        <f t="shared" si="247"/>
        <v>_VR1GD</v>
      </c>
      <c r="I3189" s="36" t="s">
        <v>4852</v>
      </c>
      <c r="J3189" s="36" t="s">
        <v>4853</v>
      </c>
      <c r="K3189" s="36" t="str">
        <f t="shared" si="248"/>
        <v>_OLGDD</v>
      </c>
      <c r="L3189" s="36" t="s">
        <v>4854</v>
      </c>
      <c r="M3189" s="36" t="s">
        <v>4855</v>
      </c>
      <c r="N3189" s="36" t="str">
        <f t="shared" si="249"/>
        <v>_OLDNS</v>
      </c>
      <c r="O3189" s="36" t="s">
        <v>4856</v>
      </c>
      <c r="P3189" s="36" t="s">
        <v>4857</v>
      </c>
      <c r="Q3189" s="36" t="s">
        <v>4858</v>
      </c>
    </row>
    <row r="3190" spans="1:17">
      <c r="A3190" s="36" t="s">
        <v>11183</v>
      </c>
      <c r="B3190" s="36" t="str">
        <f t="shared" si="245"/>
        <v>_26022</v>
      </c>
      <c r="C3190" s="36" t="s">
        <v>4862</v>
      </c>
      <c r="D3190" s="36" t="s">
        <v>4046</v>
      </c>
      <c r="E3190" s="36" t="str">
        <f t="shared" si="246"/>
        <v>_OACAD</v>
      </c>
      <c r="F3190" s="36" t="s">
        <v>4047</v>
      </c>
      <c r="G3190" s="36" t="s">
        <v>4851</v>
      </c>
      <c r="H3190" s="36" t="str">
        <f t="shared" si="247"/>
        <v>_VR1GD</v>
      </c>
      <c r="I3190" s="36" t="s">
        <v>4852</v>
      </c>
      <c r="J3190" s="36" t="s">
        <v>4853</v>
      </c>
      <c r="K3190" s="36" t="str">
        <f t="shared" si="248"/>
        <v>_OLGDD</v>
      </c>
      <c r="L3190" s="36" t="s">
        <v>4854</v>
      </c>
      <c r="M3190" s="36" t="s">
        <v>4855</v>
      </c>
      <c r="N3190" s="36" t="str">
        <f t="shared" si="249"/>
        <v>_OLDNS</v>
      </c>
      <c r="O3190" s="36" t="s">
        <v>4856</v>
      </c>
      <c r="P3190" s="36" t="s">
        <v>4857</v>
      </c>
      <c r="Q3190" s="36" t="s">
        <v>4858</v>
      </c>
    </row>
    <row r="3191" spans="1:17">
      <c r="A3191" s="36" t="s">
        <v>11184</v>
      </c>
      <c r="B3191" s="36" t="str">
        <f t="shared" si="245"/>
        <v>_26023</v>
      </c>
      <c r="C3191" s="36" t="s">
        <v>4863</v>
      </c>
      <c r="D3191" s="36" t="s">
        <v>4046</v>
      </c>
      <c r="E3191" s="36" t="str">
        <f t="shared" si="246"/>
        <v>_OACAD</v>
      </c>
      <c r="F3191" s="36" t="s">
        <v>4047</v>
      </c>
      <c r="G3191" s="36" t="s">
        <v>4851</v>
      </c>
      <c r="H3191" s="36" t="str">
        <f t="shared" si="247"/>
        <v>_VR1GD</v>
      </c>
      <c r="I3191" s="36" t="s">
        <v>4852</v>
      </c>
      <c r="J3191" s="36" t="s">
        <v>4853</v>
      </c>
      <c r="K3191" s="36" t="str">
        <f t="shared" si="248"/>
        <v>_OLGDD</v>
      </c>
      <c r="L3191" s="36" t="s">
        <v>4854</v>
      </c>
      <c r="M3191" s="36" t="s">
        <v>4855</v>
      </c>
      <c r="N3191" s="36" t="str">
        <f t="shared" si="249"/>
        <v>_OLDNS</v>
      </c>
      <c r="O3191" s="36" t="s">
        <v>4856</v>
      </c>
      <c r="P3191" s="36" t="s">
        <v>4857</v>
      </c>
      <c r="Q3191" s="36" t="s">
        <v>4858</v>
      </c>
    </row>
    <row r="3192" spans="1:17">
      <c r="A3192" s="36" t="s">
        <v>11185</v>
      </c>
      <c r="B3192" s="36" t="str">
        <f t="shared" si="245"/>
        <v>_26024</v>
      </c>
      <c r="C3192" s="36" t="s">
        <v>4864</v>
      </c>
      <c r="D3192" s="36" t="s">
        <v>4046</v>
      </c>
      <c r="E3192" s="36" t="str">
        <f t="shared" si="246"/>
        <v>_OACAD</v>
      </c>
      <c r="F3192" s="36" t="s">
        <v>4047</v>
      </c>
      <c r="G3192" s="36" t="s">
        <v>4851</v>
      </c>
      <c r="H3192" s="36" t="str">
        <f t="shared" si="247"/>
        <v>_VR1GD</v>
      </c>
      <c r="I3192" s="36" t="s">
        <v>4852</v>
      </c>
      <c r="J3192" s="36" t="s">
        <v>4853</v>
      </c>
      <c r="K3192" s="36" t="str">
        <f t="shared" si="248"/>
        <v>_OLGDD</v>
      </c>
      <c r="L3192" s="36" t="s">
        <v>4854</v>
      </c>
      <c r="M3192" s="36" t="s">
        <v>4855</v>
      </c>
      <c r="N3192" s="36" t="str">
        <f t="shared" si="249"/>
        <v>_OLDNS</v>
      </c>
      <c r="O3192" s="36" t="s">
        <v>4856</v>
      </c>
      <c r="P3192" s="36" t="s">
        <v>4857</v>
      </c>
      <c r="Q3192" s="36" t="s">
        <v>4858</v>
      </c>
    </row>
    <row r="3193" spans="1:17">
      <c r="A3193" s="36" t="s">
        <v>11186</v>
      </c>
      <c r="B3193" s="36" t="str">
        <f t="shared" si="245"/>
        <v>_26025</v>
      </c>
      <c r="C3193" s="36" t="s">
        <v>4865</v>
      </c>
      <c r="D3193" s="36" t="s">
        <v>4046</v>
      </c>
      <c r="E3193" s="36" t="str">
        <f t="shared" si="246"/>
        <v>_OACAD</v>
      </c>
      <c r="F3193" s="36" t="s">
        <v>4047</v>
      </c>
      <c r="G3193" s="36" t="s">
        <v>4851</v>
      </c>
      <c r="H3193" s="36" t="str">
        <f t="shared" si="247"/>
        <v>_VR1GD</v>
      </c>
      <c r="I3193" s="36" t="s">
        <v>4852</v>
      </c>
      <c r="J3193" s="36" t="s">
        <v>4853</v>
      </c>
      <c r="K3193" s="36" t="str">
        <f t="shared" si="248"/>
        <v>_OLGDD</v>
      </c>
      <c r="L3193" s="36" t="s">
        <v>4854</v>
      </c>
      <c r="M3193" s="36" t="s">
        <v>4855</v>
      </c>
      <c r="N3193" s="36" t="str">
        <f t="shared" si="249"/>
        <v>_OLDNS</v>
      </c>
      <c r="O3193" s="36" t="s">
        <v>4856</v>
      </c>
      <c r="P3193" s="36" t="s">
        <v>4857</v>
      </c>
      <c r="Q3193" s="36" t="s">
        <v>4858</v>
      </c>
    </row>
    <row r="3194" spans="1:17">
      <c r="A3194" s="36" t="s">
        <v>11187</v>
      </c>
      <c r="B3194" s="36" t="str">
        <f t="shared" si="245"/>
        <v>_25967</v>
      </c>
      <c r="C3194" s="36" t="s">
        <v>4870</v>
      </c>
      <c r="D3194" s="36" t="s">
        <v>4046</v>
      </c>
      <c r="E3194" s="36" t="str">
        <f t="shared" si="246"/>
        <v>_OACAD</v>
      </c>
      <c r="F3194" s="36" t="s">
        <v>4047</v>
      </c>
      <c r="G3194" s="36" t="s">
        <v>4851</v>
      </c>
      <c r="H3194" s="36" t="str">
        <f t="shared" si="247"/>
        <v>_VR1GD</v>
      </c>
      <c r="I3194" s="36" t="s">
        <v>4852</v>
      </c>
      <c r="J3194" s="36" t="s">
        <v>4853</v>
      </c>
      <c r="K3194" s="36" t="str">
        <f t="shared" si="248"/>
        <v>_OLGDD</v>
      </c>
      <c r="L3194" s="36" t="s">
        <v>4854</v>
      </c>
      <c r="M3194" s="36" t="s">
        <v>4866</v>
      </c>
      <c r="N3194" s="36" t="str">
        <f t="shared" si="249"/>
        <v>_OLEXR</v>
      </c>
      <c r="O3194" s="36" t="s">
        <v>4867</v>
      </c>
      <c r="P3194" s="36" t="s">
        <v>4868</v>
      </c>
      <c r="Q3194" s="36" t="s">
        <v>4869</v>
      </c>
    </row>
    <row r="3195" spans="1:17">
      <c r="A3195" s="36" t="s">
        <v>11188</v>
      </c>
      <c r="B3195" s="36" t="str">
        <f t="shared" si="245"/>
        <v>_25972</v>
      </c>
      <c r="C3195" s="36" t="s">
        <v>4871</v>
      </c>
      <c r="D3195" s="36" t="s">
        <v>4046</v>
      </c>
      <c r="E3195" s="36" t="str">
        <f t="shared" si="246"/>
        <v>_OACAD</v>
      </c>
      <c r="F3195" s="36" t="s">
        <v>4047</v>
      </c>
      <c r="G3195" s="36" t="s">
        <v>4851</v>
      </c>
      <c r="H3195" s="36" t="str">
        <f t="shared" si="247"/>
        <v>_VR1GD</v>
      </c>
      <c r="I3195" s="36" t="s">
        <v>4852</v>
      </c>
      <c r="J3195" s="36" t="s">
        <v>4853</v>
      </c>
      <c r="K3195" s="36" t="str">
        <f t="shared" si="248"/>
        <v>_OLGDD</v>
      </c>
      <c r="L3195" s="36" t="s">
        <v>4854</v>
      </c>
      <c r="M3195" s="36" t="s">
        <v>4866</v>
      </c>
      <c r="N3195" s="36" t="str">
        <f t="shared" si="249"/>
        <v>_OLEXR</v>
      </c>
      <c r="O3195" s="36" t="s">
        <v>4867</v>
      </c>
      <c r="P3195" s="36" t="s">
        <v>4868</v>
      </c>
      <c r="Q3195" s="36" t="s">
        <v>4869</v>
      </c>
    </row>
    <row r="3196" spans="1:17">
      <c r="A3196" s="36" t="s">
        <v>11189</v>
      </c>
      <c r="B3196" s="36" t="str">
        <f t="shared" si="245"/>
        <v>_26105</v>
      </c>
      <c r="C3196" s="36" t="s">
        <v>4872</v>
      </c>
      <c r="D3196" s="36" t="s">
        <v>4046</v>
      </c>
      <c r="E3196" s="36" t="str">
        <f t="shared" si="246"/>
        <v>_OACAD</v>
      </c>
      <c r="F3196" s="36" t="s">
        <v>4047</v>
      </c>
      <c r="G3196" s="36" t="s">
        <v>4851</v>
      </c>
      <c r="H3196" s="36" t="str">
        <f t="shared" si="247"/>
        <v>_VR1GD</v>
      </c>
      <c r="I3196" s="36" t="s">
        <v>4852</v>
      </c>
      <c r="J3196" s="36" t="s">
        <v>4853</v>
      </c>
      <c r="K3196" s="36" t="str">
        <f t="shared" si="248"/>
        <v>_OLGDD</v>
      </c>
      <c r="L3196" s="36" t="s">
        <v>4854</v>
      </c>
      <c r="M3196" s="36" t="s">
        <v>4866</v>
      </c>
      <c r="N3196" s="36" t="str">
        <f t="shared" si="249"/>
        <v>_OLEXR</v>
      </c>
      <c r="O3196" s="36" t="s">
        <v>4867</v>
      </c>
      <c r="P3196" s="36" t="s">
        <v>4868</v>
      </c>
      <c r="Q3196" s="36" t="s">
        <v>4869</v>
      </c>
    </row>
    <row r="3197" spans="1:17">
      <c r="A3197" s="36" t="s">
        <v>11190</v>
      </c>
      <c r="B3197" s="36" t="str">
        <f t="shared" si="245"/>
        <v>_26090</v>
      </c>
      <c r="C3197" s="36" t="s">
        <v>4877</v>
      </c>
      <c r="D3197" s="36" t="s">
        <v>4046</v>
      </c>
      <c r="E3197" s="36" t="str">
        <f t="shared" si="246"/>
        <v>_OACAD</v>
      </c>
      <c r="F3197" s="36" t="s">
        <v>4047</v>
      </c>
      <c r="G3197" s="36" t="s">
        <v>4851</v>
      </c>
      <c r="H3197" s="36" t="str">
        <f t="shared" si="247"/>
        <v>_VR1GD</v>
      </c>
      <c r="I3197" s="36" t="s">
        <v>4852</v>
      </c>
      <c r="J3197" s="36" t="s">
        <v>4853</v>
      </c>
      <c r="K3197" s="36" t="str">
        <f t="shared" si="248"/>
        <v>_OLGDD</v>
      </c>
      <c r="L3197" s="36" t="s">
        <v>4854</v>
      </c>
      <c r="M3197" s="36" t="s">
        <v>4873</v>
      </c>
      <c r="N3197" s="36" t="str">
        <f t="shared" si="249"/>
        <v>_OLGSI</v>
      </c>
      <c r="O3197" s="36" t="s">
        <v>4874</v>
      </c>
      <c r="P3197" s="36" t="s">
        <v>4875</v>
      </c>
      <c r="Q3197" s="36" t="s">
        <v>4876</v>
      </c>
    </row>
    <row r="3198" spans="1:17">
      <c r="A3198" s="36" t="s">
        <v>11191</v>
      </c>
      <c r="B3198" s="36" t="str">
        <f t="shared" si="245"/>
        <v>_25990</v>
      </c>
      <c r="C3198" s="36" t="s">
        <v>4882</v>
      </c>
      <c r="D3198" s="36" t="s">
        <v>4046</v>
      </c>
      <c r="E3198" s="36" t="str">
        <f t="shared" si="246"/>
        <v>_OACAD</v>
      </c>
      <c r="F3198" s="36" t="s">
        <v>4047</v>
      </c>
      <c r="G3198" s="36" t="s">
        <v>4851</v>
      </c>
      <c r="H3198" s="36" t="str">
        <f t="shared" si="247"/>
        <v>_VR1GD</v>
      </c>
      <c r="I3198" s="36" t="s">
        <v>4852</v>
      </c>
      <c r="J3198" s="36" t="s">
        <v>4853</v>
      </c>
      <c r="K3198" s="36" t="str">
        <f t="shared" si="248"/>
        <v>_OLGDD</v>
      </c>
      <c r="L3198" s="36" t="s">
        <v>4854</v>
      </c>
      <c r="M3198" s="36" t="s">
        <v>4878</v>
      </c>
      <c r="N3198" s="36" t="str">
        <f t="shared" si="249"/>
        <v>_OLGSV</v>
      </c>
      <c r="O3198" s="36" t="s">
        <v>4879</v>
      </c>
      <c r="P3198" s="36" t="s">
        <v>4880</v>
      </c>
      <c r="Q3198" s="36" t="s">
        <v>4881</v>
      </c>
    </row>
    <row r="3199" spans="1:17">
      <c r="A3199" s="36" t="s">
        <v>11192</v>
      </c>
      <c r="B3199" s="36" t="str">
        <f t="shared" si="245"/>
        <v>_26050</v>
      </c>
      <c r="C3199" s="36" t="s">
        <v>4883</v>
      </c>
      <c r="D3199" s="36" t="s">
        <v>4046</v>
      </c>
      <c r="E3199" s="36" t="str">
        <f t="shared" si="246"/>
        <v>_OACAD</v>
      </c>
      <c r="F3199" s="36" t="s">
        <v>4047</v>
      </c>
      <c r="G3199" s="36" t="s">
        <v>4851</v>
      </c>
      <c r="H3199" s="36" t="str">
        <f t="shared" si="247"/>
        <v>_VR1GD</v>
      </c>
      <c r="I3199" s="36" t="s">
        <v>4852</v>
      </c>
      <c r="J3199" s="36" t="s">
        <v>4853</v>
      </c>
      <c r="K3199" s="36" t="str">
        <f t="shared" si="248"/>
        <v>_OLGDD</v>
      </c>
      <c r="L3199" s="36" t="s">
        <v>4854</v>
      </c>
      <c r="M3199" s="36" t="s">
        <v>4878</v>
      </c>
      <c r="N3199" s="36" t="str">
        <f t="shared" si="249"/>
        <v>_OLGSV</v>
      </c>
      <c r="O3199" s="36" t="s">
        <v>4879</v>
      </c>
      <c r="P3199" s="36" t="s">
        <v>4880</v>
      </c>
      <c r="Q3199" s="36" t="s">
        <v>4881</v>
      </c>
    </row>
    <row r="3200" spans="1:17">
      <c r="A3200" s="36" t="s">
        <v>11193</v>
      </c>
      <c r="B3200" s="36" t="str">
        <f t="shared" si="245"/>
        <v>_26130</v>
      </c>
      <c r="C3200" s="36" t="s">
        <v>4884</v>
      </c>
      <c r="D3200" s="36" t="s">
        <v>4046</v>
      </c>
      <c r="E3200" s="36" t="str">
        <f t="shared" si="246"/>
        <v>_OACAD</v>
      </c>
      <c r="F3200" s="36" t="s">
        <v>4047</v>
      </c>
      <c r="G3200" s="36" t="s">
        <v>4851</v>
      </c>
      <c r="H3200" s="36" t="str">
        <f t="shared" si="247"/>
        <v>_VR1GD</v>
      </c>
      <c r="I3200" s="36" t="s">
        <v>4852</v>
      </c>
      <c r="J3200" s="36" t="s">
        <v>4853</v>
      </c>
      <c r="K3200" s="36" t="str">
        <f t="shared" si="248"/>
        <v>_OLGDD</v>
      </c>
      <c r="L3200" s="36" t="s">
        <v>4854</v>
      </c>
      <c r="M3200" s="36" t="s">
        <v>4878</v>
      </c>
      <c r="N3200" s="36" t="str">
        <f t="shared" si="249"/>
        <v>_OLGSV</v>
      </c>
      <c r="O3200" s="36" t="s">
        <v>4879</v>
      </c>
      <c r="P3200" s="36" t="s">
        <v>4880</v>
      </c>
      <c r="Q3200" s="36" t="s">
        <v>4881</v>
      </c>
    </row>
    <row r="3201" spans="1:17">
      <c r="A3201" s="36" t="s">
        <v>11194</v>
      </c>
      <c r="B3201" s="36" t="str">
        <f t="shared" si="245"/>
        <v>_26052</v>
      </c>
      <c r="C3201" s="36" t="s">
        <v>4891</v>
      </c>
      <c r="D3201" s="36" t="s">
        <v>4046</v>
      </c>
      <c r="E3201" s="36" t="str">
        <f t="shared" si="246"/>
        <v>_OACAD</v>
      </c>
      <c r="F3201" s="36" t="s">
        <v>4047</v>
      </c>
      <c r="G3201" s="36" t="s">
        <v>4851</v>
      </c>
      <c r="H3201" s="36" t="str">
        <f t="shared" si="247"/>
        <v>_VR1GD</v>
      </c>
      <c r="I3201" s="36" t="s">
        <v>4852</v>
      </c>
      <c r="J3201" s="36" t="s">
        <v>4885</v>
      </c>
      <c r="K3201" s="36" t="str">
        <f t="shared" si="248"/>
        <v>_OQFEL</v>
      </c>
      <c r="L3201" s="36" t="s">
        <v>4886</v>
      </c>
      <c r="M3201" s="36" t="s">
        <v>4887</v>
      </c>
      <c r="N3201" s="36" t="str">
        <f t="shared" si="249"/>
        <v>_OQDIR</v>
      </c>
      <c r="O3201" s="36" t="s">
        <v>4888</v>
      </c>
      <c r="P3201" s="36" t="s">
        <v>4889</v>
      </c>
      <c r="Q3201" s="36" t="s">
        <v>4890</v>
      </c>
    </row>
    <row r="3202" spans="1:17">
      <c r="A3202" s="36" t="s">
        <v>11195</v>
      </c>
      <c r="B3202" s="36" t="str">
        <f t="shared" si="245"/>
        <v>_26053</v>
      </c>
      <c r="C3202" s="36" t="s">
        <v>4892</v>
      </c>
      <c r="D3202" s="36" t="s">
        <v>4046</v>
      </c>
      <c r="E3202" s="36" t="str">
        <f t="shared" si="246"/>
        <v>_OACAD</v>
      </c>
      <c r="F3202" s="36" t="s">
        <v>4047</v>
      </c>
      <c r="G3202" s="36" t="s">
        <v>4851</v>
      </c>
      <c r="H3202" s="36" t="str">
        <f t="shared" si="247"/>
        <v>_VR1GD</v>
      </c>
      <c r="I3202" s="36" t="s">
        <v>4852</v>
      </c>
      <c r="J3202" s="36" t="s">
        <v>4885</v>
      </c>
      <c r="K3202" s="36" t="str">
        <f t="shared" si="248"/>
        <v>_OQFEL</v>
      </c>
      <c r="L3202" s="36" t="s">
        <v>4886</v>
      </c>
      <c r="M3202" s="36" t="s">
        <v>4887</v>
      </c>
      <c r="N3202" s="36" t="str">
        <f t="shared" si="249"/>
        <v>_OQDIR</v>
      </c>
      <c r="O3202" s="36" t="s">
        <v>4888</v>
      </c>
      <c r="P3202" s="36" t="s">
        <v>4889</v>
      </c>
      <c r="Q3202" s="36" t="s">
        <v>4890</v>
      </c>
    </row>
    <row r="3203" spans="1:17">
      <c r="A3203" s="36" t="s">
        <v>11196</v>
      </c>
      <c r="B3203" s="36" t="str">
        <f t="shared" si="245"/>
        <v>_26055</v>
      </c>
      <c r="C3203" s="36" t="s">
        <v>4893</v>
      </c>
      <c r="D3203" s="36" t="s">
        <v>4046</v>
      </c>
      <c r="E3203" s="36" t="str">
        <f t="shared" si="246"/>
        <v>_OACAD</v>
      </c>
      <c r="F3203" s="36" t="s">
        <v>4047</v>
      </c>
      <c r="G3203" s="36" t="s">
        <v>4851</v>
      </c>
      <c r="H3203" s="36" t="str">
        <f t="shared" si="247"/>
        <v>_VR1GD</v>
      </c>
      <c r="I3203" s="36" t="s">
        <v>4852</v>
      </c>
      <c r="J3203" s="36" t="s">
        <v>4885</v>
      </c>
      <c r="K3203" s="36" t="str">
        <f t="shared" si="248"/>
        <v>_OQFEL</v>
      </c>
      <c r="L3203" s="36" t="s">
        <v>4886</v>
      </c>
      <c r="M3203" s="36" t="s">
        <v>4887</v>
      </c>
      <c r="N3203" s="36" t="str">
        <f t="shared" si="249"/>
        <v>_OQDIR</v>
      </c>
      <c r="O3203" s="36" t="s">
        <v>4888</v>
      </c>
      <c r="P3203" s="36" t="s">
        <v>4889</v>
      </c>
      <c r="Q3203" s="36" t="s">
        <v>4890</v>
      </c>
    </row>
    <row r="3204" spans="1:17">
      <c r="A3204" s="36" t="s">
        <v>11197</v>
      </c>
      <c r="B3204" s="36" t="str">
        <f t="shared" ref="B3204:B3267" si="250">"_"&amp;A3204</f>
        <v>_26056</v>
      </c>
      <c r="C3204" s="36" t="s">
        <v>4894</v>
      </c>
      <c r="D3204" s="36" t="s">
        <v>4046</v>
      </c>
      <c r="E3204" s="36" t="str">
        <f t="shared" ref="E3204:E3267" si="251">"_"&amp;D3204</f>
        <v>_OACAD</v>
      </c>
      <c r="F3204" s="36" t="s">
        <v>4047</v>
      </c>
      <c r="G3204" s="36" t="s">
        <v>4851</v>
      </c>
      <c r="H3204" s="36" t="str">
        <f t="shared" ref="H3204:H3267" si="252">"_"&amp;G3204</f>
        <v>_VR1GD</v>
      </c>
      <c r="I3204" s="36" t="s">
        <v>4852</v>
      </c>
      <c r="J3204" s="36" t="s">
        <v>4885</v>
      </c>
      <c r="K3204" s="36" t="str">
        <f t="shared" ref="K3204:K3267" si="253">"_"&amp;J3204</f>
        <v>_OQFEL</v>
      </c>
      <c r="L3204" s="36" t="s">
        <v>4886</v>
      </c>
      <c r="M3204" s="36" t="s">
        <v>4887</v>
      </c>
      <c r="N3204" s="36" t="str">
        <f t="shared" ref="N3204:N3267" si="254">"_"&amp;M3204</f>
        <v>_OQDIR</v>
      </c>
      <c r="O3204" s="36" t="s">
        <v>4888</v>
      </c>
      <c r="P3204" s="36" t="s">
        <v>4889</v>
      </c>
      <c r="Q3204" s="36" t="s">
        <v>4890</v>
      </c>
    </row>
    <row r="3205" spans="1:17">
      <c r="A3205" s="36" t="s">
        <v>11198</v>
      </c>
      <c r="B3205" s="36" t="str">
        <f t="shared" si="250"/>
        <v>_26058</v>
      </c>
      <c r="C3205" s="36" t="s">
        <v>4895</v>
      </c>
      <c r="D3205" s="36" t="s">
        <v>4046</v>
      </c>
      <c r="E3205" s="36" t="str">
        <f t="shared" si="251"/>
        <v>_OACAD</v>
      </c>
      <c r="F3205" s="36" t="s">
        <v>4047</v>
      </c>
      <c r="G3205" s="36" t="s">
        <v>4851</v>
      </c>
      <c r="H3205" s="36" t="str">
        <f t="shared" si="252"/>
        <v>_VR1GD</v>
      </c>
      <c r="I3205" s="36" t="s">
        <v>4852</v>
      </c>
      <c r="J3205" s="36" t="s">
        <v>4885</v>
      </c>
      <c r="K3205" s="36" t="str">
        <f t="shared" si="253"/>
        <v>_OQFEL</v>
      </c>
      <c r="L3205" s="36" t="s">
        <v>4886</v>
      </c>
      <c r="M3205" s="36" t="s">
        <v>4887</v>
      </c>
      <c r="N3205" s="36" t="str">
        <f t="shared" si="254"/>
        <v>_OQDIR</v>
      </c>
      <c r="O3205" s="36" t="s">
        <v>4888</v>
      </c>
      <c r="P3205" s="36" t="s">
        <v>4889</v>
      </c>
      <c r="Q3205" s="36" t="s">
        <v>4890</v>
      </c>
    </row>
    <row r="3206" spans="1:17">
      <c r="A3206" s="36" t="s">
        <v>11199</v>
      </c>
      <c r="B3206" s="36" t="str">
        <f t="shared" si="250"/>
        <v>_26054</v>
      </c>
      <c r="C3206" s="36" t="s">
        <v>4900</v>
      </c>
      <c r="D3206" s="36" t="s">
        <v>4046</v>
      </c>
      <c r="E3206" s="36" t="str">
        <f t="shared" si="251"/>
        <v>_OACAD</v>
      </c>
      <c r="F3206" s="36" t="s">
        <v>4047</v>
      </c>
      <c r="G3206" s="36" t="s">
        <v>4851</v>
      </c>
      <c r="H3206" s="36" t="str">
        <f t="shared" si="252"/>
        <v>_VR1GD</v>
      </c>
      <c r="I3206" s="36" t="s">
        <v>4852</v>
      </c>
      <c r="J3206" s="36" t="s">
        <v>4885</v>
      </c>
      <c r="K3206" s="36" t="str">
        <f t="shared" si="253"/>
        <v>_OQFEL</v>
      </c>
      <c r="L3206" s="36" t="s">
        <v>4886</v>
      </c>
      <c r="M3206" s="36" t="s">
        <v>4896</v>
      </c>
      <c r="N3206" s="36" t="str">
        <f t="shared" si="254"/>
        <v>_OQFND</v>
      </c>
      <c r="O3206" s="36" t="s">
        <v>4897</v>
      </c>
      <c r="P3206" s="36" t="s">
        <v>4898</v>
      </c>
      <c r="Q3206" s="36" t="s">
        <v>4899</v>
      </c>
    </row>
    <row r="3207" spans="1:17">
      <c r="A3207" s="36" t="s">
        <v>11200</v>
      </c>
      <c r="B3207" s="36" t="str">
        <f t="shared" si="250"/>
        <v>_26057</v>
      </c>
      <c r="C3207" s="36" t="s">
        <v>4901</v>
      </c>
      <c r="D3207" s="36" t="s">
        <v>4046</v>
      </c>
      <c r="E3207" s="36" t="str">
        <f t="shared" si="251"/>
        <v>_OACAD</v>
      </c>
      <c r="F3207" s="36" t="s">
        <v>4047</v>
      </c>
      <c r="G3207" s="36" t="s">
        <v>4851</v>
      </c>
      <c r="H3207" s="36" t="str">
        <f t="shared" si="252"/>
        <v>_VR1GD</v>
      </c>
      <c r="I3207" s="36" t="s">
        <v>4852</v>
      </c>
      <c r="J3207" s="36" t="s">
        <v>4885</v>
      </c>
      <c r="K3207" s="36" t="str">
        <f t="shared" si="253"/>
        <v>_OQFEL</v>
      </c>
      <c r="L3207" s="36" t="s">
        <v>4886</v>
      </c>
      <c r="M3207" s="36" t="s">
        <v>4896</v>
      </c>
      <c r="N3207" s="36" t="str">
        <f t="shared" si="254"/>
        <v>_OQFND</v>
      </c>
      <c r="O3207" s="36" t="s">
        <v>4897</v>
      </c>
      <c r="P3207" s="36" t="s">
        <v>4898</v>
      </c>
      <c r="Q3207" s="36" t="s">
        <v>4899</v>
      </c>
    </row>
    <row r="3208" spans="1:17">
      <c r="A3208" s="36" t="s">
        <v>11201</v>
      </c>
      <c r="B3208" s="36" t="str">
        <f t="shared" si="250"/>
        <v>_26059</v>
      </c>
      <c r="C3208" s="36" t="s">
        <v>4902</v>
      </c>
      <c r="D3208" s="36" t="s">
        <v>4046</v>
      </c>
      <c r="E3208" s="36" t="str">
        <f t="shared" si="251"/>
        <v>_OACAD</v>
      </c>
      <c r="F3208" s="36" t="s">
        <v>4047</v>
      </c>
      <c r="G3208" s="36" t="s">
        <v>4851</v>
      </c>
      <c r="H3208" s="36" t="str">
        <f t="shared" si="252"/>
        <v>_VR1GD</v>
      </c>
      <c r="I3208" s="36" t="s">
        <v>4852</v>
      </c>
      <c r="J3208" s="36" t="s">
        <v>4885</v>
      </c>
      <c r="K3208" s="36" t="str">
        <f t="shared" si="253"/>
        <v>_OQFEL</v>
      </c>
      <c r="L3208" s="36" t="s">
        <v>4886</v>
      </c>
      <c r="M3208" s="36" t="s">
        <v>4896</v>
      </c>
      <c r="N3208" s="36" t="str">
        <f t="shared" si="254"/>
        <v>_OQFND</v>
      </c>
      <c r="O3208" s="36" t="s">
        <v>4897</v>
      </c>
      <c r="P3208" s="36" t="s">
        <v>4898</v>
      </c>
      <c r="Q3208" s="36" t="s">
        <v>4899</v>
      </c>
    </row>
    <row r="3209" spans="1:17">
      <c r="A3209" s="36" t="s">
        <v>11202</v>
      </c>
      <c r="B3209" s="36" t="str">
        <f t="shared" si="250"/>
        <v>_11871</v>
      </c>
      <c r="C3209" s="36" t="s">
        <v>6821</v>
      </c>
      <c r="D3209" s="36" t="s">
        <v>4903</v>
      </c>
      <c r="E3209" s="36" t="str">
        <f t="shared" si="251"/>
        <v>_SCHOL</v>
      </c>
      <c r="F3209" s="36" t="s">
        <v>4904</v>
      </c>
      <c r="G3209" s="36" t="s">
        <v>4905</v>
      </c>
      <c r="H3209" s="36" t="str">
        <f t="shared" si="252"/>
        <v>_BOALT</v>
      </c>
      <c r="I3209" s="36" t="s">
        <v>4906</v>
      </c>
      <c r="J3209" s="36" t="s">
        <v>4907</v>
      </c>
      <c r="K3209" s="36" t="str">
        <f t="shared" si="253"/>
        <v>_CLLAW</v>
      </c>
      <c r="L3209" s="36" t="s">
        <v>4908</v>
      </c>
      <c r="M3209" s="36" t="s">
        <v>4909</v>
      </c>
      <c r="N3209" s="36" t="str">
        <f t="shared" si="254"/>
        <v>_CLADM</v>
      </c>
      <c r="O3209" s="36" t="s">
        <v>419</v>
      </c>
      <c r="P3209" s="36" t="s">
        <v>4910</v>
      </c>
      <c r="Q3209" s="36" t="s">
        <v>567</v>
      </c>
    </row>
    <row r="3210" spans="1:17">
      <c r="A3210" s="36" t="s">
        <v>11203</v>
      </c>
      <c r="B3210" s="36" t="str">
        <f t="shared" si="250"/>
        <v>_11872</v>
      </c>
      <c r="C3210" s="36" t="s">
        <v>6822</v>
      </c>
      <c r="D3210" s="36" t="s">
        <v>4903</v>
      </c>
      <c r="E3210" s="36" t="str">
        <f t="shared" si="251"/>
        <v>_SCHOL</v>
      </c>
      <c r="F3210" s="36" t="s">
        <v>4904</v>
      </c>
      <c r="G3210" s="36" t="s">
        <v>4905</v>
      </c>
      <c r="H3210" s="36" t="str">
        <f t="shared" si="252"/>
        <v>_BOALT</v>
      </c>
      <c r="I3210" s="36" t="s">
        <v>4906</v>
      </c>
      <c r="J3210" s="36" t="s">
        <v>4907</v>
      </c>
      <c r="K3210" s="36" t="str">
        <f t="shared" si="253"/>
        <v>_CLLAW</v>
      </c>
      <c r="L3210" s="36" t="s">
        <v>4908</v>
      </c>
      <c r="M3210" s="36" t="s">
        <v>4909</v>
      </c>
      <c r="N3210" s="36" t="str">
        <f t="shared" si="254"/>
        <v>_CLADM</v>
      </c>
      <c r="O3210" s="36" t="s">
        <v>419</v>
      </c>
      <c r="P3210" s="36" t="s">
        <v>4910</v>
      </c>
      <c r="Q3210" s="36" t="s">
        <v>567</v>
      </c>
    </row>
    <row r="3211" spans="1:17">
      <c r="A3211" s="36" t="s">
        <v>11204</v>
      </c>
      <c r="B3211" s="36" t="str">
        <f t="shared" si="250"/>
        <v>_11874</v>
      </c>
      <c r="C3211" s="36" t="s">
        <v>6823</v>
      </c>
      <c r="D3211" s="36" t="s">
        <v>4903</v>
      </c>
      <c r="E3211" s="36" t="str">
        <f t="shared" si="251"/>
        <v>_SCHOL</v>
      </c>
      <c r="F3211" s="36" t="s">
        <v>4904</v>
      </c>
      <c r="G3211" s="36" t="s">
        <v>4905</v>
      </c>
      <c r="H3211" s="36" t="str">
        <f t="shared" si="252"/>
        <v>_BOALT</v>
      </c>
      <c r="I3211" s="36" t="s">
        <v>4906</v>
      </c>
      <c r="J3211" s="36" t="s">
        <v>4907</v>
      </c>
      <c r="K3211" s="36" t="str">
        <f t="shared" si="253"/>
        <v>_CLLAW</v>
      </c>
      <c r="L3211" s="36" t="s">
        <v>4908</v>
      </c>
      <c r="M3211" s="36" t="s">
        <v>4909</v>
      </c>
      <c r="N3211" s="36" t="str">
        <f t="shared" si="254"/>
        <v>_CLADM</v>
      </c>
      <c r="O3211" s="36" t="s">
        <v>419</v>
      </c>
      <c r="P3211" s="36" t="s">
        <v>4910</v>
      </c>
      <c r="Q3211" s="36" t="s">
        <v>567</v>
      </c>
    </row>
    <row r="3212" spans="1:17">
      <c r="A3212" s="36" t="s">
        <v>11205</v>
      </c>
      <c r="B3212" s="36" t="str">
        <f t="shared" si="250"/>
        <v>_11868</v>
      </c>
      <c r="C3212" s="36" t="s">
        <v>6824</v>
      </c>
      <c r="D3212" s="36" t="s">
        <v>4903</v>
      </c>
      <c r="E3212" s="36" t="str">
        <f t="shared" si="251"/>
        <v>_SCHOL</v>
      </c>
      <c r="F3212" s="36" t="s">
        <v>4904</v>
      </c>
      <c r="G3212" s="36" t="s">
        <v>4905</v>
      </c>
      <c r="H3212" s="36" t="str">
        <f t="shared" si="252"/>
        <v>_BOALT</v>
      </c>
      <c r="I3212" s="36" t="s">
        <v>4906</v>
      </c>
      <c r="J3212" s="36" t="s">
        <v>4907</v>
      </c>
      <c r="K3212" s="36" t="str">
        <f t="shared" si="253"/>
        <v>_CLLAW</v>
      </c>
      <c r="L3212" s="36" t="s">
        <v>4908</v>
      </c>
      <c r="M3212" s="36" t="s">
        <v>4909</v>
      </c>
      <c r="N3212" s="36" t="str">
        <f t="shared" si="254"/>
        <v>_CLADM</v>
      </c>
      <c r="O3212" s="36" t="s">
        <v>419</v>
      </c>
      <c r="P3212" s="36" t="s">
        <v>4911</v>
      </c>
      <c r="Q3212" s="36" t="s">
        <v>4912</v>
      </c>
    </row>
    <row r="3213" spans="1:17">
      <c r="A3213" s="36" t="s">
        <v>11206</v>
      </c>
      <c r="B3213" s="36" t="str">
        <f t="shared" si="250"/>
        <v>_11869</v>
      </c>
      <c r="C3213" s="36" t="s">
        <v>4913</v>
      </c>
      <c r="D3213" s="36" t="s">
        <v>4903</v>
      </c>
      <c r="E3213" s="36" t="str">
        <f t="shared" si="251"/>
        <v>_SCHOL</v>
      </c>
      <c r="F3213" s="36" t="s">
        <v>4904</v>
      </c>
      <c r="G3213" s="36" t="s">
        <v>4905</v>
      </c>
      <c r="H3213" s="36" t="str">
        <f t="shared" si="252"/>
        <v>_BOALT</v>
      </c>
      <c r="I3213" s="36" t="s">
        <v>4906</v>
      </c>
      <c r="J3213" s="36" t="s">
        <v>4907</v>
      </c>
      <c r="K3213" s="36" t="str">
        <f t="shared" si="253"/>
        <v>_CLLAW</v>
      </c>
      <c r="L3213" s="36" t="s">
        <v>4908</v>
      </c>
      <c r="M3213" s="36" t="s">
        <v>4909</v>
      </c>
      <c r="N3213" s="36" t="str">
        <f t="shared" si="254"/>
        <v>_CLADM</v>
      </c>
      <c r="O3213" s="36" t="s">
        <v>419</v>
      </c>
      <c r="P3213" s="36" t="s">
        <v>4911</v>
      </c>
      <c r="Q3213" s="36" t="s">
        <v>4912</v>
      </c>
    </row>
    <row r="3214" spans="1:17">
      <c r="A3214" s="36" t="s">
        <v>11207</v>
      </c>
      <c r="B3214" s="36" t="str">
        <f t="shared" si="250"/>
        <v>_11999</v>
      </c>
      <c r="C3214" s="36" t="s">
        <v>6826</v>
      </c>
      <c r="D3214" s="36" t="s">
        <v>4903</v>
      </c>
      <c r="E3214" s="36" t="str">
        <f t="shared" si="251"/>
        <v>_SCHOL</v>
      </c>
      <c r="F3214" s="36" t="s">
        <v>4904</v>
      </c>
      <c r="G3214" s="36" t="s">
        <v>4905</v>
      </c>
      <c r="H3214" s="36" t="str">
        <f t="shared" si="252"/>
        <v>_BOALT</v>
      </c>
      <c r="I3214" s="36" t="s">
        <v>4906</v>
      </c>
      <c r="J3214" s="36" t="s">
        <v>4907</v>
      </c>
      <c r="K3214" s="36" t="str">
        <f t="shared" si="253"/>
        <v>_CLLAW</v>
      </c>
      <c r="L3214" s="36" t="s">
        <v>4908</v>
      </c>
      <c r="M3214" s="36" t="s">
        <v>4909</v>
      </c>
      <c r="N3214" s="36" t="str">
        <f t="shared" si="254"/>
        <v>_CLADM</v>
      </c>
      <c r="O3214" s="36" t="s">
        <v>419</v>
      </c>
      <c r="P3214" s="36" t="s">
        <v>6825</v>
      </c>
      <c r="Q3214" s="36" t="s">
        <v>5077</v>
      </c>
    </row>
    <row r="3215" spans="1:17">
      <c r="A3215" s="36" t="s">
        <v>11208</v>
      </c>
      <c r="B3215" s="36" t="str">
        <f t="shared" si="250"/>
        <v>_11865</v>
      </c>
      <c r="C3215" s="36" t="s">
        <v>6827</v>
      </c>
      <c r="D3215" s="36" t="s">
        <v>4903</v>
      </c>
      <c r="E3215" s="36" t="str">
        <f t="shared" si="251"/>
        <v>_SCHOL</v>
      </c>
      <c r="F3215" s="36" t="s">
        <v>4904</v>
      </c>
      <c r="G3215" s="36" t="s">
        <v>4905</v>
      </c>
      <c r="H3215" s="36" t="str">
        <f t="shared" si="252"/>
        <v>_BOALT</v>
      </c>
      <c r="I3215" s="36" t="s">
        <v>4906</v>
      </c>
      <c r="J3215" s="36" t="s">
        <v>4907</v>
      </c>
      <c r="K3215" s="36" t="str">
        <f t="shared" si="253"/>
        <v>_CLLAW</v>
      </c>
      <c r="L3215" s="36" t="s">
        <v>4908</v>
      </c>
      <c r="M3215" s="36" t="s">
        <v>4909</v>
      </c>
      <c r="N3215" s="36" t="str">
        <f t="shared" si="254"/>
        <v>_CLADM</v>
      </c>
      <c r="O3215" s="36" t="s">
        <v>419</v>
      </c>
      <c r="P3215" s="36" t="s">
        <v>4914</v>
      </c>
      <c r="Q3215" s="36" t="s">
        <v>4915</v>
      </c>
    </row>
    <row r="3216" spans="1:17">
      <c r="A3216" s="36" t="s">
        <v>11209</v>
      </c>
      <c r="B3216" s="36" t="str">
        <f t="shared" si="250"/>
        <v>_11875</v>
      </c>
      <c r="C3216" s="36" t="s">
        <v>6828</v>
      </c>
      <c r="D3216" s="36" t="s">
        <v>4903</v>
      </c>
      <c r="E3216" s="36" t="str">
        <f t="shared" si="251"/>
        <v>_SCHOL</v>
      </c>
      <c r="F3216" s="36" t="s">
        <v>4904</v>
      </c>
      <c r="G3216" s="36" t="s">
        <v>4905</v>
      </c>
      <c r="H3216" s="36" t="str">
        <f t="shared" si="252"/>
        <v>_BOALT</v>
      </c>
      <c r="I3216" s="36" t="s">
        <v>4906</v>
      </c>
      <c r="J3216" s="36" t="s">
        <v>4907</v>
      </c>
      <c r="K3216" s="36" t="str">
        <f t="shared" si="253"/>
        <v>_CLLAW</v>
      </c>
      <c r="L3216" s="36" t="s">
        <v>4908</v>
      </c>
      <c r="M3216" s="36" t="s">
        <v>4909</v>
      </c>
      <c r="N3216" s="36" t="str">
        <f t="shared" si="254"/>
        <v>_CLADM</v>
      </c>
      <c r="O3216" s="36" t="s">
        <v>419</v>
      </c>
      <c r="P3216" s="36" t="s">
        <v>4914</v>
      </c>
      <c r="Q3216" s="36" t="s">
        <v>4915</v>
      </c>
    </row>
    <row r="3217" spans="1:17">
      <c r="A3217" s="36" t="s">
        <v>11210</v>
      </c>
      <c r="B3217" s="36" t="str">
        <f t="shared" si="250"/>
        <v>_11880</v>
      </c>
      <c r="C3217" s="36" t="s">
        <v>4916</v>
      </c>
      <c r="D3217" s="36" t="s">
        <v>4903</v>
      </c>
      <c r="E3217" s="36" t="str">
        <f t="shared" si="251"/>
        <v>_SCHOL</v>
      </c>
      <c r="F3217" s="36" t="s">
        <v>4904</v>
      </c>
      <c r="G3217" s="36" t="s">
        <v>4905</v>
      </c>
      <c r="H3217" s="36" t="str">
        <f t="shared" si="252"/>
        <v>_BOALT</v>
      </c>
      <c r="I3217" s="36" t="s">
        <v>4906</v>
      </c>
      <c r="J3217" s="36" t="s">
        <v>4907</v>
      </c>
      <c r="K3217" s="36" t="str">
        <f t="shared" si="253"/>
        <v>_CLLAW</v>
      </c>
      <c r="L3217" s="36" t="s">
        <v>4908</v>
      </c>
      <c r="M3217" s="36" t="s">
        <v>4909</v>
      </c>
      <c r="N3217" s="36" t="str">
        <f t="shared" si="254"/>
        <v>_CLADM</v>
      </c>
      <c r="O3217" s="36" t="s">
        <v>419</v>
      </c>
      <c r="P3217" s="36" t="s">
        <v>4914</v>
      </c>
      <c r="Q3217" s="36" t="s">
        <v>4915</v>
      </c>
    </row>
    <row r="3218" spans="1:17">
      <c r="A3218" s="36" t="s">
        <v>11211</v>
      </c>
      <c r="B3218" s="36" t="str">
        <f t="shared" si="250"/>
        <v>_11894</v>
      </c>
      <c r="C3218" s="36" t="s">
        <v>4917</v>
      </c>
      <c r="D3218" s="36" t="s">
        <v>4903</v>
      </c>
      <c r="E3218" s="36" t="str">
        <f t="shared" si="251"/>
        <v>_SCHOL</v>
      </c>
      <c r="F3218" s="36" t="s">
        <v>4904</v>
      </c>
      <c r="G3218" s="36" t="s">
        <v>4905</v>
      </c>
      <c r="H3218" s="36" t="str">
        <f t="shared" si="252"/>
        <v>_BOALT</v>
      </c>
      <c r="I3218" s="36" t="s">
        <v>4906</v>
      </c>
      <c r="J3218" s="36" t="s">
        <v>4907</v>
      </c>
      <c r="K3218" s="36" t="str">
        <f t="shared" si="253"/>
        <v>_CLLAW</v>
      </c>
      <c r="L3218" s="36" t="s">
        <v>4908</v>
      </c>
      <c r="M3218" s="36" t="s">
        <v>4909</v>
      </c>
      <c r="N3218" s="36" t="str">
        <f t="shared" si="254"/>
        <v>_CLADM</v>
      </c>
      <c r="O3218" s="36" t="s">
        <v>419</v>
      </c>
      <c r="P3218" s="36" t="s">
        <v>4914</v>
      </c>
      <c r="Q3218" s="36" t="s">
        <v>4915</v>
      </c>
    </row>
    <row r="3219" spans="1:17">
      <c r="A3219" s="36" t="s">
        <v>11212</v>
      </c>
      <c r="B3219" s="36" t="str">
        <f t="shared" si="250"/>
        <v>_11895</v>
      </c>
      <c r="C3219" s="36" t="s">
        <v>6829</v>
      </c>
      <c r="D3219" s="36" t="s">
        <v>4903</v>
      </c>
      <c r="E3219" s="36" t="str">
        <f t="shared" si="251"/>
        <v>_SCHOL</v>
      </c>
      <c r="F3219" s="36" t="s">
        <v>4904</v>
      </c>
      <c r="G3219" s="36" t="s">
        <v>4905</v>
      </c>
      <c r="H3219" s="36" t="str">
        <f t="shared" si="252"/>
        <v>_BOALT</v>
      </c>
      <c r="I3219" s="36" t="s">
        <v>4906</v>
      </c>
      <c r="J3219" s="36" t="s">
        <v>4907</v>
      </c>
      <c r="K3219" s="36" t="str">
        <f t="shared" si="253"/>
        <v>_CLLAW</v>
      </c>
      <c r="L3219" s="36" t="s">
        <v>4908</v>
      </c>
      <c r="M3219" s="36" t="s">
        <v>4909</v>
      </c>
      <c r="N3219" s="36" t="str">
        <f t="shared" si="254"/>
        <v>_CLADM</v>
      </c>
      <c r="O3219" s="36" t="s">
        <v>419</v>
      </c>
      <c r="P3219" s="36" t="s">
        <v>4929</v>
      </c>
      <c r="Q3219" s="36" t="s">
        <v>4930</v>
      </c>
    </row>
    <row r="3220" spans="1:17">
      <c r="A3220" s="36" t="s">
        <v>11213</v>
      </c>
      <c r="B3220" s="36" t="str">
        <f t="shared" si="250"/>
        <v>_11890</v>
      </c>
      <c r="C3220" s="36" t="s">
        <v>6830</v>
      </c>
      <c r="D3220" s="36" t="s">
        <v>4903</v>
      </c>
      <c r="E3220" s="36" t="str">
        <f t="shared" si="251"/>
        <v>_SCHOL</v>
      </c>
      <c r="F3220" s="36" t="s">
        <v>4904</v>
      </c>
      <c r="G3220" s="36" t="s">
        <v>4905</v>
      </c>
      <c r="H3220" s="36" t="str">
        <f t="shared" si="252"/>
        <v>_BOALT</v>
      </c>
      <c r="I3220" s="36" t="s">
        <v>4906</v>
      </c>
      <c r="J3220" s="36" t="s">
        <v>4907</v>
      </c>
      <c r="K3220" s="36" t="str">
        <f t="shared" si="253"/>
        <v>_CLLAW</v>
      </c>
      <c r="L3220" s="36" t="s">
        <v>4908</v>
      </c>
      <c r="M3220" s="36" t="s">
        <v>4909</v>
      </c>
      <c r="N3220" s="36" t="str">
        <f t="shared" si="254"/>
        <v>_CLADM</v>
      </c>
      <c r="O3220" s="36" t="s">
        <v>419</v>
      </c>
      <c r="P3220" s="36" t="s">
        <v>4931</v>
      </c>
      <c r="Q3220" s="36" t="s">
        <v>4932</v>
      </c>
    </row>
    <row r="3221" spans="1:17">
      <c r="A3221" s="36" t="s">
        <v>11214</v>
      </c>
      <c r="B3221" s="36" t="str">
        <f t="shared" si="250"/>
        <v>_11891</v>
      </c>
      <c r="C3221" s="36" t="s">
        <v>6831</v>
      </c>
      <c r="D3221" s="36" t="s">
        <v>4903</v>
      </c>
      <c r="E3221" s="36" t="str">
        <f t="shared" si="251"/>
        <v>_SCHOL</v>
      </c>
      <c r="F3221" s="36" t="s">
        <v>4904</v>
      </c>
      <c r="G3221" s="36" t="s">
        <v>4905</v>
      </c>
      <c r="H3221" s="36" t="str">
        <f t="shared" si="252"/>
        <v>_BOALT</v>
      </c>
      <c r="I3221" s="36" t="s">
        <v>4906</v>
      </c>
      <c r="J3221" s="36" t="s">
        <v>4907</v>
      </c>
      <c r="K3221" s="36" t="str">
        <f t="shared" si="253"/>
        <v>_CLLAW</v>
      </c>
      <c r="L3221" s="36" t="s">
        <v>4908</v>
      </c>
      <c r="M3221" s="36" t="s">
        <v>4909</v>
      </c>
      <c r="N3221" s="36" t="str">
        <f t="shared" si="254"/>
        <v>_CLADM</v>
      </c>
      <c r="O3221" s="36" t="s">
        <v>419</v>
      </c>
      <c r="P3221" s="36" t="s">
        <v>4931</v>
      </c>
      <c r="Q3221" s="36" t="s">
        <v>4932</v>
      </c>
    </row>
    <row r="3222" spans="1:17">
      <c r="A3222" s="36" t="s">
        <v>11215</v>
      </c>
      <c r="B3222" s="36" t="str">
        <f t="shared" si="250"/>
        <v>_11892</v>
      </c>
      <c r="C3222" s="36" t="s">
        <v>6832</v>
      </c>
      <c r="D3222" s="36" t="s">
        <v>4903</v>
      </c>
      <c r="E3222" s="36" t="str">
        <f t="shared" si="251"/>
        <v>_SCHOL</v>
      </c>
      <c r="F3222" s="36" t="s">
        <v>4904</v>
      </c>
      <c r="G3222" s="36" t="s">
        <v>4905</v>
      </c>
      <c r="H3222" s="36" t="str">
        <f t="shared" si="252"/>
        <v>_BOALT</v>
      </c>
      <c r="I3222" s="36" t="s">
        <v>4906</v>
      </c>
      <c r="J3222" s="36" t="s">
        <v>4907</v>
      </c>
      <c r="K3222" s="36" t="str">
        <f t="shared" si="253"/>
        <v>_CLLAW</v>
      </c>
      <c r="L3222" s="36" t="s">
        <v>4908</v>
      </c>
      <c r="M3222" s="36" t="s">
        <v>4909</v>
      </c>
      <c r="N3222" s="36" t="str">
        <f t="shared" si="254"/>
        <v>_CLADM</v>
      </c>
      <c r="O3222" s="36" t="s">
        <v>419</v>
      </c>
      <c r="P3222" s="36" t="s">
        <v>4931</v>
      </c>
      <c r="Q3222" s="36" t="s">
        <v>4932</v>
      </c>
    </row>
    <row r="3223" spans="1:17">
      <c r="A3223" s="36" t="s">
        <v>11216</v>
      </c>
      <c r="B3223" s="36" t="str">
        <f t="shared" si="250"/>
        <v>_11893</v>
      </c>
      <c r="C3223" s="36" t="s">
        <v>6833</v>
      </c>
      <c r="D3223" s="36" t="s">
        <v>4903</v>
      </c>
      <c r="E3223" s="36" t="str">
        <f t="shared" si="251"/>
        <v>_SCHOL</v>
      </c>
      <c r="F3223" s="36" t="s">
        <v>4904</v>
      </c>
      <c r="G3223" s="36" t="s">
        <v>4905</v>
      </c>
      <c r="H3223" s="36" t="str">
        <f t="shared" si="252"/>
        <v>_BOALT</v>
      </c>
      <c r="I3223" s="36" t="s">
        <v>4906</v>
      </c>
      <c r="J3223" s="36" t="s">
        <v>4907</v>
      </c>
      <c r="K3223" s="36" t="str">
        <f t="shared" si="253"/>
        <v>_CLLAW</v>
      </c>
      <c r="L3223" s="36" t="s">
        <v>4908</v>
      </c>
      <c r="M3223" s="36" t="s">
        <v>4909</v>
      </c>
      <c r="N3223" s="36" t="str">
        <f t="shared" si="254"/>
        <v>_CLADM</v>
      </c>
      <c r="O3223" s="36" t="s">
        <v>419</v>
      </c>
      <c r="P3223" s="36" t="s">
        <v>4931</v>
      </c>
      <c r="Q3223" s="36" t="s">
        <v>4932</v>
      </c>
    </row>
    <row r="3224" spans="1:17">
      <c r="A3224" s="36" t="s">
        <v>11217</v>
      </c>
      <c r="B3224" s="36" t="str">
        <f t="shared" si="250"/>
        <v>_11896</v>
      </c>
      <c r="C3224" s="36" t="s">
        <v>6578</v>
      </c>
      <c r="D3224" s="36" t="s">
        <v>4903</v>
      </c>
      <c r="E3224" s="36" t="str">
        <f t="shared" si="251"/>
        <v>_SCHOL</v>
      </c>
      <c r="F3224" s="36" t="s">
        <v>4904</v>
      </c>
      <c r="G3224" s="36" t="s">
        <v>4905</v>
      </c>
      <c r="H3224" s="36" t="str">
        <f t="shared" si="252"/>
        <v>_BOALT</v>
      </c>
      <c r="I3224" s="36" t="s">
        <v>4906</v>
      </c>
      <c r="J3224" s="36" t="s">
        <v>4907</v>
      </c>
      <c r="K3224" s="36" t="str">
        <f t="shared" si="253"/>
        <v>_CLLAW</v>
      </c>
      <c r="L3224" s="36" t="s">
        <v>4908</v>
      </c>
      <c r="M3224" s="36" t="s">
        <v>4909</v>
      </c>
      <c r="N3224" s="36" t="str">
        <f t="shared" si="254"/>
        <v>_CLADM</v>
      </c>
      <c r="O3224" s="36" t="s">
        <v>419</v>
      </c>
      <c r="P3224" s="36" t="s">
        <v>4931</v>
      </c>
      <c r="Q3224" s="36" t="s">
        <v>4932</v>
      </c>
    </row>
    <row r="3225" spans="1:17">
      <c r="A3225" s="36" t="s">
        <v>11218</v>
      </c>
      <c r="B3225" s="36" t="str">
        <f t="shared" si="250"/>
        <v>_11866</v>
      </c>
      <c r="C3225" s="36" t="s">
        <v>6834</v>
      </c>
      <c r="D3225" s="36" t="s">
        <v>4903</v>
      </c>
      <c r="E3225" s="36" t="str">
        <f t="shared" si="251"/>
        <v>_SCHOL</v>
      </c>
      <c r="F3225" s="36" t="s">
        <v>4904</v>
      </c>
      <c r="G3225" s="36" t="s">
        <v>4905</v>
      </c>
      <c r="H3225" s="36" t="str">
        <f t="shared" si="252"/>
        <v>_BOALT</v>
      </c>
      <c r="I3225" s="36" t="s">
        <v>4906</v>
      </c>
      <c r="J3225" s="36" t="s">
        <v>4907</v>
      </c>
      <c r="K3225" s="36" t="str">
        <f t="shared" si="253"/>
        <v>_CLLAW</v>
      </c>
      <c r="L3225" s="36" t="s">
        <v>4908</v>
      </c>
      <c r="M3225" s="36" t="s">
        <v>4909</v>
      </c>
      <c r="N3225" s="36" t="str">
        <f t="shared" si="254"/>
        <v>_CLADM</v>
      </c>
      <c r="O3225" s="36" t="s">
        <v>419</v>
      </c>
      <c r="P3225" s="36" t="s">
        <v>4918</v>
      </c>
      <c r="Q3225" s="36" t="s">
        <v>4919</v>
      </c>
    </row>
    <row r="3226" spans="1:17">
      <c r="A3226" s="36" t="s">
        <v>11219</v>
      </c>
      <c r="B3226" s="36" t="str">
        <f t="shared" si="250"/>
        <v>_32396</v>
      </c>
      <c r="C3226" s="36" t="s">
        <v>6835</v>
      </c>
      <c r="D3226" s="36" t="s">
        <v>4903</v>
      </c>
      <c r="E3226" s="36" t="str">
        <f t="shared" si="251"/>
        <v>_SCHOL</v>
      </c>
      <c r="F3226" s="36" t="s">
        <v>4904</v>
      </c>
      <c r="G3226" s="36" t="s">
        <v>4905</v>
      </c>
      <c r="H3226" s="36" t="str">
        <f t="shared" si="252"/>
        <v>_BOALT</v>
      </c>
      <c r="I3226" s="36" t="s">
        <v>4906</v>
      </c>
      <c r="J3226" s="36" t="s">
        <v>4907</v>
      </c>
      <c r="K3226" s="36" t="str">
        <f t="shared" si="253"/>
        <v>_CLLAW</v>
      </c>
      <c r="L3226" s="36" t="s">
        <v>4908</v>
      </c>
      <c r="M3226" s="36" t="s">
        <v>4909</v>
      </c>
      <c r="N3226" s="36" t="str">
        <f t="shared" si="254"/>
        <v>_CLADM</v>
      </c>
      <c r="O3226" s="36" t="s">
        <v>419</v>
      </c>
      <c r="P3226" s="36" t="s">
        <v>4920</v>
      </c>
      <c r="Q3226" s="36" t="s">
        <v>4921</v>
      </c>
    </row>
    <row r="3227" spans="1:17">
      <c r="A3227" s="36" t="s">
        <v>11220</v>
      </c>
      <c r="B3227" s="36" t="str">
        <f t="shared" si="250"/>
        <v>_11998</v>
      </c>
      <c r="C3227" s="36" t="s">
        <v>6836</v>
      </c>
      <c r="D3227" s="36" t="s">
        <v>4903</v>
      </c>
      <c r="E3227" s="36" t="str">
        <f t="shared" si="251"/>
        <v>_SCHOL</v>
      </c>
      <c r="F3227" s="36" t="s">
        <v>4904</v>
      </c>
      <c r="G3227" s="36" t="s">
        <v>4905</v>
      </c>
      <c r="H3227" s="36" t="str">
        <f t="shared" si="252"/>
        <v>_BOALT</v>
      </c>
      <c r="I3227" s="36" t="s">
        <v>4906</v>
      </c>
      <c r="J3227" s="36" t="s">
        <v>4907</v>
      </c>
      <c r="K3227" s="36" t="str">
        <f t="shared" si="253"/>
        <v>_CLLAW</v>
      </c>
      <c r="L3227" s="36" t="s">
        <v>4908</v>
      </c>
      <c r="M3227" s="36" t="s">
        <v>4909</v>
      </c>
      <c r="N3227" s="36" t="str">
        <f t="shared" si="254"/>
        <v>_CLADM</v>
      </c>
      <c r="O3227" s="36" t="s">
        <v>419</v>
      </c>
      <c r="P3227" s="36" t="s">
        <v>4940</v>
      </c>
      <c r="Q3227" s="36" t="s">
        <v>4941</v>
      </c>
    </row>
    <row r="3228" spans="1:17">
      <c r="A3228" s="36" t="s">
        <v>11221</v>
      </c>
      <c r="B3228" s="36" t="str">
        <f t="shared" si="250"/>
        <v>_11921</v>
      </c>
      <c r="C3228" s="36" t="s">
        <v>6838</v>
      </c>
      <c r="D3228" s="36" t="s">
        <v>4903</v>
      </c>
      <c r="E3228" s="36" t="str">
        <f t="shared" si="251"/>
        <v>_SCHOL</v>
      </c>
      <c r="F3228" s="36" t="s">
        <v>4904</v>
      </c>
      <c r="G3228" s="36" t="s">
        <v>4905</v>
      </c>
      <c r="H3228" s="36" t="str">
        <f t="shared" si="252"/>
        <v>_BOALT</v>
      </c>
      <c r="I3228" s="36" t="s">
        <v>4906</v>
      </c>
      <c r="J3228" s="36" t="s">
        <v>4907</v>
      </c>
      <c r="K3228" s="36" t="str">
        <f t="shared" si="253"/>
        <v>_CLLAW</v>
      </c>
      <c r="L3228" s="36" t="s">
        <v>4908</v>
      </c>
      <c r="M3228" s="36" t="s">
        <v>4909</v>
      </c>
      <c r="N3228" s="36" t="str">
        <f t="shared" si="254"/>
        <v>_CLADM</v>
      </c>
      <c r="O3228" s="36" t="s">
        <v>419</v>
      </c>
      <c r="P3228" s="36" t="s">
        <v>6837</v>
      </c>
      <c r="Q3228" s="36" t="s">
        <v>6349</v>
      </c>
    </row>
    <row r="3229" spans="1:17">
      <c r="A3229" s="36" t="s">
        <v>11222</v>
      </c>
      <c r="B3229" s="36" t="str">
        <f t="shared" si="250"/>
        <v>_11996</v>
      </c>
      <c r="C3229" s="36" t="s">
        <v>6841</v>
      </c>
      <c r="D3229" s="36" t="s">
        <v>4903</v>
      </c>
      <c r="E3229" s="36" t="str">
        <f t="shared" si="251"/>
        <v>_SCHOL</v>
      </c>
      <c r="F3229" s="36" t="s">
        <v>4904</v>
      </c>
      <c r="G3229" s="36" t="s">
        <v>4905</v>
      </c>
      <c r="H3229" s="36" t="str">
        <f t="shared" si="252"/>
        <v>_BOALT</v>
      </c>
      <c r="I3229" s="36" t="s">
        <v>4906</v>
      </c>
      <c r="J3229" s="36" t="s">
        <v>4907</v>
      </c>
      <c r="K3229" s="36" t="str">
        <f t="shared" si="253"/>
        <v>_CLLAW</v>
      </c>
      <c r="L3229" s="36" t="s">
        <v>4908</v>
      </c>
      <c r="M3229" s="36" t="s">
        <v>4909</v>
      </c>
      <c r="N3229" s="36" t="str">
        <f t="shared" si="254"/>
        <v>_CLADM</v>
      </c>
      <c r="O3229" s="36" t="s">
        <v>419</v>
      </c>
      <c r="P3229" s="36" t="s">
        <v>6839</v>
      </c>
      <c r="Q3229" s="36" t="s">
        <v>6840</v>
      </c>
    </row>
    <row r="3230" spans="1:17">
      <c r="A3230" s="36" t="s">
        <v>11223</v>
      </c>
      <c r="B3230" s="36" t="str">
        <f t="shared" si="250"/>
        <v>_11997</v>
      </c>
      <c r="C3230" s="36" t="s">
        <v>6842</v>
      </c>
      <c r="D3230" s="36" t="s">
        <v>4903</v>
      </c>
      <c r="E3230" s="36" t="str">
        <f t="shared" si="251"/>
        <v>_SCHOL</v>
      </c>
      <c r="F3230" s="36" t="s">
        <v>4904</v>
      </c>
      <c r="G3230" s="36" t="s">
        <v>4905</v>
      </c>
      <c r="H3230" s="36" t="str">
        <f t="shared" si="252"/>
        <v>_BOALT</v>
      </c>
      <c r="I3230" s="36" t="s">
        <v>4906</v>
      </c>
      <c r="J3230" s="36" t="s">
        <v>4907</v>
      </c>
      <c r="K3230" s="36" t="str">
        <f t="shared" si="253"/>
        <v>_CLLAW</v>
      </c>
      <c r="L3230" s="36" t="s">
        <v>4908</v>
      </c>
      <c r="M3230" s="36" t="s">
        <v>4909</v>
      </c>
      <c r="N3230" s="36" t="str">
        <f t="shared" si="254"/>
        <v>_CLADM</v>
      </c>
      <c r="O3230" s="36" t="s">
        <v>419</v>
      </c>
      <c r="P3230" s="36" t="s">
        <v>6839</v>
      </c>
      <c r="Q3230" s="36" t="s">
        <v>6840</v>
      </c>
    </row>
    <row r="3231" spans="1:17">
      <c r="A3231" s="36" t="s">
        <v>11224</v>
      </c>
      <c r="B3231" s="36" t="str">
        <f t="shared" si="250"/>
        <v>_11870</v>
      </c>
      <c r="C3231" s="36" t="s">
        <v>4947</v>
      </c>
      <c r="D3231" s="36" t="s">
        <v>4903</v>
      </c>
      <c r="E3231" s="36" t="str">
        <f t="shared" si="251"/>
        <v>_SCHOL</v>
      </c>
      <c r="F3231" s="36" t="s">
        <v>4904</v>
      </c>
      <c r="G3231" s="36" t="s">
        <v>4905</v>
      </c>
      <c r="H3231" s="36" t="str">
        <f t="shared" si="252"/>
        <v>_BOALT</v>
      </c>
      <c r="I3231" s="36" t="s">
        <v>4906</v>
      </c>
      <c r="J3231" s="36" t="s">
        <v>4907</v>
      </c>
      <c r="K3231" s="36" t="str">
        <f t="shared" si="253"/>
        <v>_CLLAW</v>
      </c>
      <c r="L3231" s="36" t="s">
        <v>4908</v>
      </c>
      <c r="M3231" s="36" t="s">
        <v>4909</v>
      </c>
      <c r="N3231" s="36" t="str">
        <f t="shared" si="254"/>
        <v>_CLADM</v>
      </c>
      <c r="O3231" s="36" t="s">
        <v>419</v>
      </c>
      <c r="P3231" s="36" t="s">
        <v>6843</v>
      </c>
      <c r="Q3231" s="36" t="s">
        <v>6844</v>
      </c>
    </row>
    <row r="3232" spans="1:17">
      <c r="A3232" s="36" t="s">
        <v>11225</v>
      </c>
      <c r="B3232" s="36" t="str">
        <f t="shared" si="250"/>
        <v>_11873</v>
      </c>
      <c r="C3232" s="36" t="s">
        <v>4948</v>
      </c>
      <c r="D3232" s="36" t="s">
        <v>4903</v>
      </c>
      <c r="E3232" s="36" t="str">
        <f t="shared" si="251"/>
        <v>_SCHOL</v>
      </c>
      <c r="F3232" s="36" t="s">
        <v>4904</v>
      </c>
      <c r="G3232" s="36" t="s">
        <v>4905</v>
      </c>
      <c r="H3232" s="36" t="str">
        <f t="shared" si="252"/>
        <v>_BOALT</v>
      </c>
      <c r="I3232" s="36" t="s">
        <v>4906</v>
      </c>
      <c r="J3232" s="36" t="s">
        <v>4907</v>
      </c>
      <c r="K3232" s="36" t="str">
        <f t="shared" si="253"/>
        <v>_CLLAW</v>
      </c>
      <c r="L3232" s="36" t="s">
        <v>4908</v>
      </c>
      <c r="M3232" s="36" t="s">
        <v>4909</v>
      </c>
      <c r="N3232" s="36" t="str">
        <f t="shared" si="254"/>
        <v>_CLADM</v>
      </c>
      <c r="O3232" s="36" t="s">
        <v>419</v>
      </c>
      <c r="P3232" s="36" t="s">
        <v>6843</v>
      </c>
      <c r="Q3232" s="36" t="s">
        <v>6844</v>
      </c>
    </row>
    <row r="3233" spans="1:17">
      <c r="A3233" s="36" t="s">
        <v>11226</v>
      </c>
      <c r="B3233" s="36" t="str">
        <f t="shared" si="250"/>
        <v>_32600</v>
      </c>
      <c r="C3233" s="36" t="s">
        <v>4928</v>
      </c>
      <c r="D3233" s="36" t="s">
        <v>4903</v>
      </c>
      <c r="E3233" s="36" t="str">
        <f t="shared" si="251"/>
        <v>_SCHOL</v>
      </c>
      <c r="F3233" s="36" t="s">
        <v>4904</v>
      </c>
      <c r="G3233" s="36" t="s">
        <v>4905</v>
      </c>
      <c r="H3233" s="36" t="str">
        <f t="shared" si="252"/>
        <v>_BOALT</v>
      </c>
      <c r="I3233" s="36" t="s">
        <v>4906</v>
      </c>
      <c r="J3233" s="36" t="s">
        <v>4907</v>
      </c>
      <c r="K3233" s="36" t="str">
        <f t="shared" si="253"/>
        <v>_CLLAW</v>
      </c>
      <c r="L3233" s="36" t="s">
        <v>4908</v>
      </c>
      <c r="M3233" s="36" t="s">
        <v>4909</v>
      </c>
      <c r="N3233" s="36" t="str">
        <f t="shared" si="254"/>
        <v>_CLADM</v>
      </c>
      <c r="O3233" s="36" t="s">
        <v>419</v>
      </c>
      <c r="P3233" s="36" t="s">
        <v>6843</v>
      </c>
      <c r="Q3233" s="36" t="s">
        <v>6844</v>
      </c>
    </row>
    <row r="3234" spans="1:17">
      <c r="A3234" s="36" t="s">
        <v>11227</v>
      </c>
      <c r="B3234" s="36" t="str">
        <f t="shared" si="250"/>
        <v>_12065</v>
      </c>
      <c r="C3234" s="36" t="s">
        <v>11228</v>
      </c>
      <c r="D3234" s="36" t="s">
        <v>4903</v>
      </c>
      <c r="E3234" s="36" t="str">
        <f t="shared" si="251"/>
        <v>_SCHOL</v>
      </c>
      <c r="F3234" s="36" t="s">
        <v>4904</v>
      </c>
      <c r="G3234" s="36" t="s">
        <v>4905</v>
      </c>
      <c r="H3234" s="36" t="str">
        <f t="shared" si="252"/>
        <v>_BOALT</v>
      </c>
      <c r="I3234" s="36" t="s">
        <v>4906</v>
      </c>
      <c r="J3234" s="36" t="s">
        <v>4907</v>
      </c>
      <c r="K3234" s="36" t="str">
        <f t="shared" si="253"/>
        <v>_CLLAW</v>
      </c>
      <c r="L3234" s="36" t="s">
        <v>4908</v>
      </c>
      <c r="M3234" s="36" t="s">
        <v>4909</v>
      </c>
      <c r="N3234" s="36" t="str">
        <f t="shared" si="254"/>
        <v>_CLADM</v>
      </c>
      <c r="O3234" s="36" t="s">
        <v>419</v>
      </c>
      <c r="P3234" s="36" t="s">
        <v>4951</v>
      </c>
      <c r="Q3234" s="36" t="s">
        <v>4952</v>
      </c>
    </row>
    <row r="3235" spans="1:17">
      <c r="A3235" s="36" t="s">
        <v>11229</v>
      </c>
      <c r="B3235" s="36" t="str">
        <f t="shared" si="250"/>
        <v>_12066</v>
      </c>
      <c r="C3235" s="36" t="s">
        <v>6845</v>
      </c>
      <c r="D3235" s="36" t="s">
        <v>4903</v>
      </c>
      <c r="E3235" s="36" t="str">
        <f t="shared" si="251"/>
        <v>_SCHOL</v>
      </c>
      <c r="F3235" s="36" t="s">
        <v>4904</v>
      </c>
      <c r="G3235" s="36" t="s">
        <v>4905</v>
      </c>
      <c r="H3235" s="36" t="str">
        <f t="shared" si="252"/>
        <v>_BOALT</v>
      </c>
      <c r="I3235" s="36" t="s">
        <v>4906</v>
      </c>
      <c r="J3235" s="36" t="s">
        <v>4907</v>
      </c>
      <c r="K3235" s="36" t="str">
        <f t="shared" si="253"/>
        <v>_CLLAW</v>
      </c>
      <c r="L3235" s="36" t="s">
        <v>4908</v>
      </c>
      <c r="M3235" s="36" t="s">
        <v>4909</v>
      </c>
      <c r="N3235" s="36" t="str">
        <f t="shared" si="254"/>
        <v>_CLADM</v>
      </c>
      <c r="O3235" s="36" t="s">
        <v>419</v>
      </c>
      <c r="P3235" s="36" t="s">
        <v>4951</v>
      </c>
      <c r="Q3235" s="36" t="s">
        <v>4952</v>
      </c>
    </row>
    <row r="3236" spans="1:17">
      <c r="A3236" s="36" t="s">
        <v>11230</v>
      </c>
      <c r="B3236" s="36" t="str">
        <f t="shared" si="250"/>
        <v>_12068</v>
      </c>
      <c r="C3236" s="36" t="s">
        <v>6846</v>
      </c>
      <c r="D3236" s="36" t="s">
        <v>4903</v>
      </c>
      <c r="E3236" s="36" t="str">
        <f t="shared" si="251"/>
        <v>_SCHOL</v>
      </c>
      <c r="F3236" s="36" t="s">
        <v>4904</v>
      </c>
      <c r="G3236" s="36" t="s">
        <v>4905</v>
      </c>
      <c r="H3236" s="36" t="str">
        <f t="shared" si="252"/>
        <v>_BOALT</v>
      </c>
      <c r="I3236" s="36" t="s">
        <v>4906</v>
      </c>
      <c r="J3236" s="36" t="s">
        <v>4907</v>
      </c>
      <c r="K3236" s="36" t="str">
        <f t="shared" si="253"/>
        <v>_CLLAW</v>
      </c>
      <c r="L3236" s="36" t="s">
        <v>4908</v>
      </c>
      <c r="M3236" s="36" t="s">
        <v>4909</v>
      </c>
      <c r="N3236" s="36" t="str">
        <f t="shared" si="254"/>
        <v>_CLADM</v>
      </c>
      <c r="O3236" s="36" t="s">
        <v>419</v>
      </c>
      <c r="P3236" s="36" t="s">
        <v>4951</v>
      </c>
      <c r="Q3236" s="36" t="s">
        <v>4952</v>
      </c>
    </row>
    <row r="3237" spans="1:17">
      <c r="A3237" s="36" t="s">
        <v>11231</v>
      </c>
      <c r="B3237" s="36" t="str">
        <f t="shared" si="250"/>
        <v>_12069</v>
      </c>
      <c r="C3237" s="36" t="s">
        <v>11232</v>
      </c>
      <c r="D3237" s="36" t="s">
        <v>4903</v>
      </c>
      <c r="E3237" s="36" t="str">
        <f t="shared" si="251"/>
        <v>_SCHOL</v>
      </c>
      <c r="F3237" s="36" t="s">
        <v>4904</v>
      </c>
      <c r="G3237" s="36" t="s">
        <v>4905</v>
      </c>
      <c r="H3237" s="36" t="str">
        <f t="shared" si="252"/>
        <v>_BOALT</v>
      </c>
      <c r="I3237" s="36" t="s">
        <v>4906</v>
      </c>
      <c r="J3237" s="36" t="s">
        <v>4907</v>
      </c>
      <c r="K3237" s="36" t="str">
        <f t="shared" si="253"/>
        <v>_CLLAW</v>
      </c>
      <c r="L3237" s="36" t="s">
        <v>4908</v>
      </c>
      <c r="M3237" s="36" t="s">
        <v>4909</v>
      </c>
      <c r="N3237" s="36" t="str">
        <f t="shared" si="254"/>
        <v>_CLADM</v>
      </c>
      <c r="O3237" s="36" t="s">
        <v>419</v>
      </c>
      <c r="P3237" s="36" t="s">
        <v>4951</v>
      </c>
      <c r="Q3237" s="36" t="s">
        <v>4952</v>
      </c>
    </row>
    <row r="3238" spans="1:17">
      <c r="A3238" s="36" t="s">
        <v>11233</v>
      </c>
      <c r="B3238" s="36" t="str">
        <f t="shared" si="250"/>
        <v>_12070</v>
      </c>
      <c r="C3238" s="36" t="s">
        <v>11234</v>
      </c>
      <c r="D3238" s="36" t="s">
        <v>4903</v>
      </c>
      <c r="E3238" s="36" t="str">
        <f t="shared" si="251"/>
        <v>_SCHOL</v>
      </c>
      <c r="F3238" s="36" t="s">
        <v>4904</v>
      </c>
      <c r="G3238" s="36" t="s">
        <v>4905</v>
      </c>
      <c r="H3238" s="36" t="str">
        <f t="shared" si="252"/>
        <v>_BOALT</v>
      </c>
      <c r="I3238" s="36" t="s">
        <v>4906</v>
      </c>
      <c r="J3238" s="36" t="s">
        <v>4907</v>
      </c>
      <c r="K3238" s="36" t="str">
        <f t="shared" si="253"/>
        <v>_CLLAW</v>
      </c>
      <c r="L3238" s="36" t="s">
        <v>4908</v>
      </c>
      <c r="M3238" s="36" t="s">
        <v>4909</v>
      </c>
      <c r="N3238" s="36" t="str">
        <f t="shared" si="254"/>
        <v>_CLADM</v>
      </c>
      <c r="O3238" s="36" t="s">
        <v>419</v>
      </c>
      <c r="P3238" s="36" t="s">
        <v>4951</v>
      </c>
      <c r="Q3238" s="36" t="s">
        <v>4952</v>
      </c>
    </row>
    <row r="3239" spans="1:17">
      <c r="A3239" s="36" t="s">
        <v>11235</v>
      </c>
      <c r="B3239" s="36" t="str">
        <f t="shared" si="250"/>
        <v>_11867</v>
      </c>
      <c r="C3239" s="36" t="s">
        <v>6847</v>
      </c>
      <c r="D3239" s="36" t="s">
        <v>4903</v>
      </c>
      <c r="E3239" s="36" t="str">
        <f t="shared" si="251"/>
        <v>_SCHOL</v>
      </c>
      <c r="F3239" s="36" t="s">
        <v>4904</v>
      </c>
      <c r="G3239" s="36" t="s">
        <v>4905</v>
      </c>
      <c r="H3239" s="36" t="str">
        <f t="shared" si="252"/>
        <v>_BOALT</v>
      </c>
      <c r="I3239" s="36" t="s">
        <v>4906</v>
      </c>
      <c r="J3239" s="36" t="s">
        <v>4907</v>
      </c>
      <c r="K3239" s="36" t="str">
        <f t="shared" si="253"/>
        <v>_CLLAW</v>
      </c>
      <c r="L3239" s="36" t="s">
        <v>4908</v>
      </c>
      <c r="M3239" s="36" t="s">
        <v>4909</v>
      </c>
      <c r="N3239" s="36" t="str">
        <f t="shared" si="254"/>
        <v>_CLADM</v>
      </c>
      <c r="O3239" s="36" t="s">
        <v>419</v>
      </c>
      <c r="P3239" s="36" t="s">
        <v>4922</v>
      </c>
      <c r="Q3239" s="36" t="s">
        <v>4923</v>
      </c>
    </row>
    <row r="3240" spans="1:17">
      <c r="A3240" s="36" t="s">
        <v>11236</v>
      </c>
      <c r="B3240" s="36" t="str">
        <f t="shared" si="250"/>
        <v>_11995</v>
      </c>
      <c r="C3240" s="36" t="s">
        <v>6850</v>
      </c>
      <c r="D3240" s="36" t="s">
        <v>4903</v>
      </c>
      <c r="E3240" s="36" t="str">
        <f t="shared" si="251"/>
        <v>_SCHOL</v>
      </c>
      <c r="F3240" s="36" t="s">
        <v>4904</v>
      </c>
      <c r="G3240" s="36" t="s">
        <v>4905</v>
      </c>
      <c r="H3240" s="36" t="str">
        <f t="shared" si="252"/>
        <v>_BOALT</v>
      </c>
      <c r="I3240" s="36" t="s">
        <v>4906</v>
      </c>
      <c r="J3240" s="36" t="s">
        <v>4907</v>
      </c>
      <c r="K3240" s="36" t="str">
        <f t="shared" si="253"/>
        <v>_CLLAW</v>
      </c>
      <c r="L3240" s="36" t="s">
        <v>4908</v>
      </c>
      <c r="M3240" s="36" t="s">
        <v>4909</v>
      </c>
      <c r="N3240" s="36" t="str">
        <f t="shared" si="254"/>
        <v>_CLADM</v>
      </c>
      <c r="O3240" s="36" t="s">
        <v>419</v>
      </c>
      <c r="P3240" s="36" t="s">
        <v>6848</v>
      </c>
      <c r="Q3240" s="36" t="s">
        <v>6849</v>
      </c>
    </row>
    <row r="3241" spans="1:17">
      <c r="A3241" s="36" t="s">
        <v>11237</v>
      </c>
      <c r="B3241" s="36" t="str">
        <f t="shared" si="250"/>
        <v>_12000</v>
      </c>
      <c r="C3241" s="36" t="s">
        <v>6851</v>
      </c>
      <c r="D3241" s="36" t="s">
        <v>4903</v>
      </c>
      <c r="E3241" s="36" t="str">
        <f t="shared" si="251"/>
        <v>_SCHOL</v>
      </c>
      <c r="F3241" s="36" t="s">
        <v>4904</v>
      </c>
      <c r="G3241" s="36" t="s">
        <v>4905</v>
      </c>
      <c r="H3241" s="36" t="str">
        <f t="shared" si="252"/>
        <v>_BOALT</v>
      </c>
      <c r="I3241" s="36" t="s">
        <v>4906</v>
      </c>
      <c r="J3241" s="36" t="s">
        <v>4907</v>
      </c>
      <c r="K3241" s="36" t="str">
        <f t="shared" si="253"/>
        <v>_CLLAW</v>
      </c>
      <c r="L3241" s="36" t="s">
        <v>4908</v>
      </c>
      <c r="M3241" s="36" t="s">
        <v>4909</v>
      </c>
      <c r="N3241" s="36" t="str">
        <f t="shared" si="254"/>
        <v>_CLADM</v>
      </c>
      <c r="O3241" s="36" t="s">
        <v>419</v>
      </c>
      <c r="P3241" s="36" t="s">
        <v>6848</v>
      </c>
      <c r="Q3241" s="36" t="s">
        <v>6849</v>
      </c>
    </row>
    <row r="3242" spans="1:17">
      <c r="A3242" s="36" t="s">
        <v>11238</v>
      </c>
      <c r="B3242" s="36" t="str">
        <f t="shared" si="250"/>
        <v>_12005</v>
      </c>
      <c r="C3242" s="36" t="s">
        <v>6856</v>
      </c>
      <c r="D3242" s="36" t="s">
        <v>4903</v>
      </c>
      <c r="E3242" s="36" t="str">
        <f t="shared" si="251"/>
        <v>_SCHOL</v>
      </c>
      <c r="F3242" s="36" t="s">
        <v>4904</v>
      </c>
      <c r="G3242" s="36" t="s">
        <v>4905</v>
      </c>
      <c r="H3242" s="36" t="str">
        <f t="shared" si="252"/>
        <v>_BOALT</v>
      </c>
      <c r="I3242" s="36" t="s">
        <v>4906</v>
      </c>
      <c r="J3242" s="36" t="s">
        <v>4907</v>
      </c>
      <c r="K3242" s="36" t="str">
        <f t="shared" si="253"/>
        <v>_CLLAW</v>
      </c>
      <c r="L3242" s="36" t="s">
        <v>4908</v>
      </c>
      <c r="M3242" s="36" t="s">
        <v>6852</v>
      </c>
      <c r="N3242" s="36" t="str">
        <f t="shared" si="254"/>
        <v>_CLCEE</v>
      </c>
      <c r="O3242" s="36" t="s">
        <v>6853</v>
      </c>
      <c r="P3242" s="36" t="s">
        <v>6854</v>
      </c>
      <c r="Q3242" s="36" t="s">
        <v>6855</v>
      </c>
    </row>
    <row r="3243" spans="1:17">
      <c r="A3243" s="36" t="s">
        <v>11239</v>
      </c>
      <c r="B3243" s="36" t="str">
        <f t="shared" si="250"/>
        <v>_11956</v>
      </c>
      <c r="C3243" s="36" t="s">
        <v>6857</v>
      </c>
      <c r="D3243" s="36" t="s">
        <v>4903</v>
      </c>
      <c r="E3243" s="36" t="str">
        <f t="shared" si="251"/>
        <v>_SCHOL</v>
      </c>
      <c r="F3243" s="36" t="s">
        <v>4904</v>
      </c>
      <c r="G3243" s="36" t="s">
        <v>4905</v>
      </c>
      <c r="H3243" s="36" t="str">
        <f t="shared" si="252"/>
        <v>_BOALT</v>
      </c>
      <c r="I3243" s="36" t="s">
        <v>4906</v>
      </c>
      <c r="J3243" s="36" t="s">
        <v>4907</v>
      </c>
      <c r="K3243" s="36" t="str">
        <f t="shared" si="253"/>
        <v>_CLLAW</v>
      </c>
      <c r="L3243" s="36" t="s">
        <v>4908</v>
      </c>
      <c r="M3243" s="36" t="s">
        <v>4924</v>
      </c>
      <c r="N3243" s="36" t="str">
        <f t="shared" si="254"/>
        <v>_CLDEG</v>
      </c>
      <c r="O3243" s="36" t="s">
        <v>4925</v>
      </c>
      <c r="P3243" s="36" t="s">
        <v>6350</v>
      </c>
      <c r="Q3243" s="36" t="s">
        <v>6348</v>
      </c>
    </row>
    <row r="3244" spans="1:17">
      <c r="A3244" s="36" t="s">
        <v>11240</v>
      </c>
      <c r="B3244" s="36" t="str">
        <f t="shared" si="250"/>
        <v>_11975</v>
      </c>
      <c r="C3244" s="36" t="s">
        <v>6858</v>
      </c>
      <c r="D3244" s="36" t="s">
        <v>4903</v>
      </c>
      <c r="E3244" s="36" t="str">
        <f t="shared" si="251"/>
        <v>_SCHOL</v>
      </c>
      <c r="F3244" s="36" t="s">
        <v>4904</v>
      </c>
      <c r="G3244" s="36" t="s">
        <v>4905</v>
      </c>
      <c r="H3244" s="36" t="str">
        <f t="shared" si="252"/>
        <v>_BOALT</v>
      </c>
      <c r="I3244" s="36" t="s">
        <v>4906</v>
      </c>
      <c r="J3244" s="36" t="s">
        <v>4907</v>
      </c>
      <c r="K3244" s="36" t="str">
        <f t="shared" si="253"/>
        <v>_CLLAW</v>
      </c>
      <c r="L3244" s="36" t="s">
        <v>4908</v>
      </c>
      <c r="M3244" s="36" t="s">
        <v>4924</v>
      </c>
      <c r="N3244" s="36" t="str">
        <f t="shared" si="254"/>
        <v>_CLDEG</v>
      </c>
      <c r="O3244" s="36" t="s">
        <v>4925</v>
      </c>
      <c r="P3244" s="36" t="s">
        <v>6350</v>
      </c>
      <c r="Q3244" s="36" t="s">
        <v>6348</v>
      </c>
    </row>
    <row r="3245" spans="1:17">
      <c r="A3245" s="36" t="s">
        <v>11241</v>
      </c>
      <c r="B3245" s="36" t="str">
        <f t="shared" si="250"/>
        <v>_11976</v>
      </c>
      <c r="C3245" s="36" t="s">
        <v>6859</v>
      </c>
      <c r="D3245" s="36" t="s">
        <v>4903</v>
      </c>
      <c r="E3245" s="36" t="str">
        <f t="shared" si="251"/>
        <v>_SCHOL</v>
      </c>
      <c r="F3245" s="36" t="s">
        <v>4904</v>
      </c>
      <c r="G3245" s="36" t="s">
        <v>4905</v>
      </c>
      <c r="H3245" s="36" t="str">
        <f t="shared" si="252"/>
        <v>_BOALT</v>
      </c>
      <c r="I3245" s="36" t="s">
        <v>4906</v>
      </c>
      <c r="J3245" s="36" t="s">
        <v>4907</v>
      </c>
      <c r="K3245" s="36" t="str">
        <f t="shared" si="253"/>
        <v>_CLLAW</v>
      </c>
      <c r="L3245" s="36" t="s">
        <v>4908</v>
      </c>
      <c r="M3245" s="36" t="s">
        <v>4924</v>
      </c>
      <c r="N3245" s="36" t="str">
        <f t="shared" si="254"/>
        <v>_CLDEG</v>
      </c>
      <c r="O3245" s="36" t="s">
        <v>4925</v>
      </c>
      <c r="P3245" s="36" t="s">
        <v>6350</v>
      </c>
      <c r="Q3245" s="36" t="s">
        <v>6348</v>
      </c>
    </row>
    <row r="3246" spans="1:17">
      <c r="A3246" s="36" t="s">
        <v>11242</v>
      </c>
      <c r="B3246" s="36" t="str">
        <f t="shared" si="250"/>
        <v>_11977</v>
      </c>
      <c r="C3246" s="36" t="s">
        <v>4943</v>
      </c>
      <c r="D3246" s="36" t="s">
        <v>4903</v>
      </c>
      <c r="E3246" s="36" t="str">
        <f t="shared" si="251"/>
        <v>_SCHOL</v>
      </c>
      <c r="F3246" s="36" t="s">
        <v>4904</v>
      </c>
      <c r="G3246" s="36" t="s">
        <v>4905</v>
      </c>
      <c r="H3246" s="36" t="str">
        <f t="shared" si="252"/>
        <v>_BOALT</v>
      </c>
      <c r="I3246" s="36" t="s">
        <v>4906</v>
      </c>
      <c r="J3246" s="36" t="s">
        <v>4907</v>
      </c>
      <c r="K3246" s="36" t="str">
        <f t="shared" si="253"/>
        <v>_CLLAW</v>
      </c>
      <c r="L3246" s="36" t="s">
        <v>4908</v>
      </c>
      <c r="M3246" s="36" t="s">
        <v>4924</v>
      </c>
      <c r="N3246" s="36" t="str">
        <f t="shared" si="254"/>
        <v>_CLDEG</v>
      </c>
      <c r="O3246" s="36" t="s">
        <v>4925</v>
      </c>
      <c r="P3246" s="36" t="s">
        <v>6350</v>
      </c>
      <c r="Q3246" s="36" t="s">
        <v>6348</v>
      </c>
    </row>
    <row r="3247" spans="1:17">
      <c r="A3247" s="36" t="s">
        <v>11243</v>
      </c>
      <c r="B3247" s="36" t="str">
        <f t="shared" si="250"/>
        <v>_11984</v>
      </c>
      <c r="C3247" s="36" t="s">
        <v>4944</v>
      </c>
      <c r="D3247" s="36" t="s">
        <v>4903</v>
      </c>
      <c r="E3247" s="36" t="str">
        <f t="shared" si="251"/>
        <v>_SCHOL</v>
      </c>
      <c r="F3247" s="36" t="s">
        <v>4904</v>
      </c>
      <c r="G3247" s="36" t="s">
        <v>4905</v>
      </c>
      <c r="H3247" s="36" t="str">
        <f t="shared" si="252"/>
        <v>_BOALT</v>
      </c>
      <c r="I3247" s="36" t="s">
        <v>4906</v>
      </c>
      <c r="J3247" s="36" t="s">
        <v>4907</v>
      </c>
      <c r="K3247" s="36" t="str">
        <f t="shared" si="253"/>
        <v>_CLLAW</v>
      </c>
      <c r="L3247" s="36" t="s">
        <v>4908</v>
      </c>
      <c r="M3247" s="36" t="s">
        <v>4924</v>
      </c>
      <c r="N3247" s="36" t="str">
        <f t="shared" si="254"/>
        <v>_CLDEG</v>
      </c>
      <c r="O3247" s="36" t="s">
        <v>4925</v>
      </c>
      <c r="P3247" s="36" t="s">
        <v>6350</v>
      </c>
      <c r="Q3247" s="36" t="s">
        <v>6348</v>
      </c>
    </row>
    <row r="3248" spans="1:17">
      <c r="A3248" s="36" t="s">
        <v>11244</v>
      </c>
      <c r="B3248" s="36" t="str">
        <f t="shared" si="250"/>
        <v>_12015</v>
      </c>
      <c r="C3248" s="36" t="s">
        <v>6862</v>
      </c>
      <c r="D3248" s="36" t="s">
        <v>4903</v>
      </c>
      <c r="E3248" s="36" t="str">
        <f t="shared" si="251"/>
        <v>_SCHOL</v>
      </c>
      <c r="F3248" s="36" t="s">
        <v>4904</v>
      </c>
      <c r="G3248" s="36" t="s">
        <v>4905</v>
      </c>
      <c r="H3248" s="36" t="str">
        <f t="shared" si="252"/>
        <v>_BOALT</v>
      </c>
      <c r="I3248" s="36" t="s">
        <v>4906</v>
      </c>
      <c r="J3248" s="36" t="s">
        <v>4907</v>
      </c>
      <c r="K3248" s="36" t="str">
        <f t="shared" si="253"/>
        <v>_CLLAW</v>
      </c>
      <c r="L3248" s="36" t="s">
        <v>4908</v>
      </c>
      <c r="M3248" s="36" t="s">
        <v>4924</v>
      </c>
      <c r="N3248" s="36" t="str">
        <f t="shared" si="254"/>
        <v>_CLDEG</v>
      </c>
      <c r="O3248" s="36" t="s">
        <v>4925</v>
      </c>
      <c r="P3248" s="36" t="s">
        <v>6860</v>
      </c>
      <c r="Q3248" s="36" t="s">
        <v>6861</v>
      </c>
    </row>
    <row r="3249" spans="1:17">
      <c r="A3249" s="36" t="s">
        <v>11245</v>
      </c>
      <c r="B3249" s="36" t="str">
        <f t="shared" si="250"/>
        <v>_12016</v>
      </c>
      <c r="C3249" s="36" t="s">
        <v>6863</v>
      </c>
      <c r="D3249" s="36" t="s">
        <v>4903</v>
      </c>
      <c r="E3249" s="36" t="str">
        <f t="shared" si="251"/>
        <v>_SCHOL</v>
      </c>
      <c r="F3249" s="36" t="s">
        <v>4904</v>
      </c>
      <c r="G3249" s="36" t="s">
        <v>4905</v>
      </c>
      <c r="H3249" s="36" t="str">
        <f t="shared" si="252"/>
        <v>_BOALT</v>
      </c>
      <c r="I3249" s="36" t="s">
        <v>4906</v>
      </c>
      <c r="J3249" s="36" t="s">
        <v>4907</v>
      </c>
      <c r="K3249" s="36" t="str">
        <f t="shared" si="253"/>
        <v>_CLLAW</v>
      </c>
      <c r="L3249" s="36" t="s">
        <v>4908</v>
      </c>
      <c r="M3249" s="36" t="s">
        <v>4924</v>
      </c>
      <c r="N3249" s="36" t="str">
        <f t="shared" si="254"/>
        <v>_CLDEG</v>
      </c>
      <c r="O3249" s="36" t="s">
        <v>4925</v>
      </c>
      <c r="P3249" s="36" t="s">
        <v>6860</v>
      </c>
      <c r="Q3249" s="36" t="s">
        <v>6861</v>
      </c>
    </row>
    <row r="3250" spans="1:17">
      <c r="A3250" s="36" t="s">
        <v>11246</v>
      </c>
      <c r="B3250" s="36" t="str">
        <f t="shared" si="250"/>
        <v>_12017</v>
      </c>
      <c r="C3250" s="36" t="s">
        <v>6864</v>
      </c>
      <c r="D3250" s="36" t="s">
        <v>4903</v>
      </c>
      <c r="E3250" s="36" t="str">
        <f t="shared" si="251"/>
        <v>_SCHOL</v>
      </c>
      <c r="F3250" s="36" t="s">
        <v>4904</v>
      </c>
      <c r="G3250" s="36" t="s">
        <v>4905</v>
      </c>
      <c r="H3250" s="36" t="str">
        <f t="shared" si="252"/>
        <v>_BOALT</v>
      </c>
      <c r="I3250" s="36" t="s">
        <v>4906</v>
      </c>
      <c r="J3250" s="36" t="s">
        <v>4907</v>
      </c>
      <c r="K3250" s="36" t="str">
        <f t="shared" si="253"/>
        <v>_CLLAW</v>
      </c>
      <c r="L3250" s="36" t="s">
        <v>4908</v>
      </c>
      <c r="M3250" s="36" t="s">
        <v>4924</v>
      </c>
      <c r="N3250" s="36" t="str">
        <f t="shared" si="254"/>
        <v>_CLDEG</v>
      </c>
      <c r="O3250" s="36" t="s">
        <v>4925</v>
      </c>
      <c r="P3250" s="36" t="s">
        <v>6860</v>
      </c>
      <c r="Q3250" s="36" t="s">
        <v>6861</v>
      </c>
    </row>
    <row r="3251" spans="1:17">
      <c r="A3251" s="36" t="s">
        <v>11247</v>
      </c>
      <c r="B3251" s="36" t="str">
        <f t="shared" si="250"/>
        <v>_12020</v>
      </c>
      <c r="C3251" s="36" t="s">
        <v>6865</v>
      </c>
      <c r="D3251" s="36" t="s">
        <v>4903</v>
      </c>
      <c r="E3251" s="36" t="str">
        <f t="shared" si="251"/>
        <v>_SCHOL</v>
      </c>
      <c r="F3251" s="36" t="s">
        <v>4904</v>
      </c>
      <c r="G3251" s="36" t="s">
        <v>4905</v>
      </c>
      <c r="H3251" s="36" t="str">
        <f t="shared" si="252"/>
        <v>_BOALT</v>
      </c>
      <c r="I3251" s="36" t="s">
        <v>4906</v>
      </c>
      <c r="J3251" s="36" t="s">
        <v>4907</v>
      </c>
      <c r="K3251" s="36" t="str">
        <f t="shared" si="253"/>
        <v>_CLLAW</v>
      </c>
      <c r="L3251" s="36" t="s">
        <v>4908</v>
      </c>
      <c r="M3251" s="36" t="s">
        <v>4924</v>
      </c>
      <c r="N3251" s="36" t="str">
        <f t="shared" si="254"/>
        <v>_CLDEG</v>
      </c>
      <c r="O3251" s="36" t="s">
        <v>4925</v>
      </c>
      <c r="P3251" s="36" t="s">
        <v>6860</v>
      </c>
      <c r="Q3251" s="36" t="s">
        <v>6861</v>
      </c>
    </row>
    <row r="3252" spans="1:17">
      <c r="A3252" s="36" t="s">
        <v>11248</v>
      </c>
      <c r="B3252" s="36" t="str">
        <f t="shared" si="250"/>
        <v>_12002</v>
      </c>
      <c r="C3252" s="36" t="s">
        <v>4926</v>
      </c>
      <c r="D3252" s="36" t="s">
        <v>4903</v>
      </c>
      <c r="E3252" s="36" t="str">
        <f t="shared" si="251"/>
        <v>_SCHOL</v>
      </c>
      <c r="F3252" s="36" t="s">
        <v>4904</v>
      </c>
      <c r="G3252" s="36" t="s">
        <v>4905</v>
      </c>
      <c r="H3252" s="36" t="str">
        <f t="shared" si="252"/>
        <v>_BOALT</v>
      </c>
      <c r="I3252" s="36" t="s">
        <v>4906</v>
      </c>
      <c r="J3252" s="36" t="s">
        <v>4907</v>
      </c>
      <c r="K3252" s="36" t="str">
        <f t="shared" si="253"/>
        <v>_CLLAW</v>
      </c>
      <c r="L3252" s="36" t="s">
        <v>4908</v>
      </c>
      <c r="M3252" s="36" t="s">
        <v>4924</v>
      </c>
      <c r="N3252" s="36" t="str">
        <f t="shared" si="254"/>
        <v>_CLDEG</v>
      </c>
      <c r="O3252" s="36" t="s">
        <v>4925</v>
      </c>
      <c r="P3252" s="36" t="s">
        <v>6866</v>
      </c>
      <c r="Q3252" s="36" t="s">
        <v>6867</v>
      </c>
    </row>
    <row r="3253" spans="1:17">
      <c r="A3253" s="36" t="s">
        <v>11249</v>
      </c>
      <c r="B3253" s="36" t="str">
        <f t="shared" si="250"/>
        <v>_12004</v>
      </c>
      <c r="C3253" s="36" t="s">
        <v>6868</v>
      </c>
      <c r="D3253" s="36" t="s">
        <v>4903</v>
      </c>
      <c r="E3253" s="36" t="str">
        <f t="shared" si="251"/>
        <v>_SCHOL</v>
      </c>
      <c r="F3253" s="36" t="s">
        <v>4904</v>
      </c>
      <c r="G3253" s="36" t="s">
        <v>4905</v>
      </c>
      <c r="H3253" s="36" t="str">
        <f t="shared" si="252"/>
        <v>_BOALT</v>
      </c>
      <c r="I3253" s="36" t="s">
        <v>4906</v>
      </c>
      <c r="J3253" s="36" t="s">
        <v>4907</v>
      </c>
      <c r="K3253" s="36" t="str">
        <f t="shared" si="253"/>
        <v>_CLLAW</v>
      </c>
      <c r="L3253" s="36" t="s">
        <v>4908</v>
      </c>
      <c r="M3253" s="36" t="s">
        <v>4924</v>
      </c>
      <c r="N3253" s="36" t="str">
        <f t="shared" si="254"/>
        <v>_CLDEG</v>
      </c>
      <c r="O3253" s="36" t="s">
        <v>4925</v>
      </c>
      <c r="P3253" s="36" t="s">
        <v>6866</v>
      </c>
      <c r="Q3253" s="36" t="s">
        <v>6867</v>
      </c>
    </row>
    <row r="3254" spans="1:17">
      <c r="A3254" s="36" t="s">
        <v>11250</v>
      </c>
      <c r="B3254" s="36" t="str">
        <f t="shared" si="250"/>
        <v>_11978</v>
      </c>
      <c r="C3254" s="36" t="s">
        <v>7219</v>
      </c>
      <c r="D3254" s="36" t="s">
        <v>4903</v>
      </c>
      <c r="E3254" s="36" t="str">
        <f t="shared" si="251"/>
        <v>_SCHOL</v>
      </c>
      <c r="F3254" s="36" t="s">
        <v>4904</v>
      </c>
      <c r="G3254" s="36" t="s">
        <v>4905</v>
      </c>
      <c r="H3254" s="36" t="str">
        <f t="shared" si="252"/>
        <v>_BOALT</v>
      </c>
      <c r="I3254" s="36" t="s">
        <v>4906</v>
      </c>
      <c r="J3254" s="36" t="s">
        <v>4907</v>
      </c>
      <c r="K3254" s="36" t="str">
        <f t="shared" si="253"/>
        <v>_CLLAW</v>
      </c>
      <c r="L3254" s="36" t="s">
        <v>4908</v>
      </c>
      <c r="M3254" s="36" t="s">
        <v>4924</v>
      </c>
      <c r="N3254" s="36" t="str">
        <f t="shared" si="254"/>
        <v>_CLDEG</v>
      </c>
      <c r="O3254" s="36" t="s">
        <v>4925</v>
      </c>
      <c r="P3254" s="36" t="s">
        <v>6869</v>
      </c>
      <c r="Q3254" s="36" t="s">
        <v>6870</v>
      </c>
    </row>
    <row r="3255" spans="1:17">
      <c r="A3255" s="36" t="s">
        <v>11251</v>
      </c>
      <c r="B3255" s="36" t="str">
        <f t="shared" si="250"/>
        <v>_11979</v>
      </c>
      <c r="C3255" s="36" t="s">
        <v>6871</v>
      </c>
      <c r="D3255" s="36" t="s">
        <v>4903</v>
      </c>
      <c r="E3255" s="36" t="str">
        <f t="shared" si="251"/>
        <v>_SCHOL</v>
      </c>
      <c r="F3255" s="36" t="s">
        <v>4904</v>
      </c>
      <c r="G3255" s="36" t="s">
        <v>4905</v>
      </c>
      <c r="H3255" s="36" t="str">
        <f t="shared" si="252"/>
        <v>_BOALT</v>
      </c>
      <c r="I3255" s="36" t="s">
        <v>4906</v>
      </c>
      <c r="J3255" s="36" t="s">
        <v>4907</v>
      </c>
      <c r="K3255" s="36" t="str">
        <f t="shared" si="253"/>
        <v>_CLLAW</v>
      </c>
      <c r="L3255" s="36" t="s">
        <v>4908</v>
      </c>
      <c r="M3255" s="36" t="s">
        <v>4924</v>
      </c>
      <c r="N3255" s="36" t="str">
        <f t="shared" si="254"/>
        <v>_CLDEG</v>
      </c>
      <c r="O3255" s="36" t="s">
        <v>4925</v>
      </c>
      <c r="P3255" s="36" t="s">
        <v>6869</v>
      </c>
      <c r="Q3255" s="36" t="s">
        <v>6870</v>
      </c>
    </row>
    <row r="3256" spans="1:17">
      <c r="A3256" s="36" t="s">
        <v>11252</v>
      </c>
      <c r="B3256" s="36" t="str">
        <f t="shared" si="250"/>
        <v>_11980</v>
      </c>
      <c r="C3256" s="36" t="s">
        <v>7220</v>
      </c>
      <c r="D3256" s="36" t="s">
        <v>4903</v>
      </c>
      <c r="E3256" s="36" t="str">
        <f t="shared" si="251"/>
        <v>_SCHOL</v>
      </c>
      <c r="F3256" s="36" t="s">
        <v>4904</v>
      </c>
      <c r="G3256" s="36" t="s">
        <v>4905</v>
      </c>
      <c r="H3256" s="36" t="str">
        <f t="shared" si="252"/>
        <v>_BOALT</v>
      </c>
      <c r="I3256" s="36" t="s">
        <v>4906</v>
      </c>
      <c r="J3256" s="36" t="s">
        <v>4907</v>
      </c>
      <c r="K3256" s="36" t="str">
        <f t="shared" si="253"/>
        <v>_CLLAW</v>
      </c>
      <c r="L3256" s="36" t="s">
        <v>4908</v>
      </c>
      <c r="M3256" s="36" t="s">
        <v>4924</v>
      </c>
      <c r="N3256" s="36" t="str">
        <f t="shared" si="254"/>
        <v>_CLDEG</v>
      </c>
      <c r="O3256" s="36" t="s">
        <v>4925</v>
      </c>
      <c r="P3256" s="36" t="s">
        <v>6869</v>
      </c>
      <c r="Q3256" s="36" t="s">
        <v>6870</v>
      </c>
    </row>
    <row r="3257" spans="1:17">
      <c r="A3257" s="36" t="s">
        <v>11253</v>
      </c>
      <c r="B3257" s="36" t="str">
        <f t="shared" si="250"/>
        <v>_11981</v>
      </c>
      <c r="C3257" s="36" t="s">
        <v>7221</v>
      </c>
      <c r="D3257" s="36" t="s">
        <v>4903</v>
      </c>
      <c r="E3257" s="36" t="str">
        <f t="shared" si="251"/>
        <v>_SCHOL</v>
      </c>
      <c r="F3257" s="36" t="s">
        <v>4904</v>
      </c>
      <c r="G3257" s="36" t="s">
        <v>4905</v>
      </c>
      <c r="H3257" s="36" t="str">
        <f t="shared" si="252"/>
        <v>_BOALT</v>
      </c>
      <c r="I3257" s="36" t="s">
        <v>4906</v>
      </c>
      <c r="J3257" s="36" t="s">
        <v>4907</v>
      </c>
      <c r="K3257" s="36" t="str">
        <f t="shared" si="253"/>
        <v>_CLLAW</v>
      </c>
      <c r="L3257" s="36" t="s">
        <v>4908</v>
      </c>
      <c r="M3257" s="36" t="s">
        <v>4924</v>
      </c>
      <c r="N3257" s="36" t="str">
        <f t="shared" si="254"/>
        <v>_CLDEG</v>
      </c>
      <c r="O3257" s="36" t="s">
        <v>4925</v>
      </c>
      <c r="P3257" s="36" t="s">
        <v>6869</v>
      </c>
      <c r="Q3257" s="36" t="s">
        <v>6870</v>
      </c>
    </row>
    <row r="3258" spans="1:17">
      <c r="A3258" s="36" t="s">
        <v>11254</v>
      </c>
      <c r="B3258" s="36" t="str">
        <f t="shared" si="250"/>
        <v>_11982</v>
      </c>
      <c r="C3258" s="36" t="s">
        <v>6872</v>
      </c>
      <c r="D3258" s="36" t="s">
        <v>4903</v>
      </c>
      <c r="E3258" s="36" t="str">
        <f t="shared" si="251"/>
        <v>_SCHOL</v>
      </c>
      <c r="F3258" s="36" t="s">
        <v>4904</v>
      </c>
      <c r="G3258" s="36" t="s">
        <v>4905</v>
      </c>
      <c r="H3258" s="36" t="str">
        <f t="shared" si="252"/>
        <v>_BOALT</v>
      </c>
      <c r="I3258" s="36" t="s">
        <v>4906</v>
      </c>
      <c r="J3258" s="36" t="s">
        <v>4907</v>
      </c>
      <c r="K3258" s="36" t="str">
        <f t="shared" si="253"/>
        <v>_CLLAW</v>
      </c>
      <c r="L3258" s="36" t="s">
        <v>4908</v>
      </c>
      <c r="M3258" s="36" t="s">
        <v>4924</v>
      </c>
      <c r="N3258" s="36" t="str">
        <f t="shared" si="254"/>
        <v>_CLDEG</v>
      </c>
      <c r="O3258" s="36" t="s">
        <v>4925</v>
      </c>
      <c r="P3258" s="36" t="s">
        <v>6869</v>
      </c>
      <c r="Q3258" s="36" t="s">
        <v>6870</v>
      </c>
    </row>
    <row r="3259" spans="1:17">
      <c r="A3259" s="36" t="s">
        <v>11255</v>
      </c>
      <c r="B3259" s="36" t="str">
        <f t="shared" si="250"/>
        <v>_11983</v>
      </c>
      <c r="C3259" s="36" t="s">
        <v>6873</v>
      </c>
      <c r="D3259" s="36" t="s">
        <v>4903</v>
      </c>
      <c r="E3259" s="36" t="str">
        <f t="shared" si="251"/>
        <v>_SCHOL</v>
      </c>
      <c r="F3259" s="36" t="s">
        <v>4904</v>
      </c>
      <c r="G3259" s="36" t="s">
        <v>4905</v>
      </c>
      <c r="H3259" s="36" t="str">
        <f t="shared" si="252"/>
        <v>_BOALT</v>
      </c>
      <c r="I3259" s="36" t="s">
        <v>4906</v>
      </c>
      <c r="J3259" s="36" t="s">
        <v>4907</v>
      </c>
      <c r="K3259" s="36" t="str">
        <f t="shared" si="253"/>
        <v>_CLLAW</v>
      </c>
      <c r="L3259" s="36" t="s">
        <v>4908</v>
      </c>
      <c r="M3259" s="36" t="s">
        <v>4924</v>
      </c>
      <c r="N3259" s="36" t="str">
        <f t="shared" si="254"/>
        <v>_CLDEG</v>
      </c>
      <c r="O3259" s="36" t="s">
        <v>4925</v>
      </c>
      <c r="P3259" s="36" t="s">
        <v>6869</v>
      </c>
      <c r="Q3259" s="36" t="s">
        <v>6870</v>
      </c>
    </row>
    <row r="3260" spans="1:17">
      <c r="A3260" s="36" t="s">
        <v>11256</v>
      </c>
      <c r="B3260" s="36" t="str">
        <f t="shared" si="250"/>
        <v>_11920</v>
      </c>
      <c r="C3260" s="36" t="s">
        <v>6874</v>
      </c>
      <c r="D3260" s="36" t="s">
        <v>4903</v>
      </c>
      <c r="E3260" s="36" t="str">
        <f t="shared" si="251"/>
        <v>_SCHOL</v>
      </c>
      <c r="F3260" s="36" t="s">
        <v>4904</v>
      </c>
      <c r="G3260" s="36" t="s">
        <v>4905</v>
      </c>
      <c r="H3260" s="36" t="str">
        <f t="shared" si="252"/>
        <v>_BOALT</v>
      </c>
      <c r="I3260" s="36" t="s">
        <v>4906</v>
      </c>
      <c r="J3260" s="36" t="s">
        <v>4907</v>
      </c>
      <c r="K3260" s="36" t="str">
        <f t="shared" si="253"/>
        <v>_CLLAW</v>
      </c>
      <c r="L3260" s="36" t="s">
        <v>4908</v>
      </c>
      <c r="M3260" s="36" t="s">
        <v>4924</v>
      </c>
      <c r="N3260" s="36" t="str">
        <f t="shared" si="254"/>
        <v>_CLDEG</v>
      </c>
      <c r="O3260" s="36" t="s">
        <v>4925</v>
      </c>
      <c r="P3260" s="36" t="s">
        <v>4945</v>
      </c>
      <c r="Q3260" s="36" t="s">
        <v>4946</v>
      </c>
    </row>
    <row r="3261" spans="1:17">
      <c r="A3261" s="36" t="s">
        <v>11257</v>
      </c>
      <c r="B3261" s="36" t="str">
        <f t="shared" si="250"/>
        <v>_11922</v>
      </c>
      <c r="C3261" s="36" t="s">
        <v>11258</v>
      </c>
      <c r="D3261" s="36" t="s">
        <v>4903</v>
      </c>
      <c r="E3261" s="36" t="str">
        <f t="shared" si="251"/>
        <v>_SCHOL</v>
      </c>
      <c r="F3261" s="36" t="s">
        <v>4904</v>
      </c>
      <c r="G3261" s="36" t="s">
        <v>4905</v>
      </c>
      <c r="H3261" s="36" t="str">
        <f t="shared" si="252"/>
        <v>_BOALT</v>
      </c>
      <c r="I3261" s="36" t="s">
        <v>4906</v>
      </c>
      <c r="J3261" s="36" t="s">
        <v>4907</v>
      </c>
      <c r="K3261" s="36" t="str">
        <f t="shared" si="253"/>
        <v>_CLLAW</v>
      </c>
      <c r="L3261" s="36" t="s">
        <v>4908</v>
      </c>
      <c r="M3261" s="36" t="s">
        <v>4924</v>
      </c>
      <c r="N3261" s="36" t="str">
        <f t="shared" si="254"/>
        <v>_CLDEG</v>
      </c>
      <c r="O3261" s="36" t="s">
        <v>4925</v>
      </c>
      <c r="P3261" s="36" t="s">
        <v>4945</v>
      </c>
      <c r="Q3261" s="36" t="s">
        <v>4946</v>
      </c>
    </row>
    <row r="3262" spans="1:17">
      <c r="A3262" s="36" t="s">
        <v>11259</v>
      </c>
      <c r="B3262" s="36" t="str">
        <f t="shared" si="250"/>
        <v>_11927</v>
      </c>
      <c r="C3262" s="36" t="s">
        <v>4949</v>
      </c>
      <c r="D3262" s="36" t="s">
        <v>4903</v>
      </c>
      <c r="E3262" s="36" t="str">
        <f t="shared" si="251"/>
        <v>_SCHOL</v>
      </c>
      <c r="F3262" s="36" t="s">
        <v>4904</v>
      </c>
      <c r="G3262" s="36" t="s">
        <v>4905</v>
      </c>
      <c r="H3262" s="36" t="str">
        <f t="shared" si="252"/>
        <v>_BOALT</v>
      </c>
      <c r="I3262" s="36" t="s">
        <v>4906</v>
      </c>
      <c r="J3262" s="36" t="s">
        <v>4907</v>
      </c>
      <c r="K3262" s="36" t="str">
        <f t="shared" si="253"/>
        <v>_CLLAW</v>
      </c>
      <c r="L3262" s="36" t="s">
        <v>4908</v>
      </c>
      <c r="M3262" s="36" t="s">
        <v>4924</v>
      </c>
      <c r="N3262" s="36" t="str">
        <f t="shared" si="254"/>
        <v>_CLDEG</v>
      </c>
      <c r="O3262" s="36" t="s">
        <v>4925</v>
      </c>
      <c r="P3262" s="36" t="s">
        <v>4945</v>
      </c>
      <c r="Q3262" s="36" t="s">
        <v>4946</v>
      </c>
    </row>
    <row r="3263" spans="1:17">
      <c r="A3263" s="36" t="s">
        <v>11260</v>
      </c>
      <c r="B3263" s="36" t="str">
        <f t="shared" si="250"/>
        <v>_11955</v>
      </c>
      <c r="C3263" s="36" t="s">
        <v>6875</v>
      </c>
      <c r="D3263" s="36" t="s">
        <v>4903</v>
      </c>
      <c r="E3263" s="36" t="str">
        <f t="shared" si="251"/>
        <v>_SCHOL</v>
      </c>
      <c r="F3263" s="36" t="s">
        <v>4904</v>
      </c>
      <c r="G3263" s="36" t="s">
        <v>4905</v>
      </c>
      <c r="H3263" s="36" t="str">
        <f t="shared" si="252"/>
        <v>_BOALT</v>
      </c>
      <c r="I3263" s="36" t="s">
        <v>4906</v>
      </c>
      <c r="J3263" s="36" t="s">
        <v>4907</v>
      </c>
      <c r="K3263" s="36" t="str">
        <f t="shared" si="253"/>
        <v>_CLLAW</v>
      </c>
      <c r="L3263" s="36" t="s">
        <v>4908</v>
      </c>
      <c r="M3263" s="36" t="s">
        <v>4924</v>
      </c>
      <c r="N3263" s="36" t="str">
        <f t="shared" si="254"/>
        <v>_CLDEG</v>
      </c>
      <c r="O3263" s="36" t="s">
        <v>4925</v>
      </c>
      <c r="P3263" s="36" t="s">
        <v>4945</v>
      </c>
      <c r="Q3263" s="36" t="s">
        <v>4946</v>
      </c>
    </row>
    <row r="3264" spans="1:17">
      <c r="A3264" s="36" t="s">
        <v>11261</v>
      </c>
      <c r="B3264" s="36" t="str">
        <f t="shared" si="250"/>
        <v>_12018</v>
      </c>
      <c r="C3264" s="36" t="s">
        <v>4937</v>
      </c>
      <c r="D3264" s="36" t="s">
        <v>4903</v>
      </c>
      <c r="E3264" s="36" t="str">
        <f t="shared" si="251"/>
        <v>_SCHOL</v>
      </c>
      <c r="F3264" s="36" t="s">
        <v>4904</v>
      </c>
      <c r="G3264" s="36" t="s">
        <v>4905</v>
      </c>
      <c r="H3264" s="36" t="str">
        <f t="shared" si="252"/>
        <v>_BOALT</v>
      </c>
      <c r="I3264" s="36" t="s">
        <v>4906</v>
      </c>
      <c r="J3264" s="36" t="s">
        <v>4907</v>
      </c>
      <c r="K3264" s="36" t="str">
        <f t="shared" si="253"/>
        <v>_CLLAW</v>
      </c>
      <c r="L3264" s="36" t="s">
        <v>4908</v>
      </c>
      <c r="M3264" s="36" t="s">
        <v>4933</v>
      </c>
      <c r="N3264" s="36" t="str">
        <f t="shared" si="254"/>
        <v>_CLFIN</v>
      </c>
      <c r="O3264" s="36" t="s">
        <v>4934</v>
      </c>
      <c r="P3264" s="36" t="s">
        <v>4935</v>
      </c>
      <c r="Q3264" s="36" t="s">
        <v>4936</v>
      </c>
    </row>
    <row r="3265" spans="1:17">
      <c r="A3265" s="36" t="s">
        <v>11262</v>
      </c>
      <c r="B3265" s="36" t="str">
        <f t="shared" si="250"/>
        <v>_12019</v>
      </c>
      <c r="C3265" s="36" t="s">
        <v>6876</v>
      </c>
      <c r="D3265" s="36" t="s">
        <v>4903</v>
      </c>
      <c r="E3265" s="36" t="str">
        <f t="shared" si="251"/>
        <v>_SCHOL</v>
      </c>
      <c r="F3265" s="36" t="s">
        <v>4904</v>
      </c>
      <c r="G3265" s="36" t="s">
        <v>4905</v>
      </c>
      <c r="H3265" s="36" t="str">
        <f t="shared" si="252"/>
        <v>_BOALT</v>
      </c>
      <c r="I3265" s="36" t="s">
        <v>4906</v>
      </c>
      <c r="J3265" s="36" t="s">
        <v>4907</v>
      </c>
      <c r="K3265" s="36" t="str">
        <f t="shared" si="253"/>
        <v>_CLLAW</v>
      </c>
      <c r="L3265" s="36" t="s">
        <v>4908</v>
      </c>
      <c r="M3265" s="36" t="s">
        <v>4933</v>
      </c>
      <c r="N3265" s="36" t="str">
        <f t="shared" si="254"/>
        <v>_CLFIN</v>
      </c>
      <c r="O3265" s="36" t="s">
        <v>4934</v>
      </c>
      <c r="P3265" s="36" t="s">
        <v>4935</v>
      </c>
      <c r="Q3265" s="36" t="s">
        <v>4936</v>
      </c>
    </row>
    <row r="3266" spans="1:17">
      <c r="A3266" s="36" t="s">
        <v>11263</v>
      </c>
      <c r="B3266" s="36" t="str">
        <f t="shared" si="250"/>
        <v>_12035</v>
      </c>
      <c r="C3266" s="36" t="s">
        <v>6877</v>
      </c>
      <c r="D3266" s="36" t="s">
        <v>4903</v>
      </c>
      <c r="E3266" s="36" t="str">
        <f t="shared" si="251"/>
        <v>_SCHOL</v>
      </c>
      <c r="F3266" s="36" t="s">
        <v>4904</v>
      </c>
      <c r="G3266" s="36" t="s">
        <v>4905</v>
      </c>
      <c r="H3266" s="36" t="str">
        <f t="shared" si="252"/>
        <v>_BOALT</v>
      </c>
      <c r="I3266" s="36" t="s">
        <v>4906</v>
      </c>
      <c r="J3266" s="36" t="s">
        <v>4907</v>
      </c>
      <c r="K3266" s="36" t="str">
        <f t="shared" si="253"/>
        <v>_CLLAW</v>
      </c>
      <c r="L3266" s="36" t="s">
        <v>4908</v>
      </c>
      <c r="M3266" s="36" t="s">
        <v>4933</v>
      </c>
      <c r="N3266" s="36" t="str">
        <f t="shared" si="254"/>
        <v>_CLFIN</v>
      </c>
      <c r="O3266" s="36" t="s">
        <v>4934</v>
      </c>
      <c r="P3266" s="36" t="s">
        <v>4935</v>
      </c>
      <c r="Q3266" s="36" t="s">
        <v>4936</v>
      </c>
    </row>
    <row r="3267" spans="1:17">
      <c r="A3267" s="36" t="s">
        <v>11264</v>
      </c>
      <c r="B3267" s="36" t="str">
        <f t="shared" si="250"/>
        <v>_12037</v>
      </c>
      <c r="C3267" s="36" t="s">
        <v>6878</v>
      </c>
      <c r="D3267" s="36" t="s">
        <v>4903</v>
      </c>
      <c r="E3267" s="36" t="str">
        <f t="shared" si="251"/>
        <v>_SCHOL</v>
      </c>
      <c r="F3267" s="36" t="s">
        <v>4904</v>
      </c>
      <c r="G3267" s="36" t="s">
        <v>4905</v>
      </c>
      <c r="H3267" s="36" t="str">
        <f t="shared" si="252"/>
        <v>_BOALT</v>
      </c>
      <c r="I3267" s="36" t="s">
        <v>4906</v>
      </c>
      <c r="J3267" s="36" t="s">
        <v>4907</v>
      </c>
      <c r="K3267" s="36" t="str">
        <f t="shared" si="253"/>
        <v>_CLLAW</v>
      </c>
      <c r="L3267" s="36" t="s">
        <v>4908</v>
      </c>
      <c r="M3267" s="36" t="s">
        <v>4933</v>
      </c>
      <c r="N3267" s="36" t="str">
        <f t="shared" si="254"/>
        <v>_CLFIN</v>
      </c>
      <c r="O3267" s="36" t="s">
        <v>4934</v>
      </c>
      <c r="P3267" s="36" t="s">
        <v>4935</v>
      </c>
      <c r="Q3267" s="36" t="s">
        <v>4936</v>
      </c>
    </row>
    <row r="3268" spans="1:17">
      <c r="A3268" s="36" t="s">
        <v>11265</v>
      </c>
      <c r="B3268" s="36" t="str">
        <f t="shared" ref="B3268:B3331" si="255">"_"&amp;A3268</f>
        <v>_12038</v>
      </c>
      <c r="C3268" s="36" t="s">
        <v>6879</v>
      </c>
      <c r="D3268" s="36" t="s">
        <v>4903</v>
      </c>
      <c r="E3268" s="36" t="str">
        <f t="shared" ref="E3268:E3331" si="256">"_"&amp;D3268</f>
        <v>_SCHOL</v>
      </c>
      <c r="F3268" s="36" t="s">
        <v>4904</v>
      </c>
      <c r="G3268" s="36" t="s">
        <v>4905</v>
      </c>
      <c r="H3268" s="36" t="str">
        <f t="shared" ref="H3268:H3331" si="257">"_"&amp;G3268</f>
        <v>_BOALT</v>
      </c>
      <c r="I3268" s="36" t="s">
        <v>4906</v>
      </c>
      <c r="J3268" s="36" t="s">
        <v>4907</v>
      </c>
      <c r="K3268" s="36" t="str">
        <f t="shared" ref="K3268:K3331" si="258">"_"&amp;J3268</f>
        <v>_CLLAW</v>
      </c>
      <c r="L3268" s="36" t="s">
        <v>4908</v>
      </c>
      <c r="M3268" s="36" t="s">
        <v>4933</v>
      </c>
      <c r="N3268" s="36" t="str">
        <f t="shared" ref="N3268:N3331" si="259">"_"&amp;M3268</f>
        <v>_CLFIN</v>
      </c>
      <c r="O3268" s="36" t="s">
        <v>4934</v>
      </c>
      <c r="P3268" s="36" t="s">
        <v>4935</v>
      </c>
      <c r="Q3268" s="36" t="s">
        <v>4936</v>
      </c>
    </row>
    <row r="3269" spans="1:17">
      <c r="A3269" s="36" t="s">
        <v>11266</v>
      </c>
      <c r="B3269" s="36" t="str">
        <f t="shared" si="255"/>
        <v>_12039</v>
      </c>
      <c r="C3269" s="36" t="s">
        <v>6880</v>
      </c>
      <c r="D3269" s="36" t="s">
        <v>4903</v>
      </c>
      <c r="E3269" s="36" t="str">
        <f t="shared" si="256"/>
        <v>_SCHOL</v>
      </c>
      <c r="F3269" s="36" t="s">
        <v>4904</v>
      </c>
      <c r="G3269" s="36" t="s">
        <v>4905</v>
      </c>
      <c r="H3269" s="36" t="str">
        <f t="shared" si="257"/>
        <v>_BOALT</v>
      </c>
      <c r="I3269" s="36" t="s">
        <v>4906</v>
      </c>
      <c r="J3269" s="36" t="s">
        <v>4907</v>
      </c>
      <c r="K3269" s="36" t="str">
        <f t="shared" si="258"/>
        <v>_CLLAW</v>
      </c>
      <c r="L3269" s="36" t="s">
        <v>4908</v>
      </c>
      <c r="M3269" s="36" t="s">
        <v>4933</v>
      </c>
      <c r="N3269" s="36" t="str">
        <f t="shared" si="259"/>
        <v>_CLFIN</v>
      </c>
      <c r="O3269" s="36" t="s">
        <v>4934</v>
      </c>
      <c r="P3269" s="36" t="s">
        <v>4935</v>
      </c>
      <c r="Q3269" s="36" t="s">
        <v>4936</v>
      </c>
    </row>
    <row r="3270" spans="1:17">
      <c r="A3270" s="36" t="s">
        <v>11267</v>
      </c>
      <c r="B3270" s="36" t="str">
        <f t="shared" si="255"/>
        <v>_12040</v>
      </c>
      <c r="C3270" s="36" t="s">
        <v>4938</v>
      </c>
      <c r="D3270" s="36" t="s">
        <v>4903</v>
      </c>
      <c r="E3270" s="36" t="str">
        <f t="shared" si="256"/>
        <v>_SCHOL</v>
      </c>
      <c r="F3270" s="36" t="s">
        <v>4904</v>
      </c>
      <c r="G3270" s="36" t="s">
        <v>4905</v>
      </c>
      <c r="H3270" s="36" t="str">
        <f t="shared" si="257"/>
        <v>_BOALT</v>
      </c>
      <c r="I3270" s="36" t="s">
        <v>4906</v>
      </c>
      <c r="J3270" s="36" t="s">
        <v>4907</v>
      </c>
      <c r="K3270" s="36" t="str">
        <f t="shared" si="258"/>
        <v>_CLLAW</v>
      </c>
      <c r="L3270" s="36" t="s">
        <v>4908</v>
      </c>
      <c r="M3270" s="36" t="s">
        <v>4933</v>
      </c>
      <c r="N3270" s="36" t="str">
        <f t="shared" si="259"/>
        <v>_CLFIN</v>
      </c>
      <c r="O3270" s="36" t="s">
        <v>4934</v>
      </c>
      <c r="P3270" s="36" t="s">
        <v>4935</v>
      </c>
      <c r="Q3270" s="36" t="s">
        <v>4936</v>
      </c>
    </row>
    <row r="3271" spans="1:17">
      <c r="A3271" s="36" t="s">
        <v>11268</v>
      </c>
      <c r="B3271" s="36" t="str">
        <f t="shared" si="255"/>
        <v>_12041</v>
      </c>
      <c r="C3271" s="36" t="s">
        <v>6881</v>
      </c>
      <c r="D3271" s="36" t="s">
        <v>4903</v>
      </c>
      <c r="E3271" s="36" t="str">
        <f t="shared" si="256"/>
        <v>_SCHOL</v>
      </c>
      <c r="F3271" s="36" t="s">
        <v>4904</v>
      </c>
      <c r="G3271" s="36" t="s">
        <v>4905</v>
      </c>
      <c r="H3271" s="36" t="str">
        <f t="shared" si="257"/>
        <v>_BOALT</v>
      </c>
      <c r="I3271" s="36" t="s">
        <v>4906</v>
      </c>
      <c r="J3271" s="36" t="s">
        <v>4907</v>
      </c>
      <c r="K3271" s="36" t="str">
        <f t="shared" si="258"/>
        <v>_CLLAW</v>
      </c>
      <c r="L3271" s="36" t="s">
        <v>4908</v>
      </c>
      <c r="M3271" s="36" t="s">
        <v>4933</v>
      </c>
      <c r="N3271" s="36" t="str">
        <f t="shared" si="259"/>
        <v>_CLFIN</v>
      </c>
      <c r="O3271" s="36" t="s">
        <v>4934</v>
      </c>
      <c r="P3271" s="36" t="s">
        <v>4935</v>
      </c>
      <c r="Q3271" s="36" t="s">
        <v>4936</v>
      </c>
    </row>
    <row r="3272" spans="1:17">
      <c r="A3272" s="36" t="s">
        <v>11269</v>
      </c>
      <c r="B3272" s="36" t="str">
        <f t="shared" si="255"/>
        <v>_12042</v>
      </c>
      <c r="C3272" s="36" t="s">
        <v>4939</v>
      </c>
      <c r="D3272" s="36" t="s">
        <v>4903</v>
      </c>
      <c r="E3272" s="36" t="str">
        <f t="shared" si="256"/>
        <v>_SCHOL</v>
      </c>
      <c r="F3272" s="36" t="s">
        <v>4904</v>
      </c>
      <c r="G3272" s="36" t="s">
        <v>4905</v>
      </c>
      <c r="H3272" s="36" t="str">
        <f t="shared" si="257"/>
        <v>_BOALT</v>
      </c>
      <c r="I3272" s="36" t="s">
        <v>4906</v>
      </c>
      <c r="J3272" s="36" t="s">
        <v>4907</v>
      </c>
      <c r="K3272" s="36" t="str">
        <f t="shared" si="258"/>
        <v>_CLLAW</v>
      </c>
      <c r="L3272" s="36" t="s">
        <v>4908</v>
      </c>
      <c r="M3272" s="36" t="s">
        <v>4933</v>
      </c>
      <c r="N3272" s="36" t="str">
        <f t="shared" si="259"/>
        <v>_CLFIN</v>
      </c>
      <c r="O3272" s="36" t="s">
        <v>4934</v>
      </c>
      <c r="P3272" s="36" t="s">
        <v>4935</v>
      </c>
      <c r="Q3272" s="36" t="s">
        <v>4936</v>
      </c>
    </row>
    <row r="3273" spans="1:17">
      <c r="A3273" s="36" t="s">
        <v>11270</v>
      </c>
      <c r="B3273" s="36" t="str">
        <f t="shared" si="255"/>
        <v>_12043</v>
      </c>
      <c r="C3273" s="36" t="s">
        <v>6882</v>
      </c>
      <c r="D3273" s="36" t="s">
        <v>4903</v>
      </c>
      <c r="E3273" s="36" t="str">
        <f t="shared" si="256"/>
        <v>_SCHOL</v>
      </c>
      <c r="F3273" s="36" t="s">
        <v>4904</v>
      </c>
      <c r="G3273" s="36" t="s">
        <v>4905</v>
      </c>
      <c r="H3273" s="36" t="str">
        <f t="shared" si="257"/>
        <v>_BOALT</v>
      </c>
      <c r="I3273" s="36" t="s">
        <v>4906</v>
      </c>
      <c r="J3273" s="36" t="s">
        <v>4907</v>
      </c>
      <c r="K3273" s="36" t="str">
        <f t="shared" si="258"/>
        <v>_CLLAW</v>
      </c>
      <c r="L3273" s="36" t="s">
        <v>4908</v>
      </c>
      <c r="M3273" s="36" t="s">
        <v>4933</v>
      </c>
      <c r="N3273" s="36" t="str">
        <f t="shared" si="259"/>
        <v>_CLFIN</v>
      </c>
      <c r="O3273" s="36" t="s">
        <v>4934</v>
      </c>
      <c r="P3273" s="36" t="s">
        <v>4935</v>
      </c>
      <c r="Q3273" s="36" t="s">
        <v>4936</v>
      </c>
    </row>
    <row r="3274" spans="1:17">
      <c r="A3274" s="36" t="s">
        <v>11271</v>
      </c>
      <c r="B3274" s="36" t="str">
        <f t="shared" si="255"/>
        <v>_12044</v>
      </c>
      <c r="C3274" s="36" t="s">
        <v>6883</v>
      </c>
      <c r="D3274" s="36" t="s">
        <v>4903</v>
      </c>
      <c r="E3274" s="36" t="str">
        <f t="shared" si="256"/>
        <v>_SCHOL</v>
      </c>
      <c r="F3274" s="36" t="s">
        <v>4904</v>
      </c>
      <c r="G3274" s="36" t="s">
        <v>4905</v>
      </c>
      <c r="H3274" s="36" t="str">
        <f t="shared" si="257"/>
        <v>_BOALT</v>
      </c>
      <c r="I3274" s="36" t="s">
        <v>4906</v>
      </c>
      <c r="J3274" s="36" t="s">
        <v>4907</v>
      </c>
      <c r="K3274" s="36" t="str">
        <f t="shared" si="258"/>
        <v>_CLLAW</v>
      </c>
      <c r="L3274" s="36" t="s">
        <v>4908</v>
      </c>
      <c r="M3274" s="36" t="s">
        <v>4933</v>
      </c>
      <c r="N3274" s="36" t="str">
        <f t="shared" si="259"/>
        <v>_CLFIN</v>
      </c>
      <c r="O3274" s="36" t="s">
        <v>4934</v>
      </c>
      <c r="P3274" s="36" t="s">
        <v>4935</v>
      </c>
      <c r="Q3274" s="36" t="s">
        <v>4936</v>
      </c>
    </row>
    <row r="3275" spans="1:17">
      <c r="A3275" s="36" t="s">
        <v>11272</v>
      </c>
      <c r="B3275" s="36" t="str">
        <f t="shared" si="255"/>
        <v>_11957</v>
      </c>
      <c r="C3275" s="36" t="s">
        <v>6887</v>
      </c>
      <c r="D3275" s="36" t="s">
        <v>4903</v>
      </c>
      <c r="E3275" s="36" t="str">
        <f t="shared" si="256"/>
        <v>_SCHOL</v>
      </c>
      <c r="F3275" s="36" t="s">
        <v>4904</v>
      </c>
      <c r="G3275" s="36" t="s">
        <v>4905</v>
      </c>
      <c r="H3275" s="36" t="str">
        <f t="shared" si="257"/>
        <v>_BOALT</v>
      </c>
      <c r="I3275" s="36" t="s">
        <v>4906</v>
      </c>
      <c r="J3275" s="36" t="s">
        <v>4907</v>
      </c>
      <c r="K3275" s="36" t="str">
        <f t="shared" si="258"/>
        <v>_CLLAW</v>
      </c>
      <c r="L3275" s="36" t="s">
        <v>4908</v>
      </c>
      <c r="M3275" s="36" t="s">
        <v>4942</v>
      </c>
      <c r="N3275" s="36" t="str">
        <f t="shared" si="259"/>
        <v>_CLINS</v>
      </c>
      <c r="O3275" s="36" t="s">
        <v>6884</v>
      </c>
      <c r="P3275" s="36" t="s">
        <v>6885</v>
      </c>
      <c r="Q3275" s="36" t="s">
        <v>6886</v>
      </c>
    </row>
    <row r="3276" spans="1:17">
      <c r="A3276" s="36" t="s">
        <v>11273</v>
      </c>
      <c r="B3276" s="36" t="str">
        <f t="shared" si="255"/>
        <v>_11964</v>
      </c>
      <c r="C3276" s="36" t="s">
        <v>6888</v>
      </c>
      <c r="D3276" s="36" t="s">
        <v>4903</v>
      </c>
      <c r="E3276" s="36" t="str">
        <f t="shared" si="256"/>
        <v>_SCHOL</v>
      </c>
      <c r="F3276" s="36" t="s">
        <v>4904</v>
      </c>
      <c r="G3276" s="36" t="s">
        <v>4905</v>
      </c>
      <c r="H3276" s="36" t="str">
        <f t="shared" si="257"/>
        <v>_BOALT</v>
      </c>
      <c r="I3276" s="36" t="s">
        <v>4906</v>
      </c>
      <c r="J3276" s="36" t="s">
        <v>4907</v>
      </c>
      <c r="K3276" s="36" t="str">
        <f t="shared" si="258"/>
        <v>_CLLAW</v>
      </c>
      <c r="L3276" s="36" t="s">
        <v>4908</v>
      </c>
      <c r="M3276" s="36" t="s">
        <v>4942</v>
      </c>
      <c r="N3276" s="36" t="str">
        <f t="shared" si="259"/>
        <v>_CLINS</v>
      </c>
      <c r="O3276" s="36" t="s">
        <v>6884</v>
      </c>
      <c r="P3276" s="36" t="s">
        <v>6885</v>
      </c>
      <c r="Q3276" s="36" t="s">
        <v>6886</v>
      </c>
    </row>
    <row r="3277" spans="1:17">
      <c r="A3277" s="36" t="s">
        <v>11274</v>
      </c>
      <c r="B3277" s="36" t="str">
        <f t="shared" si="255"/>
        <v>_11965</v>
      </c>
      <c r="C3277" s="36" t="s">
        <v>6889</v>
      </c>
      <c r="D3277" s="36" t="s">
        <v>4903</v>
      </c>
      <c r="E3277" s="36" t="str">
        <f t="shared" si="256"/>
        <v>_SCHOL</v>
      </c>
      <c r="F3277" s="36" t="s">
        <v>4904</v>
      </c>
      <c r="G3277" s="36" t="s">
        <v>4905</v>
      </c>
      <c r="H3277" s="36" t="str">
        <f t="shared" si="257"/>
        <v>_BOALT</v>
      </c>
      <c r="I3277" s="36" t="s">
        <v>4906</v>
      </c>
      <c r="J3277" s="36" t="s">
        <v>4907</v>
      </c>
      <c r="K3277" s="36" t="str">
        <f t="shared" si="258"/>
        <v>_CLLAW</v>
      </c>
      <c r="L3277" s="36" t="s">
        <v>4908</v>
      </c>
      <c r="M3277" s="36" t="s">
        <v>4942</v>
      </c>
      <c r="N3277" s="36" t="str">
        <f t="shared" si="259"/>
        <v>_CLINS</v>
      </c>
      <c r="O3277" s="36" t="s">
        <v>6884</v>
      </c>
      <c r="P3277" s="36" t="s">
        <v>6885</v>
      </c>
      <c r="Q3277" s="36" t="s">
        <v>6886</v>
      </c>
    </row>
    <row r="3278" spans="1:17">
      <c r="A3278" s="36" t="s">
        <v>11275</v>
      </c>
      <c r="B3278" s="36" t="str">
        <f t="shared" si="255"/>
        <v>_11966</v>
      </c>
      <c r="C3278" s="36" t="s">
        <v>6890</v>
      </c>
      <c r="D3278" s="36" t="s">
        <v>4903</v>
      </c>
      <c r="E3278" s="36" t="str">
        <f t="shared" si="256"/>
        <v>_SCHOL</v>
      </c>
      <c r="F3278" s="36" t="s">
        <v>4904</v>
      </c>
      <c r="G3278" s="36" t="s">
        <v>4905</v>
      </c>
      <c r="H3278" s="36" t="str">
        <f t="shared" si="257"/>
        <v>_BOALT</v>
      </c>
      <c r="I3278" s="36" t="s">
        <v>4906</v>
      </c>
      <c r="J3278" s="36" t="s">
        <v>4907</v>
      </c>
      <c r="K3278" s="36" t="str">
        <f t="shared" si="258"/>
        <v>_CLLAW</v>
      </c>
      <c r="L3278" s="36" t="s">
        <v>4908</v>
      </c>
      <c r="M3278" s="36" t="s">
        <v>4942</v>
      </c>
      <c r="N3278" s="36" t="str">
        <f t="shared" si="259"/>
        <v>_CLINS</v>
      </c>
      <c r="O3278" s="36" t="s">
        <v>6884</v>
      </c>
      <c r="P3278" s="36" t="s">
        <v>6885</v>
      </c>
      <c r="Q3278" s="36" t="s">
        <v>6886</v>
      </c>
    </row>
    <row r="3279" spans="1:17">
      <c r="A3279" s="36" t="s">
        <v>11276</v>
      </c>
      <c r="B3279" s="36" t="str">
        <f t="shared" si="255"/>
        <v>_11967</v>
      </c>
      <c r="C3279" s="36" t="s">
        <v>6891</v>
      </c>
      <c r="D3279" s="36" t="s">
        <v>4903</v>
      </c>
      <c r="E3279" s="36" t="str">
        <f t="shared" si="256"/>
        <v>_SCHOL</v>
      </c>
      <c r="F3279" s="36" t="s">
        <v>4904</v>
      </c>
      <c r="G3279" s="36" t="s">
        <v>4905</v>
      </c>
      <c r="H3279" s="36" t="str">
        <f t="shared" si="257"/>
        <v>_BOALT</v>
      </c>
      <c r="I3279" s="36" t="s">
        <v>4906</v>
      </c>
      <c r="J3279" s="36" t="s">
        <v>4907</v>
      </c>
      <c r="K3279" s="36" t="str">
        <f t="shared" si="258"/>
        <v>_CLLAW</v>
      </c>
      <c r="L3279" s="36" t="s">
        <v>4908</v>
      </c>
      <c r="M3279" s="36" t="s">
        <v>4942</v>
      </c>
      <c r="N3279" s="36" t="str">
        <f t="shared" si="259"/>
        <v>_CLINS</v>
      </c>
      <c r="O3279" s="36" t="s">
        <v>6884</v>
      </c>
      <c r="P3279" s="36" t="s">
        <v>6885</v>
      </c>
      <c r="Q3279" s="36" t="s">
        <v>6886</v>
      </c>
    </row>
    <row r="3280" spans="1:17">
      <c r="A3280" s="36" t="s">
        <v>11277</v>
      </c>
      <c r="B3280" s="36" t="str">
        <f t="shared" si="255"/>
        <v>_11968</v>
      </c>
      <c r="C3280" s="36" t="s">
        <v>6622</v>
      </c>
      <c r="D3280" s="36" t="s">
        <v>4903</v>
      </c>
      <c r="E3280" s="36" t="str">
        <f t="shared" si="256"/>
        <v>_SCHOL</v>
      </c>
      <c r="F3280" s="36" t="s">
        <v>4904</v>
      </c>
      <c r="G3280" s="36" t="s">
        <v>4905</v>
      </c>
      <c r="H3280" s="36" t="str">
        <f t="shared" si="257"/>
        <v>_BOALT</v>
      </c>
      <c r="I3280" s="36" t="s">
        <v>4906</v>
      </c>
      <c r="J3280" s="36" t="s">
        <v>4907</v>
      </c>
      <c r="K3280" s="36" t="str">
        <f t="shared" si="258"/>
        <v>_CLLAW</v>
      </c>
      <c r="L3280" s="36" t="s">
        <v>4908</v>
      </c>
      <c r="M3280" s="36" t="s">
        <v>4942</v>
      </c>
      <c r="N3280" s="36" t="str">
        <f t="shared" si="259"/>
        <v>_CLINS</v>
      </c>
      <c r="O3280" s="36" t="s">
        <v>6884</v>
      </c>
      <c r="P3280" s="36" t="s">
        <v>6885</v>
      </c>
      <c r="Q3280" s="36" t="s">
        <v>6886</v>
      </c>
    </row>
    <row r="3281" spans="1:17">
      <c r="A3281" s="36" t="s">
        <v>11278</v>
      </c>
      <c r="B3281" s="36" t="str">
        <f t="shared" si="255"/>
        <v>_11969</v>
      </c>
      <c r="C3281" s="36" t="s">
        <v>6703</v>
      </c>
      <c r="D3281" s="36" t="s">
        <v>4903</v>
      </c>
      <c r="E3281" s="36" t="str">
        <f t="shared" si="256"/>
        <v>_SCHOL</v>
      </c>
      <c r="F3281" s="36" t="s">
        <v>4904</v>
      </c>
      <c r="G3281" s="36" t="s">
        <v>4905</v>
      </c>
      <c r="H3281" s="36" t="str">
        <f t="shared" si="257"/>
        <v>_BOALT</v>
      </c>
      <c r="I3281" s="36" t="s">
        <v>4906</v>
      </c>
      <c r="J3281" s="36" t="s">
        <v>4907</v>
      </c>
      <c r="K3281" s="36" t="str">
        <f t="shared" si="258"/>
        <v>_CLLAW</v>
      </c>
      <c r="L3281" s="36" t="s">
        <v>4908</v>
      </c>
      <c r="M3281" s="36" t="s">
        <v>4942</v>
      </c>
      <c r="N3281" s="36" t="str">
        <f t="shared" si="259"/>
        <v>_CLINS</v>
      </c>
      <c r="O3281" s="36" t="s">
        <v>6884</v>
      </c>
      <c r="P3281" s="36" t="s">
        <v>6885</v>
      </c>
      <c r="Q3281" s="36" t="s">
        <v>6886</v>
      </c>
    </row>
    <row r="3282" spans="1:17">
      <c r="A3282" s="36" t="s">
        <v>11279</v>
      </c>
      <c r="B3282" s="36" t="str">
        <f t="shared" si="255"/>
        <v>_11876</v>
      </c>
      <c r="C3282" s="36" t="s">
        <v>6893</v>
      </c>
      <c r="D3282" s="36" t="s">
        <v>4903</v>
      </c>
      <c r="E3282" s="36" t="str">
        <f t="shared" si="256"/>
        <v>_SCHOL</v>
      </c>
      <c r="F3282" s="36" t="s">
        <v>4904</v>
      </c>
      <c r="G3282" s="36" t="s">
        <v>4905</v>
      </c>
      <c r="H3282" s="36" t="str">
        <f t="shared" si="257"/>
        <v>_BOALT</v>
      </c>
      <c r="I3282" s="36" t="s">
        <v>4906</v>
      </c>
      <c r="J3282" s="36" t="s">
        <v>4907</v>
      </c>
      <c r="K3282" s="36" t="str">
        <f t="shared" si="258"/>
        <v>_CLLAW</v>
      </c>
      <c r="L3282" s="36" t="s">
        <v>4908</v>
      </c>
      <c r="M3282" s="36" t="s">
        <v>4953</v>
      </c>
      <c r="N3282" s="36" t="str">
        <f t="shared" si="259"/>
        <v>_CLRES</v>
      </c>
      <c r="O3282" s="36" t="s">
        <v>6892</v>
      </c>
      <c r="P3282" s="36" t="s">
        <v>4955</v>
      </c>
      <c r="Q3282" s="36" t="s">
        <v>4956</v>
      </c>
    </row>
    <row r="3283" spans="1:17">
      <c r="A3283" s="36" t="s">
        <v>11280</v>
      </c>
      <c r="B3283" s="36" t="str">
        <f t="shared" si="255"/>
        <v>_11877</v>
      </c>
      <c r="C3283" s="36" t="s">
        <v>4957</v>
      </c>
      <c r="D3283" s="36" t="s">
        <v>4903</v>
      </c>
      <c r="E3283" s="36" t="str">
        <f t="shared" si="256"/>
        <v>_SCHOL</v>
      </c>
      <c r="F3283" s="36" t="s">
        <v>4904</v>
      </c>
      <c r="G3283" s="36" t="s">
        <v>4905</v>
      </c>
      <c r="H3283" s="36" t="str">
        <f t="shared" si="257"/>
        <v>_BOALT</v>
      </c>
      <c r="I3283" s="36" t="s">
        <v>4906</v>
      </c>
      <c r="J3283" s="36" t="s">
        <v>4907</v>
      </c>
      <c r="K3283" s="36" t="str">
        <f t="shared" si="258"/>
        <v>_CLLAW</v>
      </c>
      <c r="L3283" s="36" t="s">
        <v>4908</v>
      </c>
      <c r="M3283" s="36" t="s">
        <v>4953</v>
      </c>
      <c r="N3283" s="36" t="str">
        <f t="shared" si="259"/>
        <v>_CLRES</v>
      </c>
      <c r="O3283" s="36" t="s">
        <v>6892</v>
      </c>
      <c r="P3283" s="36" t="s">
        <v>4955</v>
      </c>
      <c r="Q3283" s="36" t="s">
        <v>4956</v>
      </c>
    </row>
    <row r="3284" spans="1:17">
      <c r="A3284" s="36" t="s">
        <v>11281</v>
      </c>
      <c r="B3284" s="36" t="str">
        <f t="shared" si="255"/>
        <v>_11878</v>
      </c>
      <c r="C3284" s="36" t="s">
        <v>6894</v>
      </c>
      <c r="D3284" s="36" t="s">
        <v>4903</v>
      </c>
      <c r="E3284" s="36" t="str">
        <f t="shared" si="256"/>
        <v>_SCHOL</v>
      </c>
      <c r="F3284" s="36" t="s">
        <v>4904</v>
      </c>
      <c r="G3284" s="36" t="s">
        <v>4905</v>
      </c>
      <c r="H3284" s="36" t="str">
        <f t="shared" si="257"/>
        <v>_BOALT</v>
      </c>
      <c r="I3284" s="36" t="s">
        <v>4906</v>
      </c>
      <c r="J3284" s="36" t="s">
        <v>4907</v>
      </c>
      <c r="K3284" s="36" t="str">
        <f t="shared" si="258"/>
        <v>_CLLAW</v>
      </c>
      <c r="L3284" s="36" t="s">
        <v>4908</v>
      </c>
      <c r="M3284" s="36" t="s">
        <v>4953</v>
      </c>
      <c r="N3284" s="36" t="str">
        <f t="shared" si="259"/>
        <v>_CLRES</v>
      </c>
      <c r="O3284" s="36" t="s">
        <v>6892</v>
      </c>
      <c r="P3284" s="36" t="s">
        <v>4955</v>
      </c>
      <c r="Q3284" s="36" t="s">
        <v>4956</v>
      </c>
    </row>
    <row r="3285" spans="1:17">
      <c r="A3285" s="36" t="s">
        <v>11282</v>
      </c>
      <c r="B3285" s="36" t="str">
        <f t="shared" si="255"/>
        <v>_11879</v>
      </c>
      <c r="C3285" s="36" t="s">
        <v>6895</v>
      </c>
      <c r="D3285" s="36" t="s">
        <v>4903</v>
      </c>
      <c r="E3285" s="36" t="str">
        <f t="shared" si="256"/>
        <v>_SCHOL</v>
      </c>
      <c r="F3285" s="36" t="s">
        <v>4904</v>
      </c>
      <c r="G3285" s="36" t="s">
        <v>4905</v>
      </c>
      <c r="H3285" s="36" t="str">
        <f t="shared" si="257"/>
        <v>_BOALT</v>
      </c>
      <c r="I3285" s="36" t="s">
        <v>4906</v>
      </c>
      <c r="J3285" s="36" t="s">
        <v>4907</v>
      </c>
      <c r="K3285" s="36" t="str">
        <f t="shared" si="258"/>
        <v>_CLLAW</v>
      </c>
      <c r="L3285" s="36" t="s">
        <v>4908</v>
      </c>
      <c r="M3285" s="36" t="s">
        <v>4953</v>
      </c>
      <c r="N3285" s="36" t="str">
        <f t="shared" si="259"/>
        <v>_CLRES</v>
      </c>
      <c r="O3285" s="36" t="s">
        <v>6892</v>
      </c>
      <c r="P3285" s="36" t="s">
        <v>4955</v>
      </c>
      <c r="Q3285" s="36" t="s">
        <v>4956</v>
      </c>
    </row>
    <row r="3286" spans="1:17">
      <c r="A3286" s="36" t="s">
        <v>11283</v>
      </c>
      <c r="B3286" s="36" t="str">
        <f t="shared" si="255"/>
        <v>_11881</v>
      </c>
      <c r="C3286" s="36" t="s">
        <v>4958</v>
      </c>
      <c r="D3286" s="36" t="s">
        <v>4903</v>
      </c>
      <c r="E3286" s="36" t="str">
        <f t="shared" si="256"/>
        <v>_SCHOL</v>
      </c>
      <c r="F3286" s="36" t="s">
        <v>4904</v>
      </c>
      <c r="G3286" s="36" t="s">
        <v>4905</v>
      </c>
      <c r="H3286" s="36" t="str">
        <f t="shared" si="257"/>
        <v>_BOALT</v>
      </c>
      <c r="I3286" s="36" t="s">
        <v>4906</v>
      </c>
      <c r="J3286" s="36" t="s">
        <v>4907</v>
      </c>
      <c r="K3286" s="36" t="str">
        <f t="shared" si="258"/>
        <v>_CLLAW</v>
      </c>
      <c r="L3286" s="36" t="s">
        <v>4908</v>
      </c>
      <c r="M3286" s="36" t="s">
        <v>4953</v>
      </c>
      <c r="N3286" s="36" t="str">
        <f t="shared" si="259"/>
        <v>_CLRES</v>
      </c>
      <c r="O3286" s="36" t="s">
        <v>6892</v>
      </c>
      <c r="P3286" s="36" t="s">
        <v>4955</v>
      </c>
      <c r="Q3286" s="36" t="s">
        <v>4956</v>
      </c>
    </row>
    <row r="3287" spans="1:17">
      <c r="A3287" s="36" t="s">
        <v>11284</v>
      </c>
      <c r="B3287" s="36" t="str">
        <f t="shared" si="255"/>
        <v>_11882</v>
      </c>
      <c r="C3287" s="36" t="s">
        <v>6896</v>
      </c>
      <c r="D3287" s="36" t="s">
        <v>4903</v>
      </c>
      <c r="E3287" s="36" t="str">
        <f t="shared" si="256"/>
        <v>_SCHOL</v>
      </c>
      <c r="F3287" s="36" t="s">
        <v>4904</v>
      </c>
      <c r="G3287" s="36" t="s">
        <v>4905</v>
      </c>
      <c r="H3287" s="36" t="str">
        <f t="shared" si="257"/>
        <v>_BOALT</v>
      </c>
      <c r="I3287" s="36" t="s">
        <v>4906</v>
      </c>
      <c r="J3287" s="36" t="s">
        <v>4907</v>
      </c>
      <c r="K3287" s="36" t="str">
        <f t="shared" si="258"/>
        <v>_CLLAW</v>
      </c>
      <c r="L3287" s="36" t="s">
        <v>4908</v>
      </c>
      <c r="M3287" s="36" t="s">
        <v>4953</v>
      </c>
      <c r="N3287" s="36" t="str">
        <f t="shared" si="259"/>
        <v>_CLRES</v>
      </c>
      <c r="O3287" s="36" t="s">
        <v>6892</v>
      </c>
      <c r="P3287" s="36" t="s">
        <v>4955</v>
      </c>
      <c r="Q3287" s="36" t="s">
        <v>4956</v>
      </c>
    </row>
    <row r="3288" spans="1:17">
      <c r="A3288" s="36" t="s">
        <v>11285</v>
      </c>
      <c r="B3288" s="36" t="str">
        <f t="shared" si="255"/>
        <v>_11883</v>
      </c>
      <c r="C3288" s="36" t="s">
        <v>4959</v>
      </c>
      <c r="D3288" s="36" t="s">
        <v>4903</v>
      </c>
      <c r="E3288" s="36" t="str">
        <f t="shared" si="256"/>
        <v>_SCHOL</v>
      </c>
      <c r="F3288" s="36" t="s">
        <v>4904</v>
      </c>
      <c r="G3288" s="36" t="s">
        <v>4905</v>
      </c>
      <c r="H3288" s="36" t="str">
        <f t="shared" si="257"/>
        <v>_BOALT</v>
      </c>
      <c r="I3288" s="36" t="s">
        <v>4906</v>
      </c>
      <c r="J3288" s="36" t="s">
        <v>4907</v>
      </c>
      <c r="K3288" s="36" t="str">
        <f t="shared" si="258"/>
        <v>_CLLAW</v>
      </c>
      <c r="L3288" s="36" t="s">
        <v>4908</v>
      </c>
      <c r="M3288" s="36" t="s">
        <v>4953</v>
      </c>
      <c r="N3288" s="36" t="str">
        <f t="shared" si="259"/>
        <v>_CLRES</v>
      </c>
      <c r="O3288" s="36" t="s">
        <v>6892</v>
      </c>
      <c r="P3288" s="36" t="s">
        <v>4955</v>
      </c>
      <c r="Q3288" s="36" t="s">
        <v>4956</v>
      </c>
    </row>
    <row r="3289" spans="1:17">
      <c r="A3289" s="36" t="s">
        <v>11286</v>
      </c>
      <c r="B3289" s="36" t="str">
        <f t="shared" si="255"/>
        <v>_11884</v>
      </c>
      <c r="C3289" s="36" t="s">
        <v>4960</v>
      </c>
      <c r="D3289" s="36" t="s">
        <v>4903</v>
      </c>
      <c r="E3289" s="36" t="str">
        <f t="shared" si="256"/>
        <v>_SCHOL</v>
      </c>
      <c r="F3289" s="36" t="s">
        <v>4904</v>
      </c>
      <c r="G3289" s="36" t="s">
        <v>4905</v>
      </c>
      <c r="H3289" s="36" t="str">
        <f t="shared" si="257"/>
        <v>_BOALT</v>
      </c>
      <c r="I3289" s="36" t="s">
        <v>4906</v>
      </c>
      <c r="J3289" s="36" t="s">
        <v>4907</v>
      </c>
      <c r="K3289" s="36" t="str">
        <f t="shared" si="258"/>
        <v>_CLLAW</v>
      </c>
      <c r="L3289" s="36" t="s">
        <v>4908</v>
      </c>
      <c r="M3289" s="36" t="s">
        <v>4953</v>
      </c>
      <c r="N3289" s="36" t="str">
        <f t="shared" si="259"/>
        <v>_CLRES</v>
      </c>
      <c r="O3289" s="36" t="s">
        <v>6892</v>
      </c>
      <c r="P3289" s="36" t="s">
        <v>4955</v>
      </c>
      <c r="Q3289" s="36" t="s">
        <v>4956</v>
      </c>
    </row>
    <row r="3290" spans="1:17">
      <c r="A3290" s="36" t="s">
        <v>11287</v>
      </c>
      <c r="B3290" s="36" t="str">
        <f t="shared" si="255"/>
        <v>_11885</v>
      </c>
      <c r="C3290" s="36" t="s">
        <v>4961</v>
      </c>
      <c r="D3290" s="36" t="s">
        <v>4903</v>
      </c>
      <c r="E3290" s="36" t="str">
        <f t="shared" si="256"/>
        <v>_SCHOL</v>
      </c>
      <c r="F3290" s="36" t="s">
        <v>4904</v>
      </c>
      <c r="G3290" s="36" t="s">
        <v>4905</v>
      </c>
      <c r="H3290" s="36" t="str">
        <f t="shared" si="257"/>
        <v>_BOALT</v>
      </c>
      <c r="I3290" s="36" t="s">
        <v>4906</v>
      </c>
      <c r="J3290" s="36" t="s">
        <v>4907</v>
      </c>
      <c r="K3290" s="36" t="str">
        <f t="shared" si="258"/>
        <v>_CLLAW</v>
      </c>
      <c r="L3290" s="36" t="s">
        <v>4908</v>
      </c>
      <c r="M3290" s="36" t="s">
        <v>4953</v>
      </c>
      <c r="N3290" s="36" t="str">
        <f t="shared" si="259"/>
        <v>_CLRES</v>
      </c>
      <c r="O3290" s="36" t="s">
        <v>6892</v>
      </c>
      <c r="P3290" s="36" t="s">
        <v>4955</v>
      </c>
      <c r="Q3290" s="36" t="s">
        <v>4956</v>
      </c>
    </row>
    <row r="3291" spans="1:17">
      <c r="A3291" s="36" t="s">
        <v>11288</v>
      </c>
      <c r="B3291" s="36" t="str">
        <f t="shared" si="255"/>
        <v>_11886</v>
      </c>
      <c r="C3291" s="36" t="s">
        <v>4962</v>
      </c>
      <c r="D3291" s="36" t="s">
        <v>4903</v>
      </c>
      <c r="E3291" s="36" t="str">
        <f t="shared" si="256"/>
        <v>_SCHOL</v>
      </c>
      <c r="F3291" s="36" t="s">
        <v>4904</v>
      </c>
      <c r="G3291" s="36" t="s">
        <v>4905</v>
      </c>
      <c r="H3291" s="36" t="str">
        <f t="shared" si="257"/>
        <v>_BOALT</v>
      </c>
      <c r="I3291" s="36" t="s">
        <v>4906</v>
      </c>
      <c r="J3291" s="36" t="s">
        <v>4907</v>
      </c>
      <c r="K3291" s="36" t="str">
        <f t="shared" si="258"/>
        <v>_CLLAW</v>
      </c>
      <c r="L3291" s="36" t="s">
        <v>4908</v>
      </c>
      <c r="M3291" s="36" t="s">
        <v>4953</v>
      </c>
      <c r="N3291" s="36" t="str">
        <f t="shared" si="259"/>
        <v>_CLRES</v>
      </c>
      <c r="O3291" s="36" t="s">
        <v>6892</v>
      </c>
      <c r="P3291" s="36" t="s">
        <v>4955</v>
      </c>
      <c r="Q3291" s="36" t="s">
        <v>4956</v>
      </c>
    </row>
    <row r="3292" spans="1:17">
      <c r="A3292" s="36" t="s">
        <v>11289</v>
      </c>
      <c r="B3292" s="36" t="str">
        <f t="shared" si="255"/>
        <v>_11887</v>
      </c>
      <c r="C3292" s="36" t="s">
        <v>7390</v>
      </c>
      <c r="D3292" s="36" t="s">
        <v>4903</v>
      </c>
      <c r="E3292" s="36" t="str">
        <f t="shared" si="256"/>
        <v>_SCHOL</v>
      </c>
      <c r="F3292" s="36" t="s">
        <v>4904</v>
      </c>
      <c r="G3292" s="36" t="s">
        <v>4905</v>
      </c>
      <c r="H3292" s="36" t="str">
        <f t="shared" si="257"/>
        <v>_BOALT</v>
      </c>
      <c r="I3292" s="36" t="s">
        <v>4906</v>
      </c>
      <c r="J3292" s="36" t="s">
        <v>4907</v>
      </c>
      <c r="K3292" s="36" t="str">
        <f t="shared" si="258"/>
        <v>_CLLAW</v>
      </c>
      <c r="L3292" s="36" t="s">
        <v>4908</v>
      </c>
      <c r="M3292" s="36" t="s">
        <v>4953</v>
      </c>
      <c r="N3292" s="36" t="str">
        <f t="shared" si="259"/>
        <v>_CLRES</v>
      </c>
      <c r="O3292" s="36" t="s">
        <v>6892</v>
      </c>
      <c r="P3292" s="36" t="s">
        <v>4955</v>
      </c>
      <c r="Q3292" s="36" t="s">
        <v>4956</v>
      </c>
    </row>
    <row r="3293" spans="1:17">
      <c r="A3293" s="36" t="s">
        <v>11290</v>
      </c>
      <c r="B3293" s="36" t="str">
        <f t="shared" si="255"/>
        <v>_11888</v>
      </c>
      <c r="C3293" s="36" t="s">
        <v>7507</v>
      </c>
      <c r="D3293" s="36" t="s">
        <v>4903</v>
      </c>
      <c r="E3293" s="36" t="str">
        <f t="shared" si="256"/>
        <v>_SCHOL</v>
      </c>
      <c r="F3293" s="36" t="s">
        <v>4904</v>
      </c>
      <c r="G3293" s="36" t="s">
        <v>4905</v>
      </c>
      <c r="H3293" s="36" t="str">
        <f t="shared" si="257"/>
        <v>_BOALT</v>
      </c>
      <c r="I3293" s="36" t="s">
        <v>4906</v>
      </c>
      <c r="J3293" s="36" t="s">
        <v>4907</v>
      </c>
      <c r="K3293" s="36" t="str">
        <f t="shared" si="258"/>
        <v>_CLLAW</v>
      </c>
      <c r="L3293" s="36" t="s">
        <v>4908</v>
      </c>
      <c r="M3293" s="36" t="s">
        <v>4953</v>
      </c>
      <c r="N3293" s="36" t="str">
        <f t="shared" si="259"/>
        <v>_CLRES</v>
      </c>
      <c r="O3293" s="36" t="s">
        <v>6892</v>
      </c>
      <c r="P3293" s="36" t="s">
        <v>4955</v>
      </c>
      <c r="Q3293" s="36" t="s">
        <v>4956</v>
      </c>
    </row>
    <row r="3294" spans="1:17">
      <c r="A3294" s="36" t="s">
        <v>11291</v>
      </c>
      <c r="B3294" s="36" t="str">
        <f t="shared" si="255"/>
        <v>_11889</v>
      </c>
      <c r="C3294" s="36" t="s">
        <v>7508</v>
      </c>
      <c r="D3294" s="36" t="s">
        <v>4903</v>
      </c>
      <c r="E3294" s="36" t="str">
        <f t="shared" si="256"/>
        <v>_SCHOL</v>
      </c>
      <c r="F3294" s="36" t="s">
        <v>4904</v>
      </c>
      <c r="G3294" s="36" t="s">
        <v>4905</v>
      </c>
      <c r="H3294" s="36" t="str">
        <f t="shared" si="257"/>
        <v>_BOALT</v>
      </c>
      <c r="I3294" s="36" t="s">
        <v>4906</v>
      </c>
      <c r="J3294" s="36" t="s">
        <v>4907</v>
      </c>
      <c r="K3294" s="36" t="str">
        <f t="shared" si="258"/>
        <v>_CLLAW</v>
      </c>
      <c r="L3294" s="36" t="s">
        <v>4908</v>
      </c>
      <c r="M3294" s="36" t="s">
        <v>4953</v>
      </c>
      <c r="N3294" s="36" t="str">
        <f t="shared" si="259"/>
        <v>_CLRES</v>
      </c>
      <c r="O3294" s="36" t="s">
        <v>6892</v>
      </c>
      <c r="P3294" s="36" t="s">
        <v>4955</v>
      </c>
      <c r="Q3294" s="36" t="s">
        <v>4956</v>
      </c>
    </row>
    <row r="3295" spans="1:17">
      <c r="A3295" s="36" t="s">
        <v>11292</v>
      </c>
      <c r="B3295" s="36" t="str">
        <f t="shared" si="255"/>
        <v>_11923</v>
      </c>
      <c r="C3295" s="36" t="s">
        <v>6897</v>
      </c>
      <c r="D3295" s="36" t="s">
        <v>4903</v>
      </c>
      <c r="E3295" s="36" t="str">
        <f t="shared" si="256"/>
        <v>_SCHOL</v>
      </c>
      <c r="F3295" s="36" t="s">
        <v>4904</v>
      </c>
      <c r="G3295" s="36" t="s">
        <v>4905</v>
      </c>
      <c r="H3295" s="36" t="str">
        <f t="shared" si="257"/>
        <v>_BOALT</v>
      </c>
      <c r="I3295" s="36" t="s">
        <v>4906</v>
      </c>
      <c r="J3295" s="36" t="s">
        <v>4907</v>
      </c>
      <c r="K3295" s="36" t="str">
        <f t="shared" si="258"/>
        <v>_CLLAW</v>
      </c>
      <c r="L3295" s="36" t="s">
        <v>4908</v>
      </c>
      <c r="M3295" s="36" t="s">
        <v>4953</v>
      </c>
      <c r="N3295" s="36" t="str">
        <f t="shared" si="259"/>
        <v>_CLRES</v>
      </c>
      <c r="O3295" s="36" t="s">
        <v>6892</v>
      </c>
      <c r="P3295" s="36" t="s">
        <v>4955</v>
      </c>
      <c r="Q3295" s="36" t="s">
        <v>4956</v>
      </c>
    </row>
    <row r="3296" spans="1:17">
      <c r="A3296" s="36" t="s">
        <v>11293</v>
      </c>
      <c r="B3296" s="36" t="str">
        <f t="shared" si="255"/>
        <v>_11924</v>
      </c>
      <c r="C3296" s="36" t="s">
        <v>6898</v>
      </c>
      <c r="D3296" s="36" t="s">
        <v>4903</v>
      </c>
      <c r="E3296" s="36" t="str">
        <f t="shared" si="256"/>
        <v>_SCHOL</v>
      </c>
      <c r="F3296" s="36" t="s">
        <v>4904</v>
      </c>
      <c r="G3296" s="36" t="s">
        <v>4905</v>
      </c>
      <c r="H3296" s="36" t="str">
        <f t="shared" si="257"/>
        <v>_BOALT</v>
      </c>
      <c r="I3296" s="36" t="s">
        <v>4906</v>
      </c>
      <c r="J3296" s="36" t="s">
        <v>4907</v>
      </c>
      <c r="K3296" s="36" t="str">
        <f t="shared" si="258"/>
        <v>_CLLAW</v>
      </c>
      <c r="L3296" s="36" t="s">
        <v>4908</v>
      </c>
      <c r="M3296" s="36" t="s">
        <v>4953</v>
      </c>
      <c r="N3296" s="36" t="str">
        <f t="shared" si="259"/>
        <v>_CLRES</v>
      </c>
      <c r="O3296" s="36" t="s">
        <v>6892</v>
      </c>
      <c r="P3296" s="36" t="s">
        <v>4955</v>
      </c>
      <c r="Q3296" s="36" t="s">
        <v>4956</v>
      </c>
    </row>
    <row r="3297" spans="1:17">
      <c r="A3297" s="36" t="s">
        <v>11294</v>
      </c>
      <c r="B3297" s="36" t="str">
        <f t="shared" si="255"/>
        <v>_11928</v>
      </c>
      <c r="C3297" s="36" t="s">
        <v>7509</v>
      </c>
      <c r="D3297" s="36" t="s">
        <v>4903</v>
      </c>
      <c r="E3297" s="36" t="str">
        <f t="shared" si="256"/>
        <v>_SCHOL</v>
      </c>
      <c r="F3297" s="36" t="s">
        <v>4904</v>
      </c>
      <c r="G3297" s="36" t="s">
        <v>4905</v>
      </c>
      <c r="H3297" s="36" t="str">
        <f t="shared" si="257"/>
        <v>_BOALT</v>
      </c>
      <c r="I3297" s="36" t="s">
        <v>4906</v>
      </c>
      <c r="J3297" s="36" t="s">
        <v>4907</v>
      </c>
      <c r="K3297" s="36" t="str">
        <f t="shared" si="258"/>
        <v>_CLLAW</v>
      </c>
      <c r="L3297" s="36" t="s">
        <v>4908</v>
      </c>
      <c r="M3297" s="36" t="s">
        <v>4953</v>
      </c>
      <c r="N3297" s="36" t="str">
        <f t="shared" si="259"/>
        <v>_CLRES</v>
      </c>
      <c r="O3297" s="36" t="s">
        <v>6892</v>
      </c>
      <c r="P3297" s="36" t="s">
        <v>4955</v>
      </c>
      <c r="Q3297" s="36" t="s">
        <v>4956</v>
      </c>
    </row>
    <row r="3298" spans="1:17">
      <c r="A3298" s="36" t="s">
        <v>11295</v>
      </c>
      <c r="B3298" s="36" t="str">
        <f t="shared" si="255"/>
        <v>_11959</v>
      </c>
      <c r="C3298" s="36" t="s">
        <v>6899</v>
      </c>
      <c r="D3298" s="36" t="s">
        <v>4903</v>
      </c>
      <c r="E3298" s="36" t="str">
        <f t="shared" si="256"/>
        <v>_SCHOL</v>
      </c>
      <c r="F3298" s="36" t="s">
        <v>4904</v>
      </c>
      <c r="G3298" s="36" t="s">
        <v>4905</v>
      </c>
      <c r="H3298" s="36" t="str">
        <f t="shared" si="257"/>
        <v>_BOALT</v>
      </c>
      <c r="I3298" s="36" t="s">
        <v>4906</v>
      </c>
      <c r="J3298" s="36" t="s">
        <v>4907</v>
      </c>
      <c r="K3298" s="36" t="str">
        <f t="shared" si="258"/>
        <v>_CLLAW</v>
      </c>
      <c r="L3298" s="36" t="s">
        <v>4908</v>
      </c>
      <c r="M3298" s="36" t="s">
        <v>4953</v>
      </c>
      <c r="N3298" s="36" t="str">
        <f t="shared" si="259"/>
        <v>_CLRES</v>
      </c>
      <c r="O3298" s="36" t="s">
        <v>6892</v>
      </c>
      <c r="P3298" s="36" t="s">
        <v>4955</v>
      </c>
      <c r="Q3298" s="36" t="s">
        <v>4956</v>
      </c>
    </row>
    <row r="3299" spans="1:17">
      <c r="A3299" s="36" t="s">
        <v>11296</v>
      </c>
      <c r="B3299" s="36" t="str">
        <f t="shared" si="255"/>
        <v>_11961</v>
      </c>
      <c r="C3299" s="36" t="s">
        <v>6900</v>
      </c>
      <c r="D3299" s="36" t="s">
        <v>4903</v>
      </c>
      <c r="E3299" s="36" t="str">
        <f t="shared" si="256"/>
        <v>_SCHOL</v>
      </c>
      <c r="F3299" s="36" t="s">
        <v>4904</v>
      </c>
      <c r="G3299" s="36" t="s">
        <v>4905</v>
      </c>
      <c r="H3299" s="36" t="str">
        <f t="shared" si="257"/>
        <v>_BOALT</v>
      </c>
      <c r="I3299" s="36" t="s">
        <v>4906</v>
      </c>
      <c r="J3299" s="36" t="s">
        <v>4907</v>
      </c>
      <c r="K3299" s="36" t="str">
        <f t="shared" si="258"/>
        <v>_CLLAW</v>
      </c>
      <c r="L3299" s="36" t="s">
        <v>4908</v>
      </c>
      <c r="M3299" s="36" t="s">
        <v>4953</v>
      </c>
      <c r="N3299" s="36" t="str">
        <f t="shared" si="259"/>
        <v>_CLRES</v>
      </c>
      <c r="O3299" s="36" t="s">
        <v>6892</v>
      </c>
      <c r="P3299" s="36" t="s">
        <v>4955</v>
      </c>
      <c r="Q3299" s="36" t="s">
        <v>4956</v>
      </c>
    </row>
    <row r="3300" spans="1:17">
      <c r="A3300" s="36" t="s">
        <v>11297</v>
      </c>
      <c r="B3300" s="36" t="str">
        <f t="shared" si="255"/>
        <v>_11963</v>
      </c>
      <c r="C3300" s="36" t="s">
        <v>6901</v>
      </c>
      <c r="D3300" s="36" t="s">
        <v>4903</v>
      </c>
      <c r="E3300" s="36" t="str">
        <f t="shared" si="256"/>
        <v>_SCHOL</v>
      </c>
      <c r="F3300" s="36" t="s">
        <v>4904</v>
      </c>
      <c r="G3300" s="36" t="s">
        <v>4905</v>
      </c>
      <c r="H3300" s="36" t="str">
        <f t="shared" si="257"/>
        <v>_BOALT</v>
      </c>
      <c r="I3300" s="36" t="s">
        <v>4906</v>
      </c>
      <c r="J3300" s="36" t="s">
        <v>4907</v>
      </c>
      <c r="K3300" s="36" t="str">
        <f t="shared" si="258"/>
        <v>_CLLAW</v>
      </c>
      <c r="L3300" s="36" t="s">
        <v>4908</v>
      </c>
      <c r="M3300" s="36" t="s">
        <v>4953</v>
      </c>
      <c r="N3300" s="36" t="str">
        <f t="shared" si="259"/>
        <v>_CLRES</v>
      </c>
      <c r="O3300" s="36" t="s">
        <v>6892</v>
      </c>
      <c r="P3300" s="36" t="s">
        <v>4955</v>
      </c>
      <c r="Q3300" s="36" t="s">
        <v>4956</v>
      </c>
    </row>
    <row r="3301" spans="1:17">
      <c r="A3301" s="36" t="s">
        <v>11298</v>
      </c>
      <c r="B3301" s="36" t="str">
        <f t="shared" si="255"/>
        <v>_12067</v>
      </c>
      <c r="C3301" s="36" t="s">
        <v>6902</v>
      </c>
      <c r="D3301" s="36" t="s">
        <v>4903</v>
      </c>
      <c r="E3301" s="36" t="str">
        <f t="shared" si="256"/>
        <v>_SCHOL</v>
      </c>
      <c r="F3301" s="36" t="s">
        <v>4904</v>
      </c>
      <c r="G3301" s="36" t="s">
        <v>4905</v>
      </c>
      <c r="H3301" s="36" t="str">
        <f t="shared" si="257"/>
        <v>_BOALT</v>
      </c>
      <c r="I3301" s="36" t="s">
        <v>4906</v>
      </c>
      <c r="J3301" s="36" t="s">
        <v>4907</v>
      </c>
      <c r="K3301" s="36" t="str">
        <f t="shared" si="258"/>
        <v>_CLLAW</v>
      </c>
      <c r="L3301" s="36" t="s">
        <v>4908</v>
      </c>
      <c r="M3301" s="36" t="s">
        <v>4953</v>
      </c>
      <c r="N3301" s="36" t="str">
        <f t="shared" si="259"/>
        <v>_CLRES</v>
      </c>
      <c r="O3301" s="36" t="s">
        <v>6892</v>
      </c>
      <c r="P3301" s="36" t="s">
        <v>4950</v>
      </c>
      <c r="Q3301" s="36" t="s">
        <v>4521</v>
      </c>
    </row>
    <row r="3302" spans="1:17">
      <c r="A3302" s="36" t="s">
        <v>11299</v>
      </c>
      <c r="B3302" s="36" t="str">
        <f t="shared" si="255"/>
        <v>_11925</v>
      </c>
      <c r="C3302" s="36" t="s">
        <v>4965</v>
      </c>
      <c r="D3302" s="36" t="s">
        <v>4903</v>
      </c>
      <c r="E3302" s="36" t="str">
        <f t="shared" si="256"/>
        <v>_SCHOL</v>
      </c>
      <c r="F3302" s="36" t="s">
        <v>4904</v>
      </c>
      <c r="G3302" s="36" t="s">
        <v>4905</v>
      </c>
      <c r="H3302" s="36" t="str">
        <f t="shared" si="257"/>
        <v>_BOALT</v>
      </c>
      <c r="I3302" s="36" t="s">
        <v>4906</v>
      </c>
      <c r="J3302" s="36" t="s">
        <v>4907</v>
      </c>
      <c r="K3302" s="36" t="str">
        <f t="shared" si="258"/>
        <v>_CLLAW</v>
      </c>
      <c r="L3302" s="36" t="s">
        <v>4908</v>
      </c>
      <c r="M3302" s="36" t="s">
        <v>4953</v>
      </c>
      <c r="N3302" s="36" t="str">
        <f t="shared" si="259"/>
        <v>_CLRES</v>
      </c>
      <c r="O3302" s="36" t="s">
        <v>6892</v>
      </c>
      <c r="P3302" s="36" t="s">
        <v>4963</v>
      </c>
      <c r="Q3302" s="36" t="s">
        <v>4964</v>
      </c>
    </row>
    <row r="3303" spans="1:17">
      <c r="A3303" s="36" t="s">
        <v>11300</v>
      </c>
      <c r="B3303" s="36" t="str">
        <f t="shared" si="255"/>
        <v>_11926</v>
      </c>
      <c r="C3303" s="36" t="s">
        <v>4966</v>
      </c>
      <c r="D3303" s="36" t="s">
        <v>4903</v>
      </c>
      <c r="E3303" s="36" t="str">
        <f t="shared" si="256"/>
        <v>_SCHOL</v>
      </c>
      <c r="F3303" s="36" t="s">
        <v>4904</v>
      </c>
      <c r="G3303" s="36" t="s">
        <v>4905</v>
      </c>
      <c r="H3303" s="36" t="str">
        <f t="shared" si="257"/>
        <v>_BOALT</v>
      </c>
      <c r="I3303" s="36" t="s">
        <v>4906</v>
      </c>
      <c r="J3303" s="36" t="s">
        <v>4907</v>
      </c>
      <c r="K3303" s="36" t="str">
        <f t="shared" si="258"/>
        <v>_CLLAW</v>
      </c>
      <c r="L3303" s="36" t="s">
        <v>4908</v>
      </c>
      <c r="M3303" s="36" t="s">
        <v>4953</v>
      </c>
      <c r="N3303" s="36" t="str">
        <f t="shared" si="259"/>
        <v>_CLRES</v>
      </c>
      <c r="O3303" s="36" t="s">
        <v>6892</v>
      </c>
      <c r="P3303" s="36" t="s">
        <v>4963</v>
      </c>
      <c r="Q3303" s="36" t="s">
        <v>4964</v>
      </c>
    </row>
    <row r="3304" spans="1:17">
      <c r="A3304" s="36" t="s">
        <v>11301</v>
      </c>
      <c r="B3304" s="36" t="str">
        <f t="shared" si="255"/>
        <v>_12036</v>
      </c>
      <c r="C3304" s="36" t="s">
        <v>4967</v>
      </c>
      <c r="D3304" s="36" t="s">
        <v>4903</v>
      </c>
      <c r="E3304" s="36" t="str">
        <f t="shared" si="256"/>
        <v>_SCHOL</v>
      </c>
      <c r="F3304" s="36" t="s">
        <v>4904</v>
      </c>
      <c r="G3304" s="36" t="s">
        <v>4905</v>
      </c>
      <c r="H3304" s="36" t="str">
        <f t="shared" si="257"/>
        <v>_BOALT</v>
      </c>
      <c r="I3304" s="36" t="s">
        <v>4906</v>
      </c>
      <c r="J3304" s="36" t="s">
        <v>4907</v>
      </c>
      <c r="K3304" s="36" t="str">
        <f t="shared" si="258"/>
        <v>_CLLAW</v>
      </c>
      <c r="L3304" s="36" t="s">
        <v>4908</v>
      </c>
      <c r="M3304" s="36" t="s">
        <v>4953</v>
      </c>
      <c r="N3304" s="36" t="str">
        <f t="shared" si="259"/>
        <v>_CLRES</v>
      </c>
      <c r="O3304" s="36" t="s">
        <v>6892</v>
      </c>
      <c r="P3304" s="36" t="s">
        <v>4963</v>
      </c>
      <c r="Q3304" s="36" t="s">
        <v>4964</v>
      </c>
    </row>
    <row r="3305" spans="1:17">
      <c r="A3305" s="36" t="s">
        <v>11302</v>
      </c>
      <c r="B3305" s="36" t="str">
        <f t="shared" si="255"/>
        <v>_14620</v>
      </c>
      <c r="C3305" s="36" t="s">
        <v>4970</v>
      </c>
      <c r="D3305" s="36" t="s">
        <v>4903</v>
      </c>
      <c r="E3305" s="36" t="str">
        <f t="shared" si="256"/>
        <v>_SCHOL</v>
      </c>
      <c r="F3305" s="36" t="s">
        <v>4904</v>
      </c>
      <c r="G3305" s="36" t="s">
        <v>4905</v>
      </c>
      <c r="H3305" s="36" t="str">
        <f t="shared" si="257"/>
        <v>_BOALT</v>
      </c>
      <c r="I3305" s="36" t="s">
        <v>4906</v>
      </c>
      <c r="J3305" s="36" t="s">
        <v>4907</v>
      </c>
      <c r="K3305" s="36" t="str">
        <f t="shared" si="258"/>
        <v>_CLLAW</v>
      </c>
      <c r="L3305" s="36" t="s">
        <v>4908</v>
      </c>
      <c r="M3305" s="36" t="s">
        <v>4953</v>
      </c>
      <c r="N3305" s="36" t="str">
        <f t="shared" si="259"/>
        <v>_CLRES</v>
      </c>
      <c r="O3305" s="36" t="s">
        <v>6892</v>
      </c>
      <c r="P3305" s="36" t="s">
        <v>4968</v>
      </c>
      <c r="Q3305" s="36" t="s">
        <v>4969</v>
      </c>
    </row>
    <row r="3306" spans="1:17">
      <c r="A3306" s="36" t="s">
        <v>11303</v>
      </c>
      <c r="B3306" s="36" t="str">
        <f t="shared" si="255"/>
        <v>_14621</v>
      </c>
      <c r="C3306" s="36" t="s">
        <v>4971</v>
      </c>
      <c r="D3306" s="36" t="s">
        <v>4903</v>
      </c>
      <c r="E3306" s="36" t="str">
        <f t="shared" si="256"/>
        <v>_SCHOL</v>
      </c>
      <c r="F3306" s="36" t="s">
        <v>4904</v>
      </c>
      <c r="G3306" s="36" t="s">
        <v>4905</v>
      </c>
      <c r="H3306" s="36" t="str">
        <f t="shared" si="257"/>
        <v>_BOALT</v>
      </c>
      <c r="I3306" s="36" t="s">
        <v>4906</v>
      </c>
      <c r="J3306" s="36" t="s">
        <v>4907</v>
      </c>
      <c r="K3306" s="36" t="str">
        <f t="shared" si="258"/>
        <v>_CLLAW</v>
      </c>
      <c r="L3306" s="36" t="s">
        <v>4908</v>
      </c>
      <c r="M3306" s="36" t="s">
        <v>4953</v>
      </c>
      <c r="N3306" s="36" t="str">
        <f t="shared" si="259"/>
        <v>_CLRES</v>
      </c>
      <c r="O3306" s="36" t="s">
        <v>6892</v>
      </c>
      <c r="P3306" s="36" t="s">
        <v>4968</v>
      </c>
      <c r="Q3306" s="36" t="s">
        <v>4969</v>
      </c>
    </row>
    <row r="3307" spans="1:17">
      <c r="A3307" s="36" t="s">
        <v>11304</v>
      </c>
      <c r="B3307" s="36" t="str">
        <f t="shared" si="255"/>
        <v>_14622</v>
      </c>
      <c r="C3307" s="36" t="s">
        <v>4972</v>
      </c>
      <c r="D3307" s="36" t="s">
        <v>4903</v>
      </c>
      <c r="E3307" s="36" t="str">
        <f t="shared" si="256"/>
        <v>_SCHOL</v>
      </c>
      <c r="F3307" s="36" t="s">
        <v>4904</v>
      </c>
      <c r="G3307" s="36" t="s">
        <v>4905</v>
      </c>
      <c r="H3307" s="36" t="str">
        <f t="shared" si="257"/>
        <v>_BOALT</v>
      </c>
      <c r="I3307" s="36" t="s">
        <v>4906</v>
      </c>
      <c r="J3307" s="36" t="s">
        <v>4907</v>
      </c>
      <c r="K3307" s="36" t="str">
        <f t="shared" si="258"/>
        <v>_CLLAW</v>
      </c>
      <c r="L3307" s="36" t="s">
        <v>4908</v>
      </c>
      <c r="M3307" s="36" t="s">
        <v>4953</v>
      </c>
      <c r="N3307" s="36" t="str">
        <f t="shared" si="259"/>
        <v>_CLRES</v>
      </c>
      <c r="O3307" s="36" t="s">
        <v>6892</v>
      </c>
      <c r="P3307" s="36" t="s">
        <v>4968</v>
      </c>
      <c r="Q3307" s="36" t="s">
        <v>4969</v>
      </c>
    </row>
    <row r="3308" spans="1:17">
      <c r="A3308" s="36" t="s">
        <v>11305</v>
      </c>
      <c r="B3308" s="36" t="str">
        <f t="shared" si="255"/>
        <v>_14623</v>
      </c>
      <c r="C3308" s="36" t="s">
        <v>6903</v>
      </c>
      <c r="D3308" s="36" t="s">
        <v>4903</v>
      </c>
      <c r="E3308" s="36" t="str">
        <f t="shared" si="256"/>
        <v>_SCHOL</v>
      </c>
      <c r="F3308" s="36" t="s">
        <v>4904</v>
      </c>
      <c r="G3308" s="36" t="s">
        <v>4905</v>
      </c>
      <c r="H3308" s="36" t="str">
        <f t="shared" si="257"/>
        <v>_BOALT</v>
      </c>
      <c r="I3308" s="36" t="s">
        <v>4906</v>
      </c>
      <c r="J3308" s="36" t="s">
        <v>4907</v>
      </c>
      <c r="K3308" s="36" t="str">
        <f t="shared" si="258"/>
        <v>_CLLAW</v>
      </c>
      <c r="L3308" s="36" t="s">
        <v>4908</v>
      </c>
      <c r="M3308" s="36" t="s">
        <v>4953</v>
      </c>
      <c r="N3308" s="36" t="str">
        <f t="shared" si="259"/>
        <v>_CLRES</v>
      </c>
      <c r="O3308" s="36" t="s">
        <v>6892</v>
      </c>
      <c r="P3308" s="36" t="s">
        <v>4968</v>
      </c>
      <c r="Q3308" s="36" t="s">
        <v>4969</v>
      </c>
    </row>
    <row r="3309" spans="1:17">
      <c r="A3309" s="36" t="s">
        <v>11306</v>
      </c>
      <c r="B3309" s="36" t="str">
        <f t="shared" si="255"/>
        <v>_14624</v>
      </c>
      <c r="C3309" s="36" t="s">
        <v>4973</v>
      </c>
      <c r="D3309" s="36" t="s">
        <v>4903</v>
      </c>
      <c r="E3309" s="36" t="str">
        <f t="shared" si="256"/>
        <v>_SCHOL</v>
      </c>
      <c r="F3309" s="36" t="s">
        <v>4904</v>
      </c>
      <c r="G3309" s="36" t="s">
        <v>4905</v>
      </c>
      <c r="H3309" s="36" t="str">
        <f t="shared" si="257"/>
        <v>_BOALT</v>
      </c>
      <c r="I3309" s="36" t="s">
        <v>4906</v>
      </c>
      <c r="J3309" s="36" t="s">
        <v>4907</v>
      </c>
      <c r="K3309" s="36" t="str">
        <f t="shared" si="258"/>
        <v>_CLLAW</v>
      </c>
      <c r="L3309" s="36" t="s">
        <v>4908</v>
      </c>
      <c r="M3309" s="36" t="s">
        <v>4953</v>
      </c>
      <c r="N3309" s="36" t="str">
        <f t="shared" si="259"/>
        <v>_CLRES</v>
      </c>
      <c r="O3309" s="36" t="s">
        <v>6892</v>
      </c>
      <c r="P3309" s="36" t="s">
        <v>4968</v>
      </c>
      <c r="Q3309" s="36" t="s">
        <v>4969</v>
      </c>
    </row>
    <row r="3310" spans="1:17">
      <c r="A3310" s="36" t="s">
        <v>11307</v>
      </c>
      <c r="B3310" s="36" t="str">
        <f t="shared" si="255"/>
        <v>_14625</v>
      </c>
      <c r="C3310" s="36" t="s">
        <v>4974</v>
      </c>
      <c r="D3310" s="36" t="s">
        <v>4903</v>
      </c>
      <c r="E3310" s="36" t="str">
        <f t="shared" si="256"/>
        <v>_SCHOL</v>
      </c>
      <c r="F3310" s="36" t="s">
        <v>4904</v>
      </c>
      <c r="G3310" s="36" t="s">
        <v>4905</v>
      </c>
      <c r="H3310" s="36" t="str">
        <f t="shared" si="257"/>
        <v>_BOALT</v>
      </c>
      <c r="I3310" s="36" t="s">
        <v>4906</v>
      </c>
      <c r="J3310" s="36" t="s">
        <v>4907</v>
      </c>
      <c r="K3310" s="36" t="str">
        <f t="shared" si="258"/>
        <v>_CLLAW</v>
      </c>
      <c r="L3310" s="36" t="s">
        <v>4908</v>
      </c>
      <c r="M3310" s="36" t="s">
        <v>4953</v>
      </c>
      <c r="N3310" s="36" t="str">
        <f t="shared" si="259"/>
        <v>_CLRES</v>
      </c>
      <c r="O3310" s="36" t="s">
        <v>6892</v>
      </c>
      <c r="P3310" s="36" t="s">
        <v>4968</v>
      </c>
      <c r="Q3310" s="36" t="s">
        <v>4969</v>
      </c>
    </row>
    <row r="3311" spans="1:17">
      <c r="A3311" s="36" t="s">
        <v>11308</v>
      </c>
      <c r="B3311" s="36" t="str">
        <f t="shared" si="255"/>
        <v>_14626</v>
      </c>
      <c r="C3311" s="36" t="s">
        <v>4975</v>
      </c>
      <c r="D3311" s="36" t="s">
        <v>4903</v>
      </c>
      <c r="E3311" s="36" t="str">
        <f t="shared" si="256"/>
        <v>_SCHOL</v>
      </c>
      <c r="F3311" s="36" t="s">
        <v>4904</v>
      </c>
      <c r="G3311" s="36" t="s">
        <v>4905</v>
      </c>
      <c r="H3311" s="36" t="str">
        <f t="shared" si="257"/>
        <v>_BOALT</v>
      </c>
      <c r="I3311" s="36" t="s">
        <v>4906</v>
      </c>
      <c r="J3311" s="36" t="s">
        <v>4907</v>
      </c>
      <c r="K3311" s="36" t="str">
        <f t="shared" si="258"/>
        <v>_CLLAW</v>
      </c>
      <c r="L3311" s="36" t="s">
        <v>4908</v>
      </c>
      <c r="M3311" s="36" t="s">
        <v>4953</v>
      </c>
      <c r="N3311" s="36" t="str">
        <f t="shared" si="259"/>
        <v>_CLRES</v>
      </c>
      <c r="O3311" s="36" t="s">
        <v>6892</v>
      </c>
      <c r="P3311" s="36" t="s">
        <v>4968</v>
      </c>
      <c r="Q3311" s="36" t="s">
        <v>4969</v>
      </c>
    </row>
    <row r="3312" spans="1:17">
      <c r="A3312" s="36" t="s">
        <v>11309</v>
      </c>
      <c r="B3312" s="36" t="str">
        <f t="shared" si="255"/>
        <v>_14627</v>
      </c>
      <c r="C3312" s="36" t="s">
        <v>11310</v>
      </c>
      <c r="D3312" s="36" t="s">
        <v>4903</v>
      </c>
      <c r="E3312" s="36" t="str">
        <f t="shared" si="256"/>
        <v>_SCHOL</v>
      </c>
      <c r="F3312" s="36" t="s">
        <v>4904</v>
      </c>
      <c r="G3312" s="36" t="s">
        <v>4905</v>
      </c>
      <c r="H3312" s="36" t="str">
        <f t="shared" si="257"/>
        <v>_BOALT</v>
      </c>
      <c r="I3312" s="36" t="s">
        <v>4906</v>
      </c>
      <c r="J3312" s="36" t="s">
        <v>4907</v>
      </c>
      <c r="K3312" s="36" t="str">
        <f t="shared" si="258"/>
        <v>_CLLAW</v>
      </c>
      <c r="L3312" s="36" t="s">
        <v>4908</v>
      </c>
      <c r="M3312" s="36" t="s">
        <v>4953</v>
      </c>
      <c r="N3312" s="36" t="str">
        <f t="shared" si="259"/>
        <v>_CLRES</v>
      </c>
      <c r="O3312" s="36" t="s">
        <v>6892</v>
      </c>
      <c r="P3312" s="36" t="s">
        <v>4968</v>
      </c>
      <c r="Q3312" s="36" t="s">
        <v>4969</v>
      </c>
    </row>
    <row r="3313" spans="1:17">
      <c r="A3313" s="36" t="s">
        <v>11311</v>
      </c>
      <c r="B3313" s="36" t="str">
        <f t="shared" si="255"/>
        <v>_24056</v>
      </c>
      <c r="C3313" s="36" t="s">
        <v>4976</v>
      </c>
      <c r="D3313" s="36" t="s">
        <v>4903</v>
      </c>
      <c r="E3313" s="36" t="str">
        <f t="shared" si="256"/>
        <v>_SCHOL</v>
      </c>
      <c r="F3313" s="36" t="s">
        <v>4904</v>
      </c>
      <c r="G3313" s="36" t="s">
        <v>4905</v>
      </c>
      <c r="H3313" s="36" t="str">
        <f t="shared" si="257"/>
        <v>_BOALT</v>
      </c>
      <c r="I3313" s="36" t="s">
        <v>4906</v>
      </c>
      <c r="J3313" s="36" t="s">
        <v>4907</v>
      </c>
      <c r="K3313" s="36" t="str">
        <f t="shared" si="258"/>
        <v>_CLLAW</v>
      </c>
      <c r="L3313" s="36" t="s">
        <v>4908</v>
      </c>
      <c r="M3313" s="36" t="s">
        <v>4953</v>
      </c>
      <c r="N3313" s="36" t="str">
        <f t="shared" si="259"/>
        <v>_CLRES</v>
      </c>
      <c r="O3313" s="36" t="s">
        <v>6892</v>
      </c>
      <c r="P3313" s="36" t="s">
        <v>4968</v>
      </c>
      <c r="Q3313" s="36" t="s">
        <v>4969</v>
      </c>
    </row>
    <row r="3314" spans="1:17">
      <c r="A3314" s="36" t="s">
        <v>11312</v>
      </c>
      <c r="B3314" s="36" t="str">
        <f t="shared" si="255"/>
        <v>_24057</v>
      </c>
      <c r="C3314" s="36" t="s">
        <v>4977</v>
      </c>
      <c r="D3314" s="36" t="s">
        <v>4903</v>
      </c>
      <c r="E3314" s="36" t="str">
        <f t="shared" si="256"/>
        <v>_SCHOL</v>
      </c>
      <c r="F3314" s="36" t="s">
        <v>4904</v>
      </c>
      <c r="G3314" s="36" t="s">
        <v>4905</v>
      </c>
      <c r="H3314" s="36" t="str">
        <f t="shared" si="257"/>
        <v>_BOALT</v>
      </c>
      <c r="I3314" s="36" t="s">
        <v>4906</v>
      </c>
      <c r="J3314" s="36" t="s">
        <v>4907</v>
      </c>
      <c r="K3314" s="36" t="str">
        <f t="shared" si="258"/>
        <v>_CLLAW</v>
      </c>
      <c r="L3314" s="36" t="s">
        <v>4908</v>
      </c>
      <c r="M3314" s="36" t="s">
        <v>4953</v>
      </c>
      <c r="N3314" s="36" t="str">
        <f t="shared" si="259"/>
        <v>_CLRES</v>
      </c>
      <c r="O3314" s="36" t="s">
        <v>6892</v>
      </c>
      <c r="P3314" s="36" t="s">
        <v>4968</v>
      </c>
      <c r="Q3314" s="36" t="s">
        <v>4969</v>
      </c>
    </row>
    <row r="3315" spans="1:17">
      <c r="A3315" s="36" t="s">
        <v>11313</v>
      </c>
      <c r="B3315" s="36" t="str">
        <f t="shared" si="255"/>
        <v>_24062</v>
      </c>
      <c r="C3315" s="36" t="s">
        <v>4978</v>
      </c>
      <c r="D3315" s="36" t="s">
        <v>4903</v>
      </c>
      <c r="E3315" s="36" t="str">
        <f t="shared" si="256"/>
        <v>_SCHOL</v>
      </c>
      <c r="F3315" s="36" t="s">
        <v>4904</v>
      </c>
      <c r="G3315" s="36" t="s">
        <v>4905</v>
      </c>
      <c r="H3315" s="36" t="str">
        <f t="shared" si="257"/>
        <v>_BOALT</v>
      </c>
      <c r="I3315" s="36" t="s">
        <v>4906</v>
      </c>
      <c r="J3315" s="36" t="s">
        <v>4907</v>
      </c>
      <c r="K3315" s="36" t="str">
        <f t="shared" si="258"/>
        <v>_CLLAW</v>
      </c>
      <c r="L3315" s="36" t="s">
        <v>4908</v>
      </c>
      <c r="M3315" s="36" t="s">
        <v>4953</v>
      </c>
      <c r="N3315" s="36" t="str">
        <f t="shared" si="259"/>
        <v>_CLRES</v>
      </c>
      <c r="O3315" s="36" t="s">
        <v>6892</v>
      </c>
      <c r="P3315" s="36" t="s">
        <v>4968</v>
      </c>
      <c r="Q3315" s="36" t="s">
        <v>4969</v>
      </c>
    </row>
    <row r="3316" spans="1:17">
      <c r="A3316" s="36" t="s">
        <v>11314</v>
      </c>
      <c r="B3316" s="36" t="str">
        <f t="shared" si="255"/>
        <v>_24065</v>
      </c>
      <c r="C3316" s="36" t="s">
        <v>4979</v>
      </c>
      <c r="D3316" s="36" t="s">
        <v>4903</v>
      </c>
      <c r="E3316" s="36" t="str">
        <f t="shared" si="256"/>
        <v>_SCHOL</v>
      </c>
      <c r="F3316" s="36" t="s">
        <v>4904</v>
      </c>
      <c r="G3316" s="36" t="s">
        <v>4905</v>
      </c>
      <c r="H3316" s="36" t="str">
        <f t="shared" si="257"/>
        <v>_BOALT</v>
      </c>
      <c r="I3316" s="36" t="s">
        <v>4906</v>
      </c>
      <c r="J3316" s="36" t="s">
        <v>4907</v>
      </c>
      <c r="K3316" s="36" t="str">
        <f t="shared" si="258"/>
        <v>_CLLAW</v>
      </c>
      <c r="L3316" s="36" t="s">
        <v>4908</v>
      </c>
      <c r="M3316" s="36" t="s">
        <v>4953</v>
      </c>
      <c r="N3316" s="36" t="str">
        <f t="shared" si="259"/>
        <v>_CLRES</v>
      </c>
      <c r="O3316" s="36" t="s">
        <v>6892</v>
      </c>
      <c r="P3316" s="36" t="s">
        <v>4968</v>
      </c>
      <c r="Q3316" s="36" t="s">
        <v>4969</v>
      </c>
    </row>
    <row r="3317" spans="1:17">
      <c r="A3317" s="36" t="s">
        <v>11315</v>
      </c>
      <c r="B3317" s="36" t="str">
        <f t="shared" si="255"/>
        <v>_24066</v>
      </c>
      <c r="C3317" s="36" t="s">
        <v>4980</v>
      </c>
      <c r="D3317" s="36" t="s">
        <v>4903</v>
      </c>
      <c r="E3317" s="36" t="str">
        <f t="shared" si="256"/>
        <v>_SCHOL</v>
      </c>
      <c r="F3317" s="36" t="s">
        <v>4904</v>
      </c>
      <c r="G3317" s="36" t="s">
        <v>4905</v>
      </c>
      <c r="H3317" s="36" t="str">
        <f t="shared" si="257"/>
        <v>_BOALT</v>
      </c>
      <c r="I3317" s="36" t="s">
        <v>4906</v>
      </c>
      <c r="J3317" s="36" t="s">
        <v>4907</v>
      </c>
      <c r="K3317" s="36" t="str">
        <f t="shared" si="258"/>
        <v>_CLLAW</v>
      </c>
      <c r="L3317" s="36" t="s">
        <v>4908</v>
      </c>
      <c r="M3317" s="36" t="s">
        <v>4953</v>
      </c>
      <c r="N3317" s="36" t="str">
        <f t="shared" si="259"/>
        <v>_CLRES</v>
      </c>
      <c r="O3317" s="36" t="s">
        <v>6892</v>
      </c>
      <c r="P3317" s="36" t="s">
        <v>4968</v>
      </c>
      <c r="Q3317" s="36" t="s">
        <v>4969</v>
      </c>
    </row>
    <row r="3318" spans="1:17">
      <c r="A3318" s="36" t="s">
        <v>11316</v>
      </c>
      <c r="B3318" s="36" t="str">
        <f t="shared" si="255"/>
        <v>_24075</v>
      </c>
      <c r="C3318" s="36" t="s">
        <v>6904</v>
      </c>
      <c r="D3318" s="36" t="s">
        <v>4903</v>
      </c>
      <c r="E3318" s="36" t="str">
        <f t="shared" si="256"/>
        <v>_SCHOL</v>
      </c>
      <c r="F3318" s="36" t="s">
        <v>4904</v>
      </c>
      <c r="G3318" s="36" t="s">
        <v>4905</v>
      </c>
      <c r="H3318" s="36" t="str">
        <f t="shared" si="257"/>
        <v>_BOALT</v>
      </c>
      <c r="I3318" s="36" t="s">
        <v>4906</v>
      </c>
      <c r="J3318" s="36" t="s">
        <v>4907</v>
      </c>
      <c r="K3318" s="36" t="str">
        <f t="shared" si="258"/>
        <v>_CLLAW</v>
      </c>
      <c r="L3318" s="36" t="s">
        <v>4908</v>
      </c>
      <c r="M3318" s="36" t="s">
        <v>4953</v>
      </c>
      <c r="N3318" s="36" t="str">
        <f t="shared" si="259"/>
        <v>_CLRES</v>
      </c>
      <c r="O3318" s="36" t="s">
        <v>6892</v>
      </c>
      <c r="P3318" s="36" t="s">
        <v>4968</v>
      </c>
      <c r="Q3318" s="36" t="s">
        <v>4969</v>
      </c>
    </row>
    <row r="3319" spans="1:17">
      <c r="A3319" s="36" t="s">
        <v>11317</v>
      </c>
      <c r="B3319" s="36" t="str">
        <f t="shared" si="255"/>
        <v>_24076</v>
      </c>
      <c r="C3319" s="36" t="s">
        <v>6905</v>
      </c>
      <c r="D3319" s="36" t="s">
        <v>4903</v>
      </c>
      <c r="E3319" s="36" t="str">
        <f t="shared" si="256"/>
        <v>_SCHOL</v>
      </c>
      <c r="F3319" s="36" t="s">
        <v>4904</v>
      </c>
      <c r="G3319" s="36" t="s">
        <v>4905</v>
      </c>
      <c r="H3319" s="36" t="str">
        <f t="shared" si="257"/>
        <v>_BOALT</v>
      </c>
      <c r="I3319" s="36" t="s">
        <v>4906</v>
      </c>
      <c r="J3319" s="36" t="s">
        <v>4907</v>
      </c>
      <c r="K3319" s="36" t="str">
        <f t="shared" si="258"/>
        <v>_CLLAW</v>
      </c>
      <c r="L3319" s="36" t="s">
        <v>4908</v>
      </c>
      <c r="M3319" s="36" t="s">
        <v>4953</v>
      </c>
      <c r="N3319" s="36" t="str">
        <f t="shared" si="259"/>
        <v>_CLRES</v>
      </c>
      <c r="O3319" s="36" t="s">
        <v>6892</v>
      </c>
      <c r="P3319" s="36" t="s">
        <v>4968</v>
      </c>
      <c r="Q3319" s="36" t="s">
        <v>4969</v>
      </c>
    </row>
    <row r="3320" spans="1:17">
      <c r="A3320" s="36" t="s">
        <v>11318</v>
      </c>
      <c r="B3320" s="36" t="str">
        <f t="shared" si="255"/>
        <v>_24077</v>
      </c>
      <c r="C3320" s="36" t="s">
        <v>6906</v>
      </c>
      <c r="D3320" s="36" t="s">
        <v>4903</v>
      </c>
      <c r="E3320" s="36" t="str">
        <f t="shared" si="256"/>
        <v>_SCHOL</v>
      </c>
      <c r="F3320" s="36" t="s">
        <v>4904</v>
      </c>
      <c r="G3320" s="36" t="s">
        <v>4905</v>
      </c>
      <c r="H3320" s="36" t="str">
        <f t="shared" si="257"/>
        <v>_BOALT</v>
      </c>
      <c r="I3320" s="36" t="s">
        <v>4906</v>
      </c>
      <c r="J3320" s="36" t="s">
        <v>4907</v>
      </c>
      <c r="K3320" s="36" t="str">
        <f t="shared" si="258"/>
        <v>_CLLAW</v>
      </c>
      <c r="L3320" s="36" t="s">
        <v>4908</v>
      </c>
      <c r="M3320" s="36" t="s">
        <v>4953</v>
      </c>
      <c r="N3320" s="36" t="str">
        <f t="shared" si="259"/>
        <v>_CLRES</v>
      </c>
      <c r="O3320" s="36" t="s">
        <v>6892</v>
      </c>
      <c r="P3320" s="36" t="s">
        <v>4968</v>
      </c>
      <c r="Q3320" s="36" t="s">
        <v>4969</v>
      </c>
    </row>
    <row r="3321" spans="1:17">
      <c r="A3321" s="36" t="s">
        <v>11319</v>
      </c>
      <c r="B3321" s="36" t="str">
        <f t="shared" si="255"/>
        <v>_24078</v>
      </c>
      <c r="C3321" s="36" t="s">
        <v>6907</v>
      </c>
      <c r="D3321" s="36" t="s">
        <v>4903</v>
      </c>
      <c r="E3321" s="36" t="str">
        <f t="shared" si="256"/>
        <v>_SCHOL</v>
      </c>
      <c r="F3321" s="36" t="s">
        <v>4904</v>
      </c>
      <c r="G3321" s="36" t="s">
        <v>4905</v>
      </c>
      <c r="H3321" s="36" t="str">
        <f t="shared" si="257"/>
        <v>_BOALT</v>
      </c>
      <c r="I3321" s="36" t="s">
        <v>4906</v>
      </c>
      <c r="J3321" s="36" t="s">
        <v>4907</v>
      </c>
      <c r="K3321" s="36" t="str">
        <f t="shared" si="258"/>
        <v>_CLLAW</v>
      </c>
      <c r="L3321" s="36" t="s">
        <v>4908</v>
      </c>
      <c r="M3321" s="36" t="s">
        <v>4953</v>
      </c>
      <c r="N3321" s="36" t="str">
        <f t="shared" si="259"/>
        <v>_CLRES</v>
      </c>
      <c r="O3321" s="36" t="s">
        <v>6892</v>
      </c>
      <c r="P3321" s="36" t="s">
        <v>4968</v>
      </c>
      <c r="Q3321" s="36" t="s">
        <v>4969</v>
      </c>
    </row>
    <row r="3322" spans="1:17">
      <c r="A3322" s="36" t="s">
        <v>11320</v>
      </c>
      <c r="B3322" s="36" t="str">
        <f t="shared" si="255"/>
        <v>_24330</v>
      </c>
      <c r="C3322" s="36" t="s">
        <v>6908</v>
      </c>
      <c r="D3322" s="36" t="s">
        <v>4903</v>
      </c>
      <c r="E3322" s="36" t="str">
        <f t="shared" si="256"/>
        <v>_SCHOL</v>
      </c>
      <c r="F3322" s="36" t="s">
        <v>4904</v>
      </c>
      <c r="G3322" s="36" t="s">
        <v>4905</v>
      </c>
      <c r="H3322" s="36" t="str">
        <f t="shared" si="257"/>
        <v>_BOALT</v>
      </c>
      <c r="I3322" s="36" t="s">
        <v>4906</v>
      </c>
      <c r="J3322" s="36" t="s">
        <v>4907</v>
      </c>
      <c r="K3322" s="36" t="str">
        <f t="shared" si="258"/>
        <v>_CLLAW</v>
      </c>
      <c r="L3322" s="36" t="s">
        <v>4908</v>
      </c>
      <c r="M3322" s="36" t="s">
        <v>4953</v>
      </c>
      <c r="N3322" s="36" t="str">
        <f t="shared" si="259"/>
        <v>_CLRES</v>
      </c>
      <c r="O3322" s="36" t="s">
        <v>6892</v>
      </c>
      <c r="P3322" s="36" t="s">
        <v>4968</v>
      </c>
      <c r="Q3322" s="36" t="s">
        <v>4969</v>
      </c>
    </row>
    <row r="3323" spans="1:17">
      <c r="A3323" s="36" t="s">
        <v>11321</v>
      </c>
      <c r="B3323" s="36" t="str">
        <f t="shared" si="255"/>
        <v>_24331</v>
      </c>
      <c r="C3323" s="36" t="s">
        <v>6909</v>
      </c>
      <c r="D3323" s="36" t="s">
        <v>4903</v>
      </c>
      <c r="E3323" s="36" t="str">
        <f t="shared" si="256"/>
        <v>_SCHOL</v>
      </c>
      <c r="F3323" s="36" t="s">
        <v>4904</v>
      </c>
      <c r="G3323" s="36" t="s">
        <v>4905</v>
      </c>
      <c r="H3323" s="36" t="str">
        <f t="shared" si="257"/>
        <v>_BOALT</v>
      </c>
      <c r="I3323" s="36" t="s">
        <v>4906</v>
      </c>
      <c r="J3323" s="36" t="s">
        <v>4907</v>
      </c>
      <c r="K3323" s="36" t="str">
        <f t="shared" si="258"/>
        <v>_CLLAW</v>
      </c>
      <c r="L3323" s="36" t="s">
        <v>4908</v>
      </c>
      <c r="M3323" s="36" t="s">
        <v>4953</v>
      </c>
      <c r="N3323" s="36" t="str">
        <f t="shared" si="259"/>
        <v>_CLRES</v>
      </c>
      <c r="O3323" s="36" t="s">
        <v>6892</v>
      </c>
      <c r="P3323" s="36" t="s">
        <v>4968</v>
      </c>
      <c r="Q3323" s="36" t="s">
        <v>4969</v>
      </c>
    </row>
    <row r="3324" spans="1:17">
      <c r="A3324" s="36" t="s">
        <v>11322</v>
      </c>
      <c r="B3324" s="36" t="str">
        <f t="shared" si="255"/>
        <v>_24332</v>
      </c>
      <c r="C3324" s="36" t="s">
        <v>4981</v>
      </c>
      <c r="D3324" s="36" t="s">
        <v>4903</v>
      </c>
      <c r="E3324" s="36" t="str">
        <f t="shared" si="256"/>
        <v>_SCHOL</v>
      </c>
      <c r="F3324" s="36" t="s">
        <v>4904</v>
      </c>
      <c r="G3324" s="36" t="s">
        <v>4905</v>
      </c>
      <c r="H3324" s="36" t="str">
        <f t="shared" si="257"/>
        <v>_BOALT</v>
      </c>
      <c r="I3324" s="36" t="s">
        <v>4906</v>
      </c>
      <c r="J3324" s="36" t="s">
        <v>4907</v>
      </c>
      <c r="K3324" s="36" t="str">
        <f t="shared" si="258"/>
        <v>_CLLAW</v>
      </c>
      <c r="L3324" s="36" t="s">
        <v>4908</v>
      </c>
      <c r="M3324" s="36" t="s">
        <v>4953</v>
      </c>
      <c r="N3324" s="36" t="str">
        <f t="shared" si="259"/>
        <v>_CLRES</v>
      </c>
      <c r="O3324" s="36" t="s">
        <v>6892</v>
      </c>
      <c r="P3324" s="36" t="s">
        <v>4968</v>
      </c>
      <c r="Q3324" s="36" t="s">
        <v>4969</v>
      </c>
    </row>
    <row r="3325" spans="1:17">
      <c r="A3325" s="36" t="s">
        <v>11323</v>
      </c>
      <c r="B3325" s="36" t="str">
        <f t="shared" si="255"/>
        <v>_12003</v>
      </c>
      <c r="C3325" s="36" t="s">
        <v>6911</v>
      </c>
      <c r="D3325" s="36" t="s">
        <v>4903</v>
      </c>
      <c r="E3325" s="36" t="str">
        <f t="shared" si="256"/>
        <v>_SCHOL</v>
      </c>
      <c r="F3325" s="36" t="s">
        <v>4904</v>
      </c>
      <c r="G3325" s="36" t="s">
        <v>4905</v>
      </c>
      <c r="H3325" s="36" t="str">
        <f t="shared" si="257"/>
        <v>_BOALT</v>
      </c>
      <c r="I3325" s="36" t="s">
        <v>4906</v>
      </c>
      <c r="J3325" s="36" t="s">
        <v>4907</v>
      </c>
      <c r="K3325" s="36" t="str">
        <f t="shared" si="258"/>
        <v>_CLLAW</v>
      </c>
      <c r="L3325" s="36" t="s">
        <v>4908</v>
      </c>
      <c r="M3325" s="36" t="s">
        <v>4982</v>
      </c>
      <c r="N3325" s="36" t="str">
        <f t="shared" si="259"/>
        <v>_CLSTU</v>
      </c>
      <c r="O3325" s="36" t="s">
        <v>6910</v>
      </c>
      <c r="P3325" s="36" t="s">
        <v>4983</v>
      </c>
      <c r="Q3325" s="36" t="s">
        <v>4984</v>
      </c>
    </row>
    <row r="3326" spans="1:17">
      <c r="A3326" s="36" t="s">
        <v>11324</v>
      </c>
      <c r="B3326" s="36" t="str">
        <f t="shared" si="255"/>
        <v>_12050</v>
      </c>
      <c r="C3326" s="36" t="s">
        <v>6912</v>
      </c>
      <c r="D3326" s="36" t="s">
        <v>4903</v>
      </c>
      <c r="E3326" s="36" t="str">
        <f t="shared" si="256"/>
        <v>_SCHOL</v>
      </c>
      <c r="F3326" s="36" t="s">
        <v>4904</v>
      </c>
      <c r="G3326" s="36" t="s">
        <v>4905</v>
      </c>
      <c r="H3326" s="36" t="str">
        <f t="shared" si="257"/>
        <v>_BOALT</v>
      </c>
      <c r="I3326" s="36" t="s">
        <v>4906</v>
      </c>
      <c r="J3326" s="36" t="s">
        <v>4907</v>
      </c>
      <c r="K3326" s="36" t="str">
        <f t="shared" si="258"/>
        <v>_CLLAW</v>
      </c>
      <c r="L3326" s="36" t="s">
        <v>4908</v>
      </c>
      <c r="M3326" s="36" t="s">
        <v>4982</v>
      </c>
      <c r="N3326" s="36" t="str">
        <f t="shared" si="259"/>
        <v>_CLSTU</v>
      </c>
      <c r="O3326" s="36" t="s">
        <v>6910</v>
      </c>
      <c r="P3326" s="36" t="s">
        <v>4983</v>
      </c>
      <c r="Q3326" s="36" t="s">
        <v>4984</v>
      </c>
    </row>
    <row r="3327" spans="1:17">
      <c r="A3327" s="36" t="s">
        <v>11325</v>
      </c>
      <c r="B3327" s="36" t="str">
        <f t="shared" si="255"/>
        <v>_12051</v>
      </c>
      <c r="C3327" s="36" t="s">
        <v>6913</v>
      </c>
      <c r="D3327" s="36" t="s">
        <v>4903</v>
      </c>
      <c r="E3327" s="36" t="str">
        <f t="shared" si="256"/>
        <v>_SCHOL</v>
      </c>
      <c r="F3327" s="36" t="s">
        <v>4904</v>
      </c>
      <c r="G3327" s="36" t="s">
        <v>4905</v>
      </c>
      <c r="H3327" s="36" t="str">
        <f t="shared" si="257"/>
        <v>_BOALT</v>
      </c>
      <c r="I3327" s="36" t="s">
        <v>4906</v>
      </c>
      <c r="J3327" s="36" t="s">
        <v>4907</v>
      </c>
      <c r="K3327" s="36" t="str">
        <f t="shared" si="258"/>
        <v>_CLLAW</v>
      </c>
      <c r="L3327" s="36" t="s">
        <v>4908</v>
      </c>
      <c r="M3327" s="36" t="s">
        <v>4982</v>
      </c>
      <c r="N3327" s="36" t="str">
        <f t="shared" si="259"/>
        <v>_CLSTU</v>
      </c>
      <c r="O3327" s="36" t="s">
        <v>6910</v>
      </c>
      <c r="P3327" s="36" t="s">
        <v>4983</v>
      </c>
      <c r="Q3327" s="36" t="s">
        <v>4984</v>
      </c>
    </row>
    <row r="3328" spans="1:17">
      <c r="A3328" s="36" t="s">
        <v>11326</v>
      </c>
      <c r="B3328" s="36" t="str">
        <f t="shared" si="255"/>
        <v>_12052</v>
      </c>
      <c r="C3328" s="36" t="s">
        <v>6914</v>
      </c>
      <c r="D3328" s="36" t="s">
        <v>4903</v>
      </c>
      <c r="E3328" s="36" t="str">
        <f t="shared" si="256"/>
        <v>_SCHOL</v>
      </c>
      <c r="F3328" s="36" t="s">
        <v>4904</v>
      </c>
      <c r="G3328" s="36" t="s">
        <v>4905</v>
      </c>
      <c r="H3328" s="36" t="str">
        <f t="shared" si="257"/>
        <v>_BOALT</v>
      </c>
      <c r="I3328" s="36" t="s">
        <v>4906</v>
      </c>
      <c r="J3328" s="36" t="s">
        <v>4907</v>
      </c>
      <c r="K3328" s="36" t="str">
        <f t="shared" si="258"/>
        <v>_CLLAW</v>
      </c>
      <c r="L3328" s="36" t="s">
        <v>4908</v>
      </c>
      <c r="M3328" s="36" t="s">
        <v>4982</v>
      </c>
      <c r="N3328" s="36" t="str">
        <f t="shared" si="259"/>
        <v>_CLSTU</v>
      </c>
      <c r="O3328" s="36" t="s">
        <v>6910</v>
      </c>
      <c r="P3328" s="36" t="s">
        <v>4983</v>
      </c>
      <c r="Q3328" s="36" t="s">
        <v>4984</v>
      </c>
    </row>
    <row r="3329" spans="1:17">
      <c r="A3329" s="36" t="s">
        <v>11327</v>
      </c>
      <c r="B3329" s="36" t="str">
        <f t="shared" si="255"/>
        <v>_12053</v>
      </c>
      <c r="C3329" s="36" t="s">
        <v>6915</v>
      </c>
      <c r="D3329" s="36" t="s">
        <v>4903</v>
      </c>
      <c r="E3329" s="36" t="str">
        <f t="shared" si="256"/>
        <v>_SCHOL</v>
      </c>
      <c r="F3329" s="36" t="s">
        <v>4904</v>
      </c>
      <c r="G3329" s="36" t="s">
        <v>4905</v>
      </c>
      <c r="H3329" s="36" t="str">
        <f t="shared" si="257"/>
        <v>_BOALT</v>
      </c>
      <c r="I3329" s="36" t="s">
        <v>4906</v>
      </c>
      <c r="J3329" s="36" t="s">
        <v>4907</v>
      </c>
      <c r="K3329" s="36" t="str">
        <f t="shared" si="258"/>
        <v>_CLLAW</v>
      </c>
      <c r="L3329" s="36" t="s">
        <v>4908</v>
      </c>
      <c r="M3329" s="36" t="s">
        <v>4982</v>
      </c>
      <c r="N3329" s="36" t="str">
        <f t="shared" si="259"/>
        <v>_CLSTU</v>
      </c>
      <c r="O3329" s="36" t="s">
        <v>6910</v>
      </c>
      <c r="P3329" s="36" t="s">
        <v>4983</v>
      </c>
      <c r="Q3329" s="36" t="s">
        <v>4984</v>
      </c>
    </row>
    <row r="3330" spans="1:17">
      <c r="A3330" s="36" t="s">
        <v>11328</v>
      </c>
      <c r="B3330" s="36" t="str">
        <f t="shared" si="255"/>
        <v>_12054</v>
      </c>
      <c r="C3330" s="36" t="s">
        <v>6916</v>
      </c>
      <c r="D3330" s="36" t="s">
        <v>4903</v>
      </c>
      <c r="E3330" s="36" t="str">
        <f t="shared" si="256"/>
        <v>_SCHOL</v>
      </c>
      <c r="F3330" s="36" t="s">
        <v>4904</v>
      </c>
      <c r="G3330" s="36" t="s">
        <v>4905</v>
      </c>
      <c r="H3330" s="36" t="str">
        <f t="shared" si="257"/>
        <v>_BOALT</v>
      </c>
      <c r="I3330" s="36" t="s">
        <v>4906</v>
      </c>
      <c r="J3330" s="36" t="s">
        <v>4907</v>
      </c>
      <c r="K3330" s="36" t="str">
        <f t="shared" si="258"/>
        <v>_CLLAW</v>
      </c>
      <c r="L3330" s="36" t="s">
        <v>4908</v>
      </c>
      <c r="M3330" s="36" t="s">
        <v>4982</v>
      </c>
      <c r="N3330" s="36" t="str">
        <f t="shared" si="259"/>
        <v>_CLSTU</v>
      </c>
      <c r="O3330" s="36" t="s">
        <v>6910</v>
      </c>
      <c r="P3330" s="36" t="s">
        <v>4983</v>
      </c>
      <c r="Q3330" s="36" t="s">
        <v>4984</v>
      </c>
    </row>
    <row r="3331" spans="1:17">
      <c r="A3331" s="36" t="s">
        <v>11329</v>
      </c>
      <c r="B3331" s="36" t="str">
        <f t="shared" si="255"/>
        <v>_12055</v>
      </c>
      <c r="C3331" s="36" t="s">
        <v>6917</v>
      </c>
      <c r="D3331" s="36" t="s">
        <v>4903</v>
      </c>
      <c r="E3331" s="36" t="str">
        <f t="shared" si="256"/>
        <v>_SCHOL</v>
      </c>
      <c r="F3331" s="36" t="s">
        <v>4904</v>
      </c>
      <c r="G3331" s="36" t="s">
        <v>4905</v>
      </c>
      <c r="H3331" s="36" t="str">
        <f t="shared" si="257"/>
        <v>_BOALT</v>
      </c>
      <c r="I3331" s="36" t="s">
        <v>4906</v>
      </c>
      <c r="J3331" s="36" t="s">
        <v>4907</v>
      </c>
      <c r="K3331" s="36" t="str">
        <f t="shared" si="258"/>
        <v>_CLLAW</v>
      </c>
      <c r="L3331" s="36" t="s">
        <v>4908</v>
      </c>
      <c r="M3331" s="36" t="s">
        <v>4982</v>
      </c>
      <c r="N3331" s="36" t="str">
        <f t="shared" si="259"/>
        <v>_CLSTU</v>
      </c>
      <c r="O3331" s="36" t="s">
        <v>6910</v>
      </c>
      <c r="P3331" s="36" t="s">
        <v>4983</v>
      </c>
      <c r="Q3331" s="36" t="s">
        <v>4984</v>
      </c>
    </row>
    <row r="3332" spans="1:17">
      <c r="A3332" s="36" t="s">
        <v>11330</v>
      </c>
      <c r="B3332" s="36" t="str">
        <f t="shared" ref="B3332:B3395" si="260">"_"&amp;A3332</f>
        <v>_12056</v>
      </c>
      <c r="C3332" s="36" t="s">
        <v>6918</v>
      </c>
      <c r="D3332" s="36" t="s">
        <v>4903</v>
      </c>
      <c r="E3332" s="36" t="str">
        <f t="shared" ref="E3332:E3395" si="261">"_"&amp;D3332</f>
        <v>_SCHOL</v>
      </c>
      <c r="F3332" s="36" t="s">
        <v>4904</v>
      </c>
      <c r="G3332" s="36" t="s">
        <v>4905</v>
      </c>
      <c r="H3332" s="36" t="str">
        <f t="shared" ref="H3332:H3395" si="262">"_"&amp;G3332</f>
        <v>_BOALT</v>
      </c>
      <c r="I3332" s="36" t="s">
        <v>4906</v>
      </c>
      <c r="J3332" s="36" t="s">
        <v>4907</v>
      </c>
      <c r="K3332" s="36" t="str">
        <f t="shared" ref="K3332:K3395" si="263">"_"&amp;J3332</f>
        <v>_CLLAW</v>
      </c>
      <c r="L3332" s="36" t="s">
        <v>4908</v>
      </c>
      <c r="M3332" s="36" t="s">
        <v>4982</v>
      </c>
      <c r="N3332" s="36" t="str">
        <f t="shared" ref="N3332:N3395" si="264">"_"&amp;M3332</f>
        <v>_CLSTU</v>
      </c>
      <c r="O3332" s="36" t="s">
        <v>6910</v>
      </c>
      <c r="P3332" s="36" t="s">
        <v>4983</v>
      </c>
      <c r="Q3332" s="36" t="s">
        <v>4984</v>
      </c>
    </row>
    <row r="3333" spans="1:17">
      <c r="A3333" s="36" t="s">
        <v>11331</v>
      </c>
      <c r="B3333" s="36" t="str">
        <f t="shared" si="260"/>
        <v>_12057</v>
      </c>
      <c r="C3333" s="36" t="s">
        <v>6919</v>
      </c>
      <c r="D3333" s="36" t="s">
        <v>4903</v>
      </c>
      <c r="E3333" s="36" t="str">
        <f t="shared" si="261"/>
        <v>_SCHOL</v>
      </c>
      <c r="F3333" s="36" t="s">
        <v>4904</v>
      </c>
      <c r="G3333" s="36" t="s">
        <v>4905</v>
      </c>
      <c r="H3333" s="36" t="str">
        <f t="shared" si="262"/>
        <v>_BOALT</v>
      </c>
      <c r="I3333" s="36" t="s">
        <v>4906</v>
      </c>
      <c r="J3333" s="36" t="s">
        <v>4907</v>
      </c>
      <c r="K3333" s="36" t="str">
        <f t="shared" si="263"/>
        <v>_CLLAW</v>
      </c>
      <c r="L3333" s="36" t="s">
        <v>4908</v>
      </c>
      <c r="M3333" s="36" t="s">
        <v>4982</v>
      </c>
      <c r="N3333" s="36" t="str">
        <f t="shared" si="264"/>
        <v>_CLSTU</v>
      </c>
      <c r="O3333" s="36" t="s">
        <v>6910</v>
      </c>
      <c r="P3333" s="36" t="s">
        <v>4983</v>
      </c>
      <c r="Q3333" s="36" t="s">
        <v>4984</v>
      </c>
    </row>
    <row r="3334" spans="1:17">
      <c r="A3334" s="36" t="s">
        <v>11332</v>
      </c>
      <c r="B3334" s="36" t="str">
        <f t="shared" si="260"/>
        <v>_12058</v>
      </c>
      <c r="C3334" s="36" t="s">
        <v>6920</v>
      </c>
      <c r="D3334" s="36" t="s">
        <v>4903</v>
      </c>
      <c r="E3334" s="36" t="str">
        <f t="shared" si="261"/>
        <v>_SCHOL</v>
      </c>
      <c r="F3334" s="36" t="s">
        <v>4904</v>
      </c>
      <c r="G3334" s="36" t="s">
        <v>4905</v>
      </c>
      <c r="H3334" s="36" t="str">
        <f t="shared" si="262"/>
        <v>_BOALT</v>
      </c>
      <c r="I3334" s="36" t="s">
        <v>4906</v>
      </c>
      <c r="J3334" s="36" t="s">
        <v>4907</v>
      </c>
      <c r="K3334" s="36" t="str">
        <f t="shared" si="263"/>
        <v>_CLLAW</v>
      </c>
      <c r="L3334" s="36" t="s">
        <v>4908</v>
      </c>
      <c r="M3334" s="36" t="s">
        <v>4982</v>
      </c>
      <c r="N3334" s="36" t="str">
        <f t="shared" si="264"/>
        <v>_CLSTU</v>
      </c>
      <c r="O3334" s="36" t="s">
        <v>6910</v>
      </c>
      <c r="P3334" s="36" t="s">
        <v>4983</v>
      </c>
      <c r="Q3334" s="36" t="s">
        <v>4984</v>
      </c>
    </row>
    <row r="3335" spans="1:17">
      <c r="A3335" s="36" t="s">
        <v>11333</v>
      </c>
      <c r="B3335" s="36" t="str">
        <f t="shared" si="260"/>
        <v>_12059</v>
      </c>
      <c r="C3335" s="36" t="s">
        <v>6921</v>
      </c>
      <c r="D3335" s="36" t="s">
        <v>4903</v>
      </c>
      <c r="E3335" s="36" t="str">
        <f t="shared" si="261"/>
        <v>_SCHOL</v>
      </c>
      <c r="F3335" s="36" t="s">
        <v>4904</v>
      </c>
      <c r="G3335" s="36" t="s">
        <v>4905</v>
      </c>
      <c r="H3335" s="36" t="str">
        <f t="shared" si="262"/>
        <v>_BOALT</v>
      </c>
      <c r="I3335" s="36" t="s">
        <v>4906</v>
      </c>
      <c r="J3335" s="36" t="s">
        <v>4907</v>
      </c>
      <c r="K3335" s="36" t="str">
        <f t="shared" si="263"/>
        <v>_CLLAW</v>
      </c>
      <c r="L3335" s="36" t="s">
        <v>4908</v>
      </c>
      <c r="M3335" s="36" t="s">
        <v>4982</v>
      </c>
      <c r="N3335" s="36" t="str">
        <f t="shared" si="264"/>
        <v>_CLSTU</v>
      </c>
      <c r="O3335" s="36" t="s">
        <v>6910</v>
      </c>
      <c r="P3335" s="36" t="s">
        <v>4983</v>
      </c>
      <c r="Q3335" s="36" t="s">
        <v>4984</v>
      </c>
    </row>
    <row r="3336" spans="1:17">
      <c r="A3336" s="36" t="s">
        <v>11334</v>
      </c>
      <c r="B3336" s="36" t="str">
        <f t="shared" si="260"/>
        <v>_12060</v>
      </c>
      <c r="C3336" s="36" t="s">
        <v>6922</v>
      </c>
      <c r="D3336" s="36" t="s">
        <v>4903</v>
      </c>
      <c r="E3336" s="36" t="str">
        <f t="shared" si="261"/>
        <v>_SCHOL</v>
      </c>
      <c r="F3336" s="36" t="s">
        <v>4904</v>
      </c>
      <c r="G3336" s="36" t="s">
        <v>4905</v>
      </c>
      <c r="H3336" s="36" t="str">
        <f t="shared" si="262"/>
        <v>_BOALT</v>
      </c>
      <c r="I3336" s="36" t="s">
        <v>4906</v>
      </c>
      <c r="J3336" s="36" t="s">
        <v>4907</v>
      </c>
      <c r="K3336" s="36" t="str">
        <f t="shared" si="263"/>
        <v>_CLLAW</v>
      </c>
      <c r="L3336" s="36" t="s">
        <v>4908</v>
      </c>
      <c r="M3336" s="36" t="s">
        <v>4982</v>
      </c>
      <c r="N3336" s="36" t="str">
        <f t="shared" si="264"/>
        <v>_CLSTU</v>
      </c>
      <c r="O3336" s="36" t="s">
        <v>6910</v>
      </c>
      <c r="P3336" s="36" t="s">
        <v>4983</v>
      </c>
      <c r="Q3336" s="36" t="s">
        <v>4984</v>
      </c>
    </row>
    <row r="3337" spans="1:17">
      <c r="A3337" s="36" t="s">
        <v>11335</v>
      </c>
      <c r="B3337" s="36" t="str">
        <f t="shared" si="260"/>
        <v>_12061</v>
      </c>
      <c r="C3337" s="36" t="s">
        <v>6923</v>
      </c>
      <c r="D3337" s="36" t="s">
        <v>4903</v>
      </c>
      <c r="E3337" s="36" t="str">
        <f t="shared" si="261"/>
        <v>_SCHOL</v>
      </c>
      <c r="F3337" s="36" t="s">
        <v>4904</v>
      </c>
      <c r="G3337" s="36" t="s">
        <v>4905</v>
      </c>
      <c r="H3337" s="36" t="str">
        <f t="shared" si="262"/>
        <v>_BOALT</v>
      </c>
      <c r="I3337" s="36" t="s">
        <v>4906</v>
      </c>
      <c r="J3337" s="36" t="s">
        <v>4907</v>
      </c>
      <c r="K3337" s="36" t="str">
        <f t="shared" si="263"/>
        <v>_CLLAW</v>
      </c>
      <c r="L3337" s="36" t="s">
        <v>4908</v>
      </c>
      <c r="M3337" s="36" t="s">
        <v>4982</v>
      </c>
      <c r="N3337" s="36" t="str">
        <f t="shared" si="264"/>
        <v>_CLSTU</v>
      </c>
      <c r="O3337" s="36" t="s">
        <v>6910</v>
      </c>
      <c r="P3337" s="36" t="s">
        <v>4983</v>
      </c>
      <c r="Q3337" s="36" t="s">
        <v>4984</v>
      </c>
    </row>
    <row r="3338" spans="1:17">
      <c r="A3338" s="36" t="s">
        <v>11336</v>
      </c>
      <c r="B3338" s="36" t="str">
        <f t="shared" si="260"/>
        <v>_12062</v>
      </c>
      <c r="C3338" s="36" t="s">
        <v>6924</v>
      </c>
      <c r="D3338" s="36" t="s">
        <v>4903</v>
      </c>
      <c r="E3338" s="36" t="str">
        <f t="shared" si="261"/>
        <v>_SCHOL</v>
      </c>
      <c r="F3338" s="36" t="s">
        <v>4904</v>
      </c>
      <c r="G3338" s="36" t="s">
        <v>4905</v>
      </c>
      <c r="H3338" s="36" t="str">
        <f t="shared" si="262"/>
        <v>_BOALT</v>
      </c>
      <c r="I3338" s="36" t="s">
        <v>4906</v>
      </c>
      <c r="J3338" s="36" t="s">
        <v>4907</v>
      </c>
      <c r="K3338" s="36" t="str">
        <f t="shared" si="263"/>
        <v>_CLLAW</v>
      </c>
      <c r="L3338" s="36" t="s">
        <v>4908</v>
      </c>
      <c r="M3338" s="36" t="s">
        <v>4982</v>
      </c>
      <c r="N3338" s="36" t="str">
        <f t="shared" si="264"/>
        <v>_CLSTU</v>
      </c>
      <c r="O3338" s="36" t="s">
        <v>6910</v>
      </c>
      <c r="P3338" s="36" t="s">
        <v>4983</v>
      </c>
      <c r="Q3338" s="36" t="s">
        <v>4984</v>
      </c>
    </row>
    <row r="3339" spans="1:17">
      <c r="A3339" s="36" t="s">
        <v>11337</v>
      </c>
      <c r="B3339" s="36" t="str">
        <f t="shared" si="260"/>
        <v>_12063</v>
      </c>
      <c r="C3339" s="36" t="s">
        <v>6925</v>
      </c>
      <c r="D3339" s="36" t="s">
        <v>4903</v>
      </c>
      <c r="E3339" s="36" t="str">
        <f t="shared" si="261"/>
        <v>_SCHOL</v>
      </c>
      <c r="F3339" s="36" t="s">
        <v>4904</v>
      </c>
      <c r="G3339" s="36" t="s">
        <v>4905</v>
      </c>
      <c r="H3339" s="36" t="str">
        <f t="shared" si="262"/>
        <v>_BOALT</v>
      </c>
      <c r="I3339" s="36" t="s">
        <v>4906</v>
      </c>
      <c r="J3339" s="36" t="s">
        <v>4907</v>
      </c>
      <c r="K3339" s="36" t="str">
        <f t="shared" si="263"/>
        <v>_CLLAW</v>
      </c>
      <c r="L3339" s="36" t="s">
        <v>4908</v>
      </c>
      <c r="M3339" s="36" t="s">
        <v>4982</v>
      </c>
      <c r="N3339" s="36" t="str">
        <f t="shared" si="264"/>
        <v>_CLSTU</v>
      </c>
      <c r="O3339" s="36" t="s">
        <v>6910</v>
      </c>
      <c r="P3339" s="36" t="s">
        <v>4983</v>
      </c>
      <c r="Q3339" s="36" t="s">
        <v>4984</v>
      </c>
    </row>
    <row r="3340" spans="1:17">
      <c r="A3340" s="36" t="s">
        <v>11338</v>
      </c>
      <c r="B3340" s="36" t="str">
        <f t="shared" si="260"/>
        <v>_14085</v>
      </c>
      <c r="C3340" s="36" t="s">
        <v>4993</v>
      </c>
      <c r="D3340" s="36" t="s">
        <v>4903</v>
      </c>
      <c r="E3340" s="36" t="str">
        <f t="shared" si="261"/>
        <v>_SCHOL</v>
      </c>
      <c r="F3340" s="36" t="s">
        <v>4904</v>
      </c>
      <c r="G3340" s="36" t="s">
        <v>4985</v>
      </c>
      <c r="H3340" s="36" t="str">
        <f t="shared" si="262"/>
        <v>_GSCPP</v>
      </c>
      <c r="I3340" s="36" t="s">
        <v>4986</v>
      </c>
      <c r="J3340" s="36" t="s">
        <v>4987</v>
      </c>
      <c r="K3340" s="36" t="str">
        <f t="shared" si="263"/>
        <v>_CADEV</v>
      </c>
      <c r="L3340" s="36" t="s">
        <v>4988</v>
      </c>
      <c r="M3340" s="36" t="s">
        <v>4989</v>
      </c>
      <c r="N3340" s="36" t="str">
        <f t="shared" si="264"/>
        <v>_CADE5</v>
      </c>
      <c r="O3340" s="36" t="s">
        <v>4990</v>
      </c>
      <c r="P3340" s="36" t="s">
        <v>4991</v>
      </c>
      <c r="Q3340" s="36" t="s">
        <v>4992</v>
      </c>
    </row>
    <row r="3341" spans="1:17">
      <c r="A3341" s="36" t="s">
        <v>11339</v>
      </c>
      <c r="B3341" s="36" t="str">
        <f t="shared" si="260"/>
        <v>_14086</v>
      </c>
      <c r="C3341" s="36" t="s">
        <v>5000</v>
      </c>
      <c r="D3341" s="36" t="s">
        <v>4903</v>
      </c>
      <c r="E3341" s="36" t="str">
        <f t="shared" si="261"/>
        <v>_SCHOL</v>
      </c>
      <c r="F3341" s="36" t="s">
        <v>4904</v>
      </c>
      <c r="G3341" s="36" t="s">
        <v>4985</v>
      </c>
      <c r="H3341" s="36" t="str">
        <f t="shared" si="262"/>
        <v>_GSCPP</v>
      </c>
      <c r="I3341" s="36" t="s">
        <v>4986</v>
      </c>
      <c r="J3341" s="36" t="s">
        <v>4994</v>
      </c>
      <c r="K3341" s="36" t="str">
        <f t="shared" si="263"/>
        <v>_CBALT</v>
      </c>
      <c r="L3341" s="36" t="s">
        <v>4995</v>
      </c>
      <c r="M3341" s="36" t="s">
        <v>4996</v>
      </c>
      <c r="N3341" s="36" t="str">
        <f t="shared" si="264"/>
        <v>_CBAL5</v>
      </c>
      <c r="O3341" s="36" t="s">
        <v>4997</v>
      </c>
      <c r="P3341" s="36" t="s">
        <v>4998</v>
      </c>
      <c r="Q3341" s="36" t="s">
        <v>4999</v>
      </c>
    </row>
    <row r="3342" spans="1:17">
      <c r="A3342" s="36" t="s">
        <v>11340</v>
      </c>
      <c r="B3342" s="36" t="str">
        <f t="shared" si="260"/>
        <v>_14087</v>
      </c>
      <c r="C3342" s="36" t="s">
        <v>7391</v>
      </c>
      <c r="D3342" s="36" t="s">
        <v>4903</v>
      </c>
      <c r="E3342" s="36" t="str">
        <f t="shared" si="261"/>
        <v>_SCHOL</v>
      </c>
      <c r="F3342" s="36" t="s">
        <v>4904</v>
      </c>
      <c r="G3342" s="36" t="s">
        <v>4985</v>
      </c>
      <c r="H3342" s="36" t="str">
        <f t="shared" si="262"/>
        <v>_GSCPP</v>
      </c>
      <c r="I3342" s="36" t="s">
        <v>4986</v>
      </c>
      <c r="J3342" s="36" t="s">
        <v>4994</v>
      </c>
      <c r="K3342" s="36" t="str">
        <f t="shared" si="263"/>
        <v>_CBALT</v>
      </c>
      <c r="L3342" s="36" t="s">
        <v>4995</v>
      </c>
      <c r="M3342" s="36" t="s">
        <v>4996</v>
      </c>
      <c r="N3342" s="36" t="str">
        <f t="shared" si="264"/>
        <v>_CBAL5</v>
      </c>
      <c r="O3342" s="36" t="s">
        <v>4997</v>
      </c>
      <c r="P3342" s="36" t="s">
        <v>4998</v>
      </c>
      <c r="Q3342" s="36" t="s">
        <v>4999</v>
      </c>
    </row>
    <row r="3343" spans="1:17">
      <c r="A3343" s="36" t="s">
        <v>11341</v>
      </c>
      <c r="B3343" s="36" t="str">
        <f t="shared" si="260"/>
        <v>_14088</v>
      </c>
      <c r="C3343" s="36" t="s">
        <v>5001</v>
      </c>
      <c r="D3343" s="36" t="s">
        <v>4903</v>
      </c>
      <c r="E3343" s="36" t="str">
        <f t="shared" si="261"/>
        <v>_SCHOL</v>
      </c>
      <c r="F3343" s="36" t="s">
        <v>4904</v>
      </c>
      <c r="G3343" s="36" t="s">
        <v>4985</v>
      </c>
      <c r="H3343" s="36" t="str">
        <f t="shared" si="262"/>
        <v>_GSCPP</v>
      </c>
      <c r="I3343" s="36" t="s">
        <v>4986</v>
      </c>
      <c r="J3343" s="36" t="s">
        <v>4994</v>
      </c>
      <c r="K3343" s="36" t="str">
        <f t="shared" si="263"/>
        <v>_CBALT</v>
      </c>
      <c r="L3343" s="36" t="s">
        <v>4995</v>
      </c>
      <c r="M3343" s="36" t="s">
        <v>4996</v>
      </c>
      <c r="N3343" s="36" t="str">
        <f t="shared" si="264"/>
        <v>_CBAL5</v>
      </c>
      <c r="O3343" s="36" t="s">
        <v>4997</v>
      </c>
      <c r="P3343" s="36" t="s">
        <v>4998</v>
      </c>
      <c r="Q3343" s="36" t="s">
        <v>4999</v>
      </c>
    </row>
    <row r="3344" spans="1:17">
      <c r="A3344" s="36" t="s">
        <v>11342</v>
      </c>
      <c r="B3344" s="36" t="str">
        <f t="shared" si="260"/>
        <v>_14121</v>
      </c>
      <c r="C3344" s="36" t="s">
        <v>5002</v>
      </c>
      <c r="D3344" s="36" t="s">
        <v>4903</v>
      </c>
      <c r="E3344" s="36" t="str">
        <f t="shared" si="261"/>
        <v>_SCHOL</v>
      </c>
      <c r="F3344" s="36" t="s">
        <v>4904</v>
      </c>
      <c r="G3344" s="36" t="s">
        <v>4985</v>
      </c>
      <c r="H3344" s="36" t="str">
        <f t="shared" si="262"/>
        <v>_GSCPP</v>
      </c>
      <c r="I3344" s="36" t="s">
        <v>4986</v>
      </c>
      <c r="J3344" s="36" t="s">
        <v>4994</v>
      </c>
      <c r="K3344" s="36" t="str">
        <f t="shared" si="263"/>
        <v>_CBALT</v>
      </c>
      <c r="L3344" s="36" t="s">
        <v>4995</v>
      </c>
      <c r="M3344" s="36" t="s">
        <v>4996</v>
      </c>
      <c r="N3344" s="36" t="str">
        <f t="shared" si="264"/>
        <v>_CBAL5</v>
      </c>
      <c r="O3344" s="36" t="s">
        <v>4997</v>
      </c>
      <c r="P3344" s="36" t="s">
        <v>4998</v>
      </c>
      <c r="Q3344" s="36" t="s">
        <v>4999</v>
      </c>
    </row>
    <row r="3345" spans="1:17">
      <c r="A3345" s="36" t="s">
        <v>11343</v>
      </c>
      <c r="B3345" s="36" t="str">
        <f t="shared" si="260"/>
        <v>_14123</v>
      </c>
      <c r="C3345" s="36" t="s">
        <v>6704</v>
      </c>
      <c r="D3345" s="36" t="s">
        <v>4903</v>
      </c>
      <c r="E3345" s="36" t="str">
        <f t="shared" si="261"/>
        <v>_SCHOL</v>
      </c>
      <c r="F3345" s="36" t="s">
        <v>4904</v>
      </c>
      <c r="G3345" s="36" t="s">
        <v>4985</v>
      </c>
      <c r="H3345" s="36" t="str">
        <f t="shared" si="262"/>
        <v>_GSCPP</v>
      </c>
      <c r="I3345" s="36" t="s">
        <v>4986</v>
      </c>
      <c r="J3345" s="36" t="s">
        <v>4994</v>
      </c>
      <c r="K3345" s="36" t="str">
        <f t="shared" si="263"/>
        <v>_CBALT</v>
      </c>
      <c r="L3345" s="36" t="s">
        <v>4995</v>
      </c>
      <c r="M3345" s="36" t="s">
        <v>4996</v>
      </c>
      <c r="N3345" s="36" t="str">
        <f t="shared" si="264"/>
        <v>_CBAL5</v>
      </c>
      <c r="O3345" s="36" t="s">
        <v>4997</v>
      </c>
      <c r="P3345" s="36" t="s">
        <v>4998</v>
      </c>
      <c r="Q3345" s="36" t="s">
        <v>4999</v>
      </c>
    </row>
    <row r="3346" spans="1:17">
      <c r="A3346" s="36" t="s">
        <v>11344</v>
      </c>
      <c r="B3346" s="36" t="str">
        <f t="shared" si="260"/>
        <v>_14120</v>
      </c>
      <c r="C3346" s="36" t="s">
        <v>5009</v>
      </c>
      <c r="D3346" s="36" t="s">
        <v>4903</v>
      </c>
      <c r="E3346" s="36" t="str">
        <f t="shared" si="261"/>
        <v>_SCHOL</v>
      </c>
      <c r="F3346" s="36" t="s">
        <v>4904</v>
      </c>
      <c r="G3346" s="36" t="s">
        <v>4985</v>
      </c>
      <c r="H3346" s="36" t="str">
        <f t="shared" si="262"/>
        <v>_GSCPP</v>
      </c>
      <c r="I3346" s="36" t="s">
        <v>4986</v>
      </c>
      <c r="J3346" s="36" t="s">
        <v>5003</v>
      </c>
      <c r="K3346" s="36" t="str">
        <f t="shared" si="263"/>
        <v>_CFPPR</v>
      </c>
      <c r="L3346" s="36" t="s">
        <v>5004</v>
      </c>
      <c r="M3346" s="36" t="s">
        <v>5005</v>
      </c>
      <c r="N3346" s="36" t="str">
        <f t="shared" si="264"/>
        <v>_CFPP5</v>
      </c>
      <c r="O3346" s="36" t="s">
        <v>5006</v>
      </c>
      <c r="P3346" s="36" t="s">
        <v>5007</v>
      </c>
      <c r="Q3346" s="36" t="s">
        <v>5008</v>
      </c>
    </row>
    <row r="3347" spans="1:17">
      <c r="A3347" s="36" t="s">
        <v>11345</v>
      </c>
      <c r="B3347" s="36" t="str">
        <f t="shared" si="260"/>
        <v>_14122</v>
      </c>
      <c r="C3347" s="36" t="s">
        <v>5010</v>
      </c>
      <c r="D3347" s="36" t="s">
        <v>4903</v>
      </c>
      <c r="E3347" s="36" t="str">
        <f t="shared" si="261"/>
        <v>_SCHOL</v>
      </c>
      <c r="F3347" s="36" t="s">
        <v>4904</v>
      </c>
      <c r="G3347" s="36" t="s">
        <v>4985</v>
      </c>
      <c r="H3347" s="36" t="str">
        <f t="shared" si="262"/>
        <v>_GSCPP</v>
      </c>
      <c r="I3347" s="36" t="s">
        <v>4986</v>
      </c>
      <c r="J3347" s="36" t="s">
        <v>5003</v>
      </c>
      <c r="K3347" s="36" t="str">
        <f t="shared" si="263"/>
        <v>_CFPPR</v>
      </c>
      <c r="L3347" s="36" t="s">
        <v>5004</v>
      </c>
      <c r="M3347" s="36" t="s">
        <v>5005</v>
      </c>
      <c r="N3347" s="36" t="str">
        <f t="shared" si="264"/>
        <v>_CFPP5</v>
      </c>
      <c r="O3347" s="36" t="s">
        <v>5006</v>
      </c>
      <c r="P3347" s="36" t="s">
        <v>5007</v>
      </c>
      <c r="Q3347" s="36" t="s">
        <v>5008</v>
      </c>
    </row>
    <row r="3348" spans="1:17">
      <c r="A3348" s="36" t="s">
        <v>11346</v>
      </c>
      <c r="B3348" s="36" t="str">
        <f t="shared" si="260"/>
        <v>_14124</v>
      </c>
      <c r="C3348" s="36" t="s">
        <v>5011</v>
      </c>
      <c r="D3348" s="36" t="s">
        <v>4903</v>
      </c>
      <c r="E3348" s="36" t="str">
        <f t="shared" si="261"/>
        <v>_SCHOL</v>
      </c>
      <c r="F3348" s="36" t="s">
        <v>4904</v>
      </c>
      <c r="G3348" s="36" t="s">
        <v>4985</v>
      </c>
      <c r="H3348" s="36" t="str">
        <f t="shared" si="262"/>
        <v>_GSCPP</v>
      </c>
      <c r="I3348" s="36" t="s">
        <v>4986</v>
      </c>
      <c r="J3348" s="36" t="s">
        <v>5003</v>
      </c>
      <c r="K3348" s="36" t="str">
        <f t="shared" si="263"/>
        <v>_CFPPR</v>
      </c>
      <c r="L3348" s="36" t="s">
        <v>5004</v>
      </c>
      <c r="M3348" s="36" t="s">
        <v>5005</v>
      </c>
      <c r="N3348" s="36" t="str">
        <f t="shared" si="264"/>
        <v>_CFPP5</v>
      </c>
      <c r="O3348" s="36" t="s">
        <v>5006</v>
      </c>
      <c r="P3348" s="36" t="s">
        <v>5007</v>
      </c>
      <c r="Q3348" s="36" t="s">
        <v>5008</v>
      </c>
    </row>
    <row r="3349" spans="1:17">
      <c r="A3349" s="36" t="s">
        <v>11347</v>
      </c>
      <c r="B3349" s="36" t="str">
        <f t="shared" si="260"/>
        <v>_14129</v>
      </c>
      <c r="C3349" s="36" t="s">
        <v>5012</v>
      </c>
      <c r="D3349" s="36" t="s">
        <v>4903</v>
      </c>
      <c r="E3349" s="36" t="str">
        <f t="shared" si="261"/>
        <v>_SCHOL</v>
      </c>
      <c r="F3349" s="36" t="s">
        <v>4904</v>
      </c>
      <c r="G3349" s="36" t="s">
        <v>4985</v>
      </c>
      <c r="H3349" s="36" t="str">
        <f t="shared" si="262"/>
        <v>_GSCPP</v>
      </c>
      <c r="I3349" s="36" t="s">
        <v>4986</v>
      </c>
      <c r="J3349" s="36" t="s">
        <v>5003</v>
      </c>
      <c r="K3349" s="36" t="str">
        <f t="shared" si="263"/>
        <v>_CFPPR</v>
      </c>
      <c r="L3349" s="36" t="s">
        <v>5004</v>
      </c>
      <c r="M3349" s="36" t="s">
        <v>5005</v>
      </c>
      <c r="N3349" s="36" t="str">
        <f t="shared" si="264"/>
        <v>_CFPP5</v>
      </c>
      <c r="O3349" s="36" t="s">
        <v>5006</v>
      </c>
      <c r="P3349" s="36" t="s">
        <v>5007</v>
      </c>
      <c r="Q3349" s="36" t="s">
        <v>5008</v>
      </c>
    </row>
    <row r="3350" spans="1:17">
      <c r="A3350" s="36" t="s">
        <v>11348</v>
      </c>
      <c r="B3350" s="36" t="str">
        <f t="shared" si="260"/>
        <v>_14132</v>
      </c>
      <c r="C3350" s="36" t="s">
        <v>6705</v>
      </c>
      <c r="D3350" s="36" t="s">
        <v>4903</v>
      </c>
      <c r="E3350" s="36" t="str">
        <f t="shared" si="261"/>
        <v>_SCHOL</v>
      </c>
      <c r="F3350" s="36" t="s">
        <v>4904</v>
      </c>
      <c r="G3350" s="36" t="s">
        <v>4985</v>
      </c>
      <c r="H3350" s="36" t="str">
        <f t="shared" si="262"/>
        <v>_GSCPP</v>
      </c>
      <c r="I3350" s="36" t="s">
        <v>4986</v>
      </c>
      <c r="J3350" s="36" t="s">
        <v>5003</v>
      </c>
      <c r="K3350" s="36" t="str">
        <f t="shared" si="263"/>
        <v>_CFPPR</v>
      </c>
      <c r="L3350" s="36" t="s">
        <v>5004</v>
      </c>
      <c r="M3350" s="36" t="s">
        <v>5005</v>
      </c>
      <c r="N3350" s="36" t="str">
        <f t="shared" si="264"/>
        <v>_CFPP5</v>
      </c>
      <c r="O3350" s="36" t="s">
        <v>5006</v>
      </c>
      <c r="P3350" s="36" t="s">
        <v>5007</v>
      </c>
      <c r="Q3350" s="36" t="s">
        <v>5008</v>
      </c>
    </row>
    <row r="3351" spans="1:17">
      <c r="A3351" s="36" t="s">
        <v>11349</v>
      </c>
      <c r="B3351" s="36" t="str">
        <f t="shared" si="260"/>
        <v>_24389</v>
      </c>
      <c r="C3351" s="36" t="s">
        <v>5013</v>
      </c>
      <c r="D3351" s="36" t="s">
        <v>4903</v>
      </c>
      <c r="E3351" s="36" t="str">
        <f t="shared" si="261"/>
        <v>_SCHOL</v>
      </c>
      <c r="F3351" s="36" t="s">
        <v>4904</v>
      </c>
      <c r="G3351" s="36" t="s">
        <v>4985</v>
      </c>
      <c r="H3351" s="36" t="str">
        <f t="shared" si="262"/>
        <v>_GSCPP</v>
      </c>
      <c r="I3351" s="36" t="s">
        <v>4986</v>
      </c>
      <c r="J3351" s="36" t="s">
        <v>5003</v>
      </c>
      <c r="K3351" s="36" t="str">
        <f t="shared" si="263"/>
        <v>_CFPPR</v>
      </c>
      <c r="L3351" s="36" t="s">
        <v>5004</v>
      </c>
      <c r="M3351" s="36" t="s">
        <v>5005</v>
      </c>
      <c r="N3351" s="36" t="str">
        <f t="shared" si="264"/>
        <v>_CFPP5</v>
      </c>
      <c r="O3351" s="36" t="s">
        <v>5006</v>
      </c>
      <c r="P3351" s="36" t="s">
        <v>5007</v>
      </c>
      <c r="Q3351" s="36" t="s">
        <v>5008</v>
      </c>
    </row>
    <row r="3352" spans="1:17">
      <c r="A3352" s="36" t="s">
        <v>11350</v>
      </c>
      <c r="B3352" s="36" t="str">
        <f t="shared" si="260"/>
        <v>_14125</v>
      </c>
      <c r="C3352" s="36" t="s">
        <v>6706</v>
      </c>
      <c r="D3352" s="36" t="s">
        <v>4903</v>
      </c>
      <c r="E3352" s="36" t="str">
        <f t="shared" si="261"/>
        <v>_SCHOL</v>
      </c>
      <c r="F3352" s="36" t="s">
        <v>4904</v>
      </c>
      <c r="G3352" s="36" t="s">
        <v>4985</v>
      </c>
      <c r="H3352" s="36" t="str">
        <f t="shared" si="262"/>
        <v>_GSCPP</v>
      </c>
      <c r="I3352" s="36" t="s">
        <v>4986</v>
      </c>
      <c r="J3352" s="36" t="s">
        <v>5014</v>
      </c>
      <c r="K3352" s="36" t="str">
        <f t="shared" si="263"/>
        <v>_CHDCA</v>
      </c>
      <c r="L3352" s="36" t="s">
        <v>5015</v>
      </c>
      <c r="M3352" s="36" t="s">
        <v>5016</v>
      </c>
      <c r="N3352" s="36" t="str">
        <f t="shared" si="264"/>
        <v>_CHDC5</v>
      </c>
      <c r="O3352" s="36" t="s">
        <v>5017</v>
      </c>
      <c r="P3352" s="36" t="s">
        <v>5018</v>
      </c>
      <c r="Q3352" s="36" t="s">
        <v>5019</v>
      </c>
    </row>
    <row r="3353" spans="1:17">
      <c r="A3353" s="36" t="s">
        <v>11351</v>
      </c>
      <c r="B3353" s="36" t="str">
        <f t="shared" si="260"/>
        <v>_14140</v>
      </c>
      <c r="C3353" s="36" t="s">
        <v>5020</v>
      </c>
      <c r="D3353" s="36" t="s">
        <v>4903</v>
      </c>
      <c r="E3353" s="36" t="str">
        <f t="shared" si="261"/>
        <v>_SCHOL</v>
      </c>
      <c r="F3353" s="36" t="s">
        <v>4904</v>
      </c>
      <c r="G3353" s="36" t="s">
        <v>4985</v>
      </c>
      <c r="H3353" s="36" t="str">
        <f t="shared" si="262"/>
        <v>_GSCPP</v>
      </c>
      <c r="I3353" s="36" t="s">
        <v>4986</v>
      </c>
      <c r="J3353" s="36" t="s">
        <v>5014</v>
      </c>
      <c r="K3353" s="36" t="str">
        <f t="shared" si="263"/>
        <v>_CHDCA</v>
      </c>
      <c r="L3353" s="36" t="s">
        <v>5015</v>
      </c>
      <c r="M3353" s="36" t="s">
        <v>5016</v>
      </c>
      <c r="N3353" s="36" t="str">
        <f t="shared" si="264"/>
        <v>_CHDC5</v>
      </c>
      <c r="O3353" s="36" t="s">
        <v>5017</v>
      </c>
      <c r="P3353" s="36" t="s">
        <v>5018</v>
      </c>
      <c r="Q3353" s="36" t="s">
        <v>5019</v>
      </c>
    </row>
    <row r="3354" spans="1:17">
      <c r="A3354" s="36" t="s">
        <v>11352</v>
      </c>
      <c r="B3354" s="36" t="str">
        <f t="shared" si="260"/>
        <v>_14141</v>
      </c>
      <c r="C3354" s="36" t="s">
        <v>5021</v>
      </c>
      <c r="D3354" s="36" t="s">
        <v>4903</v>
      </c>
      <c r="E3354" s="36" t="str">
        <f t="shared" si="261"/>
        <v>_SCHOL</v>
      </c>
      <c r="F3354" s="36" t="s">
        <v>4904</v>
      </c>
      <c r="G3354" s="36" t="s">
        <v>4985</v>
      </c>
      <c r="H3354" s="36" t="str">
        <f t="shared" si="262"/>
        <v>_GSCPP</v>
      </c>
      <c r="I3354" s="36" t="s">
        <v>4986</v>
      </c>
      <c r="J3354" s="36" t="s">
        <v>5014</v>
      </c>
      <c r="K3354" s="36" t="str">
        <f t="shared" si="263"/>
        <v>_CHDCA</v>
      </c>
      <c r="L3354" s="36" t="s">
        <v>5015</v>
      </c>
      <c r="M3354" s="36" t="s">
        <v>5016</v>
      </c>
      <c r="N3354" s="36" t="str">
        <f t="shared" si="264"/>
        <v>_CHDC5</v>
      </c>
      <c r="O3354" s="36" t="s">
        <v>5017</v>
      </c>
      <c r="P3354" s="36" t="s">
        <v>5018</v>
      </c>
      <c r="Q3354" s="36" t="s">
        <v>5019</v>
      </c>
    </row>
    <row r="3355" spans="1:17">
      <c r="A3355" s="36" t="s">
        <v>11353</v>
      </c>
      <c r="B3355" s="36" t="str">
        <f t="shared" si="260"/>
        <v>_14142</v>
      </c>
      <c r="C3355" s="36" t="s">
        <v>5022</v>
      </c>
      <c r="D3355" s="36" t="s">
        <v>4903</v>
      </c>
      <c r="E3355" s="36" t="str">
        <f t="shared" si="261"/>
        <v>_SCHOL</v>
      </c>
      <c r="F3355" s="36" t="s">
        <v>4904</v>
      </c>
      <c r="G3355" s="36" t="s">
        <v>4985</v>
      </c>
      <c r="H3355" s="36" t="str">
        <f t="shared" si="262"/>
        <v>_GSCPP</v>
      </c>
      <c r="I3355" s="36" t="s">
        <v>4986</v>
      </c>
      <c r="J3355" s="36" t="s">
        <v>5014</v>
      </c>
      <c r="K3355" s="36" t="str">
        <f t="shared" si="263"/>
        <v>_CHDCA</v>
      </c>
      <c r="L3355" s="36" t="s">
        <v>5015</v>
      </c>
      <c r="M3355" s="36" t="s">
        <v>5016</v>
      </c>
      <c r="N3355" s="36" t="str">
        <f t="shared" si="264"/>
        <v>_CHDC5</v>
      </c>
      <c r="O3355" s="36" t="s">
        <v>5017</v>
      </c>
      <c r="P3355" s="36" t="s">
        <v>5018</v>
      </c>
      <c r="Q3355" s="36" t="s">
        <v>5019</v>
      </c>
    </row>
    <row r="3356" spans="1:17">
      <c r="A3356" s="36" t="s">
        <v>11354</v>
      </c>
      <c r="B3356" s="36" t="str">
        <f t="shared" si="260"/>
        <v>_14144</v>
      </c>
      <c r="C3356" s="36" t="s">
        <v>5023</v>
      </c>
      <c r="D3356" s="36" t="s">
        <v>4903</v>
      </c>
      <c r="E3356" s="36" t="str">
        <f t="shared" si="261"/>
        <v>_SCHOL</v>
      </c>
      <c r="F3356" s="36" t="s">
        <v>4904</v>
      </c>
      <c r="G3356" s="36" t="s">
        <v>4985</v>
      </c>
      <c r="H3356" s="36" t="str">
        <f t="shared" si="262"/>
        <v>_GSCPP</v>
      </c>
      <c r="I3356" s="36" t="s">
        <v>4986</v>
      </c>
      <c r="J3356" s="36" t="s">
        <v>5014</v>
      </c>
      <c r="K3356" s="36" t="str">
        <f t="shared" si="263"/>
        <v>_CHDCA</v>
      </c>
      <c r="L3356" s="36" t="s">
        <v>5015</v>
      </c>
      <c r="M3356" s="36" t="s">
        <v>5016</v>
      </c>
      <c r="N3356" s="36" t="str">
        <f t="shared" si="264"/>
        <v>_CHDC5</v>
      </c>
      <c r="O3356" s="36" t="s">
        <v>5017</v>
      </c>
      <c r="P3356" s="36" t="s">
        <v>5018</v>
      </c>
      <c r="Q3356" s="36" t="s">
        <v>5019</v>
      </c>
    </row>
    <row r="3357" spans="1:17">
      <c r="A3357" s="36" t="s">
        <v>11355</v>
      </c>
      <c r="B3357" s="36" t="str">
        <f t="shared" si="260"/>
        <v>_14145</v>
      </c>
      <c r="C3357" s="36" t="s">
        <v>5024</v>
      </c>
      <c r="D3357" s="36" t="s">
        <v>4903</v>
      </c>
      <c r="E3357" s="36" t="str">
        <f t="shared" si="261"/>
        <v>_SCHOL</v>
      </c>
      <c r="F3357" s="36" t="s">
        <v>4904</v>
      </c>
      <c r="G3357" s="36" t="s">
        <v>4985</v>
      </c>
      <c r="H3357" s="36" t="str">
        <f t="shared" si="262"/>
        <v>_GSCPP</v>
      </c>
      <c r="I3357" s="36" t="s">
        <v>4986</v>
      </c>
      <c r="J3357" s="36" t="s">
        <v>5014</v>
      </c>
      <c r="K3357" s="36" t="str">
        <f t="shared" si="263"/>
        <v>_CHDCA</v>
      </c>
      <c r="L3357" s="36" t="s">
        <v>5015</v>
      </c>
      <c r="M3357" s="36" t="s">
        <v>5016</v>
      </c>
      <c r="N3357" s="36" t="str">
        <f t="shared" si="264"/>
        <v>_CHDC5</v>
      </c>
      <c r="O3357" s="36" t="s">
        <v>5017</v>
      </c>
      <c r="P3357" s="36" t="s">
        <v>5018</v>
      </c>
      <c r="Q3357" s="36" t="s">
        <v>5019</v>
      </c>
    </row>
    <row r="3358" spans="1:17">
      <c r="A3358" s="36" t="s">
        <v>11356</v>
      </c>
      <c r="B3358" s="36" t="str">
        <f t="shared" si="260"/>
        <v>_14112</v>
      </c>
      <c r="C3358" s="36" t="s">
        <v>6707</v>
      </c>
      <c r="D3358" s="36" t="s">
        <v>4903</v>
      </c>
      <c r="E3358" s="36" t="str">
        <f t="shared" si="261"/>
        <v>_SCHOL</v>
      </c>
      <c r="F3358" s="36" t="s">
        <v>4904</v>
      </c>
      <c r="G3358" s="36" t="s">
        <v>4985</v>
      </c>
      <c r="H3358" s="36" t="str">
        <f t="shared" si="262"/>
        <v>_GSCPP</v>
      </c>
      <c r="I3358" s="36" t="s">
        <v>4986</v>
      </c>
      <c r="J3358" s="36" t="s">
        <v>5025</v>
      </c>
      <c r="K3358" s="36" t="str">
        <f t="shared" si="263"/>
        <v>_CJDEN</v>
      </c>
      <c r="L3358" s="36" t="s">
        <v>5026</v>
      </c>
      <c r="M3358" s="36" t="s">
        <v>5027</v>
      </c>
      <c r="N3358" s="36" t="str">
        <f t="shared" si="264"/>
        <v>_CJDE5</v>
      </c>
      <c r="O3358" s="36" t="s">
        <v>5028</v>
      </c>
      <c r="P3358" s="36" t="s">
        <v>5029</v>
      </c>
      <c r="Q3358" s="36" t="s">
        <v>5030</v>
      </c>
    </row>
    <row r="3359" spans="1:17">
      <c r="A3359" s="36" t="s">
        <v>11357</v>
      </c>
      <c r="B3359" s="36" t="str">
        <f t="shared" si="260"/>
        <v>_14113</v>
      </c>
      <c r="C3359" s="36" t="s">
        <v>6708</v>
      </c>
      <c r="D3359" s="36" t="s">
        <v>4903</v>
      </c>
      <c r="E3359" s="36" t="str">
        <f t="shared" si="261"/>
        <v>_SCHOL</v>
      </c>
      <c r="F3359" s="36" t="s">
        <v>4904</v>
      </c>
      <c r="G3359" s="36" t="s">
        <v>4985</v>
      </c>
      <c r="H3359" s="36" t="str">
        <f t="shared" si="262"/>
        <v>_GSCPP</v>
      </c>
      <c r="I3359" s="36" t="s">
        <v>4986</v>
      </c>
      <c r="J3359" s="36" t="s">
        <v>5025</v>
      </c>
      <c r="K3359" s="36" t="str">
        <f t="shared" si="263"/>
        <v>_CJDEN</v>
      </c>
      <c r="L3359" s="36" t="s">
        <v>5026</v>
      </c>
      <c r="M3359" s="36" t="s">
        <v>5027</v>
      </c>
      <c r="N3359" s="36" t="str">
        <f t="shared" si="264"/>
        <v>_CJDE5</v>
      </c>
      <c r="O3359" s="36" t="s">
        <v>5028</v>
      </c>
      <c r="P3359" s="36" t="s">
        <v>5029</v>
      </c>
      <c r="Q3359" s="36" t="s">
        <v>5030</v>
      </c>
    </row>
    <row r="3360" spans="1:17">
      <c r="A3360" s="36" t="s">
        <v>11358</v>
      </c>
      <c r="B3360" s="36" t="str">
        <f t="shared" si="260"/>
        <v>_14116</v>
      </c>
      <c r="C3360" s="36" t="s">
        <v>5031</v>
      </c>
      <c r="D3360" s="36" t="s">
        <v>4903</v>
      </c>
      <c r="E3360" s="36" t="str">
        <f t="shared" si="261"/>
        <v>_SCHOL</v>
      </c>
      <c r="F3360" s="36" t="s">
        <v>4904</v>
      </c>
      <c r="G3360" s="36" t="s">
        <v>4985</v>
      </c>
      <c r="H3360" s="36" t="str">
        <f t="shared" si="262"/>
        <v>_GSCPP</v>
      </c>
      <c r="I3360" s="36" t="s">
        <v>4986</v>
      </c>
      <c r="J3360" s="36" t="s">
        <v>5025</v>
      </c>
      <c r="K3360" s="36" t="str">
        <f t="shared" si="263"/>
        <v>_CJDEN</v>
      </c>
      <c r="L3360" s="36" t="s">
        <v>5026</v>
      </c>
      <c r="M3360" s="36" t="s">
        <v>5027</v>
      </c>
      <c r="N3360" s="36" t="str">
        <f t="shared" si="264"/>
        <v>_CJDE5</v>
      </c>
      <c r="O3360" s="36" t="s">
        <v>5028</v>
      </c>
      <c r="P3360" s="36" t="s">
        <v>5029</v>
      </c>
      <c r="Q3360" s="36" t="s">
        <v>5030</v>
      </c>
    </row>
    <row r="3361" spans="1:17">
      <c r="A3361" s="36" t="s">
        <v>11359</v>
      </c>
      <c r="B3361" s="36" t="str">
        <f t="shared" si="260"/>
        <v>_14117</v>
      </c>
      <c r="C3361" s="36" t="s">
        <v>6709</v>
      </c>
      <c r="D3361" s="36" t="s">
        <v>4903</v>
      </c>
      <c r="E3361" s="36" t="str">
        <f t="shared" si="261"/>
        <v>_SCHOL</v>
      </c>
      <c r="F3361" s="36" t="s">
        <v>4904</v>
      </c>
      <c r="G3361" s="36" t="s">
        <v>4985</v>
      </c>
      <c r="H3361" s="36" t="str">
        <f t="shared" si="262"/>
        <v>_GSCPP</v>
      </c>
      <c r="I3361" s="36" t="s">
        <v>4986</v>
      </c>
      <c r="J3361" s="36" t="s">
        <v>5025</v>
      </c>
      <c r="K3361" s="36" t="str">
        <f t="shared" si="263"/>
        <v>_CJDEN</v>
      </c>
      <c r="L3361" s="36" t="s">
        <v>5026</v>
      </c>
      <c r="M3361" s="36" t="s">
        <v>5027</v>
      </c>
      <c r="N3361" s="36" t="str">
        <f t="shared" si="264"/>
        <v>_CJDE5</v>
      </c>
      <c r="O3361" s="36" t="s">
        <v>5028</v>
      </c>
      <c r="P3361" s="36" t="s">
        <v>5029</v>
      </c>
      <c r="Q3361" s="36" t="s">
        <v>5030</v>
      </c>
    </row>
    <row r="3362" spans="1:17">
      <c r="A3362" s="36" t="s">
        <v>11360</v>
      </c>
      <c r="B3362" s="36" t="str">
        <f t="shared" si="260"/>
        <v>_14130</v>
      </c>
      <c r="C3362" s="36" t="s">
        <v>5032</v>
      </c>
      <c r="D3362" s="36" t="s">
        <v>4903</v>
      </c>
      <c r="E3362" s="36" t="str">
        <f t="shared" si="261"/>
        <v>_SCHOL</v>
      </c>
      <c r="F3362" s="36" t="s">
        <v>4904</v>
      </c>
      <c r="G3362" s="36" t="s">
        <v>4985</v>
      </c>
      <c r="H3362" s="36" t="str">
        <f t="shared" si="262"/>
        <v>_GSCPP</v>
      </c>
      <c r="I3362" s="36" t="s">
        <v>4986</v>
      </c>
      <c r="J3362" s="36" t="s">
        <v>5025</v>
      </c>
      <c r="K3362" s="36" t="str">
        <f t="shared" si="263"/>
        <v>_CJDEN</v>
      </c>
      <c r="L3362" s="36" t="s">
        <v>5026</v>
      </c>
      <c r="M3362" s="36" t="s">
        <v>5027</v>
      </c>
      <c r="N3362" s="36" t="str">
        <f t="shared" si="264"/>
        <v>_CJDE5</v>
      </c>
      <c r="O3362" s="36" t="s">
        <v>5028</v>
      </c>
      <c r="P3362" s="36" t="s">
        <v>5029</v>
      </c>
      <c r="Q3362" s="36" t="s">
        <v>5030</v>
      </c>
    </row>
    <row r="3363" spans="1:17">
      <c r="A3363" s="36" t="s">
        <v>11361</v>
      </c>
      <c r="B3363" s="36" t="str">
        <f t="shared" si="260"/>
        <v>_14131</v>
      </c>
      <c r="C3363" s="36" t="s">
        <v>6710</v>
      </c>
      <c r="D3363" s="36" t="s">
        <v>4903</v>
      </c>
      <c r="E3363" s="36" t="str">
        <f t="shared" si="261"/>
        <v>_SCHOL</v>
      </c>
      <c r="F3363" s="36" t="s">
        <v>4904</v>
      </c>
      <c r="G3363" s="36" t="s">
        <v>4985</v>
      </c>
      <c r="H3363" s="36" t="str">
        <f t="shared" si="262"/>
        <v>_GSCPP</v>
      </c>
      <c r="I3363" s="36" t="s">
        <v>4986</v>
      </c>
      <c r="J3363" s="36" t="s">
        <v>5025</v>
      </c>
      <c r="K3363" s="36" t="str">
        <f t="shared" si="263"/>
        <v>_CJDEN</v>
      </c>
      <c r="L3363" s="36" t="s">
        <v>5026</v>
      </c>
      <c r="M3363" s="36" t="s">
        <v>5027</v>
      </c>
      <c r="N3363" s="36" t="str">
        <f t="shared" si="264"/>
        <v>_CJDE5</v>
      </c>
      <c r="O3363" s="36" t="s">
        <v>5028</v>
      </c>
      <c r="P3363" s="36" t="s">
        <v>5029</v>
      </c>
      <c r="Q3363" s="36" t="s">
        <v>5030</v>
      </c>
    </row>
    <row r="3364" spans="1:17">
      <c r="A3364" s="36" t="s">
        <v>11362</v>
      </c>
      <c r="B3364" s="36" t="str">
        <f t="shared" si="260"/>
        <v>_14133</v>
      </c>
      <c r="C3364" s="36" t="s">
        <v>5033</v>
      </c>
      <c r="D3364" s="36" t="s">
        <v>4903</v>
      </c>
      <c r="E3364" s="36" t="str">
        <f t="shared" si="261"/>
        <v>_SCHOL</v>
      </c>
      <c r="F3364" s="36" t="s">
        <v>4904</v>
      </c>
      <c r="G3364" s="36" t="s">
        <v>4985</v>
      </c>
      <c r="H3364" s="36" t="str">
        <f t="shared" si="262"/>
        <v>_GSCPP</v>
      </c>
      <c r="I3364" s="36" t="s">
        <v>4986</v>
      </c>
      <c r="J3364" s="36" t="s">
        <v>5025</v>
      </c>
      <c r="K3364" s="36" t="str">
        <f t="shared" si="263"/>
        <v>_CJDEN</v>
      </c>
      <c r="L3364" s="36" t="s">
        <v>5026</v>
      </c>
      <c r="M3364" s="36" t="s">
        <v>5027</v>
      </c>
      <c r="N3364" s="36" t="str">
        <f t="shared" si="264"/>
        <v>_CJDE5</v>
      </c>
      <c r="O3364" s="36" t="s">
        <v>5028</v>
      </c>
      <c r="P3364" s="36" t="s">
        <v>5029</v>
      </c>
      <c r="Q3364" s="36" t="s">
        <v>5030</v>
      </c>
    </row>
    <row r="3365" spans="1:17">
      <c r="A3365" s="36" t="s">
        <v>11363</v>
      </c>
      <c r="B3365" s="36" t="str">
        <f t="shared" si="260"/>
        <v>_14100</v>
      </c>
      <c r="C3365" s="36" t="s">
        <v>5040</v>
      </c>
      <c r="D3365" s="36" t="s">
        <v>4903</v>
      </c>
      <c r="E3365" s="36" t="str">
        <f t="shared" si="261"/>
        <v>_SCHOL</v>
      </c>
      <c r="F3365" s="36" t="s">
        <v>4904</v>
      </c>
      <c r="G3365" s="36" t="s">
        <v>4985</v>
      </c>
      <c r="H3365" s="36" t="str">
        <f t="shared" si="262"/>
        <v>_GSCPP</v>
      </c>
      <c r="I3365" s="36" t="s">
        <v>4986</v>
      </c>
      <c r="J3365" s="36" t="s">
        <v>5034</v>
      </c>
      <c r="K3365" s="36" t="str">
        <f t="shared" si="263"/>
        <v>_CKGEN</v>
      </c>
      <c r="L3365" s="36" t="s">
        <v>5035</v>
      </c>
      <c r="M3365" s="36" t="s">
        <v>5036</v>
      </c>
      <c r="N3365" s="36" t="str">
        <f t="shared" si="264"/>
        <v>_CKGE5</v>
      </c>
      <c r="O3365" s="36" t="s">
        <v>5037</v>
      </c>
      <c r="P3365" s="36" t="s">
        <v>5038</v>
      </c>
      <c r="Q3365" s="36" t="s">
        <v>5039</v>
      </c>
    </row>
    <row r="3366" spans="1:17">
      <c r="A3366" s="36" t="s">
        <v>11364</v>
      </c>
      <c r="B3366" s="36" t="str">
        <f t="shared" si="260"/>
        <v>_14101</v>
      </c>
      <c r="C3366" s="36" t="s">
        <v>6711</v>
      </c>
      <c r="D3366" s="36" t="s">
        <v>4903</v>
      </c>
      <c r="E3366" s="36" t="str">
        <f t="shared" si="261"/>
        <v>_SCHOL</v>
      </c>
      <c r="F3366" s="36" t="s">
        <v>4904</v>
      </c>
      <c r="G3366" s="36" t="s">
        <v>4985</v>
      </c>
      <c r="H3366" s="36" t="str">
        <f t="shared" si="262"/>
        <v>_GSCPP</v>
      </c>
      <c r="I3366" s="36" t="s">
        <v>4986</v>
      </c>
      <c r="J3366" s="36" t="s">
        <v>5034</v>
      </c>
      <c r="K3366" s="36" t="str">
        <f t="shared" si="263"/>
        <v>_CKGEN</v>
      </c>
      <c r="L3366" s="36" t="s">
        <v>5035</v>
      </c>
      <c r="M3366" s="36" t="s">
        <v>5036</v>
      </c>
      <c r="N3366" s="36" t="str">
        <f t="shared" si="264"/>
        <v>_CKGE5</v>
      </c>
      <c r="O3366" s="36" t="s">
        <v>5037</v>
      </c>
      <c r="P3366" s="36" t="s">
        <v>5038</v>
      </c>
      <c r="Q3366" s="36" t="s">
        <v>5039</v>
      </c>
    </row>
    <row r="3367" spans="1:17">
      <c r="A3367" s="36" t="s">
        <v>11365</v>
      </c>
      <c r="B3367" s="36" t="str">
        <f t="shared" si="260"/>
        <v>_14102</v>
      </c>
      <c r="C3367" s="36" t="s">
        <v>5041</v>
      </c>
      <c r="D3367" s="36" t="s">
        <v>4903</v>
      </c>
      <c r="E3367" s="36" t="str">
        <f t="shared" si="261"/>
        <v>_SCHOL</v>
      </c>
      <c r="F3367" s="36" t="s">
        <v>4904</v>
      </c>
      <c r="G3367" s="36" t="s">
        <v>4985</v>
      </c>
      <c r="H3367" s="36" t="str">
        <f t="shared" si="262"/>
        <v>_GSCPP</v>
      </c>
      <c r="I3367" s="36" t="s">
        <v>4986</v>
      </c>
      <c r="J3367" s="36" t="s">
        <v>5034</v>
      </c>
      <c r="K3367" s="36" t="str">
        <f t="shared" si="263"/>
        <v>_CKGEN</v>
      </c>
      <c r="L3367" s="36" t="s">
        <v>5035</v>
      </c>
      <c r="M3367" s="36" t="s">
        <v>5036</v>
      </c>
      <c r="N3367" s="36" t="str">
        <f t="shared" si="264"/>
        <v>_CKGE5</v>
      </c>
      <c r="O3367" s="36" t="s">
        <v>5037</v>
      </c>
      <c r="P3367" s="36" t="s">
        <v>5038</v>
      </c>
      <c r="Q3367" s="36" t="s">
        <v>5039</v>
      </c>
    </row>
    <row r="3368" spans="1:17">
      <c r="A3368" s="36" t="s">
        <v>11366</v>
      </c>
      <c r="B3368" s="36" t="str">
        <f t="shared" si="260"/>
        <v>_14103</v>
      </c>
      <c r="C3368" s="36" t="s">
        <v>5042</v>
      </c>
      <c r="D3368" s="36" t="s">
        <v>4903</v>
      </c>
      <c r="E3368" s="36" t="str">
        <f t="shared" si="261"/>
        <v>_SCHOL</v>
      </c>
      <c r="F3368" s="36" t="s">
        <v>4904</v>
      </c>
      <c r="G3368" s="36" t="s">
        <v>4985</v>
      </c>
      <c r="H3368" s="36" t="str">
        <f t="shared" si="262"/>
        <v>_GSCPP</v>
      </c>
      <c r="I3368" s="36" t="s">
        <v>4986</v>
      </c>
      <c r="J3368" s="36" t="s">
        <v>5034</v>
      </c>
      <c r="K3368" s="36" t="str">
        <f t="shared" si="263"/>
        <v>_CKGEN</v>
      </c>
      <c r="L3368" s="36" t="s">
        <v>5035</v>
      </c>
      <c r="M3368" s="36" t="s">
        <v>5036</v>
      </c>
      <c r="N3368" s="36" t="str">
        <f t="shared" si="264"/>
        <v>_CKGE5</v>
      </c>
      <c r="O3368" s="36" t="s">
        <v>5037</v>
      </c>
      <c r="P3368" s="36" t="s">
        <v>5038</v>
      </c>
      <c r="Q3368" s="36" t="s">
        <v>5039</v>
      </c>
    </row>
    <row r="3369" spans="1:17">
      <c r="A3369" s="36" t="s">
        <v>11367</v>
      </c>
      <c r="B3369" s="36" t="str">
        <f t="shared" si="260"/>
        <v>_14105</v>
      </c>
      <c r="C3369" s="36" t="s">
        <v>6712</v>
      </c>
      <c r="D3369" s="36" t="s">
        <v>4903</v>
      </c>
      <c r="E3369" s="36" t="str">
        <f t="shared" si="261"/>
        <v>_SCHOL</v>
      </c>
      <c r="F3369" s="36" t="s">
        <v>4904</v>
      </c>
      <c r="G3369" s="36" t="s">
        <v>4985</v>
      </c>
      <c r="H3369" s="36" t="str">
        <f t="shared" si="262"/>
        <v>_GSCPP</v>
      </c>
      <c r="I3369" s="36" t="s">
        <v>4986</v>
      </c>
      <c r="J3369" s="36" t="s">
        <v>5034</v>
      </c>
      <c r="K3369" s="36" t="str">
        <f t="shared" si="263"/>
        <v>_CKGEN</v>
      </c>
      <c r="L3369" s="36" t="s">
        <v>5035</v>
      </c>
      <c r="M3369" s="36" t="s">
        <v>5036</v>
      </c>
      <c r="N3369" s="36" t="str">
        <f t="shared" si="264"/>
        <v>_CKGE5</v>
      </c>
      <c r="O3369" s="36" t="s">
        <v>5037</v>
      </c>
      <c r="P3369" s="36" t="s">
        <v>5038</v>
      </c>
      <c r="Q3369" s="36" t="s">
        <v>5039</v>
      </c>
    </row>
    <row r="3370" spans="1:17">
      <c r="A3370" s="36" t="s">
        <v>11368</v>
      </c>
      <c r="B3370" s="36" t="str">
        <f t="shared" si="260"/>
        <v>_10157</v>
      </c>
      <c r="C3370" s="36" t="s">
        <v>4185</v>
      </c>
      <c r="D3370" s="36" t="s">
        <v>4903</v>
      </c>
      <c r="E3370" s="36" t="str">
        <f t="shared" si="261"/>
        <v>_SCHOL</v>
      </c>
      <c r="F3370" s="36" t="s">
        <v>4904</v>
      </c>
      <c r="G3370" s="36" t="s">
        <v>4985</v>
      </c>
      <c r="H3370" s="36" t="str">
        <f t="shared" si="262"/>
        <v>_GSCPP</v>
      </c>
      <c r="I3370" s="36" t="s">
        <v>4986</v>
      </c>
      <c r="J3370" s="36" t="s">
        <v>4179</v>
      </c>
      <c r="K3370" s="36" t="str">
        <f t="shared" si="263"/>
        <v>_KFSHE</v>
      </c>
      <c r="L3370" s="36" t="s">
        <v>4180</v>
      </c>
      <c r="M3370" s="36" t="s">
        <v>4181</v>
      </c>
      <c r="N3370" s="36" t="str">
        <f t="shared" si="264"/>
        <v>_KFSH5</v>
      </c>
      <c r="O3370" s="36" t="s">
        <v>4182</v>
      </c>
      <c r="P3370" s="36" t="s">
        <v>4183</v>
      </c>
      <c r="Q3370" s="36" t="s">
        <v>4184</v>
      </c>
    </row>
    <row r="3371" spans="1:17">
      <c r="A3371" s="36" t="s">
        <v>11369</v>
      </c>
      <c r="B3371" s="36" t="str">
        <f t="shared" si="260"/>
        <v>_10158</v>
      </c>
      <c r="C3371" s="36" t="s">
        <v>4186</v>
      </c>
      <c r="D3371" s="36" t="s">
        <v>4903</v>
      </c>
      <c r="E3371" s="36" t="str">
        <f t="shared" si="261"/>
        <v>_SCHOL</v>
      </c>
      <c r="F3371" s="36" t="s">
        <v>4904</v>
      </c>
      <c r="G3371" s="36" t="s">
        <v>4985</v>
      </c>
      <c r="H3371" s="36" t="str">
        <f t="shared" si="262"/>
        <v>_GSCPP</v>
      </c>
      <c r="I3371" s="36" t="s">
        <v>4986</v>
      </c>
      <c r="J3371" s="36" t="s">
        <v>4179</v>
      </c>
      <c r="K3371" s="36" t="str">
        <f t="shared" si="263"/>
        <v>_KFSHE</v>
      </c>
      <c r="L3371" s="36" t="s">
        <v>4180</v>
      </c>
      <c r="M3371" s="36" t="s">
        <v>4181</v>
      </c>
      <c r="N3371" s="36" t="str">
        <f t="shared" si="264"/>
        <v>_KFSH5</v>
      </c>
      <c r="O3371" s="36" t="s">
        <v>4182</v>
      </c>
      <c r="P3371" s="36" t="s">
        <v>4183</v>
      </c>
      <c r="Q3371" s="36" t="s">
        <v>4184</v>
      </c>
    </row>
    <row r="3372" spans="1:17">
      <c r="A3372" s="36" t="s">
        <v>11370</v>
      </c>
      <c r="B3372" s="36" t="str">
        <f t="shared" si="260"/>
        <v>_10159</v>
      </c>
      <c r="C3372" s="36" t="s">
        <v>4187</v>
      </c>
      <c r="D3372" s="36" t="s">
        <v>4903</v>
      </c>
      <c r="E3372" s="36" t="str">
        <f t="shared" si="261"/>
        <v>_SCHOL</v>
      </c>
      <c r="F3372" s="36" t="s">
        <v>4904</v>
      </c>
      <c r="G3372" s="36" t="s">
        <v>4985</v>
      </c>
      <c r="H3372" s="36" t="str">
        <f t="shared" si="262"/>
        <v>_GSCPP</v>
      </c>
      <c r="I3372" s="36" t="s">
        <v>4986</v>
      </c>
      <c r="J3372" s="36" t="s">
        <v>4179</v>
      </c>
      <c r="K3372" s="36" t="str">
        <f t="shared" si="263"/>
        <v>_KFSHE</v>
      </c>
      <c r="L3372" s="36" t="s">
        <v>4180</v>
      </c>
      <c r="M3372" s="36" t="s">
        <v>4181</v>
      </c>
      <c r="N3372" s="36" t="str">
        <f t="shared" si="264"/>
        <v>_KFSH5</v>
      </c>
      <c r="O3372" s="36" t="s">
        <v>4182</v>
      </c>
      <c r="P3372" s="36" t="s">
        <v>4183</v>
      </c>
      <c r="Q3372" s="36" t="s">
        <v>4184</v>
      </c>
    </row>
    <row r="3373" spans="1:17">
      <c r="A3373" s="36" t="s">
        <v>11371</v>
      </c>
      <c r="B3373" s="36" t="str">
        <f t="shared" si="260"/>
        <v>_30700</v>
      </c>
      <c r="C3373" s="36" t="s">
        <v>4188</v>
      </c>
      <c r="D3373" s="36" t="s">
        <v>4903</v>
      </c>
      <c r="E3373" s="36" t="str">
        <f t="shared" si="261"/>
        <v>_SCHOL</v>
      </c>
      <c r="F3373" s="36" t="s">
        <v>4904</v>
      </c>
      <c r="G3373" s="36" t="s">
        <v>4985</v>
      </c>
      <c r="H3373" s="36" t="str">
        <f t="shared" si="262"/>
        <v>_GSCPP</v>
      </c>
      <c r="I3373" s="36" t="s">
        <v>4986</v>
      </c>
      <c r="J3373" s="36" t="s">
        <v>4179</v>
      </c>
      <c r="K3373" s="36" t="str">
        <f t="shared" si="263"/>
        <v>_KFSHE</v>
      </c>
      <c r="L3373" s="36" t="s">
        <v>4180</v>
      </c>
      <c r="M3373" s="36" t="s">
        <v>4181</v>
      </c>
      <c r="N3373" s="36" t="str">
        <f t="shared" si="264"/>
        <v>_KFSH5</v>
      </c>
      <c r="O3373" s="36" t="s">
        <v>4182</v>
      </c>
      <c r="P3373" s="36" t="s">
        <v>4183</v>
      </c>
      <c r="Q3373" s="36" t="s">
        <v>4184</v>
      </c>
    </row>
    <row r="3374" spans="1:17">
      <c r="A3374" s="36" t="s">
        <v>11372</v>
      </c>
      <c r="B3374" s="36" t="str">
        <f t="shared" si="260"/>
        <v>_30701</v>
      </c>
      <c r="C3374" s="36" t="s">
        <v>4189</v>
      </c>
      <c r="D3374" s="36" t="s">
        <v>4903</v>
      </c>
      <c r="E3374" s="36" t="str">
        <f t="shared" si="261"/>
        <v>_SCHOL</v>
      </c>
      <c r="F3374" s="36" t="s">
        <v>4904</v>
      </c>
      <c r="G3374" s="36" t="s">
        <v>4985</v>
      </c>
      <c r="H3374" s="36" t="str">
        <f t="shared" si="262"/>
        <v>_GSCPP</v>
      </c>
      <c r="I3374" s="36" t="s">
        <v>4986</v>
      </c>
      <c r="J3374" s="36" t="s">
        <v>4179</v>
      </c>
      <c r="K3374" s="36" t="str">
        <f t="shared" si="263"/>
        <v>_KFSHE</v>
      </c>
      <c r="L3374" s="36" t="s">
        <v>4180</v>
      </c>
      <c r="M3374" s="36" t="s">
        <v>4181</v>
      </c>
      <c r="N3374" s="36" t="str">
        <f t="shared" si="264"/>
        <v>_KFSH5</v>
      </c>
      <c r="O3374" s="36" t="s">
        <v>4182</v>
      </c>
      <c r="P3374" s="36" t="s">
        <v>4183</v>
      </c>
      <c r="Q3374" s="36" t="s">
        <v>4184</v>
      </c>
    </row>
    <row r="3375" spans="1:17">
      <c r="A3375" s="36" t="s">
        <v>11373</v>
      </c>
      <c r="B3375" s="36" t="str">
        <f t="shared" si="260"/>
        <v>_30703</v>
      </c>
      <c r="C3375" s="36" t="s">
        <v>4190</v>
      </c>
      <c r="D3375" s="36" t="s">
        <v>4903</v>
      </c>
      <c r="E3375" s="36" t="str">
        <f t="shared" si="261"/>
        <v>_SCHOL</v>
      </c>
      <c r="F3375" s="36" t="s">
        <v>4904</v>
      </c>
      <c r="G3375" s="36" t="s">
        <v>4985</v>
      </c>
      <c r="H3375" s="36" t="str">
        <f t="shared" si="262"/>
        <v>_GSCPP</v>
      </c>
      <c r="I3375" s="36" t="s">
        <v>4986</v>
      </c>
      <c r="J3375" s="36" t="s">
        <v>4179</v>
      </c>
      <c r="K3375" s="36" t="str">
        <f t="shared" si="263"/>
        <v>_KFSHE</v>
      </c>
      <c r="L3375" s="36" t="s">
        <v>4180</v>
      </c>
      <c r="M3375" s="36" t="s">
        <v>4181</v>
      </c>
      <c r="N3375" s="36" t="str">
        <f t="shared" si="264"/>
        <v>_KFSH5</v>
      </c>
      <c r="O3375" s="36" t="s">
        <v>4182</v>
      </c>
      <c r="P3375" s="36" t="s">
        <v>4183</v>
      </c>
      <c r="Q3375" s="36" t="s">
        <v>4184</v>
      </c>
    </row>
    <row r="3376" spans="1:17">
      <c r="A3376" s="36" t="s">
        <v>11374</v>
      </c>
      <c r="B3376" s="36" t="str">
        <f t="shared" si="260"/>
        <v>_30705</v>
      </c>
      <c r="C3376" s="36" t="s">
        <v>4191</v>
      </c>
      <c r="D3376" s="36" t="s">
        <v>4903</v>
      </c>
      <c r="E3376" s="36" t="str">
        <f t="shared" si="261"/>
        <v>_SCHOL</v>
      </c>
      <c r="F3376" s="36" t="s">
        <v>4904</v>
      </c>
      <c r="G3376" s="36" t="s">
        <v>4985</v>
      </c>
      <c r="H3376" s="36" t="str">
        <f t="shared" si="262"/>
        <v>_GSCPP</v>
      </c>
      <c r="I3376" s="36" t="s">
        <v>4986</v>
      </c>
      <c r="J3376" s="36" t="s">
        <v>4179</v>
      </c>
      <c r="K3376" s="36" t="str">
        <f t="shared" si="263"/>
        <v>_KFSHE</v>
      </c>
      <c r="L3376" s="36" t="s">
        <v>4180</v>
      </c>
      <c r="M3376" s="36" t="s">
        <v>4181</v>
      </c>
      <c r="N3376" s="36" t="str">
        <f t="shared" si="264"/>
        <v>_KFSH5</v>
      </c>
      <c r="O3376" s="36" t="s">
        <v>4182</v>
      </c>
      <c r="P3376" s="36" t="s">
        <v>4183</v>
      </c>
      <c r="Q3376" s="36" t="s">
        <v>4184</v>
      </c>
    </row>
    <row r="3377" spans="1:17">
      <c r="A3377" s="36" t="s">
        <v>11375</v>
      </c>
      <c r="B3377" s="36" t="str">
        <f t="shared" si="260"/>
        <v>_30706</v>
      </c>
      <c r="C3377" s="36" t="s">
        <v>4192</v>
      </c>
      <c r="D3377" s="36" t="s">
        <v>4903</v>
      </c>
      <c r="E3377" s="36" t="str">
        <f t="shared" si="261"/>
        <v>_SCHOL</v>
      </c>
      <c r="F3377" s="36" t="s">
        <v>4904</v>
      </c>
      <c r="G3377" s="36" t="s">
        <v>4985</v>
      </c>
      <c r="H3377" s="36" t="str">
        <f t="shared" si="262"/>
        <v>_GSCPP</v>
      </c>
      <c r="I3377" s="36" t="s">
        <v>4986</v>
      </c>
      <c r="J3377" s="36" t="s">
        <v>4179</v>
      </c>
      <c r="K3377" s="36" t="str">
        <f t="shared" si="263"/>
        <v>_KFSHE</v>
      </c>
      <c r="L3377" s="36" t="s">
        <v>4180</v>
      </c>
      <c r="M3377" s="36" t="s">
        <v>4181</v>
      </c>
      <c r="N3377" s="36" t="str">
        <f t="shared" si="264"/>
        <v>_KFSH5</v>
      </c>
      <c r="O3377" s="36" t="s">
        <v>4182</v>
      </c>
      <c r="P3377" s="36" t="s">
        <v>4183</v>
      </c>
      <c r="Q3377" s="36" t="s">
        <v>4184</v>
      </c>
    </row>
    <row r="3378" spans="1:17">
      <c r="A3378" s="36" t="s">
        <v>11376</v>
      </c>
      <c r="B3378" s="36" t="str">
        <f t="shared" si="260"/>
        <v>_30708</v>
      </c>
      <c r="C3378" s="36" t="s">
        <v>6926</v>
      </c>
      <c r="D3378" s="36" t="s">
        <v>4903</v>
      </c>
      <c r="E3378" s="36" t="str">
        <f t="shared" si="261"/>
        <v>_SCHOL</v>
      </c>
      <c r="F3378" s="36" t="s">
        <v>4904</v>
      </c>
      <c r="G3378" s="36" t="s">
        <v>4985</v>
      </c>
      <c r="H3378" s="36" t="str">
        <f t="shared" si="262"/>
        <v>_GSCPP</v>
      </c>
      <c r="I3378" s="36" t="s">
        <v>4986</v>
      </c>
      <c r="J3378" s="36" t="s">
        <v>4179</v>
      </c>
      <c r="K3378" s="36" t="str">
        <f t="shared" si="263"/>
        <v>_KFSHE</v>
      </c>
      <c r="L3378" s="36" t="s">
        <v>4180</v>
      </c>
      <c r="M3378" s="36" t="s">
        <v>4181</v>
      </c>
      <c r="N3378" s="36" t="str">
        <f t="shared" si="264"/>
        <v>_KFSH5</v>
      </c>
      <c r="O3378" s="36" t="s">
        <v>4182</v>
      </c>
      <c r="P3378" s="36" t="s">
        <v>4183</v>
      </c>
      <c r="Q3378" s="36" t="s">
        <v>4184</v>
      </c>
    </row>
    <row r="3379" spans="1:17">
      <c r="A3379" s="36" t="s">
        <v>11377</v>
      </c>
      <c r="B3379" s="36" t="str">
        <f t="shared" si="260"/>
        <v>_30711</v>
      </c>
      <c r="C3379" s="36" t="s">
        <v>6927</v>
      </c>
      <c r="D3379" s="36" t="s">
        <v>4903</v>
      </c>
      <c r="E3379" s="36" t="str">
        <f t="shared" si="261"/>
        <v>_SCHOL</v>
      </c>
      <c r="F3379" s="36" t="s">
        <v>4904</v>
      </c>
      <c r="G3379" s="36" t="s">
        <v>4985</v>
      </c>
      <c r="H3379" s="36" t="str">
        <f t="shared" si="262"/>
        <v>_GSCPP</v>
      </c>
      <c r="I3379" s="36" t="s">
        <v>4986</v>
      </c>
      <c r="J3379" s="36" t="s">
        <v>4179</v>
      </c>
      <c r="K3379" s="36" t="str">
        <f t="shared" si="263"/>
        <v>_KFSHE</v>
      </c>
      <c r="L3379" s="36" t="s">
        <v>4180</v>
      </c>
      <c r="M3379" s="36" t="s">
        <v>4181</v>
      </c>
      <c r="N3379" s="36" t="str">
        <f t="shared" si="264"/>
        <v>_KFSH5</v>
      </c>
      <c r="O3379" s="36" t="s">
        <v>4182</v>
      </c>
      <c r="P3379" s="36" t="s">
        <v>4183</v>
      </c>
      <c r="Q3379" s="36" t="s">
        <v>4184</v>
      </c>
    </row>
    <row r="3380" spans="1:17">
      <c r="A3380" s="36" t="s">
        <v>11378</v>
      </c>
      <c r="B3380" s="36" t="str">
        <f t="shared" si="260"/>
        <v>_10209</v>
      </c>
      <c r="C3380" s="36" t="s">
        <v>6929</v>
      </c>
      <c r="D3380" s="36" t="s">
        <v>4903</v>
      </c>
      <c r="E3380" s="36" t="str">
        <f t="shared" si="261"/>
        <v>_SCHOL</v>
      </c>
      <c r="F3380" s="36" t="s">
        <v>4904</v>
      </c>
      <c r="G3380" s="36" t="s">
        <v>5043</v>
      </c>
      <c r="H3380" s="36" t="str">
        <f t="shared" si="262"/>
        <v>_HAAS3</v>
      </c>
      <c r="I3380" s="36" t="s">
        <v>5044</v>
      </c>
      <c r="J3380" s="36" t="s">
        <v>5045</v>
      </c>
      <c r="K3380" s="36" t="str">
        <f t="shared" si="263"/>
        <v>_BAHSB</v>
      </c>
      <c r="L3380" s="36" t="s">
        <v>5046</v>
      </c>
      <c r="M3380" s="36" t="s">
        <v>5047</v>
      </c>
      <c r="N3380" s="36" t="str">
        <f t="shared" si="264"/>
        <v>_BAAAF</v>
      </c>
      <c r="O3380" s="36" t="s">
        <v>4946</v>
      </c>
      <c r="P3380" s="36" t="s">
        <v>6928</v>
      </c>
      <c r="Q3380" s="36" t="s">
        <v>5194</v>
      </c>
    </row>
    <row r="3381" spans="1:17">
      <c r="A3381" s="36" t="s">
        <v>11379</v>
      </c>
      <c r="B3381" s="36" t="str">
        <f t="shared" si="260"/>
        <v>_10200</v>
      </c>
      <c r="C3381" s="36" t="s">
        <v>6930</v>
      </c>
      <c r="D3381" s="36" t="s">
        <v>4903</v>
      </c>
      <c r="E3381" s="36" t="str">
        <f t="shared" si="261"/>
        <v>_SCHOL</v>
      </c>
      <c r="F3381" s="36" t="s">
        <v>4904</v>
      </c>
      <c r="G3381" s="36" t="s">
        <v>5043</v>
      </c>
      <c r="H3381" s="36" t="str">
        <f t="shared" si="262"/>
        <v>_HAAS3</v>
      </c>
      <c r="I3381" s="36" t="s">
        <v>5044</v>
      </c>
      <c r="J3381" s="36" t="s">
        <v>5045</v>
      </c>
      <c r="K3381" s="36" t="str">
        <f t="shared" si="263"/>
        <v>_BAHSB</v>
      </c>
      <c r="L3381" s="36" t="s">
        <v>5046</v>
      </c>
      <c r="M3381" s="36" t="s">
        <v>5047</v>
      </c>
      <c r="N3381" s="36" t="str">
        <f t="shared" si="264"/>
        <v>_BAAAF</v>
      </c>
      <c r="O3381" s="36" t="s">
        <v>4946</v>
      </c>
      <c r="P3381" s="36" t="s">
        <v>5050</v>
      </c>
      <c r="Q3381" s="36" t="s">
        <v>5051</v>
      </c>
    </row>
    <row r="3382" spans="1:17">
      <c r="A3382" s="36" t="s">
        <v>11380</v>
      </c>
      <c r="B3382" s="36" t="str">
        <f t="shared" si="260"/>
        <v>_10201</v>
      </c>
      <c r="C3382" s="36" t="s">
        <v>6931</v>
      </c>
      <c r="D3382" s="36" t="s">
        <v>4903</v>
      </c>
      <c r="E3382" s="36" t="str">
        <f t="shared" si="261"/>
        <v>_SCHOL</v>
      </c>
      <c r="F3382" s="36" t="s">
        <v>4904</v>
      </c>
      <c r="G3382" s="36" t="s">
        <v>5043</v>
      </c>
      <c r="H3382" s="36" t="str">
        <f t="shared" si="262"/>
        <v>_HAAS3</v>
      </c>
      <c r="I3382" s="36" t="s">
        <v>5044</v>
      </c>
      <c r="J3382" s="36" t="s">
        <v>5045</v>
      </c>
      <c r="K3382" s="36" t="str">
        <f t="shared" si="263"/>
        <v>_BAHSB</v>
      </c>
      <c r="L3382" s="36" t="s">
        <v>5046</v>
      </c>
      <c r="M3382" s="36" t="s">
        <v>5047</v>
      </c>
      <c r="N3382" s="36" t="str">
        <f t="shared" si="264"/>
        <v>_BAAAF</v>
      </c>
      <c r="O3382" s="36" t="s">
        <v>4946</v>
      </c>
      <c r="P3382" s="36" t="s">
        <v>5050</v>
      </c>
      <c r="Q3382" s="36" t="s">
        <v>5051</v>
      </c>
    </row>
    <row r="3383" spans="1:17">
      <c r="A3383" s="36" t="s">
        <v>11381</v>
      </c>
      <c r="B3383" s="36" t="str">
        <f t="shared" si="260"/>
        <v>_10372</v>
      </c>
      <c r="C3383" s="36" t="s">
        <v>5052</v>
      </c>
      <c r="D3383" s="36" t="s">
        <v>4903</v>
      </c>
      <c r="E3383" s="36" t="str">
        <f t="shared" si="261"/>
        <v>_SCHOL</v>
      </c>
      <c r="F3383" s="36" t="s">
        <v>4904</v>
      </c>
      <c r="G3383" s="36" t="s">
        <v>5043</v>
      </c>
      <c r="H3383" s="36" t="str">
        <f t="shared" si="262"/>
        <v>_HAAS3</v>
      </c>
      <c r="I3383" s="36" t="s">
        <v>5044</v>
      </c>
      <c r="J3383" s="36" t="s">
        <v>5045</v>
      </c>
      <c r="K3383" s="36" t="str">
        <f t="shared" si="263"/>
        <v>_BAHSB</v>
      </c>
      <c r="L3383" s="36" t="s">
        <v>5046</v>
      </c>
      <c r="M3383" s="36" t="s">
        <v>5047</v>
      </c>
      <c r="N3383" s="36" t="str">
        <f t="shared" si="264"/>
        <v>_BAAAF</v>
      </c>
      <c r="O3383" s="36" t="s">
        <v>4946</v>
      </c>
      <c r="P3383" s="36" t="s">
        <v>5050</v>
      </c>
      <c r="Q3383" s="36" t="s">
        <v>5051</v>
      </c>
    </row>
    <row r="3384" spans="1:17">
      <c r="A3384" s="36" t="s">
        <v>11382</v>
      </c>
      <c r="B3384" s="36" t="str">
        <f t="shared" si="260"/>
        <v>_10553</v>
      </c>
      <c r="C3384" s="36" t="s">
        <v>5055</v>
      </c>
      <c r="D3384" s="36" t="s">
        <v>4903</v>
      </c>
      <c r="E3384" s="36" t="str">
        <f t="shared" si="261"/>
        <v>_SCHOL</v>
      </c>
      <c r="F3384" s="36" t="s">
        <v>4904</v>
      </c>
      <c r="G3384" s="36" t="s">
        <v>5043</v>
      </c>
      <c r="H3384" s="36" t="str">
        <f t="shared" si="262"/>
        <v>_HAAS3</v>
      </c>
      <c r="I3384" s="36" t="s">
        <v>5044</v>
      </c>
      <c r="J3384" s="36" t="s">
        <v>5045</v>
      </c>
      <c r="K3384" s="36" t="str">
        <f t="shared" si="263"/>
        <v>_BAHSB</v>
      </c>
      <c r="L3384" s="36" t="s">
        <v>5046</v>
      </c>
      <c r="M3384" s="36" t="s">
        <v>5047</v>
      </c>
      <c r="N3384" s="36" t="str">
        <f t="shared" si="264"/>
        <v>_BAAAF</v>
      </c>
      <c r="O3384" s="36" t="s">
        <v>4946</v>
      </c>
      <c r="P3384" s="36" t="s">
        <v>5053</v>
      </c>
      <c r="Q3384" s="36" t="s">
        <v>5054</v>
      </c>
    </row>
    <row r="3385" spans="1:17">
      <c r="A3385" s="36" t="s">
        <v>11383</v>
      </c>
      <c r="B3385" s="36" t="str">
        <f t="shared" si="260"/>
        <v>_10554</v>
      </c>
      <c r="C3385" s="36" t="s">
        <v>5056</v>
      </c>
      <c r="D3385" s="36" t="s">
        <v>4903</v>
      </c>
      <c r="E3385" s="36" t="str">
        <f t="shared" si="261"/>
        <v>_SCHOL</v>
      </c>
      <c r="F3385" s="36" t="s">
        <v>4904</v>
      </c>
      <c r="G3385" s="36" t="s">
        <v>5043</v>
      </c>
      <c r="H3385" s="36" t="str">
        <f t="shared" si="262"/>
        <v>_HAAS3</v>
      </c>
      <c r="I3385" s="36" t="s">
        <v>5044</v>
      </c>
      <c r="J3385" s="36" t="s">
        <v>5045</v>
      </c>
      <c r="K3385" s="36" t="str">
        <f t="shared" si="263"/>
        <v>_BAHSB</v>
      </c>
      <c r="L3385" s="36" t="s">
        <v>5046</v>
      </c>
      <c r="M3385" s="36" t="s">
        <v>5047</v>
      </c>
      <c r="N3385" s="36" t="str">
        <f t="shared" si="264"/>
        <v>_BAAAF</v>
      </c>
      <c r="O3385" s="36" t="s">
        <v>4946</v>
      </c>
      <c r="P3385" s="36" t="s">
        <v>5053</v>
      </c>
      <c r="Q3385" s="36" t="s">
        <v>5054</v>
      </c>
    </row>
    <row r="3386" spans="1:17">
      <c r="A3386" s="36" t="s">
        <v>11384</v>
      </c>
      <c r="B3386" s="36" t="str">
        <f t="shared" si="260"/>
        <v>_10555</v>
      </c>
      <c r="C3386" s="36" t="s">
        <v>5057</v>
      </c>
      <c r="D3386" s="36" t="s">
        <v>4903</v>
      </c>
      <c r="E3386" s="36" t="str">
        <f t="shared" si="261"/>
        <v>_SCHOL</v>
      </c>
      <c r="F3386" s="36" t="s">
        <v>4904</v>
      </c>
      <c r="G3386" s="36" t="s">
        <v>5043</v>
      </c>
      <c r="H3386" s="36" t="str">
        <f t="shared" si="262"/>
        <v>_HAAS3</v>
      </c>
      <c r="I3386" s="36" t="s">
        <v>5044</v>
      </c>
      <c r="J3386" s="36" t="s">
        <v>5045</v>
      </c>
      <c r="K3386" s="36" t="str">
        <f t="shared" si="263"/>
        <v>_BAHSB</v>
      </c>
      <c r="L3386" s="36" t="s">
        <v>5046</v>
      </c>
      <c r="M3386" s="36" t="s">
        <v>5047</v>
      </c>
      <c r="N3386" s="36" t="str">
        <f t="shared" si="264"/>
        <v>_BAAAF</v>
      </c>
      <c r="O3386" s="36" t="s">
        <v>4946</v>
      </c>
      <c r="P3386" s="36" t="s">
        <v>5053</v>
      </c>
      <c r="Q3386" s="36" t="s">
        <v>5054</v>
      </c>
    </row>
    <row r="3387" spans="1:17">
      <c r="A3387" s="36" t="s">
        <v>11385</v>
      </c>
      <c r="B3387" s="36" t="str">
        <f t="shared" si="260"/>
        <v>_10556</v>
      </c>
      <c r="C3387" s="36" t="s">
        <v>5058</v>
      </c>
      <c r="D3387" s="36" t="s">
        <v>4903</v>
      </c>
      <c r="E3387" s="36" t="str">
        <f t="shared" si="261"/>
        <v>_SCHOL</v>
      </c>
      <c r="F3387" s="36" t="s">
        <v>4904</v>
      </c>
      <c r="G3387" s="36" t="s">
        <v>5043</v>
      </c>
      <c r="H3387" s="36" t="str">
        <f t="shared" si="262"/>
        <v>_HAAS3</v>
      </c>
      <c r="I3387" s="36" t="s">
        <v>5044</v>
      </c>
      <c r="J3387" s="36" t="s">
        <v>5045</v>
      </c>
      <c r="K3387" s="36" t="str">
        <f t="shared" si="263"/>
        <v>_BAHSB</v>
      </c>
      <c r="L3387" s="36" t="s">
        <v>5046</v>
      </c>
      <c r="M3387" s="36" t="s">
        <v>5047</v>
      </c>
      <c r="N3387" s="36" t="str">
        <f t="shared" si="264"/>
        <v>_BAAAF</v>
      </c>
      <c r="O3387" s="36" t="s">
        <v>4946</v>
      </c>
      <c r="P3387" s="36" t="s">
        <v>5053</v>
      </c>
      <c r="Q3387" s="36" t="s">
        <v>5054</v>
      </c>
    </row>
    <row r="3388" spans="1:17">
      <c r="A3388" s="36" t="s">
        <v>11386</v>
      </c>
      <c r="B3388" s="36" t="str">
        <f t="shared" si="260"/>
        <v>_10557</v>
      </c>
      <c r="C3388" s="36" t="s">
        <v>5059</v>
      </c>
      <c r="D3388" s="36" t="s">
        <v>4903</v>
      </c>
      <c r="E3388" s="36" t="str">
        <f t="shared" si="261"/>
        <v>_SCHOL</v>
      </c>
      <c r="F3388" s="36" t="s">
        <v>4904</v>
      </c>
      <c r="G3388" s="36" t="s">
        <v>5043</v>
      </c>
      <c r="H3388" s="36" t="str">
        <f t="shared" si="262"/>
        <v>_HAAS3</v>
      </c>
      <c r="I3388" s="36" t="s">
        <v>5044</v>
      </c>
      <c r="J3388" s="36" t="s">
        <v>5045</v>
      </c>
      <c r="K3388" s="36" t="str">
        <f t="shared" si="263"/>
        <v>_BAHSB</v>
      </c>
      <c r="L3388" s="36" t="s">
        <v>5046</v>
      </c>
      <c r="M3388" s="36" t="s">
        <v>5047</v>
      </c>
      <c r="N3388" s="36" t="str">
        <f t="shared" si="264"/>
        <v>_BAAAF</v>
      </c>
      <c r="O3388" s="36" t="s">
        <v>4946</v>
      </c>
      <c r="P3388" s="36" t="s">
        <v>5053</v>
      </c>
      <c r="Q3388" s="36" t="s">
        <v>5054</v>
      </c>
    </row>
    <row r="3389" spans="1:17">
      <c r="A3389" s="36" t="s">
        <v>11387</v>
      </c>
      <c r="B3389" s="36" t="str">
        <f t="shared" si="260"/>
        <v>_10558</v>
      </c>
      <c r="C3389" s="36" t="s">
        <v>5060</v>
      </c>
      <c r="D3389" s="36" t="s">
        <v>4903</v>
      </c>
      <c r="E3389" s="36" t="str">
        <f t="shared" si="261"/>
        <v>_SCHOL</v>
      </c>
      <c r="F3389" s="36" t="s">
        <v>4904</v>
      </c>
      <c r="G3389" s="36" t="s">
        <v>5043</v>
      </c>
      <c r="H3389" s="36" t="str">
        <f t="shared" si="262"/>
        <v>_HAAS3</v>
      </c>
      <c r="I3389" s="36" t="s">
        <v>5044</v>
      </c>
      <c r="J3389" s="36" t="s">
        <v>5045</v>
      </c>
      <c r="K3389" s="36" t="str">
        <f t="shared" si="263"/>
        <v>_BAHSB</v>
      </c>
      <c r="L3389" s="36" t="s">
        <v>5046</v>
      </c>
      <c r="M3389" s="36" t="s">
        <v>5047</v>
      </c>
      <c r="N3389" s="36" t="str">
        <f t="shared" si="264"/>
        <v>_BAAAF</v>
      </c>
      <c r="O3389" s="36" t="s">
        <v>4946</v>
      </c>
      <c r="P3389" s="36" t="s">
        <v>5053</v>
      </c>
      <c r="Q3389" s="36" t="s">
        <v>5054</v>
      </c>
    </row>
    <row r="3390" spans="1:17">
      <c r="A3390" s="36" t="s">
        <v>11388</v>
      </c>
      <c r="B3390" s="36" t="str">
        <f t="shared" si="260"/>
        <v>_10559</v>
      </c>
      <c r="C3390" s="36" t="s">
        <v>5061</v>
      </c>
      <c r="D3390" s="36" t="s">
        <v>4903</v>
      </c>
      <c r="E3390" s="36" t="str">
        <f t="shared" si="261"/>
        <v>_SCHOL</v>
      </c>
      <c r="F3390" s="36" t="s">
        <v>4904</v>
      </c>
      <c r="G3390" s="36" t="s">
        <v>5043</v>
      </c>
      <c r="H3390" s="36" t="str">
        <f t="shared" si="262"/>
        <v>_HAAS3</v>
      </c>
      <c r="I3390" s="36" t="s">
        <v>5044</v>
      </c>
      <c r="J3390" s="36" t="s">
        <v>5045</v>
      </c>
      <c r="K3390" s="36" t="str">
        <f t="shared" si="263"/>
        <v>_BAHSB</v>
      </c>
      <c r="L3390" s="36" t="s">
        <v>5046</v>
      </c>
      <c r="M3390" s="36" t="s">
        <v>5047</v>
      </c>
      <c r="N3390" s="36" t="str">
        <f t="shared" si="264"/>
        <v>_BAAAF</v>
      </c>
      <c r="O3390" s="36" t="s">
        <v>4946</v>
      </c>
      <c r="P3390" s="36" t="s">
        <v>5053</v>
      </c>
      <c r="Q3390" s="36" t="s">
        <v>5054</v>
      </c>
    </row>
    <row r="3391" spans="1:17">
      <c r="A3391" s="36" t="s">
        <v>11389</v>
      </c>
      <c r="B3391" s="36" t="str">
        <f t="shared" si="260"/>
        <v>_10560</v>
      </c>
      <c r="C3391" s="36" t="s">
        <v>5062</v>
      </c>
      <c r="D3391" s="36" t="s">
        <v>4903</v>
      </c>
      <c r="E3391" s="36" t="str">
        <f t="shared" si="261"/>
        <v>_SCHOL</v>
      </c>
      <c r="F3391" s="36" t="s">
        <v>4904</v>
      </c>
      <c r="G3391" s="36" t="s">
        <v>5043</v>
      </c>
      <c r="H3391" s="36" t="str">
        <f t="shared" si="262"/>
        <v>_HAAS3</v>
      </c>
      <c r="I3391" s="36" t="s">
        <v>5044</v>
      </c>
      <c r="J3391" s="36" t="s">
        <v>5045</v>
      </c>
      <c r="K3391" s="36" t="str">
        <f t="shared" si="263"/>
        <v>_BAHSB</v>
      </c>
      <c r="L3391" s="36" t="s">
        <v>5046</v>
      </c>
      <c r="M3391" s="36" t="s">
        <v>5047</v>
      </c>
      <c r="N3391" s="36" t="str">
        <f t="shared" si="264"/>
        <v>_BAAAF</v>
      </c>
      <c r="O3391" s="36" t="s">
        <v>4946</v>
      </c>
      <c r="P3391" s="36" t="s">
        <v>5053</v>
      </c>
      <c r="Q3391" s="36" t="s">
        <v>5054</v>
      </c>
    </row>
    <row r="3392" spans="1:17">
      <c r="A3392" s="36" t="s">
        <v>11390</v>
      </c>
      <c r="B3392" s="36" t="str">
        <f t="shared" si="260"/>
        <v>_10240</v>
      </c>
      <c r="C3392" s="36" t="s">
        <v>6934</v>
      </c>
      <c r="D3392" s="36" t="s">
        <v>4903</v>
      </c>
      <c r="E3392" s="36" t="str">
        <f t="shared" si="261"/>
        <v>_SCHOL</v>
      </c>
      <c r="F3392" s="36" t="s">
        <v>4904</v>
      </c>
      <c r="G3392" s="36" t="s">
        <v>5043</v>
      </c>
      <c r="H3392" s="36" t="str">
        <f t="shared" si="262"/>
        <v>_HAAS3</v>
      </c>
      <c r="I3392" s="36" t="s">
        <v>5044</v>
      </c>
      <c r="J3392" s="36" t="s">
        <v>5045</v>
      </c>
      <c r="K3392" s="36" t="str">
        <f t="shared" si="263"/>
        <v>_BAHSB</v>
      </c>
      <c r="L3392" s="36" t="s">
        <v>5046</v>
      </c>
      <c r="M3392" s="36" t="s">
        <v>5047</v>
      </c>
      <c r="N3392" s="36" t="str">
        <f t="shared" si="264"/>
        <v>_BAAAF</v>
      </c>
      <c r="O3392" s="36" t="s">
        <v>4946</v>
      </c>
      <c r="P3392" s="36" t="s">
        <v>6932</v>
      </c>
      <c r="Q3392" s="36" t="s">
        <v>6933</v>
      </c>
    </row>
    <row r="3393" spans="1:17">
      <c r="A3393" s="36" t="s">
        <v>11391</v>
      </c>
      <c r="B3393" s="36" t="str">
        <f t="shared" si="260"/>
        <v>_10534</v>
      </c>
      <c r="C3393" s="36" t="s">
        <v>5048</v>
      </c>
      <c r="D3393" s="36" t="s">
        <v>4903</v>
      </c>
      <c r="E3393" s="36" t="str">
        <f t="shared" si="261"/>
        <v>_SCHOL</v>
      </c>
      <c r="F3393" s="36" t="s">
        <v>4904</v>
      </c>
      <c r="G3393" s="36" t="s">
        <v>5043</v>
      </c>
      <c r="H3393" s="36" t="str">
        <f t="shared" si="262"/>
        <v>_HAAS3</v>
      </c>
      <c r="I3393" s="36" t="s">
        <v>5044</v>
      </c>
      <c r="J3393" s="36" t="s">
        <v>5045</v>
      </c>
      <c r="K3393" s="36" t="str">
        <f t="shared" si="263"/>
        <v>_BAHSB</v>
      </c>
      <c r="L3393" s="36" t="s">
        <v>5046</v>
      </c>
      <c r="M3393" s="36" t="s">
        <v>5047</v>
      </c>
      <c r="N3393" s="36" t="str">
        <f t="shared" si="264"/>
        <v>_BAAAF</v>
      </c>
      <c r="O3393" s="36" t="s">
        <v>4946</v>
      </c>
      <c r="P3393" s="36" t="s">
        <v>6935</v>
      </c>
      <c r="Q3393" s="36" t="s">
        <v>6936</v>
      </c>
    </row>
    <row r="3394" spans="1:17">
      <c r="A3394" s="36" t="s">
        <v>11392</v>
      </c>
      <c r="B3394" s="36" t="str">
        <f t="shared" si="260"/>
        <v>_10535</v>
      </c>
      <c r="C3394" s="36" t="s">
        <v>5064</v>
      </c>
      <c r="D3394" s="36" t="s">
        <v>4903</v>
      </c>
      <c r="E3394" s="36" t="str">
        <f t="shared" si="261"/>
        <v>_SCHOL</v>
      </c>
      <c r="F3394" s="36" t="s">
        <v>4904</v>
      </c>
      <c r="G3394" s="36" t="s">
        <v>5043</v>
      </c>
      <c r="H3394" s="36" t="str">
        <f t="shared" si="262"/>
        <v>_HAAS3</v>
      </c>
      <c r="I3394" s="36" t="s">
        <v>5044</v>
      </c>
      <c r="J3394" s="36" t="s">
        <v>5045</v>
      </c>
      <c r="K3394" s="36" t="str">
        <f t="shared" si="263"/>
        <v>_BAHSB</v>
      </c>
      <c r="L3394" s="36" t="s">
        <v>5046</v>
      </c>
      <c r="M3394" s="36" t="s">
        <v>5047</v>
      </c>
      <c r="N3394" s="36" t="str">
        <f t="shared" si="264"/>
        <v>_BAAAF</v>
      </c>
      <c r="O3394" s="36" t="s">
        <v>4946</v>
      </c>
      <c r="P3394" s="36" t="s">
        <v>6935</v>
      </c>
      <c r="Q3394" s="36" t="s">
        <v>6936</v>
      </c>
    </row>
    <row r="3395" spans="1:17">
      <c r="A3395" s="36" t="s">
        <v>11393</v>
      </c>
      <c r="B3395" s="36" t="str">
        <f t="shared" si="260"/>
        <v>_10537</v>
      </c>
      <c r="C3395" s="36" t="s">
        <v>5063</v>
      </c>
      <c r="D3395" s="36" t="s">
        <v>4903</v>
      </c>
      <c r="E3395" s="36" t="str">
        <f t="shared" si="261"/>
        <v>_SCHOL</v>
      </c>
      <c r="F3395" s="36" t="s">
        <v>4904</v>
      </c>
      <c r="G3395" s="36" t="s">
        <v>5043</v>
      </c>
      <c r="H3395" s="36" t="str">
        <f t="shared" si="262"/>
        <v>_HAAS3</v>
      </c>
      <c r="I3395" s="36" t="s">
        <v>5044</v>
      </c>
      <c r="J3395" s="36" t="s">
        <v>5045</v>
      </c>
      <c r="K3395" s="36" t="str">
        <f t="shared" si="263"/>
        <v>_BAHSB</v>
      </c>
      <c r="L3395" s="36" t="s">
        <v>5046</v>
      </c>
      <c r="M3395" s="36" t="s">
        <v>5047</v>
      </c>
      <c r="N3395" s="36" t="str">
        <f t="shared" si="264"/>
        <v>_BAAAF</v>
      </c>
      <c r="O3395" s="36" t="s">
        <v>4946</v>
      </c>
      <c r="P3395" s="36" t="s">
        <v>6935</v>
      </c>
      <c r="Q3395" s="36" t="s">
        <v>6936</v>
      </c>
    </row>
    <row r="3396" spans="1:17">
      <c r="A3396" s="36" t="s">
        <v>11394</v>
      </c>
      <c r="B3396" s="36" t="str">
        <f t="shared" ref="B3396:B3459" si="265">"_"&amp;A3396</f>
        <v>_10538</v>
      </c>
      <c r="C3396" s="36" t="s">
        <v>5049</v>
      </c>
      <c r="D3396" s="36" t="s">
        <v>4903</v>
      </c>
      <c r="E3396" s="36" t="str">
        <f t="shared" ref="E3396:E3459" si="266">"_"&amp;D3396</f>
        <v>_SCHOL</v>
      </c>
      <c r="F3396" s="36" t="s">
        <v>4904</v>
      </c>
      <c r="G3396" s="36" t="s">
        <v>5043</v>
      </c>
      <c r="H3396" s="36" t="str">
        <f t="shared" ref="H3396:H3459" si="267">"_"&amp;G3396</f>
        <v>_HAAS3</v>
      </c>
      <c r="I3396" s="36" t="s">
        <v>5044</v>
      </c>
      <c r="J3396" s="36" t="s">
        <v>5045</v>
      </c>
      <c r="K3396" s="36" t="str">
        <f t="shared" ref="K3396:K3459" si="268">"_"&amp;J3396</f>
        <v>_BAHSB</v>
      </c>
      <c r="L3396" s="36" t="s">
        <v>5046</v>
      </c>
      <c r="M3396" s="36" t="s">
        <v>5047</v>
      </c>
      <c r="N3396" s="36" t="str">
        <f t="shared" ref="N3396:N3459" si="269">"_"&amp;M3396</f>
        <v>_BAAAF</v>
      </c>
      <c r="O3396" s="36" t="s">
        <v>4946</v>
      </c>
      <c r="P3396" s="36" t="s">
        <v>6935</v>
      </c>
      <c r="Q3396" s="36" t="s">
        <v>6936</v>
      </c>
    </row>
    <row r="3397" spans="1:17">
      <c r="A3397" s="36" t="s">
        <v>11395</v>
      </c>
      <c r="B3397" s="36" t="str">
        <f t="shared" si="265"/>
        <v>_10186</v>
      </c>
      <c r="C3397" s="36" t="s">
        <v>5068</v>
      </c>
      <c r="D3397" s="36" t="s">
        <v>4903</v>
      </c>
      <c r="E3397" s="36" t="str">
        <f t="shared" si="266"/>
        <v>_SCHOL</v>
      </c>
      <c r="F3397" s="36" t="s">
        <v>4904</v>
      </c>
      <c r="G3397" s="36" t="s">
        <v>5043</v>
      </c>
      <c r="H3397" s="36" t="str">
        <f t="shared" si="267"/>
        <v>_HAAS3</v>
      </c>
      <c r="I3397" s="36" t="s">
        <v>5044</v>
      </c>
      <c r="J3397" s="36" t="s">
        <v>5045</v>
      </c>
      <c r="K3397" s="36" t="str">
        <f t="shared" si="268"/>
        <v>_BAHSB</v>
      </c>
      <c r="L3397" s="36" t="s">
        <v>5046</v>
      </c>
      <c r="M3397" s="36" t="s">
        <v>5065</v>
      </c>
      <c r="N3397" s="36" t="str">
        <f t="shared" si="269"/>
        <v>_BADNO</v>
      </c>
      <c r="O3397" s="36" t="s">
        <v>4927</v>
      </c>
      <c r="P3397" s="36" t="s">
        <v>5066</v>
      </c>
      <c r="Q3397" s="36" t="s">
        <v>5067</v>
      </c>
    </row>
    <row r="3398" spans="1:17">
      <c r="A3398" s="36" t="s">
        <v>11396</v>
      </c>
      <c r="B3398" s="36" t="str">
        <f t="shared" si="265"/>
        <v>_10187</v>
      </c>
      <c r="C3398" s="36" t="s">
        <v>5069</v>
      </c>
      <c r="D3398" s="36" t="s">
        <v>4903</v>
      </c>
      <c r="E3398" s="36" t="str">
        <f t="shared" si="266"/>
        <v>_SCHOL</v>
      </c>
      <c r="F3398" s="36" t="s">
        <v>4904</v>
      </c>
      <c r="G3398" s="36" t="s">
        <v>5043</v>
      </c>
      <c r="H3398" s="36" t="str">
        <f t="shared" si="267"/>
        <v>_HAAS3</v>
      </c>
      <c r="I3398" s="36" t="s">
        <v>5044</v>
      </c>
      <c r="J3398" s="36" t="s">
        <v>5045</v>
      </c>
      <c r="K3398" s="36" t="str">
        <f t="shared" si="268"/>
        <v>_BAHSB</v>
      </c>
      <c r="L3398" s="36" t="s">
        <v>5046</v>
      </c>
      <c r="M3398" s="36" t="s">
        <v>5065</v>
      </c>
      <c r="N3398" s="36" t="str">
        <f t="shared" si="269"/>
        <v>_BADNO</v>
      </c>
      <c r="O3398" s="36" t="s">
        <v>4927</v>
      </c>
      <c r="P3398" s="36" t="s">
        <v>5066</v>
      </c>
      <c r="Q3398" s="36" t="s">
        <v>5067</v>
      </c>
    </row>
    <row r="3399" spans="1:17">
      <c r="A3399" s="36" t="s">
        <v>11397</v>
      </c>
      <c r="B3399" s="36" t="str">
        <f t="shared" si="265"/>
        <v>_10188</v>
      </c>
      <c r="C3399" s="36" t="s">
        <v>5070</v>
      </c>
      <c r="D3399" s="36" t="s">
        <v>4903</v>
      </c>
      <c r="E3399" s="36" t="str">
        <f t="shared" si="266"/>
        <v>_SCHOL</v>
      </c>
      <c r="F3399" s="36" t="s">
        <v>4904</v>
      </c>
      <c r="G3399" s="36" t="s">
        <v>5043</v>
      </c>
      <c r="H3399" s="36" t="str">
        <f t="shared" si="267"/>
        <v>_HAAS3</v>
      </c>
      <c r="I3399" s="36" t="s">
        <v>5044</v>
      </c>
      <c r="J3399" s="36" t="s">
        <v>5045</v>
      </c>
      <c r="K3399" s="36" t="str">
        <f t="shared" si="268"/>
        <v>_BAHSB</v>
      </c>
      <c r="L3399" s="36" t="s">
        <v>5046</v>
      </c>
      <c r="M3399" s="36" t="s">
        <v>5065</v>
      </c>
      <c r="N3399" s="36" t="str">
        <f t="shared" si="269"/>
        <v>_BADNO</v>
      </c>
      <c r="O3399" s="36" t="s">
        <v>4927</v>
      </c>
      <c r="P3399" s="36" t="s">
        <v>5066</v>
      </c>
      <c r="Q3399" s="36" t="s">
        <v>5067</v>
      </c>
    </row>
    <row r="3400" spans="1:17">
      <c r="A3400" s="36" t="s">
        <v>11398</v>
      </c>
      <c r="B3400" s="36" t="str">
        <f t="shared" si="265"/>
        <v>_10190</v>
      </c>
      <c r="C3400" s="36" t="s">
        <v>5071</v>
      </c>
      <c r="D3400" s="36" t="s">
        <v>4903</v>
      </c>
      <c r="E3400" s="36" t="str">
        <f t="shared" si="266"/>
        <v>_SCHOL</v>
      </c>
      <c r="F3400" s="36" t="s">
        <v>4904</v>
      </c>
      <c r="G3400" s="36" t="s">
        <v>5043</v>
      </c>
      <c r="H3400" s="36" t="str">
        <f t="shared" si="267"/>
        <v>_HAAS3</v>
      </c>
      <c r="I3400" s="36" t="s">
        <v>5044</v>
      </c>
      <c r="J3400" s="36" t="s">
        <v>5045</v>
      </c>
      <c r="K3400" s="36" t="str">
        <f t="shared" si="268"/>
        <v>_BAHSB</v>
      </c>
      <c r="L3400" s="36" t="s">
        <v>5046</v>
      </c>
      <c r="M3400" s="36" t="s">
        <v>5065</v>
      </c>
      <c r="N3400" s="36" t="str">
        <f t="shared" si="269"/>
        <v>_BADNO</v>
      </c>
      <c r="O3400" s="36" t="s">
        <v>4927</v>
      </c>
      <c r="P3400" s="36" t="s">
        <v>5066</v>
      </c>
      <c r="Q3400" s="36" t="s">
        <v>5067</v>
      </c>
    </row>
    <row r="3401" spans="1:17">
      <c r="A3401" s="36" t="s">
        <v>11399</v>
      </c>
      <c r="B3401" s="36" t="str">
        <f t="shared" si="265"/>
        <v>_10191</v>
      </c>
      <c r="C3401" s="36" t="s">
        <v>5072</v>
      </c>
      <c r="D3401" s="36" t="s">
        <v>4903</v>
      </c>
      <c r="E3401" s="36" t="str">
        <f t="shared" si="266"/>
        <v>_SCHOL</v>
      </c>
      <c r="F3401" s="36" t="s">
        <v>4904</v>
      </c>
      <c r="G3401" s="36" t="s">
        <v>5043</v>
      </c>
      <c r="H3401" s="36" t="str">
        <f t="shared" si="267"/>
        <v>_HAAS3</v>
      </c>
      <c r="I3401" s="36" t="s">
        <v>5044</v>
      </c>
      <c r="J3401" s="36" t="s">
        <v>5045</v>
      </c>
      <c r="K3401" s="36" t="str">
        <f t="shared" si="268"/>
        <v>_BAHSB</v>
      </c>
      <c r="L3401" s="36" t="s">
        <v>5046</v>
      </c>
      <c r="M3401" s="36" t="s">
        <v>5065</v>
      </c>
      <c r="N3401" s="36" t="str">
        <f t="shared" si="269"/>
        <v>_BADNO</v>
      </c>
      <c r="O3401" s="36" t="s">
        <v>4927</v>
      </c>
      <c r="P3401" s="36" t="s">
        <v>5066</v>
      </c>
      <c r="Q3401" s="36" t="s">
        <v>5067</v>
      </c>
    </row>
    <row r="3402" spans="1:17">
      <c r="A3402" s="36" t="s">
        <v>11400</v>
      </c>
      <c r="B3402" s="36" t="str">
        <f t="shared" si="265"/>
        <v>_10192</v>
      </c>
      <c r="C3402" s="36" t="s">
        <v>5073</v>
      </c>
      <c r="D3402" s="36" t="s">
        <v>4903</v>
      </c>
      <c r="E3402" s="36" t="str">
        <f t="shared" si="266"/>
        <v>_SCHOL</v>
      </c>
      <c r="F3402" s="36" t="s">
        <v>4904</v>
      </c>
      <c r="G3402" s="36" t="s">
        <v>5043</v>
      </c>
      <c r="H3402" s="36" t="str">
        <f t="shared" si="267"/>
        <v>_HAAS3</v>
      </c>
      <c r="I3402" s="36" t="s">
        <v>5044</v>
      </c>
      <c r="J3402" s="36" t="s">
        <v>5045</v>
      </c>
      <c r="K3402" s="36" t="str">
        <f t="shared" si="268"/>
        <v>_BAHSB</v>
      </c>
      <c r="L3402" s="36" t="s">
        <v>5046</v>
      </c>
      <c r="M3402" s="36" t="s">
        <v>5065</v>
      </c>
      <c r="N3402" s="36" t="str">
        <f t="shared" si="269"/>
        <v>_BADNO</v>
      </c>
      <c r="O3402" s="36" t="s">
        <v>4927</v>
      </c>
      <c r="P3402" s="36" t="s">
        <v>5066</v>
      </c>
      <c r="Q3402" s="36" t="s">
        <v>5067</v>
      </c>
    </row>
    <row r="3403" spans="1:17">
      <c r="A3403" s="36" t="s">
        <v>11401</v>
      </c>
      <c r="B3403" s="36" t="str">
        <f t="shared" si="265"/>
        <v>_10193</v>
      </c>
      <c r="C3403" s="36" t="s">
        <v>5074</v>
      </c>
      <c r="D3403" s="36" t="s">
        <v>4903</v>
      </c>
      <c r="E3403" s="36" t="str">
        <f t="shared" si="266"/>
        <v>_SCHOL</v>
      </c>
      <c r="F3403" s="36" t="s">
        <v>4904</v>
      </c>
      <c r="G3403" s="36" t="s">
        <v>5043</v>
      </c>
      <c r="H3403" s="36" t="str">
        <f t="shared" si="267"/>
        <v>_HAAS3</v>
      </c>
      <c r="I3403" s="36" t="s">
        <v>5044</v>
      </c>
      <c r="J3403" s="36" t="s">
        <v>5045</v>
      </c>
      <c r="K3403" s="36" t="str">
        <f t="shared" si="268"/>
        <v>_BAHSB</v>
      </c>
      <c r="L3403" s="36" t="s">
        <v>5046</v>
      </c>
      <c r="M3403" s="36" t="s">
        <v>5065</v>
      </c>
      <c r="N3403" s="36" t="str">
        <f t="shared" si="269"/>
        <v>_BADNO</v>
      </c>
      <c r="O3403" s="36" t="s">
        <v>4927</v>
      </c>
      <c r="P3403" s="36" t="s">
        <v>5066</v>
      </c>
      <c r="Q3403" s="36" t="s">
        <v>5067</v>
      </c>
    </row>
    <row r="3404" spans="1:17">
      <c r="A3404" s="36" t="s">
        <v>11402</v>
      </c>
      <c r="B3404" s="36" t="str">
        <f t="shared" si="265"/>
        <v>_10194</v>
      </c>
      <c r="C3404" s="36" t="s">
        <v>5075</v>
      </c>
      <c r="D3404" s="36" t="s">
        <v>4903</v>
      </c>
      <c r="E3404" s="36" t="str">
        <f t="shared" si="266"/>
        <v>_SCHOL</v>
      </c>
      <c r="F3404" s="36" t="s">
        <v>4904</v>
      </c>
      <c r="G3404" s="36" t="s">
        <v>5043</v>
      </c>
      <c r="H3404" s="36" t="str">
        <f t="shared" si="267"/>
        <v>_HAAS3</v>
      </c>
      <c r="I3404" s="36" t="s">
        <v>5044</v>
      </c>
      <c r="J3404" s="36" t="s">
        <v>5045</v>
      </c>
      <c r="K3404" s="36" t="str">
        <f t="shared" si="268"/>
        <v>_BAHSB</v>
      </c>
      <c r="L3404" s="36" t="s">
        <v>5046</v>
      </c>
      <c r="M3404" s="36" t="s">
        <v>5065</v>
      </c>
      <c r="N3404" s="36" t="str">
        <f t="shared" si="269"/>
        <v>_BADNO</v>
      </c>
      <c r="O3404" s="36" t="s">
        <v>4927</v>
      </c>
      <c r="P3404" s="36" t="s">
        <v>5066</v>
      </c>
      <c r="Q3404" s="36" t="s">
        <v>5067</v>
      </c>
    </row>
    <row r="3405" spans="1:17">
      <c r="A3405" s="36" t="s">
        <v>11403</v>
      </c>
      <c r="B3405" s="36" t="str">
        <f t="shared" si="265"/>
        <v>_10195</v>
      </c>
      <c r="C3405" s="36" t="s">
        <v>6937</v>
      </c>
      <c r="D3405" s="36" t="s">
        <v>4903</v>
      </c>
      <c r="E3405" s="36" t="str">
        <f t="shared" si="266"/>
        <v>_SCHOL</v>
      </c>
      <c r="F3405" s="36" t="s">
        <v>4904</v>
      </c>
      <c r="G3405" s="36" t="s">
        <v>5043</v>
      </c>
      <c r="H3405" s="36" t="str">
        <f t="shared" si="267"/>
        <v>_HAAS3</v>
      </c>
      <c r="I3405" s="36" t="s">
        <v>5044</v>
      </c>
      <c r="J3405" s="36" t="s">
        <v>5045</v>
      </c>
      <c r="K3405" s="36" t="str">
        <f t="shared" si="268"/>
        <v>_BAHSB</v>
      </c>
      <c r="L3405" s="36" t="s">
        <v>5046</v>
      </c>
      <c r="M3405" s="36" t="s">
        <v>5065</v>
      </c>
      <c r="N3405" s="36" t="str">
        <f t="shared" si="269"/>
        <v>_BADNO</v>
      </c>
      <c r="O3405" s="36" t="s">
        <v>4927</v>
      </c>
      <c r="P3405" s="36" t="s">
        <v>5066</v>
      </c>
      <c r="Q3405" s="36" t="s">
        <v>5067</v>
      </c>
    </row>
    <row r="3406" spans="1:17">
      <c r="A3406" s="36" t="s">
        <v>11404</v>
      </c>
      <c r="B3406" s="36" t="str">
        <f t="shared" si="265"/>
        <v>_10429</v>
      </c>
      <c r="C3406" s="36" t="s">
        <v>5078</v>
      </c>
      <c r="D3406" s="36" t="s">
        <v>4903</v>
      </c>
      <c r="E3406" s="36" t="str">
        <f t="shared" si="266"/>
        <v>_SCHOL</v>
      </c>
      <c r="F3406" s="36" t="s">
        <v>4904</v>
      </c>
      <c r="G3406" s="36" t="s">
        <v>5043</v>
      </c>
      <c r="H3406" s="36" t="str">
        <f t="shared" si="267"/>
        <v>_HAAS3</v>
      </c>
      <c r="I3406" s="36" t="s">
        <v>5044</v>
      </c>
      <c r="J3406" s="36" t="s">
        <v>5045</v>
      </c>
      <c r="K3406" s="36" t="str">
        <f t="shared" si="268"/>
        <v>_BAHSB</v>
      </c>
      <c r="L3406" s="36" t="s">
        <v>5046</v>
      </c>
      <c r="M3406" s="36" t="s">
        <v>5065</v>
      </c>
      <c r="N3406" s="36" t="str">
        <f t="shared" si="269"/>
        <v>_BADNO</v>
      </c>
      <c r="O3406" s="36" t="s">
        <v>4927</v>
      </c>
      <c r="P3406" s="36" t="s">
        <v>5076</v>
      </c>
      <c r="Q3406" s="36" t="s">
        <v>5077</v>
      </c>
    </row>
    <row r="3407" spans="1:17">
      <c r="A3407" s="36" t="s">
        <v>11405</v>
      </c>
      <c r="B3407" s="36" t="str">
        <f t="shared" si="265"/>
        <v>_10430</v>
      </c>
      <c r="C3407" s="36" t="s">
        <v>5079</v>
      </c>
      <c r="D3407" s="36" t="s">
        <v>4903</v>
      </c>
      <c r="E3407" s="36" t="str">
        <f t="shared" si="266"/>
        <v>_SCHOL</v>
      </c>
      <c r="F3407" s="36" t="s">
        <v>4904</v>
      </c>
      <c r="G3407" s="36" t="s">
        <v>5043</v>
      </c>
      <c r="H3407" s="36" t="str">
        <f t="shared" si="267"/>
        <v>_HAAS3</v>
      </c>
      <c r="I3407" s="36" t="s">
        <v>5044</v>
      </c>
      <c r="J3407" s="36" t="s">
        <v>5045</v>
      </c>
      <c r="K3407" s="36" t="str">
        <f t="shared" si="268"/>
        <v>_BAHSB</v>
      </c>
      <c r="L3407" s="36" t="s">
        <v>5046</v>
      </c>
      <c r="M3407" s="36" t="s">
        <v>5065</v>
      </c>
      <c r="N3407" s="36" t="str">
        <f t="shared" si="269"/>
        <v>_BADNO</v>
      </c>
      <c r="O3407" s="36" t="s">
        <v>4927</v>
      </c>
      <c r="P3407" s="36" t="s">
        <v>5076</v>
      </c>
      <c r="Q3407" s="36" t="s">
        <v>5077</v>
      </c>
    </row>
    <row r="3408" spans="1:17">
      <c r="A3408" s="36" t="s">
        <v>11406</v>
      </c>
      <c r="B3408" s="36" t="str">
        <f t="shared" si="265"/>
        <v>_10431</v>
      </c>
      <c r="C3408" s="36" t="s">
        <v>6938</v>
      </c>
      <c r="D3408" s="36" t="s">
        <v>4903</v>
      </c>
      <c r="E3408" s="36" t="str">
        <f t="shared" si="266"/>
        <v>_SCHOL</v>
      </c>
      <c r="F3408" s="36" t="s">
        <v>4904</v>
      </c>
      <c r="G3408" s="36" t="s">
        <v>5043</v>
      </c>
      <c r="H3408" s="36" t="str">
        <f t="shared" si="267"/>
        <v>_HAAS3</v>
      </c>
      <c r="I3408" s="36" t="s">
        <v>5044</v>
      </c>
      <c r="J3408" s="36" t="s">
        <v>5045</v>
      </c>
      <c r="K3408" s="36" t="str">
        <f t="shared" si="268"/>
        <v>_BAHSB</v>
      </c>
      <c r="L3408" s="36" t="s">
        <v>5046</v>
      </c>
      <c r="M3408" s="36" t="s">
        <v>5065</v>
      </c>
      <c r="N3408" s="36" t="str">
        <f t="shared" si="269"/>
        <v>_BADNO</v>
      </c>
      <c r="O3408" s="36" t="s">
        <v>4927</v>
      </c>
      <c r="P3408" s="36" t="s">
        <v>5076</v>
      </c>
      <c r="Q3408" s="36" t="s">
        <v>5077</v>
      </c>
    </row>
    <row r="3409" spans="1:17">
      <c r="A3409" s="36" t="s">
        <v>11407</v>
      </c>
      <c r="B3409" s="36" t="str">
        <f t="shared" si="265"/>
        <v>_10448</v>
      </c>
      <c r="C3409" s="36" t="s">
        <v>5080</v>
      </c>
      <c r="D3409" s="36" t="s">
        <v>4903</v>
      </c>
      <c r="E3409" s="36" t="str">
        <f t="shared" si="266"/>
        <v>_SCHOL</v>
      </c>
      <c r="F3409" s="36" t="s">
        <v>4904</v>
      </c>
      <c r="G3409" s="36" t="s">
        <v>5043</v>
      </c>
      <c r="H3409" s="36" t="str">
        <f t="shared" si="267"/>
        <v>_HAAS3</v>
      </c>
      <c r="I3409" s="36" t="s">
        <v>5044</v>
      </c>
      <c r="J3409" s="36" t="s">
        <v>5045</v>
      </c>
      <c r="K3409" s="36" t="str">
        <f t="shared" si="268"/>
        <v>_BAHSB</v>
      </c>
      <c r="L3409" s="36" t="s">
        <v>5046</v>
      </c>
      <c r="M3409" s="36" t="s">
        <v>5065</v>
      </c>
      <c r="N3409" s="36" t="str">
        <f t="shared" si="269"/>
        <v>_BADNO</v>
      </c>
      <c r="O3409" s="36" t="s">
        <v>4927</v>
      </c>
      <c r="P3409" s="36" t="s">
        <v>5076</v>
      </c>
      <c r="Q3409" s="36" t="s">
        <v>5077</v>
      </c>
    </row>
    <row r="3410" spans="1:17">
      <c r="A3410" s="36" t="s">
        <v>11408</v>
      </c>
      <c r="B3410" s="36" t="str">
        <f t="shared" si="265"/>
        <v>_10459</v>
      </c>
      <c r="C3410" s="36" t="s">
        <v>5084</v>
      </c>
      <c r="D3410" s="36" t="s">
        <v>4903</v>
      </c>
      <c r="E3410" s="36" t="str">
        <f t="shared" si="266"/>
        <v>_SCHOL</v>
      </c>
      <c r="F3410" s="36" t="s">
        <v>4904</v>
      </c>
      <c r="G3410" s="36" t="s">
        <v>5043</v>
      </c>
      <c r="H3410" s="36" t="str">
        <f t="shared" si="267"/>
        <v>_HAAS3</v>
      </c>
      <c r="I3410" s="36" t="s">
        <v>5044</v>
      </c>
      <c r="J3410" s="36" t="s">
        <v>5045</v>
      </c>
      <c r="K3410" s="36" t="str">
        <f t="shared" si="268"/>
        <v>_BAHSB</v>
      </c>
      <c r="L3410" s="36" t="s">
        <v>5046</v>
      </c>
      <c r="M3410" s="36" t="s">
        <v>5065</v>
      </c>
      <c r="N3410" s="36" t="str">
        <f t="shared" si="269"/>
        <v>_BADNO</v>
      </c>
      <c r="O3410" s="36" t="s">
        <v>4927</v>
      </c>
      <c r="P3410" s="36" t="s">
        <v>5082</v>
      </c>
      <c r="Q3410" s="36" t="s">
        <v>5083</v>
      </c>
    </row>
    <row r="3411" spans="1:17">
      <c r="A3411" s="36" t="s">
        <v>11409</v>
      </c>
      <c r="B3411" s="36" t="str">
        <f t="shared" si="265"/>
        <v>_10460</v>
      </c>
      <c r="C3411" s="36" t="s">
        <v>5085</v>
      </c>
      <c r="D3411" s="36" t="s">
        <v>4903</v>
      </c>
      <c r="E3411" s="36" t="str">
        <f t="shared" si="266"/>
        <v>_SCHOL</v>
      </c>
      <c r="F3411" s="36" t="s">
        <v>4904</v>
      </c>
      <c r="G3411" s="36" t="s">
        <v>5043</v>
      </c>
      <c r="H3411" s="36" t="str">
        <f t="shared" si="267"/>
        <v>_HAAS3</v>
      </c>
      <c r="I3411" s="36" t="s">
        <v>5044</v>
      </c>
      <c r="J3411" s="36" t="s">
        <v>5045</v>
      </c>
      <c r="K3411" s="36" t="str">
        <f t="shared" si="268"/>
        <v>_BAHSB</v>
      </c>
      <c r="L3411" s="36" t="s">
        <v>5046</v>
      </c>
      <c r="M3411" s="36" t="s">
        <v>5065</v>
      </c>
      <c r="N3411" s="36" t="str">
        <f t="shared" si="269"/>
        <v>_BADNO</v>
      </c>
      <c r="O3411" s="36" t="s">
        <v>4927</v>
      </c>
      <c r="P3411" s="36" t="s">
        <v>5082</v>
      </c>
      <c r="Q3411" s="36" t="s">
        <v>5083</v>
      </c>
    </row>
    <row r="3412" spans="1:17">
      <c r="A3412" s="36" t="s">
        <v>11410</v>
      </c>
      <c r="B3412" s="36" t="str">
        <f t="shared" si="265"/>
        <v>_10461</v>
      </c>
      <c r="C3412" s="36" t="s">
        <v>5086</v>
      </c>
      <c r="D3412" s="36" t="s">
        <v>4903</v>
      </c>
      <c r="E3412" s="36" t="str">
        <f t="shared" si="266"/>
        <v>_SCHOL</v>
      </c>
      <c r="F3412" s="36" t="s">
        <v>4904</v>
      </c>
      <c r="G3412" s="36" t="s">
        <v>5043</v>
      </c>
      <c r="H3412" s="36" t="str">
        <f t="shared" si="267"/>
        <v>_HAAS3</v>
      </c>
      <c r="I3412" s="36" t="s">
        <v>5044</v>
      </c>
      <c r="J3412" s="36" t="s">
        <v>5045</v>
      </c>
      <c r="K3412" s="36" t="str">
        <f t="shared" si="268"/>
        <v>_BAHSB</v>
      </c>
      <c r="L3412" s="36" t="s">
        <v>5046</v>
      </c>
      <c r="M3412" s="36" t="s">
        <v>5065</v>
      </c>
      <c r="N3412" s="36" t="str">
        <f t="shared" si="269"/>
        <v>_BADNO</v>
      </c>
      <c r="O3412" s="36" t="s">
        <v>4927</v>
      </c>
      <c r="P3412" s="36" t="s">
        <v>5082</v>
      </c>
      <c r="Q3412" s="36" t="s">
        <v>5083</v>
      </c>
    </row>
    <row r="3413" spans="1:17">
      <c r="A3413" s="36" t="s">
        <v>11411</v>
      </c>
      <c r="B3413" s="36" t="str">
        <f t="shared" si="265"/>
        <v>_10462</v>
      </c>
      <c r="C3413" s="36" t="s">
        <v>5087</v>
      </c>
      <c r="D3413" s="36" t="s">
        <v>4903</v>
      </c>
      <c r="E3413" s="36" t="str">
        <f t="shared" si="266"/>
        <v>_SCHOL</v>
      </c>
      <c r="F3413" s="36" t="s">
        <v>4904</v>
      </c>
      <c r="G3413" s="36" t="s">
        <v>5043</v>
      </c>
      <c r="H3413" s="36" t="str">
        <f t="shared" si="267"/>
        <v>_HAAS3</v>
      </c>
      <c r="I3413" s="36" t="s">
        <v>5044</v>
      </c>
      <c r="J3413" s="36" t="s">
        <v>5045</v>
      </c>
      <c r="K3413" s="36" t="str">
        <f t="shared" si="268"/>
        <v>_BAHSB</v>
      </c>
      <c r="L3413" s="36" t="s">
        <v>5046</v>
      </c>
      <c r="M3413" s="36" t="s">
        <v>5065</v>
      </c>
      <c r="N3413" s="36" t="str">
        <f t="shared" si="269"/>
        <v>_BADNO</v>
      </c>
      <c r="O3413" s="36" t="s">
        <v>4927</v>
      </c>
      <c r="P3413" s="36" t="s">
        <v>5082</v>
      </c>
      <c r="Q3413" s="36" t="s">
        <v>5083</v>
      </c>
    </row>
    <row r="3414" spans="1:17">
      <c r="A3414" s="36" t="s">
        <v>11412</v>
      </c>
      <c r="B3414" s="36" t="str">
        <f t="shared" si="265"/>
        <v>_10463</v>
      </c>
      <c r="C3414" s="36" t="s">
        <v>5088</v>
      </c>
      <c r="D3414" s="36" t="s">
        <v>4903</v>
      </c>
      <c r="E3414" s="36" t="str">
        <f t="shared" si="266"/>
        <v>_SCHOL</v>
      </c>
      <c r="F3414" s="36" t="s">
        <v>4904</v>
      </c>
      <c r="G3414" s="36" t="s">
        <v>5043</v>
      </c>
      <c r="H3414" s="36" t="str">
        <f t="shared" si="267"/>
        <v>_HAAS3</v>
      </c>
      <c r="I3414" s="36" t="s">
        <v>5044</v>
      </c>
      <c r="J3414" s="36" t="s">
        <v>5045</v>
      </c>
      <c r="K3414" s="36" t="str">
        <f t="shared" si="268"/>
        <v>_BAHSB</v>
      </c>
      <c r="L3414" s="36" t="s">
        <v>5046</v>
      </c>
      <c r="M3414" s="36" t="s">
        <v>5065</v>
      </c>
      <c r="N3414" s="36" t="str">
        <f t="shared" si="269"/>
        <v>_BADNO</v>
      </c>
      <c r="O3414" s="36" t="s">
        <v>4927</v>
      </c>
      <c r="P3414" s="36" t="s">
        <v>5082</v>
      </c>
      <c r="Q3414" s="36" t="s">
        <v>5083</v>
      </c>
    </row>
    <row r="3415" spans="1:17">
      <c r="A3415" s="36" t="s">
        <v>11413</v>
      </c>
      <c r="B3415" s="36" t="str">
        <f t="shared" si="265"/>
        <v>_10464</v>
      </c>
      <c r="C3415" s="36" t="s">
        <v>5089</v>
      </c>
      <c r="D3415" s="36" t="s">
        <v>4903</v>
      </c>
      <c r="E3415" s="36" t="str">
        <f t="shared" si="266"/>
        <v>_SCHOL</v>
      </c>
      <c r="F3415" s="36" t="s">
        <v>4904</v>
      </c>
      <c r="G3415" s="36" t="s">
        <v>5043</v>
      </c>
      <c r="H3415" s="36" t="str">
        <f t="shared" si="267"/>
        <v>_HAAS3</v>
      </c>
      <c r="I3415" s="36" t="s">
        <v>5044</v>
      </c>
      <c r="J3415" s="36" t="s">
        <v>5045</v>
      </c>
      <c r="K3415" s="36" t="str">
        <f t="shared" si="268"/>
        <v>_BAHSB</v>
      </c>
      <c r="L3415" s="36" t="s">
        <v>5046</v>
      </c>
      <c r="M3415" s="36" t="s">
        <v>5065</v>
      </c>
      <c r="N3415" s="36" t="str">
        <f t="shared" si="269"/>
        <v>_BADNO</v>
      </c>
      <c r="O3415" s="36" t="s">
        <v>4927</v>
      </c>
      <c r="P3415" s="36" t="s">
        <v>5082</v>
      </c>
      <c r="Q3415" s="36" t="s">
        <v>5083</v>
      </c>
    </row>
    <row r="3416" spans="1:17">
      <c r="A3416" s="36" t="s">
        <v>11414</v>
      </c>
      <c r="B3416" s="36" t="str">
        <f t="shared" si="265"/>
        <v>_10465</v>
      </c>
      <c r="C3416" s="36" t="s">
        <v>5090</v>
      </c>
      <c r="D3416" s="36" t="s">
        <v>4903</v>
      </c>
      <c r="E3416" s="36" t="str">
        <f t="shared" si="266"/>
        <v>_SCHOL</v>
      </c>
      <c r="F3416" s="36" t="s">
        <v>4904</v>
      </c>
      <c r="G3416" s="36" t="s">
        <v>5043</v>
      </c>
      <c r="H3416" s="36" t="str">
        <f t="shared" si="267"/>
        <v>_HAAS3</v>
      </c>
      <c r="I3416" s="36" t="s">
        <v>5044</v>
      </c>
      <c r="J3416" s="36" t="s">
        <v>5045</v>
      </c>
      <c r="K3416" s="36" t="str">
        <f t="shared" si="268"/>
        <v>_BAHSB</v>
      </c>
      <c r="L3416" s="36" t="s">
        <v>5046</v>
      </c>
      <c r="M3416" s="36" t="s">
        <v>5065</v>
      </c>
      <c r="N3416" s="36" t="str">
        <f t="shared" si="269"/>
        <v>_BADNO</v>
      </c>
      <c r="O3416" s="36" t="s">
        <v>4927</v>
      </c>
      <c r="P3416" s="36" t="s">
        <v>5082</v>
      </c>
      <c r="Q3416" s="36" t="s">
        <v>5083</v>
      </c>
    </row>
    <row r="3417" spans="1:17">
      <c r="A3417" s="36" t="s">
        <v>11415</v>
      </c>
      <c r="B3417" s="36" t="str">
        <f t="shared" si="265"/>
        <v>_10650</v>
      </c>
      <c r="C3417" s="36" t="s">
        <v>5093</v>
      </c>
      <c r="D3417" s="36" t="s">
        <v>4903</v>
      </c>
      <c r="E3417" s="36" t="str">
        <f t="shared" si="266"/>
        <v>_SCHOL</v>
      </c>
      <c r="F3417" s="36" t="s">
        <v>4904</v>
      </c>
      <c r="G3417" s="36" t="s">
        <v>5043</v>
      </c>
      <c r="H3417" s="36" t="str">
        <f t="shared" si="267"/>
        <v>_HAAS3</v>
      </c>
      <c r="I3417" s="36" t="s">
        <v>5044</v>
      </c>
      <c r="J3417" s="36" t="s">
        <v>5045</v>
      </c>
      <c r="K3417" s="36" t="str">
        <f t="shared" si="268"/>
        <v>_BAHSB</v>
      </c>
      <c r="L3417" s="36" t="s">
        <v>5046</v>
      </c>
      <c r="M3417" s="36" t="s">
        <v>5091</v>
      </c>
      <c r="N3417" s="36" t="str">
        <f t="shared" si="269"/>
        <v>_BAINS</v>
      </c>
      <c r="O3417" s="36" t="s">
        <v>4925</v>
      </c>
      <c r="P3417" s="36" t="s">
        <v>5092</v>
      </c>
      <c r="Q3417" s="36" t="s">
        <v>4934</v>
      </c>
    </row>
    <row r="3418" spans="1:17">
      <c r="A3418" s="36" t="s">
        <v>11416</v>
      </c>
      <c r="B3418" s="36" t="str">
        <f t="shared" si="265"/>
        <v>_10651</v>
      </c>
      <c r="C3418" s="36" t="s">
        <v>5094</v>
      </c>
      <c r="D3418" s="36" t="s">
        <v>4903</v>
      </c>
      <c r="E3418" s="36" t="str">
        <f t="shared" si="266"/>
        <v>_SCHOL</v>
      </c>
      <c r="F3418" s="36" t="s">
        <v>4904</v>
      </c>
      <c r="G3418" s="36" t="s">
        <v>5043</v>
      </c>
      <c r="H3418" s="36" t="str">
        <f t="shared" si="267"/>
        <v>_HAAS3</v>
      </c>
      <c r="I3418" s="36" t="s">
        <v>5044</v>
      </c>
      <c r="J3418" s="36" t="s">
        <v>5045</v>
      </c>
      <c r="K3418" s="36" t="str">
        <f t="shared" si="268"/>
        <v>_BAHSB</v>
      </c>
      <c r="L3418" s="36" t="s">
        <v>5046</v>
      </c>
      <c r="M3418" s="36" t="s">
        <v>5091</v>
      </c>
      <c r="N3418" s="36" t="str">
        <f t="shared" si="269"/>
        <v>_BAINS</v>
      </c>
      <c r="O3418" s="36" t="s">
        <v>4925</v>
      </c>
      <c r="P3418" s="36" t="s">
        <v>5092</v>
      </c>
      <c r="Q3418" s="36" t="s">
        <v>4934</v>
      </c>
    </row>
    <row r="3419" spans="1:17">
      <c r="A3419" s="36" t="s">
        <v>11417</v>
      </c>
      <c r="B3419" s="36" t="str">
        <f t="shared" si="265"/>
        <v>_10652</v>
      </c>
      <c r="C3419" s="36" t="s">
        <v>5095</v>
      </c>
      <c r="D3419" s="36" t="s">
        <v>4903</v>
      </c>
      <c r="E3419" s="36" t="str">
        <f t="shared" si="266"/>
        <v>_SCHOL</v>
      </c>
      <c r="F3419" s="36" t="s">
        <v>4904</v>
      </c>
      <c r="G3419" s="36" t="s">
        <v>5043</v>
      </c>
      <c r="H3419" s="36" t="str">
        <f t="shared" si="267"/>
        <v>_HAAS3</v>
      </c>
      <c r="I3419" s="36" t="s">
        <v>5044</v>
      </c>
      <c r="J3419" s="36" t="s">
        <v>5045</v>
      </c>
      <c r="K3419" s="36" t="str">
        <f t="shared" si="268"/>
        <v>_BAHSB</v>
      </c>
      <c r="L3419" s="36" t="s">
        <v>5046</v>
      </c>
      <c r="M3419" s="36" t="s">
        <v>5091</v>
      </c>
      <c r="N3419" s="36" t="str">
        <f t="shared" si="269"/>
        <v>_BAINS</v>
      </c>
      <c r="O3419" s="36" t="s">
        <v>4925</v>
      </c>
      <c r="P3419" s="36" t="s">
        <v>5092</v>
      </c>
      <c r="Q3419" s="36" t="s">
        <v>4934</v>
      </c>
    </row>
    <row r="3420" spans="1:17">
      <c r="A3420" s="36" t="s">
        <v>11418</v>
      </c>
      <c r="B3420" s="36" t="str">
        <f t="shared" si="265"/>
        <v>_10653</v>
      </c>
      <c r="C3420" s="36" t="s">
        <v>5096</v>
      </c>
      <c r="D3420" s="36" t="s">
        <v>4903</v>
      </c>
      <c r="E3420" s="36" t="str">
        <f t="shared" si="266"/>
        <v>_SCHOL</v>
      </c>
      <c r="F3420" s="36" t="s">
        <v>4904</v>
      </c>
      <c r="G3420" s="36" t="s">
        <v>5043</v>
      </c>
      <c r="H3420" s="36" t="str">
        <f t="shared" si="267"/>
        <v>_HAAS3</v>
      </c>
      <c r="I3420" s="36" t="s">
        <v>5044</v>
      </c>
      <c r="J3420" s="36" t="s">
        <v>5045</v>
      </c>
      <c r="K3420" s="36" t="str">
        <f t="shared" si="268"/>
        <v>_BAHSB</v>
      </c>
      <c r="L3420" s="36" t="s">
        <v>5046</v>
      </c>
      <c r="M3420" s="36" t="s">
        <v>5091</v>
      </c>
      <c r="N3420" s="36" t="str">
        <f t="shared" si="269"/>
        <v>_BAINS</v>
      </c>
      <c r="O3420" s="36" t="s">
        <v>4925</v>
      </c>
      <c r="P3420" s="36" t="s">
        <v>5092</v>
      </c>
      <c r="Q3420" s="36" t="s">
        <v>4934</v>
      </c>
    </row>
    <row r="3421" spans="1:17">
      <c r="A3421" s="36" t="s">
        <v>11419</v>
      </c>
      <c r="B3421" s="36" t="str">
        <f t="shared" si="265"/>
        <v>_10654</v>
      </c>
      <c r="C3421" s="36" t="s">
        <v>5097</v>
      </c>
      <c r="D3421" s="36" t="s">
        <v>4903</v>
      </c>
      <c r="E3421" s="36" t="str">
        <f t="shared" si="266"/>
        <v>_SCHOL</v>
      </c>
      <c r="F3421" s="36" t="s">
        <v>4904</v>
      </c>
      <c r="G3421" s="36" t="s">
        <v>5043</v>
      </c>
      <c r="H3421" s="36" t="str">
        <f t="shared" si="267"/>
        <v>_HAAS3</v>
      </c>
      <c r="I3421" s="36" t="s">
        <v>5044</v>
      </c>
      <c r="J3421" s="36" t="s">
        <v>5045</v>
      </c>
      <c r="K3421" s="36" t="str">
        <f t="shared" si="268"/>
        <v>_BAHSB</v>
      </c>
      <c r="L3421" s="36" t="s">
        <v>5046</v>
      </c>
      <c r="M3421" s="36" t="s">
        <v>5091</v>
      </c>
      <c r="N3421" s="36" t="str">
        <f t="shared" si="269"/>
        <v>_BAINS</v>
      </c>
      <c r="O3421" s="36" t="s">
        <v>4925</v>
      </c>
      <c r="P3421" s="36" t="s">
        <v>5092</v>
      </c>
      <c r="Q3421" s="36" t="s">
        <v>4934</v>
      </c>
    </row>
    <row r="3422" spans="1:17">
      <c r="A3422" s="36" t="s">
        <v>11420</v>
      </c>
      <c r="B3422" s="36" t="str">
        <f t="shared" si="265"/>
        <v>_10206</v>
      </c>
      <c r="C3422" s="36" t="s">
        <v>6940</v>
      </c>
      <c r="D3422" s="36" t="s">
        <v>4903</v>
      </c>
      <c r="E3422" s="36" t="str">
        <f t="shared" si="266"/>
        <v>_SCHOL</v>
      </c>
      <c r="F3422" s="36" t="s">
        <v>4904</v>
      </c>
      <c r="G3422" s="36" t="s">
        <v>5043</v>
      </c>
      <c r="H3422" s="36" t="str">
        <f t="shared" si="267"/>
        <v>_HAAS3</v>
      </c>
      <c r="I3422" s="36" t="s">
        <v>5044</v>
      </c>
      <c r="J3422" s="36" t="s">
        <v>5045</v>
      </c>
      <c r="K3422" s="36" t="str">
        <f t="shared" si="268"/>
        <v>_BAHSB</v>
      </c>
      <c r="L3422" s="36" t="s">
        <v>5046</v>
      </c>
      <c r="M3422" s="36" t="s">
        <v>5091</v>
      </c>
      <c r="N3422" s="36" t="str">
        <f t="shared" si="269"/>
        <v>_BAINS</v>
      </c>
      <c r="O3422" s="36" t="s">
        <v>4925</v>
      </c>
      <c r="P3422" s="36" t="s">
        <v>5098</v>
      </c>
      <c r="Q3422" s="36" t="s">
        <v>6939</v>
      </c>
    </row>
    <row r="3423" spans="1:17">
      <c r="A3423" s="36" t="s">
        <v>11421</v>
      </c>
      <c r="B3423" s="36" t="str">
        <f t="shared" si="265"/>
        <v>_10207</v>
      </c>
      <c r="C3423" s="36" t="s">
        <v>5122</v>
      </c>
      <c r="D3423" s="36" t="s">
        <v>4903</v>
      </c>
      <c r="E3423" s="36" t="str">
        <f t="shared" si="266"/>
        <v>_SCHOL</v>
      </c>
      <c r="F3423" s="36" t="s">
        <v>4904</v>
      </c>
      <c r="G3423" s="36" t="s">
        <v>5043</v>
      </c>
      <c r="H3423" s="36" t="str">
        <f t="shared" si="267"/>
        <v>_HAAS3</v>
      </c>
      <c r="I3423" s="36" t="s">
        <v>5044</v>
      </c>
      <c r="J3423" s="36" t="s">
        <v>5045</v>
      </c>
      <c r="K3423" s="36" t="str">
        <f t="shared" si="268"/>
        <v>_BAHSB</v>
      </c>
      <c r="L3423" s="36" t="s">
        <v>5046</v>
      </c>
      <c r="M3423" s="36" t="s">
        <v>5091</v>
      </c>
      <c r="N3423" s="36" t="str">
        <f t="shared" si="269"/>
        <v>_BAINS</v>
      </c>
      <c r="O3423" s="36" t="s">
        <v>4925</v>
      </c>
      <c r="P3423" s="36" t="s">
        <v>5098</v>
      </c>
      <c r="Q3423" s="36" t="s">
        <v>6939</v>
      </c>
    </row>
    <row r="3424" spans="1:17">
      <c r="A3424" s="36" t="s">
        <v>11422</v>
      </c>
      <c r="B3424" s="36" t="str">
        <f t="shared" si="265"/>
        <v>_10208</v>
      </c>
      <c r="C3424" s="36" t="s">
        <v>5101</v>
      </c>
      <c r="D3424" s="36" t="s">
        <v>4903</v>
      </c>
      <c r="E3424" s="36" t="str">
        <f t="shared" si="266"/>
        <v>_SCHOL</v>
      </c>
      <c r="F3424" s="36" t="s">
        <v>4904</v>
      </c>
      <c r="G3424" s="36" t="s">
        <v>5043</v>
      </c>
      <c r="H3424" s="36" t="str">
        <f t="shared" si="267"/>
        <v>_HAAS3</v>
      </c>
      <c r="I3424" s="36" t="s">
        <v>5044</v>
      </c>
      <c r="J3424" s="36" t="s">
        <v>5045</v>
      </c>
      <c r="K3424" s="36" t="str">
        <f t="shared" si="268"/>
        <v>_BAHSB</v>
      </c>
      <c r="L3424" s="36" t="s">
        <v>5046</v>
      </c>
      <c r="M3424" s="36" t="s">
        <v>5091</v>
      </c>
      <c r="N3424" s="36" t="str">
        <f t="shared" si="269"/>
        <v>_BAINS</v>
      </c>
      <c r="O3424" s="36" t="s">
        <v>4925</v>
      </c>
      <c r="P3424" s="36" t="s">
        <v>5098</v>
      </c>
      <c r="Q3424" s="36" t="s">
        <v>6939</v>
      </c>
    </row>
    <row r="3425" spans="1:17">
      <c r="A3425" s="36" t="s">
        <v>11423</v>
      </c>
      <c r="B3425" s="36" t="str">
        <f t="shared" si="265"/>
        <v>_10219</v>
      </c>
      <c r="C3425" s="36" t="s">
        <v>5099</v>
      </c>
      <c r="D3425" s="36" t="s">
        <v>4903</v>
      </c>
      <c r="E3425" s="36" t="str">
        <f t="shared" si="266"/>
        <v>_SCHOL</v>
      </c>
      <c r="F3425" s="36" t="s">
        <v>4904</v>
      </c>
      <c r="G3425" s="36" t="s">
        <v>5043</v>
      </c>
      <c r="H3425" s="36" t="str">
        <f t="shared" si="267"/>
        <v>_HAAS3</v>
      </c>
      <c r="I3425" s="36" t="s">
        <v>5044</v>
      </c>
      <c r="J3425" s="36" t="s">
        <v>5045</v>
      </c>
      <c r="K3425" s="36" t="str">
        <f t="shared" si="268"/>
        <v>_BAHSB</v>
      </c>
      <c r="L3425" s="36" t="s">
        <v>5046</v>
      </c>
      <c r="M3425" s="36" t="s">
        <v>5091</v>
      </c>
      <c r="N3425" s="36" t="str">
        <f t="shared" si="269"/>
        <v>_BAINS</v>
      </c>
      <c r="O3425" s="36" t="s">
        <v>4925</v>
      </c>
      <c r="P3425" s="36" t="s">
        <v>5098</v>
      </c>
      <c r="Q3425" s="36" t="s">
        <v>6939</v>
      </c>
    </row>
    <row r="3426" spans="1:17">
      <c r="A3426" s="36" t="s">
        <v>11424</v>
      </c>
      <c r="B3426" s="36" t="str">
        <f t="shared" si="265"/>
        <v>_10344</v>
      </c>
      <c r="C3426" s="36" t="s">
        <v>5123</v>
      </c>
      <c r="D3426" s="36" t="s">
        <v>4903</v>
      </c>
      <c r="E3426" s="36" t="str">
        <f t="shared" si="266"/>
        <v>_SCHOL</v>
      </c>
      <c r="F3426" s="36" t="s">
        <v>4904</v>
      </c>
      <c r="G3426" s="36" t="s">
        <v>5043</v>
      </c>
      <c r="H3426" s="36" t="str">
        <f t="shared" si="267"/>
        <v>_HAAS3</v>
      </c>
      <c r="I3426" s="36" t="s">
        <v>5044</v>
      </c>
      <c r="J3426" s="36" t="s">
        <v>5045</v>
      </c>
      <c r="K3426" s="36" t="str">
        <f t="shared" si="268"/>
        <v>_BAHSB</v>
      </c>
      <c r="L3426" s="36" t="s">
        <v>5046</v>
      </c>
      <c r="M3426" s="36" t="s">
        <v>5091</v>
      </c>
      <c r="N3426" s="36" t="str">
        <f t="shared" si="269"/>
        <v>_BAINS</v>
      </c>
      <c r="O3426" s="36" t="s">
        <v>4925</v>
      </c>
      <c r="P3426" s="36" t="s">
        <v>5098</v>
      </c>
      <c r="Q3426" s="36" t="s">
        <v>6939</v>
      </c>
    </row>
    <row r="3427" spans="1:17">
      <c r="A3427" s="36" t="s">
        <v>11425</v>
      </c>
      <c r="B3427" s="36" t="str">
        <f t="shared" si="265"/>
        <v>_10533</v>
      </c>
      <c r="C3427" s="36" t="s">
        <v>5100</v>
      </c>
      <c r="D3427" s="36" t="s">
        <v>4903</v>
      </c>
      <c r="E3427" s="36" t="str">
        <f t="shared" si="266"/>
        <v>_SCHOL</v>
      </c>
      <c r="F3427" s="36" t="s">
        <v>4904</v>
      </c>
      <c r="G3427" s="36" t="s">
        <v>5043</v>
      </c>
      <c r="H3427" s="36" t="str">
        <f t="shared" si="267"/>
        <v>_HAAS3</v>
      </c>
      <c r="I3427" s="36" t="s">
        <v>5044</v>
      </c>
      <c r="J3427" s="36" t="s">
        <v>5045</v>
      </c>
      <c r="K3427" s="36" t="str">
        <f t="shared" si="268"/>
        <v>_BAHSB</v>
      </c>
      <c r="L3427" s="36" t="s">
        <v>5046</v>
      </c>
      <c r="M3427" s="36" t="s">
        <v>5091</v>
      </c>
      <c r="N3427" s="36" t="str">
        <f t="shared" si="269"/>
        <v>_BAINS</v>
      </c>
      <c r="O3427" s="36" t="s">
        <v>4925</v>
      </c>
      <c r="P3427" s="36" t="s">
        <v>5098</v>
      </c>
      <c r="Q3427" s="36" t="s">
        <v>6939</v>
      </c>
    </row>
    <row r="3428" spans="1:17">
      <c r="A3428" s="36" t="s">
        <v>11426</v>
      </c>
      <c r="B3428" s="36" t="str">
        <f t="shared" si="265"/>
        <v>_10275</v>
      </c>
      <c r="C3428" s="36" t="s">
        <v>5104</v>
      </c>
      <c r="D3428" s="36" t="s">
        <v>4903</v>
      </c>
      <c r="E3428" s="36" t="str">
        <f t="shared" si="266"/>
        <v>_SCHOL</v>
      </c>
      <c r="F3428" s="36" t="s">
        <v>4904</v>
      </c>
      <c r="G3428" s="36" t="s">
        <v>5043</v>
      </c>
      <c r="H3428" s="36" t="str">
        <f t="shared" si="267"/>
        <v>_HAAS3</v>
      </c>
      <c r="I3428" s="36" t="s">
        <v>5044</v>
      </c>
      <c r="J3428" s="36" t="s">
        <v>5045</v>
      </c>
      <c r="K3428" s="36" t="str">
        <f t="shared" si="268"/>
        <v>_BAHSB</v>
      </c>
      <c r="L3428" s="36" t="s">
        <v>5046</v>
      </c>
      <c r="M3428" s="36" t="s">
        <v>5091</v>
      </c>
      <c r="N3428" s="36" t="str">
        <f t="shared" si="269"/>
        <v>_BAINS</v>
      </c>
      <c r="O3428" s="36" t="s">
        <v>4925</v>
      </c>
      <c r="P3428" s="36" t="s">
        <v>5102</v>
      </c>
      <c r="Q3428" s="36" t="s">
        <v>5103</v>
      </c>
    </row>
    <row r="3429" spans="1:17">
      <c r="A3429" s="36" t="s">
        <v>11427</v>
      </c>
      <c r="B3429" s="36" t="str">
        <f t="shared" si="265"/>
        <v>_10276</v>
      </c>
      <c r="C3429" s="36" t="s">
        <v>5105</v>
      </c>
      <c r="D3429" s="36" t="s">
        <v>4903</v>
      </c>
      <c r="E3429" s="36" t="str">
        <f t="shared" si="266"/>
        <v>_SCHOL</v>
      </c>
      <c r="F3429" s="36" t="s">
        <v>4904</v>
      </c>
      <c r="G3429" s="36" t="s">
        <v>5043</v>
      </c>
      <c r="H3429" s="36" t="str">
        <f t="shared" si="267"/>
        <v>_HAAS3</v>
      </c>
      <c r="I3429" s="36" t="s">
        <v>5044</v>
      </c>
      <c r="J3429" s="36" t="s">
        <v>5045</v>
      </c>
      <c r="K3429" s="36" t="str">
        <f t="shared" si="268"/>
        <v>_BAHSB</v>
      </c>
      <c r="L3429" s="36" t="s">
        <v>5046</v>
      </c>
      <c r="M3429" s="36" t="s">
        <v>5091</v>
      </c>
      <c r="N3429" s="36" t="str">
        <f t="shared" si="269"/>
        <v>_BAINS</v>
      </c>
      <c r="O3429" s="36" t="s">
        <v>4925</v>
      </c>
      <c r="P3429" s="36" t="s">
        <v>5102</v>
      </c>
      <c r="Q3429" s="36" t="s">
        <v>5103</v>
      </c>
    </row>
    <row r="3430" spans="1:17">
      <c r="A3430" s="36" t="s">
        <v>11428</v>
      </c>
      <c r="B3430" s="36" t="str">
        <f t="shared" si="265"/>
        <v>_10314</v>
      </c>
      <c r="C3430" s="36" t="s">
        <v>5108</v>
      </c>
      <c r="D3430" s="36" t="s">
        <v>4903</v>
      </c>
      <c r="E3430" s="36" t="str">
        <f t="shared" si="266"/>
        <v>_SCHOL</v>
      </c>
      <c r="F3430" s="36" t="s">
        <v>4904</v>
      </c>
      <c r="G3430" s="36" t="s">
        <v>5043</v>
      </c>
      <c r="H3430" s="36" t="str">
        <f t="shared" si="267"/>
        <v>_HAAS3</v>
      </c>
      <c r="I3430" s="36" t="s">
        <v>5044</v>
      </c>
      <c r="J3430" s="36" t="s">
        <v>5045</v>
      </c>
      <c r="K3430" s="36" t="str">
        <f t="shared" si="268"/>
        <v>_BAHSB</v>
      </c>
      <c r="L3430" s="36" t="s">
        <v>5046</v>
      </c>
      <c r="M3430" s="36" t="s">
        <v>5091</v>
      </c>
      <c r="N3430" s="36" t="str">
        <f t="shared" si="269"/>
        <v>_BAINS</v>
      </c>
      <c r="O3430" s="36" t="s">
        <v>4925</v>
      </c>
      <c r="P3430" s="36" t="s">
        <v>5106</v>
      </c>
      <c r="Q3430" s="36" t="s">
        <v>5107</v>
      </c>
    </row>
    <row r="3431" spans="1:17">
      <c r="A3431" s="36" t="s">
        <v>11429</v>
      </c>
      <c r="B3431" s="36" t="str">
        <f t="shared" si="265"/>
        <v>_10249</v>
      </c>
      <c r="C3431" s="36" t="s">
        <v>6941</v>
      </c>
      <c r="D3431" s="36" t="s">
        <v>4903</v>
      </c>
      <c r="E3431" s="36" t="str">
        <f t="shared" si="266"/>
        <v>_SCHOL</v>
      </c>
      <c r="F3431" s="36" t="s">
        <v>4904</v>
      </c>
      <c r="G3431" s="36" t="s">
        <v>5043</v>
      </c>
      <c r="H3431" s="36" t="str">
        <f t="shared" si="267"/>
        <v>_HAAS3</v>
      </c>
      <c r="I3431" s="36" t="s">
        <v>5044</v>
      </c>
      <c r="J3431" s="36" t="s">
        <v>5045</v>
      </c>
      <c r="K3431" s="36" t="str">
        <f t="shared" si="268"/>
        <v>_BAHSB</v>
      </c>
      <c r="L3431" s="36" t="s">
        <v>5046</v>
      </c>
      <c r="M3431" s="36" t="s">
        <v>5091</v>
      </c>
      <c r="N3431" s="36" t="str">
        <f t="shared" si="269"/>
        <v>_BAINS</v>
      </c>
      <c r="O3431" s="36" t="s">
        <v>4925</v>
      </c>
      <c r="P3431" s="36" t="s">
        <v>5109</v>
      </c>
      <c r="Q3431" s="36" t="s">
        <v>5110</v>
      </c>
    </row>
    <row r="3432" spans="1:17">
      <c r="A3432" s="36" t="s">
        <v>11430</v>
      </c>
      <c r="B3432" s="36" t="str">
        <f t="shared" si="265"/>
        <v>_10250</v>
      </c>
      <c r="C3432" s="36" t="s">
        <v>5111</v>
      </c>
      <c r="D3432" s="36" t="s">
        <v>4903</v>
      </c>
      <c r="E3432" s="36" t="str">
        <f t="shared" si="266"/>
        <v>_SCHOL</v>
      </c>
      <c r="F3432" s="36" t="s">
        <v>4904</v>
      </c>
      <c r="G3432" s="36" t="s">
        <v>5043</v>
      </c>
      <c r="H3432" s="36" t="str">
        <f t="shared" si="267"/>
        <v>_HAAS3</v>
      </c>
      <c r="I3432" s="36" t="s">
        <v>5044</v>
      </c>
      <c r="J3432" s="36" t="s">
        <v>5045</v>
      </c>
      <c r="K3432" s="36" t="str">
        <f t="shared" si="268"/>
        <v>_BAHSB</v>
      </c>
      <c r="L3432" s="36" t="s">
        <v>5046</v>
      </c>
      <c r="M3432" s="36" t="s">
        <v>5091</v>
      </c>
      <c r="N3432" s="36" t="str">
        <f t="shared" si="269"/>
        <v>_BAINS</v>
      </c>
      <c r="O3432" s="36" t="s">
        <v>4925</v>
      </c>
      <c r="P3432" s="36" t="s">
        <v>5109</v>
      </c>
      <c r="Q3432" s="36" t="s">
        <v>5110</v>
      </c>
    </row>
    <row r="3433" spans="1:17">
      <c r="A3433" s="36" t="s">
        <v>11431</v>
      </c>
      <c r="B3433" s="36" t="str">
        <f t="shared" si="265"/>
        <v>_10251</v>
      </c>
      <c r="C3433" s="36" t="s">
        <v>5112</v>
      </c>
      <c r="D3433" s="36" t="s">
        <v>4903</v>
      </c>
      <c r="E3433" s="36" t="str">
        <f t="shared" si="266"/>
        <v>_SCHOL</v>
      </c>
      <c r="F3433" s="36" t="s">
        <v>4904</v>
      </c>
      <c r="G3433" s="36" t="s">
        <v>5043</v>
      </c>
      <c r="H3433" s="36" t="str">
        <f t="shared" si="267"/>
        <v>_HAAS3</v>
      </c>
      <c r="I3433" s="36" t="s">
        <v>5044</v>
      </c>
      <c r="J3433" s="36" t="s">
        <v>5045</v>
      </c>
      <c r="K3433" s="36" t="str">
        <f t="shared" si="268"/>
        <v>_BAHSB</v>
      </c>
      <c r="L3433" s="36" t="s">
        <v>5046</v>
      </c>
      <c r="M3433" s="36" t="s">
        <v>5091</v>
      </c>
      <c r="N3433" s="36" t="str">
        <f t="shared" si="269"/>
        <v>_BAINS</v>
      </c>
      <c r="O3433" s="36" t="s">
        <v>4925</v>
      </c>
      <c r="P3433" s="36" t="s">
        <v>5109</v>
      </c>
      <c r="Q3433" s="36" t="s">
        <v>5110</v>
      </c>
    </row>
    <row r="3434" spans="1:17">
      <c r="A3434" s="36" t="s">
        <v>11432</v>
      </c>
      <c r="B3434" s="36" t="str">
        <f t="shared" si="265"/>
        <v>_10437</v>
      </c>
      <c r="C3434" s="36" t="s">
        <v>6942</v>
      </c>
      <c r="D3434" s="36" t="s">
        <v>4903</v>
      </c>
      <c r="E3434" s="36" t="str">
        <f t="shared" si="266"/>
        <v>_SCHOL</v>
      </c>
      <c r="F3434" s="36" t="s">
        <v>4904</v>
      </c>
      <c r="G3434" s="36" t="s">
        <v>5043</v>
      </c>
      <c r="H3434" s="36" t="str">
        <f t="shared" si="267"/>
        <v>_HAAS3</v>
      </c>
      <c r="I3434" s="36" t="s">
        <v>5044</v>
      </c>
      <c r="J3434" s="36" t="s">
        <v>5045</v>
      </c>
      <c r="K3434" s="36" t="str">
        <f t="shared" si="268"/>
        <v>_BAHSB</v>
      </c>
      <c r="L3434" s="36" t="s">
        <v>5046</v>
      </c>
      <c r="M3434" s="36" t="s">
        <v>5091</v>
      </c>
      <c r="N3434" s="36" t="str">
        <f t="shared" si="269"/>
        <v>_BAINS</v>
      </c>
      <c r="O3434" s="36" t="s">
        <v>4925</v>
      </c>
      <c r="P3434" s="36" t="s">
        <v>5109</v>
      </c>
      <c r="Q3434" s="36" t="s">
        <v>5110</v>
      </c>
    </row>
    <row r="3435" spans="1:17">
      <c r="A3435" s="36" t="s">
        <v>11433</v>
      </c>
      <c r="B3435" s="36" t="str">
        <f t="shared" si="265"/>
        <v>_10286</v>
      </c>
      <c r="C3435" s="36" t="s">
        <v>5117</v>
      </c>
      <c r="D3435" s="36" t="s">
        <v>4903</v>
      </c>
      <c r="E3435" s="36" t="str">
        <f t="shared" si="266"/>
        <v>_SCHOL</v>
      </c>
      <c r="F3435" s="36" t="s">
        <v>4904</v>
      </c>
      <c r="G3435" s="36" t="s">
        <v>5043</v>
      </c>
      <c r="H3435" s="36" t="str">
        <f t="shared" si="267"/>
        <v>_HAAS3</v>
      </c>
      <c r="I3435" s="36" t="s">
        <v>5044</v>
      </c>
      <c r="J3435" s="36" t="s">
        <v>5045</v>
      </c>
      <c r="K3435" s="36" t="str">
        <f t="shared" si="268"/>
        <v>_BAHSB</v>
      </c>
      <c r="L3435" s="36" t="s">
        <v>5046</v>
      </c>
      <c r="M3435" s="36" t="s">
        <v>5091</v>
      </c>
      <c r="N3435" s="36" t="str">
        <f t="shared" si="269"/>
        <v>_BAINS</v>
      </c>
      <c r="O3435" s="36" t="s">
        <v>4925</v>
      </c>
      <c r="P3435" s="36" t="s">
        <v>5115</v>
      </c>
      <c r="Q3435" s="36" t="s">
        <v>5116</v>
      </c>
    </row>
    <row r="3436" spans="1:17">
      <c r="A3436" s="36" t="s">
        <v>11434</v>
      </c>
      <c r="B3436" s="36" t="str">
        <f t="shared" si="265"/>
        <v>_10292</v>
      </c>
      <c r="C3436" s="36" t="s">
        <v>5118</v>
      </c>
      <c r="D3436" s="36" t="s">
        <v>4903</v>
      </c>
      <c r="E3436" s="36" t="str">
        <f t="shared" si="266"/>
        <v>_SCHOL</v>
      </c>
      <c r="F3436" s="36" t="s">
        <v>4904</v>
      </c>
      <c r="G3436" s="36" t="s">
        <v>5043</v>
      </c>
      <c r="H3436" s="36" t="str">
        <f t="shared" si="267"/>
        <v>_HAAS3</v>
      </c>
      <c r="I3436" s="36" t="s">
        <v>5044</v>
      </c>
      <c r="J3436" s="36" t="s">
        <v>5045</v>
      </c>
      <c r="K3436" s="36" t="str">
        <f t="shared" si="268"/>
        <v>_BAHSB</v>
      </c>
      <c r="L3436" s="36" t="s">
        <v>5046</v>
      </c>
      <c r="M3436" s="36" t="s">
        <v>5091</v>
      </c>
      <c r="N3436" s="36" t="str">
        <f t="shared" si="269"/>
        <v>_BAINS</v>
      </c>
      <c r="O3436" s="36" t="s">
        <v>4925</v>
      </c>
      <c r="P3436" s="36" t="s">
        <v>5115</v>
      </c>
      <c r="Q3436" s="36" t="s">
        <v>5116</v>
      </c>
    </row>
    <row r="3437" spans="1:17">
      <c r="A3437" s="36" t="s">
        <v>11435</v>
      </c>
      <c r="B3437" s="36" t="str">
        <f t="shared" si="265"/>
        <v>_10293</v>
      </c>
      <c r="C3437" s="36" t="s">
        <v>5119</v>
      </c>
      <c r="D3437" s="36" t="s">
        <v>4903</v>
      </c>
      <c r="E3437" s="36" t="str">
        <f t="shared" si="266"/>
        <v>_SCHOL</v>
      </c>
      <c r="F3437" s="36" t="s">
        <v>4904</v>
      </c>
      <c r="G3437" s="36" t="s">
        <v>5043</v>
      </c>
      <c r="H3437" s="36" t="str">
        <f t="shared" si="267"/>
        <v>_HAAS3</v>
      </c>
      <c r="I3437" s="36" t="s">
        <v>5044</v>
      </c>
      <c r="J3437" s="36" t="s">
        <v>5045</v>
      </c>
      <c r="K3437" s="36" t="str">
        <f t="shared" si="268"/>
        <v>_BAHSB</v>
      </c>
      <c r="L3437" s="36" t="s">
        <v>5046</v>
      </c>
      <c r="M3437" s="36" t="s">
        <v>5091</v>
      </c>
      <c r="N3437" s="36" t="str">
        <f t="shared" si="269"/>
        <v>_BAINS</v>
      </c>
      <c r="O3437" s="36" t="s">
        <v>4925</v>
      </c>
      <c r="P3437" s="36" t="s">
        <v>5115</v>
      </c>
      <c r="Q3437" s="36" t="s">
        <v>5116</v>
      </c>
    </row>
    <row r="3438" spans="1:17">
      <c r="A3438" s="36" t="s">
        <v>11436</v>
      </c>
      <c r="B3438" s="36" t="str">
        <f t="shared" si="265"/>
        <v>_10294</v>
      </c>
      <c r="C3438" s="36" t="s">
        <v>7051</v>
      </c>
      <c r="D3438" s="36" t="s">
        <v>4903</v>
      </c>
      <c r="E3438" s="36" t="str">
        <f t="shared" si="266"/>
        <v>_SCHOL</v>
      </c>
      <c r="F3438" s="36" t="s">
        <v>4904</v>
      </c>
      <c r="G3438" s="36" t="s">
        <v>5043</v>
      </c>
      <c r="H3438" s="36" t="str">
        <f t="shared" si="267"/>
        <v>_HAAS3</v>
      </c>
      <c r="I3438" s="36" t="s">
        <v>5044</v>
      </c>
      <c r="J3438" s="36" t="s">
        <v>5045</v>
      </c>
      <c r="K3438" s="36" t="str">
        <f t="shared" si="268"/>
        <v>_BAHSB</v>
      </c>
      <c r="L3438" s="36" t="s">
        <v>5046</v>
      </c>
      <c r="M3438" s="36" t="s">
        <v>5091</v>
      </c>
      <c r="N3438" s="36" t="str">
        <f t="shared" si="269"/>
        <v>_BAINS</v>
      </c>
      <c r="O3438" s="36" t="s">
        <v>4925</v>
      </c>
      <c r="P3438" s="36" t="s">
        <v>5115</v>
      </c>
      <c r="Q3438" s="36" t="s">
        <v>5116</v>
      </c>
    </row>
    <row r="3439" spans="1:17">
      <c r="A3439" s="36" t="s">
        <v>11437</v>
      </c>
      <c r="B3439" s="36" t="str">
        <f t="shared" si="265"/>
        <v>_10295</v>
      </c>
      <c r="C3439" s="36" t="s">
        <v>7510</v>
      </c>
      <c r="D3439" s="36" t="s">
        <v>4903</v>
      </c>
      <c r="E3439" s="36" t="str">
        <f t="shared" si="266"/>
        <v>_SCHOL</v>
      </c>
      <c r="F3439" s="36" t="s">
        <v>4904</v>
      </c>
      <c r="G3439" s="36" t="s">
        <v>5043</v>
      </c>
      <c r="H3439" s="36" t="str">
        <f t="shared" si="267"/>
        <v>_HAAS3</v>
      </c>
      <c r="I3439" s="36" t="s">
        <v>5044</v>
      </c>
      <c r="J3439" s="36" t="s">
        <v>5045</v>
      </c>
      <c r="K3439" s="36" t="str">
        <f t="shared" si="268"/>
        <v>_BAHSB</v>
      </c>
      <c r="L3439" s="36" t="s">
        <v>5046</v>
      </c>
      <c r="M3439" s="36" t="s">
        <v>5091</v>
      </c>
      <c r="N3439" s="36" t="str">
        <f t="shared" si="269"/>
        <v>_BAINS</v>
      </c>
      <c r="O3439" s="36" t="s">
        <v>4925</v>
      </c>
      <c r="P3439" s="36" t="s">
        <v>5115</v>
      </c>
      <c r="Q3439" s="36" t="s">
        <v>5116</v>
      </c>
    </row>
    <row r="3440" spans="1:17">
      <c r="A3440" s="36" t="s">
        <v>11438</v>
      </c>
      <c r="B3440" s="36" t="str">
        <f t="shared" si="265"/>
        <v>_10649</v>
      </c>
      <c r="C3440" s="36" t="s">
        <v>5120</v>
      </c>
      <c r="D3440" s="36" t="s">
        <v>4903</v>
      </c>
      <c r="E3440" s="36" t="str">
        <f t="shared" si="266"/>
        <v>_SCHOL</v>
      </c>
      <c r="F3440" s="36" t="s">
        <v>4904</v>
      </c>
      <c r="G3440" s="36" t="s">
        <v>5043</v>
      </c>
      <c r="H3440" s="36" t="str">
        <f t="shared" si="267"/>
        <v>_HAAS3</v>
      </c>
      <c r="I3440" s="36" t="s">
        <v>5044</v>
      </c>
      <c r="J3440" s="36" t="s">
        <v>5045</v>
      </c>
      <c r="K3440" s="36" t="str">
        <f t="shared" si="268"/>
        <v>_BAHSB</v>
      </c>
      <c r="L3440" s="36" t="s">
        <v>5046</v>
      </c>
      <c r="M3440" s="36" t="s">
        <v>5091</v>
      </c>
      <c r="N3440" s="36" t="str">
        <f t="shared" si="269"/>
        <v>_BAINS</v>
      </c>
      <c r="O3440" s="36" t="s">
        <v>4925</v>
      </c>
      <c r="P3440" s="36" t="s">
        <v>5115</v>
      </c>
      <c r="Q3440" s="36" t="s">
        <v>5116</v>
      </c>
    </row>
    <row r="3441" spans="1:17">
      <c r="A3441" s="36" t="s">
        <v>11439</v>
      </c>
      <c r="B3441" s="36" t="str">
        <f t="shared" si="265"/>
        <v>_10210</v>
      </c>
      <c r="C3441" s="36" t="s">
        <v>6944</v>
      </c>
      <c r="D3441" s="36" t="s">
        <v>4903</v>
      </c>
      <c r="E3441" s="36" t="str">
        <f t="shared" si="266"/>
        <v>_SCHOL</v>
      </c>
      <c r="F3441" s="36" t="s">
        <v>4904</v>
      </c>
      <c r="G3441" s="36" t="s">
        <v>5043</v>
      </c>
      <c r="H3441" s="36" t="str">
        <f t="shared" si="267"/>
        <v>_HAAS3</v>
      </c>
      <c r="I3441" s="36" t="s">
        <v>5044</v>
      </c>
      <c r="J3441" s="36" t="s">
        <v>5045</v>
      </c>
      <c r="K3441" s="36" t="str">
        <f t="shared" si="268"/>
        <v>_BAHSB</v>
      </c>
      <c r="L3441" s="36" t="s">
        <v>5046</v>
      </c>
      <c r="M3441" s="36" t="s">
        <v>5091</v>
      </c>
      <c r="N3441" s="36" t="str">
        <f t="shared" si="269"/>
        <v>_BAINS</v>
      </c>
      <c r="O3441" s="36" t="s">
        <v>4925</v>
      </c>
      <c r="P3441" s="36" t="s">
        <v>5124</v>
      </c>
      <c r="Q3441" s="36" t="s">
        <v>6943</v>
      </c>
    </row>
    <row r="3442" spans="1:17">
      <c r="A3442" s="36" t="s">
        <v>11440</v>
      </c>
      <c r="B3442" s="36" t="str">
        <f t="shared" si="265"/>
        <v>_10301</v>
      </c>
      <c r="C3442" s="36" t="s">
        <v>6947</v>
      </c>
      <c r="D3442" s="36" t="s">
        <v>4903</v>
      </c>
      <c r="E3442" s="36" t="str">
        <f t="shared" si="266"/>
        <v>_SCHOL</v>
      </c>
      <c r="F3442" s="36" t="s">
        <v>4904</v>
      </c>
      <c r="G3442" s="36" t="s">
        <v>5043</v>
      </c>
      <c r="H3442" s="36" t="str">
        <f t="shared" si="267"/>
        <v>_HAAS3</v>
      </c>
      <c r="I3442" s="36" t="s">
        <v>5044</v>
      </c>
      <c r="J3442" s="36" t="s">
        <v>5045</v>
      </c>
      <c r="K3442" s="36" t="str">
        <f t="shared" si="268"/>
        <v>_BAHSB</v>
      </c>
      <c r="L3442" s="36" t="s">
        <v>5046</v>
      </c>
      <c r="M3442" s="36" t="s">
        <v>5091</v>
      </c>
      <c r="N3442" s="36" t="str">
        <f t="shared" si="269"/>
        <v>_BAINS</v>
      </c>
      <c r="O3442" s="36" t="s">
        <v>4925</v>
      </c>
      <c r="P3442" s="36" t="s">
        <v>6945</v>
      </c>
      <c r="Q3442" s="36" t="s">
        <v>6946</v>
      </c>
    </row>
    <row r="3443" spans="1:17">
      <c r="A3443" s="36" t="s">
        <v>11441</v>
      </c>
      <c r="B3443" s="36" t="str">
        <f t="shared" si="265"/>
        <v>_10306</v>
      </c>
      <c r="C3443" s="36" t="s">
        <v>5121</v>
      </c>
      <c r="D3443" s="36" t="s">
        <v>4903</v>
      </c>
      <c r="E3443" s="36" t="str">
        <f t="shared" si="266"/>
        <v>_SCHOL</v>
      </c>
      <c r="F3443" s="36" t="s">
        <v>4904</v>
      </c>
      <c r="G3443" s="36" t="s">
        <v>5043</v>
      </c>
      <c r="H3443" s="36" t="str">
        <f t="shared" si="267"/>
        <v>_HAAS3</v>
      </c>
      <c r="I3443" s="36" t="s">
        <v>5044</v>
      </c>
      <c r="J3443" s="36" t="s">
        <v>5045</v>
      </c>
      <c r="K3443" s="36" t="str">
        <f t="shared" si="268"/>
        <v>_BAHSB</v>
      </c>
      <c r="L3443" s="36" t="s">
        <v>5046</v>
      </c>
      <c r="M3443" s="36" t="s">
        <v>5091</v>
      </c>
      <c r="N3443" s="36" t="str">
        <f t="shared" si="269"/>
        <v>_BAINS</v>
      </c>
      <c r="O3443" s="36" t="s">
        <v>4925</v>
      </c>
      <c r="P3443" s="36" t="s">
        <v>6945</v>
      </c>
      <c r="Q3443" s="36" t="s">
        <v>6946</v>
      </c>
    </row>
    <row r="3444" spans="1:17">
      <c r="A3444" s="36" t="s">
        <v>11442</v>
      </c>
      <c r="B3444" s="36" t="str">
        <f t="shared" si="265"/>
        <v>_10318</v>
      </c>
      <c r="C3444" s="36" t="s">
        <v>5113</v>
      </c>
      <c r="D3444" s="36" t="s">
        <v>4903</v>
      </c>
      <c r="E3444" s="36" t="str">
        <f t="shared" si="266"/>
        <v>_SCHOL</v>
      </c>
      <c r="F3444" s="36" t="s">
        <v>4904</v>
      </c>
      <c r="G3444" s="36" t="s">
        <v>5043</v>
      </c>
      <c r="H3444" s="36" t="str">
        <f t="shared" si="267"/>
        <v>_HAAS3</v>
      </c>
      <c r="I3444" s="36" t="s">
        <v>5044</v>
      </c>
      <c r="J3444" s="36" t="s">
        <v>5045</v>
      </c>
      <c r="K3444" s="36" t="str">
        <f t="shared" si="268"/>
        <v>_BAHSB</v>
      </c>
      <c r="L3444" s="36" t="s">
        <v>5046</v>
      </c>
      <c r="M3444" s="36" t="s">
        <v>5091</v>
      </c>
      <c r="N3444" s="36" t="str">
        <f t="shared" si="269"/>
        <v>_BAINS</v>
      </c>
      <c r="O3444" s="36" t="s">
        <v>4925</v>
      </c>
      <c r="P3444" s="36" t="s">
        <v>6945</v>
      </c>
      <c r="Q3444" s="36" t="s">
        <v>6946</v>
      </c>
    </row>
    <row r="3445" spans="1:17">
      <c r="A3445" s="36" t="s">
        <v>11443</v>
      </c>
      <c r="B3445" s="36" t="str">
        <f t="shared" si="265"/>
        <v>_10320</v>
      </c>
      <c r="C3445" s="36" t="s">
        <v>5114</v>
      </c>
      <c r="D3445" s="36" t="s">
        <v>4903</v>
      </c>
      <c r="E3445" s="36" t="str">
        <f t="shared" si="266"/>
        <v>_SCHOL</v>
      </c>
      <c r="F3445" s="36" t="s">
        <v>4904</v>
      </c>
      <c r="G3445" s="36" t="s">
        <v>5043</v>
      </c>
      <c r="H3445" s="36" t="str">
        <f t="shared" si="267"/>
        <v>_HAAS3</v>
      </c>
      <c r="I3445" s="36" t="s">
        <v>5044</v>
      </c>
      <c r="J3445" s="36" t="s">
        <v>5045</v>
      </c>
      <c r="K3445" s="36" t="str">
        <f t="shared" si="268"/>
        <v>_BAHSB</v>
      </c>
      <c r="L3445" s="36" t="s">
        <v>5046</v>
      </c>
      <c r="M3445" s="36" t="s">
        <v>5091</v>
      </c>
      <c r="N3445" s="36" t="str">
        <f t="shared" si="269"/>
        <v>_BAINS</v>
      </c>
      <c r="O3445" s="36" t="s">
        <v>4925</v>
      </c>
      <c r="P3445" s="36" t="s">
        <v>6945</v>
      </c>
      <c r="Q3445" s="36" t="s">
        <v>6946</v>
      </c>
    </row>
    <row r="3446" spans="1:17">
      <c r="A3446" s="36" t="s">
        <v>11444</v>
      </c>
      <c r="B3446" s="36" t="str">
        <f t="shared" si="265"/>
        <v>_10439</v>
      </c>
      <c r="C3446" s="36" t="s">
        <v>6948</v>
      </c>
      <c r="D3446" s="36" t="s">
        <v>4903</v>
      </c>
      <c r="E3446" s="36" t="str">
        <f t="shared" si="266"/>
        <v>_SCHOL</v>
      </c>
      <c r="F3446" s="36" t="s">
        <v>4904</v>
      </c>
      <c r="G3446" s="36" t="s">
        <v>5043</v>
      </c>
      <c r="H3446" s="36" t="str">
        <f t="shared" si="267"/>
        <v>_HAAS3</v>
      </c>
      <c r="I3446" s="36" t="s">
        <v>5044</v>
      </c>
      <c r="J3446" s="36" t="s">
        <v>5045</v>
      </c>
      <c r="K3446" s="36" t="str">
        <f t="shared" si="268"/>
        <v>_BAHSB</v>
      </c>
      <c r="L3446" s="36" t="s">
        <v>5046</v>
      </c>
      <c r="M3446" s="36" t="s">
        <v>5091</v>
      </c>
      <c r="N3446" s="36" t="str">
        <f t="shared" si="269"/>
        <v>_BAINS</v>
      </c>
      <c r="O3446" s="36" t="s">
        <v>4925</v>
      </c>
      <c r="P3446" s="36" t="s">
        <v>6945</v>
      </c>
      <c r="Q3446" s="36" t="s">
        <v>6946</v>
      </c>
    </row>
    <row r="3447" spans="1:17">
      <c r="A3447" s="36" t="s">
        <v>11445</v>
      </c>
      <c r="B3447" s="36" t="str">
        <f t="shared" si="265"/>
        <v>_10440</v>
      </c>
      <c r="C3447" s="36" t="s">
        <v>5125</v>
      </c>
      <c r="D3447" s="36" t="s">
        <v>4903</v>
      </c>
      <c r="E3447" s="36" t="str">
        <f t="shared" si="266"/>
        <v>_SCHOL</v>
      </c>
      <c r="F3447" s="36" t="s">
        <v>4904</v>
      </c>
      <c r="G3447" s="36" t="s">
        <v>5043</v>
      </c>
      <c r="H3447" s="36" t="str">
        <f t="shared" si="267"/>
        <v>_HAAS3</v>
      </c>
      <c r="I3447" s="36" t="s">
        <v>5044</v>
      </c>
      <c r="J3447" s="36" t="s">
        <v>5045</v>
      </c>
      <c r="K3447" s="36" t="str">
        <f t="shared" si="268"/>
        <v>_BAHSB</v>
      </c>
      <c r="L3447" s="36" t="s">
        <v>5046</v>
      </c>
      <c r="M3447" s="36" t="s">
        <v>5091</v>
      </c>
      <c r="N3447" s="36" t="str">
        <f t="shared" si="269"/>
        <v>_BAINS</v>
      </c>
      <c r="O3447" s="36" t="s">
        <v>4925</v>
      </c>
      <c r="P3447" s="36" t="s">
        <v>6945</v>
      </c>
      <c r="Q3447" s="36" t="s">
        <v>6946</v>
      </c>
    </row>
    <row r="3448" spans="1:17">
      <c r="A3448" s="36" t="s">
        <v>11446</v>
      </c>
      <c r="B3448" s="36" t="str">
        <f t="shared" si="265"/>
        <v>_10536</v>
      </c>
      <c r="C3448" s="36" t="s">
        <v>5129</v>
      </c>
      <c r="D3448" s="36" t="s">
        <v>4903</v>
      </c>
      <c r="E3448" s="36" t="str">
        <f t="shared" si="266"/>
        <v>_SCHOL</v>
      </c>
      <c r="F3448" s="36" t="s">
        <v>4904</v>
      </c>
      <c r="G3448" s="36" t="s">
        <v>5043</v>
      </c>
      <c r="H3448" s="36" t="str">
        <f t="shared" si="267"/>
        <v>_HAAS3</v>
      </c>
      <c r="I3448" s="36" t="s">
        <v>5044</v>
      </c>
      <c r="J3448" s="36" t="s">
        <v>5045</v>
      </c>
      <c r="K3448" s="36" t="str">
        <f t="shared" si="268"/>
        <v>_BAHSB</v>
      </c>
      <c r="L3448" s="36" t="s">
        <v>5046</v>
      </c>
      <c r="M3448" s="36" t="s">
        <v>5126</v>
      </c>
      <c r="N3448" s="36" t="str">
        <f t="shared" si="269"/>
        <v>_BARES</v>
      </c>
      <c r="O3448" s="36" t="s">
        <v>4954</v>
      </c>
      <c r="P3448" s="36" t="s">
        <v>5127</v>
      </c>
      <c r="Q3448" s="36" t="s">
        <v>5128</v>
      </c>
    </row>
    <row r="3449" spans="1:17">
      <c r="A3449" s="36" t="s">
        <v>11447</v>
      </c>
      <c r="B3449" s="36" t="str">
        <f t="shared" si="265"/>
        <v>_10633</v>
      </c>
      <c r="C3449" s="36" t="s">
        <v>5130</v>
      </c>
      <c r="D3449" s="36" t="s">
        <v>4903</v>
      </c>
      <c r="E3449" s="36" t="str">
        <f t="shared" si="266"/>
        <v>_SCHOL</v>
      </c>
      <c r="F3449" s="36" t="s">
        <v>4904</v>
      </c>
      <c r="G3449" s="36" t="s">
        <v>5043</v>
      </c>
      <c r="H3449" s="36" t="str">
        <f t="shared" si="267"/>
        <v>_HAAS3</v>
      </c>
      <c r="I3449" s="36" t="s">
        <v>5044</v>
      </c>
      <c r="J3449" s="36" t="s">
        <v>5045</v>
      </c>
      <c r="K3449" s="36" t="str">
        <f t="shared" si="268"/>
        <v>_BAHSB</v>
      </c>
      <c r="L3449" s="36" t="s">
        <v>5046</v>
      </c>
      <c r="M3449" s="36" t="s">
        <v>5126</v>
      </c>
      <c r="N3449" s="36" t="str">
        <f t="shared" si="269"/>
        <v>_BARES</v>
      </c>
      <c r="O3449" s="36" t="s">
        <v>4954</v>
      </c>
      <c r="P3449" s="36" t="s">
        <v>5127</v>
      </c>
      <c r="Q3449" s="36" t="s">
        <v>5128</v>
      </c>
    </row>
    <row r="3450" spans="1:17">
      <c r="A3450" s="36" t="s">
        <v>11448</v>
      </c>
      <c r="B3450" s="36" t="str">
        <f t="shared" si="265"/>
        <v>_10634</v>
      </c>
      <c r="C3450" s="36" t="s">
        <v>5131</v>
      </c>
      <c r="D3450" s="36" t="s">
        <v>4903</v>
      </c>
      <c r="E3450" s="36" t="str">
        <f t="shared" si="266"/>
        <v>_SCHOL</v>
      </c>
      <c r="F3450" s="36" t="s">
        <v>4904</v>
      </c>
      <c r="G3450" s="36" t="s">
        <v>5043</v>
      </c>
      <c r="H3450" s="36" t="str">
        <f t="shared" si="267"/>
        <v>_HAAS3</v>
      </c>
      <c r="I3450" s="36" t="s">
        <v>5044</v>
      </c>
      <c r="J3450" s="36" t="s">
        <v>5045</v>
      </c>
      <c r="K3450" s="36" t="str">
        <f t="shared" si="268"/>
        <v>_BAHSB</v>
      </c>
      <c r="L3450" s="36" t="s">
        <v>5046</v>
      </c>
      <c r="M3450" s="36" t="s">
        <v>5126</v>
      </c>
      <c r="N3450" s="36" t="str">
        <f t="shared" si="269"/>
        <v>_BARES</v>
      </c>
      <c r="O3450" s="36" t="s">
        <v>4954</v>
      </c>
      <c r="P3450" s="36" t="s">
        <v>5127</v>
      </c>
      <c r="Q3450" s="36" t="s">
        <v>5128</v>
      </c>
    </row>
    <row r="3451" spans="1:17">
      <c r="A3451" s="36" t="s">
        <v>11449</v>
      </c>
      <c r="B3451" s="36" t="str">
        <f t="shared" si="265"/>
        <v>_10636</v>
      </c>
      <c r="C3451" s="36" t="s">
        <v>5132</v>
      </c>
      <c r="D3451" s="36" t="s">
        <v>4903</v>
      </c>
      <c r="E3451" s="36" t="str">
        <f t="shared" si="266"/>
        <v>_SCHOL</v>
      </c>
      <c r="F3451" s="36" t="s">
        <v>4904</v>
      </c>
      <c r="G3451" s="36" t="s">
        <v>5043</v>
      </c>
      <c r="H3451" s="36" t="str">
        <f t="shared" si="267"/>
        <v>_HAAS3</v>
      </c>
      <c r="I3451" s="36" t="s">
        <v>5044</v>
      </c>
      <c r="J3451" s="36" t="s">
        <v>5045</v>
      </c>
      <c r="K3451" s="36" t="str">
        <f t="shared" si="268"/>
        <v>_BAHSB</v>
      </c>
      <c r="L3451" s="36" t="s">
        <v>5046</v>
      </c>
      <c r="M3451" s="36" t="s">
        <v>5126</v>
      </c>
      <c r="N3451" s="36" t="str">
        <f t="shared" si="269"/>
        <v>_BARES</v>
      </c>
      <c r="O3451" s="36" t="s">
        <v>4954</v>
      </c>
      <c r="P3451" s="36" t="s">
        <v>5127</v>
      </c>
      <c r="Q3451" s="36" t="s">
        <v>5128</v>
      </c>
    </row>
    <row r="3452" spans="1:17">
      <c r="A3452" s="36" t="s">
        <v>11450</v>
      </c>
      <c r="B3452" s="36" t="str">
        <f t="shared" si="265"/>
        <v>_10639</v>
      </c>
      <c r="C3452" s="36" t="s">
        <v>5133</v>
      </c>
      <c r="D3452" s="36" t="s">
        <v>4903</v>
      </c>
      <c r="E3452" s="36" t="str">
        <f t="shared" si="266"/>
        <v>_SCHOL</v>
      </c>
      <c r="F3452" s="36" t="s">
        <v>4904</v>
      </c>
      <c r="G3452" s="36" t="s">
        <v>5043</v>
      </c>
      <c r="H3452" s="36" t="str">
        <f t="shared" si="267"/>
        <v>_HAAS3</v>
      </c>
      <c r="I3452" s="36" t="s">
        <v>5044</v>
      </c>
      <c r="J3452" s="36" t="s">
        <v>5045</v>
      </c>
      <c r="K3452" s="36" t="str">
        <f t="shared" si="268"/>
        <v>_BAHSB</v>
      </c>
      <c r="L3452" s="36" t="s">
        <v>5046</v>
      </c>
      <c r="M3452" s="36" t="s">
        <v>5126</v>
      </c>
      <c r="N3452" s="36" t="str">
        <f t="shared" si="269"/>
        <v>_BARES</v>
      </c>
      <c r="O3452" s="36" t="s">
        <v>4954</v>
      </c>
      <c r="P3452" s="36" t="s">
        <v>5127</v>
      </c>
      <c r="Q3452" s="36" t="s">
        <v>5128</v>
      </c>
    </row>
    <row r="3453" spans="1:17">
      <c r="A3453" s="36" t="s">
        <v>11451</v>
      </c>
      <c r="B3453" s="36" t="str">
        <f t="shared" si="265"/>
        <v>_10325</v>
      </c>
      <c r="C3453" s="36" t="s">
        <v>5136</v>
      </c>
      <c r="D3453" s="36" t="s">
        <v>4903</v>
      </c>
      <c r="E3453" s="36" t="str">
        <f t="shared" si="266"/>
        <v>_SCHOL</v>
      </c>
      <c r="F3453" s="36" t="s">
        <v>4904</v>
      </c>
      <c r="G3453" s="36" t="s">
        <v>5043</v>
      </c>
      <c r="H3453" s="36" t="str">
        <f t="shared" si="267"/>
        <v>_HAAS3</v>
      </c>
      <c r="I3453" s="36" t="s">
        <v>5044</v>
      </c>
      <c r="J3453" s="36" t="s">
        <v>5045</v>
      </c>
      <c r="K3453" s="36" t="str">
        <f t="shared" si="268"/>
        <v>_BAHSB</v>
      </c>
      <c r="L3453" s="36" t="s">
        <v>5046</v>
      </c>
      <c r="M3453" s="36" t="s">
        <v>5126</v>
      </c>
      <c r="N3453" s="36" t="str">
        <f t="shared" si="269"/>
        <v>_BARES</v>
      </c>
      <c r="O3453" s="36" t="s">
        <v>4954</v>
      </c>
      <c r="P3453" s="36" t="s">
        <v>5134</v>
      </c>
      <c r="Q3453" s="36" t="s">
        <v>5135</v>
      </c>
    </row>
    <row r="3454" spans="1:17">
      <c r="A3454" s="36" t="s">
        <v>11452</v>
      </c>
      <c r="B3454" s="36" t="str">
        <f t="shared" si="265"/>
        <v>_10374</v>
      </c>
      <c r="C3454" s="36" t="s">
        <v>5140</v>
      </c>
      <c r="D3454" s="36" t="s">
        <v>4903</v>
      </c>
      <c r="E3454" s="36" t="str">
        <f t="shared" si="266"/>
        <v>_SCHOL</v>
      </c>
      <c r="F3454" s="36" t="s">
        <v>4904</v>
      </c>
      <c r="G3454" s="36" t="s">
        <v>5043</v>
      </c>
      <c r="H3454" s="36" t="str">
        <f t="shared" si="267"/>
        <v>_HAAS3</v>
      </c>
      <c r="I3454" s="36" t="s">
        <v>5044</v>
      </c>
      <c r="J3454" s="36" t="s">
        <v>5045</v>
      </c>
      <c r="K3454" s="36" t="str">
        <f t="shared" si="268"/>
        <v>_BAHSB</v>
      </c>
      <c r="L3454" s="36" t="s">
        <v>5046</v>
      </c>
      <c r="M3454" s="36" t="s">
        <v>5137</v>
      </c>
      <c r="N3454" s="36" t="str">
        <f t="shared" si="269"/>
        <v>_BASAI</v>
      </c>
      <c r="O3454" s="36" t="s">
        <v>419</v>
      </c>
      <c r="P3454" s="36" t="s">
        <v>5138</v>
      </c>
      <c r="Q3454" s="36" t="s">
        <v>5139</v>
      </c>
    </row>
    <row r="3455" spans="1:17">
      <c r="A3455" s="36" t="s">
        <v>11453</v>
      </c>
      <c r="B3455" s="36" t="str">
        <f t="shared" si="265"/>
        <v>_10540</v>
      </c>
      <c r="C3455" s="36" t="s">
        <v>5141</v>
      </c>
      <c r="D3455" s="36" t="s">
        <v>4903</v>
      </c>
      <c r="E3455" s="36" t="str">
        <f t="shared" si="266"/>
        <v>_SCHOL</v>
      </c>
      <c r="F3455" s="36" t="s">
        <v>4904</v>
      </c>
      <c r="G3455" s="36" t="s">
        <v>5043</v>
      </c>
      <c r="H3455" s="36" t="str">
        <f t="shared" si="267"/>
        <v>_HAAS3</v>
      </c>
      <c r="I3455" s="36" t="s">
        <v>5044</v>
      </c>
      <c r="J3455" s="36" t="s">
        <v>5045</v>
      </c>
      <c r="K3455" s="36" t="str">
        <f t="shared" si="268"/>
        <v>_BAHSB</v>
      </c>
      <c r="L3455" s="36" t="s">
        <v>5046</v>
      </c>
      <c r="M3455" s="36" t="s">
        <v>5137</v>
      </c>
      <c r="N3455" s="36" t="str">
        <f t="shared" si="269"/>
        <v>_BASAI</v>
      </c>
      <c r="O3455" s="36" t="s">
        <v>419</v>
      </c>
      <c r="P3455" s="36" t="s">
        <v>5138</v>
      </c>
      <c r="Q3455" s="36" t="s">
        <v>5139</v>
      </c>
    </row>
    <row r="3456" spans="1:17">
      <c r="A3456" s="36" t="s">
        <v>11454</v>
      </c>
      <c r="B3456" s="36" t="str">
        <f t="shared" si="265"/>
        <v>_10541</v>
      </c>
      <c r="C3456" s="36" t="s">
        <v>5142</v>
      </c>
      <c r="D3456" s="36" t="s">
        <v>4903</v>
      </c>
      <c r="E3456" s="36" t="str">
        <f t="shared" si="266"/>
        <v>_SCHOL</v>
      </c>
      <c r="F3456" s="36" t="s">
        <v>4904</v>
      </c>
      <c r="G3456" s="36" t="s">
        <v>5043</v>
      </c>
      <c r="H3456" s="36" t="str">
        <f t="shared" si="267"/>
        <v>_HAAS3</v>
      </c>
      <c r="I3456" s="36" t="s">
        <v>5044</v>
      </c>
      <c r="J3456" s="36" t="s">
        <v>5045</v>
      </c>
      <c r="K3456" s="36" t="str">
        <f t="shared" si="268"/>
        <v>_BAHSB</v>
      </c>
      <c r="L3456" s="36" t="s">
        <v>5046</v>
      </c>
      <c r="M3456" s="36" t="s">
        <v>5137</v>
      </c>
      <c r="N3456" s="36" t="str">
        <f t="shared" si="269"/>
        <v>_BASAI</v>
      </c>
      <c r="O3456" s="36" t="s">
        <v>419</v>
      </c>
      <c r="P3456" s="36" t="s">
        <v>5138</v>
      </c>
      <c r="Q3456" s="36" t="s">
        <v>5139</v>
      </c>
    </row>
    <row r="3457" spans="1:17">
      <c r="A3457" s="36" t="s">
        <v>11455</v>
      </c>
      <c r="B3457" s="36" t="str">
        <f t="shared" si="265"/>
        <v>_10545</v>
      </c>
      <c r="C3457" s="36" t="s">
        <v>5143</v>
      </c>
      <c r="D3457" s="36" t="s">
        <v>4903</v>
      </c>
      <c r="E3457" s="36" t="str">
        <f t="shared" si="266"/>
        <v>_SCHOL</v>
      </c>
      <c r="F3457" s="36" t="s">
        <v>4904</v>
      </c>
      <c r="G3457" s="36" t="s">
        <v>5043</v>
      </c>
      <c r="H3457" s="36" t="str">
        <f t="shared" si="267"/>
        <v>_HAAS3</v>
      </c>
      <c r="I3457" s="36" t="s">
        <v>5044</v>
      </c>
      <c r="J3457" s="36" t="s">
        <v>5045</v>
      </c>
      <c r="K3457" s="36" t="str">
        <f t="shared" si="268"/>
        <v>_BAHSB</v>
      </c>
      <c r="L3457" s="36" t="s">
        <v>5046</v>
      </c>
      <c r="M3457" s="36" t="s">
        <v>5137</v>
      </c>
      <c r="N3457" s="36" t="str">
        <f t="shared" si="269"/>
        <v>_BASAI</v>
      </c>
      <c r="O3457" s="36" t="s">
        <v>419</v>
      </c>
      <c r="P3457" s="36" t="s">
        <v>5138</v>
      </c>
      <c r="Q3457" s="36" t="s">
        <v>5139</v>
      </c>
    </row>
    <row r="3458" spans="1:17">
      <c r="A3458" s="36" t="s">
        <v>11456</v>
      </c>
      <c r="B3458" s="36" t="str">
        <f t="shared" si="265"/>
        <v>_10176</v>
      </c>
      <c r="C3458" s="36" t="s">
        <v>5146</v>
      </c>
      <c r="D3458" s="36" t="s">
        <v>4903</v>
      </c>
      <c r="E3458" s="36" t="str">
        <f t="shared" si="266"/>
        <v>_SCHOL</v>
      </c>
      <c r="F3458" s="36" t="s">
        <v>4904</v>
      </c>
      <c r="G3458" s="36" t="s">
        <v>5043</v>
      </c>
      <c r="H3458" s="36" t="str">
        <f t="shared" si="267"/>
        <v>_HAAS3</v>
      </c>
      <c r="I3458" s="36" t="s">
        <v>5044</v>
      </c>
      <c r="J3458" s="36" t="s">
        <v>5045</v>
      </c>
      <c r="K3458" s="36" t="str">
        <f t="shared" si="268"/>
        <v>_BAHSB</v>
      </c>
      <c r="L3458" s="36" t="s">
        <v>5046</v>
      </c>
      <c r="M3458" s="36" t="s">
        <v>5137</v>
      </c>
      <c r="N3458" s="36" t="str">
        <f t="shared" si="269"/>
        <v>_BASAI</v>
      </c>
      <c r="O3458" s="36" t="s">
        <v>419</v>
      </c>
      <c r="P3458" s="36" t="s">
        <v>5144</v>
      </c>
      <c r="Q3458" s="36" t="s">
        <v>5145</v>
      </c>
    </row>
    <row r="3459" spans="1:17">
      <c r="A3459" s="36" t="s">
        <v>11457</v>
      </c>
      <c r="B3459" s="36" t="str">
        <f t="shared" si="265"/>
        <v>_10196</v>
      </c>
      <c r="C3459" s="36" t="s">
        <v>6949</v>
      </c>
      <c r="D3459" s="36" t="s">
        <v>4903</v>
      </c>
      <c r="E3459" s="36" t="str">
        <f t="shared" si="266"/>
        <v>_SCHOL</v>
      </c>
      <c r="F3459" s="36" t="s">
        <v>4904</v>
      </c>
      <c r="G3459" s="36" t="s">
        <v>5043</v>
      </c>
      <c r="H3459" s="36" t="str">
        <f t="shared" si="267"/>
        <v>_HAAS3</v>
      </c>
      <c r="I3459" s="36" t="s">
        <v>5044</v>
      </c>
      <c r="J3459" s="36" t="s">
        <v>5045</v>
      </c>
      <c r="K3459" s="36" t="str">
        <f t="shared" si="268"/>
        <v>_BAHSB</v>
      </c>
      <c r="L3459" s="36" t="s">
        <v>5046</v>
      </c>
      <c r="M3459" s="36" t="s">
        <v>5137</v>
      </c>
      <c r="N3459" s="36" t="str">
        <f t="shared" si="269"/>
        <v>_BASAI</v>
      </c>
      <c r="O3459" s="36" t="s">
        <v>419</v>
      </c>
      <c r="P3459" s="36" t="s">
        <v>5144</v>
      </c>
      <c r="Q3459" s="36" t="s">
        <v>5145</v>
      </c>
    </row>
    <row r="3460" spans="1:17">
      <c r="A3460" s="36" t="s">
        <v>11458</v>
      </c>
      <c r="B3460" s="36" t="str">
        <f t="shared" ref="B3460:B3523" si="270">"_"&amp;A3460</f>
        <v>_10373</v>
      </c>
      <c r="C3460" s="36" t="s">
        <v>5081</v>
      </c>
      <c r="D3460" s="36" t="s">
        <v>4903</v>
      </c>
      <c r="E3460" s="36" t="str">
        <f t="shared" ref="E3460:E3523" si="271">"_"&amp;D3460</f>
        <v>_SCHOL</v>
      </c>
      <c r="F3460" s="36" t="s">
        <v>4904</v>
      </c>
      <c r="G3460" s="36" t="s">
        <v>5043</v>
      </c>
      <c r="H3460" s="36" t="str">
        <f t="shared" ref="H3460:H3523" si="272">"_"&amp;G3460</f>
        <v>_HAAS3</v>
      </c>
      <c r="I3460" s="36" t="s">
        <v>5044</v>
      </c>
      <c r="J3460" s="36" t="s">
        <v>5045</v>
      </c>
      <c r="K3460" s="36" t="str">
        <f t="shared" ref="K3460:K3523" si="273">"_"&amp;J3460</f>
        <v>_BAHSB</v>
      </c>
      <c r="L3460" s="36" t="s">
        <v>5046</v>
      </c>
      <c r="M3460" s="36" t="s">
        <v>5137</v>
      </c>
      <c r="N3460" s="36" t="str">
        <f t="shared" ref="N3460:N3523" si="274">"_"&amp;M3460</f>
        <v>_BASAI</v>
      </c>
      <c r="O3460" s="36" t="s">
        <v>419</v>
      </c>
      <c r="P3460" s="36" t="s">
        <v>5144</v>
      </c>
      <c r="Q3460" s="36" t="s">
        <v>5145</v>
      </c>
    </row>
    <row r="3461" spans="1:17">
      <c r="A3461" s="36" t="s">
        <v>11459</v>
      </c>
      <c r="B3461" s="36" t="str">
        <f t="shared" si="270"/>
        <v>_10375</v>
      </c>
      <c r="C3461" s="36" t="s">
        <v>6950</v>
      </c>
      <c r="D3461" s="36" t="s">
        <v>4903</v>
      </c>
      <c r="E3461" s="36" t="str">
        <f t="shared" si="271"/>
        <v>_SCHOL</v>
      </c>
      <c r="F3461" s="36" t="s">
        <v>4904</v>
      </c>
      <c r="G3461" s="36" t="s">
        <v>5043</v>
      </c>
      <c r="H3461" s="36" t="str">
        <f t="shared" si="272"/>
        <v>_HAAS3</v>
      </c>
      <c r="I3461" s="36" t="s">
        <v>5044</v>
      </c>
      <c r="J3461" s="36" t="s">
        <v>5045</v>
      </c>
      <c r="K3461" s="36" t="str">
        <f t="shared" si="273"/>
        <v>_BAHSB</v>
      </c>
      <c r="L3461" s="36" t="s">
        <v>5046</v>
      </c>
      <c r="M3461" s="36" t="s">
        <v>5137</v>
      </c>
      <c r="N3461" s="36" t="str">
        <f t="shared" si="274"/>
        <v>_BASAI</v>
      </c>
      <c r="O3461" s="36" t="s">
        <v>419</v>
      </c>
      <c r="P3461" s="36" t="s">
        <v>5144</v>
      </c>
      <c r="Q3461" s="36" t="s">
        <v>5145</v>
      </c>
    </row>
    <row r="3462" spans="1:17">
      <c r="A3462" s="36" t="s">
        <v>11460</v>
      </c>
      <c r="B3462" s="36" t="str">
        <f t="shared" si="270"/>
        <v>_10376</v>
      </c>
      <c r="C3462" s="36" t="s">
        <v>5151</v>
      </c>
      <c r="D3462" s="36" t="s">
        <v>4903</v>
      </c>
      <c r="E3462" s="36" t="str">
        <f t="shared" si="271"/>
        <v>_SCHOL</v>
      </c>
      <c r="F3462" s="36" t="s">
        <v>4904</v>
      </c>
      <c r="G3462" s="36" t="s">
        <v>5043</v>
      </c>
      <c r="H3462" s="36" t="str">
        <f t="shared" si="272"/>
        <v>_HAAS3</v>
      </c>
      <c r="I3462" s="36" t="s">
        <v>5044</v>
      </c>
      <c r="J3462" s="36" t="s">
        <v>5045</v>
      </c>
      <c r="K3462" s="36" t="str">
        <f t="shared" si="273"/>
        <v>_BAHSB</v>
      </c>
      <c r="L3462" s="36" t="s">
        <v>5046</v>
      </c>
      <c r="M3462" s="36" t="s">
        <v>5137</v>
      </c>
      <c r="N3462" s="36" t="str">
        <f t="shared" si="274"/>
        <v>_BASAI</v>
      </c>
      <c r="O3462" s="36" t="s">
        <v>419</v>
      </c>
      <c r="P3462" s="36" t="s">
        <v>5144</v>
      </c>
      <c r="Q3462" s="36" t="s">
        <v>5145</v>
      </c>
    </row>
    <row r="3463" spans="1:17">
      <c r="A3463" s="36" t="s">
        <v>11461</v>
      </c>
      <c r="B3463" s="36" t="str">
        <f t="shared" si="270"/>
        <v>_10521</v>
      </c>
      <c r="C3463" s="36" t="s">
        <v>5147</v>
      </c>
      <c r="D3463" s="36" t="s">
        <v>4903</v>
      </c>
      <c r="E3463" s="36" t="str">
        <f t="shared" si="271"/>
        <v>_SCHOL</v>
      </c>
      <c r="F3463" s="36" t="s">
        <v>4904</v>
      </c>
      <c r="G3463" s="36" t="s">
        <v>5043</v>
      </c>
      <c r="H3463" s="36" t="str">
        <f t="shared" si="272"/>
        <v>_HAAS3</v>
      </c>
      <c r="I3463" s="36" t="s">
        <v>5044</v>
      </c>
      <c r="J3463" s="36" t="s">
        <v>5045</v>
      </c>
      <c r="K3463" s="36" t="str">
        <f t="shared" si="273"/>
        <v>_BAHSB</v>
      </c>
      <c r="L3463" s="36" t="s">
        <v>5046</v>
      </c>
      <c r="M3463" s="36" t="s">
        <v>5137</v>
      </c>
      <c r="N3463" s="36" t="str">
        <f t="shared" si="274"/>
        <v>_BASAI</v>
      </c>
      <c r="O3463" s="36" t="s">
        <v>419</v>
      </c>
      <c r="P3463" s="36" t="s">
        <v>5144</v>
      </c>
      <c r="Q3463" s="36" t="s">
        <v>5145</v>
      </c>
    </row>
    <row r="3464" spans="1:17">
      <c r="A3464" s="36" t="s">
        <v>11462</v>
      </c>
      <c r="B3464" s="36" t="str">
        <f t="shared" si="270"/>
        <v>_10569</v>
      </c>
      <c r="C3464" s="36" t="s">
        <v>5164</v>
      </c>
      <c r="D3464" s="36" t="s">
        <v>4903</v>
      </c>
      <c r="E3464" s="36" t="str">
        <f t="shared" si="271"/>
        <v>_SCHOL</v>
      </c>
      <c r="F3464" s="36" t="s">
        <v>4904</v>
      </c>
      <c r="G3464" s="36" t="s">
        <v>5043</v>
      </c>
      <c r="H3464" s="36" t="str">
        <f t="shared" si="272"/>
        <v>_HAAS3</v>
      </c>
      <c r="I3464" s="36" t="s">
        <v>5044</v>
      </c>
      <c r="J3464" s="36" t="s">
        <v>5045</v>
      </c>
      <c r="K3464" s="36" t="str">
        <f t="shared" si="273"/>
        <v>_BAHSB</v>
      </c>
      <c r="L3464" s="36" t="s">
        <v>5046</v>
      </c>
      <c r="M3464" s="36" t="s">
        <v>5137</v>
      </c>
      <c r="N3464" s="36" t="str">
        <f t="shared" si="274"/>
        <v>_BASAI</v>
      </c>
      <c r="O3464" s="36" t="s">
        <v>419</v>
      </c>
      <c r="P3464" s="36" t="s">
        <v>5144</v>
      </c>
      <c r="Q3464" s="36" t="s">
        <v>5145</v>
      </c>
    </row>
    <row r="3465" spans="1:17">
      <c r="A3465" s="36" t="s">
        <v>11463</v>
      </c>
      <c r="B3465" s="36" t="str">
        <f t="shared" si="270"/>
        <v>_10582</v>
      </c>
      <c r="C3465" s="36" t="s">
        <v>6951</v>
      </c>
      <c r="D3465" s="36" t="s">
        <v>4903</v>
      </c>
      <c r="E3465" s="36" t="str">
        <f t="shared" si="271"/>
        <v>_SCHOL</v>
      </c>
      <c r="F3465" s="36" t="s">
        <v>4904</v>
      </c>
      <c r="G3465" s="36" t="s">
        <v>5043</v>
      </c>
      <c r="H3465" s="36" t="str">
        <f t="shared" si="272"/>
        <v>_HAAS3</v>
      </c>
      <c r="I3465" s="36" t="s">
        <v>5044</v>
      </c>
      <c r="J3465" s="36" t="s">
        <v>5045</v>
      </c>
      <c r="K3465" s="36" t="str">
        <f t="shared" si="273"/>
        <v>_BAHSB</v>
      </c>
      <c r="L3465" s="36" t="s">
        <v>5046</v>
      </c>
      <c r="M3465" s="36" t="s">
        <v>5137</v>
      </c>
      <c r="N3465" s="36" t="str">
        <f t="shared" si="274"/>
        <v>_BASAI</v>
      </c>
      <c r="O3465" s="36" t="s">
        <v>419</v>
      </c>
      <c r="P3465" s="36" t="s">
        <v>5144</v>
      </c>
      <c r="Q3465" s="36" t="s">
        <v>5145</v>
      </c>
    </row>
    <row r="3466" spans="1:17">
      <c r="A3466" s="36" t="s">
        <v>11464</v>
      </c>
      <c r="B3466" s="36" t="str">
        <f t="shared" si="270"/>
        <v>_10583</v>
      </c>
      <c r="C3466" s="36" t="s">
        <v>6952</v>
      </c>
      <c r="D3466" s="36" t="s">
        <v>4903</v>
      </c>
      <c r="E3466" s="36" t="str">
        <f t="shared" si="271"/>
        <v>_SCHOL</v>
      </c>
      <c r="F3466" s="36" t="s">
        <v>4904</v>
      </c>
      <c r="G3466" s="36" t="s">
        <v>5043</v>
      </c>
      <c r="H3466" s="36" t="str">
        <f t="shared" si="272"/>
        <v>_HAAS3</v>
      </c>
      <c r="I3466" s="36" t="s">
        <v>5044</v>
      </c>
      <c r="J3466" s="36" t="s">
        <v>5045</v>
      </c>
      <c r="K3466" s="36" t="str">
        <f t="shared" si="273"/>
        <v>_BAHSB</v>
      </c>
      <c r="L3466" s="36" t="s">
        <v>5046</v>
      </c>
      <c r="M3466" s="36" t="s">
        <v>5137</v>
      </c>
      <c r="N3466" s="36" t="str">
        <f t="shared" si="274"/>
        <v>_BASAI</v>
      </c>
      <c r="O3466" s="36" t="s">
        <v>419</v>
      </c>
      <c r="P3466" s="36" t="s">
        <v>5144</v>
      </c>
      <c r="Q3466" s="36" t="s">
        <v>5145</v>
      </c>
    </row>
    <row r="3467" spans="1:17">
      <c r="A3467" s="36" t="s">
        <v>11465</v>
      </c>
      <c r="B3467" s="36" t="str">
        <f t="shared" si="270"/>
        <v>_10584</v>
      </c>
      <c r="C3467" s="36" t="s">
        <v>5148</v>
      </c>
      <c r="D3467" s="36" t="s">
        <v>4903</v>
      </c>
      <c r="E3467" s="36" t="str">
        <f t="shared" si="271"/>
        <v>_SCHOL</v>
      </c>
      <c r="F3467" s="36" t="s">
        <v>4904</v>
      </c>
      <c r="G3467" s="36" t="s">
        <v>5043</v>
      </c>
      <c r="H3467" s="36" t="str">
        <f t="shared" si="272"/>
        <v>_HAAS3</v>
      </c>
      <c r="I3467" s="36" t="s">
        <v>5044</v>
      </c>
      <c r="J3467" s="36" t="s">
        <v>5045</v>
      </c>
      <c r="K3467" s="36" t="str">
        <f t="shared" si="273"/>
        <v>_BAHSB</v>
      </c>
      <c r="L3467" s="36" t="s">
        <v>5046</v>
      </c>
      <c r="M3467" s="36" t="s">
        <v>5137</v>
      </c>
      <c r="N3467" s="36" t="str">
        <f t="shared" si="274"/>
        <v>_BASAI</v>
      </c>
      <c r="O3467" s="36" t="s">
        <v>419</v>
      </c>
      <c r="P3467" s="36" t="s">
        <v>5144</v>
      </c>
      <c r="Q3467" s="36" t="s">
        <v>5145</v>
      </c>
    </row>
    <row r="3468" spans="1:17">
      <c r="A3468" s="36" t="s">
        <v>11466</v>
      </c>
      <c r="B3468" s="36" t="str">
        <f t="shared" si="270"/>
        <v>_10587</v>
      </c>
      <c r="C3468" s="36" t="s">
        <v>5149</v>
      </c>
      <c r="D3468" s="36" t="s">
        <v>4903</v>
      </c>
      <c r="E3468" s="36" t="str">
        <f t="shared" si="271"/>
        <v>_SCHOL</v>
      </c>
      <c r="F3468" s="36" t="s">
        <v>4904</v>
      </c>
      <c r="G3468" s="36" t="s">
        <v>5043</v>
      </c>
      <c r="H3468" s="36" t="str">
        <f t="shared" si="272"/>
        <v>_HAAS3</v>
      </c>
      <c r="I3468" s="36" t="s">
        <v>5044</v>
      </c>
      <c r="J3468" s="36" t="s">
        <v>5045</v>
      </c>
      <c r="K3468" s="36" t="str">
        <f t="shared" si="273"/>
        <v>_BAHSB</v>
      </c>
      <c r="L3468" s="36" t="s">
        <v>5046</v>
      </c>
      <c r="M3468" s="36" t="s">
        <v>5137</v>
      </c>
      <c r="N3468" s="36" t="str">
        <f t="shared" si="274"/>
        <v>_BASAI</v>
      </c>
      <c r="O3468" s="36" t="s">
        <v>419</v>
      </c>
      <c r="P3468" s="36" t="s">
        <v>5144</v>
      </c>
      <c r="Q3468" s="36" t="s">
        <v>5145</v>
      </c>
    </row>
    <row r="3469" spans="1:17">
      <c r="A3469" s="36" t="s">
        <v>11467</v>
      </c>
      <c r="B3469" s="36" t="str">
        <f t="shared" si="270"/>
        <v>_10362</v>
      </c>
      <c r="C3469" s="36" t="s">
        <v>6953</v>
      </c>
      <c r="D3469" s="36" t="s">
        <v>4903</v>
      </c>
      <c r="E3469" s="36" t="str">
        <f t="shared" si="271"/>
        <v>_SCHOL</v>
      </c>
      <c r="F3469" s="36" t="s">
        <v>4904</v>
      </c>
      <c r="G3469" s="36" t="s">
        <v>5043</v>
      </c>
      <c r="H3469" s="36" t="str">
        <f t="shared" si="272"/>
        <v>_HAAS3</v>
      </c>
      <c r="I3469" s="36" t="s">
        <v>5044</v>
      </c>
      <c r="J3469" s="36" t="s">
        <v>5045</v>
      </c>
      <c r="K3469" s="36" t="str">
        <f t="shared" si="273"/>
        <v>_BAHSB</v>
      </c>
      <c r="L3469" s="36" t="s">
        <v>5046</v>
      </c>
      <c r="M3469" s="36" t="s">
        <v>5137</v>
      </c>
      <c r="N3469" s="36" t="str">
        <f t="shared" si="274"/>
        <v>_BASAI</v>
      </c>
      <c r="O3469" s="36" t="s">
        <v>419</v>
      </c>
      <c r="P3469" s="36" t="s">
        <v>5152</v>
      </c>
      <c r="Q3469" s="36" t="s">
        <v>214</v>
      </c>
    </row>
    <row r="3470" spans="1:17">
      <c r="A3470" s="36" t="s">
        <v>11468</v>
      </c>
      <c r="B3470" s="36" t="str">
        <f t="shared" si="270"/>
        <v>_10364</v>
      </c>
      <c r="C3470" s="36" t="s">
        <v>5173</v>
      </c>
      <c r="D3470" s="36" t="s">
        <v>4903</v>
      </c>
      <c r="E3470" s="36" t="str">
        <f t="shared" si="271"/>
        <v>_SCHOL</v>
      </c>
      <c r="F3470" s="36" t="s">
        <v>4904</v>
      </c>
      <c r="G3470" s="36" t="s">
        <v>5043</v>
      </c>
      <c r="H3470" s="36" t="str">
        <f t="shared" si="272"/>
        <v>_HAAS3</v>
      </c>
      <c r="I3470" s="36" t="s">
        <v>5044</v>
      </c>
      <c r="J3470" s="36" t="s">
        <v>5045</v>
      </c>
      <c r="K3470" s="36" t="str">
        <f t="shared" si="273"/>
        <v>_BAHSB</v>
      </c>
      <c r="L3470" s="36" t="s">
        <v>5046</v>
      </c>
      <c r="M3470" s="36" t="s">
        <v>5137</v>
      </c>
      <c r="N3470" s="36" t="str">
        <f t="shared" si="274"/>
        <v>_BASAI</v>
      </c>
      <c r="O3470" s="36" t="s">
        <v>419</v>
      </c>
      <c r="P3470" s="36" t="s">
        <v>5152</v>
      </c>
      <c r="Q3470" s="36" t="s">
        <v>214</v>
      </c>
    </row>
    <row r="3471" spans="1:17">
      <c r="A3471" s="36" t="s">
        <v>11469</v>
      </c>
      <c r="B3471" s="36" t="str">
        <f t="shared" si="270"/>
        <v>_10395</v>
      </c>
      <c r="C3471" s="36" t="s">
        <v>5154</v>
      </c>
      <c r="D3471" s="36" t="s">
        <v>4903</v>
      </c>
      <c r="E3471" s="36" t="str">
        <f t="shared" si="271"/>
        <v>_SCHOL</v>
      </c>
      <c r="F3471" s="36" t="s">
        <v>4904</v>
      </c>
      <c r="G3471" s="36" t="s">
        <v>5043</v>
      </c>
      <c r="H3471" s="36" t="str">
        <f t="shared" si="272"/>
        <v>_HAAS3</v>
      </c>
      <c r="I3471" s="36" t="s">
        <v>5044</v>
      </c>
      <c r="J3471" s="36" t="s">
        <v>5045</v>
      </c>
      <c r="K3471" s="36" t="str">
        <f t="shared" si="273"/>
        <v>_BAHSB</v>
      </c>
      <c r="L3471" s="36" t="s">
        <v>5046</v>
      </c>
      <c r="M3471" s="36" t="s">
        <v>5137</v>
      </c>
      <c r="N3471" s="36" t="str">
        <f t="shared" si="274"/>
        <v>_BASAI</v>
      </c>
      <c r="O3471" s="36" t="s">
        <v>419</v>
      </c>
      <c r="P3471" s="36" t="s">
        <v>5153</v>
      </c>
      <c r="Q3471" s="36" t="s">
        <v>6954</v>
      </c>
    </row>
    <row r="3472" spans="1:17">
      <c r="A3472" s="36" t="s">
        <v>11470</v>
      </c>
      <c r="B3472" s="36" t="str">
        <f t="shared" si="270"/>
        <v>_10406</v>
      </c>
      <c r="C3472" s="36" t="s">
        <v>5155</v>
      </c>
      <c r="D3472" s="36" t="s">
        <v>4903</v>
      </c>
      <c r="E3472" s="36" t="str">
        <f t="shared" si="271"/>
        <v>_SCHOL</v>
      </c>
      <c r="F3472" s="36" t="s">
        <v>4904</v>
      </c>
      <c r="G3472" s="36" t="s">
        <v>5043</v>
      </c>
      <c r="H3472" s="36" t="str">
        <f t="shared" si="272"/>
        <v>_HAAS3</v>
      </c>
      <c r="I3472" s="36" t="s">
        <v>5044</v>
      </c>
      <c r="J3472" s="36" t="s">
        <v>5045</v>
      </c>
      <c r="K3472" s="36" t="str">
        <f t="shared" si="273"/>
        <v>_BAHSB</v>
      </c>
      <c r="L3472" s="36" t="s">
        <v>5046</v>
      </c>
      <c r="M3472" s="36" t="s">
        <v>5137</v>
      </c>
      <c r="N3472" s="36" t="str">
        <f t="shared" si="274"/>
        <v>_BASAI</v>
      </c>
      <c r="O3472" s="36" t="s">
        <v>419</v>
      </c>
      <c r="P3472" s="36" t="s">
        <v>5153</v>
      </c>
      <c r="Q3472" s="36" t="s">
        <v>6954</v>
      </c>
    </row>
    <row r="3473" spans="1:17">
      <c r="A3473" s="36" t="s">
        <v>11471</v>
      </c>
      <c r="B3473" s="36" t="str">
        <f t="shared" si="270"/>
        <v>_10407</v>
      </c>
      <c r="C3473" s="36" t="s">
        <v>5156</v>
      </c>
      <c r="D3473" s="36" t="s">
        <v>4903</v>
      </c>
      <c r="E3473" s="36" t="str">
        <f t="shared" si="271"/>
        <v>_SCHOL</v>
      </c>
      <c r="F3473" s="36" t="s">
        <v>4904</v>
      </c>
      <c r="G3473" s="36" t="s">
        <v>5043</v>
      </c>
      <c r="H3473" s="36" t="str">
        <f t="shared" si="272"/>
        <v>_HAAS3</v>
      </c>
      <c r="I3473" s="36" t="s">
        <v>5044</v>
      </c>
      <c r="J3473" s="36" t="s">
        <v>5045</v>
      </c>
      <c r="K3473" s="36" t="str">
        <f t="shared" si="273"/>
        <v>_BAHSB</v>
      </c>
      <c r="L3473" s="36" t="s">
        <v>5046</v>
      </c>
      <c r="M3473" s="36" t="s">
        <v>5137</v>
      </c>
      <c r="N3473" s="36" t="str">
        <f t="shared" si="274"/>
        <v>_BASAI</v>
      </c>
      <c r="O3473" s="36" t="s">
        <v>419</v>
      </c>
      <c r="P3473" s="36" t="s">
        <v>5153</v>
      </c>
      <c r="Q3473" s="36" t="s">
        <v>6954</v>
      </c>
    </row>
    <row r="3474" spans="1:17">
      <c r="A3474" s="36" t="s">
        <v>11472</v>
      </c>
      <c r="B3474" s="36" t="str">
        <f t="shared" si="270"/>
        <v>_10408</v>
      </c>
      <c r="C3474" s="36" t="s">
        <v>5157</v>
      </c>
      <c r="D3474" s="36" t="s">
        <v>4903</v>
      </c>
      <c r="E3474" s="36" t="str">
        <f t="shared" si="271"/>
        <v>_SCHOL</v>
      </c>
      <c r="F3474" s="36" t="s">
        <v>4904</v>
      </c>
      <c r="G3474" s="36" t="s">
        <v>5043</v>
      </c>
      <c r="H3474" s="36" t="str">
        <f t="shared" si="272"/>
        <v>_HAAS3</v>
      </c>
      <c r="I3474" s="36" t="s">
        <v>5044</v>
      </c>
      <c r="J3474" s="36" t="s">
        <v>5045</v>
      </c>
      <c r="K3474" s="36" t="str">
        <f t="shared" si="273"/>
        <v>_BAHSB</v>
      </c>
      <c r="L3474" s="36" t="s">
        <v>5046</v>
      </c>
      <c r="M3474" s="36" t="s">
        <v>5137</v>
      </c>
      <c r="N3474" s="36" t="str">
        <f t="shared" si="274"/>
        <v>_BASAI</v>
      </c>
      <c r="O3474" s="36" t="s">
        <v>419</v>
      </c>
      <c r="P3474" s="36" t="s">
        <v>5153</v>
      </c>
      <c r="Q3474" s="36" t="s">
        <v>6954</v>
      </c>
    </row>
    <row r="3475" spans="1:17">
      <c r="A3475" s="36" t="s">
        <v>11473</v>
      </c>
      <c r="B3475" s="36" t="str">
        <f t="shared" si="270"/>
        <v>_10409</v>
      </c>
      <c r="C3475" s="36" t="s">
        <v>5158</v>
      </c>
      <c r="D3475" s="36" t="s">
        <v>4903</v>
      </c>
      <c r="E3475" s="36" t="str">
        <f t="shared" si="271"/>
        <v>_SCHOL</v>
      </c>
      <c r="F3475" s="36" t="s">
        <v>4904</v>
      </c>
      <c r="G3475" s="36" t="s">
        <v>5043</v>
      </c>
      <c r="H3475" s="36" t="str">
        <f t="shared" si="272"/>
        <v>_HAAS3</v>
      </c>
      <c r="I3475" s="36" t="s">
        <v>5044</v>
      </c>
      <c r="J3475" s="36" t="s">
        <v>5045</v>
      </c>
      <c r="K3475" s="36" t="str">
        <f t="shared" si="273"/>
        <v>_BAHSB</v>
      </c>
      <c r="L3475" s="36" t="s">
        <v>5046</v>
      </c>
      <c r="M3475" s="36" t="s">
        <v>5137</v>
      </c>
      <c r="N3475" s="36" t="str">
        <f t="shared" si="274"/>
        <v>_BASAI</v>
      </c>
      <c r="O3475" s="36" t="s">
        <v>419</v>
      </c>
      <c r="P3475" s="36" t="s">
        <v>5153</v>
      </c>
      <c r="Q3475" s="36" t="s">
        <v>6954</v>
      </c>
    </row>
    <row r="3476" spans="1:17">
      <c r="A3476" s="36" t="s">
        <v>11474</v>
      </c>
      <c r="B3476" s="36" t="str">
        <f t="shared" si="270"/>
        <v>_10410</v>
      </c>
      <c r="C3476" s="36" t="s">
        <v>5159</v>
      </c>
      <c r="D3476" s="36" t="s">
        <v>4903</v>
      </c>
      <c r="E3476" s="36" t="str">
        <f t="shared" si="271"/>
        <v>_SCHOL</v>
      </c>
      <c r="F3476" s="36" t="s">
        <v>4904</v>
      </c>
      <c r="G3476" s="36" t="s">
        <v>5043</v>
      </c>
      <c r="H3476" s="36" t="str">
        <f t="shared" si="272"/>
        <v>_HAAS3</v>
      </c>
      <c r="I3476" s="36" t="s">
        <v>5044</v>
      </c>
      <c r="J3476" s="36" t="s">
        <v>5045</v>
      </c>
      <c r="K3476" s="36" t="str">
        <f t="shared" si="273"/>
        <v>_BAHSB</v>
      </c>
      <c r="L3476" s="36" t="s">
        <v>5046</v>
      </c>
      <c r="M3476" s="36" t="s">
        <v>5137</v>
      </c>
      <c r="N3476" s="36" t="str">
        <f t="shared" si="274"/>
        <v>_BASAI</v>
      </c>
      <c r="O3476" s="36" t="s">
        <v>419</v>
      </c>
      <c r="P3476" s="36" t="s">
        <v>5153</v>
      </c>
      <c r="Q3476" s="36" t="s">
        <v>6954</v>
      </c>
    </row>
    <row r="3477" spans="1:17">
      <c r="A3477" s="36" t="s">
        <v>11475</v>
      </c>
      <c r="B3477" s="36" t="str">
        <f t="shared" si="270"/>
        <v>_10411</v>
      </c>
      <c r="C3477" s="36" t="s">
        <v>5160</v>
      </c>
      <c r="D3477" s="36" t="s">
        <v>4903</v>
      </c>
      <c r="E3477" s="36" t="str">
        <f t="shared" si="271"/>
        <v>_SCHOL</v>
      </c>
      <c r="F3477" s="36" t="s">
        <v>4904</v>
      </c>
      <c r="G3477" s="36" t="s">
        <v>5043</v>
      </c>
      <c r="H3477" s="36" t="str">
        <f t="shared" si="272"/>
        <v>_HAAS3</v>
      </c>
      <c r="I3477" s="36" t="s">
        <v>5044</v>
      </c>
      <c r="J3477" s="36" t="s">
        <v>5045</v>
      </c>
      <c r="K3477" s="36" t="str">
        <f t="shared" si="273"/>
        <v>_BAHSB</v>
      </c>
      <c r="L3477" s="36" t="s">
        <v>5046</v>
      </c>
      <c r="M3477" s="36" t="s">
        <v>5137</v>
      </c>
      <c r="N3477" s="36" t="str">
        <f t="shared" si="274"/>
        <v>_BASAI</v>
      </c>
      <c r="O3477" s="36" t="s">
        <v>419</v>
      </c>
      <c r="P3477" s="36" t="s">
        <v>5153</v>
      </c>
      <c r="Q3477" s="36" t="s">
        <v>6954</v>
      </c>
    </row>
    <row r="3478" spans="1:17">
      <c r="A3478" s="36" t="s">
        <v>11476</v>
      </c>
      <c r="B3478" s="36" t="str">
        <f t="shared" si="270"/>
        <v>_10412</v>
      </c>
      <c r="C3478" s="36" t="s">
        <v>5161</v>
      </c>
      <c r="D3478" s="36" t="s">
        <v>4903</v>
      </c>
      <c r="E3478" s="36" t="str">
        <f t="shared" si="271"/>
        <v>_SCHOL</v>
      </c>
      <c r="F3478" s="36" t="s">
        <v>4904</v>
      </c>
      <c r="G3478" s="36" t="s">
        <v>5043</v>
      </c>
      <c r="H3478" s="36" t="str">
        <f t="shared" si="272"/>
        <v>_HAAS3</v>
      </c>
      <c r="I3478" s="36" t="s">
        <v>5044</v>
      </c>
      <c r="J3478" s="36" t="s">
        <v>5045</v>
      </c>
      <c r="K3478" s="36" t="str">
        <f t="shared" si="273"/>
        <v>_BAHSB</v>
      </c>
      <c r="L3478" s="36" t="s">
        <v>5046</v>
      </c>
      <c r="M3478" s="36" t="s">
        <v>5137</v>
      </c>
      <c r="N3478" s="36" t="str">
        <f t="shared" si="274"/>
        <v>_BASAI</v>
      </c>
      <c r="O3478" s="36" t="s">
        <v>419</v>
      </c>
      <c r="P3478" s="36" t="s">
        <v>5153</v>
      </c>
      <c r="Q3478" s="36" t="s">
        <v>6954</v>
      </c>
    </row>
    <row r="3479" spans="1:17">
      <c r="A3479" s="36" t="s">
        <v>11477</v>
      </c>
      <c r="B3479" s="36" t="str">
        <f t="shared" si="270"/>
        <v>_10413</v>
      </c>
      <c r="C3479" s="36" t="s">
        <v>6955</v>
      </c>
      <c r="D3479" s="36" t="s">
        <v>4903</v>
      </c>
      <c r="E3479" s="36" t="str">
        <f t="shared" si="271"/>
        <v>_SCHOL</v>
      </c>
      <c r="F3479" s="36" t="s">
        <v>4904</v>
      </c>
      <c r="G3479" s="36" t="s">
        <v>5043</v>
      </c>
      <c r="H3479" s="36" t="str">
        <f t="shared" si="272"/>
        <v>_HAAS3</v>
      </c>
      <c r="I3479" s="36" t="s">
        <v>5044</v>
      </c>
      <c r="J3479" s="36" t="s">
        <v>5045</v>
      </c>
      <c r="K3479" s="36" t="str">
        <f t="shared" si="273"/>
        <v>_BAHSB</v>
      </c>
      <c r="L3479" s="36" t="s">
        <v>5046</v>
      </c>
      <c r="M3479" s="36" t="s">
        <v>5137</v>
      </c>
      <c r="N3479" s="36" t="str">
        <f t="shared" si="274"/>
        <v>_BASAI</v>
      </c>
      <c r="O3479" s="36" t="s">
        <v>419</v>
      </c>
      <c r="P3479" s="36" t="s">
        <v>5153</v>
      </c>
      <c r="Q3479" s="36" t="s">
        <v>6954</v>
      </c>
    </row>
    <row r="3480" spans="1:17">
      <c r="A3480" s="36" t="s">
        <v>11478</v>
      </c>
      <c r="B3480" s="36" t="str">
        <f t="shared" si="270"/>
        <v>_10414</v>
      </c>
      <c r="C3480" s="36" t="s">
        <v>5162</v>
      </c>
      <c r="D3480" s="36" t="s">
        <v>4903</v>
      </c>
      <c r="E3480" s="36" t="str">
        <f t="shared" si="271"/>
        <v>_SCHOL</v>
      </c>
      <c r="F3480" s="36" t="s">
        <v>4904</v>
      </c>
      <c r="G3480" s="36" t="s">
        <v>5043</v>
      </c>
      <c r="H3480" s="36" t="str">
        <f t="shared" si="272"/>
        <v>_HAAS3</v>
      </c>
      <c r="I3480" s="36" t="s">
        <v>5044</v>
      </c>
      <c r="J3480" s="36" t="s">
        <v>5045</v>
      </c>
      <c r="K3480" s="36" t="str">
        <f t="shared" si="273"/>
        <v>_BAHSB</v>
      </c>
      <c r="L3480" s="36" t="s">
        <v>5046</v>
      </c>
      <c r="M3480" s="36" t="s">
        <v>5137</v>
      </c>
      <c r="N3480" s="36" t="str">
        <f t="shared" si="274"/>
        <v>_BASAI</v>
      </c>
      <c r="O3480" s="36" t="s">
        <v>419</v>
      </c>
      <c r="P3480" s="36" t="s">
        <v>5153</v>
      </c>
      <c r="Q3480" s="36" t="s">
        <v>6954</v>
      </c>
    </row>
    <row r="3481" spans="1:17">
      <c r="A3481" s="36" t="s">
        <v>11479</v>
      </c>
      <c r="B3481" s="36" t="str">
        <f t="shared" si="270"/>
        <v>_10415</v>
      </c>
      <c r="C3481" s="36" t="s">
        <v>5163</v>
      </c>
      <c r="D3481" s="36" t="s">
        <v>4903</v>
      </c>
      <c r="E3481" s="36" t="str">
        <f t="shared" si="271"/>
        <v>_SCHOL</v>
      </c>
      <c r="F3481" s="36" t="s">
        <v>4904</v>
      </c>
      <c r="G3481" s="36" t="s">
        <v>5043</v>
      </c>
      <c r="H3481" s="36" t="str">
        <f t="shared" si="272"/>
        <v>_HAAS3</v>
      </c>
      <c r="I3481" s="36" t="s">
        <v>5044</v>
      </c>
      <c r="J3481" s="36" t="s">
        <v>5045</v>
      </c>
      <c r="K3481" s="36" t="str">
        <f t="shared" si="273"/>
        <v>_BAHSB</v>
      </c>
      <c r="L3481" s="36" t="s">
        <v>5046</v>
      </c>
      <c r="M3481" s="36" t="s">
        <v>5137</v>
      </c>
      <c r="N3481" s="36" t="str">
        <f t="shared" si="274"/>
        <v>_BASAI</v>
      </c>
      <c r="O3481" s="36" t="s">
        <v>419</v>
      </c>
      <c r="P3481" s="36" t="s">
        <v>5153</v>
      </c>
      <c r="Q3481" s="36" t="s">
        <v>6954</v>
      </c>
    </row>
    <row r="3482" spans="1:17">
      <c r="A3482" s="36" t="s">
        <v>11480</v>
      </c>
      <c r="B3482" s="36" t="str">
        <f t="shared" si="270"/>
        <v>_10416</v>
      </c>
      <c r="C3482" s="36" t="s">
        <v>6956</v>
      </c>
      <c r="D3482" s="36" t="s">
        <v>4903</v>
      </c>
      <c r="E3482" s="36" t="str">
        <f t="shared" si="271"/>
        <v>_SCHOL</v>
      </c>
      <c r="F3482" s="36" t="s">
        <v>4904</v>
      </c>
      <c r="G3482" s="36" t="s">
        <v>5043</v>
      </c>
      <c r="H3482" s="36" t="str">
        <f t="shared" si="272"/>
        <v>_HAAS3</v>
      </c>
      <c r="I3482" s="36" t="s">
        <v>5044</v>
      </c>
      <c r="J3482" s="36" t="s">
        <v>5045</v>
      </c>
      <c r="K3482" s="36" t="str">
        <f t="shared" si="273"/>
        <v>_BAHSB</v>
      </c>
      <c r="L3482" s="36" t="s">
        <v>5046</v>
      </c>
      <c r="M3482" s="36" t="s">
        <v>5137</v>
      </c>
      <c r="N3482" s="36" t="str">
        <f t="shared" si="274"/>
        <v>_BASAI</v>
      </c>
      <c r="O3482" s="36" t="s">
        <v>419</v>
      </c>
      <c r="P3482" s="36" t="s">
        <v>5153</v>
      </c>
      <c r="Q3482" s="36" t="s">
        <v>6954</v>
      </c>
    </row>
    <row r="3483" spans="1:17">
      <c r="A3483" s="36" t="s">
        <v>11481</v>
      </c>
      <c r="B3483" s="36" t="str">
        <f t="shared" si="270"/>
        <v>_10417</v>
      </c>
      <c r="C3483" s="36" t="s">
        <v>6957</v>
      </c>
      <c r="D3483" s="36" t="s">
        <v>4903</v>
      </c>
      <c r="E3483" s="36" t="str">
        <f t="shared" si="271"/>
        <v>_SCHOL</v>
      </c>
      <c r="F3483" s="36" t="s">
        <v>4904</v>
      </c>
      <c r="G3483" s="36" t="s">
        <v>5043</v>
      </c>
      <c r="H3483" s="36" t="str">
        <f t="shared" si="272"/>
        <v>_HAAS3</v>
      </c>
      <c r="I3483" s="36" t="s">
        <v>5044</v>
      </c>
      <c r="J3483" s="36" t="s">
        <v>5045</v>
      </c>
      <c r="K3483" s="36" t="str">
        <f t="shared" si="273"/>
        <v>_BAHSB</v>
      </c>
      <c r="L3483" s="36" t="s">
        <v>5046</v>
      </c>
      <c r="M3483" s="36" t="s">
        <v>5137</v>
      </c>
      <c r="N3483" s="36" t="str">
        <f t="shared" si="274"/>
        <v>_BASAI</v>
      </c>
      <c r="O3483" s="36" t="s">
        <v>419</v>
      </c>
      <c r="P3483" s="36" t="s">
        <v>5153</v>
      </c>
      <c r="Q3483" s="36" t="s">
        <v>6954</v>
      </c>
    </row>
    <row r="3484" spans="1:17">
      <c r="A3484" s="36" t="s">
        <v>11482</v>
      </c>
      <c r="B3484" s="36" t="str">
        <f t="shared" si="270"/>
        <v>_10189</v>
      </c>
      <c r="C3484" s="36" t="s">
        <v>5150</v>
      </c>
      <c r="D3484" s="36" t="s">
        <v>4903</v>
      </c>
      <c r="E3484" s="36" t="str">
        <f t="shared" si="271"/>
        <v>_SCHOL</v>
      </c>
      <c r="F3484" s="36" t="s">
        <v>4904</v>
      </c>
      <c r="G3484" s="36" t="s">
        <v>5043</v>
      </c>
      <c r="H3484" s="36" t="str">
        <f t="shared" si="272"/>
        <v>_HAAS3</v>
      </c>
      <c r="I3484" s="36" t="s">
        <v>5044</v>
      </c>
      <c r="J3484" s="36" t="s">
        <v>5045</v>
      </c>
      <c r="K3484" s="36" t="str">
        <f t="shared" si="273"/>
        <v>_BAHSB</v>
      </c>
      <c r="L3484" s="36" t="s">
        <v>5046</v>
      </c>
      <c r="M3484" s="36" t="s">
        <v>5137</v>
      </c>
      <c r="N3484" s="36" t="str">
        <f t="shared" si="274"/>
        <v>_BASAI</v>
      </c>
      <c r="O3484" s="36" t="s">
        <v>419</v>
      </c>
      <c r="P3484" s="36" t="s">
        <v>5165</v>
      </c>
      <c r="Q3484" s="36" t="s">
        <v>6958</v>
      </c>
    </row>
    <row r="3485" spans="1:17">
      <c r="A3485" s="36" t="s">
        <v>11483</v>
      </c>
      <c r="B3485" s="36" t="str">
        <f t="shared" si="270"/>
        <v>_10367</v>
      </c>
      <c r="C3485" s="36" t="s">
        <v>5166</v>
      </c>
      <c r="D3485" s="36" t="s">
        <v>4903</v>
      </c>
      <c r="E3485" s="36" t="str">
        <f t="shared" si="271"/>
        <v>_SCHOL</v>
      </c>
      <c r="F3485" s="36" t="s">
        <v>4904</v>
      </c>
      <c r="G3485" s="36" t="s">
        <v>5043</v>
      </c>
      <c r="H3485" s="36" t="str">
        <f t="shared" si="272"/>
        <v>_HAAS3</v>
      </c>
      <c r="I3485" s="36" t="s">
        <v>5044</v>
      </c>
      <c r="J3485" s="36" t="s">
        <v>5045</v>
      </c>
      <c r="K3485" s="36" t="str">
        <f t="shared" si="273"/>
        <v>_BAHSB</v>
      </c>
      <c r="L3485" s="36" t="s">
        <v>5046</v>
      </c>
      <c r="M3485" s="36" t="s">
        <v>5137</v>
      </c>
      <c r="N3485" s="36" t="str">
        <f t="shared" si="274"/>
        <v>_BASAI</v>
      </c>
      <c r="O3485" s="36" t="s">
        <v>419</v>
      </c>
      <c r="P3485" s="36" t="s">
        <v>5165</v>
      </c>
      <c r="Q3485" s="36" t="s">
        <v>6958</v>
      </c>
    </row>
    <row r="3486" spans="1:17">
      <c r="A3486" s="36" t="s">
        <v>11484</v>
      </c>
      <c r="B3486" s="36" t="str">
        <f t="shared" si="270"/>
        <v>_10368</v>
      </c>
      <c r="C3486" s="36" t="s">
        <v>5167</v>
      </c>
      <c r="D3486" s="36" t="s">
        <v>4903</v>
      </c>
      <c r="E3486" s="36" t="str">
        <f t="shared" si="271"/>
        <v>_SCHOL</v>
      </c>
      <c r="F3486" s="36" t="s">
        <v>4904</v>
      </c>
      <c r="G3486" s="36" t="s">
        <v>5043</v>
      </c>
      <c r="H3486" s="36" t="str">
        <f t="shared" si="272"/>
        <v>_HAAS3</v>
      </c>
      <c r="I3486" s="36" t="s">
        <v>5044</v>
      </c>
      <c r="J3486" s="36" t="s">
        <v>5045</v>
      </c>
      <c r="K3486" s="36" t="str">
        <f t="shared" si="273"/>
        <v>_BAHSB</v>
      </c>
      <c r="L3486" s="36" t="s">
        <v>5046</v>
      </c>
      <c r="M3486" s="36" t="s">
        <v>5137</v>
      </c>
      <c r="N3486" s="36" t="str">
        <f t="shared" si="274"/>
        <v>_BASAI</v>
      </c>
      <c r="O3486" s="36" t="s">
        <v>419</v>
      </c>
      <c r="P3486" s="36" t="s">
        <v>5165</v>
      </c>
      <c r="Q3486" s="36" t="s">
        <v>6958</v>
      </c>
    </row>
    <row r="3487" spans="1:17">
      <c r="A3487" s="36" t="s">
        <v>11485</v>
      </c>
      <c r="B3487" s="36" t="str">
        <f t="shared" si="270"/>
        <v>_10369</v>
      </c>
      <c r="C3487" s="36" t="s">
        <v>5168</v>
      </c>
      <c r="D3487" s="36" t="s">
        <v>4903</v>
      </c>
      <c r="E3487" s="36" t="str">
        <f t="shared" si="271"/>
        <v>_SCHOL</v>
      </c>
      <c r="F3487" s="36" t="s">
        <v>4904</v>
      </c>
      <c r="G3487" s="36" t="s">
        <v>5043</v>
      </c>
      <c r="H3487" s="36" t="str">
        <f t="shared" si="272"/>
        <v>_HAAS3</v>
      </c>
      <c r="I3487" s="36" t="s">
        <v>5044</v>
      </c>
      <c r="J3487" s="36" t="s">
        <v>5045</v>
      </c>
      <c r="K3487" s="36" t="str">
        <f t="shared" si="273"/>
        <v>_BAHSB</v>
      </c>
      <c r="L3487" s="36" t="s">
        <v>5046</v>
      </c>
      <c r="M3487" s="36" t="s">
        <v>5137</v>
      </c>
      <c r="N3487" s="36" t="str">
        <f t="shared" si="274"/>
        <v>_BASAI</v>
      </c>
      <c r="O3487" s="36" t="s">
        <v>419</v>
      </c>
      <c r="P3487" s="36" t="s">
        <v>5165</v>
      </c>
      <c r="Q3487" s="36" t="s">
        <v>6958</v>
      </c>
    </row>
    <row r="3488" spans="1:17">
      <c r="A3488" s="36" t="s">
        <v>11486</v>
      </c>
      <c r="B3488" s="36" t="str">
        <f t="shared" si="270"/>
        <v>_10370</v>
      </c>
      <c r="C3488" s="36" t="s">
        <v>5169</v>
      </c>
      <c r="D3488" s="36" t="s">
        <v>4903</v>
      </c>
      <c r="E3488" s="36" t="str">
        <f t="shared" si="271"/>
        <v>_SCHOL</v>
      </c>
      <c r="F3488" s="36" t="s">
        <v>4904</v>
      </c>
      <c r="G3488" s="36" t="s">
        <v>5043</v>
      </c>
      <c r="H3488" s="36" t="str">
        <f t="shared" si="272"/>
        <v>_HAAS3</v>
      </c>
      <c r="I3488" s="36" t="s">
        <v>5044</v>
      </c>
      <c r="J3488" s="36" t="s">
        <v>5045</v>
      </c>
      <c r="K3488" s="36" t="str">
        <f t="shared" si="273"/>
        <v>_BAHSB</v>
      </c>
      <c r="L3488" s="36" t="s">
        <v>5046</v>
      </c>
      <c r="M3488" s="36" t="s">
        <v>5137</v>
      </c>
      <c r="N3488" s="36" t="str">
        <f t="shared" si="274"/>
        <v>_BASAI</v>
      </c>
      <c r="O3488" s="36" t="s">
        <v>419</v>
      </c>
      <c r="P3488" s="36" t="s">
        <v>5165</v>
      </c>
      <c r="Q3488" s="36" t="s">
        <v>6958</v>
      </c>
    </row>
    <row r="3489" spans="1:17">
      <c r="A3489" s="36" t="s">
        <v>11487</v>
      </c>
      <c r="B3489" s="36" t="str">
        <f t="shared" si="270"/>
        <v>_10371</v>
      </c>
      <c r="C3489" s="36" t="s">
        <v>6959</v>
      </c>
      <c r="D3489" s="36" t="s">
        <v>4903</v>
      </c>
      <c r="E3489" s="36" t="str">
        <f t="shared" si="271"/>
        <v>_SCHOL</v>
      </c>
      <c r="F3489" s="36" t="s">
        <v>4904</v>
      </c>
      <c r="G3489" s="36" t="s">
        <v>5043</v>
      </c>
      <c r="H3489" s="36" t="str">
        <f t="shared" si="272"/>
        <v>_HAAS3</v>
      </c>
      <c r="I3489" s="36" t="s">
        <v>5044</v>
      </c>
      <c r="J3489" s="36" t="s">
        <v>5045</v>
      </c>
      <c r="K3489" s="36" t="str">
        <f t="shared" si="273"/>
        <v>_BAHSB</v>
      </c>
      <c r="L3489" s="36" t="s">
        <v>5046</v>
      </c>
      <c r="M3489" s="36" t="s">
        <v>5137</v>
      </c>
      <c r="N3489" s="36" t="str">
        <f t="shared" si="274"/>
        <v>_BASAI</v>
      </c>
      <c r="O3489" s="36" t="s">
        <v>419</v>
      </c>
      <c r="P3489" s="36" t="s">
        <v>5165</v>
      </c>
      <c r="Q3489" s="36" t="s">
        <v>6958</v>
      </c>
    </row>
    <row r="3490" spans="1:17">
      <c r="A3490" s="36" t="s">
        <v>11488</v>
      </c>
      <c r="B3490" s="36" t="str">
        <f t="shared" si="270"/>
        <v>_10377</v>
      </c>
      <c r="C3490" s="36" t="s">
        <v>6960</v>
      </c>
      <c r="D3490" s="36" t="s">
        <v>4903</v>
      </c>
      <c r="E3490" s="36" t="str">
        <f t="shared" si="271"/>
        <v>_SCHOL</v>
      </c>
      <c r="F3490" s="36" t="s">
        <v>4904</v>
      </c>
      <c r="G3490" s="36" t="s">
        <v>5043</v>
      </c>
      <c r="H3490" s="36" t="str">
        <f t="shared" si="272"/>
        <v>_HAAS3</v>
      </c>
      <c r="I3490" s="36" t="s">
        <v>5044</v>
      </c>
      <c r="J3490" s="36" t="s">
        <v>5045</v>
      </c>
      <c r="K3490" s="36" t="str">
        <f t="shared" si="273"/>
        <v>_BAHSB</v>
      </c>
      <c r="L3490" s="36" t="s">
        <v>5046</v>
      </c>
      <c r="M3490" s="36" t="s">
        <v>5137</v>
      </c>
      <c r="N3490" s="36" t="str">
        <f t="shared" si="274"/>
        <v>_BASAI</v>
      </c>
      <c r="O3490" s="36" t="s">
        <v>419</v>
      </c>
      <c r="P3490" s="36" t="s">
        <v>5165</v>
      </c>
      <c r="Q3490" s="36" t="s">
        <v>6958</v>
      </c>
    </row>
    <row r="3491" spans="1:17">
      <c r="A3491" s="36" t="s">
        <v>11489</v>
      </c>
      <c r="B3491" s="36" t="str">
        <f t="shared" si="270"/>
        <v>_10397</v>
      </c>
      <c r="C3491" s="36" t="s">
        <v>6961</v>
      </c>
      <c r="D3491" s="36" t="s">
        <v>4903</v>
      </c>
      <c r="E3491" s="36" t="str">
        <f t="shared" si="271"/>
        <v>_SCHOL</v>
      </c>
      <c r="F3491" s="36" t="s">
        <v>4904</v>
      </c>
      <c r="G3491" s="36" t="s">
        <v>5043</v>
      </c>
      <c r="H3491" s="36" t="str">
        <f t="shared" si="272"/>
        <v>_HAAS3</v>
      </c>
      <c r="I3491" s="36" t="s">
        <v>5044</v>
      </c>
      <c r="J3491" s="36" t="s">
        <v>5045</v>
      </c>
      <c r="K3491" s="36" t="str">
        <f t="shared" si="273"/>
        <v>_BAHSB</v>
      </c>
      <c r="L3491" s="36" t="s">
        <v>5046</v>
      </c>
      <c r="M3491" s="36" t="s">
        <v>5137</v>
      </c>
      <c r="N3491" s="36" t="str">
        <f t="shared" si="274"/>
        <v>_BASAI</v>
      </c>
      <c r="O3491" s="36" t="s">
        <v>419</v>
      </c>
      <c r="P3491" s="36" t="s">
        <v>5165</v>
      </c>
      <c r="Q3491" s="36" t="s">
        <v>6958</v>
      </c>
    </row>
    <row r="3492" spans="1:17">
      <c r="A3492" s="36" t="s">
        <v>11490</v>
      </c>
      <c r="B3492" s="36" t="str">
        <f t="shared" si="270"/>
        <v>_10175</v>
      </c>
      <c r="C3492" s="36" t="s">
        <v>5172</v>
      </c>
      <c r="D3492" s="36" t="s">
        <v>4903</v>
      </c>
      <c r="E3492" s="36" t="str">
        <f t="shared" si="271"/>
        <v>_SCHOL</v>
      </c>
      <c r="F3492" s="36" t="s">
        <v>4904</v>
      </c>
      <c r="G3492" s="36" t="s">
        <v>5043</v>
      </c>
      <c r="H3492" s="36" t="str">
        <f t="shared" si="272"/>
        <v>_HAAS3</v>
      </c>
      <c r="I3492" s="36" t="s">
        <v>5044</v>
      </c>
      <c r="J3492" s="36" t="s">
        <v>5045</v>
      </c>
      <c r="K3492" s="36" t="str">
        <f t="shared" si="273"/>
        <v>_BAHSB</v>
      </c>
      <c r="L3492" s="36" t="s">
        <v>5046</v>
      </c>
      <c r="M3492" s="36" t="s">
        <v>5137</v>
      </c>
      <c r="N3492" s="36" t="str">
        <f t="shared" si="274"/>
        <v>_BASAI</v>
      </c>
      <c r="O3492" s="36" t="s">
        <v>419</v>
      </c>
      <c r="P3492" s="36" t="s">
        <v>5170</v>
      </c>
      <c r="Q3492" s="36" t="s">
        <v>5171</v>
      </c>
    </row>
    <row r="3493" spans="1:17">
      <c r="A3493" s="36" t="s">
        <v>11491</v>
      </c>
      <c r="B3493" s="36" t="str">
        <f t="shared" si="270"/>
        <v>_10177</v>
      </c>
      <c r="C3493" s="36" t="s">
        <v>6962</v>
      </c>
      <c r="D3493" s="36" t="s">
        <v>4903</v>
      </c>
      <c r="E3493" s="36" t="str">
        <f t="shared" si="271"/>
        <v>_SCHOL</v>
      </c>
      <c r="F3493" s="36" t="s">
        <v>4904</v>
      </c>
      <c r="G3493" s="36" t="s">
        <v>5043</v>
      </c>
      <c r="H3493" s="36" t="str">
        <f t="shared" si="272"/>
        <v>_HAAS3</v>
      </c>
      <c r="I3493" s="36" t="s">
        <v>5044</v>
      </c>
      <c r="J3493" s="36" t="s">
        <v>5045</v>
      </c>
      <c r="K3493" s="36" t="str">
        <f t="shared" si="273"/>
        <v>_BAHSB</v>
      </c>
      <c r="L3493" s="36" t="s">
        <v>5046</v>
      </c>
      <c r="M3493" s="36" t="s">
        <v>5137</v>
      </c>
      <c r="N3493" s="36" t="str">
        <f t="shared" si="274"/>
        <v>_BASAI</v>
      </c>
      <c r="O3493" s="36" t="s">
        <v>419</v>
      </c>
      <c r="P3493" s="36" t="s">
        <v>5170</v>
      </c>
      <c r="Q3493" s="36" t="s">
        <v>5171</v>
      </c>
    </row>
    <row r="3494" spans="1:17">
      <c r="A3494" s="36" t="s">
        <v>11492</v>
      </c>
      <c r="B3494" s="36" t="str">
        <f t="shared" si="270"/>
        <v>_10363</v>
      </c>
      <c r="C3494" s="36" t="s">
        <v>6964</v>
      </c>
      <c r="D3494" s="36" t="s">
        <v>4903</v>
      </c>
      <c r="E3494" s="36" t="str">
        <f t="shared" si="271"/>
        <v>_SCHOL</v>
      </c>
      <c r="F3494" s="36" t="s">
        <v>4904</v>
      </c>
      <c r="G3494" s="36" t="s">
        <v>5043</v>
      </c>
      <c r="H3494" s="36" t="str">
        <f t="shared" si="272"/>
        <v>_HAAS3</v>
      </c>
      <c r="I3494" s="36" t="s">
        <v>5044</v>
      </c>
      <c r="J3494" s="36" t="s">
        <v>5045</v>
      </c>
      <c r="K3494" s="36" t="str">
        <f t="shared" si="273"/>
        <v>_BAHSB</v>
      </c>
      <c r="L3494" s="36" t="s">
        <v>5046</v>
      </c>
      <c r="M3494" s="36" t="s">
        <v>5137</v>
      </c>
      <c r="N3494" s="36" t="str">
        <f t="shared" si="274"/>
        <v>_BASAI</v>
      </c>
      <c r="O3494" s="36" t="s">
        <v>419</v>
      </c>
      <c r="P3494" s="36" t="s">
        <v>5174</v>
      </c>
      <c r="Q3494" s="36" t="s">
        <v>6963</v>
      </c>
    </row>
    <row r="3495" spans="1:17">
      <c r="A3495" s="36" t="s">
        <v>11493</v>
      </c>
      <c r="B3495" s="36" t="str">
        <f t="shared" si="270"/>
        <v>_10365</v>
      </c>
      <c r="C3495" s="36" t="s">
        <v>6965</v>
      </c>
      <c r="D3495" s="36" t="s">
        <v>4903</v>
      </c>
      <c r="E3495" s="36" t="str">
        <f t="shared" si="271"/>
        <v>_SCHOL</v>
      </c>
      <c r="F3495" s="36" t="s">
        <v>4904</v>
      </c>
      <c r="G3495" s="36" t="s">
        <v>5043</v>
      </c>
      <c r="H3495" s="36" t="str">
        <f t="shared" si="272"/>
        <v>_HAAS3</v>
      </c>
      <c r="I3495" s="36" t="s">
        <v>5044</v>
      </c>
      <c r="J3495" s="36" t="s">
        <v>5045</v>
      </c>
      <c r="K3495" s="36" t="str">
        <f t="shared" si="273"/>
        <v>_BAHSB</v>
      </c>
      <c r="L3495" s="36" t="s">
        <v>5046</v>
      </c>
      <c r="M3495" s="36" t="s">
        <v>5137</v>
      </c>
      <c r="N3495" s="36" t="str">
        <f t="shared" si="274"/>
        <v>_BASAI</v>
      </c>
      <c r="O3495" s="36" t="s">
        <v>419</v>
      </c>
      <c r="P3495" s="36" t="s">
        <v>5174</v>
      </c>
      <c r="Q3495" s="36" t="s">
        <v>6963</v>
      </c>
    </row>
    <row r="3496" spans="1:17">
      <c r="A3496" s="36" t="s">
        <v>11494</v>
      </c>
      <c r="B3496" s="36" t="str">
        <f t="shared" si="270"/>
        <v>_10366</v>
      </c>
      <c r="C3496" s="36" t="s">
        <v>6966</v>
      </c>
      <c r="D3496" s="36" t="s">
        <v>4903</v>
      </c>
      <c r="E3496" s="36" t="str">
        <f t="shared" si="271"/>
        <v>_SCHOL</v>
      </c>
      <c r="F3496" s="36" t="s">
        <v>4904</v>
      </c>
      <c r="G3496" s="36" t="s">
        <v>5043</v>
      </c>
      <c r="H3496" s="36" t="str">
        <f t="shared" si="272"/>
        <v>_HAAS3</v>
      </c>
      <c r="I3496" s="36" t="s">
        <v>5044</v>
      </c>
      <c r="J3496" s="36" t="s">
        <v>5045</v>
      </c>
      <c r="K3496" s="36" t="str">
        <f t="shared" si="273"/>
        <v>_BAHSB</v>
      </c>
      <c r="L3496" s="36" t="s">
        <v>5046</v>
      </c>
      <c r="M3496" s="36" t="s">
        <v>5137</v>
      </c>
      <c r="N3496" s="36" t="str">
        <f t="shared" si="274"/>
        <v>_BASAI</v>
      </c>
      <c r="O3496" s="36" t="s">
        <v>419</v>
      </c>
      <c r="P3496" s="36" t="s">
        <v>5174</v>
      </c>
      <c r="Q3496" s="36" t="s">
        <v>6963</v>
      </c>
    </row>
    <row r="3497" spans="1:17">
      <c r="A3497" s="36" t="s">
        <v>11495</v>
      </c>
      <c r="B3497" s="36" t="str">
        <f t="shared" si="270"/>
        <v>_10469</v>
      </c>
      <c r="C3497" s="36" t="s">
        <v>6967</v>
      </c>
      <c r="D3497" s="36" t="s">
        <v>4903</v>
      </c>
      <c r="E3497" s="36" t="str">
        <f t="shared" si="271"/>
        <v>_SCHOL</v>
      </c>
      <c r="F3497" s="36" t="s">
        <v>4904</v>
      </c>
      <c r="G3497" s="36" t="s">
        <v>5043</v>
      </c>
      <c r="H3497" s="36" t="str">
        <f t="shared" si="272"/>
        <v>_HAAS3</v>
      </c>
      <c r="I3497" s="36" t="s">
        <v>5044</v>
      </c>
      <c r="J3497" s="36" t="s">
        <v>5045</v>
      </c>
      <c r="K3497" s="36" t="str">
        <f t="shared" si="273"/>
        <v>_BAHSB</v>
      </c>
      <c r="L3497" s="36" t="s">
        <v>5046</v>
      </c>
      <c r="M3497" s="36" t="s">
        <v>5137</v>
      </c>
      <c r="N3497" s="36" t="str">
        <f t="shared" si="274"/>
        <v>_BASAI</v>
      </c>
      <c r="O3497" s="36" t="s">
        <v>419</v>
      </c>
      <c r="P3497" s="36" t="s">
        <v>5175</v>
      </c>
      <c r="Q3497" s="36" t="s">
        <v>6352</v>
      </c>
    </row>
    <row r="3498" spans="1:17">
      <c r="A3498" s="36" t="s">
        <v>11496</v>
      </c>
      <c r="B3498" s="36" t="str">
        <f t="shared" si="270"/>
        <v>_10470</v>
      </c>
      <c r="C3498" s="36" t="s">
        <v>5176</v>
      </c>
      <c r="D3498" s="36" t="s">
        <v>4903</v>
      </c>
      <c r="E3498" s="36" t="str">
        <f t="shared" si="271"/>
        <v>_SCHOL</v>
      </c>
      <c r="F3498" s="36" t="s">
        <v>4904</v>
      </c>
      <c r="G3498" s="36" t="s">
        <v>5043</v>
      </c>
      <c r="H3498" s="36" t="str">
        <f t="shared" si="272"/>
        <v>_HAAS3</v>
      </c>
      <c r="I3498" s="36" t="s">
        <v>5044</v>
      </c>
      <c r="J3498" s="36" t="s">
        <v>5045</v>
      </c>
      <c r="K3498" s="36" t="str">
        <f t="shared" si="273"/>
        <v>_BAHSB</v>
      </c>
      <c r="L3498" s="36" t="s">
        <v>5046</v>
      </c>
      <c r="M3498" s="36" t="s">
        <v>5137</v>
      </c>
      <c r="N3498" s="36" t="str">
        <f t="shared" si="274"/>
        <v>_BASAI</v>
      </c>
      <c r="O3498" s="36" t="s">
        <v>419</v>
      </c>
      <c r="P3498" s="36" t="s">
        <v>5175</v>
      </c>
      <c r="Q3498" s="36" t="s">
        <v>6352</v>
      </c>
    </row>
    <row r="3499" spans="1:17">
      <c r="A3499" s="36" t="s">
        <v>11497</v>
      </c>
      <c r="B3499" s="36" t="str">
        <f t="shared" si="270"/>
        <v>_10494</v>
      </c>
      <c r="C3499" s="36" t="s">
        <v>5177</v>
      </c>
      <c r="D3499" s="36" t="s">
        <v>4903</v>
      </c>
      <c r="E3499" s="36" t="str">
        <f t="shared" si="271"/>
        <v>_SCHOL</v>
      </c>
      <c r="F3499" s="36" t="s">
        <v>4904</v>
      </c>
      <c r="G3499" s="36" t="s">
        <v>5043</v>
      </c>
      <c r="H3499" s="36" t="str">
        <f t="shared" si="272"/>
        <v>_HAAS3</v>
      </c>
      <c r="I3499" s="36" t="s">
        <v>5044</v>
      </c>
      <c r="J3499" s="36" t="s">
        <v>5045</v>
      </c>
      <c r="K3499" s="36" t="str">
        <f t="shared" si="273"/>
        <v>_BAHSB</v>
      </c>
      <c r="L3499" s="36" t="s">
        <v>5046</v>
      </c>
      <c r="M3499" s="36" t="s">
        <v>5137</v>
      </c>
      <c r="N3499" s="36" t="str">
        <f t="shared" si="274"/>
        <v>_BASAI</v>
      </c>
      <c r="O3499" s="36" t="s">
        <v>419</v>
      </c>
      <c r="P3499" s="36" t="s">
        <v>5175</v>
      </c>
      <c r="Q3499" s="36" t="s">
        <v>6352</v>
      </c>
    </row>
    <row r="3500" spans="1:17">
      <c r="A3500" s="36" t="s">
        <v>11498</v>
      </c>
      <c r="B3500" s="36" t="str">
        <f t="shared" si="270"/>
        <v>_10495</v>
      </c>
      <c r="C3500" s="36" t="s">
        <v>5178</v>
      </c>
      <c r="D3500" s="36" t="s">
        <v>4903</v>
      </c>
      <c r="E3500" s="36" t="str">
        <f t="shared" si="271"/>
        <v>_SCHOL</v>
      </c>
      <c r="F3500" s="36" t="s">
        <v>4904</v>
      </c>
      <c r="G3500" s="36" t="s">
        <v>5043</v>
      </c>
      <c r="H3500" s="36" t="str">
        <f t="shared" si="272"/>
        <v>_HAAS3</v>
      </c>
      <c r="I3500" s="36" t="s">
        <v>5044</v>
      </c>
      <c r="J3500" s="36" t="s">
        <v>5045</v>
      </c>
      <c r="K3500" s="36" t="str">
        <f t="shared" si="273"/>
        <v>_BAHSB</v>
      </c>
      <c r="L3500" s="36" t="s">
        <v>5046</v>
      </c>
      <c r="M3500" s="36" t="s">
        <v>5137</v>
      </c>
      <c r="N3500" s="36" t="str">
        <f t="shared" si="274"/>
        <v>_BASAI</v>
      </c>
      <c r="O3500" s="36" t="s">
        <v>419</v>
      </c>
      <c r="P3500" s="36" t="s">
        <v>5175</v>
      </c>
      <c r="Q3500" s="36" t="s">
        <v>6352</v>
      </c>
    </row>
    <row r="3501" spans="1:17">
      <c r="A3501" s="36" t="s">
        <v>11499</v>
      </c>
      <c r="B3501" s="36" t="str">
        <f t="shared" si="270"/>
        <v>_10498</v>
      </c>
      <c r="C3501" s="36" t="s">
        <v>6968</v>
      </c>
      <c r="D3501" s="36" t="s">
        <v>4903</v>
      </c>
      <c r="E3501" s="36" t="str">
        <f t="shared" si="271"/>
        <v>_SCHOL</v>
      </c>
      <c r="F3501" s="36" t="s">
        <v>4904</v>
      </c>
      <c r="G3501" s="36" t="s">
        <v>5043</v>
      </c>
      <c r="H3501" s="36" t="str">
        <f t="shared" si="272"/>
        <v>_HAAS3</v>
      </c>
      <c r="I3501" s="36" t="s">
        <v>5044</v>
      </c>
      <c r="J3501" s="36" t="s">
        <v>5045</v>
      </c>
      <c r="K3501" s="36" t="str">
        <f t="shared" si="273"/>
        <v>_BAHSB</v>
      </c>
      <c r="L3501" s="36" t="s">
        <v>5046</v>
      </c>
      <c r="M3501" s="36" t="s">
        <v>5137</v>
      </c>
      <c r="N3501" s="36" t="str">
        <f t="shared" si="274"/>
        <v>_BASAI</v>
      </c>
      <c r="O3501" s="36" t="s">
        <v>419</v>
      </c>
      <c r="P3501" s="36" t="s">
        <v>5175</v>
      </c>
      <c r="Q3501" s="36" t="s">
        <v>6352</v>
      </c>
    </row>
    <row r="3502" spans="1:17">
      <c r="A3502" s="36" t="s">
        <v>11500</v>
      </c>
      <c r="B3502" s="36" t="str">
        <f t="shared" si="270"/>
        <v>_10332</v>
      </c>
      <c r="C3502" s="36" t="s">
        <v>5185</v>
      </c>
      <c r="D3502" s="36" t="s">
        <v>4903</v>
      </c>
      <c r="E3502" s="36" t="str">
        <f t="shared" si="271"/>
        <v>_SCHOL</v>
      </c>
      <c r="F3502" s="36" t="s">
        <v>4904</v>
      </c>
      <c r="G3502" s="36" t="s">
        <v>5043</v>
      </c>
      <c r="H3502" s="36" t="str">
        <f t="shared" si="272"/>
        <v>_HAAS3</v>
      </c>
      <c r="I3502" s="36" t="s">
        <v>5044</v>
      </c>
      <c r="J3502" s="36" t="s">
        <v>5179</v>
      </c>
      <c r="K3502" s="36" t="str">
        <f t="shared" si="273"/>
        <v>_BCHCI</v>
      </c>
      <c r="L3502" s="36" t="s">
        <v>5180</v>
      </c>
      <c r="M3502" s="36" t="s">
        <v>5181</v>
      </c>
      <c r="N3502" s="36" t="str">
        <f t="shared" si="274"/>
        <v>_BCOUR</v>
      </c>
      <c r="O3502" s="36" t="s">
        <v>5182</v>
      </c>
      <c r="P3502" s="36" t="s">
        <v>5183</v>
      </c>
      <c r="Q3502" s="36" t="s">
        <v>5184</v>
      </c>
    </row>
    <row r="3503" spans="1:17">
      <c r="A3503" s="36" t="s">
        <v>11501</v>
      </c>
      <c r="B3503" s="36" t="str">
        <f t="shared" si="270"/>
        <v>_10335</v>
      </c>
      <c r="C3503" s="36" t="s">
        <v>6970</v>
      </c>
      <c r="D3503" s="36" t="s">
        <v>4903</v>
      </c>
      <c r="E3503" s="36" t="str">
        <f t="shared" si="271"/>
        <v>_SCHOL</v>
      </c>
      <c r="F3503" s="36" t="s">
        <v>4904</v>
      </c>
      <c r="G3503" s="36" t="s">
        <v>5043</v>
      </c>
      <c r="H3503" s="36" t="str">
        <f t="shared" si="272"/>
        <v>_HAAS3</v>
      </c>
      <c r="I3503" s="36" t="s">
        <v>5044</v>
      </c>
      <c r="J3503" s="36" t="s">
        <v>5179</v>
      </c>
      <c r="K3503" s="36" t="str">
        <f t="shared" si="273"/>
        <v>_BCHCI</v>
      </c>
      <c r="L3503" s="36" t="s">
        <v>5180</v>
      </c>
      <c r="M3503" s="36" t="s">
        <v>5181</v>
      </c>
      <c r="N3503" s="36" t="str">
        <f t="shared" si="274"/>
        <v>_BCOUR</v>
      </c>
      <c r="O3503" s="36" t="s">
        <v>5182</v>
      </c>
      <c r="P3503" s="36" t="s">
        <v>5186</v>
      </c>
      <c r="Q3503" s="36" t="s">
        <v>6969</v>
      </c>
    </row>
    <row r="3504" spans="1:17">
      <c r="A3504" s="36" t="s">
        <v>11502</v>
      </c>
      <c r="B3504" s="36" t="str">
        <f t="shared" si="270"/>
        <v>_10336</v>
      </c>
      <c r="C3504" s="36" t="s">
        <v>6971</v>
      </c>
      <c r="D3504" s="36" t="s">
        <v>4903</v>
      </c>
      <c r="E3504" s="36" t="str">
        <f t="shared" si="271"/>
        <v>_SCHOL</v>
      </c>
      <c r="F3504" s="36" t="s">
        <v>4904</v>
      </c>
      <c r="G3504" s="36" t="s">
        <v>5043</v>
      </c>
      <c r="H3504" s="36" t="str">
        <f t="shared" si="272"/>
        <v>_HAAS3</v>
      </c>
      <c r="I3504" s="36" t="s">
        <v>5044</v>
      </c>
      <c r="J3504" s="36" t="s">
        <v>5179</v>
      </c>
      <c r="K3504" s="36" t="str">
        <f t="shared" si="273"/>
        <v>_BCHCI</v>
      </c>
      <c r="L3504" s="36" t="s">
        <v>5180</v>
      </c>
      <c r="M3504" s="36" t="s">
        <v>5181</v>
      </c>
      <c r="N3504" s="36" t="str">
        <f t="shared" si="274"/>
        <v>_BCOUR</v>
      </c>
      <c r="O3504" s="36" t="s">
        <v>5182</v>
      </c>
      <c r="P3504" s="36" t="s">
        <v>5186</v>
      </c>
      <c r="Q3504" s="36" t="s">
        <v>6969</v>
      </c>
    </row>
    <row r="3505" spans="1:17">
      <c r="A3505" s="36" t="s">
        <v>11503</v>
      </c>
      <c r="B3505" s="36" t="str">
        <f t="shared" si="270"/>
        <v>_10337</v>
      </c>
      <c r="C3505" s="36" t="s">
        <v>6972</v>
      </c>
      <c r="D3505" s="36" t="s">
        <v>4903</v>
      </c>
      <c r="E3505" s="36" t="str">
        <f t="shared" si="271"/>
        <v>_SCHOL</v>
      </c>
      <c r="F3505" s="36" t="s">
        <v>4904</v>
      </c>
      <c r="G3505" s="36" t="s">
        <v>5043</v>
      </c>
      <c r="H3505" s="36" t="str">
        <f t="shared" si="272"/>
        <v>_HAAS3</v>
      </c>
      <c r="I3505" s="36" t="s">
        <v>5044</v>
      </c>
      <c r="J3505" s="36" t="s">
        <v>5179</v>
      </c>
      <c r="K3505" s="36" t="str">
        <f t="shared" si="273"/>
        <v>_BCHCI</v>
      </c>
      <c r="L3505" s="36" t="s">
        <v>5180</v>
      </c>
      <c r="M3505" s="36" t="s">
        <v>5181</v>
      </c>
      <c r="N3505" s="36" t="str">
        <f t="shared" si="274"/>
        <v>_BCOUR</v>
      </c>
      <c r="O3505" s="36" t="s">
        <v>5182</v>
      </c>
      <c r="P3505" s="36" t="s">
        <v>5186</v>
      </c>
      <c r="Q3505" s="36" t="s">
        <v>6969</v>
      </c>
    </row>
    <row r="3506" spans="1:17">
      <c r="A3506" s="36" t="s">
        <v>11504</v>
      </c>
      <c r="B3506" s="36" t="str">
        <f t="shared" si="270"/>
        <v>_16160</v>
      </c>
      <c r="C3506" s="36" t="s">
        <v>6973</v>
      </c>
      <c r="D3506" s="36" t="s">
        <v>4903</v>
      </c>
      <c r="E3506" s="36" t="str">
        <f t="shared" si="271"/>
        <v>_SCHOL</v>
      </c>
      <c r="F3506" s="36" t="s">
        <v>4904</v>
      </c>
      <c r="G3506" s="36" t="s">
        <v>5043</v>
      </c>
      <c r="H3506" s="36" t="str">
        <f t="shared" si="272"/>
        <v>_HAAS3</v>
      </c>
      <c r="I3506" s="36" t="s">
        <v>5044</v>
      </c>
      <c r="J3506" s="36" t="s">
        <v>5179</v>
      </c>
      <c r="K3506" s="36" t="str">
        <f t="shared" si="273"/>
        <v>_BCHCI</v>
      </c>
      <c r="L3506" s="36" t="s">
        <v>5180</v>
      </c>
      <c r="M3506" s="36" t="s">
        <v>5181</v>
      </c>
      <c r="N3506" s="36" t="str">
        <f t="shared" si="274"/>
        <v>_BCOUR</v>
      </c>
      <c r="O3506" s="36" t="s">
        <v>5182</v>
      </c>
      <c r="P3506" s="36" t="s">
        <v>5186</v>
      </c>
      <c r="Q3506" s="36" t="s">
        <v>6969</v>
      </c>
    </row>
    <row r="3507" spans="1:17">
      <c r="A3507" s="36" t="s">
        <v>11505</v>
      </c>
      <c r="B3507" s="36" t="str">
        <f t="shared" si="270"/>
        <v>_24855</v>
      </c>
      <c r="C3507" s="36" t="s">
        <v>6974</v>
      </c>
      <c r="D3507" s="36" t="s">
        <v>4903</v>
      </c>
      <c r="E3507" s="36" t="str">
        <f t="shared" si="271"/>
        <v>_SCHOL</v>
      </c>
      <c r="F3507" s="36" t="s">
        <v>4904</v>
      </c>
      <c r="G3507" s="36" t="s">
        <v>5043</v>
      </c>
      <c r="H3507" s="36" t="str">
        <f t="shared" si="272"/>
        <v>_HAAS3</v>
      </c>
      <c r="I3507" s="36" t="s">
        <v>5044</v>
      </c>
      <c r="J3507" s="36" t="s">
        <v>5179</v>
      </c>
      <c r="K3507" s="36" t="str">
        <f t="shared" si="273"/>
        <v>_BCHCI</v>
      </c>
      <c r="L3507" s="36" t="s">
        <v>5180</v>
      </c>
      <c r="M3507" s="36" t="s">
        <v>5181</v>
      </c>
      <c r="N3507" s="36" t="str">
        <f t="shared" si="274"/>
        <v>_BCOUR</v>
      </c>
      <c r="O3507" s="36" t="s">
        <v>5182</v>
      </c>
      <c r="P3507" s="36" t="s">
        <v>5186</v>
      </c>
      <c r="Q3507" s="36" t="s">
        <v>6969</v>
      </c>
    </row>
    <row r="3508" spans="1:17">
      <c r="A3508" s="36" t="s">
        <v>11506</v>
      </c>
      <c r="B3508" s="36" t="str">
        <f t="shared" si="270"/>
        <v>_10505</v>
      </c>
      <c r="C3508" s="36" t="s">
        <v>5189</v>
      </c>
      <c r="D3508" s="36" t="s">
        <v>4903</v>
      </c>
      <c r="E3508" s="36" t="str">
        <f t="shared" si="271"/>
        <v>_SCHOL</v>
      </c>
      <c r="F3508" s="36" t="s">
        <v>4904</v>
      </c>
      <c r="G3508" s="36" t="s">
        <v>5043</v>
      </c>
      <c r="H3508" s="36" t="str">
        <f t="shared" si="272"/>
        <v>_HAAS3</v>
      </c>
      <c r="I3508" s="36" t="s">
        <v>5044</v>
      </c>
      <c r="J3508" s="36" t="s">
        <v>5179</v>
      </c>
      <c r="K3508" s="36" t="str">
        <f t="shared" si="273"/>
        <v>_BCHCI</v>
      </c>
      <c r="L3508" s="36" t="s">
        <v>5180</v>
      </c>
      <c r="M3508" s="36" t="s">
        <v>5181</v>
      </c>
      <c r="N3508" s="36" t="str">
        <f t="shared" si="274"/>
        <v>_BCOUR</v>
      </c>
      <c r="O3508" s="36" t="s">
        <v>5182</v>
      </c>
      <c r="P3508" s="36" t="s">
        <v>5187</v>
      </c>
      <c r="Q3508" s="36" t="s">
        <v>5188</v>
      </c>
    </row>
    <row r="3509" spans="1:17">
      <c r="A3509" s="36" t="s">
        <v>11507</v>
      </c>
      <c r="B3509" s="36" t="str">
        <f t="shared" si="270"/>
        <v>_10506</v>
      </c>
      <c r="C3509" s="36" t="s">
        <v>5190</v>
      </c>
      <c r="D3509" s="36" t="s">
        <v>4903</v>
      </c>
      <c r="E3509" s="36" t="str">
        <f t="shared" si="271"/>
        <v>_SCHOL</v>
      </c>
      <c r="F3509" s="36" t="s">
        <v>4904</v>
      </c>
      <c r="G3509" s="36" t="s">
        <v>5043</v>
      </c>
      <c r="H3509" s="36" t="str">
        <f t="shared" si="272"/>
        <v>_HAAS3</v>
      </c>
      <c r="I3509" s="36" t="s">
        <v>5044</v>
      </c>
      <c r="J3509" s="36" t="s">
        <v>5179</v>
      </c>
      <c r="K3509" s="36" t="str">
        <f t="shared" si="273"/>
        <v>_BCHCI</v>
      </c>
      <c r="L3509" s="36" t="s">
        <v>5180</v>
      </c>
      <c r="M3509" s="36" t="s">
        <v>5181</v>
      </c>
      <c r="N3509" s="36" t="str">
        <f t="shared" si="274"/>
        <v>_BCOUR</v>
      </c>
      <c r="O3509" s="36" t="s">
        <v>5182</v>
      </c>
      <c r="P3509" s="36" t="s">
        <v>5187</v>
      </c>
      <c r="Q3509" s="36" t="s">
        <v>5188</v>
      </c>
    </row>
    <row r="3510" spans="1:17">
      <c r="A3510" s="36" t="s">
        <v>11508</v>
      </c>
      <c r="B3510" s="36" t="str">
        <f t="shared" si="270"/>
        <v>_10326</v>
      </c>
      <c r="C3510" s="36" t="s">
        <v>5193</v>
      </c>
      <c r="D3510" s="36" t="s">
        <v>4903</v>
      </c>
      <c r="E3510" s="36" t="str">
        <f t="shared" si="271"/>
        <v>_SCHOL</v>
      </c>
      <c r="F3510" s="36" t="s">
        <v>4904</v>
      </c>
      <c r="G3510" s="36" t="s">
        <v>5043</v>
      </c>
      <c r="H3510" s="36" t="str">
        <f t="shared" si="272"/>
        <v>_HAAS3</v>
      </c>
      <c r="I3510" s="36" t="s">
        <v>5044</v>
      </c>
      <c r="J3510" s="36" t="s">
        <v>5179</v>
      </c>
      <c r="K3510" s="36" t="str">
        <f t="shared" si="273"/>
        <v>_BCHCI</v>
      </c>
      <c r="L3510" s="36" t="s">
        <v>5180</v>
      </c>
      <c r="M3510" s="36" t="s">
        <v>5181</v>
      </c>
      <c r="N3510" s="36" t="str">
        <f t="shared" si="274"/>
        <v>_BCOUR</v>
      </c>
      <c r="O3510" s="36" t="s">
        <v>5182</v>
      </c>
      <c r="P3510" s="36" t="s">
        <v>5191</v>
      </c>
      <c r="Q3510" s="36" t="s">
        <v>5192</v>
      </c>
    </row>
    <row r="3511" spans="1:17">
      <c r="A3511" s="36" t="s">
        <v>11509</v>
      </c>
      <c r="B3511" s="36" t="str">
        <f t="shared" si="270"/>
        <v>_24388</v>
      </c>
      <c r="C3511" s="36" t="s">
        <v>5196</v>
      </c>
      <c r="D3511" s="36" t="s">
        <v>4903</v>
      </c>
      <c r="E3511" s="36" t="str">
        <f t="shared" si="271"/>
        <v>_SCHOL</v>
      </c>
      <c r="F3511" s="36" t="s">
        <v>4904</v>
      </c>
      <c r="G3511" s="36" t="s">
        <v>5043</v>
      </c>
      <c r="H3511" s="36" t="str">
        <f t="shared" si="272"/>
        <v>_HAAS3</v>
      </c>
      <c r="I3511" s="36" t="s">
        <v>5044</v>
      </c>
      <c r="J3511" s="36" t="s">
        <v>5179</v>
      </c>
      <c r="K3511" s="36" t="str">
        <f t="shared" si="273"/>
        <v>_BCHCI</v>
      </c>
      <c r="L3511" s="36" t="s">
        <v>5180</v>
      </c>
      <c r="M3511" s="36" t="s">
        <v>5181</v>
      </c>
      <c r="N3511" s="36" t="str">
        <f t="shared" si="274"/>
        <v>_BCOUR</v>
      </c>
      <c r="O3511" s="36" t="s">
        <v>5182</v>
      </c>
      <c r="P3511" s="36" t="s">
        <v>5195</v>
      </c>
      <c r="Q3511" s="36" t="s">
        <v>6975</v>
      </c>
    </row>
    <row r="3512" spans="1:17">
      <c r="A3512" s="36" t="s">
        <v>11510</v>
      </c>
      <c r="B3512" s="36" t="str">
        <f t="shared" si="270"/>
        <v>_24390</v>
      </c>
      <c r="C3512" s="36" t="s">
        <v>5197</v>
      </c>
      <c r="D3512" s="36" t="s">
        <v>4903</v>
      </c>
      <c r="E3512" s="36" t="str">
        <f t="shared" si="271"/>
        <v>_SCHOL</v>
      </c>
      <c r="F3512" s="36" t="s">
        <v>4904</v>
      </c>
      <c r="G3512" s="36" t="s">
        <v>5043</v>
      </c>
      <c r="H3512" s="36" t="str">
        <f t="shared" si="272"/>
        <v>_HAAS3</v>
      </c>
      <c r="I3512" s="36" t="s">
        <v>5044</v>
      </c>
      <c r="J3512" s="36" t="s">
        <v>5179</v>
      </c>
      <c r="K3512" s="36" t="str">
        <f t="shared" si="273"/>
        <v>_BCHCI</v>
      </c>
      <c r="L3512" s="36" t="s">
        <v>5180</v>
      </c>
      <c r="M3512" s="36" t="s">
        <v>5181</v>
      </c>
      <c r="N3512" s="36" t="str">
        <f t="shared" si="274"/>
        <v>_BCOUR</v>
      </c>
      <c r="O3512" s="36" t="s">
        <v>5182</v>
      </c>
      <c r="P3512" s="36" t="s">
        <v>5195</v>
      </c>
      <c r="Q3512" s="36" t="s">
        <v>6975</v>
      </c>
    </row>
    <row r="3513" spans="1:17">
      <c r="A3513" s="36" t="s">
        <v>11511</v>
      </c>
      <c r="B3513" s="36" t="str">
        <f t="shared" si="270"/>
        <v>_24391</v>
      </c>
      <c r="C3513" s="36" t="s">
        <v>5198</v>
      </c>
      <c r="D3513" s="36" t="s">
        <v>4903</v>
      </c>
      <c r="E3513" s="36" t="str">
        <f t="shared" si="271"/>
        <v>_SCHOL</v>
      </c>
      <c r="F3513" s="36" t="s">
        <v>4904</v>
      </c>
      <c r="G3513" s="36" t="s">
        <v>5043</v>
      </c>
      <c r="H3513" s="36" t="str">
        <f t="shared" si="272"/>
        <v>_HAAS3</v>
      </c>
      <c r="I3513" s="36" t="s">
        <v>5044</v>
      </c>
      <c r="J3513" s="36" t="s">
        <v>5179</v>
      </c>
      <c r="K3513" s="36" t="str">
        <f t="shared" si="273"/>
        <v>_BCHCI</v>
      </c>
      <c r="L3513" s="36" t="s">
        <v>5180</v>
      </c>
      <c r="M3513" s="36" t="s">
        <v>5181</v>
      </c>
      <c r="N3513" s="36" t="str">
        <f t="shared" si="274"/>
        <v>_BCOUR</v>
      </c>
      <c r="O3513" s="36" t="s">
        <v>5182</v>
      </c>
      <c r="P3513" s="36" t="s">
        <v>5195</v>
      </c>
      <c r="Q3513" s="36" t="s">
        <v>6975</v>
      </c>
    </row>
    <row r="3514" spans="1:17">
      <c r="A3514" s="36" t="s">
        <v>11512</v>
      </c>
      <c r="B3514" s="36" t="str">
        <f t="shared" si="270"/>
        <v>_24392</v>
      </c>
      <c r="C3514" s="36" t="s">
        <v>5199</v>
      </c>
      <c r="D3514" s="36" t="s">
        <v>4903</v>
      </c>
      <c r="E3514" s="36" t="str">
        <f t="shared" si="271"/>
        <v>_SCHOL</v>
      </c>
      <c r="F3514" s="36" t="s">
        <v>4904</v>
      </c>
      <c r="G3514" s="36" t="s">
        <v>5043</v>
      </c>
      <c r="H3514" s="36" t="str">
        <f t="shared" si="272"/>
        <v>_HAAS3</v>
      </c>
      <c r="I3514" s="36" t="s">
        <v>5044</v>
      </c>
      <c r="J3514" s="36" t="s">
        <v>5179</v>
      </c>
      <c r="K3514" s="36" t="str">
        <f t="shared" si="273"/>
        <v>_BCHCI</v>
      </c>
      <c r="L3514" s="36" t="s">
        <v>5180</v>
      </c>
      <c r="M3514" s="36" t="s">
        <v>5181</v>
      </c>
      <c r="N3514" s="36" t="str">
        <f t="shared" si="274"/>
        <v>_BCOUR</v>
      </c>
      <c r="O3514" s="36" t="s">
        <v>5182</v>
      </c>
      <c r="P3514" s="36" t="s">
        <v>5195</v>
      </c>
      <c r="Q3514" s="36" t="s">
        <v>6975</v>
      </c>
    </row>
    <row r="3515" spans="1:17">
      <c r="A3515" s="36" t="s">
        <v>11513</v>
      </c>
      <c r="B3515" s="36" t="str">
        <f t="shared" si="270"/>
        <v>_24393</v>
      </c>
      <c r="C3515" s="36" t="s">
        <v>5200</v>
      </c>
      <c r="D3515" s="36" t="s">
        <v>4903</v>
      </c>
      <c r="E3515" s="36" t="str">
        <f t="shared" si="271"/>
        <v>_SCHOL</v>
      </c>
      <c r="F3515" s="36" t="s">
        <v>4904</v>
      </c>
      <c r="G3515" s="36" t="s">
        <v>5043</v>
      </c>
      <c r="H3515" s="36" t="str">
        <f t="shared" si="272"/>
        <v>_HAAS3</v>
      </c>
      <c r="I3515" s="36" t="s">
        <v>5044</v>
      </c>
      <c r="J3515" s="36" t="s">
        <v>5179</v>
      </c>
      <c r="K3515" s="36" t="str">
        <f t="shared" si="273"/>
        <v>_BCHCI</v>
      </c>
      <c r="L3515" s="36" t="s">
        <v>5180</v>
      </c>
      <c r="M3515" s="36" t="s">
        <v>5181</v>
      </c>
      <c r="N3515" s="36" t="str">
        <f t="shared" si="274"/>
        <v>_BCOUR</v>
      </c>
      <c r="O3515" s="36" t="s">
        <v>5182</v>
      </c>
      <c r="P3515" s="36" t="s">
        <v>5195</v>
      </c>
      <c r="Q3515" s="36" t="s">
        <v>6975</v>
      </c>
    </row>
    <row r="3516" spans="1:17">
      <c r="A3516" s="36" t="s">
        <v>11514</v>
      </c>
      <c r="B3516" s="36" t="str">
        <f t="shared" si="270"/>
        <v>_10178</v>
      </c>
      <c r="C3516" s="36" t="s">
        <v>5203</v>
      </c>
      <c r="D3516" s="36" t="s">
        <v>4903</v>
      </c>
      <c r="E3516" s="36" t="str">
        <f t="shared" si="271"/>
        <v>_SCHOL</v>
      </c>
      <c r="F3516" s="36" t="s">
        <v>4904</v>
      </c>
      <c r="G3516" s="36" t="s">
        <v>5043</v>
      </c>
      <c r="H3516" s="36" t="str">
        <f t="shared" si="272"/>
        <v>_HAAS3</v>
      </c>
      <c r="I3516" s="36" t="s">
        <v>5044</v>
      </c>
      <c r="J3516" s="36" t="s">
        <v>5179</v>
      </c>
      <c r="K3516" s="36" t="str">
        <f t="shared" si="273"/>
        <v>_BCHCI</v>
      </c>
      <c r="L3516" s="36" t="s">
        <v>5180</v>
      </c>
      <c r="M3516" s="36" t="s">
        <v>5181</v>
      </c>
      <c r="N3516" s="36" t="str">
        <f t="shared" si="274"/>
        <v>_BCOUR</v>
      </c>
      <c r="O3516" s="36" t="s">
        <v>5182</v>
      </c>
      <c r="P3516" s="36" t="s">
        <v>5202</v>
      </c>
      <c r="Q3516" s="36" t="s">
        <v>6976</v>
      </c>
    </row>
    <row r="3517" spans="1:17">
      <c r="A3517" s="36" t="s">
        <v>11515</v>
      </c>
      <c r="B3517" s="36" t="str">
        <f t="shared" si="270"/>
        <v>_10352</v>
      </c>
      <c r="C3517" s="36" t="s">
        <v>5204</v>
      </c>
      <c r="D3517" s="36" t="s">
        <v>4903</v>
      </c>
      <c r="E3517" s="36" t="str">
        <f t="shared" si="271"/>
        <v>_SCHOL</v>
      </c>
      <c r="F3517" s="36" t="s">
        <v>4904</v>
      </c>
      <c r="G3517" s="36" t="s">
        <v>5043</v>
      </c>
      <c r="H3517" s="36" t="str">
        <f t="shared" si="272"/>
        <v>_HAAS3</v>
      </c>
      <c r="I3517" s="36" t="s">
        <v>5044</v>
      </c>
      <c r="J3517" s="36" t="s">
        <v>5179</v>
      </c>
      <c r="K3517" s="36" t="str">
        <f t="shared" si="273"/>
        <v>_BCHCI</v>
      </c>
      <c r="L3517" s="36" t="s">
        <v>5180</v>
      </c>
      <c r="M3517" s="36" t="s">
        <v>5181</v>
      </c>
      <c r="N3517" s="36" t="str">
        <f t="shared" si="274"/>
        <v>_BCOUR</v>
      </c>
      <c r="O3517" s="36" t="s">
        <v>5182</v>
      </c>
      <c r="P3517" s="36" t="s">
        <v>5202</v>
      </c>
      <c r="Q3517" s="36" t="s">
        <v>6976</v>
      </c>
    </row>
    <row r="3518" spans="1:17">
      <c r="A3518" s="36" t="s">
        <v>11516</v>
      </c>
      <c r="B3518" s="36" t="str">
        <f t="shared" si="270"/>
        <v>_23705</v>
      </c>
      <c r="C3518" s="36" t="s">
        <v>6977</v>
      </c>
      <c r="D3518" s="36" t="s">
        <v>4903</v>
      </c>
      <c r="E3518" s="36" t="str">
        <f t="shared" si="271"/>
        <v>_SCHOL</v>
      </c>
      <c r="F3518" s="36" t="s">
        <v>4904</v>
      </c>
      <c r="G3518" s="36" t="s">
        <v>5043</v>
      </c>
      <c r="H3518" s="36" t="str">
        <f t="shared" si="272"/>
        <v>_HAAS3</v>
      </c>
      <c r="I3518" s="36" t="s">
        <v>5044</v>
      </c>
      <c r="J3518" s="36" t="s">
        <v>5179</v>
      </c>
      <c r="K3518" s="36" t="str">
        <f t="shared" si="273"/>
        <v>_BCHCI</v>
      </c>
      <c r="L3518" s="36" t="s">
        <v>5180</v>
      </c>
      <c r="M3518" s="36" t="s">
        <v>5181</v>
      </c>
      <c r="N3518" s="36" t="str">
        <f t="shared" si="274"/>
        <v>_BCOUR</v>
      </c>
      <c r="O3518" s="36" t="s">
        <v>5182</v>
      </c>
      <c r="P3518" s="36" t="s">
        <v>5202</v>
      </c>
      <c r="Q3518" s="36" t="s">
        <v>6976</v>
      </c>
    </row>
    <row r="3519" spans="1:17">
      <c r="A3519" s="36" t="s">
        <v>11517</v>
      </c>
      <c r="B3519" s="36" t="str">
        <f t="shared" si="270"/>
        <v>_23706</v>
      </c>
      <c r="C3519" s="36" t="s">
        <v>5205</v>
      </c>
      <c r="D3519" s="36" t="s">
        <v>4903</v>
      </c>
      <c r="E3519" s="36" t="str">
        <f t="shared" si="271"/>
        <v>_SCHOL</v>
      </c>
      <c r="F3519" s="36" t="s">
        <v>4904</v>
      </c>
      <c r="G3519" s="36" t="s">
        <v>5043</v>
      </c>
      <c r="H3519" s="36" t="str">
        <f t="shared" si="272"/>
        <v>_HAAS3</v>
      </c>
      <c r="I3519" s="36" t="s">
        <v>5044</v>
      </c>
      <c r="J3519" s="36" t="s">
        <v>5179</v>
      </c>
      <c r="K3519" s="36" t="str">
        <f t="shared" si="273"/>
        <v>_BCHCI</v>
      </c>
      <c r="L3519" s="36" t="s">
        <v>5180</v>
      </c>
      <c r="M3519" s="36" t="s">
        <v>5181</v>
      </c>
      <c r="N3519" s="36" t="str">
        <f t="shared" si="274"/>
        <v>_BCOUR</v>
      </c>
      <c r="O3519" s="36" t="s">
        <v>5182</v>
      </c>
      <c r="P3519" s="36" t="s">
        <v>5202</v>
      </c>
      <c r="Q3519" s="36" t="s">
        <v>6976</v>
      </c>
    </row>
    <row r="3520" spans="1:17">
      <c r="A3520" s="36" t="s">
        <v>11518</v>
      </c>
      <c r="B3520" s="36" t="str">
        <f t="shared" si="270"/>
        <v>_23707</v>
      </c>
      <c r="C3520" s="36" t="s">
        <v>6978</v>
      </c>
      <c r="D3520" s="36" t="s">
        <v>4903</v>
      </c>
      <c r="E3520" s="36" t="str">
        <f t="shared" si="271"/>
        <v>_SCHOL</v>
      </c>
      <c r="F3520" s="36" t="s">
        <v>4904</v>
      </c>
      <c r="G3520" s="36" t="s">
        <v>5043</v>
      </c>
      <c r="H3520" s="36" t="str">
        <f t="shared" si="272"/>
        <v>_HAAS3</v>
      </c>
      <c r="I3520" s="36" t="s">
        <v>5044</v>
      </c>
      <c r="J3520" s="36" t="s">
        <v>5179</v>
      </c>
      <c r="K3520" s="36" t="str">
        <f t="shared" si="273"/>
        <v>_BCHCI</v>
      </c>
      <c r="L3520" s="36" t="s">
        <v>5180</v>
      </c>
      <c r="M3520" s="36" t="s">
        <v>5181</v>
      </c>
      <c r="N3520" s="36" t="str">
        <f t="shared" si="274"/>
        <v>_BCOUR</v>
      </c>
      <c r="O3520" s="36" t="s">
        <v>5182</v>
      </c>
      <c r="P3520" s="36" t="s">
        <v>5202</v>
      </c>
      <c r="Q3520" s="36" t="s">
        <v>6976</v>
      </c>
    </row>
    <row r="3521" spans="1:17">
      <c r="A3521" s="36" t="s">
        <v>11519</v>
      </c>
      <c r="B3521" s="36" t="str">
        <f t="shared" si="270"/>
        <v>_23708</v>
      </c>
      <c r="C3521" s="36" t="s">
        <v>6979</v>
      </c>
      <c r="D3521" s="36" t="s">
        <v>4903</v>
      </c>
      <c r="E3521" s="36" t="str">
        <f t="shared" si="271"/>
        <v>_SCHOL</v>
      </c>
      <c r="F3521" s="36" t="s">
        <v>4904</v>
      </c>
      <c r="G3521" s="36" t="s">
        <v>5043</v>
      </c>
      <c r="H3521" s="36" t="str">
        <f t="shared" si="272"/>
        <v>_HAAS3</v>
      </c>
      <c r="I3521" s="36" t="s">
        <v>5044</v>
      </c>
      <c r="J3521" s="36" t="s">
        <v>5179</v>
      </c>
      <c r="K3521" s="36" t="str">
        <f t="shared" si="273"/>
        <v>_BCHCI</v>
      </c>
      <c r="L3521" s="36" t="s">
        <v>5180</v>
      </c>
      <c r="M3521" s="36" t="s">
        <v>5181</v>
      </c>
      <c r="N3521" s="36" t="str">
        <f t="shared" si="274"/>
        <v>_BCOUR</v>
      </c>
      <c r="O3521" s="36" t="s">
        <v>5182</v>
      </c>
      <c r="P3521" s="36" t="s">
        <v>5202</v>
      </c>
      <c r="Q3521" s="36" t="s">
        <v>6976</v>
      </c>
    </row>
    <row r="3522" spans="1:17">
      <c r="A3522" s="36" t="s">
        <v>11520</v>
      </c>
      <c r="B3522" s="36" t="str">
        <f t="shared" si="270"/>
        <v>_23709</v>
      </c>
      <c r="C3522" s="36" t="s">
        <v>5206</v>
      </c>
      <c r="D3522" s="36" t="s">
        <v>4903</v>
      </c>
      <c r="E3522" s="36" t="str">
        <f t="shared" si="271"/>
        <v>_SCHOL</v>
      </c>
      <c r="F3522" s="36" t="s">
        <v>4904</v>
      </c>
      <c r="G3522" s="36" t="s">
        <v>5043</v>
      </c>
      <c r="H3522" s="36" t="str">
        <f t="shared" si="272"/>
        <v>_HAAS3</v>
      </c>
      <c r="I3522" s="36" t="s">
        <v>5044</v>
      </c>
      <c r="J3522" s="36" t="s">
        <v>5179</v>
      </c>
      <c r="K3522" s="36" t="str">
        <f t="shared" si="273"/>
        <v>_BCHCI</v>
      </c>
      <c r="L3522" s="36" t="s">
        <v>5180</v>
      </c>
      <c r="M3522" s="36" t="s">
        <v>5181</v>
      </c>
      <c r="N3522" s="36" t="str">
        <f t="shared" si="274"/>
        <v>_BCOUR</v>
      </c>
      <c r="O3522" s="36" t="s">
        <v>5182</v>
      </c>
      <c r="P3522" s="36" t="s">
        <v>5202</v>
      </c>
      <c r="Q3522" s="36" t="s">
        <v>6976</v>
      </c>
    </row>
    <row r="3523" spans="1:17">
      <c r="A3523" s="36" t="s">
        <v>11521</v>
      </c>
      <c r="B3523" s="36" t="str">
        <f t="shared" si="270"/>
        <v>_23710</v>
      </c>
      <c r="C3523" s="36" t="s">
        <v>5207</v>
      </c>
      <c r="D3523" s="36" t="s">
        <v>4903</v>
      </c>
      <c r="E3523" s="36" t="str">
        <f t="shared" si="271"/>
        <v>_SCHOL</v>
      </c>
      <c r="F3523" s="36" t="s">
        <v>4904</v>
      </c>
      <c r="G3523" s="36" t="s">
        <v>5043</v>
      </c>
      <c r="H3523" s="36" t="str">
        <f t="shared" si="272"/>
        <v>_HAAS3</v>
      </c>
      <c r="I3523" s="36" t="s">
        <v>5044</v>
      </c>
      <c r="J3523" s="36" t="s">
        <v>5179</v>
      </c>
      <c r="K3523" s="36" t="str">
        <f t="shared" si="273"/>
        <v>_BCHCI</v>
      </c>
      <c r="L3523" s="36" t="s">
        <v>5180</v>
      </c>
      <c r="M3523" s="36" t="s">
        <v>5181</v>
      </c>
      <c r="N3523" s="36" t="str">
        <f t="shared" si="274"/>
        <v>_BCOUR</v>
      </c>
      <c r="O3523" s="36" t="s">
        <v>5182</v>
      </c>
      <c r="P3523" s="36" t="s">
        <v>5202</v>
      </c>
      <c r="Q3523" s="36" t="s">
        <v>6976</v>
      </c>
    </row>
    <row r="3524" spans="1:17">
      <c r="A3524" s="36" t="s">
        <v>11522</v>
      </c>
      <c r="B3524" s="36" t="str">
        <f t="shared" ref="B3524:B3587" si="275">"_"&amp;A3524</f>
        <v>_23711</v>
      </c>
      <c r="C3524" s="36" t="s">
        <v>5208</v>
      </c>
      <c r="D3524" s="36" t="s">
        <v>4903</v>
      </c>
      <c r="E3524" s="36" t="str">
        <f t="shared" ref="E3524:E3587" si="276">"_"&amp;D3524</f>
        <v>_SCHOL</v>
      </c>
      <c r="F3524" s="36" t="s">
        <v>4904</v>
      </c>
      <c r="G3524" s="36" t="s">
        <v>5043</v>
      </c>
      <c r="H3524" s="36" t="str">
        <f t="shared" ref="H3524:H3587" si="277">"_"&amp;G3524</f>
        <v>_HAAS3</v>
      </c>
      <c r="I3524" s="36" t="s">
        <v>5044</v>
      </c>
      <c r="J3524" s="36" t="s">
        <v>5179</v>
      </c>
      <c r="K3524" s="36" t="str">
        <f t="shared" ref="K3524:K3587" si="278">"_"&amp;J3524</f>
        <v>_BCHCI</v>
      </c>
      <c r="L3524" s="36" t="s">
        <v>5180</v>
      </c>
      <c r="M3524" s="36" t="s">
        <v>5181</v>
      </c>
      <c r="N3524" s="36" t="str">
        <f t="shared" ref="N3524:N3587" si="279">"_"&amp;M3524</f>
        <v>_BCOUR</v>
      </c>
      <c r="O3524" s="36" t="s">
        <v>5182</v>
      </c>
      <c r="P3524" s="36" t="s">
        <v>5202</v>
      </c>
      <c r="Q3524" s="36" t="s">
        <v>6976</v>
      </c>
    </row>
    <row r="3525" spans="1:17">
      <c r="A3525" s="36" t="s">
        <v>11523</v>
      </c>
      <c r="B3525" s="36" t="str">
        <f t="shared" si="275"/>
        <v>_23712</v>
      </c>
      <c r="C3525" s="36" t="s">
        <v>5209</v>
      </c>
      <c r="D3525" s="36" t="s">
        <v>4903</v>
      </c>
      <c r="E3525" s="36" t="str">
        <f t="shared" si="276"/>
        <v>_SCHOL</v>
      </c>
      <c r="F3525" s="36" t="s">
        <v>4904</v>
      </c>
      <c r="G3525" s="36" t="s">
        <v>5043</v>
      </c>
      <c r="H3525" s="36" t="str">
        <f t="shared" si="277"/>
        <v>_HAAS3</v>
      </c>
      <c r="I3525" s="36" t="s">
        <v>5044</v>
      </c>
      <c r="J3525" s="36" t="s">
        <v>5179</v>
      </c>
      <c r="K3525" s="36" t="str">
        <f t="shared" si="278"/>
        <v>_BCHCI</v>
      </c>
      <c r="L3525" s="36" t="s">
        <v>5180</v>
      </c>
      <c r="M3525" s="36" t="s">
        <v>5181</v>
      </c>
      <c r="N3525" s="36" t="str">
        <f t="shared" si="279"/>
        <v>_BCOUR</v>
      </c>
      <c r="O3525" s="36" t="s">
        <v>5182</v>
      </c>
      <c r="P3525" s="36" t="s">
        <v>5202</v>
      </c>
      <c r="Q3525" s="36" t="s">
        <v>6976</v>
      </c>
    </row>
    <row r="3526" spans="1:17">
      <c r="A3526" s="36" t="s">
        <v>11524</v>
      </c>
      <c r="B3526" s="36" t="str">
        <f t="shared" si="275"/>
        <v>_23714</v>
      </c>
      <c r="C3526" s="36" t="s">
        <v>5210</v>
      </c>
      <c r="D3526" s="36" t="s">
        <v>4903</v>
      </c>
      <c r="E3526" s="36" t="str">
        <f t="shared" si="276"/>
        <v>_SCHOL</v>
      </c>
      <c r="F3526" s="36" t="s">
        <v>4904</v>
      </c>
      <c r="G3526" s="36" t="s">
        <v>5043</v>
      </c>
      <c r="H3526" s="36" t="str">
        <f t="shared" si="277"/>
        <v>_HAAS3</v>
      </c>
      <c r="I3526" s="36" t="s">
        <v>5044</v>
      </c>
      <c r="J3526" s="36" t="s">
        <v>5179</v>
      </c>
      <c r="K3526" s="36" t="str">
        <f t="shared" si="278"/>
        <v>_BCHCI</v>
      </c>
      <c r="L3526" s="36" t="s">
        <v>5180</v>
      </c>
      <c r="M3526" s="36" t="s">
        <v>5181</v>
      </c>
      <c r="N3526" s="36" t="str">
        <f t="shared" si="279"/>
        <v>_BCOUR</v>
      </c>
      <c r="O3526" s="36" t="s">
        <v>5182</v>
      </c>
      <c r="P3526" s="36" t="s">
        <v>5202</v>
      </c>
      <c r="Q3526" s="36" t="s">
        <v>6976</v>
      </c>
    </row>
    <row r="3527" spans="1:17">
      <c r="A3527" s="36" t="s">
        <v>11525</v>
      </c>
      <c r="B3527" s="36" t="str">
        <f t="shared" si="275"/>
        <v>_23716</v>
      </c>
      <c r="C3527" s="36" t="s">
        <v>6400</v>
      </c>
      <c r="D3527" s="36" t="s">
        <v>4903</v>
      </c>
      <c r="E3527" s="36" t="str">
        <f t="shared" si="276"/>
        <v>_SCHOL</v>
      </c>
      <c r="F3527" s="36" t="s">
        <v>4904</v>
      </c>
      <c r="G3527" s="36" t="s">
        <v>5043</v>
      </c>
      <c r="H3527" s="36" t="str">
        <f t="shared" si="277"/>
        <v>_HAAS3</v>
      </c>
      <c r="I3527" s="36" t="s">
        <v>5044</v>
      </c>
      <c r="J3527" s="36" t="s">
        <v>5179</v>
      </c>
      <c r="K3527" s="36" t="str">
        <f t="shared" si="278"/>
        <v>_BCHCI</v>
      </c>
      <c r="L3527" s="36" t="s">
        <v>5180</v>
      </c>
      <c r="M3527" s="36" t="s">
        <v>5181</v>
      </c>
      <c r="N3527" s="36" t="str">
        <f t="shared" si="279"/>
        <v>_BCOUR</v>
      </c>
      <c r="O3527" s="36" t="s">
        <v>5182</v>
      </c>
      <c r="P3527" s="36" t="s">
        <v>5202</v>
      </c>
      <c r="Q3527" s="36" t="s">
        <v>6976</v>
      </c>
    </row>
    <row r="3528" spans="1:17">
      <c r="A3528" s="36" t="s">
        <v>11526</v>
      </c>
      <c r="B3528" s="36" t="str">
        <f t="shared" si="275"/>
        <v>_10253</v>
      </c>
      <c r="C3528" s="36" t="s">
        <v>6981</v>
      </c>
      <c r="D3528" s="36" t="s">
        <v>4903</v>
      </c>
      <c r="E3528" s="36" t="str">
        <f t="shared" si="276"/>
        <v>_SCHOL</v>
      </c>
      <c r="F3528" s="36" t="s">
        <v>4904</v>
      </c>
      <c r="G3528" s="36" t="s">
        <v>5043</v>
      </c>
      <c r="H3528" s="36" t="str">
        <f t="shared" si="277"/>
        <v>_HAAS3</v>
      </c>
      <c r="I3528" s="36" t="s">
        <v>5044</v>
      </c>
      <c r="J3528" s="36" t="s">
        <v>5179</v>
      </c>
      <c r="K3528" s="36" t="str">
        <f t="shared" si="278"/>
        <v>_BCHCI</v>
      </c>
      <c r="L3528" s="36" t="s">
        <v>5180</v>
      </c>
      <c r="M3528" s="36" t="s">
        <v>5181</v>
      </c>
      <c r="N3528" s="36" t="str">
        <f t="shared" si="279"/>
        <v>_BCOUR</v>
      </c>
      <c r="O3528" s="36" t="s">
        <v>5182</v>
      </c>
      <c r="P3528" s="36" t="s">
        <v>5211</v>
      </c>
      <c r="Q3528" s="36" t="s">
        <v>6980</v>
      </c>
    </row>
    <row r="3529" spans="1:17">
      <c r="A3529" s="36" t="s">
        <v>11527</v>
      </c>
      <c r="B3529" s="36" t="str">
        <f t="shared" si="275"/>
        <v>_10254</v>
      </c>
      <c r="C3529" s="36" t="s">
        <v>5201</v>
      </c>
      <c r="D3529" s="36" t="s">
        <v>4903</v>
      </c>
      <c r="E3529" s="36" t="str">
        <f t="shared" si="276"/>
        <v>_SCHOL</v>
      </c>
      <c r="F3529" s="36" t="s">
        <v>4904</v>
      </c>
      <c r="G3529" s="36" t="s">
        <v>5043</v>
      </c>
      <c r="H3529" s="36" t="str">
        <f t="shared" si="277"/>
        <v>_HAAS3</v>
      </c>
      <c r="I3529" s="36" t="s">
        <v>5044</v>
      </c>
      <c r="J3529" s="36" t="s">
        <v>5179</v>
      </c>
      <c r="K3529" s="36" t="str">
        <f t="shared" si="278"/>
        <v>_BCHCI</v>
      </c>
      <c r="L3529" s="36" t="s">
        <v>5180</v>
      </c>
      <c r="M3529" s="36" t="s">
        <v>5181</v>
      </c>
      <c r="N3529" s="36" t="str">
        <f t="shared" si="279"/>
        <v>_BCOUR</v>
      </c>
      <c r="O3529" s="36" t="s">
        <v>5182</v>
      </c>
      <c r="P3529" s="36" t="s">
        <v>5211</v>
      </c>
      <c r="Q3529" s="36" t="s">
        <v>6980</v>
      </c>
    </row>
    <row r="3530" spans="1:17">
      <c r="A3530" s="36" t="s">
        <v>11528</v>
      </c>
      <c r="B3530" s="36" t="str">
        <f t="shared" si="275"/>
        <v>_10264</v>
      </c>
      <c r="C3530" s="36" t="s">
        <v>6982</v>
      </c>
      <c r="D3530" s="36" t="s">
        <v>4903</v>
      </c>
      <c r="E3530" s="36" t="str">
        <f t="shared" si="276"/>
        <v>_SCHOL</v>
      </c>
      <c r="F3530" s="36" t="s">
        <v>4904</v>
      </c>
      <c r="G3530" s="36" t="s">
        <v>5043</v>
      </c>
      <c r="H3530" s="36" t="str">
        <f t="shared" si="277"/>
        <v>_HAAS3</v>
      </c>
      <c r="I3530" s="36" t="s">
        <v>5044</v>
      </c>
      <c r="J3530" s="36" t="s">
        <v>5179</v>
      </c>
      <c r="K3530" s="36" t="str">
        <f t="shared" si="278"/>
        <v>_BCHCI</v>
      </c>
      <c r="L3530" s="36" t="s">
        <v>5180</v>
      </c>
      <c r="M3530" s="36" t="s">
        <v>5181</v>
      </c>
      <c r="N3530" s="36" t="str">
        <f t="shared" si="279"/>
        <v>_BCOUR</v>
      </c>
      <c r="O3530" s="36" t="s">
        <v>5182</v>
      </c>
      <c r="P3530" s="36" t="s">
        <v>5211</v>
      </c>
      <c r="Q3530" s="36" t="s">
        <v>6980</v>
      </c>
    </row>
    <row r="3531" spans="1:17">
      <c r="A3531" s="36" t="s">
        <v>11529</v>
      </c>
      <c r="B3531" s="36" t="str">
        <f t="shared" si="275"/>
        <v>_10265</v>
      </c>
      <c r="C3531" s="36" t="s">
        <v>6983</v>
      </c>
      <c r="D3531" s="36" t="s">
        <v>4903</v>
      </c>
      <c r="E3531" s="36" t="str">
        <f t="shared" si="276"/>
        <v>_SCHOL</v>
      </c>
      <c r="F3531" s="36" t="s">
        <v>4904</v>
      </c>
      <c r="G3531" s="36" t="s">
        <v>5043</v>
      </c>
      <c r="H3531" s="36" t="str">
        <f t="shared" si="277"/>
        <v>_HAAS3</v>
      </c>
      <c r="I3531" s="36" t="s">
        <v>5044</v>
      </c>
      <c r="J3531" s="36" t="s">
        <v>5179</v>
      </c>
      <c r="K3531" s="36" t="str">
        <f t="shared" si="278"/>
        <v>_BCHCI</v>
      </c>
      <c r="L3531" s="36" t="s">
        <v>5180</v>
      </c>
      <c r="M3531" s="36" t="s">
        <v>5181</v>
      </c>
      <c r="N3531" s="36" t="str">
        <f t="shared" si="279"/>
        <v>_BCOUR</v>
      </c>
      <c r="O3531" s="36" t="s">
        <v>5182</v>
      </c>
      <c r="P3531" s="36" t="s">
        <v>5211</v>
      </c>
      <c r="Q3531" s="36" t="s">
        <v>6980</v>
      </c>
    </row>
    <row r="3532" spans="1:17">
      <c r="A3532" s="36" t="s">
        <v>11530</v>
      </c>
      <c r="B3532" s="36" t="str">
        <f t="shared" si="275"/>
        <v>_10473</v>
      </c>
      <c r="C3532" s="36" t="s">
        <v>7511</v>
      </c>
      <c r="D3532" s="36" t="s">
        <v>4903</v>
      </c>
      <c r="E3532" s="36" t="str">
        <f t="shared" si="276"/>
        <v>_SCHOL</v>
      </c>
      <c r="F3532" s="36" t="s">
        <v>4904</v>
      </c>
      <c r="G3532" s="36" t="s">
        <v>5043</v>
      </c>
      <c r="H3532" s="36" t="str">
        <f t="shared" si="277"/>
        <v>_HAAS3</v>
      </c>
      <c r="I3532" s="36" t="s">
        <v>5044</v>
      </c>
      <c r="J3532" s="36" t="s">
        <v>5179</v>
      </c>
      <c r="K3532" s="36" t="str">
        <f t="shared" si="278"/>
        <v>_BCHCI</v>
      </c>
      <c r="L3532" s="36" t="s">
        <v>5180</v>
      </c>
      <c r="M3532" s="36" t="s">
        <v>5181</v>
      </c>
      <c r="N3532" s="36" t="str">
        <f t="shared" si="279"/>
        <v>_BCOUR</v>
      </c>
      <c r="O3532" s="36" t="s">
        <v>5182</v>
      </c>
      <c r="P3532" s="36" t="s">
        <v>5211</v>
      </c>
      <c r="Q3532" s="36" t="s">
        <v>6980</v>
      </c>
    </row>
    <row r="3533" spans="1:17">
      <c r="A3533" s="36" t="s">
        <v>11531</v>
      </c>
      <c r="B3533" s="36" t="str">
        <f t="shared" si="275"/>
        <v>_10474</v>
      </c>
      <c r="C3533" s="36" t="s">
        <v>7512</v>
      </c>
      <c r="D3533" s="36" t="s">
        <v>4903</v>
      </c>
      <c r="E3533" s="36" t="str">
        <f t="shared" si="276"/>
        <v>_SCHOL</v>
      </c>
      <c r="F3533" s="36" t="s">
        <v>4904</v>
      </c>
      <c r="G3533" s="36" t="s">
        <v>5043</v>
      </c>
      <c r="H3533" s="36" t="str">
        <f t="shared" si="277"/>
        <v>_HAAS3</v>
      </c>
      <c r="I3533" s="36" t="s">
        <v>5044</v>
      </c>
      <c r="J3533" s="36" t="s">
        <v>5179</v>
      </c>
      <c r="K3533" s="36" t="str">
        <f t="shared" si="278"/>
        <v>_BCHCI</v>
      </c>
      <c r="L3533" s="36" t="s">
        <v>5180</v>
      </c>
      <c r="M3533" s="36" t="s">
        <v>5181</v>
      </c>
      <c r="N3533" s="36" t="str">
        <f t="shared" si="279"/>
        <v>_BCOUR</v>
      </c>
      <c r="O3533" s="36" t="s">
        <v>5182</v>
      </c>
      <c r="P3533" s="36" t="s">
        <v>5211</v>
      </c>
      <c r="Q3533" s="36" t="s">
        <v>6980</v>
      </c>
    </row>
    <row r="3534" spans="1:17">
      <c r="A3534" s="36" t="s">
        <v>11532</v>
      </c>
      <c r="B3534" s="36" t="str">
        <f t="shared" si="275"/>
        <v>_32640</v>
      </c>
      <c r="C3534" s="36" t="s">
        <v>6984</v>
      </c>
      <c r="D3534" s="36" t="s">
        <v>4903</v>
      </c>
      <c r="E3534" s="36" t="str">
        <f t="shared" si="276"/>
        <v>_SCHOL</v>
      </c>
      <c r="F3534" s="36" t="s">
        <v>4904</v>
      </c>
      <c r="G3534" s="36" t="s">
        <v>5043</v>
      </c>
      <c r="H3534" s="36" t="str">
        <f t="shared" si="277"/>
        <v>_HAAS3</v>
      </c>
      <c r="I3534" s="36" t="s">
        <v>5044</v>
      </c>
      <c r="J3534" s="36" t="s">
        <v>5179</v>
      </c>
      <c r="K3534" s="36" t="str">
        <f t="shared" si="278"/>
        <v>_BCHCI</v>
      </c>
      <c r="L3534" s="36" t="s">
        <v>5180</v>
      </c>
      <c r="M3534" s="36" t="s">
        <v>5181</v>
      </c>
      <c r="N3534" s="36" t="str">
        <f t="shared" si="279"/>
        <v>_BCOUR</v>
      </c>
      <c r="O3534" s="36" t="s">
        <v>5182</v>
      </c>
      <c r="P3534" s="36" t="s">
        <v>5211</v>
      </c>
      <c r="Q3534" s="36" t="s">
        <v>6980</v>
      </c>
    </row>
    <row r="3535" spans="1:17">
      <c r="A3535" s="36" t="s">
        <v>11533</v>
      </c>
      <c r="B3535" s="36" t="str">
        <f t="shared" si="275"/>
        <v>_32641</v>
      </c>
      <c r="C3535" s="36" t="s">
        <v>7513</v>
      </c>
      <c r="D3535" s="36" t="s">
        <v>4903</v>
      </c>
      <c r="E3535" s="36" t="str">
        <f t="shared" si="276"/>
        <v>_SCHOL</v>
      </c>
      <c r="F3535" s="36" t="s">
        <v>4904</v>
      </c>
      <c r="G3535" s="36" t="s">
        <v>5043</v>
      </c>
      <c r="H3535" s="36" t="str">
        <f t="shared" si="277"/>
        <v>_HAAS3</v>
      </c>
      <c r="I3535" s="36" t="s">
        <v>5044</v>
      </c>
      <c r="J3535" s="36" t="s">
        <v>5179</v>
      </c>
      <c r="K3535" s="36" t="str">
        <f t="shared" si="278"/>
        <v>_BCHCI</v>
      </c>
      <c r="L3535" s="36" t="s">
        <v>5180</v>
      </c>
      <c r="M3535" s="36" t="s">
        <v>5181</v>
      </c>
      <c r="N3535" s="36" t="str">
        <f t="shared" si="279"/>
        <v>_BCOUR</v>
      </c>
      <c r="O3535" s="36" t="s">
        <v>5182</v>
      </c>
      <c r="P3535" s="36" t="s">
        <v>5211</v>
      </c>
      <c r="Q3535" s="36" t="s">
        <v>6980</v>
      </c>
    </row>
    <row r="3536" spans="1:17">
      <c r="A3536" s="36" t="s">
        <v>11534</v>
      </c>
      <c r="B3536" s="36" t="str">
        <f t="shared" si="275"/>
        <v>_10241</v>
      </c>
      <c r="C3536" s="36" t="s">
        <v>6985</v>
      </c>
      <c r="D3536" s="36" t="s">
        <v>4903</v>
      </c>
      <c r="E3536" s="36" t="str">
        <f t="shared" si="276"/>
        <v>_SCHOL</v>
      </c>
      <c r="F3536" s="36" t="s">
        <v>4904</v>
      </c>
      <c r="G3536" s="36" t="s">
        <v>5043</v>
      </c>
      <c r="H3536" s="36" t="str">
        <f t="shared" si="277"/>
        <v>_HAAS3</v>
      </c>
      <c r="I3536" s="36" t="s">
        <v>5044</v>
      </c>
      <c r="J3536" s="36" t="s">
        <v>5179</v>
      </c>
      <c r="K3536" s="36" t="str">
        <f t="shared" si="278"/>
        <v>_BCHCI</v>
      </c>
      <c r="L3536" s="36" t="s">
        <v>5180</v>
      </c>
      <c r="M3536" s="36" t="s">
        <v>5181</v>
      </c>
      <c r="N3536" s="36" t="str">
        <f t="shared" si="279"/>
        <v>_BCOUR</v>
      </c>
      <c r="O3536" s="36" t="s">
        <v>5182</v>
      </c>
      <c r="P3536" s="36" t="s">
        <v>5212</v>
      </c>
      <c r="Q3536" s="36" t="s">
        <v>5213</v>
      </c>
    </row>
    <row r="3537" spans="1:17">
      <c r="A3537" s="36" t="s">
        <v>11535</v>
      </c>
      <c r="B3537" s="36" t="str">
        <f t="shared" si="275"/>
        <v>_10342</v>
      </c>
      <c r="C3537" s="36" t="s">
        <v>6986</v>
      </c>
      <c r="D3537" s="36" t="s">
        <v>4903</v>
      </c>
      <c r="E3537" s="36" t="str">
        <f t="shared" si="276"/>
        <v>_SCHOL</v>
      </c>
      <c r="F3537" s="36" t="s">
        <v>4904</v>
      </c>
      <c r="G3537" s="36" t="s">
        <v>5043</v>
      </c>
      <c r="H3537" s="36" t="str">
        <f t="shared" si="277"/>
        <v>_HAAS3</v>
      </c>
      <c r="I3537" s="36" t="s">
        <v>5044</v>
      </c>
      <c r="J3537" s="36" t="s">
        <v>5179</v>
      </c>
      <c r="K3537" s="36" t="str">
        <f t="shared" si="278"/>
        <v>_BCHCI</v>
      </c>
      <c r="L3537" s="36" t="s">
        <v>5180</v>
      </c>
      <c r="M3537" s="36" t="s">
        <v>5181</v>
      </c>
      <c r="N3537" s="36" t="str">
        <f t="shared" si="279"/>
        <v>_BCOUR</v>
      </c>
      <c r="O3537" s="36" t="s">
        <v>5182</v>
      </c>
      <c r="P3537" s="36" t="s">
        <v>5214</v>
      </c>
      <c r="Q3537" s="36" t="s">
        <v>5215</v>
      </c>
    </row>
    <row r="3538" spans="1:17">
      <c r="A3538" s="36" t="s">
        <v>11536</v>
      </c>
      <c r="B3538" s="36" t="str">
        <f t="shared" si="275"/>
        <v>_10343</v>
      </c>
      <c r="C3538" s="36" t="s">
        <v>5216</v>
      </c>
      <c r="D3538" s="36" t="s">
        <v>4903</v>
      </c>
      <c r="E3538" s="36" t="str">
        <f t="shared" si="276"/>
        <v>_SCHOL</v>
      </c>
      <c r="F3538" s="36" t="s">
        <v>4904</v>
      </c>
      <c r="G3538" s="36" t="s">
        <v>5043</v>
      </c>
      <c r="H3538" s="36" t="str">
        <f t="shared" si="277"/>
        <v>_HAAS3</v>
      </c>
      <c r="I3538" s="36" t="s">
        <v>5044</v>
      </c>
      <c r="J3538" s="36" t="s">
        <v>5179</v>
      </c>
      <c r="K3538" s="36" t="str">
        <f t="shared" si="278"/>
        <v>_BCHCI</v>
      </c>
      <c r="L3538" s="36" t="s">
        <v>5180</v>
      </c>
      <c r="M3538" s="36" t="s">
        <v>5181</v>
      </c>
      <c r="N3538" s="36" t="str">
        <f t="shared" si="279"/>
        <v>_BCOUR</v>
      </c>
      <c r="O3538" s="36" t="s">
        <v>5182</v>
      </c>
      <c r="P3538" s="36" t="s">
        <v>5214</v>
      </c>
      <c r="Q3538" s="36" t="s">
        <v>5215</v>
      </c>
    </row>
    <row r="3539" spans="1:17">
      <c r="A3539" s="36" t="s">
        <v>11537</v>
      </c>
      <c r="B3539" s="36" t="str">
        <f t="shared" si="275"/>
        <v>_13655</v>
      </c>
      <c r="C3539" s="36" t="s">
        <v>5225</v>
      </c>
      <c r="D3539" s="36" t="s">
        <v>4903</v>
      </c>
      <c r="E3539" s="36" t="str">
        <f t="shared" si="276"/>
        <v>_SCHOL</v>
      </c>
      <c r="F3539" s="36" t="s">
        <v>4904</v>
      </c>
      <c r="G3539" s="36" t="s">
        <v>5217</v>
      </c>
      <c r="H3539" s="36" t="str">
        <f t="shared" si="277"/>
        <v>_SC1OP</v>
      </c>
      <c r="I3539" s="36" t="s">
        <v>5218</v>
      </c>
      <c r="J3539" s="36" t="s">
        <v>5219</v>
      </c>
      <c r="K3539" s="36" t="str">
        <f t="shared" si="278"/>
        <v>_BOOPT</v>
      </c>
      <c r="L3539" s="36" t="s">
        <v>5220</v>
      </c>
      <c r="M3539" s="36" t="s">
        <v>5221</v>
      </c>
      <c r="N3539" s="36" t="str">
        <f t="shared" si="279"/>
        <v>_BOAAF</v>
      </c>
      <c r="O3539" s="36" t="s">
        <v>5222</v>
      </c>
      <c r="P3539" s="36" t="s">
        <v>5223</v>
      </c>
      <c r="Q3539" s="36" t="s">
        <v>5224</v>
      </c>
    </row>
    <row r="3540" spans="1:17">
      <c r="A3540" s="36" t="s">
        <v>11538</v>
      </c>
      <c r="B3540" s="36" t="str">
        <f t="shared" si="275"/>
        <v>_13665</v>
      </c>
      <c r="C3540" s="36" t="s">
        <v>5226</v>
      </c>
      <c r="D3540" s="36" t="s">
        <v>4903</v>
      </c>
      <c r="E3540" s="36" t="str">
        <f t="shared" si="276"/>
        <v>_SCHOL</v>
      </c>
      <c r="F3540" s="36" t="s">
        <v>4904</v>
      </c>
      <c r="G3540" s="36" t="s">
        <v>5217</v>
      </c>
      <c r="H3540" s="36" t="str">
        <f t="shared" si="277"/>
        <v>_SC1OP</v>
      </c>
      <c r="I3540" s="36" t="s">
        <v>5218</v>
      </c>
      <c r="J3540" s="36" t="s">
        <v>5219</v>
      </c>
      <c r="K3540" s="36" t="str">
        <f t="shared" si="278"/>
        <v>_BOOPT</v>
      </c>
      <c r="L3540" s="36" t="s">
        <v>5220</v>
      </c>
      <c r="M3540" s="36" t="s">
        <v>5221</v>
      </c>
      <c r="N3540" s="36" t="str">
        <f t="shared" si="279"/>
        <v>_BOAAF</v>
      </c>
      <c r="O3540" s="36" t="s">
        <v>5222</v>
      </c>
      <c r="P3540" s="36" t="s">
        <v>5223</v>
      </c>
      <c r="Q3540" s="36" t="s">
        <v>5224</v>
      </c>
    </row>
    <row r="3541" spans="1:17">
      <c r="A3541" s="36" t="s">
        <v>11539</v>
      </c>
      <c r="B3541" s="36" t="str">
        <f t="shared" si="275"/>
        <v>_13724</v>
      </c>
      <c r="C3541" s="36" t="s">
        <v>5231</v>
      </c>
      <c r="D3541" s="36" t="s">
        <v>4903</v>
      </c>
      <c r="E3541" s="36" t="str">
        <f t="shared" si="276"/>
        <v>_SCHOL</v>
      </c>
      <c r="F3541" s="36" t="s">
        <v>4904</v>
      </c>
      <c r="G3541" s="36" t="s">
        <v>5217</v>
      </c>
      <c r="H3541" s="36" t="str">
        <f t="shared" si="277"/>
        <v>_SC1OP</v>
      </c>
      <c r="I3541" s="36" t="s">
        <v>5218</v>
      </c>
      <c r="J3541" s="36" t="s">
        <v>5219</v>
      </c>
      <c r="K3541" s="36" t="str">
        <f t="shared" si="278"/>
        <v>_BOOPT</v>
      </c>
      <c r="L3541" s="36" t="s">
        <v>5220</v>
      </c>
      <c r="M3541" s="36" t="s">
        <v>5227</v>
      </c>
      <c r="N3541" s="36" t="str">
        <f t="shared" si="279"/>
        <v>_BOEXT</v>
      </c>
      <c r="O3541" s="36" t="s">
        <v>5228</v>
      </c>
      <c r="P3541" s="36" t="s">
        <v>5229</v>
      </c>
      <c r="Q3541" s="36" t="s">
        <v>5230</v>
      </c>
    </row>
    <row r="3542" spans="1:17">
      <c r="A3542" s="36" t="s">
        <v>11540</v>
      </c>
      <c r="B3542" s="36" t="str">
        <f t="shared" si="275"/>
        <v>_13725</v>
      </c>
      <c r="C3542" s="36" t="s">
        <v>5232</v>
      </c>
      <c r="D3542" s="36" t="s">
        <v>4903</v>
      </c>
      <c r="E3542" s="36" t="str">
        <f t="shared" si="276"/>
        <v>_SCHOL</v>
      </c>
      <c r="F3542" s="36" t="s">
        <v>4904</v>
      </c>
      <c r="G3542" s="36" t="s">
        <v>5217</v>
      </c>
      <c r="H3542" s="36" t="str">
        <f t="shared" si="277"/>
        <v>_SC1OP</v>
      </c>
      <c r="I3542" s="36" t="s">
        <v>5218</v>
      </c>
      <c r="J3542" s="36" t="s">
        <v>5219</v>
      </c>
      <c r="K3542" s="36" t="str">
        <f t="shared" si="278"/>
        <v>_BOOPT</v>
      </c>
      <c r="L3542" s="36" t="s">
        <v>5220</v>
      </c>
      <c r="M3542" s="36" t="s">
        <v>5227</v>
      </c>
      <c r="N3542" s="36" t="str">
        <f t="shared" si="279"/>
        <v>_BOEXT</v>
      </c>
      <c r="O3542" s="36" t="s">
        <v>5228</v>
      </c>
      <c r="P3542" s="36" t="s">
        <v>5229</v>
      </c>
      <c r="Q3542" s="36" t="s">
        <v>5230</v>
      </c>
    </row>
    <row r="3543" spans="1:17">
      <c r="A3543" s="36" t="s">
        <v>11541</v>
      </c>
      <c r="B3543" s="36" t="str">
        <f t="shared" si="275"/>
        <v>_13726</v>
      </c>
      <c r="C3543" s="36" t="s">
        <v>5233</v>
      </c>
      <c r="D3543" s="36" t="s">
        <v>4903</v>
      </c>
      <c r="E3543" s="36" t="str">
        <f t="shared" si="276"/>
        <v>_SCHOL</v>
      </c>
      <c r="F3543" s="36" t="s">
        <v>4904</v>
      </c>
      <c r="G3543" s="36" t="s">
        <v>5217</v>
      </c>
      <c r="H3543" s="36" t="str">
        <f t="shared" si="277"/>
        <v>_SC1OP</v>
      </c>
      <c r="I3543" s="36" t="s">
        <v>5218</v>
      </c>
      <c r="J3543" s="36" t="s">
        <v>5219</v>
      </c>
      <c r="K3543" s="36" t="str">
        <f t="shared" si="278"/>
        <v>_BOOPT</v>
      </c>
      <c r="L3543" s="36" t="s">
        <v>5220</v>
      </c>
      <c r="M3543" s="36" t="s">
        <v>5227</v>
      </c>
      <c r="N3543" s="36" t="str">
        <f t="shared" si="279"/>
        <v>_BOEXT</v>
      </c>
      <c r="O3543" s="36" t="s">
        <v>5228</v>
      </c>
      <c r="P3543" s="36" t="s">
        <v>5229</v>
      </c>
      <c r="Q3543" s="36" t="s">
        <v>5230</v>
      </c>
    </row>
    <row r="3544" spans="1:17">
      <c r="A3544" s="36" t="s">
        <v>11542</v>
      </c>
      <c r="B3544" s="36" t="str">
        <f t="shared" si="275"/>
        <v>_13729</v>
      </c>
      <c r="C3544" s="36" t="s">
        <v>5234</v>
      </c>
      <c r="D3544" s="36" t="s">
        <v>4903</v>
      </c>
      <c r="E3544" s="36" t="str">
        <f t="shared" si="276"/>
        <v>_SCHOL</v>
      </c>
      <c r="F3544" s="36" t="s">
        <v>4904</v>
      </c>
      <c r="G3544" s="36" t="s">
        <v>5217</v>
      </c>
      <c r="H3544" s="36" t="str">
        <f t="shared" si="277"/>
        <v>_SC1OP</v>
      </c>
      <c r="I3544" s="36" t="s">
        <v>5218</v>
      </c>
      <c r="J3544" s="36" t="s">
        <v>5219</v>
      </c>
      <c r="K3544" s="36" t="str">
        <f t="shared" si="278"/>
        <v>_BOOPT</v>
      </c>
      <c r="L3544" s="36" t="s">
        <v>5220</v>
      </c>
      <c r="M3544" s="36" t="s">
        <v>5227</v>
      </c>
      <c r="N3544" s="36" t="str">
        <f t="shared" si="279"/>
        <v>_BOEXT</v>
      </c>
      <c r="O3544" s="36" t="s">
        <v>5228</v>
      </c>
      <c r="P3544" s="36" t="s">
        <v>5229</v>
      </c>
      <c r="Q3544" s="36" t="s">
        <v>5230</v>
      </c>
    </row>
    <row r="3545" spans="1:17">
      <c r="A3545" s="36" t="s">
        <v>11543</v>
      </c>
      <c r="B3545" s="36" t="str">
        <f t="shared" si="275"/>
        <v>_13737</v>
      </c>
      <c r="C3545" s="36" t="s">
        <v>5237</v>
      </c>
      <c r="D3545" s="36" t="s">
        <v>4903</v>
      </c>
      <c r="E3545" s="36" t="str">
        <f t="shared" si="276"/>
        <v>_SCHOL</v>
      </c>
      <c r="F3545" s="36" t="s">
        <v>4904</v>
      </c>
      <c r="G3545" s="36" t="s">
        <v>5217</v>
      </c>
      <c r="H3545" s="36" t="str">
        <f t="shared" si="277"/>
        <v>_SC1OP</v>
      </c>
      <c r="I3545" s="36" t="s">
        <v>5218</v>
      </c>
      <c r="J3545" s="36" t="s">
        <v>5219</v>
      </c>
      <c r="K3545" s="36" t="str">
        <f t="shared" si="278"/>
        <v>_BOOPT</v>
      </c>
      <c r="L3545" s="36" t="s">
        <v>5220</v>
      </c>
      <c r="M3545" s="36" t="s">
        <v>5227</v>
      </c>
      <c r="N3545" s="36" t="str">
        <f t="shared" si="279"/>
        <v>_BOEXT</v>
      </c>
      <c r="O3545" s="36" t="s">
        <v>5228</v>
      </c>
      <c r="P3545" s="36" t="s">
        <v>5235</v>
      </c>
      <c r="Q3545" s="36" t="s">
        <v>5236</v>
      </c>
    </row>
    <row r="3546" spans="1:17">
      <c r="A3546" s="36" t="s">
        <v>11544</v>
      </c>
      <c r="B3546" s="36" t="str">
        <f t="shared" si="275"/>
        <v>_13738</v>
      </c>
      <c r="C3546" s="36" t="s">
        <v>5238</v>
      </c>
      <c r="D3546" s="36" t="s">
        <v>4903</v>
      </c>
      <c r="E3546" s="36" t="str">
        <f t="shared" si="276"/>
        <v>_SCHOL</v>
      </c>
      <c r="F3546" s="36" t="s">
        <v>4904</v>
      </c>
      <c r="G3546" s="36" t="s">
        <v>5217</v>
      </c>
      <c r="H3546" s="36" t="str">
        <f t="shared" si="277"/>
        <v>_SC1OP</v>
      </c>
      <c r="I3546" s="36" t="s">
        <v>5218</v>
      </c>
      <c r="J3546" s="36" t="s">
        <v>5219</v>
      </c>
      <c r="K3546" s="36" t="str">
        <f t="shared" si="278"/>
        <v>_BOOPT</v>
      </c>
      <c r="L3546" s="36" t="s">
        <v>5220</v>
      </c>
      <c r="M3546" s="36" t="s">
        <v>5227</v>
      </c>
      <c r="N3546" s="36" t="str">
        <f t="shared" si="279"/>
        <v>_BOEXT</v>
      </c>
      <c r="O3546" s="36" t="s">
        <v>5228</v>
      </c>
      <c r="P3546" s="36" t="s">
        <v>5235</v>
      </c>
      <c r="Q3546" s="36" t="s">
        <v>5236</v>
      </c>
    </row>
    <row r="3547" spans="1:17">
      <c r="A3547" s="36" t="s">
        <v>11545</v>
      </c>
      <c r="B3547" s="36" t="str">
        <f t="shared" si="275"/>
        <v>_13739</v>
      </c>
      <c r="C3547" s="36" t="s">
        <v>5239</v>
      </c>
      <c r="D3547" s="36" t="s">
        <v>4903</v>
      </c>
      <c r="E3547" s="36" t="str">
        <f t="shared" si="276"/>
        <v>_SCHOL</v>
      </c>
      <c r="F3547" s="36" t="s">
        <v>4904</v>
      </c>
      <c r="G3547" s="36" t="s">
        <v>5217</v>
      </c>
      <c r="H3547" s="36" t="str">
        <f t="shared" si="277"/>
        <v>_SC1OP</v>
      </c>
      <c r="I3547" s="36" t="s">
        <v>5218</v>
      </c>
      <c r="J3547" s="36" t="s">
        <v>5219</v>
      </c>
      <c r="K3547" s="36" t="str">
        <f t="shared" si="278"/>
        <v>_BOOPT</v>
      </c>
      <c r="L3547" s="36" t="s">
        <v>5220</v>
      </c>
      <c r="M3547" s="36" t="s">
        <v>5227</v>
      </c>
      <c r="N3547" s="36" t="str">
        <f t="shared" si="279"/>
        <v>_BOEXT</v>
      </c>
      <c r="O3547" s="36" t="s">
        <v>5228</v>
      </c>
      <c r="P3547" s="36" t="s">
        <v>5235</v>
      </c>
      <c r="Q3547" s="36" t="s">
        <v>5236</v>
      </c>
    </row>
    <row r="3548" spans="1:17">
      <c r="A3548" s="36" t="s">
        <v>11546</v>
      </c>
      <c r="B3548" s="36" t="str">
        <f t="shared" si="275"/>
        <v>_13740</v>
      </c>
      <c r="C3548" s="36" t="s">
        <v>5240</v>
      </c>
      <c r="D3548" s="36" t="s">
        <v>4903</v>
      </c>
      <c r="E3548" s="36" t="str">
        <f t="shared" si="276"/>
        <v>_SCHOL</v>
      </c>
      <c r="F3548" s="36" t="s">
        <v>4904</v>
      </c>
      <c r="G3548" s="36" t="s">
        <v>5217</v>
      </c>
      <c r="H3548" s="36" t="str">
        <f t="shared" si="277"/>
        <v>_SC1OP</v>
      </c>
      <c r="I3548" s="36" t="s">
        <v>5218</v>
      </c>
      <c r="J3548" s="36" t="s">
        <v>5219</v>
      </c>
      <c r="K3548" s="36" t="str">
        <f t="shared" si="278"/>
        <v>_BOOPT</v>
      </c>
      <c r="L3548" s="36" t="s">
        <v>5220</v>
      </c>
      <c r="M3548" s="36" t="s">
        <v>5227</v>
      </c>
      <c r="N3548" s="36" t="str">
        <f t="shared" si="279"/>
        <v>_BOEXT</v>
      </c>
      <c r="O3548" s="36" t="s">
        <v>5228</v>
      </c>
      <c r="P3548" s="36" t="s">
        <v>5235</v>
      </c>
      <c r="Q3548" s="36" t="s">
        <v>5236</v>
      </c>
    </row>
    <row r="3549" spans="1:17">
      <c r="A3549" s="36" t="s">
        <v>11547</v>
      </c>
      <c r="B3549" s="36" t="str">
        <f t="shared" si="275"/>
        <v>_13750</v>
      </c>
      <c r="C3549" s="36" t="s">
        <v>5245</v>
      </c>
      <c r="D3549" s="36" t="s">
        <v>4903</v>
      </c>
      <c r="E3549" s="36" t="str">
        <f t="shared" si="276"/>
        <v>_SCHOL</v>
      </c>
      <c r="F3549" s="36" t="s">
        <v>4904</v>
      </c>
      <c r="G3549" s="36" t="s">
        <v>5217</v>
      </c>
      <c r="H3549" s="36" t="str">
        <f t="shared" si="277"/>
        <v>_SC1OP</v>
      </c>
      <c r="I3549" s="36" t="s">
        <v>5218</v>
      </c>
      <c r="J3549" s="36" t="s">
        <v>5219</v>
      </c>
      <c r="K3549" s="36" t="str">
        <f t="shared" si="278"/>
        <v>_BOOPT</v>
      </c>
      <c r="L3549" s="36" t="s">
        <v>5220</v>
      </c>
      <c r="M3549" s="36" t="s">
        <v>5241</v>
      </c>
      <c r="N3549" s="36" t="str">
        <f t="shared" si="279"/>
        <v>_BOINS</v>
      </c>
      <c r="O3549" s="36" t="s">
        <v>5242</v>
      </c>
      <c r="P3549" s="36" t="s">
        <v>5243</v>
      </c>
      <c r="Q3549" s="36" t="s">
        <v>5244</v>
      </c>
    </row>
    <row r="3550" spans="1:17">
      <c r="A3550" s="36" t="s">
        <v>11548</v>
      </c>
      <c r="B3550" s="36" t="str">
        <f t="shared" si="275"/>
        <v>_13757</v>
      </c>
      <c r="C3550" s="36" t="s">
        <v>5246</v>
      </c>
      <c r="D3550" s="36" t="s">
        <v>4903</v>
      </c>
      <c r="E3550" s="36" t="str">
        <f t="shared" si="276"/>
        <v>_SCHOL</v>
      </c>
      <c r="F3550" s="36" t="s">
        <v>4904</v>
      </c>
      <c r="G3550" s="36" t="s">
        <v>5217</v>
      </c>
      <c r="H3550" s="36" t="str">
        <f t="shared" si="277"/>
        <v>_SC1OP</v>
      </c>
      <c r="I3550" s="36" t="s">
        <v>5218</v>
      </c>
      <c r="J3550" s="36" t="s">
        <v>5219</v>
      </c>
      <c r="K3550" s="36" t="str">
        <f t="shared" si="278"/>
        <v>_BOOPT</v>
      </c>
      <c r="L3550" s="36" t="s">
        <v>5220</v>
      </c>
      <c r="M3550" s="36" t="s">
        <v>5241</v>
      </c>
      <c r="N3550" s="36" t="str">
        <f t="shared" si="279"/>
        <v>_BOINS</v>
      </c>
      <c r="O3550" s="36" t="s">
        <v>5242</v>
      </c>
      <c r="P3550" s="36" t="s">
        <v>5243</v>
      </c>
      <c r="Q3550" s="36" t="s">
        <v>5244</v>
      </c>
    </row>
    <row r="3551" spans="1:17">
      <c r="A3551" s="36" t="s">
        <v>11549</v>
      </c>
      <c r="B3551" s="36" t="str">
        <f t="shared" si="275"/>
        <v>_13770</v>
      </c>
      <c r="C3551" s="36" t="s">
        <v>5249</v>
      </c>
      <c r="D3551" s="36" t="s">
        <v>4903</v>
      </c>
      <c r="E3551" s="36" t="str">
        <f t="shared" si="276"/>
        <v>_SCHOL</v>
      </c>
      <c r="F3551" s="36" t="s">
        <v>4904</v>
      </c>
      <c r="G3551" s="36" t="s">
        <v>5217</v>
      </c>
      <c r="H3551" s="36" t="str">
        <f t="shared" si="277"/>
        <v>_SC1OP</v>
      </c>
      <c r="I3551" s="36" t="s">
        <v>5218</v>
      </c>
      <c r="J3551" s="36" t="s">
        <v>5219</v>
      </c>
      <c r="K3551" s="36" t="str">
        <f t="shared" si="278"/>
        <v>_BOOPT</v>
      </c>
      <c r="L3551" s="36" t="s">
        <v>5220</v>
      </c>
      <c r="M3551" s="36" t="s">
        <v>5241</v>
      </c>
      <c r="N3551" s="36" t="str">
        <f t="shared" si="279"/>
        <v>_BOINS</v>
      </c>
      <c r="O3551" s="36" t="s">
        <v>5242</v>
      </c>
      <c r="P3551" s="36" t="s">
        <v>5247</v>
      </c>
      <c r="Q3551" s="36" t="s">
        <v>5248</v>
      </c>
    </row>
    <row r="3552" spans="1:17">
      <c r="A3552" s="36" t="s">
        <v>11550</v>
      </c>
      <c r="B3552" s="36" t="str">
        <f t="shared" si="275"/>
        <v>_13776</v>
      </c>
      <c r="C3552" s="36" t="s">
        <v>5250</v>
      </c>
      <c r="D3552" s="36" t="s">
        <v>4903</v>
      </c>
      <c r="E3552" s="36" t="str">
        <f t="shared" si="276"/>
        <v>_SCHOL</v>
      </c>
      <c r="F3552" s="36" t="s">
        <v>4904</v>
      </c>
      <c r="G3552" s="36" t="s">
        <v>5217</v>
      </c>
      <c r="H3552" s="36" t="str">
        <f t="shared" si="277"/>
        <v>_SC1OP</v>
      </c>
      <c r="I3552" s="36" t="s">
        <v>5218</v>
      </c>
      <c r="J3552" s="36" t="s">
        <v>5219</v>
      </c>
      <c r="K3552" s="36" t="str">
        <f t="shared" si="278"/>
        <v>_BOOPT</v>
      </c>
      <c r="L3552" s="36" t="s">
        <v>5220</v>
      </c>
      <c r="M3552" s="36" t="s">
        <v>5241</v>
      </c>
      <c r="N3552" s="36" t="str">
        <f t="shared" si="279"/>
        <v>_BOINS</v>
      </c>
      <c r="O3552" s="36" t="s">
        <v>5242</v>
      </c>
      <c r="P3552" s="36" t="s">
        <v>5247</v>
      </c>
      <c r="Q3552" s="36" t="s">
        <v>5248</v>
      </c>
    </row>
    <row r="3553" spans="1:17">
      <c r="A3553" s="36" t="s">
        <v>11551</v>
      </c>
      <c r="B3553" s="36" t="str">
        <f t="shared" si="275"/>
        <v>_13695</v>
      </c>
      <c r="C3553" s="36" t="s">
        <v>5255</v>
      </c>
      <c r="D3553" s="36" t="s">
        <v>4903</v>
      </c>
      <c r="E3553" s="36" t="str">
        <f t="shared" si="276"/>
        <v>_SCHOL</v>
      </c>
      <c r="F3553" s="36" t="s">
        <v>4904</v>
      </c>
      <c r="G3553" s="36" t="s">
        <v>5217</v>
      </c>
      <c r="H3553" s="36" t="str">
        <f t="shared" si="277"/>
        <v>_SC1OP</v>
      </c>
      <c r="I3553" s="36" t="s">
        <v>5218</v>
      </c>
      <c r="J3553" s="36" t="s">
        <v>5219</v>
      </c>
      <c r="K3553" s="36" t="str">
        <f t="shared" si="278"/>
        <v>_BOOPT</v>
      </c>
      <c r="L3553" s="36" t="s">
        <v>5220</v>
      </c>
      <c r="M3553" s="36" t="s">
        <v>5251</v>
      </c>
      <c r="N3553" s="36" t="str">
        <f t="shared" si="279"/>
        <v>_BOOPS</v>
      </c>
      <c r="O3553" s="36" t="s">
        <v>5252</v>
      </c>
      <c r="P3553" s="36" t="s">
        <v>5253</v>
      </c>
      <c r="Q3553" s="36" t="s">
        <v>5254</v>
      </c>
    </row>
    <row r="3554" spans="1:17">
      <c r="A3554" s="36" t="s">
        <v>11552</v>
      </c>
      <c r="B3554" s="36" t="str">
        <f t="shared" si="275"/>
        <v>_13706</v>
      </c>
      <c r="C3554" s="36" t="s">
        <v>5256</v>
      </c>
      <c r="D3554" s="36" t="s">
        <v>4903</v>
      </c>
      <c r="E3554" s="36" t="str">
        <f t="shared" si="276"/>
        <v>_SCHOL</v>
      </c>
      <c r="F3554" s="36" t="s">
        <v>4904</v>
      </c>
      <c r="G3554" s="36" t="s">
        <v>5217</v>
      </c>
      <c r="H3554" s="36" t="str">
        <f t="shared" si="277"/>
        <v>_SC1OP</v>
      </c>
      <c r="I3554" s="36" t="s">
        <v>5218</v>
      </c>
      <c r="J3554" s="36" t="s">
        <v>5219</v>
      </c>
      <c r="K3554" s="36" t="str">
        <f t="shared" si="278"/>
        <v>_BOOPT</v>
      </c>
      <c r="L3554" s="36" t="s">
        <v>5220</v>
      </c>
      <c r="M3554" s="36" t="s">
        <v>5251</v>
      </c>
      <c r="N3554" s="36" t="str">
        <f t="shared" si="279"/>
        <v>_BOOPS</v>
      </c>
      <c r="O3554" s="36" t="s">
        <v>5252</v>
      </c>
      <c r="P3554" s="36" t="s">
        <v>5253</v>
      </c>
      <c r="Q3554" s="36" t="s">
        <v>5254</v>
      </c>
    </row>
    <row r="3555" spans="1:17">
      <c r="A3555" s="36" t="s">
        <v>11553</v>
      </c>
      <c r="B3555" s="36" t="str">
        <f t="shared" si="275"/>
        <v>_13707</v>
      </c>
      <c r="C3555" s="36" t="s">
        <v>5257</v>
      </c>
      <c r="D3555" s="36" t="s">
        <v>4903</v>
      </c>
      <c r="E3555" s="36" t="str">
        <f t="shared" si="276"/>
        <v>_SCHOL</v>
      </c>
      <c r="F3555" s="36" t="s">
        <v>4904</v>
      </c>
      <c r="G3555" s="36" t="s">
        <v>5217</v>
      </c>
      <c r="H3555" s="36" t="str">
        <f t="shared" si="277"/>
        <v>_SC1OP</v>
      </c>
      <c r="I3555" s="36" t="s">
        <v>5218</v>
      </c>
      <c r="J3555" s="36" t="s">
        <v>5219</v>
      </c>
      <c r="K3555" s="36" t="str">
        <f t="shared" si="278"/>
        <v>_BOOPT</v>
      </c>
      <c r="L3555" s="36" t="s">
        <v>5220</v>
      </c>
      <c r="M3555" s="36" t="s">
        <v>5251</v>
      </c>
      <c r="N3555" s="36" t="str">
        <f t="shared" si="279"/>
        <v>_BOOPS</v>
      </c>
      <c r="O3555" s="36" t="s">
        <v>5252</v>
      </c>
      <c r="P3555" s="36" t="s">
        <v>5253</v>
      </c>
      <c r="Q3555" s="36" t="s">
        <v>5254</v>
      </c>
    </row>
    <row r="3556" spans="1:17">
      <c r="A3556" s="36" t="s">
        <v>11554</v>
      </c>
      <c r="B3556" s="36" t="str">
        <f t="shared" si="275"/>
        <v>_13710</v>
      </c>
      <c r="C3556" s="36" t="s">
        <v>5258</v>
      </c>
      <c r="D3556" s="36" t="s">
        <v>4903</v>
      </c>
      <c r="E3556" s="36" t="str">
        <f t="shared" si="276"/>
        <v>_SCHOL</v>
      </c>
      <c r="F3556" s="36" t="s">
        <v>4904</v>
      </c>
      <c r="G3556" s="36" t="s">
        <v>5217</v>
      </c>
      <c r="H3556" s="36" t="str">
        <f t="shared" si="277"/>
        <v>_SC1OP</v>
      </c>
      <c r="I3556" s="36" t="s">
        <v>5218</v>
      </c>
      <c r="J3556" s="36" t="s">
        <v>5219</v>
      </c>
      <c r="K3556" s="36" t="str">
        <f t="shared" si="278"/>
        <v>_BOOPT</v>
      </c>
      <c r="L3556" s="36" t="s">
        <v>5220</v>
      </c>
      <c r="M3556" s="36" t="s">
        <v>5251</v>
      </c>
      <c r="N3556" s="36" t="str">
        <f t="shared" si="279"/>
        <v>_BOOPS</v>
      </c>
      <c r="O3556" s="36" t="s">
        <v>5252</v>
      </c>
      <c r="P3556" s="36" t="s">
        <v>5253</v>
      </c>
      <c r="Q3556" s="36" t="s">
        <v>5254</v>
      </c>
    </row>
    <row r="3557" spans="1:17">
      <c r="A3557" s="36" t="s">
        <v>11555</v>
      </c>
      <c r="B3557" s="36" t="str">
        <f t="shared" si="275"/>
        <v>_13688</v>
      </c>
      <c r="C3557" s="36" t="s">
        <v>5261</v>
      </c>
      <c r="D3557" s="36" t="s">
        <v>4903</v>
      </c>
      <c r="E3557" s="36" t="str">
        <f t="shared" si="276"/>
        <v>_SCHOL</v>
      </c>
      <c r="F3557" s="36" t="s">
        <v>4904</v>
      </c>
      <c r="G3557" s="36" t="s">
        <v>5217</v>
      </c>
      <c r="H3557" s="36" t="str">
        <f t="shared" si="277"/>
        <v>_SC1OP</v>
      </c>
      <c r="I3557" s="36" t="s">
        <v>5218</v>
      </c>
      <c r="J3557" s="36" t="s">
        <v>5219</v>
      </c>
      <c r="K3557" s="36" t="str">
        <f t="shared" si="278"/>
        <v>_BOOPT</v>
      </c>
      <c r="L3557" s="36" t="s">
        <v>5220</v>
      </c>
      <c r="M3557" s="36" t="s">
        <v>5251</v>
      </c>
      <c r="N3557" s="36" t="str">
        <f t="shared" si="279"/>
        <v>_BOOPS</v>
      </c>
      <c r="O3557" s="36" t="s">
        <v>5252</v>
      </c>
      <c r="P3557" s="36" t="s">
        <v>5259</v>
      </c>
      <c r="Q3557" s="36" t="s">
        <v>5260</v>
      </c>
    </row>
    <row r="3558" spans="1:17">
      <c r="A3558" s="36" t="s">
        <v>11556</v>
      </c>
      <c r="B3558" s="36" t="str">
        <f t="shared" si="275"/>
        <v>_13699</v>
      </c>
      <c r="C3558" s="36" t="s">
        <v>5262</v>
      </c>
      <c r="D3558" s="36" t="s">
        <v>4903</v>
      </c>
      <c r="E3558" s="36" t="str">
        <f t="shared" si="276"/>
        <v>_SCHOL</v>
      </c>
      <c r="F3558" s="36" t="s">
        <v>4904</v>
      </c>
      <c r="G3558" s="36" t="s">
        <v>5217</v>
      </c>
      <c r="H3558" s="36" t="str">
        <f t="shared" si="277"/>
        <v>_SC1OP</v>
      </c>
      <c r="I3558" s="36" t="s">
        <v>5218</v>
      </c>
      <c r="J3558" s="36" t="s">
        <v>5219</v>
      </c>
      <c r="K3558" s="36" t="str">
        <f t="shared" si="278"/>
        <v>_BOOPT</v>
      </c>
      <c r="L3558" s="36" t="s">
        <v>5220</v>
      </c>
      <c r="M3558" s="36" t="s">
        <v>5251</v>
      </c>
      <c r="N3558" s="36" t="str">
        <f t="shared" si="279"/>
        <v>_BOOPS</v>
      </c>
      <c r="O3558" s="36" t="s">
        <v>5252</v>
      </c>
      <c r="P3558" s="36" t="s">
        <v>5259</v>
      </c>
      <c r="Q3558" s="36" t="s">
        <v>5260</v>
      </c>
    </row>
    <row r="3559" spans="1:17">
      <c r="A3559" s="36" t="s">
        <v>11557</v>
      </c>
      <c r="B3559" s="36" t="str">
        <f t="shared" si="275"/>
        <v>_13701</v>
      </c>
      <c r="C3559" s="36" t="s">
        <v>5263</v>
      </c>
      <c r="D3559" s="36" t="s">
        <v>4903</v>
      </c>
      <c r="E3559" s="36" t="str">
        <f t="shared" si="276"/>
        <v>_SCHOL</v>
      </c>
      <c r="F3559" s="36" t="s">
        <v>4904</v>
      </c>
      <c r="G3559" s="36" t="s">
        <v>5217</v>
      </c>
      <c r="H3559" s="36" t="str">
        <f t="shared" si="277"/>
        <v>_SC1OP</v>
      </c>
      <c r="I3559" s="36" t="s">
        <v>5218</v>
      </c>
      <c r="J3559" s="36" t="s">
        <v>5219</v>
      </c>
      <c r="K3559" s="36" t="str">
        <f t="shared" si="278"/>
        <v>_BOOPT</v>
      </c>
      <c r="L3559" s="36" t="s">
        <v>5220</v>
      </c>
      <c r="M3559" s="36" t="s">
        <v>5251</v>
      </c>
      <c r="N3559" s="36" t="str">
        <f t="shared" si="279"/>
        <v>_BOOPS</v>
      </c>
      <c r="O3559" s="36" t="s">
        <v>5252</v>
      </c>
      <c r="P3559" s="36" t="s">
        <v>5259</v>
      </c>
      <c r="Q3559" s="36" t="s">
        <v>5260</v>
      </c>
    </row>
    <row r="3560" spans="1:17">
      <c r="A3560" s="36" t="s">
        <v>11558</v>
      </c>
      <c r="B3560" s="36" t="str">
        <f t="shared" si="275"/>
        <v>_13702</v>
      </c>
      <c r="C3560" s="36" t="s">
        <v>5264</v>
      </c>
      <c r="D3560" s="36" t="s">
        <v>4903</v>
      </c>
      <c r="E3560" s="36" t="str">
        <f t="shared" si="276"/>
        <v>_SCHOL</v>
      </c>
      <c r="F3560" s="36" t="s">
        <v>4904</v>
      </c>
      <c r="G3560" s="36" t="s">
        <v>5217</v>
      </c>
      <c r="H3560" s="36" t="str">
        <f t="shared" si="277"/>
        <v>_SC1OP</v>
      </c>
      <c r="I3560" s="36" t="s">
        <v>5218</v>
      </c>
      <c r="J3560" s="36" t="s">
        <v>5219</v>
      </c>
      <c r="K3560" s="36" t="str">
        <f t="shared" si="278"/>
        <v>_BOOPT</v>
      </c>
      <c r="L3560" s="36" t="s">
        <v>5220</v>
      </c>
      <c r="M3560" s="36" t="s">
        <v>5251</v>
      </c>
      <c r="N3560" s="36" t="str">
        <f t="shared" si="279"/>
        <v>_BOOPS</v>
      </c>
      <c r="O3560" s="36" t="s">
        <v>5252</v>
      </c>
      <c r="P3560" s="36" t="s">
        <v>5259</v>
      </c>
      <c r="Q3560" s="36" t="s">
        <v>5260</v>
      </c>
    </row>
    <row r="3561" spans="1:17">
      <c r="A3561" s="36" t="s">
        <v>11559</v>
      </c>
      <c r="B3561" s="36" t="str">
        <f t="shared" si="275"/>
        <v>_13703</v>
      </c>
      <c r="C3561" s="36" t="s">
        <v>5265</v>
      </c>
      <c r="D3561" s="36" t="s">
        <v>4903</v>
      </c>
      <c r="E3561" s="36" t="str">
        <f t="shared" si="276"/>
        <v>_SCHOL</v>
      </c>
      <c r="F3561" s="36" t="s">
        <v>4904</v>
      </c>
      <c r="G3561" s="36" t="s">
        <v>5217</v>
      </c>
      <c r="H3561" s="36" t="str">
        <f t="shared" si="277"/>
        <v>_SC1OP</v>
      </c>
      <c r="I3561" s="36" t="s">
        <v>5218</v>
      </c>
      <c r="J3561" s="36" t="s">
        <v>5219</v>
      </c>
      <c r="K3561" s="36" t="str">
        <f t="shared" si="278"/>
        <v>_BOOPT</v>
      </c>
      <c r="L3561" s="36" t="s">
        <v>5220</v>
      </c>
      <c r="M3561" s="36" t="s">
        <v>5251</v>
      </c>
      <c r="N3561" s="36" t="str">
        <f t="shared" si="279"/>
        <v>_BOOPS</v>
      </c>
      <c r="O3561" s="36" t="s">
        <v>5252</v>
      </c>
      <c r="P3561" s="36" t="s">
        <v>5259</v>
      </c>
      <c r="Q3561" s="36" t="s">
        <v>5260</v>
      </c>
    </row>
    <row r="3562" spans="1:17">
      <c r="A3562" s="36" t="s">
        <v>11560</v>
      </c>
      <c r="B3562" s="36" t="str">
        <f t="shared" si="275"/>
        <v>_13704</v>
      </c>
      <c r="C3562" s="36" t="s">
        <v>5266</v>
      </c>
      <c r="D3562" s="36" t="s">
        <v>4903</v>
      </c>
      <c r="E3562" s="36" t="str">
        <f t="shared" si="276"/>
        <v>_SCHOL</v>
      </c>
      <c r="F3562" s="36" t="s">
        <v>4904</v>
      </c>
      <c r="G3562" s="36" t="s">
        <v>5217</v>
      </c>
      <c r="H3562" s="36" t="str">
        <f t="shared" si="277"/>
        <v>_SC1OP</v>
      </c>
      <c r="I3562" s="36" t="s">
        <v>5218</v>
      </c>
      <c r="J3562" s="36" t="s">
        <v>5219</v>
      </c>
      <c r="K3562" s="36" t="str">
        <f t="shared" si="278"/>
        <v>_BOOPT</v>
      </c>
      <c r="L3562" s="36" t="s">
        <v>5220</v>
      </c>
      <c r="M3562" s="36" t="s">
        <v>5251</v>
      </c>
      <c r="N3562" s="36" t="str">
        <f t="shared" si="279"/>
        <v>_BOOPS</v>
      </c>
      <c r="O3562" s="36" t="s">
        <v>5252</v>
      </c>
      <c r="P3562" s="36" t="s">
        <v>5259</v>
      </c>
      <c r="Q3562" s="36" t="s">
        <v>5260</v>
      </c>
    </row>
    <row r="3563" spans="1:17">
      <c r="A3563" s="36" t="s">
        <v>11561</v>
      </c>
      <c r="B3563" s="36" t="str">
        <f t="shared" si="275"/>
        <v>_13845</v>
      </c>
      <c r="C3563" s="36" t="s">
        <v>5273</v>
      </c>
      <c r="D3563" s="36" t="s">
        <v>4903</v>
      </c>
      <c r="E3563" s="36" t="str">
        <f t="shared" si="276"/>
        <v>_SCHOL</v>
      </c>
      <c r="F3563" s="36" t="s">
        <v>4904</v>
      </c>
      <c r="G3563" s="36" t="s">
        <v>5217</v>
      </c>
      <c r="H3563" s="36" t="str">
        <f t="shared" si="277"/>
        <v>_SC1OP</v>
      </c>
      <c r="I3563" s="36" t="s">
        <v>5218</v>
      </c>
      <c r="J3563" s="36" t="s">
        <v>5267</v>
      </c>
      <c r="K3563" s="36" t="str">
        <f t="shared" si="278"/>
        <v>_BPOPC</v>
      </c>
      <c r="L3563" s="36" t="s">
        <v>5268</v>
      </c>
      <c r="M3563" s="36" t="s">
        <v>5269</v>
      </c>
      <c r="N3563" s="36" t="str">
        <f t="shared" si="279"/>
        <v>_BPCLN</v>
      </c>
      <c r="O3563" s="36" t="s">
        <v>5270</v>
      </c>
      <c r="P3563" s="36" t="s">
        <v>5271</v>
      </c>
      <c r="Q3563" s="36" t="s">
        <v>5272</v>
      </c>
    </row>
    <row r="3564" spans="1:17">
      <c r="A3564" s="36" t="s">
        <v>11562</v>
      </c>
      <c r="B3564" s="36" t="str">
        <f t="shared" si="275"/>
        <v>_13893</v>
      </c>
      <c r="C3564" s="36" t="s">
        <v>5274</v>
      </c>
      <c r="D3564" s="36" t="s">
        <v>4903</v>
      </c>
      <c r="E3564" s="36" t="str">
        <f t="shared" si="276"/>
        <v>_SCHOL</v>
      </c>
      <c r="F3564" s="36" t="s">
        <v>4904</v>
      </c>
      <c r="G3564" s="36" t="s">
        <v>5217</v>
      </c>
      <c r="H3564" s="36" t="str">
        <f t="shared" si="277"/>
        <v>_SC1OP</v>
      </c>
      <c r="I3564" s="36" t="s">
        <v>5218</v>
      </c>
      <c r="J3564" s="36" t="s">
        <v>5267</v>
      </c>
      <c r="K3564" s="36" t="str">
        <f t="shared" si="278"/>
        <v>_BPOPC</v>
      </c>
      <c r="L3564" s="36" t="s">
        <v>5268</v>
      </c>
      <c r="M3564" s="36" t="s">
        <v>5269</v>
      </c>
      <c r="N3564" s="36" t="str">
        <f t="shared" si="279"/>
        <v>_BPCLN</v>
      </c>
      <c r="O3564" s="36" t="s">
        <v>5270</v>
      </c>
      <c r="P3564" s="36" t="s">
        <v>5271</v>
      </c>
      <c r="Q3564" s="36" t="s">
        <v>5272</v>
      </c>
    </row>
    <row r="3565" spans="1:17">
      <c r="A3565" s="36" t="s">
        <v>11563</v>
      </c>
      <c r="B3565" s="36" t="str">
        <f t="shared" si="275"/>
        <v>_13894</v>
      </c>
      <c r="C3565" s="36" t="s">
        <v>5275</v>
      </c>
      <c r="D3565" s="36" t="s">
        <v>4903</v>
      </c>
      <c r="E3565" s="36" t="str">
        <f t="shared" si="276"/>
        <v>_SCHOL</v>
      </c>
      <c r="F3565" s="36" t="s">
        <v>4904</v>
      </c>
      <c r="G3565" s="36" t="s">
        <v>5217</v>
      </c>
      <c r="H3565" s="36" t="str">
        <f t="shared" si="277"/>
        <v>_SC1OP</v>
      </c>
      <c r="I3565" s="36" t="s">
        <v>5218</v>
      </c>
      <c r="J3565" s="36" t="s">
        <v>5267</v>
      </c>
      <c r="K3565" s="36" t="str">
        <f t="shared" si="278"/>
        <v>_BPOPC</v>
      </c>
      <c r="L3565" s="36" t="s">
        <v>5268</v>
      </c>
      <c r="M3565" s="36" t="s">
        <v>5269</v>
      </c>
      <c r="N3565" s="36" t="str">
        <f t="shared" si="279"/>
        <v>_BPCLN</v>
      </c>
      <c r="O3565" s="36" t="s">
        <v>5270</v>
      </c>
      <c r="P3565" s="36" t="s">
        <v>5271</v>
      </c>
      <c r="Q3565" s="36" t="s">
        <v>5272</v>
      </c>
    </row>
    <row r="3566" spans="1:17">
      <c r="A3566" s="36" t="s">
        <v>11564</v>
      </c>
      <c r="B3566" s="36" t="str">
        <f t="shared" si="275"/>
        <v>_13895</v>
      </c>
      <c r="C3566" s="36" t="s">
        <v>5276</v>
      </c>
      <c r="D3566" s="36" t="s">
        <v>4903</v>
      </c>
      <c r="E3566" s="36" t="str">
        <f t="shared" si="276"/>
        <v>_SCHOL</v>
      </c>
      <c r="F3566" s="36" t="s">
        <v>4904</v>
      </c>
      <c r="G3566" s="36" t="s">
        <v>5217</v>
      </c>
      <c r="H3566" s="36" t="str">
        <f t="shared" si="277"/>
        <v>_SC1OP</v>
      </c>
      <c r="I3566" s="36" t="s">
        <v>5218</v>
      </c>
      <c r="J3566" s="36" t="s">
        <v>5267</v>
      </c>
      <c r="K3566" s="36" t="str">
        <f t="shared" si="278"/>
        <v>_BPOPC</v>
      </c>
      <c r="L3566" s="36" t="s">
        <v>5268</v>
      </c>
      <c r="M3566" s="36" t="s">
        <v>5269</v>
      </c>
      <c r="N3566" s="36" t="str">
        <f t="shared" si="279"/>
        <v>_BPCLN</v>
      </c>
      <c r="O3566" s="36" t="s">
        <v>5270</v>
      </c>
      <c r="P3566" s="36" t="s">
        <v>5271</v>
      </c>
      <c r="Q3566" s="36" t="s">
        <v>5272</v>
      </c>
    </row>
    <row r="3567" spans="1:17">
      <c r="A3567" s="36" t="s">
        <v>11567</v>
      </c>
      <c r="B3567" s="36" t="str">
        <f t="shared" si="275"/>
        <v>_13905</v>
      </c>
      <c r="C3567" s="36" t="s">
        <v>5281</v>
      </c>
      <c r="D3567" s="36" t="s">
        <v>4903</v>
      </c>
      <c r="E3567" s="36" t="str">
        <f t="shared" si="276"/>
        <v>_SCHOL</v>
      </c>
      <c r="F3567" s="36" t="s">
        <v>4904</v>
      </c>
      <c r="G3567" s="36" t="s">
        <v>5217</v>
      </c>
      <c r="H3567" s="36" t="str">
        <f t="shared" si="277"/>
        <v>_SC1OP</v>
      </c>
      <c r="I3567" s="36" t="s">
        <v>5218</v>
      </c>
      <c r="J3567" s="36" t="s">
        <v>5267</v>
      </c>
      <c r="K3567" s="36" t="str">
        <f t="shared" si="278"/>
        <v>_BPOPC</v>
      </c>
      <c r="L3567" s="36" t="s">
        <v>5268</v>
      </c>
      <c r="M3567" s="36" t="s">
        <v>5277</v>
      </c>
      <c r="N3567" s="36" t="str">
        <f t="shared" si="279"/>
        <v>_BPCLP</v>
      </c>
      <c r="O3567" s="36" t="s">
        <v>5278</v>
      </c>
      <c r="P3567" s="36" t="s">
        <v>5279</v>
      </c>
      <c r="Q3567" s="36" t="s">
        <v>5280</v>
      </c>
    </row>
    <row r="3568" spans="1:17">
      <c r="A3568" s="36" t="s">
        <v>11568</v>
      </c>
      <c r="B3568" s="36" t="str">
        <f t="shared" si="275"/>
        <v>_13906</v>
      </c>
      <c r="C3568" s="36" t="s">
        <v>5286</v>
      </c>
      <c r="D3568" s="36" t="s">
        <v>4903</v>
      </c>
      <c r="E3568" s="36" t="str">
        <f t="shared" si="276"/>
        <v>_SCHOL</v>
      </c>
      <c r="F3568" s="36" t="s">
        <v>4904</v>
      </c>
      <c r="G3568" s="36" t="s">
        <v>5217</v>
      </c>
      <c r="H3568" s="36" t="str">
        <f t="shared" si="277"/>
        <v>_SC1OP</v>
      </c>
      <c r="I3568" s="36" t="s">
        <v>5218</v>
      </c>
      <c r="J3568" s="36" t="s">
        <v>5267</v>
      </c>
      <c r="K3568" s="36" t="str">
        <f t="shared" si="278"/>
        <v>_BPOPC</v>
      </c>
      <c r="L3568" s="36" t="s">
        <v>5268</v>
      </c>
      <c r="M3568" s="36" t="s">
        <v>5282</v>
      </c>
      <c r="N3568" s="36" t="str">
        <f t="shared" si="279"/>
        <v>_BPFPP</v>
      </c>
      <c r="O3568" s="36" t="s">
        <v>5283</v>
      </c>
      <c r="P3568" s="36" t="s">
        <v>5284</v>
      </c>
      <c r="Q3568" s="36" t="s">
        <v>5285</v>
      </c>
    </row>
    <row r="3569" spans="1:17">
      <c r="A3569" s="36" t="s">
        <v>11569</v>
      </c>
      <c r="B3569" s="36" t="str">
        <f t="shared" si="275"/>
        <v>_13929</v>
      </c>
      <c r="C3569" s="36" t="s">
        <v>5287</v>
      </c>
      <c r="D3569" s="36" t="s">
        <v>4903</v>
      </c>
      <c r="E3569" s="36" t="str">
        <f t="shared" si="276"/>
        <v>_SCHOL</v>
      </c>
      <c r="F3569" s="36" t="s">
        <v>4904</v>
      </c>
      <c r="G3569" s="36" t="s">
        <v>5217</v>
      </c>
      <c r="H3569" s="36" t="str">
        <f t="shared" si="277"/>
        <v>_SC1OP</v>
      </c>
      <c r="I3569" s="36" t="s">
        <v>5218</v>
      </c>
      <c r="J3569" s="36" t="s">
        <v>5267</v>
      </c>
      <c r="K3569" s="36" t="str">
        <f t="shared" si="278"/>
        <v>_BPOPC</v>
      </c>
      <c r="L3569" s="36" t="s">
        <v>5268</v>
      </c>
      <c r="M3569" s="36" t="s">
        <v>5282</v>
      </c>
      <c r="N3569" s="36" t="str">
        <f t="shared" si="279"/>
        <v>_BPFPP</v>
      </c>
      <c r="O3569" s="36" t="s">
        <v>5283</v>
      </c>
      <c r="P3569" s="36" t="s">
        <v>5284</v>
      </c>
      <c r="Q3569" s="36" t="s">
        <v>5285</v>
      </c>
    </row>
    <row r="3570" spans="1:17">
      <c r="A3570" s="36" t="s">
        <v>11570</v>
      </c>
      <c r="B3570" s="36" t="str">
        <f t="shared" si="275"/>
        <v>_13910</v>
      </c>
      <c r="C3570" s="36" t="s">
        <v>5292</v>
      </c>
      <c r="D3570" s="36" t="s">
        <v>4903</v>
      </c>
      <c r="E3570" s="36" t="str">
        <f t="shared" si="276"/>
        <v>_SCHOL</v>
      </c>
      <c r="F3570" s="36" t="s">
        <v>4904</v>
      </c>
      <c r="G3570" s="36" t="s">
        <v>5217</v>
      </c>
      <c r="H3570" s="36" t="str">
        <f t="shared" si="277"/>
        <v>_SC1OP</v>
      </c>
      <c r="I3570" s="36" t="s">
        <v>5218</v>
      </c>
      <c r="J3570" s="36" t="s">
        <v>5267</v>
      </c>
      <c r="K3570" s="36" t="str">
        <f t="shared" si="278"/>
        <v>_BPOPC</v>
      </c>
      <c r="L3570" s="36" t="s">
        <v>5268</v>
      </c>
      <c r="M3570" s="36" t="s">
        <v>5288</v>
      </c>
      <c r="N3570" s="36" t="str">
        <f t="shared" si="279"/>
        <v>_BPOCP</v>
      </c>
      <c r="O3570" s="36" t="s">
        <v>5289</v>
      </c>
      <c r="P3570" s="36" t="s">
        <v>5290</v>
      </c>
      <c r="Q3570" s="36" t="s">
        <v>5291</v>
      </c>
    </row>
    <row r="3571" spans="1:17">
      <c r="A3571" s="36" t="s">
        <v>11571</v>
      </c>
      <c r="B3571" s="36" t="str">
        <f t="shared" si="275"/>
        <v>_13912</v>
      </c>
      <c r="C3571" s="36" t="s">
        <v>5295</v>
      </c>
      <c r="D3571" s="36" t="s">
        <v>4903</v>
      </c>
      <c r="E3571" s="36" t="str">
        <f t="shared" si="276"/>
        <v>_SCHOL</v>
      </c>
      <c r="F3571" s="36" t="s">
        <v>4904</v>
      </c>
      <c r="G3571" s="36" t="s">
        <v>5217</v>
      </c>
      <c r="H3571" s="36" t="str">
        <f t="shared" si="277"/>
        <v>_SC1OP</v>
      </c>
      <c r="I3571" s="36" t="s">
        <v>5218</v>
      </c>
      <c r="J3571" s="36" t="s">
        <v>5267</v>
      </c>
      <c r="K3571" s="36" t="str">
        <f t="shared" si="278"/>
        <v>_BPOPC</v>
      </c>
      <c r="L3571" s="36" t="s">
        <v>5268</v>
      </c>
      <c r="M3571" s="36" t="s">
        <v>5288</v>
      </c>
      <c r="N3571" s="36" t="str">
        <f t="shared" si="279"/>
        <v>_BPOCP</v>
      </c>
      <c r="O3571" s="36" t="s">
        <v>5289</v>
      </c>
      <c r="P3571" s="36" t="s">
        <v>5293</v>
      </c>
      <c r="Q3571" s="36" t="s">
        <v>5294</v>
      </c>
    </row>
    <row r="3572" spans="1:17">
      <c r="A3572" s="36" t="s">
        <v>11572</v>
      </c>
      <c r="B3572" s="36" t="str">
        <f t="shared" si="275"/>
        <v>_13860</v>
      </c>
      <c r="C3572" s="36" t="s">
        <v>5300</v>
      </c>
      <c r="D3572" s="36" t="s">
        <v>4903</v>
      </c>
      <c r="E3572" s="36" t="str">
        <f t="shared" si="276"/>
        <v>_SCHOL</v>
      </c>
      <c r="F3572" s="36" t="s">
        <v>4904</v>
      </c>
      <c r="G3572" s="36" t="s">
        <v>5217</v>
      </c>
      <c r="H3572" s="36" t="str">
        <f t="shared" si="277"/>
        <v>_SC1OP</v>
      </c>
      <c r="I3572" s="36" t="s">
        <v>5218</v>
      </c>
      <c r="J3572" s="36" t="s">
        <v>5267</v>
      </c>
      <c r="K3572" s="36" t="str">
        <f t="shared" si="278"/>
        <v>_BPOPC</v>
      </c>
      <c r="L3572" s="36" t="s">
        <v>5268</v>
      </c>
      <c r="M3572" s="36" t="s">
        <v>5296</v>
      </c>
      <c r="N3572" s="36" t="str">
        <f t="shared" si="279"/>
        <v>_BPPCR</v>
      </c>
      <c r="O3572" s="36" t="s">
        <v>5297</v>
      </c>
      <c r="P3572" s="36" t="s">
        <v>5298</v>
      </c>
      <c r="Q3572" s="36" t="s">
        <v>5299</v>
      </c>
    </row>
    <row r="3573" spans="1:17">
      <c r="A3573" s="36" t="s">
        <v>11573</v>
      </c>
      <c r="B3573" s="36" t="str">
        <f t="shared" si="275"/>
        <v>_13863</v>
      </c>
      <c r="C3573" s="36" t="s">
        <v>11574</v>
      </c>
      <c r="D3573" s="36" t="s">
        <v>4903</v>
      </c>
      <c r="E3573" s="36" t="str">
        <f t="shared" si="276"/>
        <v>_SCHOL</v>
      </c>
      <c r="F3573" s="36" t="s">
        <v>4904</v>
      </c>
      <c r="G3573" s="36" t="s">
        <v>5217</v>
      </c>
      <c r="H3573" s="36" t="str">
        <f t="shared" si="277"/>
        <v>_SC1OP</v>
      </c>
      <c r="I3573" s="36" t="s">
        <v>5218</v>
      </c>
      <c r="J3573" s="36" t="s">
        <v>5267</v>
      </c>
      <c r="K3573" s="36" t="str">
        <f t="shared" si="278"/>
        <v>_BPOPC</v>
      </c>
      <c r="L3573" s="36" t="s">
        <v>5268</v>
      </c>
      <c r="M3573" s="36" t="s">
        <v>5296</v>
      </c>
      <c r="N3573" s="36" t="str">
        <f t="shared" si="279"/>
        <v>_BPPCR</v>
      </c>
      <c r="O3573" s="36" t="s">
        <v>5297</v>
      </c>
      <c r="P3573" s="36" t="s">
        <v>5298</v>
      </c>
      <c r="Q3573" s="36" t="s">
        <v>5299</v>
      </c>
    </row>
    <row r="3574" spans="1:17">
      <c r="A3574" s="36" t="s">
        <v>11575</v>
      </c>
      <c r="B3574" s="36" t="str">
        <f t="shared" si="275"/>
        <v>_13864</v>
      </c>
      <c r="C3574" s="36" t="s">
        <v>5301</v>
      </c>
      <c r="D3574" s="36" t="s">
        <v>4903</v>
      </c>
      <c r="E3574" s="36" t="str">
        <f t="shared" si="276"/>
        <v>_SCHOL</v>
      </c>
      <c r="F3574" s="36" t="s">
        <v>4904</v>
      </c>
      <c r="G3574" s="36" t="s">
        <v>5217</v>
      </c>
      <c r="H3574" s="36" t="str">
        <f t="shared" si="277"/>
        <v>_SC1OP</v>
      </c>
      <c r="I3574" s="36" t="s">
        <v>5218</v>
      </c>
      <c r="J3574" s="36" t="s">
        <v>5267</v>
      </c>
      <c r="K3574" s="36" t="str">
        <f t="shared" si="278"/>
        <v>_BPOPC</v>
      </c>
      <c r="L3574" s="36" t="s">
        <v>5268</v>
      </c>
      <c r="M3574" s="36" t="s">
        <v>5296</v>
      </c>
      <c r="N3574" s="36" t="str">
        <f t="shared" si="279"/>
        <v>_BPPCR</v>
      </c>
      <c r="O3574" s="36" t="s">
        <v>5297</v>
      </c>
      <c r="P3574" s="36" t="s">
        <v>5298</v>
      </c>
      <c r="Q3574" s="36" t="s">
        <v>5299</v>
      </c>
    </row>
    <row r="3575" spans="1:17">
      <c r="A3575" s="36" t="s">
        <v>11576</v>
      </c>
      <c r="B3575" s="36" t="str">
        <f t="shared" si="275"/>
        <v>_13868</v>
      </c>
      <c r="C3575" s="36" t="s">
        <v>5302</v>
      </c>
      <c r="D3575" s="36" t="s">
        <v>4903</v>
      </c>
      <c r="E3575" s="36" t="str">
        <f t="shared" si="276"/>
        <v>_SCHOL</v>
      </c>
      <c r="F3575" s="36" t="s">
        <v>4904</v>
      </c>
      <c r="G3575" s="36" t="s">
        <v>5217</v>
      </c>
      <c r="H3575" s="36" t="str">
        <f t="shared" si="277"/>
        <v>_SC1OP</v>
      </c>
      <c r="I3575" s="36" t="s">
        <v>5218</v>
      </c>
      <c r="J3575" s="36" t="s">
        <v>5267</v>
      </c>
      <c r="K3575" s="36" t="str">
        <f t="shared" si="278"/>
        <v>_BPOPC</v>
      </c>
      <c r="L3575" s="36" t="s">
        <v>5268</v>
      </c>
      <c r="M3575" s="36" t="s">
        <v>5296</v>
      </c>
      <c r="N3575" s="36" t="str">
        <f t="shared" si="279"/>
        <v>_BPPCR</v>
      </c>
      <c r="O3575" s="36" t="s">
        <v>5297</v>
      </c>
      <c r="P3575" s="36" t="s">
        <v>5298</v>
      </c>
      <c r="Q3575" s="36" t="s">
        <v>5299</v>
      </c>
    </row>
    <row r="3576" spans="1:17">
      <c r="A3576" s="36" t="s">
        <v>11577</v>
      </c>
      <c r="B3576" s="36" t="str">
        <f t="shared" si="275"/>
        <v>_13870</v>
      </c>
      <c r="C3576" s="36" t="s">
        <v>5303</v>
      </c>
      <c r="D3576" s="36" t="s">
        <v>4903</v>
      </c>
      <c r="E3576" s="36" t="str">
        <f t="shared" si="276"/>
        <v>_SCHOL</v>
      </c>
      <c r="F3576" s="36" t="s">
        <v>4904</v>
      </c>
      <c r="G3576" s="36" t="s">
        <v>5217</v>
      </c>
      <c r="H3576" s="36" t="str">
        <f t="shared" si="277"/>
        <v>_SC1OP</v>
      </c>
      <c r="I3576" s="36" t="s">
        <v>5218</v>
      </c>
      <c r="J3576" s="36" t="s">
        <v>5267</v>
      </c>
      <c r="K3576" s="36" t="str">
        <f t="shared" si="278"/>
        <v>_BPOPC</v>
      </c>
      <c r="L3576" s="36" t="s">
        <v>5268</v>
      </c>
      <c r="M3576" s="36" t="s">
        <v>5296</v>
      </c>
      <c r="N3576" s="36" t="str">
        <f t="shared" si="279"/>
        <v>_BPPCR</v>
      </c>
      <c r="O3576" s="36" t="s">
        <v>5297</v>
      </c>
      <c r="P3576" s="36" t="s">
        <v>5298</v>
      </c>
      <c r="Q3576" s="36" t="s">
        <v>5299</v>
      </c>
    </row>
    <row r="3577" spans="1:17">
      <c r="A3577" s="36" t="s">
        <v>11578</v>
      </c>
      <c r="B3577" s="36" t="str">
        <f t="shared" si="275"/>
        <v>_13876</v>
      </c>
      <c r="C3577" s="36" t="s">
        <v>11579</v>
      </c>
      <c r="D3577" s="36" t="s">
        <v>4903</v>
      </c>
      <c r="E3577" s="36" t="str">
        <f t="shared" si="276"/>
        <v>_SCHOL</v>
      </c>
      <c r="F3577" s="36" t="s">
        <v>4904</v>
      </c>
      <c r="G3577" s="36" t="s">
        <v>5217</v>
      </c>
      <c r="H3577" s="36" t="str">
        <f t="shared" si="277"/>
        <v>_SC1OP</v>
      </c>
      <c r="I3577" s="36" t="s">
        <v>5218</v>
      </c>
      <c r="J3577" s="36" t="s">
        <v>5267</v>
      </c>
      <c r="K3577" s="36" t="str">
        <f t="shared" si="278"/>
        <v>_BPOPC</v>
      </c>
      <c r="L3577" s="36" t="s">
        <v>5268</v>
      </c>
      <c r="M3577" s="36" t="s">
        <v>5296</v>
      </c>
      <c r="N3577" s="36" t="str">
        <f t="shared" si="279"/>
        <v>_BPPCR</v>
      </c>
      <c r="O3577" s="36" t="s">
        <v>5297</v>
      </c>
      <c r="P3577" s="36" t="s">
        <v>5298</v>
      </c>
      <c r="Q3577" s="36" t="s">
        <v>5299</v>
      </c>
    </row>
    <row r="3578" spans="1:17">
      <c r="A3578" s="36" t="s">
        <v>11580</v>
      </c>
      <c r="B3578" s="36" t="str">
        <f t="shared" si="275"/>
        <v>_13882</v>
      </c>
      <c r="C3578" s="36" t="s">
        <v>11581</v>
      </c>
      <c r="D3578" s="36" t="s">
        <v>4903</v>
      </c>
      <c r="E3578" s="36" t="str">
        <f t="shared" si="276"/>
        <v>_SCHOL</v>
      </c>
      <c r="F3578" s="36" t="s">
        <v>4904</v>
      </c>
      <c r="G3578" s="36" t="s">
        <v>5217</v>
      </c>
      <c r="H3578" s="36" t="str">
        <f t="shared" si="277"/>
        <v>_SC1OP</v>
      </c>
      <c r="I3578" s="36" t="s">
        <v>5218</v>
      </c>
      <c r="J3578" s="36" t="s">
        <v>5267</v>
      </c>
      <c r="K3578" s="36" t="str">
        <f t="shared" si="278"/>
        <v>_BPOPC</v>
      </c>
      <c r="L3578" s="36" t="s">
        <v>5268</v>
      </c>
      <c r="M3578" s="36" t="s">
        <v>5296</v>
      </c>
      <c r="N3578" s="36" t="str">
        <f t="shared" si="279"/>
        <v>_BPPCR</v>
      </c>
      <c r="O3578" s="36" t="s">
        <v>5297</v>
      </c>
      <c r="P3578" s="36" t="s">
        <v>5298</v>
      </c>
      <c r="Q3578" s="36" t="s">
        <v>5299</v>
      </c>
    </row>
    <row r="3579" spans="1:17">
      <c r="A3579" s="36" t="s">
        <v>11582</v>
      </c>
      <c r="B3579" s="36" t="str">
        <f t="shared" si="275"/>
        <v>_13883</v>
      </c>
      <c r="C3579" s="36" t="s">
        <v>11583</v>
      </c>
      <c r="D3579" s="36" t="s">
        <v>4903</v>
      </c>
      <c r="E3579" s="36" t="str">
        <f t="shared" si="276"/>
        <v>_SCHOL</v>
      </c>
      <c r="F3579" s="36" t="s">
        <v>4904</v>
      </c>
      <c r="G3579" s="36" t="s">
        <v>5217</v>
      </c>
      <c r="H3579" s="36" t="str">
        <f t="shared" si="277"/>
        <v>_SC1OP</v>
      </c>
      <c r="I3579" s="36" t="s">
        <v>5218</v>
      </c>
      <c r="J3579" s="36" t="s">
        <v>5267</v>
      </c>
      <c r="K3579" s="36" t="str">
        <f t="shared" si="278"/>
        <v>_BPOPC</v>
      </c>
      <c r="L3579" s="36" t="s">
        <v>5268</v>
      </c>
      <c r="M3579" s="36" t="s">
        <v>5296</v>
      </c>
      <c r="N3579" s="36" t="str">
        <f t="shared" si="279"/>
        <v>_BPPCR</v>
      </c>
      <c r="O3579" s="36" t="s">
        <v>5297</v>
      </c>
      <c r="P3579" s="36" t="s">
        <v>5298</v>
      </c>
      <c r="Q3579" s="36" t="s">
        <v>5299</v>
      </c>
    </row>
    <row r="3580" spans="1:17">
      <c r="A3580" s="36" t="s">
        <v>11584</v>
      </c>
      <c r="B3580" s="36" t="str">
        <f t="shared" si="275"/>
        <v>_13884</v>
      </c>
      <c r="C3580" s="36" t="s">
        <v>11585</v>
      </c>
      <c r="D3580" s="36" t="s">
        <v>4903</v>
      </c>
      <c r="E3580" s="36" t="str">
        <f t="shared" si="276"/>
        <v>_SCHOL</v>
      </c>
      <c r="F3580" s="36" t="s">
        <v>4904</v>
      </c>
      <c r="G3580" s="36" t="s">
        <v>5217</v>
      </c>
      <c r="H3580" s="36" t="str">
        <f t="shared" si="277"/>
        <v>_SC1OP</v>
      </c>
      <c r="I3580" s="36" t="s">
        <v>5218</v>
      </c>
      <c r="J3580" s="36" t="s">
        <v>5267</v>
      </c>
      <c r="K3580" s="36" t="str">
        <f t="shared" si="278"/>
        <v>_BPOPC</v>
      </c>
      <c r="L3580" s="36" t="s">
        <v>5268</v>
      </c>
      <c r="M3580" s="36" t="s">
        <v>5296</v>
      </c>
      <c r="N3580" s="36" t="str">
        <f t="shared" si="279"/>
        <v>_BPPCR</v>
      </c>
      <c r="O3580" s="36" t="s">
        <v>5297</v>
      </c>
      <c r="P3580" s="36" t="s">
        <v>5298</v>
      </c>
      <c r="Q3580" s="36" t="s">
        <v>5299</v>
      </c>
    </row>
    <row r="3581" spans="1:17">
      <c r="A3581" s="36" t="s">
        <v>11586</v>
      </c>
      <c r="B3581" s="36" t="str">
        <f t="shared" si="275"/>
        <v>_13885</v>
      </c>
      <c r="C3581" s="36" t="s">
        <v>11587</v>
      </c>
      <c r="D3581" s="36" t="s">
        <v>4903</v>
      </c>
      <c r="E3581" s="36" t="str">
        <f t="shared" si="276"/>
        <v>_SCHOL</v>
      </c>
      <c r="F3581" s="36" t="s">
        <v>4904</v>
      </c>
      <c r="G3581" s="36" t="s">
        <v>5217</v>
      </c>
      <c r="H3581" s="36" t="str">
        <f t="shared" si="277"/>
        <v>_SC1OP</v>
      </c>
      <c r="I3581" s="36" t="s">
        <v>5218</v>
      </c>
      <c r="J3581" s="36" t="s">
        <v>5267</v>
      </c>
      <c r="K3581" s="36" t="str">
        <f t="shared" si="278"/>
        <v>_BPOPC</v>
      </c>
      <c r="L3581" s="36" t="s">
        <v>5268</v>
      </c>
      <c r="M3581" s="36" t="s">
        <v>5296</v>
      </c>
      <c r="N3581" s="36" t="str">
        <f t="shared" si="279"/>
        <v>_BPPCR</v>
      </c>
      <c r="O3581" s="36" t="s">
        <v>5297</v>
      </c>
      <c r="P3581" s="36" t="s">
        <v>5298</v>
      </c>
      <c r="Q3581" s="36" t="s">
        <v>5299</v>
      </c>
    </row>
    <row r="3582" spans="1:17">
      <c r="A3582" s="36" t="s">
        <v>11588</v>
      </c>
      <c r="B3582" s="36" t="str">
        <f t="shared" si="275"/>
        <v>_13886</v>
      </c>
      <c r="C3582" s="36" t="s">
        <v>11589</v>
      </c>
      <c r="D3582" s="36" t="s">
        <v>4903</v>
      </c>
      <c r="E3582" s="36" t="str">
        <f t="shared" si="276"/>
        <v>_SCHOL</v>
      </c>
      <c r="F3582" s="36" t="s">
        <v>4904</v>
      </c>
      <c r="G3582" s="36" t="s">
        <v>5217</v>
      </c>
      <c r="H3582" s="36" t="str">
        <f t="shared" si="277"/>
        <v>_SC1OP</v>
      </c>
      <c r="I3582" s="36" t="s">
        <v>5218</v>
      </c>
      <c r="J3582" s="36" t="s">
        <v>5267</v>
      </c>
      <c r="K3582" s="36" t="str">
        <f t="shared" si="278"/>
        <v>_BPOPC</v>
      </c>
      <c r="L3582" s="36" t="s">
        <v>5268</v>
      </c>
      <c r="M3582" s="36" t="s">
        <v>5296</v>
      </c>
      <c r="N3582" s="36" t="str">
        <f t="shared" si="279"/>
        <v>_BPPCR</v>
      </c>
      <c r="O3582" s="36" t="s">
        <v>5297</v>
      </c>
      <c r="P3582" s="36" t="s">
        <v>5298</v>
      </c>
      <c r="Q3582" s="36" t="s">
        <v>5299</v>
      </c>
    </row>
    <row r="3583" spans="1:17">
      <c r="A3583" s="36" t="s">
        <v>11590</v>
      </c>
      <c r="B3583" s="36" t="str">
        <f t="shared" si="275"/>
        <v>_13887</v>
      </c>
      <c r="C3583" s="36" t="s">
        <v>11591</v>
      </c>
      <c r="D3583" s="36" t="s">
        <v>4903</v>
      </c>
      <c r="E3583" s="36" t="str">
        <f t="shared" si="276"/>
        <v>_SCHOL</v>
      </c>
      <c r="F3583" s="36" t="s">
        <v>4904</v>
      </c>
      <c r="G3583" s="36" t="s">
        <v>5217</v>
      </c>
      <c r="H3583" s="36" t="str">
        <f t="shared" si="277"/>
        <v>_SC1OP</v>
      </c>
      <c r="I3583" s="36" t="s">
        <v>5218</v>
      </c>
      <c r="J3583" s="36" t="s">
        <v>5267</v>
      </c>
      <c r="K3583" s="36" t="str">
        <f t="shared" si="278"/>
        <v>_BPOPC</v>
      </c>
      <c r="L3583" s="36" t="s">
        <v>5268</v>
      </c>
      <c r="M3583" s="36" t="s">
        <v>5296</v>
      </c>
      <c r="N3583" s="36" t="str">
        <f t="shared" si="279"/>
        <v>_BPPCR</v>
      </c>
      <c r="O3583" s="36" t="s">
        <v>5297</v>
      </c>
      <c r="P3583" s="36" t="s">
        <v>5298</v>
      </c>
      <c r="Q3583" s="36" t="s">
        <v>5299</v>
      </c>
    </row>
    <row r="3584" spans="1:17">
      <c r="A3584" s="36" t="s">
        <v>11592</v>
      </c>
      <c r="B3584" s="36" t="str">
        <f t="shared" si="275"/>
        <v>_13888</v>
      </c>
      <c r="C3584" s="36" t="s">
        <v>11593</v>
      </c>
      <c r="D3584" s="36" t="s">
        <v>4903</v>
      </c>
      <c r="E3584" s="36" t="str">
        <f t="shared" si="276"/>
        <v>_SCHOL</v>
      </c>
      <c r="F3584" s="36" t="s">
        <v>4904</v>
      </c>
      <c r="G3584" s="36" t="s">
        <v>5217</v>
      </c>
      <c r="H3584" s="36" t="str">
        <f t="shared" si="277"/>
        <v>_SC1OP</v>
      </c>
      <c r="I3584" s="36" t="s">
        <v>5218</v>
      </c>
      <c r="J3584" s="36" t="s">
        <v>5267</v>
      </c>
      <c r="K3584" s="36" t="str">
        <f t="shared" si="278"/>
        <v>_BPOPC</v>
      </c>
      <c r="L3584" s="36" t="s">
        <v>5268</v>
      </c>
      <c r="M3584" s="36" t="s">
        <v>5296</v>
      </c>
      <c r="N3584" s="36" t="str">
        <f t="shared" si="279"/>
        <v>_BPPCR</v>
      </c>
      <c r="O3584" s="36" t="s">
        <v>5297</v>
      </c>
      <c r="P3584" s="36" t="s">
        <v>5298</v>
      </c>
      <c r="Q3584" s="36" t="s">
        <v>5299</v>
      </c>
    </row>
    <row r="3585" spans="1:17">
      <c r="A3585" s="36" t="s">
        <v>11594</v>
      </c>
      <c r="B3585" s="36" t="str">
        <f t="shared" si="275"/>
        <v>_13889</v>
      </c>
      <c r="C3585" s="36" t="s">
        <v>11595</v>
      </c>
      <c r="D3585" s="36" t="s">
        <v>4903</v>
      </c>
      <c r="E3585" s="36" t="str">
        <f t="shared" si="276"/>
        <v>_SCHOL</v>
      </c>
      <c r="F3585" s="36" t="s">
        <v>4904</v>
      </c>
      <c r="G3585" s="36" t="s">
        <v>5217</v>
      </c>
      <c r="H3585" s="36" t="str">
        <f t="shared" si="277"/>
        <v>_SC1OP</v>
      </c>
      <c r="I3585" s="36" t="s">
        <v>5218</v>
      </c>
      <c r="J3585" s="36" t="s">
        <v>5267</v>
      </c>
      <c r="K3585" s="36" t="str">
        <f t="shared" si="278"/>
        <v>_BPOPC</v>
      </c>
      <c r="L3585" s="36" t="s">
        <v>5268</v>
      </c>
      <c r="M3585" s="36" t="s">
        <v>5296</v>
      </c>
      <c r="N3585" s="36" t="str">
        <f t="shared" si="279"/>
        <v>_BPPCR</v>
      </c>
      <c r="O3585" s="36" t="s">
        <v>5297</v>
      </c>
      <c r="P3585" s="36" t="s">
        <v>5298</v>
      </c>
      <c r="Q3585" s="36" t="s">
        <v>5299</v>
      </c>
    </row>
    <row r="3586" spans="1:17">
      <c r="A3586" s="36" t="s">
        <v>11596</v>
      </c>
      <c r="B3586" s="36" t="str">
        <f t="shared" si="275"/>
        <v>_13890</v>
      </c>
      <c r="C3586" s="36" t="s">
        <v>5304</v>
      </c>
      <c r="D3586" s="36" t="s">
        <v>4903</v>
      </c>
      <c r="E3586" s="36" t="str">
        <f t="shared" si="276"/>
        <v>_SCHOL</v>
      </c>
      <c r="F3586" s="36" t="s">
        <v>4904</v>
      </c>
      <c r="G3586" s="36" t="s">
        <v>5217</v>
      </c>
      <c r="H3586" s="36" t="str">
        <f t="shared" si="277"/>
        <v>_SC1OP</v>
      </c>
      <c r="I3586" s="36" t="s">
        <v>5218</v>
      </c>
      <c r="J3586" s="36" t="s">
        <v>5267</v>
      </c>
      <c r="K3586" s="36" t="str">
        <f t="shared" si="278"/>
        <v>_BPOPC</v>
      </c>
      <c r="L3586" s="36" t="s">
        <v>5268</v>
      </c>
      <c r="M3586" s="36" t="s">
        <v>5296</v>
      </c>
      <c r="N3586" s="36" t="str">
        <f t="shared" si="279"/>
        <v>_BPPCR</v>
      </c>
      <c r="O3586" s="36" t="s">
        <v>5297</v>
      </c>
      <c r="P3586" s="36" t="s">
        <v>5298</v>
      </c>
      <c r="Q3586" s="36" t="s">
        <v>5299</v>
      </c>
    </row>
    <row r="3587" spans="1:17">
      <c r="A3587" s="36" t="s">
        <v>11565</v>
      </c>
      <c r="B3587" s="36" t="str">
        <f t="shared" si="275"/>
        <v>_13904</v>
      </c>
      <c r="C3587" s="36" t="s">
        <v>11566</v>
      </c>
      <c r="D3587" s="36" t="s">
        <v>4903</v>
      </c>
      <c r="E3587" s="36" t="str">
        <f t="shared" si="276"/>
        <v>_SCHOL</v>
      </c>
      <c r="F3587" s="36" t="s">
        <v>4904</v>
      </c>
      <c r="G3587" s="36" t="s">
        <v>5217</v>
      </c>
      <c r="H3587" s="36" t="str">
        <f t="shared" si="277"/>
        <v>_SC1OP</v>
      </c>
      <c r="I3587" s="36" t="s">
        <v>5218</v>
      </c>
      <c r="J3587" s="36" t="s">
        <v>5267</v>
      </c>
      <c r="K3587" s="36" t="str">
        <f t="shared" si="278"/>
        <v>_BPOPC</v>
      </c>
      <c r="L3587" s="36" t="s">
        <v>5268</v>
      </c>
      <c r="M3587" s="36" t="s">
        <v>5296</v>
      </c>
      <c r="N3587" s="36" t="str">
        <f t="shared" si="279"/>
        <v>_BPPCR</v>
      </c>
      <c r="O3587" s="36" t="s">
        <v>5297</v>
      </c>
      <c r="P3587" s="36" t="s">
        <v>5298</v>
      </c>
      <c r="Q3587" s="36" t="s">
        <v>5299</v>
      </c>
    </row>
    <row r="3588" spans="1:17">
      <c r="A3588" s="36" t="s">
        <v>11599</v>
      </c>
      <c r="B3588" s="36" t="str">
        <f t="shared" ref="B3588:B3651" si="280">"_"&amp;A3588</f>
        <v>_13924</v>
      </c>
      <c r="C3588" s="36" t="s">
        <v>11600</v>
      </c>
      <c r="D3588" s="36" t="s">
        <v>4903</v>
      </c>
      <c r="E3588" s="36" t="str">
        <f t="shared" ref="E3588:E3651" si="281">"_"&amp;D3588</f>
        <v>_SCHOL</v>
      </c>
      <c r="F3588" s="36" t="s">
        <v>4904</v>
      </c>
      <c r="G3588" s="36" t="s">
        <v>5217</v>
      </c>
      <c r="H3588" s="36" t="str">
        <f t="shared" ref="H3588:H3651" si="282">"_"&amp;G3588</f>
        <v>_SC1OP</v>
      </c>
      <c r="I3588" s="36" t="s">
        <v>5218</v>
      </c>
      <c r="J3588" s="36" t="s">
        <v>5267</v>
      </c>
      <c r="K3588" s="36" t="str">
        <f t="shared" ref="K3588:K3651" si="283">"_"&amp;J3588</f>
        <v>_BPOPC</v>
      </c>
      <c r="L3588" s="36" t="s">
        <v>5268</v>
      </c>
      <c r="M3588" s="36" t="s">
        <v>5296</v>
      </c>
      <c r="N3588" s="36" t="str">
        <f t="shared" ref="N3588:N3651" si="284">"_"&amp;M3588</f>
        <v>_BPPCR</v>
      </c>
      <c r="O3588" s="36" t="s">
        <v>5297</v>
      </c>
      <c r="P3588" s="36" t="s">
        <v>5298</v>
      </c>
      <c r="Q3588" s="36" t="s">
        <v>5299</v>
      </c>
    </row>
    <row r="3589" spans="1:17">
      <c r="A3589" s="36" t="s">
        <v>11597</v>
      </c>
      <c r="B3589" s="36" t="str">
        <f t="shared" si="280"/>
        <v>_13920</v>
      </c>
      <c r="C3589" s="36" t="s">
        <v>5309</v>
      </c>
      <c r="D3589" s="36" t="s">
        <v>4903</v>
      </c>
      <c r="E3589" s="36" t="str">
        <f t="shared" si="281"/>
        <v>_SCHOL</v>
      </c>
      <c r="F3589" s="36" t="s">
        <v>4904</v>
      </c>
      <c r="G3589" s="36" t="s">
        <v>5217</v>
      </c>
      <c r="H3589" s="36" t="str">
        <f t="shared" si="282"/>
        <v>_SC1OP</v>
      </c>
      <c r="I3589" s="36" t="s">
        <v>5218</v>
      </c>
      <c r="J3589" s="36" t="s">
        <v>5267</v>
      </c>
      <c r="K3589" s="36" t="str">
        <f t="shared" si="283"/>
        <v>_BPOPC</v>
      </c>
      <c r="L3589" s="36" t="s">
        <v>5268</v>
      </c>
      <c r="M3589" s="36" t="s">
        <v>5305</v>
      </c>
      <c r="N3589" s="36" t="str">
        <f t="shared" si="284"/>
        <v>_BPTNG</v>
      </c>
      <c r="O3589" s="36" t="s">
        <v>5306</v>
      </c>
      <c r="P3589" s="36" t="s">
        <v>5307</v>
      </c>
      <c r="Q3589" s="36" t="s">
        <v>5308</v>
      </c>
    </row>
    <row r="3590" spans="1:17">
      <c r="A3590" s="36" t="s">
        <v>11598</v>
      </c>
      <c r="B3590" s="36" t="str">
        <f t="shared" si="280"/>
        <v>_13923</v>
      </c>
      <c r="C3590" s="36" t="s">
        <v>5310</v>
      </c>
      <c r="D3590" s="36" t="s">
        <v>4903</v>
      </c>
      <c r="E3590" s="36" t="str">
        <f t="shared" si="281"/>
        <v>_SCHOL</v>
      </c>
      <c r="F3590" s="36" t="s">
        <v>4904</v>
      </c>
      <c r="G3590" s="36" t="s">
        <v>5217</v>
      </c>
      <c r="H3590" s="36" t="str">
        <f t="shared" si="282"/>
        <v>_SC1OP</v>
      </c>
      <c r="I3590" s="36" t="s">
        <v>5218</v>
      </c>
      <c r="J3590" s="36" t="s">
        <v>5267</v>
      </c>
      <c r="K3590" s="36" t="str">
        <f t="shared" si="283"/>
        <v>_BPOPC</v>
      </c>
      <c r="L3590" s="36" t="s">
        <v>5268</v>
      </c>
      <c r="M3590" s="36" t="s">
        <v>5305</v>
      </c>
      <c r="N3590" s="36" t="str">
        <f t="shared" si="284"/>
        <v>_BPTNG</v>
      </c>
      <c r="O3590" s="36" t="s">
        <v>5306</v>
      </c>
      <c r="P3590" s="36" t="s">
        <v>5307</v>
      </c>
      <c r="Q3590" s="36" t="s">
        <v>5308</v>
      </c>
    </row>
    <row r="3591" spans="1:17">
      <c r="A3591" s="36" t="s">
        <v>11601</v>
      </c>
      <c r="B3591" s="36" t="str">
        <f t="shared" si="280"/>
        <v>_13822</v>
      </c>
      <c r="C3591" s="36" t="s">
        <v>5317</v>
      </c>
      <c r="D3591" s="36" t="s">
        <v>4903</v>
      </c>
      <c r="E3591" s="36" t="str">
        <f t="shared" si="281"/>
        <v>_SCHOL</v>
      </c>
      <c r="F3591" s="36" t="s">
        <v>4904</v>
      </c>
      <c r="G3591" s="36" t="s">
        <v>5217</v>
      </c>
      <c r="H3591" s="36" t="str">
        <f t="shared" si="282"/>
        <v>_SC1OP</v>
      </c>
      <c r="I3591" s="36" t="s">
        <v>5218</v>
      </c>
      <c r="J3591" s="36" t="s">
        <v>5311</v>
      </c>
      <c r="K3591" s="36" t="str">
        <f t="shared" si="283"/>
        <v>_BQRES</v>
      </c>
      <c r="L3591" s="36" t="s">
        <v>5312</v>
      </c>
      <c r="M3591" s="36" t="s">
        <v>5313</v>
      </c>
      <c r="N3591" s="36" t="str">
        <f t="shared" si="284"/>
        <v>_BQRE5</v>
      </c>
      <c r="O3591" s="36" t="s">
        <v>5314</v>
      </c>
      <c r="P3591" s="36" t="s">
        <v>5315</v>
      </c>
      <c r="Q3591" s="36" t="s">
        <v>5316</v>
      </c>
    </row>
    <row r="3592" spans="1:17">
      <c r="A3592" s="36" t="s">
        <v>11602</v>
      </c>
      <c r="B3592" s="36" t="str">
        <f t="shared" si="280"/>
        <v>_13823</v>
      </c>
      <c r="C3592" s="36" t="s">
        <v>5318</v>
      </c>
      <c r="D3592" s="36" t="s">
        <v>4903</v>
      </c>
      <c r="E3592" s="36" t="str">
        <f t="shared" si="281"/>
        <v>_SCHOL</v>
      </c>
      <c r="F3592" s="36" t="s">
        <v>4904</v>
      </c>
      <c r="G3592" s="36" t="s">
        <v>5217</v>
      </c>
      <c r="H3592" s="36" t="str">
        <f t="shared" si="282"/>
        <v>_SC1OP</v>
      </c>
      <c r="I3592" s="36" t="s">
        <v>5218</v>
      </c>
      <c r="J3592" s="36" t="s">
        <v>5311</v>
      </c>
      <c r="K3592" s="36" t="str">
        <f t="shared" si="283"/>
        <v>_BQRES</v>
      </c>
      <c r="L3592" s="36" t="s">
        <v>5312</v>
      </c>
      <c r="M3592" s="36" t="s">
        <v>5313</v>
      </c>
      <c r="N3592" s="36" t="str">
        <f t="shared" si="284"/>
        <v>_BQRE5</v>
      </c>
      <c r="O3592" s="36" t="s">
        <v>5314</v>
      </c>
      <c r="P3592" s="36" t="s">
        <v>5315</v>
      </c>
      <c r="Q3592" s="36" t="s">
        <v>5316</v>
      </c>
    </row>
    <row r="3593" spans="1:17">
      <c r="A3593" s="36" t="s">
        <v>11603</v>
      </c>
      <c r="B3593" s="36" t="str">
        <f t="shared" si="280"/>
        <v>_13824</v>
      </c>
      <c r="C3593" s="36" t="s">
        <v>5319</v>
      </c>
      <c r="D3593" s="36" t="s">
        <v>4903</v>
      </c>
      <c r="E3593" s="36" t="str">
        <f t="shared" si="281"/>
        <v>_SCHOL</v>
      </c>
      <c r="F3593" s="36" t="s">
        <v>4904</v>
      </c>
      <c r="G3593" s="36" t="s">
        <v>5217</v>
      </c>
      <c r="H3593" s="36" t="str">
        <f t="shared" si="282"/>
        <v>_SC1OP</v>
      </c>
      <c r="I3593" s="36" t="s">
        <v>5218</v>
      </c>
      <c r="J3593" s="36" t="s">
        <v>5311</v>
      </c>
      <c r="K3593" s="36" t="str">
        <f t="shared" si="283"/>
        <v>_BQRES</v>
      </c>
      <c r="L3593" s="36" t="s">
        <v>5312</v>
      </c>
      <c r="M3593" s="36" t="s">
        <v>5313</v>
      </c>
      <c r="N3593" s="36" t="str">
        <f t="shared" si="284"/>
        <v>_BQRE5</v>
      </c>
      <c r="O3593" s="36" t="s">
        <v>5314</v>
      </c>
      <c r="P3593" s="36" t="s">
        <v>5315</v>
      </c>
      <c r="Q3593" s="36" t="s">
        <v>5316</v>
      </c>
    </row>
    <row r="3594" spans="1:17">
      <c r="A3594" s="36" t="s">
        <v>11604</v>
      </c>
      <c r="B3594" s="36" t="str">
        <f t="shared" si="280"/>
        <v>_13825</v>
      </c>
      <c r="C3594" s="36" t="s">
        <v>5320</v>
      </c>
      <c r="D3594" s="36" t="s">
        <v>4903</v>
      </c>
      <c r="E3594" s="36" t="str">
        <f t="shared" si="281"/>
        <v>_SCHOL</v>
      </c>
      <c r="F3594" s="36" t="s">
        <v>4904</v>
      </c>
      <c r="G3594" s="36" t="s">
        <v>5217</v>
      </c>
      <c r="H3594" s="36" t="str">
        <f t="shared" si="282"/>
        <v>_SC1OP</v>
      </c>
      <c r="I3594" s="36" t="s">
        <v>5218</v>
      </c>
      <c r="J3594" s="36" t="s">
        <v>5311</v>
      </c>
      <c r="K3594" s="36" t="str">
        <f t="shared" si="283"/>
        <v>_BQRES</v>
      </c>
      <c r="L3594" s="36" t="s">
        <v>5312</v>
      </c>
      <c r="M3594" s="36" t="s">
        <v>5313</v>
      </c>
      <c r="N3594" s="36" t="str">
        <f t="shared" si="284"/>
        <v>_BQRE5</v>
      </c>
      <c r="O3594" s="36" t="s">
        <v>5314</v>
      </c>
      <c r="P3594" s="36" t="s">
        <v>5315</v>
      </c>
      <c r="Q3594" s="36" t="s">
        <v>5316</v>
      </c>
    </row>
    <row r="3595" spans="1:17">
      <c r="A3595" s="36" t="s">
        <v>11605</v>
      </c>
      <c r="B3595" s="36" t="str">
        <f t="shared" si="280"/>
        <v>_13826</v>
      </c>
      <c r="C3595" s="36" t="s">
        <v>5321</v>
      </c>
      <c r="D3595" s="36" t="s">
        <v>4903</v>
      </c>
      <c r="E3595" s="36" t="str">
        <f t="shared" si="281"/>
        <v>_SCHOL</v>
      </c>
      <c r="F3595" s="36" t="s">
        <v>4904</v>
      </c>
      <c r="G3595" s="36" t="s">
        <v>5217</v>
      </c>
      <c r="H3595" s="36" t="str">
        <f t="shared" si="282"/>
        <v>_SC1OP</v>
      </c>
      <c r="I3595" s="36" t="s">
        <v>5218</v>
      </c>
      <c r="J3595" s="36" t="s">
        <v>5311</v>
      </c>
      <c r="K3595" s="36" t="str">
        <f t="shared" si="283"/>
        <v>_BQRES</v>
      </c>
      <c r="L3595" s="36" t="s">
        <v>5312</v>
      </c>
      <c r="M3595" s="36" t="s">
        <v>5313</v>
      </c>
      <c r="N3595" s="36" t="str">
        <f t="shared" si="284"/>
        <v>_BQRE5</v>
      </c>
      <c r="O3595" s="36" t="s">
        <v>5314</v>
      </c>
      <c r="P3595" s="36" t="s">
        <v>5315</v>
      </c>
      <c r="Q3595" s="36" t="s">
        <v>5316</v>
      </c>
    </row>
    <row r="3596" spans="1:17">
      <c r="A3596" s="36" t="s">
        <v>11606</v>
      </c>
      <c r="B3596" s="36" t="str">
        <f t="shared" si="280"/>
        <v>_13827</v>
      </c>
      <c r="C3596" s="36" t="s">
        <v>5322</v>
      </c>
      <c r="D3596" s="36" t="s">
        <v>4903</v>
      </c>
      <c r="E3596" s="36" t="str">
        <f t="shared" si="281"/>
        <v>_SCHOL</v>
      </c>
      <c r="F3596" s="36" t="s">
        <v>4904</v>
      </c>
      <c r="G3596" s="36" t="s">
        <v>5217</v>
      </c>
      <c r="H3596" s="36" t="str">
        <f t="shared" si="282"/>
        <v>_SC1OP</v>
      </c>
      <c r="I3596" s="36" t="s">
        <v>5218</v>
      </c>
      <c r="J3596" s="36" t="s">
        <v>5311</v>
      </c>
      <c r="K3596" s="36" t="str">
        <f t="shared" si="283"/>
        <v>_BQRES</v>
      </c>
      <c r="L3596" s="36" t="s">
        <v>5312</v>
      </c>
      <c r="M3596" s="36" t="s">
        <v>5313</v>
      </c>
      <c r="N3596" s="36" t="str">
        <f t="shared" si="284"/>
        <v>_BQRE5</v>
      </c>
      <c r="O3596" s="36" t="s">
        <v>5314</v>
      </c>
      <c r="P3596" s="36" t="s">
        <v>5315</v>
      </c>
      <c r="Q3596" s="36" t="s">
        <v>5316</v>
      </c>
    </row>
    <row r="3597" spans="1:17">
      <c r="A3597" s="36" t="s">
        <v>11607</v>
      </c>
      <c r="B3597" s="36" t="str">
        <f t="shared" si="280"/>
        <v>_13828</v>
      </c>
      <c r="C3597" s="36" t="s">
        <v>5323</v>
      </c>
      <c r="D3597" s="36" t="s">
        <v>4903</v>
      </c>
      <c r="E3597" s="36" t="str">
        <f t="shared" si="281"/>
        <v>_SCHOL</v>
      </c>
      <c r="F3597" s="36" t="s">
        <v>4904</v>
      </c>
      <c r="G3597" s="36" t="s">
        <v>5217</v>
      </c>
      <c r="H3597" s="36" t="str">
        <f t="shared" si="282"/>
        <v>_SC1OP</v>
      </c>
      <c r="I3597" s="36" t="s">
        <v>5218</v>
      </c>
      <c r="J3597" s="36" t="s">
        <v>5311</v>
      </c>
      <c r="K3597" s="36" t="str">
        <f t="shared" si="283"/>
        <v>_BQRES</v>
      </c>
      <c r="L3597" s="36" t="s">
        <v>5312</v>
      </c>
      <c r="M3597" s="36" t="s">
        <v>5313</v>
      </c>
      <c r="N3597" s="36" t="str">
        <f t="shared" si="284"/>
        <v>_BQRE5</v>
      </c>
      <c r="O3597" s="36" t="s">
        <v>5314</v>
      </c>
      <c r="P3597" s="36" t="s">
        <v>5315</v>
      </c>
      <c r="Q3597" s="36" t="s">
        <v>5316</v>
      </c>
    </row>
    <row r="3598" spans="1:17">
      <c r="A3598" s="36" t="s">
        <v>11608</v>
      </c>
      <c r="B3598" s="36" t="str">
        <f t="shared" si="280"/>
        <v>_13829</v>
      </c>
      <c r="C3598" s="36" t="s">
        <v>5324</v>
      </c>
      <c r="D3598" s="36" t="s">
        <v>4903</v>
      </c>
      <c r="E3598" s="36" t="str">
        <f t="shared" si="281"/>
        <v>_SCHOL</v>
      </c>
      <c r="F3598" s="36" t="s">
        <v>4904</v>
      </c>
      <c r="G3598" s="36" t="s">
        <v>5217</v>
      </c>
      <c r="H3598" s="36" t="str">
        <f t="shared" si="282"/>
        <v>_SC1OP</v>
      </c>
      <c r="I3598" s="36" t="s">
        <v>5218</v>
      </c>
      <c r="J3598" s="36" t="s">
        <v>5311</v>
      </c>
      <c r="K3598" s="36" t="str">
        <f t="shared" si="283"/>
        <v>_BQRES</v>
      </c>
      <c r="L3598" s="36" t="s">
        <v>5312</v>
      </c>
      <c r="M3598" s="36" t="s">
        <v>5313</v>
      </c>
      <c r="N3598" s="36" t="str">
        <f t="shared" si="284"/>
        <v>_BQRE5</v>
      </c>
      <c r="O3598" s="36" t="s">
        <v>5314</v>
      </c>
      <c r="P3598" s="36" t="s">
        <v>5315</v>
      </c>
      <c r="Q3598" s="36" t="s">
        <v>5316</v>
      </c>
    </row>
    <row r="3599" spans="1:17">
      <c r="A3599" s="36" t="s">
        <v>11609</v>
      </c>
      <c r="B3599" s="36" t="str">
        <f t="shared" si="280"/>
        <v>_13830</v>
      </c>
      <c r="C3599" s="36" t="s">
        <v>5325</v>
      </c>
      <c r="D3599" s="36" t="s">
        <v>4903</v>
      </c>
      <c r="E3599" s="36" t="str">
        <f t="shared" si="281"/>
        <v>_SCHOL</v>
      </c>
      <c r="F3599" s="36" t="s">
        <v>4904</v>
      </c>
      <c r="G3599" s="36" t="s">
        <v>5217</v>
      </c>
      <c r="H3599" s="36" t="str">
        <f t="shared" si="282"/>
        <v>_SC1OP</v>
      </c>
      <c r="I3599" s="36" t="s">
        <v>5218</v>
      </c>
      <c r="J3599" s="36" t="s">
        <v>5311</v>
      </c>
      <c r="K3599" s="36" t="str">
        <f t="shared" si="283"/>
        <v>_BQRES</v>
      </c>
      <c r="L3599" s="36" t="s">
        <v>5312</v>
      </c>
      <c r="M3599" s="36" t="s">
        <v>5313</v>
      </c>
      <c r="N3599" s="36" t="str">
        <f t="shared" si="284"/>
        <v>_BQRE5</v>
      </c>
      <c r="O3599" s="36" t="s">
        <v>5314</v>
      </c>
      <c r="P3599" s="36" t="s">
        <v>5315</v>
      </c>
      <c r="Q3599" s="36" t="s">
        <v>5316</v>
      </c>
    </row>
    <row r="3600" spans="1:17">
      <c r="A3600" s="36" t="s">
        <v>11610</v>
      </c>
      <c r="B3600" s="36" t="str">
        <f t="shared" si="280"/>
        <v>_13994</v>
      </c>
      <c r="C3600" s="36" t="s">
        <v>7166</v>
      </c>
      <c r="D3600" s="36" t="s">
        <v>4903</v>
      </c>
      <c r="E3600" s="36" t="str">
        <f t="shared" si="281"/>
        <v>_SCHOL</v>
      </c>
      <c r="F3600" s="36" t="s">
        <v>4904</v>
      </c>
      <c r="G3600" s="36" t="s">
        <v>5326</v>
      </c>
      <c r="H3600" s="36" t="str">
        <f t="shared" si="282"/>
        <v>_SC1PH</v>
      </c>
      <c r="I3600" s="36" t="s">
        <v>5327</v>
      </c>
      <c r="J3600" s="36" t="s">
        <v>5328</v>
      </c>
      <c r="K3600" s="36" t="str">
        <f t="shared" si="283"/>
        <v>_COREC</v>
      </c>
      <c r="L3600" s="36" t="s">
        <v>5329</v>
      </c>
      <c r="M3600" s="36" t="s">
        <v>7162</v>
      </c>
      <c r="N3600" s="36" t="str">
        <f t="shared" si="284"/>
        <v>_COCRA</v>
      </c>
      <c r="O3600" s="36" t="s">
        <v>7163</v>
      </c>
      <c r="P3600" s="36" t="s">
        <v>7164</v>
      </c>
      <c r="Q3600" s="36" t="s">
        <v>7165</v>
      </c>
    </row>
    <row r="3601" spans="1:17">
      <c r="A3601" s="36" t="s">
        <v>11611</v>
      </c>
      <c r="B3601" s="36" t="str">
        <f t="shared" si="280"/>
        <v>_29942</v>
      </c>
      <c r="C3601" s="36" t="s">
        <v>7167</v>
      </c>
      <c r="D3601" s="36" t="s">
        <v>4903</v>
      </c>
      <c r="E3601" s="36" t="str">
        <f t="shared" si="281"/>
        <v>_SCHOL</v>
      </c>
      <c r="F3601" s="36" t="s">
        <v>4904</v>
      </c>
      <c r="G3601" s="36" t="s">
        <v>5326</v>
      </c>
      <c r="H3601" s="36" t="str">
        <f t="shared" si="282"/>
        <v>_SC1PH</v>
      </c>
      <c r="I3601" s="36" t="s">
        <v>5327</v>
      </c>
      <c r="J3601" s="36" t="s">
        <v>5328</v>
      </c>
      <c r="K3601" s="36" t="str">
        <f t="shared" si="283"/>
        <v>_COREC</v>
      </c>
      <c r="L3601" s="36" t="s">
        <v>5329</v>
      </c>
      <c r="M3601" s="36" t="s">
        <v>7162</v>
      </c>
      <c r="N3601" s="36" t="str">
        <f t="shared" si="284"/>
        <v>_COCRA</v>
      </c>
      <c r="O3601" s="36" t="s">
        <v>7163</v>
      </c>
      <c r="P3601" s="36" t="s">
        <v>7164</v>
      </c>
      <c r="Q3601" s="36" t="s">
        <v>7165</v>
      </c>
    </row>
    <row r="3602" spans="1:17">
      <c r="A3602" s="36" t="s">
        <v>11612</v>
      </c>
      <c r="B3602" s="36" t="str">
        <f t="shared" si="280"/>
        <v>_14026</v>
      </c>
      <c r="C3602" s="36" t="s">
        <v>5334</v>
      </c>
      <c r="D3602" s="36" t="s">
        <v>4903</v>
      </c>
      <c r="E3602" s="36" t="str">
        <f t="shared" si="281"/>
        <v>_SCHOL</v>
      </c>
      <c r="F3602" s="36" t="s">
        <v>4904</v>
      </c>
      <c r="G3602" s="36" t="s">
        <v>5326</v>
      </c>
      <c r="H3602" s="36" t="str">
        <f t="shared" si="282"/>
        <v>_SC1PH</v>
      </c>
      <c r="I3602" s="36" t="s">
        <v>5327</v>
      </c>
      <c r="J3602" s="36" t="s">
        <v>5328</v>
      </c>
      <c r="K3602" s="36" t="str">
        <f t="shared" si="283"/>
        <v>_COREC</v>
      </c>
      <c r="L3602" s="36" t="s">
        <v>5329</v>
      </c>
      <c r="M3602" s="36" t="s">
        <v>5330</v>
      </c>
      <c r="N3602" s="36" t="str">
        <f t="shared" si="284"/>
        <v>_COCTR</v>
      </c>
      <c r="O3602" s="36" t="s">
        <v>5331</v>
      </c>
      <c r="P3602" s="36" t="s">
        <v>5332</v>
      </c>
      <c r="Q3602" s="36" t="s">
        <v>5333</v>
      </c>
    </row>
    <row r="3603" spans="1:17">
      <c r="A3603" s="36" t="s">
        <v>11613</v>
      </c>
      <c r="B3603" s="36" t="str">
        <f t="shared" si="280"/>
        <v>_30001</v>
      </c>
      <c r="C3603" s="36" t="s">
        <v>6353</v>
      </c>
      <c r="D3603" s="36" t="s">
        <v>4903</v>
      </c>
      <c r="E3603" s="36" t="str">
        <f t="shared" si="281"/>
        <v>_SCHOL</v>
      </c>
      <c r="F3603" s="36" t="s">
        <v>4904</v>
      </c>
      <c r="G3603" s="36" t="s">
        <v>5326</v>
      </c>
      <c r="H3603" s="36" t="str">
        <f t="shared" si="282"/>
        <v>_SC1PH</v>
      </c>
      <c r="I3603" s="36" t="s">
        <v>5327</v>
      </c>
      <c r="J3603" s="36" t="s">
        <v>5328</v>
      </c>
      <c r="K3603" s="36" t="str">
        <f t="shared" si="283"/>
        <v>_COREC</v>
      </c>
      <c r="L3603" s="36" t="s">
        <v>5329</v>
      </c>
      <c r="M3603" s="36" t="s">
        <v>5330</v>
      </c>
      <c r="N3603" s="36" t="str">
        <f t="shared" si="284"/>
        <v>_COCTR</v>
      </c>
      <c r="O3603" s="36" t="s">
        <v>5331</v>
      </c>
      <c r="P3603" s="36" t="s">
        <v>5332</v>
      </c>
      <c r="Q3603" s="36" t="s">
        <v>5333</v>
      </c>
    </row>
    <row r="3604" spans="1:17">
      <c r="A3604" s="36" t="s">
        <v>11614</v>
      </c>
      <c r="B3604" s="36" t="str">
        <f t="shared" si="280"/>
        <v>_30003</v>
      </c>
      <c r="C3604" s="36" t="s">
        <v>6354</v>
      </c>
      <c r="D3604" s="36" t="s">
        <v>4903</v>
      </c>
      <c r="E3604" s="36" t="str">
        <f t="shared" si="281"/>
        <v>_SCHOL</v>
      </c>
      <c r="F3604" s="36" t="s">
        <v>4904</v>
      </c>
      <c r="G3604" s="36" t="s">
        <v>5326</v>
      </c>
      <c r="H3604" s="36" t="str">
        <f t="shared" si="282"/>
        <v>_SC1PH</v>
      </c>
      <c r="I3604" s="36" t="s">
        <v>5327</v>
      </c>
      <c r="J3604" s="36" t="s">
        <v>5328</v>
      </c>
      <c r="K3604" s="36" t="str">
        <f t="shared" si="283"/>
        <v>_COREC</v>
      </c>
      <c r="L3604" s="36" t="s">
        <v>5329</v>
      </c>
      <c r="M3604" s="36" t="s">
        <v>5330</v>
      </c>
      <c r="N3604" s="36" t="str">
        <f t="shared" si="284"/>
        <v>_COCTR</v>
      </c>
      <c r="O3604" s="36" t="s">
        <v>5331</v>
      </c>
      <c r="P3604" s="36" t="s">
        <v>5332</v>
      </c>
      <c r="Q3604" s="36" t="s">
        <v>5333</v>
      </c>
    </row>
    <row r="3605" spans="1:17">
      <c r="A3605" s="36" t="s">
        <v>11615</v>
      </c>
      <c r="B3605" s="36" t="str">
        <f t="shared" si="280"/>
        <v>_30004</v>
      </c>
      <c r="C3605" s="36" t="s">
        <v>5335</v>
      </c>
      <c r="D3605" s="36" t="s">
        <v>4903</v>
      </c>
      <c r="E3605" s="36" t="str">
        <f t="shared" si="281"/>
        <v>_SCHOL</v>
      </c>
      <c r="F3605" s="36" t="s">
        <v>4904</v>
      </c>
      <c r="G3605" s="36" t="s">
        <v>5326</v>
      </c>
      <c r="H3605" s="36" t="str">
        <f t="shared" si="282"/>
        <v>_SC1PH</v>
      </c>
      <c r="I3605" s="36" t="s">
        <v>5327</v>
      </c>
      <c r="J3605" s="36" t="s">
        <v>5328</v>
      </c>
      <c r="K3605" s="36" t="str">
        <f t="shared" si="283"/>
        <v>_COREC</v>
      </c>
      <c r="L3605" s="36" t="s">
        <v>5329</v>
      </c>
      <c r="M3605" s="36" t="s">
        <v>5330</v>
      </c>
      <c r="N3605" s="36" t="str">
        <f t="shared" si="284"/>
        <v>_COCTR</v>
      </c>
      <c r="O3605" s="36" t="s">
        <v>5331</v>
      </c>
      <c r="P3605" s="36" t="s">
        <v>5332</v>
      </c>
      <c r="Q3605" s="36" t="s">
        <v>5333</v>
      </c>
    </row>
    <row r="3606" spans="1:17">
      <c r="A3606" s="36" t="s">
        <v>11616</v>
      </c>
      <c r="B3606" s="36" t="str">
        <f t="shared" si="280"/>
        <v>_30006</v>
      </c>
      <c r="C3606" s="36" t="s">
        <v>5336</v>
      </c>
      <c r="D3606" s="36" t="s">
        <v>4903</v>
      </c>
      <c r="E3606" s="36" t="str">
        <f t="shared" si="281"/>
        <v>_SCHOL</v>
      </c>
      <c r="F3606" s="36" t="s">
        <v>4904</v>
      </c>
      <c r="G3606" s="36" t="s">
        <v>5326</v>
      </c>
      <c r="H3606" s="36" t="str">
        <f t="shared" si="282"/>
        <v>_SC1PH</v>
      </c>
      <c r="I3606" s="36" t="s">
        <v>5327</v>
      </c>
      <c r="J3606" s="36" t="s">
        <v>5328</v>
      </c>
      <c r="K3606" s="36" t="str">
        <f t="shared" si="283"/>
        <v>_COREC</v>
      </c>
      <c r="L3606" s="36" t="s">
        <v>5329</v>
      </c>
      <c r="M3606" s="36" t="s">
        <v>5330</v>
      </c>
      <c r="N3606" s="36" t="str">
        <f t="shared" si="284"/>
        <v>_COCTR</v>
      </c>
      <c r="O3606" s="36" t="s">
        <v>5331</v>
      </c>
      <c r="P3606" s="36" t="s">
        <v>5332</v>
      </c>
      <c r="Q3606" s="36" t="s">
        <v>5333</v>
      </c>
    </row>
    <row r="3607" spans="1:17">
      <c r="A3607" s="36" t="s">
        <v>11617</v>
      </c>
      <c r="B3607" s="36" t="str">
        <f t="shared" si="280"/>
        <v>_30018</v>
      </c>
      <c r="C3607" s="36" t="s">
        <v>11618</v>
      </c>
      <c r="D3607" s="36" t="s">
        <v>4903</v>
      </c>
      <c r="E3607" s="36" t="str">
        <f t="shared" si="281"/>
        <v>_SCHOL</v>
      </c>
      <c r="F3607" s="36" t="s">
        <v>4904</v>
      </c>
      <c r="G3607" s="36" t="s">
        <v>5326</v>
      </c>
      <c r="H3607" s="36" t="str">
        <f t="shared" si="282"/>
        <v>_SC1PH</v>
      </c>
      <c r="I3607" s="36" t="s">
        <v>5327</v>
      </c>
      <c r="J3607" s="36" t="s">
        <v>5328</v>
      </c>
      <c r="K3607" s="36" t="str">
        <f t="shared" si="283"/>
        <v>_COREC</v>
      </c>
      <c r="L3607" s="36" t="s">
        <v>5329</v>
      </c>
      <c r="M3607" s="36" t="s">
        <v>5330</v>
      </c>
      <c r="N3607" s="36" t="str">
        <f t="shared" si="284"/>
        <v>_COCTR</v>
      </c>
      <c r="O3607" s="36" t="s">
        <v>5331</v>
      </c>
      <c r="P3607" s="36" t="s">
        <v>5332</v>
      </c>
      <c r="Q3607" s="36" t="s">
        <v>5333</v>
      </c>
    </row>
    <row r="3608" spans="1:17">
      <c r="A3608" s="36" t="s">
        <v>11619</v>
      </c>
      <c r="B3608" s="36" t="str">
        <f t="shared" si="280"/>
        <v>_32536</v>
      </c>
      <c r="C3608" s="36" t="s">
        <v>5338</v>
      </c>
      <c r="D3608" s="36" t="s">
        <v>4903</v>
      </c>
      <c r="E3608" s="36" t="str">
        <f t="shared" si="281"/>
        <v>_SCHOL</v>
      </c>
      <c r="F3608" s="36" t="s">
        <v>4904</v>
      </c>
      <c r="G3608" s="36" t="s">
        <v>5326</v>
      </c>
      <c r="H3608" s="36" t="str">
        <f t="shared" si="282"/>
        <v>_SC1PH</v>
      </c>
      <c r="I3608" s="36" t="s">
        <v>5327</v>
      </c>
      <c r="J3608" s="36" t="s">
        <v>5328</v>
      </c>
      <c r="K3608" s="36" t="str">
        <f t="shared" si="283"/>
        <v>_COREC</v>
      </c>
      <c r="L3608" s="36" t="s">
        <v>5329</v>
      </c>
      <c r="M3608" s="36" t="s">
        <v>5330</v>
      </c>
      <c r="N3608" s="36" t="str">
        <f t="shared" si="284"/>
        <v>_COCTR</v>
      </c>
      <c r="O3608" s="36" t="s">
        <v>5331</v>
      </c>
      <c r="P3608" s="36" t="s">
        <v>5332</v>
      </c>
      <c r="Q3608" s="36" t="s">
        <v>5333</v>
      </c>
    </row>
    <row r="3609" spans="1:17">
      <c r="A3609" s="36" t="s">
        <v>11620</v>
      </c>
      <c r="B3609" s="36" t="str">
        <f t="shared" si="280"/>
        <v>_32541</v>
      </c>
      <c r="C3609" s="36" t="s">
        <v>5342</v>
      </c>
      <c r="D3609" s="36" t="s">
        <v>4903</v>
      </c>
      <c r="E3609" s="36" t="str">
        <f t="shared" si="281"/>
        <v>_SCHOL</v>
      </c>
      <c r="F3609" s="36" t="s">
        <v>4904</v>
      </c>
      <c r="G3609" s="36" t="s">
        <v>5326</v>
      </c>
      <c r="H3609" s="36" t="str">
        <f t="shared" si="282"/>
        <v>_SC1PH</v>
      </c>
      <c r="I3609" s="36" t="s">
        <v>5327</v>
      </c>
      <c r="J3609" s="36" t="s">
        <v>5328</v>
      </c>
      <c r="K3609" s="36" t="str">
        <f t="shared" si="283"/>
        <v>_COREC</v>
      </c>
      <c r="L3609" s="36" t="s">
        <v>5329</v>
      </c>
      <c r="M3609" s="36" t="s">
        <v>5330</v>
      </c>
      <c r="N3609" s="36" t="str">
        <f t="shared" si="284"/>
        <v>_COCTR</v>
      </c>
      <c r="O3609" s="36" t="s">
        <v>5331</v>
      </c>
      <c r="P3609" s="36" t="s">
        <v>5332</v>
      </c>
      <c r="Q3609" s="36" t="s">
        <v>5333</v>
      </c>
    </row>
    <row r="3610" spans="1:17">
      <c r="A3610" s="36" t="s">
        <v>11621</v>
      </c>
      <c r="B3610" s="36" t="str">
        <f t="shared" si="280"/>
        <v>_32543</v>
      </c>
      <c r="C3610" s="36" t="s">
        <v>5343</v>
      </c>
      <c r="D3610" s="36" t="s">
        <v>4903</v>
      </c>
      <c r="E3610" s="36" t="str">
        <f t="shared" si="281"/>
        <v>_SCHOL</v>
      </c>
      <c r="F3610" s="36" t="s">
        <v>4904</v>
      </c>
      <c r="G3610" s="36" t="s">
        <v>5326</v>
      </c>
      <c r="H3610" s="36" t="str">
        <f t="shared" si="282"/>
        <v>_SC1PH</v>
      </c>
      <c r="I3610" s="36" t="s">
        <v>5327</v>
      </c>
      <c r="J3610" s="36" t="s">
        <v>5328</v>
      </c>
      <c r="K3610" s="36" t="str">
        <f t="shared" si="283"/>
        <v>_COREC</v>
      </c>
      <c r="L3610" s="36" t="s">
        <v>5329</v>
      </c>
      <c r="M3610" s="36" t="s">
        <v>5330</v>
      </c>
      <c r="N3610" s="36" t="str">
        <f t="shared" si="284"/>
        <v>_COCTR</v>
      </c>
      <c r="O3610" s="36" t="s">
        <v>5331</v>
      </c>
      <c r="P3610" s="36" t="s">
        <v>5332</v>
      </c>
      <c r="Q3610" s="36" t="s">
        <v>5333</v>
      </c>
    </row>
    <row r="3611" spans="1:17">
      <c r="A3611" s="36" t="s">
        <v>11622</v>
      </c>
      <c r="B3611" s="36" t="str">
        <f t="shared" si="280"/>
        <v>_32548</v>
      </c>
      <c r="C3611" s="36" t="s">
        <v>5347</v>
      </c>
      <c r="D3611" s="36" t="s">
        <v>4903</v>
      </c>
      <c r="E3611" s="36" t="str">
        <f t="shared" si="281"/>
        <v>_SCHOL</v>
      </c>
      <c r="F3611" s="36" t="s">
        <v>4904</v>
      </c>
      <c r="G3611" s="36" t="s">
        <v>5326</v>
      </c>
      <c r="H3611" s="36" t="str">
        <f t="shared" si="282"/>
        <v>_SC1PH</v>
      </c>
      <c r="I3611" s="36" t="s">
        <v>5327</v>
      </c>
      <c r="J3611" s="36" t="s">
        <v>5328</v>
      </c>
      <c r="K3611" s="36" t="str">
        <f t="shared" si="283"/>
        <v>_COREC</v>
      </c>
      <c r="L3611" s="36" t="s">
        <v>5329</v>
      </c>
      <c r="M3611" s="36" t="s">
        <v>5330</v>
      </c>
      <c r="N3611" s="36" t="str">
        <f t="shared" si="284"/>
        <v>_COCTR</v>
      </c>
      <c r="O3611" s="36" t="s">
        <v>5331</v>
      </c>
      <c r="P3611" s="36" t="s">
        <v>5332</v>
      </c>
      <c r="Q3611" s="36" t="s">
        <v>5333</v>
      </c>
    </row>
    <row r="3612" spans="1:17">
      <c r="A3612" s="36" t="s">
        <v>11623</v>
      </c>
      <c r="B3612" s="36" t="str">
        <f t="shared" si="280"/>
        <v>_32554</v>
      </c>
      <c r="C3612" s="36" t="s">
        <v>5348</v>
      </c>
      <c r="D3612" s="36" t="s">
        <v>4903</v>
      </c>
      <c r="E3612" s="36" t="str">
        <f t="shared" si="281"/>
        <v>_SCHOL</v>
      </c>
      <c r="F3612" s="36" t="s">
        <v>4904</v>
      </c>
      <c r="G3612" s="36" t="s">
        <v>5326</v>
      </c>
      <c r="H3612" s="36" t="str">
        <f t="shared" si="282"/>
        <v>_SC1PH</v>
      </c>
      <c r="I3612" s="36" t="s">
        <v>5327</v>
      </c>
      <c r="J3612" s="36" t="s">
        <v>5328</v>
      </c>
      <c r="K3612" s="36" t="str">
        <f t="shared" si="283"/>
        <v>_COREC</v>
      </c>
      <c r="L3612" s="36" t="s">
        <v>5329</v>
      </c>
      <c r="M3612" s="36" t="s">
        <v>5330</v>
      </c>
      <c r="N3612" s="36" t="str">
        <f t="shared" si="284"/>
        <v>_COCTR</v>
      </c>
      <c r="O3612" s="36" t="s">
        <v>5331</v>
      </c>
      <c r="P3612" s="36" t="s">
        <v>5332</v>
      </c>
      <c r="Q3612" s="36" t="s">
        <v>5333</v>
      </c>
    </row>
    <row r="3613" spans="1:17">
      <c r="A3613" s="36" t="s">
        <v>11624</v>
      </c>
      <c r="B3613" s="36" t="str">
        <f t="shared" si="280"/>
        <v>_32557</v>
      </c>
      <c r="C3613" s="36" t="s">
        <v>5349</v>
      </c>
      <c r="D3613" s="36" t="s">
        <v>4903</v>
      </c>
      <c r="E3613" s="36" t="str">
        <f t="shared" si="281"/>
        <v>_SCHOL</v>
      </c>
      <c r="F3613" s="36" t="s">
        <v>4904</v>
      </c>
      <c r="G3613" s="36" t="s">
        <v>5326</v>
      </c>
      <c r="H3613" s="36" t="str">
        <f t="shared" si="282"/>
        <v>_SC1PH</v>
      </c>
      <c r="I3613" s="36" t="s">
        <v>5327</v>
      </c>
      <c r="J3613" s="36" t="s">
        <v>5328</v>
      </c>
      <c r="K3613" s="36" t="str">
        <f t="shared" si="283"/>
        <v>_COREC</v>
      </c>
      <c r="L3613" s="36" t="s">
        <v>5329</v>
      </c>
      <c r="M3613" s="36" t="s">
        <v>5330</v>
      </c>
      <c r="N3613" s="36" t="str">
        <f t="shared" si="284"/>
        <v>_COCTR</v>
      </c>
      <c r="O3613" s="36" t="s">
        <v>5331</v>
      </c>
      <c r="P3613" s="36" t="s">
        <v>5332</v>
      </c>
      <c r="Q3613" s="36" t="s">
        <v>5333</v>
      </c>
    </row>
    <row r="3614" spans="1:17">
      <c r="A3614" s="36" t="s">
        <v>11625</v>
      </c>
      <c r="B3614" s="36" t="str">
        <f t="shared" si="280"/>
        <v>_32560</v>
      </c>
      <c r="C3614" s="36" t="s">
        <v>5351</v>
      </c>
      <c r="D3614" s="36" t="s">
        <v>4903</v>
      </c>
      <c r="E3614" s="36" t="str">
        <f t="shared" si="281"/>
        <v>_SCHOL</v>
      </c>
      <c r="F3614" s="36" t="s">
        <v>4904</v>
      </c>
      <c r="G3614" s="36" t="s">
        <v>5326</v>
      </c>
      <c r="H3614" s="36" t="str">
        <f t="shared" si="282"/>
        <v>_SC1PH</v>
      </c>
      <c r="I3614" s="36" t="s">
        <v>5327</v>
      </c>
      <c r="J3614" s="36" t="s">
        <v>5328</v>
      </c>
      <c r="K3614" s="36" t="str">
        <f t="shared" si="283"/>
        <v>_COREC</v>
      </c>
      <c r="L3614" s="36" t="s">
        <v>5329</v>
      </c>
      <c r="M3614" s="36" t="s">
        <v>5330</v>
      </c>
      <c r="N3614" s="36" t="str">
        <f t="shared" si="284"/>
        <v>_COCTR</v>
      </c>
      <c r="O3614" s="36" t="s">
        <v>5331</v>
      </c>
      <c r="P3614" s="36" t="s">
        <v>5332</v>
      </c>
      <c r="Q3614" s="36" t="s">
        <v>5333</v>
      </c>
    </row>
    <row r="3615" spans="1:17">
      <c r="A3615" s="36" t="s">
        <v>11626</v>
      </c>
      <c r="B3615" s="36" t="str">
        <f t="shared" si="280"/>
        <v>_32539</v>
      </c>
      <c r="C3615" s="36" t="s">
        <v>7172</v>
      </c>
      <c r="D3615" s="36" t="s">
        <v>4903</v>
      </c>
      <c r="E3615" s="36" t="str">
        <f t="shared" si="281"/>
        <v>_SCHOL</v>
      </c>
      <c r="F3615" s="36" t="s">
        <v>4904</v>
      </c>
      <c r="G3615" s="36" t="s">
        <v>5326</v>
      </c>
      <c r="H3615" s="36" t="str">
        <f t="shared" si="282"/>
        <v>_SC1PH</v>
      </c>
      <c r="I3615" s="36" t="s">
        <v>5327</v>
      </c>
      <c r="J3615" s="36" t="s">
        <v>5328</v>
      </c>
      <c r="K3615" s="36" t="str">
        <f t="shared" si="283"/>
        <v>_COREC</v>
      </c>
      <c r="L3615" s="36" t="s">
        <v>5329</v>
      </c>
      <c r="M3615" s="36" t="s">
        <v>7168</v>
      </c>
      <c r="N3615" s="36" t="str">
        <f t="shared" si="284"/>
        <v>_CORCH</v>
      </c>
      <c r="O3615" s="36" t="s">
        <v>7169</v>
      </c>
      <c r="P3615" s="36" t="s">
        <v>7170</v>
      </c>
      <c r="Q3615" s="36" t="s">
        <v>7171</v>
      </c>
    </row>
    <row r="3616" spans="1:17">
      <c r="A3616" s="36" t="s">
        <v>11627</v>
      </c>
      <c r="B3616" s="36" t="str">
        <f t="shared" si="280"/>
        <v>_32545</v>
      </c>
      <c r="C3616" s="36" t="s">
        <v>7173</v>
      </c>
      <c r="D3616" s="36" t="s">
        <v>4903</v>
      </c>
      <c r="E3616" s="36" t="str">
        <f t="shared" si="281"/>
        <v>_SCHOL</v>
      </c>
      <c r="F3616" s="36" t="s">
        <v>4904</v>
      </c>
      <c r="G3616" s="36" t="s">
        <v>5326</v>
      </c>
      <c r="H3616" s="36" t="str">
        <f t="shared" si="282"/>
        <v>_SC1PH</v>
      </c>
      <c r="I3616" s="36" t="s">
        <v>5327</v>
      </c>
      <c r="J3616" s="36" t="s">
        <v>5328</v>
      </c>
      <c r="K3616" s="36" t="str">
        <f t="shared" si="283"/>
        <v>_COREC</v>
      </c>
      <c r="L3616" s="36" t="s">
        <v>5329</v>
      </c>
      <c r="M3616" s="36" t="s">
        <v>7168</v>
      </c>
      <c r="N3616" s="36" t="str">
        <f t="shared" si="284"/>
        <v>_CORCH</v>
      </c>
      <c r="O3616" s="36" t="s">
        <v>7169</v>
      </c>
      <c r="P3616" s="36" t="s">
        <v>7170</v>
      </c>
      <c r="Q3616" s="36" t="s">
        <v>7171</v>
      </c>
    </row>
    <row r="3617" spans="1:17">
      <c r="A3617" s="36" t="s">
        <v>11628</v>
      </c>
      <c r="B3617" s="36" t="str">
        <f t="shared" si="280"/>
        <v>_14024</v>
      </c>
      <c r="C3617" s="36" t="s">
        <v>5354</v>
      </c>
      <c r="D3617" s="36" t="s">
        <v>4903</v>
      </c>
      <c r="E3617" s="36" t="str">
        <f t="shared" si="281"/>
        <v>_SCHOL</v>
      </c>
      <c r="F3617" s="36" t="s">
        <v>4904</v>
      </c>
      <c r="G3617" s="36" t="s">
        <v>5326</v>
      </c>
      <c r="H3617" s="36" t="str">
        <f t="shared" si="282"/>
        <v>_SC1PH</v>
      </c>
      <c r="I3617" s="36" t="s">
        <v>5327</v>
      </c>
      <c r="J3617" s="36" t="s">
        <v>5328</v>
      </c>
      <c r="K3617" s="36" t="str">
        <f t="shared" si="283"/>
        <v>_COREC</v>
      </c>
      <c r="L3617" s="36" t="s">
        <v>5329</v>
      </c>
      <c r="M3617" s="36" t="s">
        <v>7168</v>
      </c>
      <c r="N3617" s="36" t="str">
        <f t="shared" si="284"/>
        <v>_CORCH</v>
      </c>
      <c r="O3617" s="36" t="s">
        <v>7169</v>
      </c>
      <c r="P3617" s="36" t="s">
        <v>7174</v>
      </c>
      <c r="Q3617" s="36" t="s">
        <v>7175</v>
      </c>
    </row>
    <row r="3618" spans="1:17">
      <c r="A3618" s="36" t="s">
        <v>11629</v>
      </c>
      <c r="B3618" s="36" t="str">
        <f t="shared" si="280"/>
        <v>_30008</v>
      </c>
      <c r="C3618" s="36" t="s">
        <v>6623</v>
      </c>
      <c r="D3618" s="36" t="s">
        <v>4903</v>
      </c>
      <c r="E3618" s="36" t="str">
        <f t="shared" si="281"/>
        <v>_SCHOL</v>
      </c>
      <c r="F3618" s="36" t="s">
        <v>4904</v>
      </c>
      <c r="G3618" s="36" t="s">
        <v>5326</v>
      </c>
      <c r="H3618" s="36" t="str">
        <f t="shared" si="282"/>
        <v>_SC1PH</v>
      </c>
      <c r="I3618" s="36" t="s">
        <v>5327</v>
      </c>
      <c r="J3618" s="36" t="s">
        <v>5328</v>
      </c>
      <c r="K3618" s="36" t="str">
        <f t="shared" si="283"/>
        <v>_COREC</v>
      </c>
      <c r="L3618" s="36" t="s">
        <v>5329</v>
      </c>
      <c r="M3618" s="36" t="s">
        <v>7168</v>
      </c>
      <c r="N3618" s="36" t="str">
        <f t="shared" si="284"/>
        <v>_CORCH</v>
      </c>
      <c r="O3618" s="36" t="s">
        <v>7169</v>
      </c>
      <c r="P3618" s="36" t="s">
        <v>7174</v>
      </c>
      <c r="Q3618" s="36" t="s">
        <v>7175</v>
      </c>
    </row>
    <row r="3619" spans="1:17">
      <c r="A3619" s="36" t="s">
        <v>11630</v>
      </c>
      <c r="B3619" s="36" t="str">
        <f t="shared" si="280"/>
        <v>_30009</v>
      </c>
      <c r="C3619" s="36" t="s">
        <v>7176</v>
      </c>
      <c r="D3619" s="36" t="s">
        <v>4903</v>
      </c>
      <c r="E3619" s="36" t="str">
        <f t="shared" si="281"/>
        <v>_SCHOL</v>
      </c>
      <c r="F3619" s="36" t="s">
        <v>4904</v>
      </c>
      <c r="G3619" s="36" t="s">
        <v>5326</v>
      </c>
      <c r="H3619" s="36" t="str">
        <f t="shared" si="282"/>
        <v>_SC1PH</v>
      </c>
      <c r="I3619" s="36" t="s">
        <v>5327</v>
      </c>
      <c r="J3619" s="36" t="s">
        <v>5328</v>
      </c>
      <c r="K3619" s="36" t="str">
        <f t="shared" si="283"/>
        <v>_COREC</v>
      </c>
      <c r="L3619" s="36" t="s">
        <v>5329</v>
      </c>
      <c r="M3619" s="36" t="s">
        <v>7168</v>
      </c>
      <c r="N3619" s="36" t="str">
        <f t="shared" si="284"/>
        <v>_CORCH</v>
      </c>
      <c r="O3619" s="36" t="s">
        <v>7169</v>
      </c>
      <c r="P3619" s="36" t="s">
        <v>7174</v>
      </c>
      <c r="Q3619" s="36" t="s">
        <v>7175</v>
      </c>
    </row>
    <row r="3620" spans="1:17">
      <c r="A3620" s="36" t="s">
        <v>11631</v>
      </c>
      <c r="B3620" s="36" t="str">
        <f t="shared" si="280"/>
        <v>_32538</v>
      </c>
      <c r="C3620" s="36" t="s">
        <v>5340</v>
      </c>
      <c r="D3620" s="36" t="s">
        <v>4903</v>
      </c>
      <c r="E3620" s="36" t="str">
        <f t="shared" si="281"/>
        <v>_SCHOL</v>
      </c>
      <c r="F3620" s="36" t="s">
        <v>4904</v>
      </c>
      <c r="G3620" s="36" t="s">
        <v>5326</v>
      </c>
      <c r="H3620" s="36" t="str">
        <f t="shared" si="282"/>
        <v>_SC1PH</v>
      </c>
      <c r="I3620" s="36" t="s">
        <v>5327</v>
      </c>
      <c r="J3620" s="36" t="s">
        <v>5328</v>
      </c>
      <c r="K3620" s="36" t="str">
        <f t="shared" si="283"/>
        <v>_COREC</v>
      </c>
      <c r="L3620" s="36" t="s">
        <v>5329</v>
      </c>
      <c r="M3620" s="36" t="s">
        <v>7168</v>
      </c>
      <c r="N3620" s="36" t="str">
        <f t="shared" si="284"/>
        <v>_CORCH</v>
      </c>
      <c r="O3620" s="36" t="s">
        <v>7169</v>
      </c>
      <c r="P3620" s="36" t="s">
        <v>7174</v>
      </c>
      <c r="Q3620" s="36" t="s">
        <v>7175</v>
      </c>
    </row>
    <row r="3621" spans="1:17">
      <c r="A3621" s="36" t="s">
        <v>11632</v>
      </c>
      <c r="B3621" s="36" t="str">
        <f t="shared" si="280"/>
        <v>_14000</v>
      </c>
      <c r="C3621" s="36" t="s">
        <v>7179</v>
      </c>
      <c r="D3621" s="36" t="s">
        <v>4903</v>
      </c>
      <c r="E3621" s="36" t="str">
        <f t="shared" si="281"/>
        <v>_SCHOL</v>
      </c>
      <c r="F3621" s="36" t="s">
        <v>4904</v>
      </c>
      <c r="G3621" s="36" t="s">
        <v>5326</v>
      </c>
      <c r="H3621" s="36" t="str">
        <f t="shared" si="282"/>
        <v>_SC1PH</v>
      </c>
      <c r="I3621" s="36" t="s">
        <v>5327</v>
      </c>
      <c r="J3621" s="36" t="s">
        <v>5328</v>
      </c>
      <c r="K3621" s="36" t="str">
        <f t="shared" si="283"/>
        <v>_COREC</v>
      </c>
      <c r="L3621" s="36" t="s">
        <v>5329</v>
      </c>
      <c r="M3621" s="36" t="s">
        <v>7168</v>
      </c>
      <c r="N3621" s="36" t="str">
        <f t="shared" si="284"/>
        <v>_CORCH</v>
      </c>
      <c r="O3621" s="36" t="s">
        <v>7169</v>
      </c>
      <c r="P3621" s="36" t="s">
        <v>7177</v>
      </c>
      <c r="Q3621" s="36" t="s">
        <v>7178</v>
      </c>
    </row>
    <row r="3622" spans="1:17">
      <c r="A3622" s="36" t="s">
        <v>11633</v>
      </c>
      <c r="B3622" s="36" t="str">
        <f t="shared" si="280"/>
        <v>_14007</v>
      </c>
      <c r="C3622" s="36" t="s">
        <v>7180</v>
      </c>
      <c r="D3622" s="36" t="s">
        <v>4903</v>
      </c>
      <c r="E3622" s="36" t="str">
        <f t="shared" si="281"/>
        <v>_SCHOL</v>
      </c>
      <c r="F3622" s="36" t="s">
        <v>4904</v>
      </c>
      <c r="G3622" s="36" t="s">
        <v>5326</v>
      </c>
      <c r="H3622" s="36" t="str">
        <f t="shared" si="282"/>
        <v>_SC1PH</v>
      </c>
      <c r="I3622" s="36" t="s">
        <v>5327</v>
      </c>
      <c r="J3622" s="36" t="s">
        <v>5328</v>
      </c>
      <c r="K3622" s="36" t="str">
        <f t="shared" si="283"/>
        <v>_COREC</v>
      </c>
      <c r="L3622" s="36" t="s">
        <v>5329</v>
      </c>
      <c r="M3622" s="36" t="s">
        <v>7168</v>
      </c>
      <c r="N3622" s="36" t="str">
        <f t="shared" si="284"/>
        <v>_CORCH</v>
      </c>
      <c r="O3622" s="36" t="s">
        <v>7169</v>
      </c>
      <c r="P3622" s="36" t="s">
        <v>7177</v>
      </c>
      <c r="Q3622" s="36" t="s">
        <v>7178</v>
      </c>
    </row>
    <row r="3623" spans="1:17">
      <c r="A3623" s="36" t="s">
        <v>11634</v>
      </c>
      <c r="B3623" s="36" t="str">
        <f t="shared" si="280"/>
        <v>_14043</v>
      </c>
      <c r="C3623" s="36" t="s">
        <v>7181</v>
      </c>
      <c r="D3623" s="36" t="s">
        <v>4903</v>
      </c>
      <c r="E3623" s="36" t="str">
        <f t="shared" si="281"/>
        <v>_SCHOL</v>
      </c>
      <c r="F3623" s="36" t="s">
        <v>4904</v>
      </c>
      <c r="G3623" s="36" t="s">
        <v>5326</v>
      </c>
      <c r="H3623" s="36" t="str">
        <f t="shared" si="282"/>
        <v>_SC1PH</v>
      </c>
      <c r="I3623" s="36" t="s">
        <v>5327</v>
      </c>
      <c r="J3623" s="36" t="s">
        <v>5328</v>
      </c>
      <c r="K3623" s="36" t="str">
        <f t="shared" si="283"/>
        <v>_COREC</v>
      </c>
      <c r="L3623" s="36" t="s">
        <v>5329</v>
      </c>
      <c r="M3623" s="36" t="s">
        <v>7168</v>
      </c>
      <c r="N3623" s="36" t="str">
        <f t="shared" si="284"/>
        <v>_CORCH</v>
      </c>
      <c r="O3623" s="36" t="s">
        <v>7169</v>
      </c>
      <c r="P3623" s="36" t="s">
        <v>7177</v>
      </c>
      <c r="Q3623" s="36" t="s">
        <v>7178</v>
      </c>
    </row>
    <row r="3624" spans="1:17">
      <c r="A3624" s="36" t="s">
        <v>11635</v>
      </c>
      <c r="B3624" s="36" t="str">
        <f t="shared" si="280"/>
        <v>_29941</v>
      </c>
      <c r="C3624" s="36" t="s">
        <v>7182</v>
      </c>
      <c r="D3624" s="36" t="s">
        <v>4903</v>
      </c>
      <c r="E3624" s="36" t="str">
        <f t="shared" si="281"/>
        <v>_SCHOL</v>
      </c>
      <c r="F3624" s="36" t="s">
        <v>4904</v>
      </c>
      <c r="G3624" s="36" t="s">
        <v>5326</v>
      </c>
      <c r="H3624" s="36" t="str">
        <f t="shared" si="282"/>
        <v>_SC1PH</v>
      </c>
      <c r="I3624" s="36" t="s">
        <v>5327</v>
      </c>
      <c r="J3624" s="36" t="s">
        <v>5328</v>
      </c>
      <c r="K3624" s="36" t="str">
        <f t="shared" si="283"/>
        <v>_COREC</v>
      </c>
      <c r="L3624" s="36" t="s">
        <v>5329</v>
      </c>
      <c r="M3624" s="36" t="s">
        <v>7168</v>
      </c>
      <c r="N3624" s="36" t="str">
        <f t="shared" si="284"/>
        <v>_CORCH</v>
      </c>
      <c r="O3624" s="36" t="s">
        <v>7169</v>
      </c>
      <c r="P3624" s="36" t="s">
        <v>7177</v>
      </c>
      <c r="Q3624" s="36" t="s">
        <v>7178</v>
      </c>
    </row>
    <row r="3625" spans="1:17">
      <c r="A3625" s="36" t="s">
        <v>11636</v>
      </c>
      <c r="B3625" s="36" t="str">
        <f t="shared" si="280"/>
        <v>_32547</v>
      </c>
      <c r="C3625" s="36" t="s">
        <v>5346</v>
      </c>
      <c r="D3625" s="36" t="s">
        <v>4903</v>
      </c>
      <c r="E3625" s="36" t="str">
        <f t="shared" si="281"/>
        <v>_SCHOL</v>
      </c>
      <c r="F3625" s="36" t="s">
        <v>4904</v>
      </c>
      <c r="G3625" s="36" t="s">
        <v>5326</v>
      </c>
      <c r="H3625" s="36" t="str">
        <f t="shared" si="282"/>
        <v>_SC1PH</v>
      </c>
      <c r="I3625" s="36" t="s">
        <v>5327</v>
      </c>
      <c r="J3625" s="36" t="s">
        <v>5328</v>
      </c>
      <c r="K3625" s="36" t="str">
        <f t="shared" si="283"/>
        <v>_COREC</v>
      </c>
      <c r="L3625" s="36" t="s">
        <v>5329</v>
      </c>
      <c r="M3625" s="36" t="s">
        <v>7168</v>
      </c>
      <c r="N3625" s="36" t="str">
        <f t="shared" si="284"/>
        <v>_CORCH</v>
      </c>
      <c r="O3625" s="36" t="s">
        <v>7169</v>
      </c>
      <c r="P3625" s="36" t="s">
        <v>7177</v>
      </c>
      <c r="Q3625" s="36" t="s">
        <v>7178</v>
      </c>
    </row>
    <row r="3626" spans="1:17">
      <c r="A3626" s="36" t="s">
        <v>11637</v>
      </c>
      <c r="B3626" s="36" t="str">
        <f t="shared" si="280"/>
        <v>_32563</v>
      </c>
      <c r="C3626" s="36" t="s">
        <v>5358</v>
      </c>
      <c r="D3626" s="36" t="s">
        <v>4903</v>
      </c>
      <c r="E3626" s="36" t="str">
        <f t="shared" si="281"/>
        <v>_SCHOL</v>
      </c>
      <c r="F3626" s="36" t="s">
        <v>4904</v>
      </c>
      <c r="G3626" s="36" t="s">
        <v>5326</v>
      </c>
      <c r="H3626" s="36" t="str">
        <f t="shared" si="282"/>
        <v>_SC1PH</v>
      </c>
      <c r="I3626" s="36" t="s">
        <v>5327</v>
      </c>
      <c r="J3626" s="36" t="s">
        <v>5328</v>
      </c>
      <c r="K3626" s="36" t="str">
        <f t="shared" si="283"/>
        <v>_COREC</v>
      </c>
      <c r="L3626" s="36" t="s">
        <v>5329</v>
      </c>
      <c r="M3626" s="36" t="s">
        <v>7168</v>
      </c>
      <c r="N3626" s="36" t="str">
        <f t="shared" si="284"/>
        <v>_CORCH</v>
      </c>
      <c r="O3626" s="36" t="s">
        <v>7169</v>
      </c>
      <c r="P3626" s="36" t="s">
        <v>7177</v>
      </c>
      <c r="Q3626" s="36" t="s">
        <v>7178</v>
      </c>
    </row>
    <row r="3627" spans="1:17">
      <c r="A3627" s="36" t="s">
        <v>11638</v>
      </c>
      <c r="B3627" s="36" t="str">
        <f t="shared" si="280"/>
        <v>_14015</v>
      </c>
      <c r="C3627" s="36" t="s">
        <v>7185</v>
      </c>
      <c r="D3627" s="36" t="s">
        <v>4903</v>
      </c>
      <c r="E3627" s="36" t="str">
        <f t="shared" si="281"/>
        <v>_SCHOL</v>
      </c>
      <c r="F3627" s="36" t="s">
        <v>4904</v>
      </c>
      <c r="G3627" s="36" t="s">
        <v>5326</v>
      </c>
      <c r="H3627" s="36" t="str">
        <f t="shared" si="282"/>
        <v>_SC1PH</v>
      </c>
      <c r="I3627" s="36" t="s">
        <v>5327</v>
      </c>
      <c r="J3627" s="36" t="s">
        <v>5328</v>
      </c>
      <c r="K3627" s="36" t="str">
        <f t="shared" si="283"/>
        <v>_COREC</v>
      </c>
      <c r="L3627" s="36" t="s">
        <v>5329</v>
      </c>
      <c r="M3627" s="36" t="s">
        <v>7168</v>
      </c>
      <c r="N3627" s="36" t="str">
        <f t="shared" si="284"/>
        <v>_CORCH</v>
      </c>
      <c r="O3627" s="36" t="s">
        <v>7169</v>
      </c>
      <c r="P3627" s="36" t="s">
        <v>7183</v>
      </c>
      <c r="Q3627" s="36" t="s">
        <v>7184</v>
      </c>
    </row>
    <row r="3628" spans="1:17">
      <c r="A3628" s="36" t="s">
        <v>11639</v>
      </c>
      <c r="B3628" s="36" t="str">
        <f t="shared" si="280"/>
        <v>_14016</v>
      </c>
      <c r="C3628" s="36" t="s">
        <v>5353</v>
      </c>
      <c r="D3628" s="36" t="s">
        <v>4903</v>
      </c>
      <c r="E3628" s="36" t="str">
        <f t="shared" si="281"/>
        <v>_SCHOL</v>
      </c>
      <c r="F3628" s="36" t="s">
        <v>4904</v>
      </c>
      <c r="G3628" s="36" t="s">
        <v>5326</v>
      </c>
      <c r="H3628" s="36" t="str">
        <f t="shared" si="282"/>
        <v>_SC1PH</v>
      </c>
      <c r="I3628" s="36" t="s">
        <v>5327</v>
      </c>
      <c r="J3628" s="36" t="s">
        <v>5328</v>
      </c>
      <c r="K3628" s="36" t="str">
        <f t="shared" si="283"/>
        <v>_COREC</v>
      </c>
      <c r="L3628" s="36" t="s">
        <v>5329</v>
      </c>
      <c r="M3628" s="36" t="s">
        <v>7168</v>
      </c>
      <c r="N3628" s="36" t="str">
        <f t="shared" si="284"/>
        <v>_CORCH</v>
      </c>
      <c r="O3628" s="36" t="s">
        <v>7169</v>
      </c>
      <c r="P3628" s="36" t="s">
        <v>7183</v>
      </c>
      <c r="Q3628" s="36" t="s">
        <v>7184</v>
      </c>
    </row>
    <row r="3629" spans="1:17">
      <c r="A3629" s="36" t="s">
        <v>11640</v>
      </c>
      <c r="B3629" s="36" t="str">
        <f t="shared" si="280"/>
        <v>_30010</v>
      </c>
      <c r="C3629" s="36" t="s">
        <v>7186</v>
      </c>
      <c r="D3629" s="36" t="s">
        <v>4903</v>
      </c>
      <c r="E3629" s="36" t="str">
        <f t="shared" si="281"/>
        <v>_SCHOL</v>
      </c>
      <c r="F3629" s="36" t="s">
        <v>4904</v>
      </c>
      <c r="G3629" s="36" t="s">
        <v>5326</v>
      </c>
      <c r="H3629" s="36" t="str">
        <f t="shared" si="282"/>
        <v>_SC1PH</v>
      </c>
      <c r="I3629" s="36" t="s">
        <v>5327</v>
      </c>
      <c r="J3629" s="36" t="s">
        <v>5328</v>
      </c>
      <c r="K3629" s="36" t="str">
        <f t="shared" si="283"/>
        <v>_COREC</v>
      </c>
      <c r="L3629" s="36" t="s">
        <v>5329</v>
      </c>
      <c r="M3629" s="36" t="s">
        <v>7168</v>
      </c>
      <c r="N3629" s="36" t="str">
        <f t="shared" si="284"/>
        <v>_CORCH</v>
      </c>
      <c r="O3629" s="36" t="s">
        <v>7169</v>
      </c>
      <c r="P3629" s="36" t="s">
        <v>7183</v>
      </c>
      <c r="Q3629" s="36" t="s">
        <v>7184</v>
      </c>
    </row>
    <row r="3630" spans="1:17">
      <c r="A3630" s="36" t="s">
        <v>11641</v>
      </c>
      <c r="B3630" s="36" t="str">
        <f t="shared" si="280"/>
        <v>_30017</v>
      </c>
      <c r="C3630" s="36" t="s">
        <v>7187</v>
      </c>
      <c r="D3630" s="36" t="s">
        <v>4903</v>
      </c>
      <c r="E3630" s="36" t="str">
        <f t="shared" si="281"/>
        <v>_SCHOL</v>
      </c>
      <c r="F3630" s="36" t="s">
        <v>4904</v>
      </c>
      <c r="G3630" s="36" t="s">
        <v>5326</v>
      </c>
      <c r="H3630" s="36" t="str">
        <f t="shared" si="282"/>
        <v>_SC1PH</v>
      </c>
      <c r="I3630" s="36" t="s">
        <v>5327</v>
      </c>
      <c r="J3630" s="36" t="s">
        <v>5328</v>
      </c>
      <c r="K3630" s="36" t="str">
        <f t="shared" si="283"/>
        <v>_COREC</v>
      </c>
      <c r="L3630" s="36" t="s">
        <v>5329</v>
      </c>
      <c r="M3630" s="36" t="s">
        <v>7168</v>
      </c>
      <c r="N3630" s="36" t="str">
        <f t="shared" si="284"/>
        <v>_CORCH</v>
      </c>
      <c r="O3630" s="36" t="s">
        <v>7169</v>
      </c>
      <c r="P3630" s="36" t="s">
        <v>7183</v>
      </c>
      <c r="Q3630" s="36" t="s">
        <v>7184</v>
      </c>
    </row>
    <row r="3631" spans="1:17">
      <c r="A3631" s="36" t="s">
        <v>11642</v>
      </c>
      <c r="B3631" s="36" t="str">
        <f t="shared" si="280"/>
        <v>_32553</v>
      </c>
      <c r="C3631" s="36" t="s">
        <v>7188</v>
      </c>
      <c r="D3631" s="36" t="s">
        <v>4903</v>
      </c>
      <c r="E3631" s="36" t="str">
        <f t="shared" si="281"/>
        <v>_SCHOL</v>
      </c>
      <c r="F3631" s="36" t="s">
        <v>4904</v>
      </c>
      <c r="G3631" s="36" t="s">
        <v>5326</v>
      </c>
      <c r="H3631" s="36" t="str">
        <f t="shared" si="282"/>
        <v>_SC1PH</v>
      </c>
      <c r="I3631" s="36" t="s">
        <v>5327</v>
      </c>
      <c r="J3631" s="36" t="s">
        <v>5328</v>
      </c>
      <c r="K3631" s="36" t="str">
        <f t="shared" si="283"/>
        <v>_COREC</v>
      </c>
      <c r="L3631" s="36" t="s">
        <v>5329</v>
      </c>
      <c r="M3631" s="36" t="s">
        <v>7168</v>
      </c>
      <c r="N3631" s="36" t="str">
        <f t="shared" si="284"/>
        <v>_CORCH</v>
      </c>
      <c r="O3631" s="36" t="s">
        <v>7169</v>
      </c>
      <c r="P3631" s="36" t="s">
        <v>7183</v>
      </c>
      <c r="Q3631" s="36" t="s">
        <v>7184</v>
      </c>
    </row>
    <row r="3632" spans="1:17">
      <c r="A3632" s="36" t="s">
        <v>11643</v>
      </c>
      <c r="B3632" s="36" t="str">
        <f t="shared" si="280"/>
        <v>_32561</v>
      </c>
      <c r="C3632" s="36" t="s">
        <v>5352</v>
      </c>
      <c r="D3632" s="36" t="s">
        <v>4903</v>
      </c>
      <c r="E3632" s="36" t="str">
        <f t="shared" si="281"/>
        <v>_SCHOL</v>
      </c>
      <c r="F3632" s="36" t="s">
        <v>4904</v>
      </c>
      <c r="G3632" s="36" t="s">
        <v>5326</v>
      </c>
      <c r="H3632" s="36" t="str">
        <f t="shared" si="282"/>
        <v>_SC1PH</v>
      </c>
      <c r="I3632" s="36" t="s">
        <v>5327</v>
      </c>
      <c r="J3632" s="36" t="s">
        <v>5328</v>
      </c>
      <c r="K3632" s="36" t="str">
        <f t="shared" si="283"/>
        <v>_COREC</v>
      </c>
      <c r="L3632" s="36" t="s">
        <v>5329</v>
      </c>
      <c r="M3632" s="36" t="s">
        <v>7168</v>
      </c>
      <c r="N3632" s="36" t="str">
        <f t="shared" si="284"/>
        <v>_CORCH</v>
      </c>
      <c r="O3632" s="36" t="s">
        <v>7169</v>
      </c>
      <c r="P3632" s="36" t="s">
        <v>7183</v>
      </c>
      <c r="Q3632" s="36" t="s">
        <v>7184</v>
      </c>
    </row>
    <row r="3633" spans="1:17">
      <c r="A3633" s="36" t="s">
        <v>11644</v>
      </c>
      <c r="B3633" s="36" t="str">
        <f t="shared" si="280"/>
        <v>_14037</v>
      </c>
      <c r="C3633" s="36" t="s">
        <v>5355</v>
      </c>
      <c r="D3633" s="36" t="s">
        <v>4903</v>
      </c>
      <c r="E3633" s="36" t="str">
        <f t="shared" si="281"/>
        <v>_SCHOL</v>
      </c>
      <c r="F3633" s="36" t="s">
        <v>4904</v>
      </c>
      <c r="G3633" s="36" t="s">
        <v>5326</v>
      </c>
      <c r="H3633" s="36" t="str">
        <f t="shared" si="282"/>
        <v>_SC1PH</v>
      </c>
      <c r="I3633" s="36" t="s">
        <v>5327</v>
      </c>
      <c r="J3633" s="36" t="s">
        <v>5328</v>
      </c>
      <c r="K3633" s="36" t="str">
        <f t="shared" si="283"/>
        <v>_COREC</v>
      </c>
      <c r="L3633" s="36" t="s">
        <v>5329</v>
      </c>
      <c r="M3633" s="36" t="s">
        <v>7168</v>
      </c>
      <c r="N3633" s="36" t="str">
        <f t="shared" si="284"/>
        <v>_CORCH</v>
      </c>
      <c r="O3633" s="36" t="s">
        <v>7169</v>
      </c>
      <c r="P3633" s="36" t="s">
        <v>7189</v>
      </c>
      <c r="Q3633" s="36" t="s">
        <v>7190</v>
      </c>
    </row>
    <row r="3634" spans="1:17">
      <c r="A3634" s="36" t="s">
        <v>11645</v>
      </c>
      <c r="B3634" s="36" t="str">
        <f t="shared" si="280"/>
        <v>_32535</v>
      </c>
      <c r="C3634" s="36" t="s">
        <v>5337</v>
      </c>
      <c r="D3634" s="36" t="s">
        <v>4903</v>
      </c>
      <c r="E3634" s="36" t="str">
        <f t="shared" si="281"/>
        <v>_SCHOL</v>
      </c>
      <c r="F3634" s="36" t="s">
        <v>4904</v>
      </c>
      <c r="G3634" s="36" t="s">
        <v>5326</v>
      </c>
      <c r="H3634" s="36" t="str">
        <f t="shared" si="282"/>
        <v>_SC1PH</v>
      </c>
      <c r="I3634" s="36" t="s">
        <v>5327</v>
      </c>
      <c r="J3634" s="36" t="s">
        <v>5328</v>
      </c>
      <c r="K3634" s="36" t="str">
        <f t="shared" si="283"/>
        <v>_COREC</v>
      </c>
      <c r="L3634" s="36" t="s">
        <v>5329</v>
      </c>
      <c r="M3634" s="36" t="s">
        <v>7168</v>
      </c>
      <c r="N3634" s="36" t="str">
        <f t="shared" si="284"/>
        <v>_CORCH</v>
      </c>
      <c r="O3634" s="36" t="s">
        <v>7169</v>
      </c>
      <c r="P3634" s="36" t="s">
        <v>7189</v>
      </c>
      <c r="Q3634" s="36" t="s">
        <v>7190</v>
      </c>
    </row>
    <row r="3635" spans="1:17">
      <c r="A3635" s="36" t="s">
        <v>11646</v>
      </c>
      <c r="B3635" s="36" t="str">
        <f t="shared" si="280"/>
        <v>_32546</v>
      </c>
      <c r="C3635" s="36" t="s">
        <v>5345</v>
      </c>
      <c r="D3635" s="36" t="s">
        <v>4903</v>
      </c>
      <c r="E3635" s="36" t="str">
        <f t="shared" si="281"/>
        <v>_SCHOL</v>
      </c>
      <c r="F3635" s="36" t="s">
        <v>4904</v>
      </c>
      <c r="G3635" s="36" t="s">
        <v>5326</v>
      </c>
      <c r="H3635" s="36" t="str">
        <f t="shared" si="282"/>
        <v>_SC1PH</v>
      </c>
      <c r="I3635" s="36" t="s">
        <v>5327</v>
      </c>
      <c r="J3635" s="36" t="s">
        <v>5328</v>
      </c>
      <c r="K3635" s="36" t="str">
        <f t="shared" si="283"/>
        <v>_COREC</v>
      </c>
      <c r="L3635" s="36" t="s">
        <v>5329</v>
      </c>
      <c r="M3635" s="36" t="s">
        <v>7168</v>
      </c>
      <c r="N3635" s="36" t="str">
        <f t="shared" si="284"/>
        <v>_CORCH</v>
      </c>
      <c r="O3635" s="36" t="s">
        <v>7169</v>
      </c>
      <c r="P3635" s="36" t="s">
        <v>7189</v>
      </c>
      <c r="Q3635" s="36" t="s">
        <v>7190</v>
      </c>
    </row>
    <row r="3636" spans="1:17">
      <c r="A3636" s="36" t="s">
        <v>11647</v>
      </c>
      <c r="B3636" s="36" t="str">
        <f t="shared" si="280"/>
        <v>_32558</v>
      </c>
      <c r="C3636" s="36" t="s">
        <v>5350</v>
      </c>
      <c r="D3636" s="36" t="s">
        <v>4903</v>
      </c>
      <c r="E3636" s="36" t="str">
        <f t="shared" si="281"/>
        <v>_SCHOL</v>
      </c>
      <c r="F3636" s="36" t="s">
        <v>4904</v>
      </c>
      <c r="G3636" s="36" t="s">
        <v>5326</v>
      </c>
      <c r="H3636" s="36" t="str">
        <f t="shared" si="282"/>
        <v>_SC1PH</v>
      </c>
      <c r="I3636" s="36" t="s">
        <v>5327</v>
      </c>
      <c r="J3636" s="36" t="s">
        <v>5328</v>
      </c>
      <c r="K3636" s="36" t="str">
        <f t="shared" si="283"/>
        <v>_COREC</v>
      </c>
      <c r="L3636" s="36" t="s">
        <v>5329</v>
      </c>
      <c r="M3636" s="36" t="s">
        <v>7168</v>
      </c>
      <c r="N3636" s="36" t="str">
        <f t="shared" si="284"/>
        <v>_CORCH</v>
      </c>
      <c r="O3636" s="36" t="s">
        <v>7169</v>
      </c>
      <c r="P3636" s="36" t="s">
        <v>7189</v>
      </c>
      <c r="Q3636" s="36" t="s">
        <v>7190</v>
      </c>
    </row>
    <row r="3637" spans="1:17">
      <c r="A3637" s="36" t="s">
        <v>11648</v>
      </c>
      <c r="B3637" s="36" t="str">
        <f t="shared" si="280"/>
        <v>_14053</v>
      </c>
      <c r="C3637" s="36" t="s">
        <v>7191</v>
      </c>
      <c r="D3637" s="36" t="s">
        <v>4903</v>
      </c>
      <c r="E3637" s="36" t="str">
        <f t="shared" si="281"/>
        <v>_SCHOL</v>
      </c>
      <c r="F3637" s="36" t="s">
        <v>4904</v>
      </c>
      <c r="G3637" s="36" t="s">
        <v>5326</v>
      </c>
      <c r="H3637" s="36" t="str">
        <f t="shared" si="282"/>
        <v>_SC1PH</v>
      </c>
      <c r="I3637" s="36" t="s">
        <v>5327</v>
      </c>
      <c r="J3637" s="36" t="s">
        <v>5328</v>
      </c>
      <c r="K3637" s="36" t="str">
        <f t="shared" si="283"/>
        <v>_COREC</v>
      </c>
      <c r="L3637" s="36" t="s">
        <v>5329</v>
      </c>
      <c r="M3637" s="36" t="s">
        <v>7168</v>
      </c>
      <c r="N3637" s="36" t="str">
        <f t="shared" si="284"/>
        <v>_CORCH</v>
      </c>
      <c r="O3637" s="36" t="s">
        <v>7169</v>
      </c>
      <c r="P3637" s="36" t="s">
        <v>5356</v>
      </c>
      <c r="Q3637" s="36" t="s">
        <v>5357</v>
      </c>
    </row>
    <row r="3638" spans="1:17">
      <c r="A3638" s="36" t="s">
        <v>12410</v>
      </c>
      <c r="B3638" s="36" t="str">
        <f t="shared" si="280"/>
        <v>_14054</v>
      </c>
      <c r="C3638" s="36" t="s">
        <v>12411</v>
      </c>
      <c r="D3638" s="36" t="s">
        <v>4903</v>
      </c>
      <c r="E3638" s="36" t="str">
        <f t="shared" si="281"/>
        <v>_SCHOL</v>
      </c>
      <c r="F3638" s="36" t="s">
        <v>4904</v>
      </c>
      <c r="G3638" s="36" t="s">
        <v>5326</v>
      </c>
      <c r="H3638" s="36" t="str">
        <f t="shared" si="282"/>
        <v>_SC1PH</v>
      </c>
      <c r="I3638" s="36" t="s">
        <v>5327</v>
      </c>
      <c r="J3638" s="36" t="s">
        <v>5328</v>
      </c>
      <c r="K3638" s="36" t="str">
        <f t="shared" si="283"/>
        <v>_COREC</v>
      </c>
      <c r="L3638" s="36" t="s">
        <v>5329</v>
      </c>
      <c r="M3638" s="36" t="s">
        <v>7168</v>
      </c>
      <c r="N3638" s="36" t="str">
        <f t="shared" si="284"/>
        <v>_CORCH</v>
      </c>
      <c r="O3638" s="36" t="s">
        <v>7169</v>
      </c>
      <c r="P3638" s="36" t="s">
        <v>5356</v>
      </c>
      <c r="Q3638" s="36" t="s">
        <v>5357</v>
      </c>
    </row>
    <row r="3639" spans="1:17">
      <c r="A3639" s="36" t="s">
        <v>11649</v>
      </c>
      <c r="B3639" s="36" t="str">
        <f t="shared" si="280"/>
        <v>_14084</v>
      </c>
      <c r="C3639" s="36" t="s">
        <v>7192</v>
      </c>
      <c r="D3639" s="36" t="s">
        <v>4903</v>
      </c>
      <c r="E3639" s="36" t="str">
        <f t="shared" si="281"/>
        <v>_SCHOL</v>
      </c>
      <c r="F3639" s="36" t="s">
        <v>4904</v>
      </c>
      <c r="G3639" s="36" t="s">
        <v>5326</v>
      </c>
      <c r="H3639" s="36" t="str">
        <f t="shared" si="282"/>
        <v>_SC1PH</v>
      </c>
      <c r="I3639" s="36" t="s">
        <v>5327</v>
      </c>
      <c r="J3639" s="36" t="s">
        <v>5328</v>
      </c>
      <c r="K3639" s="36" t="str">
        <f t="shared" si="283"/>
        <v>_COREC</v>
      </c>
      <c r="L3639" s="36" t="s">
        <v>5329</v>
      </c>
      <c r="M3639" s="36" t="s">
        <v>7168</v>
      </c>
      <c r="N3639" s="36" t="str">
        <f t="shared" si="284"/>
        <v>_CORCH</v>
      </c>
      <c r="O3639" s="36" t="s">
        <v>7169</v>
      </c>
      <c r="P3639" s="36" t="s">
        <v>5356</v>
      </c>
      <c r="Q3639" s="36" t="s">
        <v>5357</v>
      </c>
    </row>
    <row r="3640" spans="1:17">
      <c r="A3640" s="36" t="s">
        <v>11650</v>
      </c>
      <c r="B3640" s="36" t="str">
        <f t="shared" si="280"/>
        <v>_30005</v>
      </c>
      <c r="C3640" s="36" t="s">
        <v>12409</v>
      </c>
      <c r="D3640" s="36" t="s">
        <v>4903</v>
      </c>
      <c r="E3640" s="36" t="str">
        <f t="shared" si="281"/>
        <v>_SCHOL</v>
      </c>
      <c r="F3640" s="36" t="s">
        <v>4904</v>
      </c>
      <c r="G3640" s="36" t="s">
        <v>5326</v>
      </c>
      <c r="H3640" s="36" t="str">
        <f t="shared" si="282"/>
        <v>_SC1PH</v>
      </c>
      <c r="I3640" s="36" t="s">
        <v>5327</v>
      </c>
      <c r="J3640" s="36" t="s">
        <v>5328</v>
      </c>
      <c r="K3640" s="36" t="str">
        <f t="shared" si="283"/>
        <v>_COREC</v>
      </c>
      <c r="L3640" s="36" t="s">
        <v>5329</v>
      </c>
      <c r="M3640" s="36" t="s">
        <v>7168</v>
      </c>
      <c r="N3640" s="36" t="str">
        <f t="shared" si="284"/>
        <v>_CORCH</v>
      </c>
      <c r="O3640" s="36" t="s">
        <v>7169</v>
      </c>
      <c r="P3640" s="36" t="s">
        <v>5356</v>
      </c>
      <c r="Q3640" s="36" t="s">
        <v>5357</v>
      </c>
    </row>
    <row r="3641" spans="1:17">
      <c r="A3641" s="36" t="s">
        <v>11651</v>
      </c>
      <c r="B3641" s="36" t="str">
        <f t="shared" si="280"/>
        <v>_30007</v>
      </c>
      <c r="C3641" s="36" t="s">
        <v>7193</v>
      </c>
      <c r="D3641" s="36" t="s">
        <v>4903</v>
      </c>
      <c r="E3641" s="36" t="str">
        <f t="shared" si="281"/>
        <v>_SCHOL</v>
      </c>
      <c r="F3641" s="36" t="s">
        <v>4904</v>
      </c>
      <c r="G3641" s="36" t="s">
        <v>5326</v>
      </c>
      <c r="H3641" s="36" t="str">
        <f t="shared" si="282"/>
        <v>_SC1PH</v>
      </c>
      <c r="I3641" s="36" t="s">
        <v>5327</v>
      </c>
      <c r="J3641" s="36" t="s">
        <v>5328</v>
      </c>
      <c r="K3641" s="36" t="str">
        <f t="shared" si="283"/>
        <v>_COREC</v>
      </c>
      <c r="L3641" s="36" t="s">
        <v>5329</v>
      </c>
      <c r="M3641" s="36" t="s">
        <v>7168</v>
      </c>
      <c r="N3641" s="36" t="str">
        <f t="shared" si="284"/>
        <v>_CORCH</v>
      </c>
      <c r="O3641" s="36" t="s">
        <v>7169</v>
      </c>
      <c r="P3641" s="36" t="s">
        <v>5356</v>
      </c>
      <c r="Q3641" s="36" t="s">
        <v>5357</v>
      </c>
    </row>
    <row r="3642" spans="1:17">
      <c r="A3642" s="36" t="s">
        <v>11652</v>
      </c>
      <c r="B3642" s="36" t="str">
        <f t="shared" si="280"/>
        <v>_32537</v>
      </c>
      <c r="C3642" s="36" t="s">
        <v>5339</v>
      </c>
      <c r="D3642" s="36" t="s">
        <v>4903</v>
      </c>
      <c r="E3642" s="36" t="str">
        <f t="shared" si="281"/>
        <v>_SCHOL</v>
      </c>
      <c r="F3642" s="36" t="s">
        <v>4904</v>
      </c>
      <c r="G3642" s="36" t="s">
        <v>5326</v>
      </c>
      <c r="H3642" s="36" t="str">
        <f t="shared" si="282"/>
        <v>_SC1PH</v>
      </c>
      <c r="I3642" s="36" t="s">
        <v>5327</v>
      </c>
      <c r="J3642" s="36" t="s">
        <v>5328</v>
      </c>
      <c r="K3642" s="36" t="str">
        <f t="shared" si="283"/>
        <v>_COREC</v>
      </c>
      <c r="L3642" s="36" t="s">
        <v>5329</v>
      </c>
      <c r="M3642" s="36" t="s">
        <v>7168</v>
      </c>
      <c r="N3642" s="36" t="str">
        <f t="shared" si="284"/>
        <v>_CORCH</v>
      </c>
      <c r="O3642" s="36" t="s">
        <v>7169</v>
      </c>
      <c r="P3642" s="36" t="s">
        <v>5356</v>
      </c>
      <c r="Q3642" s="36" t="s">
        <v>5357</v>
      </c>
    </row>
    <row r="3643" spans="1:17">
      <c r="A3643" s="36" t="s">
        <v>11653</v>
      </c>
      <c r="B3643" s="36" t="str">
        <f t="shared" si="280"/>
        <v>_32540</v>
      </c>
      <c r="C3643" s="36" t="s">
        <v>5341</v>
      </c>
      <c r="D3643" s="36" t="s">
        <v>4903</v>
      </c>
      <c r="E3643" s="36" t="str">
        <f t="shared" si="281"/>
        <v>_SCHOL</v>
      </c>
      <c r="F3643" s="36" t="s">
        <v>4904</v>
      </c>
      <c r="G3643" s="36" t="s">
        <v>5326</v>
      </c>
      <c r="H3643" s="36" t="str">
        <f t="shared" si="282"/>
        <v>_SC1PH</v>
      </c>
      <c r="I3643" s="36" t="s">
        <v>5327</v>
      </c>
      <c r="J3643" s="36" t="s">
        <v>5328</v>
      </c>
      <c r="K3643" s="36" t="str">
        <f t="shared" si="283"/>
        <v>_COREC</v>
      </c>
      <c r="L3643" s="36" t="s">
        <v>5329</v>
      </c>
      <c r="M3643" s="36" t="s">
        <v>7168</v>
      </c>
      <c r="N3643" s="36" t="str">
        <f t="shared" si="284"/>
        <v>_CORCH</v>
      </c>
      <c r="O3643" s="36" t="s">
        <v>7169</v>
      </c>
      <c r="P3643" s="36" t="s">
        <v>5356</v>
      </c>
      <c r="Q3643" s="36" t="s">
        <v>5357</v>
      </c>
    </row>
    <row r="3644" spans="1:17">
      <c r="A3644" s="36" t="s">
        <v>11654</v>
      </c>
      <c r="B3644" s="36" t="str">
        <f t="shared" si="280"/>
        <v>_32544</v>
      </c>
      <c r="C3644" s="36" t="s">
        <v>5344</v>
      </c>
      <c r="D3644" s="36" t="s">
        <v>4903</v>
      </c>
      <c r="E3644" s="36" t="str">
        <f t="shared" si="281"/>
        <v>_SCHOL</v>
      </c>
      <c r="F3644" s="36" t="s">
        <v>4904</v>
      </c>
      <c r="G3644" s="36" t="s">
        <v>5326</v>
      </c>
      <c r="H3644" s="36" t="str">
        <f t="shared" si="282"/>
        <v>_SC1PH</v>
      </c>
      <c r="I3644" s="36" t="s">
        <v>5327</v>
      </c>
      <c r="J3644" s="36" t="s">
        <v>5328</v>
      </c>
      <c r="K3644" s="36" t="str">
        <f t="shared" si="283"/>
        <v>_COREC</v>
      </c>
      <c r="L3644" s="36" t="s">
        <v>5329</v>
      </c>
      <c r="M3644" s="36" t="s">
        <v>7168</v>
      </c>
      <c r="N3644" s="36" t="str">
        <f t="shared" si="284"/>
        <v>_CORCH</v>
      </c>
      <c r="O3644" s="36" t="s">
        <v>7169</v>
      </c>
      <c r="P3644" s="36" t="s">
        <v>5356</v>
      </c>
      <c r="Q3644" s="36" t="s">
        <v>5357</v>
      </c>
    </row>
    <row r="3645" spans="1:17">
      <c r="A3645" s="36" t="s">
        <v>11655</v>
      </c>
      <c r="B3645" s="36" t="str">
        <f t="shared" si="280"/>
        <v>_14027</v>
      </c>
      <c r="C3645" s="36" t="s">
        <v>5367</v>
      </c>
      <c r="D3645" s="36" t="s">
        <v>4903</v>
      </c>
      <c r="E3645" s="36" t="str">
        <f t="shared" si="281"/>
        <v>_SCHOL</v>
      </c>
      <c r="F3645" s="36" t="s">
        <v>4904</v>
      </c>
      <c r="G3645" s="36" t="s">
        <v>5326</v>
      </c>
      <c r="H3645" s="36" t="str">
        <f t="shared" si="282"/>
        <v>_SC1PH</v>
      </c>
      <c r="I3645" s="36" t="s">
        <v>5327</v>
      </c>
      <c r="J3645" s="36" t="s">
        <v>5359</v>
      </c>
      <c r="K3645" s="36" t="str">
        <f t="shared" si="283"/>
        <v>_CPACA</v>
      </c>
      <c r="L3645" s="36" t="s">
        <v>5360</v>
      </c>
      <c r="M3645" s="36" t="s">
        <v>7194</v>
      </c>
      <c r="N3645" s="36" t="str">
        <f t="shared" si="284"/>
        <v>_CPADD</v>
      </c>
      <c r="O3645" s="36" t="s">
        <v>7195</v>
      </c>
      <c r="P3645" s="36" t="s">
        <v>5365</v>
      </c>
      <c r="Q3645" s="36" t="s">
        <v>5366</v>
      </c>
    </row>
    <row r="3646" spans="1:17">
      <c r="A3646" s="36" t="s">
        <v>11656</v>
      </c>
      <c r="B3646" s="36" t="str">
        <f t="shared" si="280"/>
        <v>_14036</v>
      </c>
      <c r="C3646" s="36" t="s">
        <v>5368</v>
      </c>
      <c r="D3646" s="36" t="s">
        <v>4903</v>
      </c>
      <c r="E3646" s="36" t="str">
        <f t="shared" si="281"/>
        <v>_SCHOL</v>
      </c>
      <c r="F3646" s="36" t="s">
        <v>4904</v>
      </c>
      <c r="G3646" s="36" t="s">
        <v>5326</v>
      </c>
      <c r="H3646" s="36" t="str">
        <f t="shared" si="282"/>
        <v>_SC1PH</v>
      </c>
      <c r="I3646" s="36" t="s">
        <v>5327</v>
      </c>
      <c r="J3646" s="36" t="s">
        <v>5359</v>
      </c>
      <c r="K3646" s="36" t="str">
        <f t="shared" si="283"/>
        <v>_CPACA</v>
      </c>
      <c r="L3646" s="36" t="s">
        <v>5360</v>
      </c>
      <c r="M3646" s="36" t="s">
        <v>7194</v>
      </c>
      <c r="N3646" s="36" t="str">
        <f t="shared" si="284"/>
        <v>_CPADD</v>
      </c>
      <c r="O3646" s="36" t="s">
        <v>7195</v>
      </c>
      <c r="P3646" s="36" t="s">
        <v>5365</v>
      </c>
      <c r="Q3646" s="36" t="s">
        <v>5366</v>
      </c>
    </row>
    <row r="3647" spans="1:17">
      <c r="A3647" s="36" t="s">
        <v>11657</v>
      </c>
      <c r="B3647" s="36" t="str">
        <f t="shared" si="280"/>
        <v>_14052</v>
      </c>
      <c r="C3647" s="36" t="s">
        <v>5369</v>
      </c>
      <c r="D3647" s="36" t="s">
        <v>4903</v>
      </c>
      <c r="E3647" s="36" t="str">
        <f t="shared" si="281"/>
        <v>_SCHOL</v>
      </c>
      <c r="F3647" s="36" t="s">
        <v>4904</v>
      </c>
      <c r="G3647" s="36" t="s">
        <v>5326</v>
      </c>
      <c r="H3647" s="36" t="str">
        <f t="shared" si="282"/>
        <v>_SC1PH</v>
      </c>
      <c r="I3647" s="36" t="s">
        <v>5327</v>
      </c>
      <c r="J3647" s="36" t="s">
        <v>5359</v>
      </c>
      <c r="K3647" s="36" t="str">
        <f t="shared" si="283"/>
        <v>_CPACA</v>
      </c>
      <c r="L3647" s="36" t="s">
        <v>5360</v>
      </c>
      <c r="M3647" s="36" t="s">
        <v>7194</v>
      </c>
      <c r="N3647" s="36" t="str">
        <f t="shared" si="284"/>
        <v>_CPADD</v>
      </c>
      <c r="O3647" s="36" t="s">
        <v>7195</v>
      </c>
      <c r="P3647" s="36" t="s">
        <v>5365</v>
      </c>
      <c r="Q3647" s="36" t="s">
        <v>5366</v>
      </c>
    </row>
    <row r="3648" spans="1:17">
      <c r="A3648" s="36" t="s">
        <v>11658</v>
      </c>
      <c r="B3648" s="36" t="str">
        <f t="shared" si="280"/>
        <v>_32555</v>
      </c>
      <c r="C3648" s="36" t="s">
        <v>5370</v>
      </c>
      <c r="D3648" s="36" t="s">
        <v>4903</v>
      </c>
      <c r="E3648" s="36" t="str">
        <f t="shared" si="281"/>
        <v>_SCHOL</v>
      </c>
      <c r="F3648" s="36" t="s">
        <v>4904</v>
      </c>
      <c r="G3648" s="36" t="s">
        <v>5326</v>
      </c>
      <c r="H3648" s="36" t="str">
        <f t="shared" si="282"/>
        <v>_SC1PH</v>
      </c>
      <c r="I3648" s="36" t="s">
        <v>5327</v>
      </c>
      <c r="J3648" s="36" t="s">
        <v>5359</v>
      </c>
      <c r="K3648" s="36" t="str">
        <f t="shared" si="283"/>
        <v>_CPACA</v>
      </c>
      <c r="L3648" s="36" t="s">
        <v>5360</v>
      </c>
      <c r="M3648" s="36" t="s">
        <v>7194</v>
      </c>
      <c r="N3648" s="36" t="str">
        <f t="shared" si="284"/>
        <v>_CPADD</v>
      </c>
      <c r="O3648" s="36" t="s">
        <v>7195</v>
      </c>
      <c r="P3648" s="36" t="s">
        <v>5365</v>
      </c>
      <c r="Q3648" s="36" t="s">
        <v>5366</v>
      </c>
    </row>
    <row r="3649" spans="1:17">
      <c r="A3649" s="36" t="s">
        <v>11659</v>
      </c>
      <c r="B3649" s="36" t="str">
        <f t="shared" si="280"/>
        <v>_32565</v>
      </c>
      <c r="C3649" s="36" t="s">
        <v>6579</v>
      </c>
      <c r="D3649" s="36" t="s">
        <v>4903</v>
      </c>
      <c r="E3649" s="36" t="str">
        <f t="shared" si="281"/>
        <v>_SCHOL</v>
      </c>
      <c r="F3649" s="36" t="s">
        <v>4904</v>
      </c>
      <c r="G3649" s="36" t="s">
        <v>5326</v>
      </c>
      <c r="H3649" s="36" t="str">
        <f t="shared" si="282"/>
        <v>_SC1PH</v>
      </c>
      <c r="I3649" s="36" t="s">
        <v>5327</v>
      </c>
      <c r="J3649" s="36" t="s">
        <v>5359</v>
      </c>
      <c r="K3649" s="36" t="str">
        <f t="shared" si="283"/>
        <v>_CPACA</v>
      </c>
      <c r="L3649" s="36" t="s">
        <v>5360</v>
      </c>
      <c r="M3649" s="36" t="s">
        <v>7194</v>
      </c>
      <c r="N3649" s="36" t="str">
        <f t="shared" si="284"/>
        <v>_CPADD</v>
      </c>
      <c r="O3649" s="36" t="s">
        <v>7195</v>
      </c>
      <c r="P3649" s="36" t="s">
        <v>5365</v>
      </c>
      <c r="Q3649" s="36" t="s">
        <v>5366</v>
      </c>
    </row>
    <row r="3650" spans="1:17">
      <c r="A3650" s="36" t="s">
        <v>11660</v>
      </c>
      <c r="B3650" s="36" t="str">
        <f t="shared" si="280"/>
        <v>_14047</v>
      </c>
      <c r="C3650" s="36" t="s">
        <v>5373</v>
      </c>
      <c r="D3650" s="36" t="s">
        <v>4903</v>
      </c>
      <c r="E3650" s="36" t="str">
        <f t="shared" si="281"/>
        <v>_SCHOL</v>
      </c>
      <c r="F3650" s="36" t="s">
        <v>4904</v>
      </c>
      <c r="G3650" s="36" t="s">
        <v>5326</v>
      </c>
      <c r="H3650" s="36" t="str">
        <f t="shared" si="282"/>
        <v>_SC1PH</v>
      </c>
      <c r="I3650" s="36" t="s">
        <v>5327</v>
      </c>
      <c r="J3650" s="36" t="s">
        <v>5359</v>
      </c>
      <c r="K3650" s="36" t="str">
        <f t="shared" si="283"/>
        <v>_CPACA</v>
      </c>
      <c r="L3650" s="36" t="s">
        <v>5360</v>
      </c>
      <c r="M3650" s="36" t="s">
        <v>7194</v>
      </c>
      <c r="N3650" s="36" t="str">
        <f t="shared" si="284"/>
        <v>_CPADD</v>
      </c>
      <c r="O3650" s="36" t="s">
        <v>7195</v>
      </c>
      <c r="P3650" s="36" t="s">
        <v>5371</v>
      </c>
      <c r="Q3650" s="36" t="s">
        <v>5372</v>
      </c>
    </row>
    <row r="3651" spans="1:17">
      <c r="A3651" s="36" t="s">
        <v>11661</v>
      </c>
      <c r="B3651" s="36" t="str">
        <f t="shared" si="280"/>
        <v>_14050</v>
      </c>
      <c r="C3651" s="36" t="s">
        <v>5374</v>
      </c>
      <c r="D3651" s="36" t="s">
        <v>4903</v>
      </c>
      <c r="E3651" s="36" t="str">
        <f t="shared" si="281"/>
        <v>_SCHOL</v>
      </c>
      <c r="F3651" s="36" t="s">
        <v>4904</v>
      </c>
      <c r="G3651" s="36" t="s">
        <v>5326</v>
      </c>
      <c r="H3651" s="36" t="str">
        <f t="shared" si="282"/>
        <v>_SC1PH</v>
      </c>
      <c r="I3651" s="36" t="s">
        <v>5327</v>
      </c>
      <c r="J3651" s="36" t="s">
        <v>5359</v>
      </c>
      <c r="K3651" s="36" t="str">
        <f t="shared" si="283"/>
        <v>_CPACA</v>
      </c>
      <c r="L3651" s="36" t="s">
        <v>5360</v>
      </c>
      <c r="M3651" s="36" t="s">
        <v>7194</v>
      </c>
      <c r="N3651" s="36" t="str">
        <f t="shared" si="284"/>
        <v>_CPADD</v>
      </c>
      <c r="O3651" s="36" t="s">
        <v>7195</v>
      </c>
      <c r="P3651" s="36" t="s">
        <v>5371</v>
      </c>
      <c r="Q3651" s="36" t="s">
        <v>5372</v>
      </c>
    </row>
    <row r="3652" spans="1:17">
      <c r="A3652" s="36" t="s">
        <v>11662</v>
      </c>
      <c r="B3652" s="36" t="str">
        <f t="shared" ref="B3652:B3715" si="285">"_"&amp;A3652</f>
        <v>_13995</v>
      </c>
      <c r="C3652" s="36" t="s">
        <v>5375</v>
      </c>
      <c r="D3652" s="36" t="s">
        <v>4903</v>
      </c>
      <c r="E3652" s="36" t="str">
        <f t="shared" ref="E3652:E3715" si="286">"_"&amp;D3652</f>
        <v>_SCHOL</v>
      </c>
      <c r="F3652" s="36" t="s">
        <v>4904</v>
      </c>
      <c r="G3652" s="36" t="s">
        <v>5326</v>
      </c>
      <c r="H3652" s="36" t="str">
        <f t="shared" ref="H3652:H3715" si="287">"_"&amp;G3652</f>
        <v>_SC1PH</v>
      </c>
      <c r="I3652" s="36" t="s">
        <v>5327</v>
      </c>
      <c r="J3652" s="36" t="s">
        <v>5359</v>
      </c>
      <c r="K3652" s="36" t="str">
        <f t="shared" ref="K3652:K3715" si="288">"_"&amp;J3652</f>
        <v>_CPACA</v>
      </c>
      <c r="L3652" s="36" t="s">
        <v>5360</v>
      </c>
      <c r="M3652" s="36" t="s">
        <v>7194</v>
      </c>
      <c r="N3652" s="36" t="str">
        <f t="shared" ref="N3652:N3715" si="289">"_"&amp;M3652</f>
        <v>_CPADD</v>
      </c>
      <c r="O3652" s="36" t="s">
        <v>7195</v>
      </c>
      <c r="P3652" s="36" t="s">
        <v>7196</v>
      </c>
      <c r="Q3652" s="36" t="s">
        <v>7197</v>
      </c>
    </row>
    <row r="3653" spans="1:17">
      <c r="A3653" s="36" t="s">
        <v>11663</v>
      </c>
      <c r="B3653" s="36" t="str">
        <f t="shared" si="285"/>
        <v>_14003</v>
      </c>
      <c r="C3653" s="36" t="s">
        <v>5364</v>
      </c>
      <c r="D3653" s="36" t="s">
        <v>4903</v>
      </c>
      <c r="E3653" s="36" t="str">
        <f t="shared" si="286"/>
        <v>_SCHOL</v>
      </c>
      <c r="F3653" s="36" t="s">
        <v>4904</v>
      </c>
      <c r="G3653" s="36" t="s">
        <v>5326</v>
      </c>
      <c r="H3653" s="36" t="str">
        <f t="shared" si="287"/>
        <v>_SC1PH</v>
      </c>
      <c r="I3653" s="36" t="s">
        <v>5327</v>
      </c>
      <c r="J3653" s="36" t="s">
        <v>5359</v>
      </c>
      <c r="K3653" s="36" t="str">
        <f t="shared" si="288"/>
        <v>_CPACA</v>
      </c>
      <c r="L3653" s="36" t="s">
        <v>5360</v>
      </c>
      <c r="M3653" s="36" t="s">
        <v>7194</v>
      </c>
      <c r="N3653" s="36" t="str">
        <f t="shared" si="289"/>
        <v>_CPADD</v>
      </c>
      <c r="O3653" s="36" t="s">
        <v>7195</v>
      </c>
      <c r="P3653" s="36" t="s">
        <v>7196</v>
      </c>
      <c r="Q3653" s="36" t="s">
        <v>7197</v>
      </c>
    </row>
    <row r="3654" spans="1:17">
      <c r="A3654" s="36" t="s">
        <v>11664</v>
      </c>
      <c r="B3654" s="36" t="str">
        <f t="shared" si="285"/>
        <v>_14011</v>
      </c>
      <c r="C3654" s="36" t="s">
        <v>5363</v>
      </c>
      <c r="D3654" s="36" t="s">
        <v>4903</v>
      </c>
      <c r="E3654" s="36" t="str">
        <f t="shared" si="286"/>
        <v>_SCHOL</v>
      </c>
      <c r="F3654" s="36" t="s">
        <v>4904</v>
      </c>
      <c r="G3654" s="36" t="s">
        <v>5326</v>
      </c>
      <c r="H3654" s="36" t="str">
        <f t="shared" si="287"/>
        <v>_SC1PH</v>
      </c>
      <c r="I3654" s="36" t="s">
        <v>5327</v>
      </c>
      <c r="J3654" s="36" t="s">
        <v>5359</v>
      </c>
      <c r="K3654" s="36" t="str">
        <f t="shared" si="288"/>
        <v>_CPACA</v>
      </c>
      <c r="L3654" s="36" t="s">
        <v>5360</v>
      </c>
      <c r="M3654" s="36" t="s">
        <v>7194</v>
      </c>
      <c r="N3654" s="36" t="str">
        <f t="shared" si="289"/>
        <v>_CPADD</v>
      </c>
      <c r="O3654" s="36" t="s">
        <v>7195</v>
      </c>
      <c r="P3654" s="36" t="s">
        <v>7196</v>
      </c>
      <c r="Q3654" s="36" t="s">
        <v>7197</v>
      </c>
    </row>
    <row r="3655" spans="1:17">
      <c r="A3655" s="36" t="s">
        <v>11665</v>
      </c>
      <c r="B3655" s="36" t="str">
        <f t="shared" si="285"/>
        <v>_14039</v>
      </c>
      <c r="C3655" s="36" t="s">
        <v>5361</v>
      </c>
      <c r="D3655" s="36" t="s">
        <v>4903</v>
      </c>
      <c r="E3655" s="36" t="str">
        <f t="shared" si="286"/>
        <v>_SCHOL</v>
      </c>
      <c r="F3655" s="36" t="s">
        <v>4904</v>
      </c>
      <c r="G3655" s="36" t="s">
        <v>5326</v>
      </c>
      <c r="H3655" s="36" t="str">
        <f t="shared" si="287"/>
        <v>_SC1PH</v>
      </c>
      <c r="I3655" s="36" t="s">
        <v>5327</v>
      </c>
      <c r="J3655" s="36" t="s">
        <v>5359</v>
      </c>
      <c r="K3655" s="36" t="str">
        <f t="shared" si="288"/>
        <v>_CPACA</v>
      </c>
      <c r="L3655" s="36" t="s">
        <v>5360</v>
      </c>
      <c r="M3655" s="36" t="s">
        <v>7194</v>
      </c>
      <c r="N3655" s="36" t="str">
        <f t="shared" si="289"/>
        <v>_CPADD</v>
      </c>
      <c r="O3655" s="36" t="s">
        <v>7195</v>
      </c>
      <c r="P3655" s="36" t="s">
        <v>7196</v>
      </c>
      <c r="Q3655" s="36" t="s">
        <v>7197</v>
      </c>
    </row>
    <row r="3656" spans="1:17">
      <c r="A3656" s="36" t="s">
        <v>11666</v>
      </c>
      <c r="B3656" s="36" t="str">
        <f t="shared" si="285"/>
        <v>_32542</v>
      </c>
      <c r="C3656" s="36" t="s">
        <v>5362</v>
      </c>
      <c r="D3656" s="36" t="s">
        <v>4903</v>
      </c>
      <c r="E3656" s="36" t="str">
        <f t="shared" si="286"/>
        <v>_SCHOL</v>
      </c>
      <c r="F3656" s="36" t="s">
        <v>4904</v>
      </c>
      <c r="G3656" s="36" t="s">
        <v>5326</v>
      </c>
      <c r="H3656" s="36" t="str">
        <f t="shared" si="287"/>
        <v>_SC1PH</v>
      </c>
      <c r="I3656" s="36" t="s">
        <v>5327</v>
      </c>
      <c r="J3656" s="36" t="s">
        <v>5359</v>
      </c>
      <c r="K3656" s="36" t="str">
        <f t="shared" si="288"/>
        <v>_CPACA</v>
      </c>
      <c r="L3656" s="36" t="s">
        <v>5360</v>
      </c>
      <c r="M3656" s="36" t="s">
        <v>7194</v>
      </c>
      <c r="N3656" s="36" t="str">
        <f t="shared" si="289"/>
        <v>_CPADD</v>
      </c>
      <c r="O3656" s="36" t="s">
        <v>7195</v>
      </c>
      <c r="P3656" s="36" t="s">
        <v>7196</v>
      </c>
      <c r="Q3656" s="36" t="s">
        <v>7197</v>
      </c>
    </row>
    <row r="3657" spans="1:17">
      <c r="A3657" s="36" t="s">
        <v>11667</v>
      </c>
      <c r="B3657" s="36" t="str">
        <f t="shared" si="285"/>
        <v>_13992</v>
      </c>
      <c r="C3657" s="36" t="s">
        <v>7200</v>
      </c>
      <c r="D3657" s="36" t="s">
        <v>4903</v>
      </c>
      <c r="E3657" s="36" t="str">
        <f t="shared" si="286"/>
        <v>_SCHOL</v>
      </c>
      <c r="F3657" s="36" t="s">
        <v>4904</v>
      </c>
      <c r="G3657" s="36" t="s">
        <v>5326</v>
      </c>
      <c r="H3657" s="36" t="str">
        <f t="shared" si="287"/>
        <v>_SC1PH</v>
      </c>
      <c r="I3657" s="36" t="s">
        <v>5327</v>
      </c>
      <c r="J3657" s="36" t="s">
        <v>5359</v>
      </c>
      <c r="K3657" s="36" t="str">
        <f t="shared" si="288"/>
        <v>_CPACA</v>
      </c>
      <c r="L3657" s="36" t="s">
        <v>5360</v>
      </c>
      <c r="M3657" s="36" t="s">
        <v>7194</v>
      </c>
      <c r="N3657" s="36" t="str">
        <f t="shared" si="289"/>
        <v>_CPADD</v>
      </c>
      <c r="O3657" s="36" t="s">
        <v>7195</v>
      </c>
      <c r="P3657" s="36" t="s">
        <v>7198</v>
      </c>
      <c r="Q3657" s="36" t="s">
        <v>7199</v>
      </c>
    </row>
    <row r="3658" spans="1:17">
      <c r="A3658" s="36" t="s">
        <v>11668</v>
      </c>
      <c r="B3658" s="36" t="str">
        <f t="shared" si="285"/>
        <v>_14028</v>
      </c>
      <c r="C3658" s="36" t="s">
        <v>7201</v>
      </c>
      <c r="D3658" s="36" t="s">
        <v>4903</v>
      </c>
      <c r="E3658" s="36" t="str">
        <f t="shared" si="286"/>
        <v>_SCHOL</v>
      </c>
      <c r="F3658" s="36" t="s">
        <v>4904</v>
      </c>
      <c r="G3658" s="36" t="s">
        <v>5326</v>
      </c>
      <c r="H3658" s="36" t="str">
        <f t="shared" si="287"/>
        <v>_SC1PH</v>
      </c>
      <c r="I3658" s="36" t="s">
        <v>5327</v>
      </c>
      <c r="J3658" s="36" t="s">
        <v>5359</v>
      </c>
      <c r="K3658" s="36" t="str">
        <f t="shared" si="288"/>
        <v>_CPACA</v>
      </c>
      <c r="L3658" s="36" t="s">
        <v>5360</v>
      </c>
      <c r="M3658" s="36" t="s">
        <v>7194</v>
      </c>
      <c r="N3658" s="36" t="str">
        <f t="shared" si="289"/>
        <v>_CPADD</v>
      </c>
      <c r="O3658" s="36" t="s">
        <v>7195</v>
      </c>
      <c r="P3658" s="36" t="s">
        <v>7198</v>
      </c>
      <c r="Q3658" s="36" t="s">
        <v>7199</v>
      </c>
    </row>
    <row r="3659" spans="1:17">
      <c r="A3659" s="36" t="s">
        <v>11669</v>
      </c>
      <c r="B3659" s="36" t="str">
        <f t="shared" si="285"/>
        <v>_14064</v>
      </c>
      <c r="C3659" s="36" t="s">
        <v>7202</v>
      </c>
      <c r="D3659" s="36" t="s">
        <v>4903</v>
      </c>
      <c r="E3659" s="36" t="str">
        <f t="shared" si="286"/>
        <v>_SCHOL</v>
      </c>
      <c r="F3659" s="36" t="s">
        <v>4904</v>
      </c>
      <c r="G3659" s="36" t="s">
        <v>5326</v>
      </c>
      <c r="H3659" s="36" t="str">
        <f t="shared" si="287"/>
        <v>_SC1PH</v>
      </c>
      <c r="I3659" s="36" t="s">
        <v>5327</v>
      </c>
      <c r="J3659" s="36" t="s">
        <v>5359</v>
      </c>
      <c r="K3659" s="36" t="str">
        <f t="shared" si="288"/>
        <v>_CPACA</v>
      </c>
      <c r="L3659" s="36" t="s">
        <v>5360</v>
      </c>
      <c r="M3659" s="36" t="s">
        <v>7194</v>
      </c>
      <c r="N3659" s="36" t="str">
        <f t="shared" si="289"/>
        <v>_CPADD</v>
      </c>
      <c r="O3659" s="36" t="s">
        <v>7195</v>
      </c>
      <c r="P3659" s="36" t="s">
        <v>7198</v>
      </c>
      <c r="Q3659" s="36" t="s">
        <v>7199</v>
      </c>
    </row>
    <row r="3660" spans="1:17">
      <c r="A3660" s="36" t="s">
        <v>11670</v>
      </c>
      <c r="B3660" s="36" t="str">
        <f t="shared" si="285"/>
        <v>_32549</v>
      </c>
      <c r="C3660" s="36" t="s">
        <v>7203</v>
      </c>
      <c r="D3660" s="36" t="s">
        <v>4903</v>
      </c>
      <c r="E3660" s="36" t="str">
        <f t="shared" si="286"/>
        <v>_SCHOL</v>
      </c>
      <c r="F3660" s="36" t="s">
        <v>4904</v>
      </c>
      <c r="G3660" s="36" t="s">
        <v>5326</v>
      </c>
      <c r="H3660" s="36" t="str">
        <f t="shared" si="287"/>
        <v>_SC1PH</v>
      </c>
      <c r="I3660" s="36" t="s">
        <v>5327</v>
      </c>
      <c r="J3660" s="36" t="s">
        <v>5359</v>
      </c>
      <c r="K3660" s="36" t="str">
        <f t="shared" si="288"/>
        <v>_CPACA</v>
      </c>
      <c r="L3660" s="36" t="s">
        <v>5360</v>
      </c>
      <c r="M3660" s="36" t="s">
        <v>7194</v>
      </c>
      <c r="N3660" s="36" t="str">
        <f t="shared" si="289"/>
        <v>_CPADD</v>
      </c>
      <c r="O3660" s="36" t="s">
        <v>7195</v>
      </c>
      <c r="P3660" s="36" t="s">
        <v>7198</v>
      </c>
      <c r="Q3660" s="36" t="s">
        <v>7199</v>
      </c>
    </row>
    <row r="3661" spans="1:17">
      <c r="A3661" s="36" t="s">
        <v>11671</v>
      </c>
      <c r="B3661" s="36" t="str">
        <f t="shared" si="285"/>
        <v>_32551</v>
      </c>
      <c r="C3661" s="36" t="s">
        <v>5376</v>
      </c>
      <c r="D3661" s="36" t="s">
        <v>4903</v>
      </c>
      <c r="E3661" s="36" t="str">
        <f t="shared" si="286"/>
        <v>_SCHOL</v>
      </c>
      <c r="F3661" s="36" t="s">
        <v>4904</v>
      </c>
      <c r="G3661" s="36" t="s">
        <v>5326</v>
      </c>
      <c r="H3661" s="36" t="str">
        <f t="shared" si="287"/>
        <v>_SC1PH</v>
      </c>
      <c r="I3661" s="36" t="s">
        <v>5327</v>
      </c>
      <c r="J3661" s="36" t="s">
        <v>5359</v>
      </c>
      <c r="K3661" s="36" t="str">
        <f t="shared" si="288"/>
        <v>_CPACA</v>
      </c>
      <c r="L3661" s="36" t="s">
        <v>5360</v>
      </c>
      <c r="M3661" s="36" t="s">
        <v>7194</v>
      </c>
      <c r="N3661" s="36" t="str">
        <f t="shared" si="289"/>
        <v>_CPADD</v>
      </c>
      <c r="O3661" s="36" t="s">
        <v>7195</v>
      </c>
      <c r="P3661" s="36" t="s">
        <v>7198</v>
      </c>
      <c r="Q3661" s="36" t="s">
        <v>7199</v>
      </c>
    </row>
    <row r="3662" spans="1:17">
      <c r="A3662" s="36" t="s">
        <v>11672</v>
      </c>
      <c r="B3662" s="36" t="str">
        <f t="shared" si="285"/>
        <v>_32556</v>
      </c>
      <c r="C3662" s="36" t="s">
        <v>5377</v>
      </c>
      <c r="D3662" s="36" t="s">
        <v>4903</v>
      </c>
      <c r="E3662" s="36" t="str">
        <f t="shared" si="286"/>
        <v>_SCHOL</v>
      </c>
      <c r="F3662" s="36" t="s">
        <v>4904</v>
      </c>
      <c r="G3662" s="36" t="s">
        <v>5326</v>
      </c>
      <c r="H3662" s="36" t="str">
        <f t="shared" si="287"/>
        <v>_SC1PH</v>
      </c>
      <c r="I3662" s="36" t="s">
        <v>5327</v>
      </c>
      <c r="J3662" s="36" t="s">
        <v>5359</v>
      </c>
      <c r="K3662" s="36" t="str">
        <f t="shared" si="288"/>
        <v>_CPACA</v>
      </c>
      <c r="L3662" s="36" t="s">
        <v>5360</v>
      </c>
      <c r="M3662" s="36" t="s">
        <v>7194</v>
      </c>
      <c r="N3662" s="36" t="str">
        <f t="shared" si="289"/>
        <v>_CPADD</v>
      </c>
      <c r="O3662" s="36" t="s">
        <v>7195</v>
      </c>
      <c r="P3662" s="36" t="s">
        <v>7198</v>
      </c>
      <c r="Q3662" s="36" t="s">
        <v>7199</v>
      </c>
    </row>
    <row r="3663" spans="1:17">
      <c r="A3663" s="36" t="s">
        <v>11673</v>
      </c>
      <c r="B3663" s="36" t="str">
        <f t="shared" si="285"/>
        <v>_13990</v>
      </c>
      <c r="C3663" s="36" t="s">
        <v>7208</v>
      </c>
      <c r="D3663" s="36" t="s">
        <v>4903</v>
      </c>
      <c r="E3663" s="36" t="str">
        <f t="shared" si="286"/>
        <v>_SCHOL</v>
      </c>
      <c r="F3663" s="36" t="s">
        <v>4904</v>
      </c>
      <c r="G3663" s="36" t="s">
        <v>5326</v>
      </c>
      <c r="H3663" s="36" t="str">
        <f t="shared" si="287"/>
        <v>_SC1PH</v>
      </c>
      <c r="I3663" s="36" t="s">
        <v>5327</v>
      </c>
      <c r="J3663" s="36" t="s">
        <v>5359</v>
      </c>
      <c r="K3663" s="36" t="str">
        <f t="shared" si="288"/>
        <v>_CPACA</v>
      </c>
      <c r="L3663" s="36" t="s">
        <v>5360</v>
      </c>
      <c r="M3663" s="36" t="s">
        <v>7204</v>
      </c>
      <c r="N3663" s="36" t="str">
        <f t="shared" si="289"/>
        <v>_CPCAE</v>
      </c>
      <c r="O3663" s="36" t="s">
        <v>7205</v>
      </c>
      <c r="P3663" s="36" t="s">
        <v>7206</v>
      </c>
      <c r="Q3663" s="36" t="s">
        <v>7207</v>
      </c>
    </row>
    <row r="3664" spans="1:17">
      <c r="A3664" s="36" t="s">
        <v>11674</v>
      </c>
      <c r="B3664" s="36" t="str">
        <f t="shared" si="285"/>
        <v>_13991</v>
      </c>
      <c r="C3664" s="36" t="s">
        <v>7514</v>
      </c>
      <c r="D3664" s="36" t="s">
        <v>4903</v>
      </c>
      <c r="E3664" s="36" t="str">
        <f t="shared" si="286"/>
        <v>_SCHOL</v>
      </c>
      <c r="F3664" s="36" t="s">
        <v>4904</v>
      </c>
      <c r="G3664" s="36" t="s">
        <v>5326</v>
      </c>
      <c r="H3664" s="36" t="str">
        <f t="shared" si="287"/>
        <v>_SC1PH</v>
      </c>
      <c r="I3664" s="36" t="s">
        <v>5327</v>
      </c>
      <c r="J3664" s="36" t="s">
        <v>5359</v>
      </c>
      <c r="K3664" s="36" t="str">
        <f t="shared" si="288"/>
        <v>_CPACA</v>
      </c>
      <c r="L3664" s="36" t="s">
        <v>5360</v>
      </c>
      <c r="M3664" s="36" t="s">
        <v>7204</v>
      </c>
      <c r="N3664" s="36" t="str">
        <f t="shared" si="289"/>
        <v>_CPCAE</v>
      </c>
      <c r="O3664" s="36" t="s">
        <v>7205</v>
      </c>
      <c r="P3664" s="36" t="s">
        <v>7206</v>
      </c>
      <c r="Q3664" s="36" t="s">
        <v>7207</v>
      </c>
    </row>
    <row r="3665" spans="1:17">
      <c r="A3665" s="36" t="s">
        <v>11675</v>
      </c>
      <c r="B3665" s="36" t="str">
        <f t="shared" si="285"/>
        <v>_14065</v>
      </c>
      <c r="C3665" s="36" t="s">
        <v>5384</v>
      </c>
      <c r="D3665" s="36" t="s">
        <v>4903</v>
      </c>
      <c r="E3665" s="36" t="str">
        <f t="shared" si="286"/>
        <v>_SCHOL</v>
      </c>
      <c r="F3665" s="36" t="s">
        <v>4904</v>
      </c>
      <c r="G3665" s="36" t="s">
        <v>5326</v>
      </c>
      <c r="H3665" s="36" t="str">
        <f t="shared" si="287"/>
        <v>_SC1PH</v>
      </c>
      <c r="I3665" s="36" t="s">
        <v>5327</v>
      </c>
      <c r="J3665" s="36" t="s">
        <v>5378</v>
      </c>
      <c r="K3665" s="36" t="str">
        <f t="shared" si="288"/>
        <v>_CQADM</v>
      </c>
      <c r="L3665" s="36" t="s">
        <v>5379</v>
      </c>
      <c r="M3665" s="36" t="s">
        <v>5380</v>
      </c>
      <c r="N3665" s="36" t="str">
        <f t="shared" si="289"/>
        <v>_CQBUS</v>
      </c>
      <c r="O3665" s="36" t="s">
        <v>5381</v>
      </c>
      <c r="P3665" s="36" t="s">
        <v>5382</v>
      </c>
      <c r="Q3665" s="36" t="s">
        <v>5383</v>
      </c>
    </row>
    <row r="3666" spans="1:17">
      <c r="A3666" s="36" t="s">
        <v>11676</v>
      </c>
      <c r="B3666" s="36" t="str">
        <f t="shared" si="285"/>
        <v>_14068</v>
      </c>
      <c r="C3666" s="36" t="s">
        <v>5385</v>
      </c>
      <c r="D3666" s="36" t="s">
        <v>4903</v>
      </c>
      <c r="E3666" s="36" t="str">
        <f t="shared" si="286"/>
        <v>_SCHOL</v>
      </c>
      <c r="F3666" s="36" t="s">
        <v>4904</v>
      </c>
      <c r="G3666" s="36" t="s">
        <v>5326</v>
      </c>
      <c r="H3666" s="36" t="str">
        <f t="shared" si="287"/>
        <v>_SC1PH</v>
      </c>
      <c r="I3666" s="36" t="s">
        <v>5327</v>
      </c>
      <c r="J3666" s="36" t="s">
        <v>5378</v>
      </c>
      <c r="K3666" s="36" t="str">
        <f t="shared" si="288"/>
        <v>_CQADM</v>
      </c>
      <c r="L3666" s="36" t="s">
        <v>5379</v>
      </c>
      <c r="M3666" s="36" t="s">
        <v>5380</v>
      </c>
      <c r="N3666" s="36" t="str">
        <f t="shared" si="289"/>
        <v>_CQBUS</v>
      </c>
      <c r="O3666" s="36" t="s">
        <v>5381</v>
      </c>
      <c r="P3666" s="36" t="s">
        <v>5382</v>
      </c>
      <c r="Q3666" s="36" t="s">
        <v>5383</v>
      </c>
    </row>
    <row r="3667" spans="1:17">
      <c r="A3667" s="36" t="s">
        <v>11677</v>
      </c>
      <c r="B3667" s="36" t="str">
        <f t="shared" si="285"/>
        <v>_14069</v>
      </c>
      <c r="C3667" s="36" t="s">
        <v>5386</v>
      </c>
      <c r="D3667" s="36" t="s">
        <v>4903</v>
      </c>
      <c r="E3667" s="36" t="str">
        <f t="shared" si="286"/>
        <v>_SCHOL</v>
      </c>
      <c r="F3667" s="36" t="s">
        <v>4904</v>
      </c>
      <c r="G3667" s="36" t="s">
        <v>5326</v>
      </c>
      <c r="H3667" s="36" t="str">
        <f t="shared" si="287"/>
        <v>_SC1PH</v>
      </c>
      <c r="I3667" s="36" t="s">
        <v>5327</v>
      </c>
      <c r="J3667" s="36" t="s">
        <v>5378</v>
      </c>
      <c r="K3667" s="36" t="str">
        <f t="shared" si="288"/>
        <v>_CQADM</v>
      </c>
      <c r="L3667" s="36" t="s">
        <v>5379</v>
      </c>
      <c r="M3667" s="36" t="s">
        <v>5380</v>
      </c>
      <c r="N3667" s="36" t="str">
        <f t="shared" si="289"/>
        <v>_CQBUS</v>
      </c>
      <c r="O3667" s="36" t="s">
        <v>5381</v>
      </c>
      <c r="P3667" s="36" t="s">
        <v>5382</v>
      </c>
      <c r="Q3667" s="36" t="s">
        <v>5383</v>
      </c>
    </row>
    <row r="3668" spans="1:17">
      <c r="A3668" s="36" t="s">
        <v>11678</v>
      </c>
      <c r="B3668" s="36" t="str">
        <f t="shared" si="285"/>
        <v>_14070</v>
      </c>
      <c r="C3668" s="36" t="s">
        <v>5387</v>
      </c>
      <c r="D3668" s="36" t="s">
        <v>4903</v>
      </c>
      <c r="E3668" s="36" t="str">
        <f t="shared" si="286"/>
        <v>_SCHOL</v>
      </c>
      <c r="F3668" s="36" t="s">
        <v>4904</v>
      </c>
      <c r="G3668" s="36" t="s">
        <v>5326</v>
      </c>
      <c r="H3668" s="36" t="str">
        <f t="shared" si="287"/>
        <v>_SC1PH</v>
      </c>
      <c r="I3668" s="36" t="s">
        <v>5327</v>
      </c>
      <c r="J3668" s="36" t="s">
        <v>5378</v>
      </c>
      <c r="K3668" s="36" t="str">
        <f t="shared" si="288"/>
        <v>_CQADM</v>
      </c>
      <c r="L3668" s="36" t="s">
        <v>5379</v>
      </c>
      <c r="M3668" s="36" t="s">
        <v>5380</v>
      </c>
      <c r="N3668" s="36" t="str">
        <f t="shared" si="289"/>
        <v>_CQBUS</v>
      </c>
      <c r="O3668" s="36" t="s">
        <v>5381</v>
      </c>
      <c r="P3668" s="36" t="s">
        <v>5382</v>
      </c>
      <c r="Q3668" s="36" t="s">
        <v>5383</v>
      </c>
    </row>
    <row r="3669" spans="1:17">
      <c r="A3669" s="36" t="s">
        <v>11679</v>
      </c>
      <c r="B3669" s="36" t="str">
        <f t="shared" si="285"/>
        <v>_14071</v>
      </c>
      <c r="C3669" s="36" t="s">
        <v>5388</v>
      </c>
      <c r="D3669" s="36" t="s">
        <v>4903</v>
      </c>
      <c r="E3669" s="36" t="str">
        <f t="shared" si="286"/>
        <v>_SCHOL</v>
      </c>
      <c r="F3669" s="36" t="s">
        <v>4904</v>
      </c>
      <c r="G3669" s="36" t="s">
        <v>5326</v>
      </c>
      <c r="H3669" s="36" t="str">
        <f t="shared" si="287"/>
        <v>_SC1PH</v>
      </c>
      <c r="I3669" s="36" t="s">
        <v>5327</v>
      </c>
      <c r="J3669" s="36" t="s">
        <v>5378</v>
      </c>
      <c r="K3669" s="36" t="str">
        <f t="shared" si="288"/>
        <v>_CQADM</v>
      </c>
      <c r="L3669" s="36" t="s">
        <v>5379</v>
      </c>
      <c r="M3669" s="36" t="s">
        <v>5380</v>
      </c>
      <c r="N3669" s="36" t="str">
        <f t="shared" si="289"/>
        <v>_CQBUS</v>
      </c>
      <c r="O3669" s="36" t="s">
        <v>5381</v>
      </c>
      <c r="P3669" s="36" t="s">
        <v>5382</v>
      </c>
      <c r="Q3669" s="36" t="s">
        <v>5383</v>
      </c>
    </row>
    <row r="3670" spans="1:17">
      <c r="A3670" s="36" t="s">
        <v>11680</v>
      </c>
      <c r="B3670" s="36" t="str">
        <f t="shared" si="285"/>
        <v>_14072</v>
      </c>
      <c r="C3670" s="36" t="s">
        <v>5389</v>
      </c>
      <c r="D3670" s="36" t="s">
        <v>4903</v>
      </c>
      <c r="E3670" s="36" t="str">
        <f t="shared" si="286"/>
        <v>_SCHOL</v>
      </c>
      <c r="F3670" s="36" t="s">
        <v>4904</v>
      </c>
      <c r="G3670" s="36" t="s">
        <v>5326</v>
      </c>
      <c r="H3670" s="36" t="str">
        <f t="shared" si="287"/>
        <v>_SC1PH</v>
      </c>
      <c r="I3670" s="36" t="s">
        <v>5327</v>
      </c>
      <c r="J3670" s="36" t="s">
        <v>5378</v>
      </c>
      <c r="K3670" s="36" t="str">
        <f t="shared" si="288"/>
        <v>_CQADM</v>
      </c>
      <c r="L3670" s="36" t="s">
        <v>5379</v>
      </c>
      <c r="M3670" s="36" t="s">
        <v>5380</v>
      </c>
      <c r="N3670" s="36" t="str">
        <f t="shared" si="289"/>
        <v>_CQBUS</v>
      </c>
      <c r="O3670" s="36" t="s">
        <v>5381</v>
      </c>
      <c r="P3670" s="36" t="s">
        <v>5382</v>
      </c>
      <c r="Q3670" s="36" t="s">
        <v>5383</v>
      </c>
    </row>
    <row r="3671" spans="1:17">
      <c r="A3671" s="36" t="s">
        <v>11681</v>
      </c>
      <c r="B3671" s="36" t="str">
        <f t="shared" si="285"/>
        <v>_31261</v>
      </c>
      <c r="C3671" s="36" t="s">
        <v>6580</v>
      </c>
      <c r="D3671" s="36" t="s">
        <v>4903</v>
      </c>
      <c r="E3671" s="36" t="str">
        <f t="shared" si="286"/>
        <v>_SCHOL</v>
      </c>
      <c r="F3671" s="36" t="s">
        <v>4904</v>
      </c>
      <c r="G3671" s="36" t="s">
        <v>5326</v>
      </c>
      <c r="H3671" s="36" t="str">
        <f t="shared" si="287"/>
        <v>_SC1PH</v>
      </c>
      <c r="I3671" s="36" t="s">
        <v>5327</v>
      </c>
      <c r="J3671" s="36" t="s">
        <v>5378</v>
      </c>
      <c r="K3671" s="36" t="str">
        <f t="shared" si="288"/>
        <v>_CQADM</v>
      </c>
      <c r="L3671" s="36" t="s">
        <v>5379</v>
      </c>
      <c r="M3671" s="36" t="s">
        <v>5380</v>
      </c>
      <c r="N3671" s="36" t="str">
        <f t="shared" si="289"/>
        <v>_CQBUS</v>
      </c>
      <c r="O3671" s="36" t="s">
        <v>5381</v>
      </c>
      <c r="P3671" s="36" t="s">
        <v>5382</v>
      </c>
      <c r="Q3671" s="36" t="s">
        <v>5383</v>
      </c>
    </row>
    <row r="3672" spans="1:17">
      <c r="A3672" s="36" t="s">
        <v>11682</v>
      </c>
      <c r="B3672" s="36" t="str">
        <f t="shared" si="285"/>
        <v>_32559</v>
      </c>
      <c r="C3672" s="36" t="s">
        <v>5390</v>
      </c>
      <c r="D3672" s="36" t="s">
        <v>4903</v>
      </c>
      <c r="E3672" s="36" t="str">
        <f t="shared" si="286"/>
        <v>_SCHOL</v>
      </c>
      <c r="F3672" s="36" t="s">
        <v>4904</v>
      </c>
      <c r="G3672" s="36" t="s">
        <v>5326</v>
      </c>
      <c r="H3672" s="36" t="str">
        <f t="shared" si="287"/>
        <v>_SC1PH</v>
      </c>
      <c r="I3672" s="36" t="s">
        <v>5327</v>
      </c>
      <c r="J3672" s="36" t="s">
        <v>5378</v>
      </c>
      <c r="K3672" s="36" t="str">
        <f t="shared" si="288"/>
        <v>_CQADM</v>
      </c>
      <c r="L3672" s="36" t="s">
        <v>5379</v>
      </c>
      <c r="M3672" s="36" t="s">
        <v>5380</v>
      </c>
      <c r="N3672" s="36" t="str">
        <f t="shared" si="289"/>
        <v>_CQBUS</v>
      </c>
      <c r="O3672" s="36" t="s">
        <v>5381</v>
      </c>
      <c r="P3672" s="36" t="s">
        <v>5382</v>
      </c>
      <c r="Q3672" s="36" t="s">
        <v>5383</v>
      </c>
    </row>
    <row r="3673" spans="1:17">
      <c r="A3673" s="36" t="s">
        <v>11683</v>
      </c>
      <c r="B3673" s="36" t="str">
        <f t="shared" si="285"/>
        <v>_14073</v>
      </c>
      <c r="C3673" s="36" t="s">
        <v>5395</v>
      </c>
      <c r="D3673" s="36" t="s">
        <v>4903</v>
      </c>
      <c r="E3673" s="36" t="str">
        <f t="shared" si="286"/>
        <v>_SCHOL</v>
      </c>
      <c r="F3673" s="36" t="s">
        <v>4904</v>
      </c>
      <c r="G3673" s="36" t="s">
        <v>5326</v>
      </c>
      <c r="H3673" s="36" t="str">
        <f t="shared" si="287"/>
        <v>_SC1PH</v>
      </c>
      <c r="I3673" s="36" t="s">
        <v>5327</v>
      </c>
      <c r="J3673" s="36" t="s">
        <v>5378</v>
      </c>
      <c r="K3673" s="36" t="str">
        <f t="shared" si="288"/>
        <v>_CQADM</v>
      </c>
      <c r="L3673" s="36" t="s">
        <v>5379</v>
      </c>
      <c r="M3673" s="36" t="s">
        <v>5391</v>
      </c>
      <c r="N3673" s="36" t="str">
        <f t="shared" si="289"/>
        <v>_CQEXT</v>
      </c>
      <c r="O3673" s="36" t="s">
        <v>5392</v>
      </c>
      <c r="P3673" s="36" t="s">
        <v>5393</v>
      </c>
      <c r="Q3673" s="36" t="s">
        <v>5394</v>
      </c>
    </row>
    <row r="3674" spans="1:17">
      <c r="A3674" s="36" t="s">
        <v>11684</v>
      </c>
      <c r="B3674" s="36" t="str">
        <f t="shared" si="285"/>
        <v>_14074</v>
      </c>
      <c r="C3674" s="36" t="s">
        <v>5396</v>
      </c>
      <c r="D3674" s="36" t="s">
        <v>4903</v>
      </c>
      <c r="E3674" s="36" t="str">
        <f t="shared" si="286"/>
        <v>_SCHOL</v>
      </c>
      <c r="F3674" s="36" t="s">
        <v>4904</v>
      </c>
      <c r="G3674" s="36" t="s">
        <v>5326</v>
      </c>
      <c r="H3674" s="36" t="str">
        <f t="shared" si="287"/>
        <v>_SC1PH</v>
      </c>
      <c r="I3674" s="36" t="s">
        <v>5327</v>
      </c>
      <c r="J3674" s="36" t="s">
        <v>5378</v>
      </c>
      <c r="K3674" s="36" t="str">
        <f t="shared" si="288"/>
        <v>_CQADM</v>
      </c>
      <c r="L3674" s="36" t="s">
        <v>5379</v>
      </c>
      <c r="M3674" s="36" t="s">
        <v>5391</v>
      </c>
      <c r="N3674" s="36" t="str">
        <f t="shared" si="289"/>
        <v>_CQEXT</v>
      </c>
      <c r="O3674" s="36" t="s">
        <v>5392</v>
      </c>
      <c r="P3674" s="36" t="s">
        <v>5393</v>
      </c>
      <c r="Q3674" s="36" t="s">
        <v>5394</v>
      </c>
    </row>
    <row r="3675" spans="1:17">
      <c r="A3675" s="36" t="s">
        <v>11685</v>
      </c>
      <c r="B3675" s="36" t="str">
        <f t="shared" si="285"/>
        <v>_32552</v>
      </c>
      <c r="C3675" s="36" t="s">
        <v>5397</v>
      </c>
      <c r="D3675" s="36" t="s">
        <v>4903</v>
      </c>
      <c r="E3675" s="36" t="str">
        <f t="shared" si="286"/>
        <v>_SCHOL</v>
      </c>
      <c r="F3675" s="36" t="s">
        <v>4904</v>
      </c>
      <c r="G3675" s="36" t="s">
        <v>5326</v>
      </c>
      <c r="H3675" s="36" t="str">
        <f t="shared" si="287"/>
        <v>_SC1PH</v>
      </c>
      <c r="I3675" s="36" t="s">
        <v>5327</v>
      </c>
      <c r="J3675" s="36" t="s">
        <v>5378</v>
      </c>
      <c r="K3675" s="36" t="str">
        <f t="shared" si="288"/>
        <v>_CQADM</v>
      </c>
      <c r="L3675" s="36" t="s">
        <v>5379</v>
      </c>
      <c r="M3675" s="36" t="s">
        <v>5391</v>
      </c>
      <c r="N3675" s="36" t="str">
        <f t="shared" si="289"/>
        <v>_CQEXT</v>
      </c>
      <c r="O3675" s="36" t="s">
        <v>5392</v>
      </c>
      <c r="P3675" s="36" t="s">
        <v>5393</v>
      </c>
      <c r="Q3675" s="36" t="s">
        <v>5394</v>
      </c>
    </row>
    <row r="3676" spans="1:17">
      <c r="A3676" s="36" t="s">
        <v>11686</v>
      </c>
      <c r="B3676" s="36" t="str">
        <f t="shared" si="285"/>
        <v>_14076</v>
      </c>
      <c r="C3676" s="36" t="s">
        <v>5402</v>
      </c>
      <c r="D3676" s="36" t="s">
        <v>4903</v>
      </c>
      <c r="E3676" s="36" t="str">
        <f t="shared" si="286"/>
        <v>_SCHOL</v>
      </c>
      <c r="F3676" s="36" t="s">
        <v>4904</v>
      </c>
      <c r="G3676" s="36" t="s">
        <v>5326</v>
      </c>
      <c r="H3676" s="36" t="str">
        <f t="shared" si="287"/>
        <v>_SC1PH</v>
      </c>
      <c r="I3676" s="36" t="s">
        <v>5327</v>
      </c>
      <c r="J3676" s="36" t="s">
        <v>5378</v>
      </c>
      <c r="K3676" s="36" t="str">
        <f t="shared" si="288"/>
        <v>_CQADM</v>
      </c>
      <c r="L3676" s="36" t="s">
        <v>5379</v>
      </c>
      <c r="M3676" s="36" t="s">
        <v>5398</v>
      </c>
      <c r="N3676" s="36" t="str">
        <f t="shared" si="289"/>
        <v>_CQSSV</v>
      </c>
      <c r="O3676" s="36" t="s">
        <v>5399</v>
      </c>
      <c r="P3676" s="36" t="s">
        <v>5400</v>
      </c>
      <c r="Q3676" s="36" t="s">
        <v>5401</v>
      </c>
    </row>
    <row r="3677" spans="1:17">
      <c r="A3677" s="36" t="s">
        <v>11687</v>
      </c>
      <c r="B3677" s="36" t="str">
        <f t="shared" si="285"/>
        <v>_14077</v>
      </c>
      <c r="C3677" s="36" t="s">
        <v>5403</v>
      </c>
      <c r="D3677" s="36" t="s">
        <v>4903</v>
      </c>
      <c r="E3677" s="36" t="str">
        <f t="shared" si="286"/>
        <v>_SCHOL</v>
      </c>
      <c r="F3677" s="36" t="s">
        <v>4904</v>
      </c>
      <c r="G3677" s="36" t="s">
        <v>5326</v>
      </c>
      <c r="H3677" s="36" t="str">
        <f t="shared" si="287"/>
        <v>_SC1PH</v>
      </c>
      <c r="I3677" s="36" t="s">
        <v>5327</v>
      </c>
      <c r="J3677" s="36" t="s">
        <v>5378</v>
      </c>
      <c r="K3677" s="36" t="str">
        <f t="shared" si="288"/>
        <v>_CQADM</v>
      </c>
      <c r="L3677" s="36" t="s">
        <v>5379</v>
      </c>
      <c r="M3677" s="36" t="s">
        <v>5398</v>
      </c>
      <c r="N3677" s="36" t="str">
        <f t="shared" si="289"/>
        <v>_CQSSV</v>
      </c>
      <c r="O3677" s="36" t="s">
        <v>5399</v>
      </c>
      <c r="P3677" s="36" t="s">
        <v>5400</v>
      </c>
      <c r="Q3677" s="36" t="s">
        <v>5401</v>
      </c>
    </row>
    <row r="3678" spans="1:17">
      <c r="A3678" s="36" t="s">
        <v>11688</v>
      </c>
      <c r="B3678" s="36" t="str">
        <f t="shared" si="285"/>
        <v>_14066</v>
      </c>
      <c r="C3678" s="36" t="s">
        <v>5408</v>
      </c>
      <c r="D3678" s="36" t="s">
        <v>4903</v>
      </c>
      <c r="E3678" s="36" t="str">
        <f t="shared" si="286"/>
        <v>_SCHOL</v>
      </c>
      <c r="F3678" s="36" t="s">
        <v>4904</v>
      </c>
      <c r="G3678" s="36" t="s">
        <v>5326</v>
      </c>
      <c r="H3678" s="36" t="str">
        <f t="shared" si="287"/>
        <v>_SC1PH</v>
      </c>
      <c r="I3678" s="36" t="s">
        <v>5327</v>
      </c>
      <c r="J3678" s="36" t="s">
        <v>5378</v>
      </c>
      <c r="K3678" s="36" t="str">
        <f t="shared" si="288"/>
        <v>_CQADM</v>
      </c>
      <c r="L3678" s="36" t="s">
        <v>5379</v>
      </c>
      <c r="M3678" s="36" t="s">
        <v>5404</v>
      </c>
      <c r="N3678" s="36" t="str">
        <f t="shared" si="289"/>
        <v>_CQUDN</v>
      </c>
      <c r="O3678" s="36" t="s">
        <v>5405</v>
      </c>
      <c r="P3678" s="36" t="s">
        <v>5406</v>
      </c>
      <c r="Q3678" s="36" t="s">
        <v>5407</v>
      </c>
    </row>
    <row r="3679" spans="1:17">
      <c r="A3679" s="36" t="s">
        <v>11689</v>
      </c>
      <c r="B3679" s="36" t="str">
        <f t="shared" si="285"/>
        <v>_32550</v>
      </c>
      <c r="C3679" s="36" t="s">
        <v>5409</v>
      </c>
      <c r="D3679" s="36" t="s">
        <v>4903</v>
      </c>
      <c r="E3679" s="36" t="str">
        <f t="shared" si="286"/>
        <v>_SCHOL</v>
      </c>
      <c r="F3679" s="36" t="s">
        <v>4904</v>
      </c>
      <c r="G3679" s="36" t="s">
        <v>5326</v>
      </c>
      <c r="H3679" s="36" t="str">
        <f t="shared" si="287"/>
        <v>_SC1PH</v>
      </c>
      <c r="I3679" s="36" t="s">
        <v>5327</v>
      </c>
      <c r="J3679" s="36" t="s">
        <v>5378</v>
      </c>
      <c r="K3679" s="36" t="str">
        <f t="shared" si="288"/>
        <v>_CQADM</v>
      </c>
      <c r="L3679" s="36" t="s">
        <v>5379</v>
      </c>
      <c r="M3679" s="36" t="s">
        <v>5404</v>
      </c>
      <c r="N3679" s="36" t="str">
        <f t="shared" si="289"/>
        <v>_CQUDN</v>
      </c>
      <c r="O3679" s="36" t="s">
        <v>5405</v>
      </c>
      <c r="P3679" s="36" t="s">
        <v>5406</v>
      </c>
      <c r="Q3679" s="36" t="s">
        <v>5407</v>
      </c>
    </row>
    <row r="3680" spans="1:17">
      <c r="A3680" s="36" t="s">
        <v>11690</v>
      </c>
      <c r="B3680" s="36" t="str">
        <f t="shared" si="285"/>
        <v>_14083</v>
      </c>
      <c r="C3680" s="36" t="s">
        <v>5414</v>
      </c>
      <c r="D3680" s="36" t="s">
        <v>4903</v>
      </c>
      <c r="E3680" s="36" t="str">
        <f t="shared" si="286"/>
        <v>_SCHOL</v>
      </c>
      <c r="F3680" s="36" t="s">
        <v>4904</v>
      </c>
      <c r="G3680" s="36" t="s">
        <v>5326</v>
      </c>
      <c r="H3680" s="36" t="str">
        <f t="shared" si="287"/>
        <v>_SC1PH</v>
      </c>
      <c r="I3680" s="36" t="s">
        <v>5327</v>
      </c>
      <c r="J3680" s="36" t="s">
        <v>5378</v>
      </c>
      <c r="K3680" s="36" t="str">
        <f t="shared" si="288"/>
        <v>_CQADM</v>
      </c>
      <c r="L3680" s="36" t="s">
        <v>5379</v>
      </c>
      <c r="M3680" s="36" t="s">
        <v>5410</v>
      </c>
      <c r="N3680" s="36" t="str">
        <f t="shared" si="289"/>
        <v>_CQWEL</v>
      </c>
      <c r="O3680" s="36" t="s">
        <v>5411</v>
      </c>
      <c r="P3680" s="36" t="s">
        <v>5412</v>
      </c>
      <c r="Q3680" s="36" t="s">
        <v>5413</v>
      </c>
    </row>
    <row r="3681" spans="1:17">
      <c r="A3681" s="36" t="s">
        <v>11691</v>
      </c>
      <c r="B3681" s="36" t="str">
        <f t="shared" si="285"/>
        <v>_32562</v>
      </c>
      <c r="C3681" s="36" t="s">
        <v>5415</v>
      </c>
      <c r="D3681" s="36" t="s">
        <v>4903</v>
      </c>
      <c r="E3681" s="36" t="str">
        <f t="shared" si="286"/>
        <v>_SCHOL</v>
      </c>
      <c r="F3681" s="36" t="s">
        <v>4904</v>
      </c>
      <c r="G3681" s="36" t="s">
        <v>5326</v>
      </c>
      <c r="H3681" s="36" t="str">
        <f t="shared" si="287"/>
        <v>_SC1PH</v>
      </c>
      <c r="I3681" s="36" t="s">
        <v>5327</v>
      </c>
      <c r="J3681" s="36" t="s">
        <v>5378</v>
      </c>
      <c r="K3681" s="36" t="str">
        <f t="shared" si="288"/>
        <v>_CQADM</v>
      </c>
      <c r="L3681" s="36" t="s">
        <v>5379</v>
      </c>
      <c r="M3681" s="36" t="s">
        <v>5410</v>
      </c>
      <c r="N3681" s="36" t="str">
        <f t="shared" si="289"/>
        <v>_CQWEL</v>
      </c>
      <c r="O3681" s="36" t="s">
        <v>5411</v>
      </c>
      <c r="P3681" s="36" t="s">
        <v>5412</v>
      </c>
      <c r="Q3681" s="36" t="s">
        <v>5413</v>
      </c>
    </row>
    <row r="3682" spans="1:17">
      <c r="A3682" s="36" t="s">
        <v>11692</v>
      </c>
      <c r="B3682" s="36" t="str">
        <f t="shared" si="285"/>
        <v>_11255</v>
      </c>
      <c r="C3682" s="36" t="s">
        <v>5424</v>
      </c>
      <c r="D3682" s="36" t="s">
        <v>4903</v>
      </c>
      <c r="E3682" s="36" t="str">
        <f t="shared" si="286"/>
        <v>_SCHOL</v>
      </c>
      <c r="F3682" s="36" t="s">
        <v>4904</v>
      </c>
      <c r="G3682" s="36" t="s">
        <v>5416</v>
      </c>
      <c r="H3682" s="36" t="str">
        <f t="shared" si="287"/>
        <v>_SCEDU</v>
      </c>
      <c r="I3682" s="36" t="s">
        <v>5417</v>
      </c>
      <c r="J3682" s="36" t="s">
        <v>5418</v>
      </c>
      <c r="K3682" s="36" t="str">
        <f t="shared" si="288"/>
        <v>_EAEDU</v>
      </c>
      <c r="L3682" s="36" t="s">
        <v>5419</v>
      </c>
      <c r="M3682" s="36" t="s">
        <v>5420</v>
      </c>
      <c r="N3682" s="36" t="str">
        <f t="shared" si="289"/>
        <v>_EA1AO</v>
      </c>
      <c r="O3682" s="36" t="s">
        <v>5421</v>
      </c>
      <c r="P3682" s="36" t="s">
        <v>5422</v>
      </c>
      <c r="Q3682" s="36" t="s">
        <v>5423</v>
      </c>
    </row>
    <row r="3683" spans="1:17">
      <c r="A3683" s="36" t="s">
        <v>11693</v>
      </c>
      <c r="B3683" s="36" t="str">
        <f t="shared" si="285"/>
        <v>_11256</v>
      </c>
      <c r="C3683" s="36" t="s">
        <v>5425</v>
      </c>
      <c r="D3683" s="36" t="s">
        <v>4903</v>
      </c>
      <c r="E3683" s="36" t="str">
        <f t="shared" si="286"/>
        <v>_SCHOL</v>
      </c>
      <c r="F3683" s="36" t="s">
        <v>4904</v>
      </c>
      <c r="G3683" s="36" t="s">
        <v>5416</v>
      </c>
      <c r="H3683" s="36" t="str">
        <f t="shared" si="287"/>
        <v>_SCEDU</v>
      </c>
      <c r="I3683" s="36" t="s">
        <v>5417</v>
      </c>
      <c r="J3683" s="36" t="s">
        <v>5418</v>
      </c>
      <c r="K3683" s="36" t="str">
        <f t="shared" si="288"/>
        <v>_EAEDU</v>
      </c>
      <c r="L3683" s="36" t="s">
        <v>5419</v>
      </c>
      <c r="M3683" s="36" t="s">
        <v>5420</v>
      </c>
      <c r="N3683" s="36" t="str">
        <f t="shared" si="289"/>
        <v>_EA1AO</v>
      </c>
      <c r="O3683" s="36" t="s">
        <v>5421</v>
      </c>
      <c r="P3683" s="36" t="s">
        <v>5422</v>
      </c>
      <c r="Q3683" s="36" t="s">
        <v>5423</v>
      </c>
    </row>
    <row r="3684" spans="1:17">
      <c r="A3684" s="36" t="s">
        <v>11694</v>
      </c>
      <c r="B3684" s="36" t="str">
        <f t="shared" si="285"/>
        <v>_11257</v>
      </c>
      <c r="C3684" s="36" t="s">
        <v>5426</v>
      </c>
      <c r="D3684" s="36" t="s">
        <v>4903</v>
      </c>
      <c r="E3684" s="36" t="str">
        <f t="shared" si="286"/>
        <v>_SCHOL</v>
      </c>
      <c r="F3684" s="36" t="s">
        <v>4904</v>
      </c>
      <c r="G3684" s="36" t="s">
        <v>5416</v>
      </c>
      <c r="H3684" s="36" t="str">
        <f t="shared" si="287"/>
        <v>_SCEDU</v>
      </c>
      <c r="I3684" s="36" t="s">
        <v>5417</v>
      </c>
      <c r="J3684" s="36" t="s">
        <v>5418</v>
      </c>
      <c r="K3684" s="36" t="str">
        <f t="shared" si="288"/>
        <v>_EAEDU</v>
      </c>
      <c r="L3684" s="36" t="s">
        <v>5419</v>
      </c>
      <c r="M3684" s="36" t="s">
        <v>5420</v>
      </c>
      <c r="N3684" s="36" t="str">
        <f t="shared" si="289"/>
        <v>_EA1AO</v>
      </c>
      <c r="O3684" s="36" t="s">
        <v>5421</v>
      </c>
      <c r="P3684" s="36" t="s">
        <v>5422</v>
      </c>
      <c r="Q3684" s="36" t="s">
        <v>5423</v>
      </c>
    </row>
    <row r="3685" spans="1:17">
      <c r="A3685" s="36" t="s">
        <v>11695</v>
      </c>
      <c r="B3685" s="36" t="str">
        <f t="shared" si="285"/>
        <v>_11259</v>
      </c>
      <c r="C3685" s="36" t="s">
        <v>5427</v>
      </c>
      <c r="D3685" s="36" t="s">
        <v>4903</v>
      </c>
      <c r="E3685" s="36" t="str">
        <f t="shared" si="286"/>
        <v>_SCHOL</v>
      </c>
      <c r="F3685" s="36" t="s">
        <v>4904</v>
      </c>
      <c r="G3685" s="36" t="s">
        <v>5416</v>
      </c>
      <c r="H3685" s="36" t="str">
        <f t="shared" si="287"/>
        <v>_SCEDU</v>
      </c>
      <c r="I3685" s="36" t="s">
        <v>5417</v>
      </c>
      <c r="J3685" s="36" t="s">
        <v>5418</v>
      </c>
      <c r="K3685" s="36" t="str">
        <f t="shared" si="288"/>
        <v>_EAEDU</v>
      </c>
      <c r="L3685" s="36" t="s">
        <v>5419</v>
      </c>
      <c r="M3685" s="36" t="s">
        <v>5420</v>
      </c>
      <c r="N3685" s="36" t="str">
        <f t="shared" si="289"/>
        <v>_EA1AO</v>
      </c>
      <c r="O3685" s="36" t="s">
        <v>5421</v>
      </c>
      <c r="P3685" s="36" t="s">
        <v>5422</v>
      </c>
      <c r="Q3685" s="36" t="s">
        <v>5423</v>
      </c>
    </row>
    <row r="3686" spans="1:17">
      <c r="A3686" s="36" t="s">
        <v>11696</v>
      </c>
      <c r="B3686" s="36" t="str">
        <f t="shared" si="285"/>
        <v>_11275</v>
      </c>
      <c r="C3686" s="36" t="s">
        <v>5428</v>
      </c>
      <c r="D3686" s="36" t="s">
        <v>4903</v>
      </c>
      <c r="E3686" s="36" t="str">
        <f t="shared" si="286"/>
        <v>_SCHOL</v>
      </c>
      <c r="F3686" s="36" t="s">
        <v>4904</v>
      </c>
      <c r="G3686" s="36" t="s">
        <v>5416</v>
      </c>
      <c r="H3686" s="36" t="str">
        <f t="shared" si="287"/>
        <v>_SCEDU</v>
      </c>
      <c r="I3686" s="36" t="s">
        <v>5417</v>
      </c>
      <c r="J3686" s="36" t="s">
        <v>5418</v>
      </c>
      <c r="K3686" s="36" t="str">
        <f t="shared" si="288"/>
        <v>_EAEDU</v>
      </c>
      <c r="L3686" s="36" t="s">
        <v>5419</v>
      </c>
      <c r="M3686" s="36" t="s">
        <v>5420</v>
      </c>
      <c r="N3686" s="36" t="str">
        <f t="shared" si="289"/>
        <v>_EA1AO</v>
      </c>
      <c r="O3686" s="36" t="s">
        <v>5421</v>
      </c>
      <c r="P3686" s="36" t="s">
        <v>5422</v>
      </c>
      <c r="Q3686" s="36" t="s">
        <v>5423</v>
      </c>
    </row>
    <row r="3687" spans="1:17">
      <c r="A3687" s="36" t="s">
        <v>11697</v>
      </c>
      <c r="B3687" s="36" t="str">
        <f t="shared" si="285"/>
        <v>_11276</v>
      </c>
      <c r="C3687" s="36" t="s">
        <v>5429</v>
      </c>
      <c r="D3687" s="36" t="s">
        <v>4903</v>
      </c>
      <c r="E3687" s="36" t="str">
        <f t="shared" si="286"/>
        <v>_SCHOL</v>
      </c>
      <c r="F3687" s="36" t="s">
        <v>4904</v>
      </c>
      <c r="G3687" s="36" t="s">
        <v>5416</v>
      </c>
      <c r="H3687" s="36" t="str">
        <f t="shared" si="287"/>
        <v>_SCEDU</v>
      </c>
      <c r="I3687" s="36" t="s">
        <v>5417</v>
      </c>
      <c r="J3687" s="36" t="s">
        <v>5418</v>
      </c>
      <c r="K3687" s="36" t="str">
        <f t="shared" si="288"/>
        <v>_EAEDU</v>
      </c>
      <c r="L3687" s="36" t="s">
        <v>5419</v>
      </c>
      <c r="M3687" s="36" t="s">
        <v>5420</v>
      </c>
      <c r="N3687" s="36" t="str">
        <f t="shared" si="289"/>
        <v>_EA1AO</v>
      </c>
      <c r="O3687" s="36" t="s">
        <v>5421</v>
      </c>
      <c r="P3687" s="36" t="s">
        <v>5422</v>
      </c>
      <c r="Q3687" s="36" t="s">
        <v>5423</v>
      </c>
    </row>
    <row r="3688" spans="1:17">
      <c r="A3688" s="36" t="s">
        <v>11698</v>
      </c>
      <c r="B3688" s="36" t="str">
        <f t="shared" si="285"/>
        <v>_11278</v>
      </c>
      <c r="C3688" s="36" t="s">
        <v>5430</v>
      </c>
      <c r="D3688" s="36" t="s">
        <v>4903</v>
      </c>
      <c r="E3688" s="36" t="str">
        <f t="shared" si="286"/>
        <v>_SCHOL</v>
      </c>
      <c r="F3688" s="36" t="s">
        <v>4904</v>
      </c>
      <c r="G3688" s="36" t="s">
        <v>5416</v>
      </c>
      <c r="H3688" s="36" t="str">
        <f t="shared" si="287"/>
        <v>_SCEDU</v>
      </c>
      <c r="I3688" s="36" t="s">
        <v>5417</v>
      </c>
      <c r="J3688" s="36" t="s">
        <v>5418</v>
      </c>
      <c r="K3688" s="36" t="str">
        <f t="shared" si="288"/>
        <v>_EAEDU</v>
      </c>
      <c r="L3688" s="36" t="s">
        <v>5419</v>
      </c>
      <c r="M3688" s="36" t="s">
        <v>5420</v>
      </c>
      <c r="N3688" s="36" t="str">
        <f t="shared" si="289"/>
        <v>_EA1AO</v>
      </c>
      <c r="O3688" s="36" t="s">
        <v>5421</v>
      </c>
      <c r="P3688" s="36" t="s">
        <v>5422</v>
      </c>
      <c r="Q3688" s="36" t="s">
        <v>5423</v>
      </c>
    </row>
    <row r="3689" spans="1:17">
      <c r="A3689" s="36" t="s">
        <v>11699</v>
      </c>
      <c r="B3689" s="36" t="str">
        <f t="shared" si="285"/>
        <v>_11286</v>
      </c>
      <c r="C3689" s="36" t="s">
        <v>5431</v>
      </c>
      <c r="D3689" s="36" t="s">
        <v>4903</v>
      </c>
      <c r="E3689" s="36" t="str">
        <f t="shared" si="286"/>
        <v>_SCHOL</v>
      </c>
      <c r="F3689" s="36" t="s">
        <v>4904</v>
      </c>
      <c r="G3689" s="36" t="s">
        <v>5416</v>
      </c>
      <c r="H3689" s="36" t="str">
        <f t="shared" si="287"/>
        <v>_SCEDU</v>
      </c>
      <c r="I3689" s="36" t="s">
        <v>5417</v>
      </c>
      <c r="J3689" s="36" t="s">
        <v>5418</v>
      </c>
      <c r="K3689" s="36" t="str">
        <f t="shared" si="288"/>
        <v>_EAEDU</v>
      </c>
      <c r="L3689" s="36" t="s">
        <v>5419</v>
      </c>
      <c r="M3689" s="36" t="s">
        <v>5420</v>
      </c>
      <c r="N3689" s="36" t="str">
        <f t="shared" si="289"/>
        <v>_EA1AO</v>
      </c>
      <c r="O3689" s="36" t="s">
        <v>5421</v>
      </c>
      <c r="P3689" s="36" t="s">
        <v>5422</v>
      </c>
      <c r="Q3689" s="36" t="s">
        <v>5423</v>
      </c>
    </row>
    <row r="3690" spans="1:17">
      <c r="A3690" s="36" t="s">
        <v>11700</v>
      </c>
      <c r="B3690" s="36" t="str">
        <f t="shared" si="285"/>
        <v>_11287</v>
      </c>
      <c r="C3690" s="36" t="s">
        <v>5432</v>
      </c>
      <c r="D3690" s="36" t="s">
        <v>4903</v>
      </c>
      <c r="E3690" s="36" t="str">
        <f t="shared" si="286"/>
        <v>_SCHOL</v>
      </c>
      <c r="F3690" s="36" t="s">
        <v>4904</v>
      </c>
      <c r="G3690" s="36" t="s">
        <v>5416</v>
      </c>
      <c r="H3690" s="36" t="str">
        <f t="shared" si="287"/>
        <v>_SCEDU</v>
      </c>
      <c r="I3690" s="36" t="s">
        <v>5417</v>
      </c>
      <c r="J3690" s="36" t="s">
        <v>5418</v>
      </c>
      <c r="K3690" s="36" t="str">
        <f t="shared" si="288"/>
        <v>_EAEDU</v>
      </c>
      <c r="L3690" s="36" t="s">
        <v>5419</v>
      </c>
      <c r="M3690" s="36" t="s">
        <v>5420</v>
      </c>
      <c r="N3690" s="36" t="str">
        <f t="shared" si="289"/>
        <v>_EA1AO</v>
      </c>
      <c r="O3690" s="36" t="s">
        <v>5421</v>
      </c>
      <c r="P3690" s="36" t="s">
        <v>5422</v>
      </c>
      <c r="Q3690" s="36" t="s">
        <v>5423</v>
      </c>
    </row>
    <row r="3691" spans="1:17">
      <c r="A3691" s="36" t="s">
        <v>11701</v>
      </c>
      <c r="B3691" s="36" t="str">
        <f t="shared" si="285"/>
        <v>_11288</v>
      </c>
      <c r="C3691" s="36" t="s">
        <v>5433</v>
      </c>
      <c r="D3691" s="36" t="s">
        <v>4903</v>
      </c>
      <c r="E3691" s="36" t="str">
        <f t="shared" si="286"/>
        <v>_SCHOL</v>
      </c>
      <c r="F3691" s="36" t="s">
        <v>4904</v>
      </c>
      <c r="G3691" s="36" t="s">
        <v>5416</v>
      </c>
      <c r="H3691" s="36" t="str">
        <f t="shared" si="287"/>
        <v>_SCEDU</v>
      </c>
      <c r="I3691" s="36" t="s">
        <v>5417</v>
      </c>
      <c r="J3691" s="36" t="s">
        <v>5418</v>
      </c>
      <c r="K3691" s="36" t="str">
        <f t="shared" si="288"/>
        <v>_EAEDU</v>
      </c>
      <c r="L3691" s="36" t="s">
        <v>5419</v>
      </c>
      <c r="M3691" s="36" t="s">
        <v>5420</v>
      </c>
      <c r="N3691" s="36" t="str">
        <f t="shared" si="289"/>
        <v>_EA1AO</v>
      </c>
      <c r="O3691" s="36" t="s">
        <v>5421</v>
      </c>
      <c r="P3691" s="36" t="s">
        <v>5422</v>
      </c>
      <c r="Q3691" s="36" t="s">
        <v>5423</v>
      </c>
    </row>
    <row r="3692" spans="1:17">
      <c r="A3692" s="36" t="s">
        <v>11702</v>
      </c>
      <c r="B3692" s="36" t="str">
        <f t="shared" si="285"/>
        <v>_11289</v>
      </c>
      <c r="C3692" s="36" t="s">
        <v>5434</v>
      </c>
      <c r="D3692" s="36" t="s">
        <v>4903</v>
      </c>
      <c r="E3692" s="36" t="str">
        <f t="shared" si="286"/>
        <v>_SCHOL</v>
      </c>
      <c r="F3692" s="36" t="s">
        <v>4904</v>
      </c>
      <c r="G3692" s="36" t="s">
        <v>5416</v>
      </c>
      <c r="H3692" s="36" t="str">
        <f t="shared" si="287"/>
        <v>_SCEDU</v>
      </c>
      <c r="I3692" s="36" t="s">
        <v>5417</v>
      </c>
      <c r="J3692" s="36" t="s">
        <v>5418</v>
      </c>
      <c r="K3692" s="36" t="str">
        <f t="shared" si="288"/>
        <v>_EAEDU</v>
      </c>
      <c r="L3692" s="36" t="s">
        <v>5419</v>
      </c>
      <c r="M3692" s="36" t="s">
        <v>5420</v>
      </c>
      <c r="N3692" s="36" t="str">
        <f t="shared" si="289"/>
        <v>_EA1AO</v>
      </c>
      <c r="O3692" s="36" t="s">
        <v>5421</v>
      </c>
      <c r="P3692" s="36" t="s">
        <v>5422</v>
      </c>
      <c r="Q3692" s="36" t="s">
        <v>5423</v>
      </c>
    </row>
    <row r="3693" spans="1:17">
      <c r="A3693" s="36" t="s">
        <v>11703</v>
      </c>
      <c r="B3693" s="36" t="str">
        <f t="shared" si="285"/>
        <v>_11290</v>
      </c>
      <c r="C3693" s="36" t="s">
        <v>5435</v>
      </c>
      <c r="D3693" s="36" t="s">
        <v>4903</v>
      </c>
      <c r="E3693" s="36" t="str">
        <f t="shared" si="286"/>
        <v>_SCHOL</v>
      </c>
      <c r="F3693" s="36" t="s">
        <v>4904</v>
      </c>
      <c r="G3693" s="36" t="s">
        <v>5416</v>
      </c>
      <c r="H3693" s="36" t="str">
        <f t="shared" si="287"/>
        <v>_SCEDU</v>
      </c>
      <c r="I3693" s="36" t="s">
        <v>5417</v>
      </c>
      <c r="J3693" s="36" t="s">
        <v>5418</v>
      </c>
      <c r="K3693" s="36" t="str">
        <f t="shared" si="288"/>
        <v>_EAEDU</v>
      </c>
      <c r="L3693" s="36" t="s">
        <v>5419</v>
      </c>
      <c r="M3693" s="36" t="s">
        <v>5420</v>
      </c>
      <c r="N3693" s="36" t="str">
        <f t="shared" si="289"/>
        <v>_EA1AO</v>
      </c>
      <c r="O3693" s="36" t="s">
        <v>5421</v>
      </c>
      <c r="P3693" s="36" t="s">
        <v>5422</v>
      </c>
      <c r="Q3693" s="36" t="s">
        <v>5423</v>
      </c>
    </row>
    <row r="3694" spans="1:17">
      <c r="A3694" s="36" t="s">
        <v>11704</v>
      </c>
      <c r="B3694" s="36" t="str">
        <f t="shared" si="285"/>
        <v>_11325</v>
      </c>
      <c r="C3694" s="36" t="s">
        <v>5436</v>
      </c>
      <c r="D3694" s="36" t="s">
        <v>4903</v>
      </c>
      <c r="E3694" s="36" t="str">
        <f t="shared" si="286"/>
        <v>_SCHOL</v>
      </c>
      <c r="F3694" s="36" t="s">
        <v>4904</v>
      </c>
      <c r="G3694" s="36" t="s">
        <v>5416</v>
      </c>
      <c r="H3694" s="36" t="str">
        <f t="shared" si="287"/>
        <v>_SCEDU</v>
      </c>
      <c r="I3694" s="36" t="s">
        <v>5417</v>
      </c>
      <c r="J3694" s="36" t="s">
        <v>5418</v>
      </c>
      <c r="K3694" s="36" t="str">
        <f t="shared" si="288"/>
        <v>_EAEDU</v>
      </c>
      <c r="L3694" s="36" t="s">
        <v>5419</v>
      </c>
      <c r="M3694" s="36" t="s">
        <v>5420</v>
      </c>
      <c r="N3694" s="36" t="str">
        <f t="shared" si="289"/>
        <v>_EA1AO</v>
      </c>
      <c r="O3694" s="36" t="s">
        <v>5421</v>
      </c>
      <c r="P3694" s="36" t="s">
        <v>5422</v>
      </c>
      <c r="Q3694" s="36" t="s">
        <v>5423</v>
      </c>
    </row>
    <row r="3695" spans="1:17">
      <c r="A3695" s="36" t="s">
        <v>11705</v>
      </c>
      <c r="B3695" s="36" t="str">
        <f t="shared" si="285"/>
        <v>_11326</v>
      </c>
      <c r="C3695" s="36" t="s">
        <v>5437</v>
      </c>
      <c r="D3695" s="36" t="s">
        <v>4903</v>
      </c>
      <c r="E3695" s="36" t="str">
        <f t="shared" si="286"/>
        <v>_SCHOL</v>
      </c>
      <c r="F3695" s="36" t="s">
        <v>4904</v>
      </c>
      <c r="G3695" s="36" t="s">
        <v>5416</v>
      </c>
      <c r="H3695" s="36" t="str">
        <f t="shared" si="287"/>
        <v>_SCEDU</v>
      </c>
      <c r="I3695" s="36" t="s">
        <v>5417</v>
      </c>
      <c r="J3695" s="36" t="s">
        <v>5418</v>
      </c>
      <c r="K3695" s="36" t="str">
        <f t="shared" si="288"/>
        <v>_EAEDU</v>
      </c>
      <c r="L3695" s="36" t="s">
        <v>5419</v>
      </c>
      <c r="M3695" s="36" t="s">
        <v>5420</v>
      </c>
      <c r="N3695" s="36" t="str">
        <f t="shared" si="289"/>
        <v>_EA1AO</v>
      </c>
      <c r="O3695" s="36" t="s">
        <v>5421</v>
      </c>
      <c r="P3695" s="36" t="s">
        <v>5422</v>
      </c>
      <c r="Q3695" s="36" t="s">
        <v>5423</v>
      </c>
    </row>
    <row r="3696" spans="1:17">
      <c r="A3696" s="36" t="s">
        <v>11706</v>
      </c>
      <c r="B3696" s="36" t="str">
        <f t="shared" si="285"/>
        <v>_11327</v>
      </c>
      <c r="C3696" s="36" t="s">
        <v>5438</v>
      </c>
      <c r="D3696" s="36" t="s">
        <v>4903</v>
      </c>
      <c r="E3696" s="36" t="str">
        <f t="shared" si="286"/>
        <v>_SCHOL</v>
      </c>
      <c r="F3696" s="36" t="s">
        <v>4904</v>
      </c>
      <c r="G3696" s="36" t="s">
        <v>5416</v>
      </c>
      <c r="H3696" s="36" t="str">
        <f t="shared" si="287"/>
        <v>_SCEDU</v>
      </c>
      <c r="I3696" s="36" t="s">
        <v>5417</v>
      </c>
      <c r="J3696" s="36" t="s">
        <v>5418</v>
      </c>
      <c r="K3696" s="36" t="str">
        <f t="shared" si="288"/>
        <v>_EAEDU</v>
      </c>
      <c r="L3696" s="36" t="s">
        <v>5419</v>
      </c>
      <c r="M3696" s="36" t="s">
        <v>5420</v>
      </c>
      <c r="N3696" s="36" t="str">
        <f t="shared" si="289"/>
        <v>_EA1AO</v>
      </c>
      <c r="O3696" s="36" t="s">
        <v>5421</v>
      </c>
      <c r="P3696" s="36" t="s">
        <v>5422</v>
      </c>
      <c r="Q3696" s="36" t="s">
        <v>5423</v>
      </c>
    </row>
    <row r="3697" spans="1:17">
      <c r="A3697" s="36" t="s">
        <v>11707</v>
      </c>
      <c r="B3697" s="36" t="str">
        <f t="shared" si="285"/>
        <v>_11328</v>
      </c>
      <c r="C3697" s="36" t="s">
        <v>5439</v>
      </c>
      <c r="D3697" s="36" t="s">
        <v>4903</v>
      </c>
      <c r="E3697" s="36" t="str">
        <f t="shared" si="286"/>
        <v>_SCHOL</v>
      </c>
      <c r="F3697" s="36" t="s">
        <v>4904</v>
      </c>
      <c r="G3697" s="36" t="s">
        <v>5416</v>
      </c>
      <c r="H3697" s="36" t="str">
        <f t="shared" si="287"/>
        <v>_SCEDU</v>
      </c>
      <c r="I3697" s="36" t="s">
        <v>5417</v>
      </c>
      <c r="J3697" s="36" t="s">
        <v>5418</v>
      </c>
      <c r="K3697" s="36" t="str">
        <f t="shared" si="288"/>
        <v>_EAEDU</v>
      </c>
      <c r="L3697" s="36" t="s">
        <v>5419</v>
      </c>
      <c r="M3697" s="36" t="s">
        <v>5420</v>
      </c>
      <c r="N3697" s="36" t="str">
        <f t="shared" si="289"/>
        <v>_EA1AO</v>
      </c>
      <c r="O3697" s="36" t="s">
        <v>5421</v>
      </c>
      <c r="P3697" s="36" t="s">
        <v>5422</v>
      </c>
      <c r="Q3697" s="36" t="s">
        <v>5423</v>
      </c>
    </row>
    <row r="3698" spans="1:17">
      <c r="A3698" s="36" t="s">
        <v>11708</v>
      </c>
      <c r="B3698" s="36" t="str">
        <f t="shared" si="285"/>
        <v>_11381</v>
      </c>
      <c r="C3698" s="36" t="s">
        <v>5440</v>
      </c>
      <c r="D3698" s="36" t="s">
        <v>4903</v>
      </c>
      <c r="E3698" s="36" t="str">
        <f t="shared" si="286"/>
        <v>_SCHOL</v>
      </c>
      <c r="F3698" s="36" t="s">
        <v>4904</v>
      </c>
      <c r="G3698" s="36" t="s">
        <v>5416</v>
      </c>
      <c r="H3698" s="36" t="str">
        <f t="shared" si="287"/>
        <v>_SCEDU</v>
      </c>
      <c r="I3698" s="36" t="s">
        <v>5417</v>
      </c>
      <c r="J3698" s="36" t="s">
        <v>5418</v>
      </c>
      <c r="K3698" s="36" t="str">
        <f t="shared" si="288"/>
        <v>_EAEDU</v>
      </c>
      <c r="L3698" s="36" t="s">
        <v>5419</v>
      </c>
      <c r="M3698" s="36" t="s">
        <v>5420</v>
      </c>
      <c r="N3698" s="36" t="str">
        <f t="shared" si="289"/>
        <v>_EA1AO</v>
      </c>
      <c r="O3698" s="36" t="s">
        <v>5421</v>
      </c>
      <c r="P3698" s="36" t="s">
        <v>5422</v>
      </c>
      <c r="Q3698" s="36" t="s">
        <v>5423</v>
      </c>
    </row>
    <row r="3699" spans="1:17">
      <c r="A3699" s="36" t="s">
        <v>11709</v>
      </c>
      <c r="B3699" s="36" t="str">
        <f t="shared" si="285"/>
        <v>_11270</v>
      </c>
      <c r="C3699" s="36" t="s">
        <v>5445</v>
      </c>
      <c r="D3699" s="36" t="s">
        <v>4903</v>
      </c>
      <c r="E3699" s="36" t="str">
        <f t="shared" si="286"/>
        <v>_SCHOL</v>
      </c>
      <c r="F3699" s="36" t="s">
        <v>4904</v>
      </c>
      <c r="G3699" s="36" t="s">
        <v>5416</v>
      </c>
      <c r="H3699" s="36" t="str">
        <f t="shared" si="287"/>
        <v>_SCEDU</v>
      </c>
      <c r="I3699" s="36" t="s">
        <v>5417</v>
      </c>
      <c r="J3699" s="36" t="s">
        <v>5418</v>
      </c>
      <c r="K3699" s="36" t="str">
        <f t="shared" si="288"/>
        <v>_EAEDU</v>
      </c>
      <c r="L3699" s="36" t="s">
        <v>5419</v>
      </c>
      <c r="M3699" s="36" t="s">
        <v>5441</v>
      </c>
      <c r="N3699" s="36" t="str">
        <f t="shared" si="289"/>
        <v>_EA1AP</v>
      </c>
      <c r="O3699" s="36" t="s">
        <v>5442</v>
      </c>
      <c r="P3699" s="36" t="s">
        <v>5443</v>
      </c>
      <c r="Q3699" s="36" t="s">
        <v>5444</v>
      </c>
    </row>
    <row r="3700" spans="1:17">
      <c r="A3700" s="36" t="s">
        <v>11710</v>
      </c>
      <c r="B3700" s="36" t="str">
        <f t="shared" si="285"/>
        <v>_11271</v>
      </c>
      <c r="C3700" s="36" t="s">
        <v>5446</v>
      </c>
      <c r="D3700" s="36" t="s">
        <v>4903</v>
      </c>
      <c r="E3700" s="36" t="str">
        <f t="shared" si="286"/>
        <v>_SCHOL</v>
      </c>
      <c r="F3700" s="36" t="s">
        <v>4904</v>
      </c>
      <c r="G3700" s="36" t="s">
        <v>5416</v>
      </c>
      <c r="H3700" s="36" t="str">
        <f t="shared" si="287"/>
        <v>_SCEDU</v>
      </c>
      <c r="I3700" s="36" t="s">
        <v>5417</v>
      </c>
      <c r="J3700" s="36" t="s">
        <v>5418</v>
      </c>
      <c r="K3700" s="36" t="str">
        <f t="shared" si="288"/>
        <v>_EAEDU</v>
      </c>
      <c r="L3700" s="36" t="s">
        <v>5419</v>
      </c>
      <c r="M3700" s="36" t="s">
        <v>5441</v>
      </c>
      <c r="N3700" s="36" t="str">
        <f t="shared" si="289"/>
        <v>_EA1AP</v>
      </c>
      <c r="O3700" s="36" t="s">
        <v>5442</v>
      </c>
      <c r="P3700" s="36" t="s">
        <v>5443</v>
      </c>
      <c r="Q3700" s="36" t="s">
        <v>5444</v>
      </c>
    </row>
    <row r="3701" spans="1:17">
      <c r="A3701" s="36" t="s">
        <v>11711</v>
      </c>
      <c r="B3701" s="36" t="str">
        <f t="shared" si="285"/>
        <v>_11285</v>
      </c>
      <c r="C3701" s="36" t="s">
        <v>5447</v>
      </c>
      <c r="D3701" s="36" t="s">
        <v>4903</v>
      </c>
      <c r="E3701" s="36" t="str">
        <f t="shared" si="286"/>
        <v>_SCHOL</v>
      </c>
      <c r="F3701" s="36" t="s">
        <v>4904</v>
      </c>
      <c r="G3701" s="36" t="s">
        <v>5416</v>
      </c>
      <c r="H3701" s="36" t="str">
        <f t="shared" si="287"/>
        <v>_SCEDU</v>
      </c>
      <c r="I3701" s="36" t="s">
        <v>5417</v>
      </c>
      <c r="J3701" s="36" t="s">
        <v>5418</v>
      </c>
      <c r="K3701" s="36" t="str">
        <f t="shared" si="288"/>
        <v>_EAEDU</v>
      </c>
      <c r="L3701" s="36" t="s">
        <v>5419</v>
      </c>
      <c r="M3701" s="36" t="s">
        <v>5441</v>
      </c>
      <c r="N3701" s="36" t="str">
        <f t="shared" si="289"/>
        <v>_EA1AP</v>
      </c>
      <c r="O3701" s="36" t="s">
        <v>5442</v>
      </c>
      <c r="P3701" s="36" t="s">
        <v>5443</v>
      </c>
      <c r="Q3701" s="36" t="s">
        <v>5444</v>
      </c>
    </row>
    <row r="3702" spans="1:17">
      <c r="A3702" s="36" t="s">
        <v>11712</v>
      </c>
      <c r="B3702" s="36" t="str">
        <f t="shared" si="285"/>
        <v>_11311</v>
      </c>
      <c r="C3702" s="36" t="s">
        <v>5448</v>
      </c>
      <c r="D3702" s="36" t="s">
        <v>4903</v>
      </c>
      <c r="E3702" s="36" t="str">
        <f t="shared" si="286"/>
        <v>_SCHOL</v>
      </c>
      <c r="F3702" s="36" t="s">
        <v>4904</v>
      </c>
      <c r="G3702" s="36" t="s">
        <v>5416</v>
      </c>
      <c r="H3702" s="36" t="str">
        <f t="shared" si="287"/>
        <v>_SCEDU</v>
      </c>
      <c r="I3702" s="36" t="s">
        <v>5417</v>
      </c>
      <c r="J3702" s="36" t="s">
        <v>5418</v>
      </c>
      <c r="K3702" s="36" t="str">
        <f t="shared" si="288"/>
        <v>_EAEDU</v>
      </c>
      <c r="L3702" s="36" t="s">
        <v>5419</v>
      </c>
      <c r="M3702" s="36" t="s">
        <v>5441</v>
      </c>
      <c r="N3702" s="36" t="str">
        <f t="shared" si="289"/>
        <v>_EA1AP</v>
      </c>
      <c r="O3702" s="36" t="s">
        <v>5442</v>
      </c>
      <c r="P3702" s="36" t="s">
        <v>5443</v>
      </c>
      <c r="Q3702" s="36" t="s">
        <v>5444</v>
      </c>
    </row>
    <row r="3703" spans="1:17">
      <c r="A3703" s="36" t="s">
        <v>11713</v>
      </c>
      <c r="B3703" s="36" t="str">
        <f t="shared" si="285"/>
        <v>_11312</v>
      </c>
      <c r="C3703" s="36" t="s">
        <v>5449</v>
      </c>
      <c r="D3703" s="36" t="s">
        <v>4903</v>
      </c>
      <c r="E3703" s="36" t="str">
        <f t="shared" si="286"/>
        <v>_SCHOL</v>
      </c>
      <c r="F3703" s="36" t="s">
        <v>4904</v>
      </c>
      <c r="G3703" s="36" t="s">
        <v>5416</v>
      </c>
      <c r="H3703" s="36" t="str">
        <f t="shared" si="287"/>
        <v>_SCEDU</v>
      </c>
      <c r="I3703" s="36" t="s">
        <v>5417</v>
      </c>
      <c r="J3703" s="36" t="s">
        <v>5418</v>
      </c>
      <c r="K3703" s="36" t="str">
        <f t="shared" si="288"/>
        <v>_EAEDU</v>
      </c>
      <c r="L3703" s="36" t="s">
        <v>5419</v>
      </c>
      <c r="M3703" s="36" t="s">
        <v>5441</v>
      </c>
      <c r="N3703" s="36" t="str">
        <f t="shared" si="289"/>
        <v>_EA1AP</v>
      </c>
      <c r="O3703" s="36" t="s">
        <v>5442</v>
      </c>
      <c r="P3703" s="36" t="s">
        <v>5443</v>
      </c>
      <c r="Q3703" s="36" t="s">
        <v>5444</v>
      </c>
    </row>
    <row r="3704" spans="1:17">
      <c r="A3704" s="36" t="s">
        <v>11714</v>
      </c>
      <c r="B3704" s="36" t="str">
        <f t="shared" si="285"/>
        <v>_11360</v>
      </c>
      <c r="C3704" s="36" t="s">
        <v>5450</v>
      </c>
      <c r="D3704" s="36" t="s">
        <v>4903</v>
      </c>
      <c r="E3704" s="36" t="str">
        <f t="shared" si="286"/>
        <v>_SCHOL</v>
      </c>
      <c r="F3704" s="36" t="s">
        <v>4904</v>
      </c>
      <c r="G3704" s="36" t="s">
        <v>5416</v>
      </c>
      <c r="H3704" s="36" t="str">
        <f t="shared" si="287"/>
        <v>_SCEDU</v>
      </c>
      <c r="I3704" s="36" t="s">
        <v>5417</v>
      </c>
      <c r="J3704" s="36" t="s">
        <v>5418</v>
      </c>
      <c r="K3704" s="36" t="str">
        <f t="shared" si="288"/>
        <v>_EAEDU</v>
      </c>
      <c r="L3704" s="36" t="s">
        <v>5419</v>
      </c>
      <c r="M3704" s="36" t="s">
        <v>5441</v>
      </c>
      <c r="N3704" s="36" t="str">
        <f t="shared" si="289"/>
        <v>_EA1AP</v>
      </c>
      <c r="O3704" s="36" t="s">
        <v>5442</v>
      </c>
      <c r="P3704" s="36" t="s">
        <v>5443</v>
      </c>
      <c r="Q3704" s="36" t="s">
        <v>5444</v>
      </c>
    </row>
    <row r="3705" spans="1:17">
      <c r="A3705" s="36" t="s">
        <v>11715</v>
      </c>
      <c r="B3705" s="36" t="str">
        <f t="shared" si="285"/>
        <v>_11361</v>
      </c>
      <c r="C3705" s="36" t="s">
        <v>11716</v>
      </c>
      <c r="D3705" s="36" t="s">
        <v>4903</v>
      </c>
      <c r="E3705" s="36" t="str">
        <f t="shared" si="286"/>
        <v>_SCHOL</v>
      </c>
      <c r="F3705" s="36" t="s">
        <v>4904</v>
      </c>
      <c r="G3705" s="36" t="s">
        <v>5416</v>
      </c>
      <c r="H3705" s="36" t="str">
        <f t="shared" si="287"/>
        <v>_SCEDU</v>
      </c>
      <c r="I3705" s="36" t="s">
        <v>5417</v>
      </c>
      <c r="J3705" s="36" t="s">
        <v>5418</v>
      </c>
      <c r="K3705" s="36" t="str">
        <f t="shared" si="288"/>
        <v>_EAEDU</v>
      </c>
      <c r="L3705" s="36" t="s">
        <v>5419</v>
      </c>
      <c r="M3705" s="36" t="s">
        <v>5441</v>
      </c>
      <c r="N3705" s="36" t="str">
        <f t="shared" si="289"/>
        <v>_EA1AP</v>
      </c>
      <c r="O3705" s="36" t="s">
        <v>5442</v>
      </c>
      <c r="P3705" s="36" t="s">
        <v>5443</v>
      </c>
      <c r="Q3705" s="36" t="s">
        <v>5444</v>
      </c>
    </row>
    <row r="3706" spans="1:17">
      <c r="A3706" s="36" t="s">
        <v>11717</v>
      </c>
      <c r="B3706" s="36" t="str">
        <f t="shared" si="285"/>
        <v>_11362</v>
      </c>
      <c r="C3706" s="36" t="s">
        <v>11718</v>
      </c>
      <c r="D3706" s="36" t="s">
        <v>4903</v>
      </c>
      <c r="E3706" s="36" t="str">
        <f t="shared" si="286"/>
        <v>_SCHOL</v>
      </c>
      <c r="F3706" s="36" t="s">
        <v>4904</v>
      </c>
      <c r="G3706" s="36" t="s">
        <v>5416</v>
      </c>
      <c r="H3706" s="36" t="str">
        <f t="shared" si="287"/>
        <v>_SCEDU</v>
      </c>
      <c r="I3706" s="36" t="s">
        <v>5417</v>
      </c>
      <c r="J3706" s="36" t="s">
        <v>5418</v>
      </c>
      <c r="K3706" s="36" t="str">
        <f t="shared" si="288"/>
        <v>_EAEDU</v>
      </c>
      <c r="L3706" s="36" t="s">
        <v>5419</v>
      </c>
      <c r="M3706" s="36" t="s">
        <v>5441</v>
      </c>
      <c r="N3706" s="36" t="str">
        <f t="shared" si="289"/>
        <v>_EA1AP</v>
      </c>
      <c r="O3706" s="36" t="s">
        <v>5442</v>
      </c>
      <c r="P3706" s="36" t="s">
        <v>5443</v>
      </c>
      <c r="Q3706" s="36" t="s">
        <v>5444</v>
      </c>
    </row>
    <row r="3707" spans="1:17">
      <c r="A3707" s="36" t="s">
        <v>11719</v>
      </c>
      <c r="B3707" s="36" t="str">
        <f t="shared" si="285"/>
        <v>_11364</v>
      </c>
      <c r="C3707" s="36" t="s">
        <v>11720</v>
      </c>
      <c r="D3707" s="36" t="s">
        <v>4903</v>
      </c>
      <c r="E3707" s="36" t="str">
        <f t="shared" si="286"/>
        <v>_SCHOL</v>
      </c>
      <c r="F3707" s="36" t="s">
        <v>4904</v>
      </c>
      <c r="G3707" s="36" t="s">
        <v>5416</v>
      </c>
      <c r="H3707" s="36" t="str">
        <f t="shared" si="287"/>
        <v>_SCEDU</v>
      </c>
      <c r="I3707" s="36" t="s">
        <v>5417</v>
      </c>
      <c r="J3707" s="36" t="s">
        <v>5418</v>
      </c>
      <c r="K3707" s="36" t="str">
        <f t="shared" si="288"/>
        <v>_EAEDU</v>
      </c>
      <c r="L3707" s="36" t="s">
        <v>5419</v>
      </c>
      <c r="M3707" s="36" t="s">
        <v>5441</v>
      </c>
      <c r="N3707" s="36" t="str">
        <f t="shared" si="289"/>
        <v>_EA1AP</v>
      </c>
      <c r="O3707" s="36" t="s">
        <v>5442</v>
      </c>
      <c r="P3707" s="36" t="s">
        <v>5443</v>
      </c>
      <c r="Q3707" s="36" t="s">
        <v>5444</v>
      </c>
    </row>
    <row r="3708" spans="1:17">
      <c r="A3708" s="36" t="s">
        <v>11721</v>
      </c>
      <c r="B3708" s="36" t="str">
        <f t="shared" si="285"/>
        <v>_11367</v>
      </c>
      <c r="C3708" s="36" t="s">
        <v>11722</v>
      </c>
      <c r="D3708" s="36" t="s">
        <v>4903</v>
      </c>
      <c r="E3708" s="36" t="str">
        <f t="shared" si="286"/>
        <v>_SCHOL</v>
      </c>
      <c r="F3708" s="36" t="s">
        <v>4904</v>
      </c>
      <c r="G3708" s="36" t="s">
        <v>5416</v>
      </c>
      <c r="H3708" s="36" t="str">
        <f t="shared" si="287"/>
        <v>_SCEDU</v>
      </c>
      <c r="I3708" s="36" t="s">
        <v>5417</v>
      </c>
      <c r="J3708" s="36" t="s">
        <v>5418</v>
      </c>
      <c r="K3708" s="36" t="str">
        <f t="shared" si="288"/>
        <v>_EAEDU</v>
      </c>
      <c r="L3708" s="36" t="s">
        <v>5419</v>
      </c>
      <c r="M3708" s="36" t="s">
        <v>5441</v>
      </c>
      <c r="N3708" s="36" t="str">
        <f t="shared" si="289"/>
        <v>_EA1AP</v>
      </c>
      <c r="O3708" s="36" t="s">
        <v>5442</v>
      </c>
      <c r="P3708" s="36" t="s">
        <v>5443</v>
      </c>
      <c r="Q3708" s="36" t="s">
        <v>5444</v>
      </c>
    </row>
    <row r="3709" spans="1:17">
      <c r="A3709" s="36" t="s">
        <v>11723</v>
      </c>
      <c r="B3709" s="36" t="str">
        <f t="shared" si="285"/>
        <v>_11369</v>
      </c>
      <c r="C3709" s="36" t="s">
        <v>5451</v>
      </c>
      <c r="D3709" s="36" t="s">
        <v>4903</v>
      </c>
      <c r="E3709" s="36" t="str">
        <f t="shared" si="286"/>
        <v>_SCHOL</v>
      </c>
      <c r="F3709" s="36" t="s">
        <v>4904</v>
      </c>
      <c r="G3709" s="36" t="s">
        <v>5416</v>
      </c>
      <c r="H3709" s="36" t="str">
        <f t="shared" si="287"/>
        <v>_SCEDU</v>
      </c>
      <c r="I3709" s="36" t="s">
        <v>5417</v>
      </c>
      <c r="J3709" s="36" t="s">
        <v>5418</v>
      </c>
      <c r="K3709" s="36" t="str">
        <f t="shared" si="288"/>
        <v>_EAEDU</v>
      </c>
      <c r="L3709" s="36" t="s">
        <v>5419</v>
      </c>
      <c r="M3709" s="36" t="s">
        <v>5441</v>
      </c>
      <c r="N3709" s="36" t="str">
        <f t="shared" si="289"/>
        <v>_EA1AP</v>
      </c>
      <c r="O3709" s="36" t="s">
        <v>5442</v>
      </c>
      <c r="P3709" s="36" t="s">
        <v>5443</v>
      </c>
      <c r="Q3709" s="36" t="s">
        <v>5444</v>
      </c>
    </row>
    <row r="3710" spans="1:17">
      <c r="A3710" s="36" t="s">
        <v>11724</v>
      </c>
      <c r="B3710" s="36" t="str">
        <f t="shared" si="285"/>
        <v>_11370</v>
      </c>
      <c r="C3710" s="36" t="s">
        <v>5452</v>
      </c>
      <c r="D3710" s="36" t="s">
        <v>4903</v>
      </c>
      <c r="E3710" s="36" t="str">
        <f t="shared" si="286"/>
        <v>_SCHOL</v>
      </c>
      <c r="F3710" s="36" t="s">
        <v>4904</v>
      </c>
      <c r="G3710" s="36" t="s">
        <v>5416</v>
      </c>
      <c r="H3710" s="36" t="str">
        <f t="shared" si="287"/>
        <v>_SCEDU</v>
      </c>
      <c r="I3710" s="36" t="s">
        <v>5417</v>
      </c>
      <c r="J3710" s="36" t="s">
        <v>5418</v>
      </c>
      <c r="K3710" s="36" t="str">
        <f t="shared" si="288"/>
        <v>_EAEDU</v>
      </c>
      <c r="L3710" s="36" t="s">
        <v>5419</v>
      </c>
      <c r="M3710" s="36" t="s">
        <v>5441</v>
      </c>
      <c r="N3710" s="36" t="str">
        <f t="shared" si="289"/>
        <v>_EA1AP</v>
      </c>
      <c r="O3710" s="36" t="s">
        <v>5442</v>
      </c>
      <c r="P3710" s="36" t="s">
        <v>5443</v>
      </c>
      <c r="Q3710" s="36" t="s">
        <v>5444</v>
      </c>
    </row>
    <row r="3711" spans="1:17">
      <c r="A3711" s="36" t="s">
        <v>11725</v>
      </c>
      <c r="B3711" s="36" t="str">
        <f t="shared" si="285"/>
        <v>_11240</v>
      </c>
      <c r="C3711" s="36" t="s">
        <v>5457</v>
      </c>
      <c r="D3711" s="36" t="s">
        <v>4903</v>
      </c>
      <c r="E3711" s="36" t="str">
        <f t="shared" si="286"/>
        <v>_SCHOL</v>
      </c>
      <c r="F3711" s="36" t="s">
        <v>4904</v>
      </c>
      <c r="G3711" s="36" t="s">
        <v>5416</v>
      </c>
      <c r="H3711" s="36" t="str">
        <f t="shared" si="287"/>
        <v>_SCEDU</v>
      </c>
      <c r="I3711" s="36" t="s">
        <v>5417</v>
      </c>
      <c r="J3711" s="36" t="s">
        <v>5418</v>
      </c>
      <c r="K3711" s="36" t="str">
        <f t="shared" si="288"/>
        <v>_EAEDU</v>
      </c>
      <c r="L3711" s="36" t="s">
        <v>5419</v>
      </c>
      <c r="M3711" s="36" t="s">
        <v>5453</v>
      </c>
      <c r="N3711" s="36" t="str">
        <f t="shared" si="289"/>
        <v>_EA1DO</v>
      </c>
      <c r="O3711" s="36" t="s">
        <v>5454</v>
      </c>
      <c r="P3711" s="36" t="s">
        <v>5455</v>
      </c>
      <c r="Q3711" s="36" t="s">
        <v>5456</v>
      </c>
    </row>
    <row r="3712" spans="1:17">
      <c r="A3712" s="36" t="s">
        <v>11726</v>
      </c>
      <c r="B3712" s="36" t="str">
        <f t="shared" si="285"/>
        <v>_11241</v>
      </c>
      <c r="C3712" s="36" t="s">
        <v>5458</v>
      </c>
      <c r="D3712" s="36" t="s">
        <v>4903</v>
      </c>
      <c r="E3712" s="36" t="str">
        <f t="shared" si="286"/>
        <v>_SCHOL</v>
      </c>
      <c r="F3712" s="36" t="s">
        <v>4904</v>
      </c>
      <c r="G3712" s="36" t="s">
        <v>5416</v>
      </c>
      <c r="H3712" s="36" t="str">
        <f t="shared" si="287"/>
        <v>_SCEDU</v>
      </c>
      <c r="I3712" s="36" t="s">
        <v>5417</v>
      </c>
      <c r="J3712" s="36" t="s">
        <v>5418</v>
      </c>
      <c r="K3712" s="36" t="str">
        <f t="shared" si="288"/>
        <v>_EAEDU</v>
      </c>
      <c r="L3712" s="36" t="s">
        <v>5419</v>
      </c>
      <c r="M3712" s="36" t="s">
        <v>5453</v>
      </c>
      <c r="N3712" s="36" t="str">
        <f t="shared" si="289"/>
        <v>_EA1DO</v>
      </c>
      <c r="O3712" s="36" t="s">
        <v>5454</v>
      </c>
      <c r="P3712" s="36" t="s">
        <v>5455</v>
      </c>
      <c r="Q3712" s="36" t="s">
        <v>5456</v>
      </c>
    </row>
    <row r="3713" spans="1:17">
      <c r="A3713" s="36" t="s">
        <v>11727</v>
      </c>
      <c r="B3713" s="36" t="str">
        <f t="shared" si="285"/>
        <v>_11242</v>
      </c>
      <c r="C3713" s="36" t="s">
        <v>5459</v>
      </c>
      <c r="D3713" s="36" t="s">
        <v>4903</v>
      </c>
      <c r="E3713" s="36" t="str">
        <f t="shared" si="286"/>
        <v>_SCHOL</v>
      </c>
      <c r="F3713" s="36" t="s">
        <v>4904</v>
      </c>
      <c r="G3713" s="36" t="s">
        <v>5416</v>
      </c>
      <c r="H3713" s="36" t="str">
        <f t="shared" si="287"/>
        <v>_SCEDU</v>
      </c>
      <c r="I3713" s="36" t="s">
        <v>5417</v>
      </c>
      <c r="J3713" s="36" t="s">
        <v>5418</v>
      </c>
      <c r="K3713" s="36" t="str">
        <f t="shared" si="288"/>
        <v>_EAEDU</v>
      </c>
      <c r="L3713" s="36" t="s">
        <v>5419</v>
      </c>
      <c r="M3713" s="36" t="s">
        <v>5453</v>
      </c>
      <c r="N3713" s="36" t="str">
        <f t="shared" si="289"/>
        <v>_EA1DO</v>
      </c>
      <c r="O3713" s="36" t="s">
        <v>5454</v>
      </c>
      <c r="P3713" s="36" t="s">
        <v>5455</v>
      </c>
      <c r="Q3713" s="36" t="s">
        <v>5456</v>
      </c>
    </row>
    <row r="3714" spans="1:17">
      <c r="A3714" s="36" t="s">
        <v>11728</v>
      </c>
      <c r="B3714" s="36" t="str">
        <f t="shared" si="285"/>
        <v>_11243</v>
      </c>
      <c r="C3714" s="36" t="s">
        <v>5460</v>
      </c>
      <c r="D3714" s="36" t="s">
        <v>4903</v>
      </c>
      <c r="E3714" s="36" t="str">
        <f t="shared" si="286"/>
        <v>_SCHOL</v>
      </c>
      <c r="F3714" s="36" t="s">
        <v>4904</v>
      </c>
      <c r="G3714" s="36" t="s">
        <v>5416</v>
      </c>
      <c r="H3714" s="36" t="str">
        <f t="shared" si="287"/>
        <v>_SCEDU</v>
      </c>
      <c r="I3714" s="36" t="s">
        <v>5417</v>
      </c>
      <c r="J3714" s="36" t="s">
        <v>5418</v>
      </c>
      <c r="K3714" s="36" t="str">
        <f t="shared" si="288"/>
        <v>_EAEDU</v>
      </c>
      <c r="L3714" s="36" t="s">
        <v>5419</v>
      </c>
      <c r="M3714" s="36" t="s">
        <v>5453</v>
      </c>
      <c r="N3714" s="36" t="str">
        <f t="shared" si="289"/>
        <v>_EA1DO</v>
      </c>
      <c r="O3714" s="36" t="s">
        <v>5454</v>
      </c>
      <c r="P3714" s="36" t="s">
        <v>5455</v>
      </c>
      <c r="Q3714" s="36" t="s">
        <v>5456</v>
      </c>
    </row>
    <row r="3715" spans="1:17">
      <c r="A3715" s="36" t="s">
        <v>11729</v>
      </c>
      <c r="B3715" s="36" t="str">
        <f t="shared" si="285"/>
        <v>_11244</v>
      </c>
      <c r="C3715" s="36" t="s">
        <v>5461</v>
      </c>
      <c r="D3715" s="36" t="s">
        <v>4903</v>
      </c>
      <c r="E3715" s="36" t="str">
        <f t="shared" si="286"/>
        <v>_SCHOL</v>
      </c>
      <c r="F3715" s="36" t="s">
        <v>4904</v>
      </c>
      <c r="G3715" s="36" t="s">
        <v>5416</v>
      </c>
      <c r="H3715" s="36" t="str">
        <f t="shared" si="287"/>
        <v>_SCEDU</v>
      </c>
      <c r="I3715" s="36" t="s">
        <v>5417</v>
      </c>
      <c r="J3715" s="36" t="s">
        <v>5418</v>
      </c>
      <c r="K3715" s="36" t="str">
        <f t="shared" si="288"/>
        <v>_EAEDU</v>
      </c>
      <c r="L3715" s="36" t="s">
        <v>5419</v>
      </c>
      <c r="M3715" s="36" t="s">
        <v>5453</v>
      </c>
      <c r="N3715" s="36" t="str">
        <f t="shared" si="289"/>
        <v>_EA1DO</v>
      </c>
      <c r="O3715" s="36" t="s">
        <v>5454</v>
      </c>
      <c r="P3715" s="36" t="s">
        <v>5455</v>
      </c>
      <c r="Q3715" s="36" t="s">
        <v>5456</v>
      </c>
    </row>
    <row r="3716" spans="1:17">
      <c r="A3716" s="36" t="s">
        <v>11730</v>
      </c>
      <c r="B3716" s="36" t="str">
        <f t="shared" ref="B3716:B3779" si="290">"_"&amp;A3716</f>
        <v>_11247</v>
      </c>
      <c r="C3716" s="36" t="s">
        <v>5462</v>
      </c>
      <c r="D3716" s="36" t="s">
        <v>4903</v>
      </c>
      <c r="E3716" s="36" t="str">
        <f t="shared" ref="E3716:E3779" si="291">"_"&amp;D3716</f>
        <v>_SCHOL</v>
      </c>
      <c r="F3716" s="36" t="s">
        <v>4904</v>
      </c>
      <c r="G3716" s="36" t="s">
        <v>5416</v>
      </c>
      <c r="H3716" s="36" t="str">
        <f t="shared" ref="H3716:H3779" si="292">"_"&amp;G3716</f>
        <v>_SCEDU</v>
      </c>
      <c r="I3716" s="36" t="s">
        <v>5417</v>
      </c>
      <c r="J3716" s="36" t="s">
        <v>5418</v>
      </c>
      <c r="K3716" s="36" t="str">
        <f t="shared" ref="K3716:K3779" si="293">"_"&amp;J3716</f>
        <v>_EAEDU</v>
      </c>
      <c r="L3716" s="36" t="s">
        <v>5419</v>
      </c>
      <c r="M3716" s="36" t="s">
        <v>5453</v>
      </c>
      <c r="N3716" s="36" t="str">
        <f t="shared" ref="N3716:N3779" si="294">"_"&amp;M3716</f>
        <v>_EA1DO</v>
      </c>
      <c r="O3716" s="36" t="s">
        <v>5454</v>
      </c>
      <c r="P3716" s="36" t="s">
        <v>5455</v>
      </c>
      <c r="Q3716" s="36" t="s">
        <v>5456</v>
      </c>
    </row>
    <row r="3717" spans="1:17">
      <c r="A3717" s="36" t="s">
        <v>11731</v>
      </c>
      <c r="B3717" s="36" t="str">
        <f t="shared" si="290"/>
        <v>_11258</v>
      </c>
      <c r="C3717" s="36" t="s">
        <v>5463</v>
      </c>
      <c r="D3717" s="36" t="s">
        <v>4903</v>
      </c>
      <c r="E3717" s="36" t="str">
        <f t="shared" si="291"/>
        <v>_SCHOL</v>
      </c>
      <c r="F3717" s="36" t="s">
        <v>4904</v>
      </c>
      <c r="G3717" s="36" t="s">
        <v>5416</v>
      </c>
      <c r="H3717" s="36" t="str">
        <f t="shared" si="292"/>
        <v>_SCEDU</v>
      </c>
      <c r="I3717" s="36" t="s">
        <v>5417</v>
      </c>
      <c r="J3717" s="36" t="s">
        <v>5418</v>
      </c>
      <c r="K3717" s="36" t="str">
        <f t="shared" si="293"/>
        <v>_EAEDU</v>
      </c>
      <c r="L3717" s="36" t="s">
        <v>5419</v>
      </c>
      <c r="M3717" s="36" t="s">
        <v>5453</v>
      </c>
      <c r="N3717" s="36" t="str">
        <f t="shared" si="294"/>
        <v>_EA1DO</v>
      </c>
      <c r="O3717" s="36" t="s">
        <v>5454</v>
      </c>
      <c r="P3717" s="36" t="s">
        <v>5455</v>
      </c>
      <c r="Q3717" s="36" t="s">
        <v>5456</v>
      </c>
    </row>
    <row r="3718" spans="1:17">
      <c r="A3718" s="36" t="s">
        <v>11732</v>
      </c>
      <c r="B3718" s="36" t="str">
        <f t="shared" si="290"/>
        <v>_11387</v>
      </c>
      <c r="C3718" s="36" t="s">
        <v>5464</v>
      </c>
      <c r="D3718" s="36" t="s">
        <v>4903</v>
      </c>
      <c r="E3718" s="36" t="str">
        <f t="shared" si="291"/>
        <v>_SCHOL</v>
      </c>
      <c r="F3718" s="36" t="s">
        <v>4904</v>
      </c>
      <c r="G3718" s="36" t="s">
        <v>5416</v>
      </c>
      <c r="H3718" s="36" t="str">
        <f t="shared" si="292"/>
        <v>_SCEDU</v>
      </c>
      <c r="I3718" s="36" t="s">
        <v>5417</v>
      </c>
      <c r="J3718" s="36" t="s">
        <v>5418</v>
      </c>
      <c r="K3718" s="36" t="str">
        <f t="shared" si="293"/>
        <v>_EAEDU</v>
      </c>
      <c r="L3718" s="36" t="s">
        <v>5419</v>
      </c>
      <c r="M3718" s="36" t="s">
        <v>5453</v>
      </c>
      <c r="N3718" s="36" t="str">
        <f t="shared" si="294"/>
        <v>_EA1DO</v>
      </c>
      <c r="O3718" s="36" t="s">
        <v>5454</v>
      </c>
      <c r="P3718" s="36" t="s">
        <v>5455</v>
      </c>
      <c r="Q3718" s="36" t="s">
        <v>5456</v>
      </c>
    </row>
    <row r="3719" spans="1:17">
      <c r="A3719" s="36" t="s">
        <v>11733</v>
      </c>
      <c r="B3719" s="36" t="str">
        <f t="shared" si="290"/>
        <v>_11329</v>
      </c>
      <c r="C3719" s="36" t="s">
        <v>5469</v>
      </c>
      <c r="D3719" s="36" t="s">
        <v>4903</v>
      </c>
      <c r="E3719" s="36" t="str">
        <f t="shared" si="291"/>
        <v>_SCHOL</v>
      </c>
      <c r="F3719" s="36" t="s">
        <v>4904</v>
      </c>
      <c r="G3719" s="36" t="s">
        <v>5416</v>
      </c>
      <c r="H3719" s="36" t="str">
        <f t="shared" si="292"/>
        <v>_SCEDU</v>
      </c>
      <c r="I3719" s="36" t="s">
        <v>5417</v>
      </c>
      <c r="J3719" s="36" t="s">
        <v>5418</v>
      </c>
      <c r="K3719" s="36" t="str">
        <f t="shared" si="293"/>
        <v>_EAEDU</v>
      </c>
      <c r="L3719" s="36" t="s">
        <v>5419</v>
      </c>
      <c r="M3719" s="36" t="s">
        <v>5465</v>
      </c>
      <c r="N3719" s="36" t="str">
        <f t="shared" si="294"/>
        <v>_EA1DR</v>
      </c>
      <c r="O3719" s="36" t="s">
        <v>5466</v>
      </c>
      <c r="P3719" s="36" t="s">
        <v>5467</v>
      </c>
      <c r="Q3719" s="36" t="s">
        <v>5468</v>
      </c>
    </row>
    <row r="3720" spans="1:17">
      <c r="A3720" s="36" t="s">
        <v>11734</v>
      </c>
      <c r="B3720" s="36" t="str">
        <f t="shared" si="290"/>
        <v>_11331</v>
      </c>
      <c r="C3720" s="36" t="s">
        <v>5470</v>
      </c>
      <c r="D3720" s="36" t="s">
        <v>4903</v>
      </c>
      <c r="E3720" s="36" t="str">
        <f t="shared" si="291"/>
        <v>_SCHOL</v>
      </c>
      <c r="F3720" s="36" t="s">
        <v>4904</v>
      </c>
      <c r="G3720" s="36" t="s">
        <v>5416</v>
      </c>
      <c r="H3720" s="36" t="str">
        <f t="shared" si="292"/>
        <v>_SCEDU</v>
      </c>
      <c r="I3720" s="36" t="s">
        <v>5417</v>
      </c>
      <c r="J3720" s="36" t="s">
        <v>5418</v>
      </c>
      <c r="K3720" s="36" t="str">
        <f t="shared" si="293"/>
        <v>_EAEDU</v>
      </c>
      <c r="L3720" s="36" t="s">
        <v>5419</v>
      </c>
      <c r="M3720" s="36" t="s">
        <v>5465</v>
      </c>
      <c r="N3720" s="36" t="str">
        <f t="shared" si="294"/>
        <v>_EA1DR</v>
      </c>
      <c r="O3720" s="36" t="s">
        <v>5466</v>
      </c>
      <c r="P3720" s="36" t="s">
        <v>5467</v>
      </c>
      <c r="Q3720" s="36" t="s">
        <v>5468</v>
      </c>
    </row>
    <row r="3721" spans="1:17">
      <c r="A3721" s="36" t="s">
        <v>11735</v>
      </c>
      <c r="B3721" s="36" t="str">
        <f t="shared" si="290"/>
        <v>_11351</v>
      </c>
      <c r="C3721" s="36" t="s">
        <v>11736</v>
      </c>
      <c r="D3721" s="36" t="s">
        <v>4903</v>
      </c>
      <c r="E3721" s="36" t="str">
        <f t="shared" si="291"/>
        <v>_SCHOL</v>
      </c>
      <c r="F3721" s="36" t="s">
        <v>4904</v>
      </c>
      <c r="G3721" s="36" t="s">
        <v>5416</v>
      </c>
      <c r="H3721" s="36" t="str">
        <f t="shared" si="292"/>
        <v>_SCEDU</v>
      </c>
      <c r="I3721" s="36" t="s">
        <v>5417</v>
      </c>
      <c r="J3721" s="36" t="s">
        <v>5418</v>
      </c>
      <c r="K3721" s="36" t="str">
        <f t="shared" si="293"/>
        <v>_EAEDU</v>
      </c>
      <c r="L3721" s="36" t="s">
        <v>5419</v>
      </c>
      <c r="M3721" s="36" t="s">
        <v>5465</v>
      </c>
      <c r="N3721" s="36" t="str">
        <f t="shared" si="294"/>
        <v>_EA1DR</v>
      </c>
      <c r="O3721" s="36" t="s">
        <v>5466</v>
      </c>
      <c r="P3721" s="36" t="s">
        <v>5467</v>
      </c>
      <c r="Q3721" s="36" t="s">
        <v>5468</v>
      </c>
    </row>
    <row r="3722" spans="1:17">
      <c r="A3722" s="36" t="s">
        <v>11737</v>
      </c>
      <c r="B3722" s="36" t="str">
        <f t="shared" si="290"/>
        <v>_11345</v>
      </c>
      <c r="C3722" s="36" t="s">
        <v>11738</v>
      </c>
      <c r="D3722" s="36" t="s">
        <v>4903</v>
      </c>
      <c r="E3722" s="36" t="str">
        <f t="shared" si="291"/>
        <v>_SCHOL</v>
      </c>
      <c r="F3722" s="36" t="s">
        <v>4904</v>
      </c>
      <c r="G3722" s="36" t="s">
        <v>5416</v>
      </c>
      <c r="H3722" s="36" t="str">
        <f t="shared" si="292"/>
        <v>_SCEDU</v>
      </c>
      <c r="I3722" s="36" t="s">
        <v>5417</v>
      </c>
      <c r="J3722" s="36" t="s">
        <v>5418</v>
      </c>
      <c r="K3722" s="36" t="str">
        <f t="shared" si="293"/>
        <v>_EAEDU</v>
      </c>
      <c r="L3722" s="36" t="s">
        <v>5419</v>
      </c>
      <c r="M3722" s="36" t="s">
        <v>5471</v>
      </c>
      <c r="N3722" s="36" t="str">
        <f t="shared" si="294"/>
        <v>_EA1FS</v>
      </c>
      <c r="O3722" s="36" t="s">
        <v>5472</v>
      </c>
      <c r="P3722" s="36" t="s">
        <v>5473</v>
      </c>
      <c r="Q3722" s="36" t="s">
        <v>5474</v>
      </c>
    </row>
    <row r="3723" spans="1:17">
      <c r="A3723" s="36" t="s">
        <v>11739</v>
      </c>
      <c r="B3723" s="36" t="str">
        <f t="shared" si="290"/>
        <v>_11346</v>
      </c>
      <c r="C3723" s="36" t="s">
        <v>11740</v>
      </c>
      <c r="D3723" s="36" t="s">
        <v>4903</v>
      </c>
      <c r="E3723" s="36" t="str">
        <f t="shared" si="291"/>
        <v>_SCHOL</v>
      </c>
      <c r="F3723" s="36" t="s">
        <v>4904</v>
      </c>
      <c r="G3723" s="36" t="s">
        <v>5416</v>
      </c>
      <c r="H3723" s="36" t="str">
        <f t="shared" si="292"/>
        <v>_SCEDU</v>
      </c>
      <c r="I3723" s="36" t="s">
        <v>5417</v>
      </c>
      <c r="J3723" s="36" t="s">
        <v>5418</v>
      </c>
      <c r="K3723" s="36" t="str">
        <f t="shared" si="293"/>
        <v>_EAEDU</v>
      </c>
      <c r="L3723" s="36" t="s">
        <v>5419</v>
      </c>
      <c r="M3723" s="36" t="s">
        <v>5471</v>
      </c>
      <c r="N3723" s="36" t="str">
        <f t="shared" si="294"/>
        <v>_EA1FS</v>
      </c>
      <c r="O3723" s="36" t="s">
        <v>5472</v>
      </c>
      <c r="P3723" s="36" t="s">
        <v>5473</v>
      </c>
      <c r="Q3723" s="36" t="s">
        <v>5474</v>
      </c>
    </row>
    <row r="3724" spans="1:17">
      <c r="A3724" s="36" t="s">
        <v>11741</v>
      </c>
      <c r="B3724" s="36" t="str">
        <f t="shared" si="290"/>
        <v>_11347</v>
      </c>
      <c r="C3724" s="36" t="s">
        <v>11742</v>
      </c>
      <c r="D3724" s="36" t="s">
        <v>4903</v>
      </c>
      <c r="E3724" s="36" t="str">
        <f t="shared" si="291"/>
        <v>_SCHOL</v>
      </c>
      <c r="F3724" s="36" t="s">
        <v>4904</v>
      </c>
      <c r="G3724" s="36" t="s">
        <v>5416</v>
      </c>
      <c r="H3724" s="36" t="str">
        <f t="shared" si="292"/>
        <v>_SCEDU</v>
      </c>
      <c r="I3724" s="36" t="s">
        <v>5417</v>
      </c>
      <c r="J3724" s="36" t="s">
        <v>5418</v>
      </c>
      <c r="K3724" s="36" t="str">
        <f t="shared" si="293"/>
        <v>_EAEDU</v>
      </c>
      <c r="L3724" s="36" t="s">
        <v>5419</v>
      </c>
      <c r="M3724" s="36" t="s">
        <v>5471</v>
      </c>
      <c r="N3724" s="36" t="str">
        <f t="shared" si="294"/>
        <v>_EA1FS</v>
      </c>
      <c r="O3724" s="36" t="s">
        <v>5472</v>
      </c>
      <c r="P3724" s="36" t="s">
        <v>5473</v>
      </c>
      <c r="Q3724" s="36" t="s">
        <v>5474</v>
      </c>
    </row>
    <row r="3725" spans="1:17">
      <c r="A3725" s="36" t="s">
        <v>11743</v>
      </c>
      <c r="B3725" s="36" t="str">
        <f t="shared" si="290"/>
        <v>_11348</v>
      </c>
      <c r="C3725" s="36" t="s">
        <v>11744</v>
      </c>
      <c r="D3725" s="36" t="s">
        <v>4903</v>
      </c>
      <c r="E3725" s="36" t="str">
        <f t="shared" si="291"/>
        <v>_SCHOL</v>
      </c>
      <c r="F3725" s="36" t="s">
        <v>4904</v>
      </c>
      <c r="G3725" s="36" t="s">
        <v>5416</v>
      </c>
      <c r="H3725" s="36" t="str">
        <f t="shared" si="292"/>
        <v>_SCEDU</v>
      </c>
      <c r="I3725" s="36" t="s">
        <v>5417</v>
      </c>
      <c r="J3725" s="36" t="s">
        <v>5418</v>
      </c>
      <c r="K3725" s="36" t="str">
        <f t="shared" si="293"/>
        <v>_EAEDU</v>
      </c>
      <c r="L3725" s="36" t="s">
        <v>5419</v>
      </c>
      <c r="M3725" s="36" t="s">
        <v>5471</v>
      </c>
      <c r="N3725" s="36" t="str">
        <f t="shared" si="294"/>
        <v>_EA1FS</v>
      </c>
      <c r="O3725" s="36" t="s">
        <v>5472</v>
      </c>
      <c r="P3725" s="36" t="s">
        <v>5473</v>
      </c>
      <c r="Q3725" s="36" t="s">
        <v>5474</v>
      </c>
    </row>
    <row r="3726" spans="1:17">
      <c r="A3726" s="36" t="s">
        <v>11745</v>
      </c>
      <c r="B3726" s="36" t="str">
        <f t="shared" si="290"/>
        <v>_11349</v>
      </c>
      <c r="C3726" s="36" t="s">
        <v>11746</v>
      </c>
      <c r="D3726" s="36" t="s">
        <v>4903</v>
      </c>
      <c r="E3726" s="36" t="str">
        <f t="shared" si="291"/>
        <v>_SCHOL</v>
      </c>
      <c r="F3726" s="36" t="s">
        <v>4904</v>
      </c>
      <c r="G3726" s="36" t="s">
        <v>5416</v>
      </c>
      <c r="H3726" s="36" t="str">
        <f t="shared" si="292"/>
        <v>_SCEDU</v>
      </c>
      <c r="I3726" s="36" t="s">
        <v>5417</v>
      </c>
      <c r="J3726" s="36" t="s">
        <v>5418</v>
      </c>
      <c r="K3726" s="36" t="str">
        <f t="shared" si="293"/>
        <v>_EAEDU</v>
      </c>
      <c r="L3726" s="36" t="s">
        <v>5419</v>
      </c>
      <c r="M3726" s="36" t="s">
        <v>5471</v>
      </c>
      <c r="N3726" s="36" t="str">
        <f t="shared" si="294"/>
        <v>_EA1FS</v>
      </c>
      <c r="O3726" s="36" t="s">
        <v>5472</v>
      </c>
      <c r="P3726" s="36" t="s">
        <v>5473</v>
      </c>
      <c r="Q3726" s="36" t="s">
        <v>5474</v>
      </c>
    </row>
    <row r="3727" spans="1:17">
      <c r="A3727" s="36" t="s">
        <v>11747</v>
      </c>
      <c r="B3727" s="36" t="str">
        <f t="shared" si="290"/>
        <v>_11352</v>
      </c>
      <c r="C3727" s="36" t="s">
        <v>11748</v>
      </c>
      <c r="D3727" s="36" t="s">
        <v>4903</v>
      </c>
      <c r="E3727" s="36" t="str">
        <f t="shared" si="291"/>
        <v>_SCHOL</v>
      </c>
      <c r="F3727" s="36" t="s">
        <v>4904</v>
      </c>
      <c r="G3727" s="36" t="s">
        <v>5416</v>
      </c>
      <c r="H3727" s="36" t="str">
        <f t="shared" si="292"/>
        <v>_SCEDU</v>
      </c>
      <c r="I3727" s="36" t="s">
        <v>5417</v>
      </c>
      <c r="J3727" s="36" t="s">
        <v>5418</v>
      </c>
      <c r="K3727" s="36" t="str">
        <f t="shared" si="293"/>
        <v>_EAEDU</v>
      </c>
      <c r="L3727" s="36" t="s">
        <v>5419</v>
      </c>
      <c r="M3727" s="36" t="s">
        <v>5471</v>
      </c>
      <c r="N3727" s="36" t="str">
        <f t="shared" si="294"/>
        <v>_EA1FS</v>
      </c>
      <c r="O3727" s="36" t="s">
        <v>5472</v>
      </c>
      <c r="P3727" s="36" t="s">
        <v>5473</v>
      </c>
      <c r="Q3727" s="36" t="s">
        <v>5474</v>
      </c>
    </row>
    <row r="3728" spans="1:17">
      <c r="A3728" s="36" t="s">
        <v>11749</v>
      </c>
      <c r="B3728" s="36" t="str">
        <f t="shared" si="290"/>
        <v>_11354</v>
      </c>
      <c r="C3728" s="36" t="s">
        <v>11750</v>
      </c>
      <c r="D3728" s="36" t="s">
        <v>4903</v>
      </c>
      <c r="E3728" s="36" t="str">
        <f t="shared" si="291"/>
        <v>_SCHOL</v>
      </c>
      <c r="F3728" s="36" t="s">
        <v>4904</v>
      </c>
      <c r="G3728" s="36" t="s">
        <v>5416</v>
      </c>
      <c r="H3728" s="36" t="str">
        <f t="shared" si="292"/>
        <v>_SCEDU</v>
      </c>
      <c r="I3728" s="36" t="s">
        <v>5417</v>
      </c>
      <c r="J3728" s="36" t="s">
        <v>5418</v>
      </c>
      <c r="K3728" s="36" t="str">
        <f t="shared" si="293"/>
        <v>_EAEDU</v>
      </c>
      <c r="L3728" s="36" t="s">
        <v>5419</v>
      </c>
      <c r="M3728" s="36" t="s">
        <v>5471</v>
      </c>
      <c r="N3728" s="36" t="str">
        <f t="shared" si="294"/>
        <v>_EA1FS</v>
      </c>
      <c r="O3728" s="36" t="s">
        <v>5472</v>
      </c>
      <c r="P3728" s="36" t="s">
        <v>5473</v>
      </c>
      <c r="Q3728" s="36" t="s">
        <v>5474</v>
      </c>
    </row>
    <row r="3729" spans="1:17">
      <c r="A3729" s="36" t="s">
        <v>11751</v>
      </c>
      <c r="B3729" s="36" t="str">
        <f t="shared" si="290"/>
        <v>_11356</v>
      </c>
      <c r="C3729" s="36" t="s">
        <v>5475</v>
      </c>
      <c r="D3729" s="36" t="s">
        <v>4903</v>
      </c>
      <c r="E3729" s="36" t="str">
        <f t="shared" si="291"/>
        <v>_SCHOL</v>
      </c>
      <c r="F3729" s="36" t="s">
        <v>4904</v>
      </c>
      <c r="G3729" s="36" t="s">
        <v>5416</v>
      </c>
      <c r="H3729" s="36" t="str">
        <f t="shared" si="292"/>
        <v>_SCEDU</v>
      </c>
      <c r="I3729" s="36" t="s">
        <v>5417</v>
      </c>
      <c r="J3729" s="36" t="s">
        <v>5418</v>
      </c>
      <c r="K3729" s="36" t="str">
        <f t="shared" si="293"/>
        <v>_EAEDU</v>
      </c>
      <c r="L3729" s="36" t="s">
        <v>5419</v>
      </c>
      <c r="M3729" s="36" t="s">
        <v>5471</v>
      </c>
      <c r="N3729" s="36" t="str">
        <f t="shared" si="294"/>
        <v>_EA1FS</v>
      </c>
      <c r="O3729" s="36" t="s">
        <v>5472</v>
      </c>
      <c r="P3729" s="36" t="s">
        <v>5473</v>
      </c>
      <c r="Q3729" s="36" t="s">
        <v>5474</v>
      </c>
    </row>
    <row r="3730" spans="1:17">
      <c r="A3730" s="36" t="s">
        <v>11752</v>
      </c>
      <c r="B3730" s="36" t="str">
        <f t="shared" si="290"/>
        <v>_14155</v>
      </c>
      <c r="C3730" s="36" t="s">
        <v>5484</v>
      </c>
      <c r="D3730" s="36" t="s">
        <v>4903</v>
      </c>
      <c r="E3730" s="36" t="str">
        <f t="shared" si="291"/>
        <v>_SCHOL</v>
      </c>
      <c r="F3730" s="36" t="s">
        <v>4904</v>
      </c>
      <c r="G3730" s="36" t="s">
        <v>5476</v>
      </c>
      <c r="H3730" s="36" t="str">
        <f t="shared" si="292"/>
        <v>_SCHSW</v>
      </c>
      <c r="I3730" s="36" t="s">
        <v>5477</v>
      </c>
      <c r="J3730" s="36" t="s">
        <v>5478</v>
      </c>
      <c r="K3730" s="36" t="str">
        <f t="shared" si="293"/>
        <v>_CSDEP</v>
      </c>
      <c r="L3730" s="36" t="s">
        <v>5479</v>
      </c>
      <c r="M3730" s="36" t="s">
        <v>5480</v>
      </c>
      <c r="N3730" s="36" t="str">
        <f t="shared" si="294"/>
        <v>_CSDNS</v>
      </c>
      <c r="O3730" s="36" t="s">
        <v>5481</v>
      </c>
      <c r="P3730" s="36" t="s">
        <v>5482</v>
      </c>
      <c r="Q3730" s="36" t="s">
        <v>5483</v>
      </c>
    </row>
    <row r="3731" spans="1:17">
      <c r="A3731" s="36" t="s">
        <v>11753</v>
      </c>
      <c r="B3731" s="36" t="str">
        <f t="shared" si="290"/>
        <v>_14157</v>
      </c>
      <c r="C3731" s="36" t="s">
        <v>5485</v>
      </c>
      <c r="D3731" s="36" t="s">
        <v>4903</v>
      </c>
      <c r="E3731" s="36" t="str">
        <f t="shared" si="291"/>
        <v>_SCHOL</v>
      </c>
      <c r="F3731" s="36" t="s">
        <v>4904</v>
      </c>
      <c r="G3731" s="36" t="s">
        <v>5476</v>
      </c>
      <c r="H3731" s="36" t="str">
        <f t="shared" si="292"/>
        <v>_SCHSW</v>
      </c>
      <c r="I3731" s="36" t="s">
        <v>5477</v>
      </c>
      <c r="J3731" s="36" t="s">
        <v>5478</v>
      </c>
      <c r="K3731" s="36" t="str">
        <f t="shared" si="293"/>
        <v>_CSDEP</v>
      </c>
      <c r="L3731" s="36" t="s">
        <v>5479</v>
      </c>
      <c r="M3731" s="36" t="s">
        <v>5480</v>
      </c>
      <c r="N3731" s="36" t="str">
        <f t="shared" si="294"/>
        <v>_CSDNS</v>
      </c>
      <c r="O3731" s="36" t="s">
        <v>5481</v>
      </c>
      <c r="P3731" s="36" t="s">
        <v>5482</v>
      </c>
      <c r="Q3731" s="36" t="s">
        <v>5483</v>
      </c>
    </row>
    <row r="3732" spans="1:17">
      <c r="A3732" s="36" t="s">
        <v>11754</v>
      </c>
      <c r="B3732" s="36" t="str">
        <f t="shared" si="290"/>
        <v>_14160</v>
      </c>
      <c r="C3732" s="36" t="s">
        <v>5486</v>
      </c>
      <c r="D3732" s="36" t="s">
        <v>4903</v>
      </c>
      <c r="E3732" s="36" t="str">
        <f t="shared" si="291"/>
        <v>_SCHOL</v>
      </c>
      <c r="F3732" s="36" t="s">
        <v>4904</v>
      </c>
      <c r="G3732" s="36" t="s">
        <v>5476</v>
      </c>
      <c r="H3732" s="36" t="str">
        <f t="shared" si="292"/>
        <v>_SCHSW</v>
      </c>
      <c r="I3732" s="36" t="s">
        <v>5477</v>
      </c>
      <c r="J3732" s="36" t="s">
        <v>5478</v>
      </c>
      <c r="K3732" s="36" t="str">
        <f t="shared" si="293"/>
        <v>_CSDEP</v>
      </c>
      <c r="L3732" s="36" t="s">
        <v>5479</v>
      </c>
      <c r="M3732" s="36" t="s">
        <v>5480</v>
      </c>
      <c r="N3732" s="36" t="str">
        <f t="shared" si="294"/>
        <v>_CSDNS</v>
      </c>
      <c r="O3732" s="36" t="s">
        <v>5481</v>
      </c>
      <c r="P3732" s="36" t="s">
        <v>5482</v>
      </c>
      <c r="Q3732" s="36" t="s">
        <v>5483</v>
      </c>
    </row>
    <row r="3733" spans="1:17">
      <c r="A3733" s="36" t="s">
        <v>11755</v>
      </c>
      <c r="B3733" s="36" t="str">
        <f t="shared" si="290"/>
        <v>_14156</v>
      </c>
      <c r="C3733" s="36" t="s">
        <v>5491</v>
      </c>
      <c r="D3733" s="36" t="s">
        <v>4903</v>
      </c>
      <c r="E3733" s="36" t="str">
        <f t="shared" si="291"/>
        <v>_SCHOL</v>
      </c>
      <c r="F3733" s="36" t="s">
        <v>4904</v>
      </c>
      <c r="G3733" s="36" t="s">
        <v>5476</v>
      </c>
      <c r="H3733" s="36" t="str">
        <f t="shared" si="292"/>
        <v>_SCHSW</v>
      </c>
      <c r="I3733" s="36" t="s">
        <v>5477</v>
      </c>
      <c r="J3733" s="36" t="s">
        <v>5478</v>
      </c>
      <c r="K3733" s="36" t="str">
        <f t="shared" si="293"/>
        <v>_CSDEP</v>
      </c>
      <c r="L3733" s="36" t="s">
        <v>5479</v>
      </c>
      <c r="M3733" s="36" t="s">
        <v>5487</v>
      </c>
      <c r="N3733" s="36" t="str">
        <f t="shared" si="294"/>
        <v>_CSOPS</v>
      </c>
      <c r="O3733" s="36" t="s">
        <v>5488</v>
      </c>
      <c r="P3733" s="36" t="s">
        <v>5489</v>
      </c>
      <c r="Q3733" s="36" t="s">
        <v>5490</v>
      </c>
    </row>
    <row r="3734" spans="1:17">
      <c r="A3734" s="36" t="s">
        <v>11756</v>
      </c>
      <c r="B3734" s="36" t="str">
        <f t="shared" si="290"/>
        <v>_14166</v>
      </c>
      <c r="C3734" s="36" t="s">
        <v>5492</v>
      </c>
      <c r="D3734" s="36" t="s">
        <v>4903</v>
      </c>
      <c r="E3734" s="36" t="str">
        <f t="shared" si="291"/>
        <v>_SCHOL</v>
      </c>
      <c r="F3734" s="36" t="s">
        <v>4904</v>
      </c>
      <c r="G3734" s="36" t="s">
        <v>5476</v>
      </c>
      <c r="H3734" s="36" t="str">
        <f t="shared" si="292"/>
        <v>_SCHSW</v>
      </c>
      <c r="I3734" s="36" t="s">
        <v>5477</v>
      </c>
      <c r="J3734" s="36" t="s">
        <v>5478</v>
      </c>
      <c r="K3734" s="36" t="str">
        <f t="shared" si="293"/>
        <v>_CSDEP</v>
      </c>
      <c r="L3734" s="36" t="s">
        <v>5479</v>
      </c>
      <c r="M3734" s="36" t="s">
        <v>5487</v>
      </c>
      <c r="N3734" s="36" t="str">
        <f t="shared" si="294"/>
        <v>_CSOPS</v>
      </c>
      <c r="O3734" s="36" t="s">
        <v>5488</v>
      </c>
      <c r="P3734" s="36" t="s">
        <v>5489</v>
      </c>
      <c r="Q3734" s="36" t="s">
        <v>5490</v>
      </c>
    </row>
    <row r="3735" spans="1:17">
      <c r="A3735" s="36" t="s">
        <v>11757</v>
      </c>
      <c r="B3735" s="36" t="str">
        <f t="shared" si="290"/>
        <v>_14167</v>
      </c>
      <c r="C3735" s="36" t="s">
        <v>5493</v>
      </c>
      <c r="D3735" s="36" t="s">
        <v>4903</v>
      </c>
      <c r="E3735" s="36" t="str">
        <f t="shared" si="291"/>
        <v>_SCHOL</v>
      </c>
      <c r="F3735" s="36" t="s">
        <v>4904</v>
      </c>
      <c r="G3735" s="36" t="s">
        <v>5476</v>
      </c>
      <c r="H3735" s="36" t="str">
        <f t="shared" si="292"/>
        <v>_SCHSW</v>
      </c>
      <c r="I3735" s="36" t="s">
        <v>5477</v>
      </c>
      <c r="J3735" s="36" t="s">
        <v>5478</v>
      </c>
      <c r="K3735" s="36" t="str">
        <f t="shared" si="293"/>
        <v>_CSDEP</v>
      </c>
      <c r="L3735" s="36" t="s">
        <v>5479</v>
      </c>
      <c r="M3735" s="36" t="s">
        <v>5487</v>
      </c>
      <c r="N3735" s="36" t="str">
        <f t="shared" si="294"/>
        <v>_CSOPS</v>
      </c>
      <c r="O3735" s="36" t="s">
        <v>5488</v>
      </c>
      <c r="P3735" s="36" t="s">
        <v>5489</v>
      </c>
      <c r="Q3735" s="36" t="s">
        <v>5490</v>
      </c>
    </row>
    <row r="3736" spans="1:17">
      <c r="A3736" s="36" t="s">
        <v>11758</v>
      </c>
      <c r="B3736" s="36" t="str">
        <f t="shared" si="290"/>
        <v>_14168</v>
      </c>
      <c r="C3736" s="36" t="s">
        <v>5494</v>
      </c>
      <c r="D3736" s="36" t="s">
        <v>4903</v>
      </c>
      <c r="E3736" s="36" t="str">
        <f t="shared" si="291"/>
        <v>_SCHOL</v>
      </c>
      <c r="F3736" s="36" t="s">
        <v>4904</v>
      </c>
      <c r="G3736" s="36" t="s">
        <v>5476</v>
      </c>
      <c r="H3736" s="36" t="str">
        <f t="shared" si="292"/>
        <v>_SCHSW</v>
      </c>
      <c r="I3736" s="36" t="s">
        <v>5477</v>
      </c>
      <c r="J3736" s="36" t="s">
        <v>5478</v>
      </c>
      <c r="K3736" s="36" t="str">
        <f t="shared" si="293"/>
        <v>_CSDEP</v>
      </c>
      <c r="L3736" s="36" t="s">
        <v>5479</v>
      </c>
      <c r="M3736" s="36" t="s">
        <v>5487</v>
      </c>
      <c r="N3736" s="36" t="str">
        <f t="shared" si="294"/>
        <v>_CSOPS</v>
      </c>
      <c r="O3736" s="36" t="s">
        <v>5488</v>
      </c>
      <c r="P3736" s="36" t="s">
        <v>5489</v>
      </c>
      <c r="Q3736" s="36" t="s">
        <v>5490</v>
      </c>
    </row>
    <row r="3737" spans="1:17">
      <c r="A3737" s="36" t="s">
        <v>11759</v>
      </c>
      <c r="B3737" s="36" t="str">
        <f t="shared" si="290"/>
        <v>_14169</v>
      </c>
      <c r="C3737" s="36" t="s">
        <v>5495</v>
      </c>
      <c r="D3737" s="36" t="s">
        <v>4903</v>
      </c>
      <c r="E3737" s="36" t="str">
        <f t="shared" si="291"/>
        <v>_SCHOL</v>
      </c>
      <c r="F3737" s="36" t="s">
        <v>4904</v>
      </c>
      <c r="G3737" s="36" t="s">
        <v>5476</v>
      </c>
      <c r="H3737" s="36" t="str">
        <f t="shared" si="292"/>
        <v>_SCHSW</v>
      </c>
      <c r="I3737" s="36" t="s">
        <v>5477</v>
      </c>
      <c r="J3737" s="36" t="s">
        <v>5478</v>
      </c>
      <c r="K3737" s="36" t="str">
        <f t="shared" si="293"/>
        <v>_CSDEP</v>
      </c>
      <c r="L3737" s="36" t="s">
        <v>5479</v>
      </c>
      <c r="M3737" s="36" t="s">
        <v>5487</v>
      </c>
      <c r="N3737" s="36" t="str">
        <f t="shared" si="294"/>
        <v>_CSOPS</v>
      </c>
      <c r="O3737" s="36" t="s">
        <v>5488</v>
      </c>
      <c r="P3737" s="36" t="s">
        <v>5489</v>
      </c>
      <c r="Q3737" s="36" t="s">
        <v>5490</v>
      </c>
    </row>
    <row r="3738" spans="1:17">
      <c r="A3738" s="36" t="s">
        <v>11760</v>
      </c>
      <c r="B3738" s="36" t="str">
        <f t="shared" si="290"/>
        <v>_14170</v>
      </c>
      <c r="C3738" s="36" t="s">
        <v>5496</v>
      </c>
      <c r="D3738" s="36" t="s">
        <v>4903</v>
      </c>
      <c r="E3738" s="36" t="str">
        <f t="shared" si="291"/>
        <v>_SCHOL</v>
      </c>
      <c r="F3738" s="36" t="s">
        <v>4904</v>
      </c>
      <c r="G3738" s="36" t="s">
        <v>5476</v>
      </c>
      <c r="H3738" s="36" t="str">
        <f t="shared" si="292"/>
        <v>_SCHSW</v>
      </c>
      <c r="I3738" s="36" t="s">
        <v>5477</v>
      </c>
      <c r="J3738" s="36" t="s">
        <v>5478</v>
      </c>
      <c r="K3738" s="36" t="str">
        <f t="shared" si="293"/>
        <v>_CSDEP</v>
      </c>
      <c r="L3738" s="36" t="s">
        <v>5479</v>
      </c>
      <c r="M3738" s="36" t="s">
        <v>5487</v>
      </c>
      <c r="N3738" s="36" t="str">
        <f t="shared" si="294"/>
        <v>_CSOPS</v>
      </c>
      <c r="O3738" s="36" t="s">
        <v>5488</v>
      </c>
      <c r="P3738" s="36" t="s">
        <v>5489</v>
      </c>
      <c r="Q3738" s="36" t="s">
        <v>5490</v>
      </c>
    </row>
    <row r="3739" spans="1:17">
      <c r="A3739" s="36" t="s">
        <v>11761</v>
      </c>
      <c r="B3739" s="36" t="str">
        <f t="shared" si="290"/>
        <v>_14171</v>
      </c>
      <c r="C3739" s="36" t="s">
        <v>5497</v>
      </c>
      <c r="D3739" s="36" t="s">
        <v>4903</v>
      </c>
      <c r="E3739" s="36" t="str">
        <f t="shared" si="291"/>
        <v>_SCHOL</v>
      </c>
      <c r="F3739" s="36" t="s">
        <v>4904</v>
      </c>
      <c r="G3739" s="36" t="s">
        <v>5476</v>
      </c>
      <c r="H3739" s="36" t="str">
        <f t="shared" si="292"/>
        <v>_SCHSW</v>
      </c>
      <c r="I3739" s="36" t="s">
        <v>5477</v>
      </c>
      <c r="J3739" s="36" t="s">
        <v>5478</v>
      </c>
      <c r="K3739" s="36" t="str">
        <f t="shared" si="293"/>
        <v>_CSDEP</v>
      </c>
      <c r="L3739" s="36" t="s">
        <v>5479</v>
      </c>
      <c r="M3739" s="36" t="s">
        <v>5487</v>
      </c>
      <c r="N3739" s="36" t="str">
        <f t="shared" si="294"/>
        <v>_CSOPS</v>
      </c>
      <c r="O3739" s="36" t="s">
        <v>5488</v>
      </c>
      <c r="P3739" s="36" t="s">
        <v>5489</v>
      </c>
      <c r="Q3739" s="36" t="s">
        <v>5490</v>
      </c>
    </row>
    <row r="3740" spans="1:17">
      <c r="A3740" s="36" t="s">
        <v>11762</v>
      </c>
      <c r="B3740" s="36" t="str">
        <f t="shared" si="290"/>
        <v>_14172</v>
      </c>
      <c r="C3740" s="36" t="s">
        <v>5498</v>
      </c>
      <c r="D3740" s="36" t="s">
        <v>4903</v>
      </c>
      <c r="E3740" s="36" t="str">
        <f t="shared" si="291"/>
        <v>_SCHOL</v>
      </c>
      <c r="F3740" s="36" t="s">
        <v>4904</v>
      </c>
      <c r="G3740" s="36" t="s">
        <v>5476</v>
      </c>
      <c r="H3740" s="36" t="str">
        <f t="shared" si="292"/>
        <v>_SCHSW</v>
      </c>
      <c r="I3740" s="36" t="s">
        <v>5477</v>
      </c>
      <c r="J3740" s="36" t="s">
        <v>5478</v>
      </c>
      <c r="K3740" s="36" t="str">
        <f t="shared" si="293"/>
        <v>_CSDEP</v>
      </c>
      <c r="L3740" s="36" t="s">
        <v>5479</v>
      </c>
      <c r="M3740" s="36" t="s">
        <v>5487</v>
      </c>
      <c r="N3740" s="36" t="str">
        <f t="shared" si="294"/>
        <v>_CSOPS</v>
      </c>
      <c r="O3740" s="36" t="s">
        <v>5488</v>
      </c>
      <c r="P3740" s="36" t="s">
        <v>5489</v>
      </c>
      <c r="Q3740" s="36" t="s">
        <v>5490</v>
      </c>
    </row>
    <row r="3741" spans="1:17">
      <c r="A3741" s="36" t="s">
        <v>11763</v>
      </c>
      <c r="B3741" s="36" t="str">
        <f t="shared" si="290"/>
        <v>_14173</v>
      </c>
      <c r="C3741" s="36" t="s">
        <v>5499</v>
      </c>
      <c r="D3741" s="36" t="s">
        <v>4903</v>
      </c>
      <c r="E3741" s="36" t="str">
        <f t="shared" si="291"/>
        <v>_SCHOL</v>
      </c>
      <c r="F3741" s="36" t="s">
        <v>4904</v>
      </c>
      <c r="G3741" s="36" t="s">
        <v>5476</v>
      </c>
      <c r="H3741" s="36" t="str">
        <f t="shared" si="292"/>
        <v>_SCHSW</v>
      </c>
      <c r="I3741" s="36" t="s">
        <v>5477</v>
      </c>
      <c r="J3741" s="36" t="s">
        <v>5478</v>
      </c>
      <c r="K3741" s="36" t="str">
        <f t="shared" si="293"/>
        <v>_CSDEP</v>
      </c>
      <c r="L3741" s="36" t="s">
        <v>5479</v>
      </c>
      <c r="M3741" s="36" t="s">
        <v>5487</v>
      </c>
      <c r="N3741" s="36" t="str">
        <f t="shared" si="294"/>
        <v>_CSOPS</v>
      </c>
      <c r="O3741" s="36" t="s">
        <v>5488</v>
      </c>
      <c r="P3741" s="36" t="s">
        <v>5489</v>
      </c>
      <c r="Q3741" s="36" t="s">
        <v>5490</v>
      </c>
    </row>
    <row r="3742" spans="1:17">
      <c r="A3742" s="36" t="s">
        <v>11764</v>
      </c>
      <c r="B3742" s="36" t="str">
        <f t="shared" si="290"/>
        <v>_14176</v>
      </c>
      <c r="C3742" s="36" t="s">
        <v>5505</v>
      </c>
      <c r="D3742" s="36" t="s">
        <v>4903</v>
      </c>
      <c r="E3742" s="36" t="str">
        <f t="shared" si="291"/>
        <v>_SCHOL</v>
      </c>
      <c r="F3742" s="36" t="s">
        <v>4904</v>
      </c>
      <c r="G3742" s="36" t="s">
        <v>5476</v>
      </c>
      <c r="H3742" s="36" t="str">
        <f t="shared" si="292"/>
        <v>_SCHSW</v>
      </c>
      <c r="I3742" s="36" t="s">
        <v>5477</v>
      </c>
      <c r="J3742" s="36" t="s">
        <v>5500</v>
      </c>
      <c r="K3742" s="36" t="str">
        <f t="shared" si="293"/>
        <v>_CURCH</v>
      </c>
      <c r="L3742" s="36" t="s">
        <v>4954</v>
      </c>
      <c r="M3742" s="36" t="s">
        <v>5501</v>
      </c>
      <c r="N3742" s="36" t="str">
        <f t="shared" si="294"/>
        <v>_CUEDC</v>
      </c>
      <c r="O3742" s="36" t="s">
        <v>5502</v>
      </c>
      <c r="P3742" s="36" t="s">
        <v>5503</v>
      </c>
      <c r="Q3742" s="36" t="s">
        <v>5504</v>
      </c>
    </row>
    <row r="3743" spans="1:17">
      <c r="A3743" s="36" t="s">
        <v>11765</v>
      </c>
      <c r="B3743" s="36" t="str">
        <f t="shared" si="290"/>
        <v>_14177</v>
      </c>
      <c r="C3743" s="36" t="s">
        <v>5506</v>
      </c>
      <c r="D3743" s="36" t="s">
        <v>4903</v>
      </c>
      <c r="E3743" s="36" t="str">
        <f t="shared" si="291"/>
        <v>_SCHOL</v>
      </c>
      <c r="F3743" s="36" t="s">
        <v>4904</v>
      </c>
      <c r="G3743" s="36" t="s">
        <v>5476</v>
      </c>
      <c r="H3743" s="36" t="str">
        <f t="shared" si="292"/>
        <v>_SCHSW</v>
      </c>
      <c r="I3743" s="36" t="s">
        <v>5477</v>
      </c>
      <c r="J3743" s="36" t="s">
        <v>5500</v>
      </c>
      <c r="K3743" s="36" t="str">
        <f t="shared" si="293"/>
        <v>_CURCH</v>
      </c>
      <c r="L3743" s="36" t="s">
        <v>4954</v>
      </c>
      <c r="M3743" s="36" t="s">
        <v>5501</v>
      </c>
      <c r="N3743" s="36" t="str">
        <f t="shared" si="294"/>
        <v>_CUEDC</v>
      </c>
      <c r="O3743" s="36" t="s">
        <v>5502</v>
      </c>
      <c r="P3743" s="36" t="s">
        <v>5503</v>
      </c>
      <c r="Q3743" s="36" t="s">
        <v>5504</v>
      </c>
    </row>
    <row r="3744" spans="1:17">
      <c r="A3744" s="36" t="s">
        <v>11766</v>
      </c>
      <c r="B3744" s="36" t="str">
        <f t="shared" si="290"/>
        <v>_14180</v>
      </c>
      <c r="C3744" s="36" t="s">
        <v>5507</v>
      </c>
      <c r="D3744" s="36" t="s">
        <v>4903</v>
      </c>
      <c r="E3744" s="36" t="str">
        <f t="shared" si="291"/>
        <v>_SCHOL</v>
      </c>
      <c r="F3744" s="36" t="s">
        <v>4904</v>
      </c>
      <c r="G3744" s="36" t="s">
        <v>5476</v>
      </c>
      <c r="H3744" s="36" t="str">
        <f t="shared" si="292"/>
        <v>_SCHSW</v>
      </c>
      <c r="I3744" s="36" t="s">
        <v>5477</v>
      </c>
      <c r="J3744" s="36" t="s">
        <v>5500</v>
      </c>
      <c r="K3744" s="36" t="str">
        <f t="shared" si="293"/>
        <v>_CURCH</v>
      </c>
      <c r="L3744" s="36" t="s">
        <v>4954</v>
      </c>
      <c r="M3744" s="36" t="s">
        <v>5501</v>
      </c>
      <c r="N3744" s="36" t="str">
        <f t="shared" si="294"/>
        <v>_CUEDC</v>
      </c>
      <c r="O3744" s="36" t="s">
        <v>5502</v>
      </c>
      <c r="P3744" s="36" t="s">
        <v>5503</v>
      </c>
      <c r="Q3744" s="36" t="s">
        <v>5504</v>
      </c>
    </row>
    <row r="3745" spans="1:17">
      <c r="A3745" s="36" t="s">
        <v>11767</v>
      </c>
      <c r="B3745" s="36" t="str">
        <f t="shared" si="290"/>
        <v>_14185</v>
      </c>
      <c r="C3745" s="36" t="s">
        <v>5512</v>
      </c>
      <c r="D3745" s="36" t="s">
        <v>4903</v>
      </c>
      <c r="E3745" s="36" t="str">
        <f t="shared" si="291"/>
        <v>_SCHOL</v>
      </c>
      <c r="F3745" s="36" t="s">
        <v>4904</v>
      </c>
      <c r="G3745" s="36" t="s">
        <v>5476</v>
      </c>
      <c r="H3745" s="36" t="str">
        <f t="shared" si="292"/>
        <v>_SCHSW</v>
      </c>
      <c r="I3745" s="36" t="s">
        <v>5477</v>
      </c>
      <c r="J3745" s="36" t="s">
        <v>5500</v>
      </c>
      <c r="K3745" s="36" t="str">
        <f t="shared" si="293"/>
        <v>_CURCH</v>
      </c>
      <c r="L3745" s="36" t="s">
        <v>4954</v>
      </c>
      <c r="M3745" s="36" t="s">
        <v>5508</v>
      </c>
      <c r="N3745" s="36" t="str">
        <f t="shared" si="294"/>
        <v>_CURES</v>
      </c>
      <c r="O3745" s="36" t="s">
        <v>5509</v>
      </c>
      <c r="P3745" s="36" t="s">
        <v>5510</v>
      </c>
      <c r="Q3745" s="36" t="s">
        <v>5511</v>
      </c>
    </row>
    <row r="3746" spans="1:17">
      <c r="A3746" s="36" t="s">
        <v>11768</v>
      </c>
      <c r="B3746" s="36" t="str">
        <f t="shared" si="290"/>
        <v>_14186</v>
      </c>
      <c r="C3746" s="36" t="s">
        <v>5513</v>
      </c>
      <c r="D3746" s="36" t="s">
        <v>4903</v>
      </c>
      <c r="E3746" s="36" t="str">
        <f t="shared" si="291"/>
        <v>_SCHOL</v>
      </c>
      <c r="F3746" s="36" t="s">
        <v>4904</v>
      </c>
      <c r="G3746" s="36" t="s">
        <v>5476</v>
      </c>
      <c r="H3746" s="36" t="str">
        <f t="shared" si="292"/>
        <v>_SCHSW</v>
      </c>
      <c r="I3746" s="36" t="s">
        <v>5477</v>
      </c>
      <c r="J3746" s="36" t="s">
        <v>5500</v>
      </c>
      <c r="K3746" s="36" t="str">
        <f t="shared" si="293"/>
        <v>_CURCH</v>
      </c>
      <c r="L3746" s="36" t="s">
        <v>4954</v>
      </c>
      <c r="M3746" s="36" t="s">
        <v>5508</v>
      </c>
      <c r="N3746" s="36" t="str">
        <f t="shared" si="294"/>
        <v>_CURES</v>
      </c>
      <c r="O3746" s="36" t="s">
        <v>5509</v>
      </c>
      <c r="P3746" s="36" t="s">
        <v>5510</v>
      </c>
      <c r="Q3746" s="36" t="s">
        <v>5511</v>
      </c>
    </row>
    <row r="3747" spans="1:17">
      <c r="A3747" s="36" t="s">
        <v>11769</v>
      </c>
      <c r="B3747" s="36" t="str">
        <f t="shared" si="290"/>
        <v>_14187</v>
      </c>
      <c r="C3747" s="36" t="s">
        <v>5514</v>
      </c>
      <c r="D3747" s="36" t="s">
        <v>4903</v>
      </c>
      <c r="E3747" s="36" t="str">
        <f t="shared" si="291"/>
        <v>_SCHOL</v>
      </c>
      <c r="F3747" s="36" t="s">
        <v>4904</v>
      </c>
      <c r="G3747" s="36" t="s">
        <v>5476</v>
      </c>
      <c r="H3747" s="36" t="str">
        <f t="shared" si="292"/>
        <v>_SCHSW</v>
      </c>
      <c r="I3747" s="36" t="s">
        <v>5477</v>
      </c>
      <c r="J3747" s="36" t="s">
        <v>5500</v>
      </c>
      <c r="K3747" s="36" t="str">
        <f t="shared" si="293"/>
        <v>_CURCH</v>
      </c>
      <c r="L3747" s="36" t="s">
        <v>4954</v>
      </c>
      <c r="M3747" s="36" t="s">
        <v>5508</v>
      </c>
      <c r="N3747" s="36" t="str">
        <f t="shared" si="294"/>
        <v>_CURES</v>
      </c>
      <c r="O3747" s="36" t="s">
        <v>5509</v>
      </c>
      <c r="P3747" s="36" t="s">
        <v>5510</v>
      </c>
      <c r="Q3747" s="36" t="s">
        <v>5511</v>
      </c>
    </row>
    <row r="3748" spans="1:17">
      <c r="A3748" s="36" t="s">
        <v>11770</v>
      </c>
      <c r="B3748" s="36" t="str">
        <f t="shared" si="290"/>
        <v>_14188</v>
      </c>
      <c r="C3748" s="36" t="s">
        <v>5515</v>
      </c>
      <c r="D3748" s="36" t="s">
        <v>4903</v>
      </c>
      <c r="E3748" s="36" t="str">
        <f t="shared" si="291"/>
        <v>_SCHOL</v>
      </c>
      <c r="F3748" s="36" t="s">
        <v>4904</v>
      </c>
      <c r="G3748" s="36" t="s">
        <v>5476</v>
      </c>
      <c r="H3748" s="36" t="str">
        <f t="shared" si="292"/>
        <v>_SCHSW</v>
      </c>
      <c r="I3748" s="36" t="s">
        <v>5477</v>
      </c>
      <c r="J3748" s="36" t="s">
        <v>5500</v>
      </c>
      <c r="K3748" s="36" t="str">
        <f t="shared" si="293"/>
        <v>_CURCH</v>
      </c>
      <c r="L3748" s="36" t="s">
        <v>4954</v>
      </c>
      <c r="M3748" s="36" t="s">
        <v>5508</v>
      </c>
      <c r="N3748" s="36" t="str">
        <f t="shared" si="294"/>
        <v>_CURES</v>
      </c>
      <c r="O3748" s="36" t="s">
        <v>5509</v>
      </c>
      <c r="P3748" s="36" t="s">
        <v>5510</v>
      </c>
      <c r="Q3748" s="36" t="s">
        <v>5511</v>
      </c>
    </row>
    <row r="3749" spans="1:17">
      <c r="A3749" s="36" t="s">
        <v>11771</v>
      </c>
      <c r="B3749" s="36" t="str">
        <f t="shared" si="290"/>
        <v>_14190</v>
      </c>
      <c r="C3749" s="36" t="s">
        <v>5516</v>
      </c>
      <c r="D3749" s="36" t="s">
        <v>4903</v>
      </c>
      <c r="E3749" s="36" t="str">
        <f t="shared" si="291"/>
        <v>_SCHOL</v>
      </c>
      <c r="F3749" s="36" t="s">
        <v>4904</v>
      </c>
      <c r="G3749" s="36" t="s">
        <v>5476</v>
      </c>
      <c r="H3749" s="36" t="str">
        <f t="shared" si="292"/>
        <v>_SCHSW</v>
      </c>
      <c r="I3749" s="36" t="s">
        <v>5477</v>
      </c>
      <c r="J3749" s="36" t="s">
        <v>5500</v>
      </c>
      <c r="K3749" s="36" t="str">
        <f t="shared" si="293"/>
        <v>_CURCH</v>
      </c>
      <c r="L3749" s="36" t="s">
        <v>4954</v>
      </c>
      <c r="M3749" s="36" t="s">
        <v>5508</v>
      </c>
      <c r="N3749" s="36" t="str">
        <f t="shared" si="294"/>
        <v>_CURES</v>
      </c>
      <c r="O3749" s="36" t="s">
        <v>5509</v>
      </c>
      <c r="P3749" s="36" t="s">
        <v>5510</v>
      </c>
      <c r="Q3749" s="36" t="s">
        <v>5511</v>
      </c>
    </row>
    <row r="3750" spans="1:17">
      <c r="A3750" s="36" t="s">
        <v>11772</v>
      </c>
      <c r="B3750" s="36" t="str">
        <f t="shared" si="290"/>
        <v>_14192</v>
      </c>
      <c r="C3750" s="36" t="s">
        <v>7420</v>
      </c>
      <c r="D3750" s="36" t="s">
        <v>4903</v>
      </c>
      <c r="E3750" s="36" t="str">
        <f t="shared" si="291"/>
        <v>_SCHOL</v>
      </c>
      <c r="F3750" s="36" t="s">
        <v>4904</v>
      </c>
      <c r="G3750" s="36" t="s">
        <v>5476</v>
      </c>
      <c r="H3750" s="36" t="str">
        <f t="shared" si="292"/>
        <v>_SCHSW</v>
      </c>
      <c r="I3750" s="36" t="s">
        <v>5477</v>
      </c>
      <c r="J3750" s="36" t="s">
        <v>5500</v>
      </c>
      <c r="K3750" s="36" t="str">
        <f t="shared" si="293"/>
        <v>_CURCH</v>
      </c>
      <c r="L3750" s="36" t="s">
        <v>4954</v>
      </c>
      <c r="M3750" s="36" t="s">
        <v>5508</v>
      </c>
      <c r="N3750" s="36" t="str">
        <f t="shared" si="294"/>
        <v>_CURES</v>
      </c>
      <c r="O3750" s="36" t="s">
        <v>5509</v>
      </c>
      <c r="P3750" s="36" t="s">
        <v>5510</v>
      </c>
      <c r="Q3750" s="36" t="s">
        <v>5511</v>
      </c>
    </row>
    <row r="3751" spans="1:17">
      <c r="A3751" s="36" t="s">
        <v>11773</v>
      </c>
      <c r="B3751" s="36" t="str">
        <f t="shared" si="290"/>
        <v>_14195</v>
      </c>
      <c r="C3751" s="36" t="s">
        <v>5517</v>
      </c>
      <c r="D3751" s="36" t="s">
        <v>4903</v>
      </c>
      <c r="E3751" s="36" t="str">
        <f t="shared" si="291"/>
        <v>_SCHOL</v>
      </c>
      <c r="F3751" s="36" t="s">
        <v>4904</v>
      </c>
      <c r="G3751" s="36" t="s">
        <v>5476</v>
      </c>
      <c r="H3751" s="36" t="str">
        <f t="shared" si="292"/>
        <v>_SCHSW</v>
      </c>
      <c r="I3751" s="36" t="s">
        <v>5477</v>
      </c>
      <c r="J3751" s="36" t="s">
        <v>5500</v>
      </c>
      <c r="K3751" s="36" t="str">
        <f t="shared" si="293"/>
        <v>_CURCH</v>
      </c>
      <c r="L3751" s="36" t="s">
        <v>4954</v>
      </c>
      <c r="M3751" s="36" t="s">
        <v>5508</v>
      </c>
      <c r="N3751" s="36" t="str">
        <f t="shared" si="294"/>
        <v>_CURES</v>
      </c>
      <c r="O3751" s="36" t="s">
        <v>5509</v>
      </c>
      <c r="P3751" s="36" t="s">
        <v>5510</v>
      </c>
      <c r="Q3751" s="36" t="s">
        <v>5511</v>
      </c>
    </row>
    <row r="3752" spans="1:17">
      <c r="A3752" s="36" t="s">
        <v>11774</v>
      </c>
      <c r="B3752" s="36" t="str">
        <f t="shared" si="290"/>
        <v>_11776</v>
      </c>
      <c r="C3752" s="36" t="s">
        <v>5526</v>
      </c>
      <c r="D3752" s="36" t="s">
        <v>4903</v>
      </c>
      <c r="E3752" s="36" t="str">
        <f t="shared" si="291"/>
        <v>_SCHOL</v>
      </c>
      <c r="F3752" s="36" t="s">
        <v>4904</v>
      </c>
      <c r="G3752" s="36" t="s">
        <v>5518</v>
      </c>
      <c r="H3752" s="36" t="str">
        <f t="shared" si="292"/>
        <v>_SCJOU</v>
      </c>
      <c r="I3752" s="36" t="s">
        <v>5519</v>
      </c>
      <c r="J3752" s="36" t="s">
        <v>5520</v>
      </c>
      <c r="K3752" s="36" t="str">
        <f t="shared" si="293"/>
        <v>_DJOUR</v>
      </c>
      <c r="L3752" s="36" t="s">
        <v>5521</v>
      </c>
      <c r="M3752" s="36" t="s">
        <v>5522</v>
      </c>
      <c r="N3752" s="36" t="str">
        <f t="shared" si="294"/>
        <v>_DJOU5</v>
      </c>
      <c r="O3752" s="36" t="s">
        <v>5523</v>
      </c>
      <c r="P3752" s="36" t="s">
        <v>5524</v>
      </c>
      <c r="Q3752" s="36" t="s">
        <v>5525</v>
      </c>
    </row>
    <row r="3753" spans="1:17">
      <c r="A3753" s="36" t="s">
        <v>11775</v>
      </c>
      <c r="B3753" s="36" t="str">
        <f t="shared" si="290"/>
        <v>_11777</v>
      </c>
      <c r="C3753" s="36" t="s">
        <v>5527</v>
      </c>
      <c r="D3753" s="36" t="s">
        <v>4903</v>
      </c>
      <c r="E3753" s="36" t="str">
        <f t="shared" si="291"/>
        <v>_SCHOL</v>
      </c>
      <c r="F3753" s="36" t="s">
        <v>4904</v>
      </c>
      <c r="G3753" s="36" t="s">
        <v>5518</v>
      </c>
      <c r="H3753" s="36" t="str">
        <f t="shared" si="292"/>
        <v>_SCJOU</v>
      </c>
      <c r="I3753" s="36" t="s">
        <v>5519</v>
      </c>
      <c r="J3753" s="36" t="s">
        <v>5520</v>
      </c>
      <c r="K3753" s="36" t="str">
        <f t="shared" si="293"/>
        <v>_DJOUR</v>
      </c>
      <c r="L3753" s="36" t="s">
        <v>5521</v>
      </c>
      <c r="M3753" s="36" t="s">
        <v>5522</v>
      </c>
      <c r="N3753" s="36" t="str">
        <f t="shared" si="294"/>
        <v>_DJOU5</v>
      </c>
      <c r="O3753" s="36" t="s">
        <v>5523</v>
      </c>
      <c r="P3753" s="36" t="s">
        <v>5524</v>
      </c>
      <c r="Q3753" s="36" t="s">
        <v>5525</v>
      </c>
    </row>
    <row r="3754" spans="1:17">
      <c r="A3754" s="36" t="s">
        <v>11776</v>
      </c>
      <c r="B3754" s="36" t="str">
        <f t="shared" si="290"/>
        <v>_11778</v>
      </c>
      <c r="C3754" s="36" t="s">
        <v>5528</v>
      </c>
      <c r="D3754" s="36" t="s">
        <v>4903</v>
      </c>
      <c r="E3754" s="36" t="str">
        <f t="shared" si="291"/>
        <v>_SCHOL</v>
      </c>
      <c r="F3754" s="36" t="s">
        <v>4904</v>
      </c>
      <c r="G3754" s="36" t="s">
        <v>5518</v>
      </c>
      <c r="H3754" s="36" t="str">
        <f t="shared" si="292"/>
        <v>_SCJOU</v>
      </c>
      <c r="I3754" s="36" t="s">
        <v>5519</v>
      </c>
      <c r="J3754" s="36" t="s">
        <v>5520</v>
      </c>
      <c r="K3754" s="36" t="str">
        <f t="shared" si="293"/>
        <v>_DJOUR</v>
      </c>
      <c r="L3754" s="36" t="s">
        <v>5521</v>
      </c>
      <c r="M3754" s="36" t="s">
        <v>5522</v>
      </c>
      <c r="N3754" s="36" t="str">
        <f t="shared" si="294"/>
        <v>_DJOU5</v>
      </c>
      <c r="O3754" s="36" t="s">
        <v>5523</v>
      </c>
      <c r="P3754" s="36" t="s">
        <v>5524</v>
      </c>
      <c r="Q3754" s="36" t="s">
        <v>5525</v>
      </c>
    </row>
    <row r="3755" spans="1:17">
      <c r="A3755" s="36" t="s">
        <v>11777</v>
      </c>
      <c r="B3755" s="36" t="str">
        <f t="shared" si="290"/>
        <v>_11779</v>
      </c>
      <c r="C3755" s="36" t="s">
        <v>5529</v>
      </c>
      <c r="D3755" s="36" t="s">
        <v>4903</v>
      </c>
      <c r="E3755" s="36" t="str">
        <f t="shared" si="291"/>
        <v>_SCHOL</v>
      </c>
      <c r="F3755" s="36" t="s">
        <v>4904</v>
      </c>
      <c r="G3755" s="36" t="s">
        <v>5518</v>
      </c>
      <c r="H3755" s="36" t="str">
        <f t="shared" si="292"/>
        <v>_SCJOU</v>
      </c>
      <c r="I3755" s="36" t="s">
        <v>5519</v>
      </c>
      <c r="J3755" s="36" t="s">
        <v>5520</v>
      </c>
      <c r="K3755" s="36" t="str">
        <f t="shared" si="293"/>
        <v>_DJOUR</v>
      </c>
      <c r="L3755" s="36" t="s">
        <v>5521</v>
      </c>
      <c r="M3755" s="36" t="s">
        <v>5522</v>
      </c>
      <c r="N3755" s="36" t="str">
        <f t="shared" si="294"/>
        <v>_DJOU5</v>
      </c>
      <c r="O3755" s="36" t="s">
        <v>5523</v>
      </c>
      <c r="P3755" s="36" t="s">
        <v>5524</v>
      </c>
      <c r="Q3755" s="36" t="s">
        <v>5525</v>
      </c>
    </row>
    <row r="3756" spans="1:17">
      <c r="A3756" s="36" t="s">
        <v>11778</v>
      </c>
      <c r="B3756" s="36" t="str">
        <f t="shared" si="290"/>
        <v>_11780</v>
      </c>
      <c r="C3756" s="36" t="s">
        <v>5530</v>
      </c>
      <c r="D3756" s="36" t="s">
        <v>4903</v>
      </c>
      <c r="E3756" s="36" t="str">
        <f t="shared" si="291"/>
        <v>_SCHOL</v>
      </c>
      <c r="F3756" s="36" t="s">
        <v>4904</v>
      </c>
      <c r="G3756" s="36" t="s">
        <v>5518</v>
      </c>
      <c r="H3756" s="36" t="str">
        <f t="shared" si="292"/>
        <v>_SCJOU</v>
      </c>
      <c r="I3756" s="36" t="s">
        <v>5519</v>
      </c>
      <c r="J3756" s="36" t="s">
        <v>5520</v>
      </c>
      <c r="K3756" s="36" t="str">
        <f t="shared" si="293"/>
        <v>_DJOUR</v>
      </c>
      <c r="L3756" s="36" t="s">
        <v>5521</v>
      </c>
      <c r="M3756" s="36" t="s">
        <v>5522</v>
      </c>
      <c r="N3756" s="36" t="str">
        <f t="shared" si="294"/>
        <v>_DJOU5</v>
      </c>
      <c r="O3756" s="36" t="s">
        <v>5523</v>
      </c>
      <c r="P3756" s="36" t="s">
        <v>5524</v>
      </c>
      <c r="Q3756" s="36" t="s">
        <v>5525</v>
      </c>
    </row>
    <row r="3757" spans="1:17">
      <c r="A3757" s="36" t="s">
        <v>11779</v>
      </c>
      <c r="B3757" s="36" t="str">
        <f t="shared" si="290"/>
        <v>_11784</v>
      </c>
      <c r="C3757" s="36" t="s">
        <v>5531</v>
      </c>
      <c r="D3757" s="36" t="s">
        <v>4903</v>
      </c>
      <c r="E3757" s="36" t="str">
        <f t="shared" si="291"/>
        <v>_SCHOL</v>
      </c>
      <c r="F3757" s="36" t="s">
        <v>4904</v>
      </c>
      <c r="G3757" s="36" t="s">
        <v>5518</v>
      </c>
      <c r="H3757" s="36" t="str">
        <f t="shared" si="292"/>
        <v>_SCJOU</v>
      </c>
      <c r="I3757" s="36" t="s">
        <v>5519</v>
      </c>
      <c r="J3757" s="36" t="s">
        <v>5520</v>
      </c>
      <c r="K3757" s="36" t="str">
        <f t="shared" si="293"/>
        <v>_DJOUR</v>
      </c>
      <c r="L3757" s="36" t="s">
        <v>5521</v>
      </c>
      <c r="M3757" s="36" t="s">
        <v>5522</v>
      </c>
      <c r="N3757" s="36" t="str">
        <f t="shared" si="294"/>
        <v>_DJOU5</v>
      </c>
      <c r="O3757" s="36" t="s">
        <v>5523</v>
      </c>
      <c r="P3757" s="36" t="s">
        <v>5524</v>
      </c>
      <c r="Q3757" s="36" t="s">
        <v>5525</v>
      </c>
    </row>
    <row r="3758" spans="1:17">
      <c r="A3758" s="36" t="s">
        <v>11780</v>
      </c>
      <c r="B3758" s="36" t="str">
        <f t="shared" si="290"/>
        <v>_11850</v>
      </c>
      <c r="C3758" s="36" t="s">
        <v>5532</v>
      </c>
      <c r="D3758" s="36" t="s">
        <v>4903</v>
      </c>
      <c r="E3758" s="36" t="str">
        <f t="shared" si="291"/>
        <v>_SCHOL</v>
      </c>
      <c r="F3758" s="36" t="s">
        <v>4904</v>
      </c>
      <c r="G3758" s="36" t="s">
        <v>5518</v>
      </c>
      <c r="H3758" s="36" t="str">
        <f t="shared" si="292"/>
        <v>_SCJOU</v>
      </c>
      <c r="I3758" s="36" t="s">
        <v>5519</v>
      </c>
      <c r="J3758" s="36" t="s">
        <v>5520</v>
      </c>
      <c r="K3758" s="36" t="str">
        <f t="shared" si="293"/>
        <v>_DJOUR</v>
      </c>
      <c r="L3758" s="36" t="s">
        <v>5521</v>
      </c>
      <c r="M3758" s="36" t="s">
        <v>5522</v>
      </c>
      <c r="N3758" s="36" t="str">
        <f t="shared" si="294"/>
        <v>_DJOU5</v>
      </c>
      <c r="O3758" s="36" t="s">
        <v>5523</v>
      </c>
      <c r="P3758" s="36" t="s">
        <v>5524</v>
      </c>
      <c r="Q3758" s="36" t="s">
        <v>5525</v>
      </c>
    </row>
    <row r="3759" spans="1:17">
      <c r="A3759" s="36" t="s">
        <v>11781</v>
      </c>
      <c r="B3759" s="36" t="str">
        <f t="shared" si="290"/>
        <v>_11861</v>
      </c>
      <c r="C3759" s="36" t="s">
        <v>5539</v>
      </c>
      <c r="D3759" s="36" t="s">
        <v>4903</v>
      </c>
      <c r="E3759" s="36" t="str">
        <f t="shared" si="291"/>
        <v>_SCHOL</v>
      </c>
      <c r="F3759" s="36" t="s">
        <v>4904</v>
      </c>
      <c r="G3759" s="36" t="s">
        <v>5518</v>
      </c>
      <c r="H3759" s="36" t="str">
        <f t="shared" si="292"/>
        <v>_SCJOU</v>
      </c>
      <c r="I3759" s="36" t="s">
        <v>5519</v>
      </c>
      <c r="J3759" s="36" t="s">
        <v>5533</v>
      </c>
      <c r="K3759" s="36" t="str">
        <f t="shared" si="293"/>
        <v>_DKCTR</v>
      </c>
      <c r="L3759" s="36" t="s">
        <v>5534</v>
      </c>
      <c r="M3759" s="36" t="s">
        <v>5535</v>
      </c>
      <c r="N3759" s="36" t="str">
        <f t="shared" si="294"/>
        <v>_DKCT5</v>
      </c>
      <c r="O3759" s="36" t="s">
        <v>5536</v>
      </c>
      <c r="P3759" s="36" t="s">
        <v>5537</v>
      </c>
      <c r="Q3759" s="36" t="s">
        <v>5538</v>
      </c>
    </row>
    <row r="3760" spans="1:17">
      <c r="A3760" s="36" t="s">
        <v>11782</v>
      </c>
      <c r="B3760" s="36" t="str">
        <f t="shared" si="290"/>
        <v>_11862</v>
      </c>
      <c r="C3760" s="36" t="s">
        <v>5540</v>
      </c>
      <c r="D3760" s="36" t="s">
        <v>4903</v>
      </c>
      <c r="E3760" s="36" t="str">
        <f t="shared" si="291"/>
        <v>_SCHOL</v>
      </c>
      <c r="F3760" s="36" t="s">
        <v>4904</v>
      </c>
      <c r="G3760" s="36" t="s">
        <v>5518</v>
      </c>
      <c r="H3760" s="36" t="str">
        <f t="shared" si="292"/>
        <v>_SCJOU</v>
      </c>
      <c r="I3760" s="36" t="s">
        <v>5519</v>
      </c>
      <c r="J3760" s="36" t="s">
        <v>5533</v>
      </c>
      <c r="K3760" s="36" t="str">
        <f t="shared" si="293"/>
        <v>_DKCTR</v>
      </c>
      <c r="L3760" s="36" t="s">
        <v>5534</v>
      </c>
      <c r="M3760" s="36" t="s">
        <v>5535</v>
      </c>
      <c r="N3760" s="36" t="str">
        <f t="shared" si="294"/>
        <v>_DKCT5</v>
      </c>
      <c r="O3760" s="36" t="s">
        <v>5536</v>
      </c>
      <c r="P3760" s="36" t="s">
        <v>5537</v>
      </c>
      <c r="Q3760" s="36" t="s">
        <v>5538</v>
      </c>
    </row>
    <row r="3761" spans="1:17">
      <c r="A3761" s="36" t="s">
        <v>11783</v>
      </c>
      <c r="B3761" s="36" t="str">
        <f t="shared" si="290"/>
        <v>_11775</v>
      </c>
      <c r="C3761" s="36" t="s">
        <v>5546</v>
      </c>
      <c r="D3761" s="36" t="s">
        <v>4903</v>
      </c>
      <c r="E3761" s="36" t="str">
        <f t="shared" si="291"/>
        <v>_SCHOL</v>
      </c>
      <c r="F3761" s="36" t="s">
        <v>4904</v>
      </c>
      <c r="G3761" s="36" t="s">
        <v>5518</v>
      </c>
      <c r="H3761" s="36" t="str">
        <f t="shared" si="292"/>
        <v>_SCJOU</v>
      </c>
      <c r="I3761" s="36" t="s">
        <v>5519</v>
      </c>
      <c r="J3761" s="36" t="s">
        <v>5541</v>
      </c>
      <c r="K3761" s="36" t="str">
        <f t="shared" si="293"/>
        <v>_DLFAC</v>
      </c>
      <c r="L3761" s="36" t="s">
        <v>5128</v>
      </c>
      <c r="M3761" s="36" t="s">
        <v>5542</v>
      </c>
      <c r="N3761" s="36" t="str">
        <f t="shared" si="294"/>
        <v>_DLFA5</v>
      </c>
      <c r="O3761" s="36" t="s">
        <v>5543</v>
      </c>
      <c r="P3761" s="36" t="s">
        <v>5544</v>
      </c>
      <c r="Q3761" s="36" t="s">
        <v>5545</v>
      </c>
    </row>
    <row r="3762" spans="1:17">
      <c r="A3762" s="36" t="s">
        <v>11784</v>
      </c>
      <c r="B3762" s="36" t="str">
        <f t="shared" si="290"/>
        <v>_11851</v>
      </c>
      <c r="C3762" s="36" t="s">
        <v>5547</v>
      </c>
      <c r="D3762" s="36" t="s">
        <v>4903</v>
      </c>
      <c r="E3762" s="36" t="str">
        <f t="shared" si="291"/>
        <v>_SCHOL</v>
      </c>
      <c r="F3762" s="36" t="s">
        <v>4904</v>
      </c>
      <c r="G3762" s="36" t="s">
        <v>5518</v>
      </c>
      <c r="H3762" s="36" t="str">
        <f t="shared" si="292"/>
        <v>_SCJOU</v>
      </c>
      <c r="I3762" s="36" t="s">
        <v>5519</v>
      </c>
      <c r="J3762" s="36" t="s">
        <v>5541</v>
      </c>
      <c r="K3762" s="36" t="str">
        <f t="shared" si="293"/>
        <v>_DLFAC</v>
      </c>
      <c r="L3762" s="36" t="s">
        <v>5128</v>
      </c>
      <c r="M3762" s="36" t="s">
        <v>5542</v>
      </c>
      <c r="N3762" s="36" t="str">
        <f t="shared" si="294"/>
        <v>_DLFA5</v>
      </c>
      <c r="O3762" s="36" t="s">
        <v>5543</v>
      </c>
      <c r="P3762" s="36" t="s">
        <v>5544</v>
      </c>
      <c r="Q3762" s="36" t="s">
        <v>5545</v>
      </c>
    </row>
    <row r="3763" spans="1:17">
      <c r="A3763" s="36" t="s">
        <v>11785</v>
      </c>
      <c r="B3763" s="36" t="str">
        <f t="shared" si="290"/>
        <v>_14239</v>
      </c>
      <c r="C3763" s="36" t="s">
        <v>6628</v>
      </c>
      <c r="D3763" s="36" t="s">
        <v>4903</v>
      </c>
      <c r="E3763" s="36" t="str">
        <f t="shared" si="291"/>
        <v>_SCHOL</v>
      </c>
      <c r="F3763" s="36" t="s">
        <v>4904</v>
      </c>
      <c r="G3763" s="36" t="s">
        <v>5548</v>
      </c>
      <c r="H3763" s="36" t="str">
        <f t="shared" si="292"/>
        <v>_SCSIM</v>
      </c>
      <c r="I3763" s="36" t="s">
        <v>5549</v>
      </c>
      <c r="J3763" s="36" t="s">
        <v>5550</v>
      </c>
      <c r="K3763" s="36" t="str">
        <f t="shared" si="293"/>
        <v>_MIRES</v>
      </c>
      <c r="L3763" s="36" t="s">
        <v>5551</v>
      </c>
      <c r="M3763" s="36" t="s">
        <v>6624</v>
      </c>
      <c r="N3763" s="36" t="str">
        <f t="shared" si="294"/>
        <v>_MICTR</v>
      </c>
      <c r="O3763" s="36" t="s">
        <v>6625</v>
      </c>
      <c r="P3763" s="36" t="s">
        <v>6626</v>
      </c>
      <c r="Q3763" s="36" t="s">
        <v>6627</v>
      </c>
    </row>
    <row r="3764" spans="1:17">
      <c r="A3764" s="36" t="s">
        <v>11786</v>
      </c>
      <c r="B3764" s="36" t="str">
        <f t="shared" si="290"/>
        <v>_14240</v>
      </c>
      <c r="C3764" s="36" t="s">
        <v>6629</v>
      </c>
      <c r="D3764" s="36" t="s">
        <v>4903</v>
      </c>
      <c r="E3764" s="36" t="str">
        <f t="shared" si="291"/>
        <v>_SCHOL</v>
      </c>
      <c r="F3764" s="36" t="s">
        <v>4904</v>
      </c>
      <c r="G3764" s="36" t="s">
        <v>5548</v>
      </c>
      <c r="H3764" s="36" t="str">
        <f t="shared" si="292"/>
        <v>_SCSIM</v>
      </c>
      <c r="I3764" s="36" t="s">
        <v>5549</v>
      </c>
      <c r="J3764" s="36" t="s">
        <v>5550</v>
      </c>
      <c r="K3764" s="36" t="str">
        <f t="shared" si="293"/>
        <v>_MIRES</v>
      </c>
      <c r="L3764" s="36" t="s">
        <v>5551</v>
      </c>
      <c r="M3764" s="36" t="s">
        <v>6624</v>
      </c>
      <c r="N3764" s="36" t="str">
        <f t="shared" si="294"/>
        <v>_MICTR</v>
      </c>
      <c r="O3764" s="36" t="s">
        <v>6625</v>
      </c>
      <c r="P3764" s="36" t="s">
        <v>6626</v>
      </c>
      <c r="Q3764" s="36" t="s">
        <v>6627</v>
      </c>
    </row>
    <row r="3765" spans="1:17">
      <c r="A3765" s="36" t="s">
        <v>11787</v>
      </c>
      <c r="B3765" s="36" t="str">
        <f t="shared" si="290"/>
        <v>_14379</v>
      </c>
      <c r="C3765" s="36" t="s">
        <v>5554</v>
      </c>
      <c r="D3765" s="36" t="s">
        <v>4903</v>
      </c>
      <c r="E3765" s="36" t="str">
        <f t="shared" si="291"/>
        <v>_SCHOL</v>
      </c>
      <c r="F3765" s="36" t="s">
        <v>4904</v>
      </c>
      <c r="G3765" s="36" t="s">
        <v>5548</v>
      </c>
      <c r="H3765" s="36" t="str">
        <f t="shared" si="292"/>
        <v>_SCSIM</v>
      </c>
      <c r="I3765" s="36" t="s">
        <v>5549</v>
      </c>
      <c r="J3765" s="36" t="s">
        <v>5550</v>
      </c>
      <c r="K3765" s="36" t="str">
        <f t="shared" si="293"/>
        <v>_MIRES</v>
      </c>
      <c r="L3765" s="36" t="s">
        <v>5551</v>
      </c>
      <c r="M3765" s="36" t="s">
        <v>6624</v>
      </c>
      <c r="N3765" s="36" t="str">
        <f t="shared" si="294"/>
        <v>_MICTR</v>
      </c>
      <c r="O3765" s="36" t="s">
        <v>6625</v>
      </c>
      <c r="P3765" s="36" t="s">
        <v>5552</v>
      </c>
      <c r="Q3765" s="36" t="s">
        <v>5553</v>
      </c>
    </row>
    <row r="3766" spans="1:17">
      <c r="A3766" s="36" t="s">
        <v>11788</v>
      </c>
      <c r="B3766" s="36" t="str">
        <f t="shared" si="290"/>
        <v>_14380</v>
      </c>
      <c r="C3766" s="36" t="s">
        <v>5555</v>
      </c>
      <c r="D3766" s="36" t="s">
        <v>4903</v>
      </c>
      <c r="E3766" s="36" t="str">
        <f t="shared" si="291"/>
        <v>_SCHOL</v>
      </c>
      <c r="F3766" s="36" t="s">
        <v>4904</v>
      </c>
      <c r="G3766" s="36" t="s">
        <v>5548</v>
      </c>
      <c r="H3766" s="36" t="str">
        <f t="shared" si="292"/>
        <v>_SCSIM</v>
      </c>
      <c r="I3766" s="36" t="s">
        <v>5549</v>
      </c>
      <c r="J3766" s="36" t="s">
        <v>5550</v>
      </c>
      <c r="K3766" s="36" t="str">
        <f t="shared" si="293"/>
        <v>_MIRES</v>
      </c>
      <c r="L3766" s="36" t="s">
        <v>5551</v>
      </c>
      <c r="M3766" s="36" t="s">
        <v>6624</v>
      </c>
      <c r="N3766" s="36" t="str">
        <f t="shared" si="294"/>
        <v>_MICTR</v>
      </c>
      <c r="O3766" s="36" t="s">
        <v>6625</v>
      </c>
      <c r="P3766" s="36" t="s">
        <v>5552</v>
      </c>
      <c r="Q3766" s="36" t="s">
        <v>5553</v>
      </c>
    </row>
    <row r="3767" spans="1:17">
      <c r="A3767" s="36" t="s">
        <v>11789</v>
      </c>
      <c r="B3767" s="36" t="str">
        <f t="shared" si="290"/>
        <v>_14381</v>
      </c>
      <c r="C3767" s="36" t="s">
        <v>5556</v>
      </c>
      <c r="D3767" s="36" t="s">
        <v>4903</v>
      </c>
      <c r="E3767" s="36" t="str">
        <f t="shared" si="291"/>
        <v>_SCHOL</v>
      </c>
      <c r="F3767" s="36" t="s">
        <v>4904</v>
      </c>
      <c r="G3767" s="36" t="s">
        <v>5548</v>
      </c>
      <c r="H3767" s="36" t="str">
        <f t="shared" si="292"/>
        <v>_SCSIM</v>
      </c>
      <c r="I3767" s="36" t="s">
        <v>5549</v>
      </c>
      <c r="J3767" s="36" t="s">
        <v>5550</v>
      </c>
      <c r="K3767" s="36" t="str">
        <f t="shared" si="293"/>
        <v>_MIRES</v>
      </c>
      <c r="L3767" s="36" t="s">
        <v>5551</v>
      </c>
      <c r="M3767" s="36" t="s">
        <v>6624</v>
      </c>
      <c r="N3767" s="36" t="str">
        <f t="shared" si="294"/>
        <v>_MICTR</v>
      </c>
      <c r="O3767" s="36" t="s">
        <v>6625</v>
      </c>
      <c r="P3767" s="36" t="s">
        <v>5552</v>
      </c>
      <c r="Q3767" s="36" t="s">
        <v>5553</v>
      </c>
    </row>
    <row r="3768" spans="1:17">
      <c r="A3768" s="36" t="s">
        <v>11790</v>
      </c>
      <c r="B3768" s="36" t="str">
        <f t="shared" si="290"/>
        <v>_14382</v>
      </c>
      <c r="C3768" s="36" t="s">
        <v>5557</v>
      </c>
      <c r="D3768" s="36" t="s">
        <v>4903</v>
      </c>
      <c r="E3768" s="36" t="str">
        <f t="shared" si="291"/>
        <v>_SCHOL</v>
      </c>
      <c r="F3768" s="36" t="s">
        <v>4904</v>
      </c>
      <c r="G3768" s="36" t="s">
        <v>5548</v>
      </c>
      <c r="H3768" s="36" t="str">
        <f t="shared" si="292"/>
        <v>_SCSIM</v>
      </c>
      <c r="I3768" s="36" t="s">
        <v>5549</v>
      </c>
      <c r="J3768" s="36" t="s">
        <v>5550</v>
      </c>
      <c r="K3768" s="36" t="str">
        <f t="shared" si="293"/>
        <v>_MIRES</v>
      </c>
      <c r="L3768" s="36" t="s">
        <v>5551</v>
      </c>
      <c r="M3768" s="36" t="s">
        <v>6624</v>
      </c>
      <c r="N3768" s="36" t="str">
        <f t="shared" si="294"/>
        <v>_MICTR</v>
      </c>
      <c r="O3768" s="36" t="s">
        <v>6625</v>
      </c>
      <c r="P3768" s="36" t="s">
        <v>5552</v>
      </c>
      <c r="Q3768" s="36" t="s">
        <v>5553</v>
      </c>
    </row>
    <row r="3769" spans="1:17">
      <c r="A3769" s="36" t="s">
        <v>11791</v>
      </c>
      <c r="B3769" s="36" t="str">
        <f t="shared" si="290"/>
        <v>_14383</v>
      </c>
      <c r="C3769" s="36" t="s">
        <v>5558</v>
      </c>
      <c r="D3769" s="36" t="s">
        <v>4903</v>
      </c>
      <c r="E3769" s="36" t="str">
        <f t="shared" si="291"/>
        <v>_SCHOL</v>
      </c>
      <c r="F3769" s="36" t="s">
        <v>4904</v>
      </c>
      <c r="G3769" s="36" t="s">
        <v>5548</v>
      </c>
      <c r="H3769" s="36" t="str">
        <f t="shared" si="292"/>
        <v>_SCSIM</v>
      </c>
      <c r="I3769" s="36" t="s">
        <v>5549</v>
      </c>
      <c r="J3769" s="36" t="s">
        <v>5550</v>
      </c>
      <c r="K3769" s="36" t="str">
        <f t="shared" si="293"/>
        <v>_MIRES</v>
      </c>
      <c r="L3769" s="36" t="s">
        <v>5551</v>
      </c>
      <c r="M3769" s="36" t="s">
        <v>6624</v>
      </c>
      <c r="N3769" s="36" t="str">
        <f t="shared" si="294"/>
        <v>_MICTR</v>
      </c>
      <c r="O3769" s="36" t="s">
        <v>6625</v>
      </c>
      <c r="P3769" s="36" t="s">
        <v>5552</v>
      </c>
      <c r="Q3769" s="36" t="s">
        <v>5553</v>
      </c>
    </row>
    <row r="3770" spans="1:17">
      <c r="A3770" s="36" t="s">
        <v>11792</v>
      </c>
      <c r="B3770" s="36" t="str">
        <f t="shared" si="290"/>
        <v>_14384</v>
      </c>
      <c r="C3770" s="36" t="s">
        <v>5559</v>
      </c>
      <c r="D3770" s="36" t="s">
        <v>4903</v>
      </c>
      <c r="E3770" s="36" t="str">
        <f t="shared" si="291"/>
        <v>_SCHOL</v>
      </c>
      <c r="F3770" s="36" t="s">
        <v>4904</v>
      </c>
      <c r="G3770" s="36" t="s">
        <v>5548</v>
      </c>
      <c r="H3770" s="36" t="str">
        <f t="shared" si="292"/>
        <v>_SCSIM</v>
      </c>
      <c r="I3770" s="36" t="s">
        <v>5549</v>
      </c>
      <c r="J3770" s="36" t="s">
        <v>5550</v>
      </c>
      <c r="K3770" s="36" t="str">
        <f t="shared" si="293"/>
        <v>_MIRES</v>
      </c>
      <c r="L3770" s="36" t="s">
        <v>5551</v>
      </c>
      <c r="M3770" s="36" t="s">
        <v>6624</v>
      </c>
      <c r="N3770" s="36" t="str">
        <f t="shared" si="294"/>
        <v>_MICTR</v>
      </c>
      <c r="O3770" s="36" t="s">
        <v>6625</v>
      </c>
      <c r="P3770" s="36" t="s">
        <v>5552</v>
      </c>
      <c r="Q3770" s="36" t="s">
        <v>5553</v>
      </c>
    </row>
    <row r="3771" spans="1:17">
      <c r="A3771" s="36" t="s">
        <v>11793</v>
      </c>
      <c r="B3771" s="36" t="str">
        <f t="shared" si="290"/>
        <v>_14385</v>
      </c>
      <c r="C3771" s="36" t="s">
        <v>5560</v>
      </c>
      <c r="D3771" s="36" t="s">
        <v>4903</v>
      </c>
      <c r="E3771" s="36" t="str">
        <f t="shared" si="291"/>
        <v>_SCHOL</v>
      </c>
      <c r="F3771" s="36" t="s">
        <v>4904</v>
      </c>
      <c r="G3771" s="36" t="s">
        <v>5548</v>
      </c>
      <c r="H3771" s="36" t="str">
        <f t="shared" si="292"/>
        <v>_SCSIM</v>
      </c>
      <c r="I3771" s="36" t="s">
        <v>5549</v>
      </c>
      <c r="J3771" s="36" t="s">
        <v>5550</v>
      </c>
      <c r="K3771" s="36" t="str">
        <f t="shared" si="293"/>
        <v>_MIRES</v>
      </c>
      <c r="L3771" s="36" t="s">
        <v>5551</v>
      </c>
      <c r="M3771" s="36" t="s">
        <v>6624</v>
      </c>
      <c r="N3771" s="36" t="str">
        <f t="shared" si="294"/>
        <v>_MICTR</v>
      </c>
      <c r="O3771" s="36" t="s">
        <v>6625</v>
      </c>
      <c r="P3771" s="36" t="s">
        <v>5552</v>
      </c>
      <c r="Q3771" s="36" t="s">
        <v>5553</v>
      </c>
    </row>
    <row r="3772" spans="1:17">
      <c r="A3772" s="36" t="s">
        <v>11794</v>
      </c>
      <c r="B3772" s="36" t="str">
        <f t="shared" si="290"/>
        <v>_14386</v>
      </c>
      <c r="C3772" s="36" t="s">
        <v>5561</v>
      </c>
      <c r="D3772" s="36" t="s">
        <v>4903</v>
      </c>
      <c r="E3772" s="36" t="str">
        <f t="shared" si="291"/>
        <v>_SCHOL</v>
      </c>
      <c r="F3772" s="36" t="s">
        <v>4904</v>
      </c>
      <c r="G3772" s="36" t="s">
        <v>5548</v>
      </c>
      <c r="H3772" s="36" t="str">
        <f t="shared" si="292"/>
        <v>_SCSIM</v>
      </c>
      <c r="I3772" s="36" t="s">
        <v>5549</v>
      </c>
      <c r="J3772" s="36" t="s">
        <v>5550</v>
      </c>
      <c r="K3772" s="36" t="str">
        <f t="shared" si="293"/>
        <v>_MIRES</v>
      </c>
      <c r="L3772" s="36" t="s">
        <v>5551</v>
      </c>
      <c r="M3772" s="36" t="s">
        <v>6624</v>
      </c>
      <c r="N3772" s="36" t="str">
        <f t="shared" si="294"/>
        <v>_MICTR</v>
      </c>
      <c r="O3772" s="36" t="s">
        <v>6625</v>
      </c>
      <c r="P3772" s="36" t="s">
        <v>5552</v>
      </c>
      <c r="Q3772" s="36" t="s">
        <v>5553</v>
      </c>
    </row>
    <row r="3773" spans="1:17">
      <c r="A3773" s="36" t="s">
        <v>11795</v>
      </c>
      <c r="B3773" s="36" t="str">
        <f t="shared" si="290"/>
        <v>_14387</v>
      </c>
      <c r="C3773" s="36" t="s">
        <v>5561</v>
      </c>
      <c r="D3773" s="36" t="s">
        <v>4903</v>
      </c>
      <c r="E3773" s="36" t="str">
        <f t="shared" si="291"/>
        <v>_SCHOL</v>
      </c>
      <c r="F3773" s="36" t="s">
        <v>4904</v>
      </c>
      <c r="G3773" s="36" t="s">
        <v>5548</v>
      </c>
      <c r="H3773" s="36" t="str">
        <f t="shared" si="292"/>
        <v>_SCSIM</v>
      </c>
      <c r="I3773" s="36" t="s">
        <v>5549</v>
      </c>
      <c r="J3773" s="36" t="s">
        <v>5550</v>
      </c>
      <c r="K3773" s="36" t="str">
        <f t="shared" si="293"/>
        <v>_MIRES</v>
      </c>
      <c r="L3773" s="36" t="s">
        <v>5551</v>
      </c>
      <c r="M3773" s="36" t="s">
        <v>6624</v>
      </c>
      <c r="N3773" s="36" t="str">
        <f t="shared" si="294"/>
        <v>_MICTR</v>
      </c>
      <c r="O3773" s="36" t="s">
        <v>6625</v>
      </c>
      <c r="P3773" s="36" t="s">
        <v>5552</v>
      </c>
      <c r="Q3773" s="36" t="s">
        <v>5553</v>
      </c>
    </row>
    <row r="3774" spans="1:17">
      <c r="A3774" s="36" t="s">
        <v>11796</v>
      </c>
      <c r="B3774" s="36" t="str">
        <f t="shared" si="290"/>
        <v>_14389</v>
      </c>
      <c r="C3774" s="36" t="s">
        <v>5562</v>
      </c>
      <c r="D3774" s="36" t="s">
        <v>4903</v>
      </c>
      <c r="E3774" s="36" t="str">
        <f t="shared" si="291"/>
        <v>_SCHOL</v>
      </c>
      <c r="F3774" s="36" t="s">
        <v>4904</v>
      </c>
      <c r="G3774" s="36" t="s">
        <v>5548</v>
      </c>
      <c r="H3774" s="36" t="str">
        <f t="shared" si="292"/>
        <v>_SCSIM</v>
      </c>
      <c r="I3774" s="36" t="s">
        <v>5549</v>
      </c>
      <c r="J3774" s="36" t="s">
        <v>5550</v>
      </c>
      <c r="K3774" s="36" t="str">
        <f t="shared" si="293"/>
        <v>_MIRES</v>
      </c>
      <c r="L3774" s="36" t="s">
        <v>5551</v>
      </c>
      <c r="M3774" s="36" t="s">
        <v>6624</v>
      </c>
      <c r="N3774" s="36" t="str">
        <f t="shared" si="294"/>
        <v>_MICTR</v>
      </c>
      <c r="O3774" s="36" t="s">
        <v>6625</v>
      </c>
      <c r="P3774" s="36" t="s">
        <v>5552</v>
      </c>
      <c r="Q3774" s="36" t="s">
        <v>5553</v>
      </c>
    </row>
    <row r="3775" spans="1:17">
      <c r="A3775" s="36" t="s">
        <v>11797</v>
      </c>
      <c r="B3775" s="36" t="str">
        <f t="shared" si="290"/>
        <v>_14390</v>
      </c>
      <c r="C3775" s="36" t="s">
        <v>5563</v>
      </c>
      <c r="D3775" s="36" t="s">
        <v>4903</v>
      </c>
      <c r="E3775" s="36" t="str">
        <f t="shared" si="291"/>
        <v>_SCHOL</v>
      </c>
      <c r="F3775" s="36" t="s">
        <v>4904</v>
      </c>
      <c r="G3775" s="36" t="s">
        <v>5548</v>
      </c>
      <c r="H3775" s="36" t="str">
        <f t="shared" si="292"/>
        <v>_SCSIM</v>
      </c>
      <c r="I3775" s="36" t="s">
        <v>5549</v>
      </c>
      <c r="J3775" s="36" t="s">
        <v>5550</v>
      </c>
      <c r="K3775" s="36" t="str">
        <f t="shared" si="293"/>
        <v>_MIRES</v>
      </c>
      <c r="L3775" s="36" t="s">
        <v>5551</v>
      </c>
      <c r="M3775" s="36" t="s">
        <v>6624</v>
      </c>
      <c r="N3775" s="36" t="str">
        <f t="shared" si="294"/>
        <v>_MICTR</v>
      </c>
      <c r="O3775" s="36" t="s">
        <v>6625</v>
      </c>
      <c r="P3775" s="36" t="s">
        <v>5552</v>
      </c>
      <c r="Q3775" s="36" t="s">
        <v>5553</v>
      </c>
    </row>
    <row r="3776" spans="1:17">
      <c r="A3776" s="36" t="s">
        <v>11798</v>
      </c>
      <c r="B3776" s="36" t="str">
        <f t="shared" si="290"/>
        <v>_14391</v>
      </c>
      <c r="C3776" s="36" t="s">
        <v>5564</v>
      </c>
      <c r="D3776" s="36" t="s">
        <v>4903</v>
      </c>
      <c r="E3776" s="36" t="str">
        <f t="shared" si="291"/>
        <v>_SCHOL</v>
      </c>
      <c r="F3776" s="36" t="s">
        <v>4904</v>
      </c>
      <c r="G3776" s="36" t="s">
        <v>5548</v>
      </c>
      <c r="H3776" s="36" t="str">
        <f t="shared" si="292"/>
        <v>_SCSIM</v>
      </c>
      <c r="I3776" s="36" t="s">
        <v>5549</v>
      </c>
      <c r="J3776" s="36" t="s">
        <v>5550</v>
      </c>
      <c r="K3776" s="36" t="str">
        <f t="shared" si="293"/>
        <v>_MIRES</v>
      </c>
      <c r="L3776" s="36" t="s">
        <v>5551</v>
      </c>
      <c r="M3776" s="36" t="s">
        <v>6624</v>
      </c>
      <c r="N3776" s="36" t="str">
        <f t="shared" si="294"/>
        <v>_MICTR</v>
      </c>
      <c r="O3776" s="36" t="s">
        <v>6625</v>
      </c>
      <c r="P3776" s="36" t="s">
        <v>5552</v>
      </c>
      <c r="Q3776" s="36" t="s">
        <v>5553</v>
      </c>
    </row>
    <row r="3777" spans="1:17">
      <c r="A3777" s="36" t="s">
        <v>11799</v>
      </c>
      <c r="B3777" s="36" t="str">
        <f t="shared" si="290"/>
        <v>_14393</v>
      </c>
      <c r="C3777" s="36" t="s">
        <v>5565</v>
      </c>
      <c r="D3777" s="36" t="s">
        <v>4903</v>
      </c>
      <c r="E3777" s="36" t="str">
        <f t="shared" si="291"/>
        <v>_SCHOL</v>
      </c>
      <c r="F3777" s="36" t="s">
        <v>4904</v>
      </c>
      <c r="G3777" s="36" t="s">
        <v>5548</v>
      </c>
      <c r="H3777" s="36" t="str">
        <f t="shared" si="292"/>
        <v>_SCSIM</v>
      </c>
      <c r="I3777" s="36" t="s">
        <v>5549</v>
      </c>
      <c r="J3777" s="36" t="s">
        <v>5550</v>
      </c>
      <c r="K3777" s="36" t="str">
        <f t="shared" si="293"/>
        <v>_MIRES</v>
      </c>
      <c r="L3777" s="36" t="s">
        <v>5551</v>
      </c>
      <c r="M3777" s="36" t="s">
        <v>6624</v>
      </c>
      <c r="N3777" s="36" t="str">
        <f t="shared" si="294"/>
        <v>_MICTR</v>
      </c>
      <c r="O3777" s="36" t="s">
        <v>6625</v>
      </c>
      <c r="P3777" s="36" t="s">
        <v>5552</v>
      </c>
      <c r="Q3777" s="36" t="s">
        <v>5553</v>
      </c>
    </row>
    <row r="3778" spans="1:17">
      <c r="A3778" s="36" t="s">
        <v>11800</v>
      </c>
      <c r="B3778" s="36" t="str">
        <f t="shared" si="290"/>
        <v>_14394</v>
      </c>
      <c r="C3778" s="36" t="s">
        <v>5566</v>
      </c>
      <c r="D3778" s="36" t="s">
        <v>4903</v>
      </c>
      <c r="E3778" s="36" t="str">
        <f t="shared" si="291"/>
        <v>_SCHOL</v>
      </c>
      <c r="F3778" s="36" t="s">
        <v>4904</v>
      </c>
      <c r="G3778" s="36" t="s">
        <v>5548</v>
      </c>
      <c r="H3778" s="36" t="str">
        <f t="shared" si="292"/>
        <v>_SCSIM</v>
      </c>
      <c r="I3778" s="36" t="s">
        <v>5549</v>
      </c>
      <c r="J3778" s="36" t="s">
        <v>5550</v>
      </c>
      <c r="K3778" s="36" t="str">
        <f t="shared" si="293"/>
        <v>_MIRES</v>
      </c>
      <c r="L3778" s="36" t="s">
        <v>5551</v>
      </c>
      <c r="M3778" s="36" t="s">
        <v>6624</v>
      </c>
      <c r="N3778" s="36" t="str">
        <f t="shared" si="294"/>
        <v>_MICTR</v>
      </c>
      <c r="O3778" s="36" t="s">
        <v>6625</v>
      </c>
      <c r="P3778" s="36" t="s">
        <v>5552</v>
      </c>
      <c r="Q3778" s="36" t="s">
        <v>5553</v>
      </c>
    </row>
    <row r="3779" spans="1:17">
      <c r="A3779" s="36" t="s">
        <v>11801</v>
      </c>
      <c r="B3779" s="36" t="str">
        <f t="shared" si="290"/>
        <v>_14395</v>
      </c>
      <c r="C3779" s="36" t="s">
        <v>5567</v>
      </c>
      <c r="D3779" s="36" t="s">
        <v>4903</v>
      </c>
      <c r="E3779" s="36" t="str">
        <f t="shared" si="291"/>
        <v>_SCHOL</v>
      </c>
      <c r="F3779" s="36" t="s">
        <v>4904</v>
      </c>
      <c r="G3779" s="36" t="s">
        <v>5548</v>
      </c>
      <c r="H3779" s="36" t="str">
        <f t="shared" si="292"/>
        <v>_SCSIM</v>
      </c>
      <c r="I3779" s="36" t="s">
        <v>5549</v>
      </c>
      <c r="J3779" s="36" t="s">
        <v>5550</v>
      </c>
      <c r="K3779" s="36" t="str">
        <f t="shared" si="293"/>
        <v>_MIRES</v>
      </c>
      <c r="L3779" s="36" t="s">
        <v>5551</v>
      </c>
      <c r="M3779" s="36" t="s">
        <v>6624</v>
      </c>
      <c r="N3779" s="36" t="str">
        <f t="shared" si="294"/>
        <v>_MICTR</v>
      </c>
      <c r="O3779" s="36" t="s">
        <v>6625</v>
      </c>
      <c r="P3779" s="36" t="s">
        <v>5552</v>
      </c>
      <c r="Q3779" s="36" t="s">
        <v>5553</v>
      </c>
    </row>
    <row r="3780" spans="1:17">
      <c r="A3780" s="36" t="s">
        <v>11802</v>
      </c>
      <c r="B3780" s="36" t="str">
        <f t="shared" ref="B3780:B3843" si="295">"_"&amp;A3780</f>
        <v>_14396</v>
      </c>
      <c r="C3780" s="36" t="s">
        <v>5567</v>
      </c>
      <c r="D3780" s="36" t="s">
        <v>4903</v>
      </c>
      <c r="E3780" s="36" t="str">
        <f t="shared" ref="E3780:E3843" si="296">"_"&amp;D3780</f>
        <v>_SCHOL</v>
      </c>
      <c r="F3780" s="36" t="s">
        <v>4904</v>
      </c>
      <c r="G3780" s="36" t="s">
        <v>5548</v>
      </c>
      <c r="H3780" s="36" t="str">
        <f t="shared" ref="H3780:H3843" si="297">"_"&amp;G3780</f>
        <v>_SCSIM</v>
      </c>
      <c r="I3780" s="36" t="s">
        <v>5549</v>
      </c>
      <c r="J3780" s="36" t="s">
        <v>5550</v>
      </c>
      <c r="K3780" s="36" t="str">
        <f t="shared" ref="K3780:K3843" si="298">"_"&amp;J3780</f>
        <v>_MIRES</v>
      </c>
      <c r="L3780" s="36" t="s">
        <v>5551</v>
      </c>
      <c r="M3780" s="36" t="s">
        <v>6624</v>
      </c>
      <c r="N3780" s="36" t="str">
        <f t="shared" ref="N3780:N3843" si="299">"_"&amp;M3780</f>
        <v>_MICTR</v>
      </c>
      <c r="O3780" s="36" t="s">
        <v>6625</v>
      </c>
      <c r="P3780" s="36" t="s">
        <v>5552</v>
      </c>
      <c r="Q3780" s="36" t="s">
        <v>5553</v>
      </c>
    </row>
    <row r="3781" spans="1:17">
      <c r="A3781" s="36" t="s">
        <v>11803</v>
      </c>
      <c r="B3781" s="36" t="str">
        <f t="shared" si="295"/>
        <v>_14208</v>
      </c>
      <c r="C3781" s="36" t="s">
        <v>5572</v>
      </c>
      <c r="D3781" s="36" t="s">
        <v>4903</v>
      </c>
      <c r="E3781" s="36" t="str">
        <f t="shared" si="296"/>
        <v>_SCHOL</v>
      </c>
      <c r="F3781" s="36" t="s">
        <v>4904</v>
      </c>
      <c r="G3781" s="36" t="s">
        <v>5548</v>
      </c>
      <c r="H3781" s="36" t="str">
        <f t="shared" si="297"/>
        <v>_SCSIM</v>
      </c>
      <c r="I3781" s="36" t="s">
        <v>5549</v>
      </c>
      <c r="J3781" s="36" t="s">
        <v>5550</v>
      </c>
      <c r="K3781" s="36" t="str">
        <f t="shared" si="298"/>
        <v>_MIRES</v>
      </c>
      <c r="L3781" s="36" t="s">
        <v>5551</v>
      </c>
      <c r="M3781" s="36" t="s">
        <v>5568</v>
      </c>
      <c r="N3781" s="36" t="str">
        <f t="shared" si="299"/>
        <v>_MISRS</v>
      </c>
      <c r="O3781" s="36" t="s">
        <v>5569</v>
      </c>
      <c r="P3781" s="36" t="s">
        <v>5570</v>
      </c>
      <c r="Q3781" s="36" t="s">
        <v>5571</v>
      </c>
    </row>
    <row r="3782" spans="1:17">
      <c r="A3782" s="36" t="s">
        <v>11804</v>
      </c>
      <c r="B3782" s="36" t="str">
        <f t="shared" si="295"/>
        <v>_14235</v>
      </c>
      <c r="C3782" s="36" t="s">
        <v>5573</v>
      </c>
      <c r="D3782" s="36" t="s">
        <v>4903</v>
      </c>
      <c r="E3782" s="36" t="str">
        <f t="shared" si="296"/>
        <v>_SCHOL</v>
      </c>
      <c r="F3782" s="36" t="s">
        <v>4904</v>
      </c>
      <c r="G3782" s="36" t="s">
        <v>5548</v>
      </c>
      <c r="H3782" s="36" t="str">
        <f t="shared" si="297"/>
        <v>_SCSIM</v>
      </c>
      <c r="I3782" s="36" t="s">
        <v>5549</v>
      </c>
      <c r="J3782" s="36" t="s">
        <v>5550</v>
      </c>
      <c r="K3782" s="36" t="str">
        <f t="shared" si="298"/>
        <v>_MIRES</v>
      </c>
      <c r="L3782" s="36" t="s">
        <v>5551</v>
      </c>
      <c r="M3782" s="36" t="s">
        <v>5568</v>
      </c>
      <c r="N3782" s="36" t="str">
        <f t="shared" si="299"/>
        <v>_MISRS</v>
      </c>
      <c r="O3782" s="36" t="s">
        <v>5569</v>
      </c>
      <c r="P3782" s="36" t="s">
        <v>5570</v>
      </c>
      <c r="Q3782" s="36" t="s">
        <v>5571</v>
      </c>
    </row>
    <row r="3783" spans="1:17">
      <c r="A3783" s="36" t="s">
        <v>11805</v>
      </c>
      <c r="B3783" s="36" t="str">
        <f t="shared" si="295"/>
        <v>_14236</v>
      </c>
      <c r="C3783" s="36" t="s">
        <v>5574</v>
      </c>
      <c r="D3783" s="36" t="s">
        <v>4903</v>
      </c>
      <c r="E3783" s="36" t="str">
        <f t="shared" si="296"/>
        <v>_SCHOL</v>
      </c>
      <c r="F3783" s="36" t="s">
        <v>4904</v>
      </c>
      <c r="G3783" s="36" t="s">
        <v>5548</v>
      </c>
      <c r="H3783" s="36" t="str">
        <f t="shared" si="297"/>
        <v>_SCSIM</v>
      </c>
      <c r="I3783" s="36" t="s">
        <v>5549</v>
      </c>
      <c r="J3783" s="36" t="s">
        <v>5550</v>
      </c>
      <c r="K3783" s="36" t="str">
        <f t="shared" si="298"/>
        <v>_MIRES</v>
      </c>
      <c r="L3783" s="36" t="s">
        <v>5551</v>
      </c>
      <c r="M3783" s="36" t="s">
        <v>5568</v>
      </c>
      <c r="N3783" s="36" t="str">
        <f t="shared" si="299"/>
        <v>_MISRS</v>
      </c>
      <c r="O3783" s="36" t="s">
        <v>5569</v>
      </c>
      <c r="P3783" s="36" t="s">
        <v>5570</v>
      </c>
      <c r="Q3783" s="36" t="s">
        <v>5571</v>
      </c>
    </row>
    <row r="3784" spans="1:17">
      <c r="A3784" s="36" t="s">
        <v>11806</v>
      </c>
      <c r="B3784" s="36" t="str">
        <f t="shared" si="295"/>
        <v>_14237</v>
      </c>
      <c r="C3784" s="36" t="s">
        <v>5575</v>
      </c>
      <c r="D3784" s="36" t="s">
        <v>4903</v>
      </c>
      <c r="E3784" s="36" t="str">
        <f t="shared" si="296"/>
        <v>_SCHOL</v>
      </c>
      <c r="F3784" s="36" t="s">
        <v>4904</v>
      </c>
      <c r="G3784" s="36" t="s">
        <v>5548</v>
      </c>
      <c r="H3784" s="36" t="str">
        <f t="shared" si="297"/>
        <v>_SCSIM</v>
      </c>
      <c r="I3784" s="36" t="s">
        <v>5549</v>
      </c>
      <c r="J3784" s="36" t="s">
        <v>5550</v>
      </c>
      <c r="K3784" s="36" t="str">
        <f t="shared" si="298"/>
        <v>_MIRES</v>
      </c>
      <c r="L3784" s="36" t="s">
        <v>5551</v>
      </c>
      <c r="M3784" s="36" t="s">
        <v>5568</v>
      </c>
      <c r="N3784" s="36" t="str">
        <f t="shared" si="299"/>
        <v>_MISRS</v>
      </c>
      <c r="O3784" s="36" t="s">
        <v>5569</v>
      </c>
      <c r="P3784" s="36" t="s">
        <v>5570</v>
      </c>
      <c r="Q3784" s="36" t="s">
        <v>5571</v>
      </c>
    </row>
    <row r="3785" spans="1:17">
      <c r="A3785" s="36" t="s">
        <v>11807</v>
      </c>
      <c r="B3785" s="36" t="str">
        <f t="shared" si="295"/>
        <v>_14241</v>
      </c>
      <c r="C3785" s="36" t="s">
        <v>7213</v>
      </c>
      <c r="D3785" s="36" t="s">
        <v>4903</v>
      </c>
      <c r="E3785" s="36" t="str">
        <f t="shared" si="296"/>
        <v>_SCHOL</v>
      </c>
      <c r="F3785" s="36" t="s">
        <v>4904</v>
      </c>
      <c r="G3785" s="36" t="s">
        <v>5548</v>
      </c>
      <c r="H3785" s="36" t="str">
        <f t="shared" si="297"/>
        <v>_SCSIM</v>
      </c>
      <c r="I3785" s="36" t="s">
        <v>5549</v>
      </c>
      <c r="J3785" s="36" t="s">
        <v>5576</v>
      </c>
      <c r="K3785" s="36" t="str">
        <f t="shared" si="298"/>
        <v>_MMIMS</v>
      </c>
      <c r="L3785" s="36" t="s">
        <v>6630</v>
      </c>
      <c r="M3785" s="36" t="s">
        <v>7209</v>
      </c>
      <c r="N3785" s="36" t="str">
        <f t="shared" si="299"/>
        <v>_MMODP</v>
      </c>
      <c r="O3785" s="36" t="s">
        <v>7210</v>
      </c>
      <c r="P3785" s="36" t="s">
        <v>7211</v>
      </c>
      <c r="Q3785" s="36" t="s">
        <v>7212</v>
      </c>
    </row>
    <row r="3786" spans="1:17">
      <c r="A3786" s="36" t="s">
        <v>11808</v>
      </c>
      <c r="B3786" s="36" t="str">
        <f t="shared" si="295"/>
        <v>_14249</v>
      </c>
      <c r="C3786" s="36" t="s">
        <v>5578</v>
      </c>
      <c r="D3786" s="36" t="s">
        <v>4903</v>
      </c>
      <c r="E3786" s="36" t="str">
        <f t="shared" si="296"/>
        <v>_SCHOL</v>
      </c>
      <c r="F3786" s="36" t="s">
        <v>4904</v>
      </c>
      <c r="G3786" s="36" t="s">
        <v>5548</v>
      </c>
      <c r="H3786" s="36" t="str">
        <f t="shared" si="297"/>
        <v>_SCSIM</v>
      </c>
      <c r="I3786" s="36" t="s">
        <v>5549</v>
      </c>
      <c r="J3786" s="36" t="s">
        <v>5576</v>
      </c>
      <c r="K3786" s="36" t="str">
        <f t="shared" si="298"/>
        <v>_MMIMS</v>
      </c>
      <c r="L3786" s="36" t="s">
        <v>6630</v>
      </c>
      <c r="M3786" s="36" t="s">
        <v>7209</v>
      </c>
      <c r="N3786" s="36" t="str">
        <f t="shared" si="299"/>
        <v>_MMODP</v>
      </c>
      <c r="O3786" s="36" t="s">
        <v>7210</v>
      </c>
      <c r="P3786" s="36" t="s">
        <v>5577</v>
      </c>
      <c r="Q3786" s="36" t="s">
        <v>6631</v>
      </c>
    </row>
    <row r="3787" spans="1:17">
      <c r="A3787" s="36" t="s">
        <v>11809</v>
      </c>
      <c r="B3787" s="36" t="str">
        <f t="shared" si="295"/>
        <v>_14205</v>
      </c>
      <c r="C3787" s="36" t="s">
        <v>5581</v>
      </c>
      <c r="D3787" s="36" t="s">
        <v>4903</v>
      </c>
      <c r="E3787" s="36" t="str">
        <f t="shared" si="296"/>
        <v>_SCHOL</v>
      </c>
      <c r="F3787" s="36" t="s">
        <v>4904</v>
      </c>
      <c r="G3787" s="36" t="s">
        <v>5548</v>
      </c>
      <c r="H3787" s="36" t="str">
        <f t="shared" si="297"/>
        <v>_SCSIM</v>
      </c>
      <c r="I3787" s="36" t="s">
        <v>5549</v>
      </c>
      <c r="J3787" s="36" t="s">
        <v>5576</v>
      </c>
      <c r="K3787" s="36" t="str">
        <f t="shared" si="298"/>
        <v>_MMIMS</v>
      </c>
      <c r="L3787" s="36" t="s">
        <v>6630</v>
      </c>
      <c r="M3787" s="36" t="s">
        <v>5579</v>
      </c>
      <c r="N3787" s="36" t="str">
        <f t="shared" si="299"/>
        <v>_MMOPS</v>
      </c>
      <c r="O3787" s="36" t="s">
        <v>6632</v>
      </c>
      <c r="P3787" s="36" t="s">
        <v>5580</v>
      </c>
      <c r="Q3787" s="36" t="s">
        <v>4919</v>
      </c>
    </row>
    <row r="3788" spans="1:17">
      <c r="A3788" s="36" t="s">
        <v>11810</v>
      </c>
      <c r="B3788" s="36" t="str">
        <f t="shared" si="295"/>
        <v>_14206</v>
      </c>
      <c r="C3788" s="36" t="s">
        <v>5582</v>
      </c>
      <c r="D3788" s="36" t="s">
        <v>4903</v>
      </c>
      <c r="E3788" s="36" t="str">
        <f t="shared" si="296"/>
        <v>_SCHOL</v>
      </c>
      <c r="F3788" s="36" t="s">
        <v>4904</v>
      </c>
      <c r="G3788" s="36" t="s">
        <v>5548</v>
      </c>
      <c r="H3788" s="36" t="str">
        <f t="shared" si="297"/>
        <v>_SCSIM</v>
      </c>
      <c r="I3788" s="36" t="s">
        <v>5549</v>
      </c>
      <c r="J3788" s="36" t="s">
        <v>5576</v>
      </c>
      <c r="K3788" s="36" t="str">
        <f t="shared" si="298"/>
        <v>_MMIMS</v>
      </c>
      <c r="L3788" s="36" t="s">
        <v>6630</v>
      </c>
      <c r="M3788" s="36" t="s">
        <v>5579</v>
      </c>
      <c r="N3788" s="36" t="str">
        <f t="shared" si="299"/>
        <v>_MMOPS</v>
      </c>
      <c r="O3788" s="36" t="s">
        <v>6632</v>
      </c>
      <c r="P3788" s="36" t="s">
        <v>5580</v>
      </c>
      <c r="Q3788" s="36" t="s">
        <v>4919</v>
      </c>
    </row>
    <row r="3789" spans="1:17">
      <c r="A3789" s="36" t="s">
        <v>11811</v>
      </c>
      <c r="B3789" s="36" t="str">
        <f t="shared" si="295"/>
        <v>_14210</v>
      </c>
      <c r="C3789" s="36" t="s">
        <v>7515</v>
      </c>
      <c r="D3789" s="36" t="s">
        <v>4903</v>
      </c>
      <c r="E3789" s="36" t="str">
        <f t="shared" si="296"/>
        <v>_SCHOL</v>
      </c>
      <c r="F3789" s="36" t="s">
        <v>4904</v>
      </c>
      <c r="G3789" s="36" t="s">
        <v>5548</v>
      </c>
      <c r="H3789" s="36" t="str">
        <f t="shared" si="297"/>
        <v>_SCSIM</v>
      </c>
      <c r="I3789" s="36" t="s">
        <v>5549</v>
      </c>
      <c r="J3789" s="36" t="s">
        <v>5576</v>
      </c>
      <c r="K3789" s="36" t="str">
        <f t="shared" si="298"/>
        <v>_MMIMS</v>
      </c>
      <c r="L3789" s="36" t="s">
        <v>6630</v>
      </c>
      <c r="M3789" s="36" t="s">
        <v>5579</v>
      </c>
      <c r="N3789" s="36" t="str">
        <f t="shared" si="299"/>
        <v>_MMOPS</v>
      </c>
      <c r="O3789" s="36" t="s">
        <v>6632</v>
      </c>
      <c r="P3789" s="36" t="s">
        <v>5580</v>
      </c>
      <c r="Q3789" s="36" t="s">
        <v>4919</v>
      </c>
    </row>
    <row r="3790" spans="1:17">
      <c r="A3790" s="36" t="s">
        <v>11812</v>
      </c>
      <c r="B3790" s="36" t="str">
        <f t="shared" si="295"/>
        <v>_14250</v>
      </c>
      <c r="C3790" s="36" t="s">
        <v>7421</v>
      </c>
      <c r="D3790" s="36" t="s">
        <v>4903</v>
      </c>
      <c r="E3790" s="36" t="str">
        <f t="shared" si="296"/>
        <v>_SCHOL</v>
      </c>
      <c r="F3790" s="36" t="s">
        <v>4904</v>
      </c>
      <c r="G3790" s="36" t="s">
        <v>5548</v>
      </c>
      <c r="H3790" s="36" t="str">
        <f t="shared" si="297"/>
        <v>_SCSIM</v>
      </c>
      <c r="I3790" s="36" t="s">
        <v>5549</v>
      </c>
      <c r="J3790" s="36" t="s">
        <v>5576</v>
      </c>
      <c r="K3790" s="36" t="str">
        <f t="shared" si="298"/>
        <v>_MMIMS</v>
      </c>
      <c r="L3790" s="36" t="s">
        <v>6630</v>
      </c>
      <c r="M3790" s="36" t="s">
        <v>5579</v>
      </c>
      <c r="N3790" s="36" t="str">
        <f t="shared" si="299"/>
        <v>_MMOPS</v>
      </c>
      <c r="O3790" s="36" t="s">
        <v>6632</v>
      </c>
      <c r="P3790" s="36" t="s">
        <v>5583</v>
      </c>
      <c r="Q3790" s="36" t="s">
        <v>4867</v>
      </c>
    </row>
    <row r="3791" spans="1:17">
      <c r="A3791" s="36" t="s">
        <v>11813</v>
      </c>
      <c r="B3791" s="36" t="str">
        <f t="shared" si="295"/>
        <v>_14252</v>
      </c>
      <c r="C3791" s="36" t="s">
        <v>5584</v>
      </c>
      <c r="D3791" s="36" t="s">
        <v>4903</v>
      </c>
      <c r="E3791" s="36" t="str">
        <f t="shared" si="296"/>
        <v>_SCHOL</v>
      </c>
      <c r="F3791" s="36" t="s">
        <v>4904</v>
      </c>
      <c r="G3791" s="36" t="s">
        <v>5548</v>
      </c>
      <c r="H3791" s="36" t="str">
        <f t="shared" si="297"/>
        <v>_SCSIM</v>
      </c>
      <c r="I3791" s="36" t="s">
        <v>5549</v>
      </c>
      <c r="J3791" s="36" t="s">
        <v>5576</v>
      </c>
      <c r="K3791" s="36" t="str">
        <f t="shared" si="298"/>
        <v>_MMIMS</v>
      </c>
      <c r="L3791" s="36" t="s">
        <v>6630</v>
      </c>
      <c r="M3791" s="36" t="s">
        <v>5579</v>
      </c>
      <c r="N3791" s="36" t="str">
        <f t="shared" si="299"/>
        <v>_MMOPS</v>
      </c>
      <c r="O3791" s="36" t="s">
        <v>6632</v>
      </c>
      <c r="P3791" s="36" t="s">
        <v>5583</v>
      </c>
      <c r="Q3791" s="36" t="s">
        <v>4867</v>
      </c>
    </row>
    <row r="3792" spans="1:17">
      <c r="A3792" s="36" t="s">
        <v>11814</v>
      </c>
      <c r="B3792" s="36" t="str">
        <f t="shared" si="295"/>
        <v>_14200</v>
      </c>
      <c r="C3792" s="36" t="s">
        <v>5587</v>
      </c>
      <c r="D3792" s="36" t="s">
        <v>4903</v>
      </c>
      <c r="E3792" s="36" t="str">
        <f t="shared" si="296"/>
        <v>_SCHOL</v>
      </c>
      <c r="F3792" s="36" t="s">
        <v>4904</v>
      </c>
      <c r="G3792" s="36" t="s">
        <v>5548</v>
      </c>
      <c r="H3792" s="36" t="str">
        <f t="shared" si="297"/>
        <v>_SCSIM</v>
      </c>
      <c r="I3792" s="36" t="s">
        <v>5549</v>
      </c>
      <c r="J3792" s="36" t="s">
        <v>5576</v>
      </c>
      <c r="K3792" s="36" t="str">
        <f t="shared" si="298"/>
        <v>_MMIMS</v>
      </c>
      <c r="L3792" s="36" t="s">
        <v>6630</v>
      </c>
      <c r="M3792" s="36" t="s">
        <v>5579</v>
      </c>
      <c r="N3792" s="36" t="str">
        <f t="shared" si="299"/>
        <v>_MMOPS</v>
      </c>
      <c r="O3792" s="36" t="s">
        <v>6632</v>
      </c>
      <c r="P3792" s="36" t="s">
        <v>5585</v>
      </c>
      <c r="Q3792" s="36" t="s">
        <v>5586</v>
      </c>
    </row>
    <row r="3793" spans="1:17">
      <c r="A3793" s="36" t="s">
        <v>11815</v>
      </c>
      <c r="B3793" s="36" t="str">
        <f t="shared" si="295"/>
        <v>_14207</v>
      </c>
      <c r="C3793" s="36" t="s">
        <v>5588</v>
      </c>
      <c r="D3793" s="36" t="s">
        <v>4903</v>
      </c>
      <c r="E3793" s="36" t="str">
        <f t="shared" si="296"/>
        <v>_SCHOL</v>
      </c>
      <c r="F3793" s="36" t="s">
        <v>4904</v>
      </c>
      <c r="G3793" s="36" t="s">
        <v>5548</v>
      </c>
      <c r="H3793" s="36" t="str">
        <f t="shared" si="297"/>
        <v>_SCSIM</v>
      </c>
      <c r="I3793" s="36" t="s">
        <v>5549</v>
      </c>
      <c r="J3793" s="36" t="s">
        <v>5576</v>
      </c>
      <c r="K3793" s="36" t="str">
        <f t="shared" si="298"/>
        <v>_MMIMS</v>
      </c>
      <c r="L3793" s="36" t="s">
        <v>6630</v>
      </c>
      <c r="M3793" s="36" t="s">
        <v>5579</v>
      </c>
      <c r="N3793" s="36" t="str">
        <f t="shared" si="299"/>
        <v>_MMOPS</v>
      </c>
      <c r="O3793" s="36" t="s">
        <v>6632</v>
      </c>
      <c r="P3793" s="36" t="s">
        <v>5585</v>
      </c>
      <c r="Q3793" s="36" t="s">
        <v>5586</v>
      </c>
    </row>
    <row r="3794" spans="1:17">
      <c r="A3794" s="36" t="s">
        <v>11816</v>
      </c>
      <c r="B3794" s="36" t="str">
        <f t="shared" si="295"/>
        <v>_14220</v>
      </c>
      <c r="C3794" s="36" t="s">
        <v>7516</v>
      </c>
      <c r="D3794" s="36" t="s">
        <v>4903</v>
      </c>
      <c r="E3794" s="36" t="str">
        <f t="shared" si="296"/>
        <v>_SCHOL</v>
      </c>
      <c r="F3794" s="36" t="s">
        <v>4904</v>
      </c>
      <c r="G3794" s="36" t="s">
        <v>5548</v>
      </c>
      <c r="H3794" s="36" t="str">
        <f t="shared" si="297"/>
        <v>_SCSIM</v>
      </c>
      <c r="I3794" s="36" t="s">
        <v>5549</v>
      </c>
      <c r="J3794" s="36" t="s">
        <v>5576</v>
      </c>
      <c r="K3794" s="36" t="str">
        <f t="shared" si="298"/>
        <v>_MMIMS</v>
      </c>
      <c r="L3794" s="36" t="s">
        <v>6630</v>
      </c>
      <c r="M3794" s="36" t="s">
        <v>5579</v>
      </c>
      <c r="N3794" s="36" t="str">
        <f t="shared" si="299"/>
        <v>_MMOPS</v>
      </c>
      <c r="O3794" s="36" t="s">
        <v>6632</v>
      </c>
      <c r="P3794" s="36" t="s">
        <v>5585</v>
      </c>
      <c r="Q3794" s="36" t="s">
        <v>5586</v>
      </c>
    </row>
    <row r="3795" spans="1:17">
      <c r="A3795" s="36" t="s">
        <v>11817</v>
      </c>
      <c r="B3795" s="36" t="str">
        <f t="shared" si="295"/>
        <v>_14238</v>
      </c>
      <c r="C3795" s="36" t="s">
        <v>5589</v>
      </c>
      <c r="D3795" s="36" t="s">
        <v>4903</v>
      </c>
      <c r="E3795" s="36" t="str">
        <f t="shared" si="296"/>
        <v>_SCHOL</v>
      </c>
      <c r="F3795" s="36" t="s">
        <v>4904</v>
      </c>
      <c r="G3795" s="36" t="s">
        <v>5548</v>
      </c>
      <c r="H3795" s="36" t="str">
        <f t="shared" si="297"/>
        <v>_SCSIM</v>
      </c>
      <c r="I3795" s="36" t="s">
        <v>5549</v>
      </c>
      <c r="J3795" s="36" t="s">
        <v>5576</v>
      </c>
      <c r="K3795" s="36" t="str">
        <f t="shared" si="298"/>
        <v>_MMIMS</v>
      </c>
      <c r="L3795" s="36" t="s">
        <v>6630</v>
      </c>
      <c r="M3795" s="36" t="s">
        <v>5579</v>
      </c>
      <c r="N3795" s="36" t="str">
        <f t="shared" si="299"/>
        <v>_MMOPS</v>
      </c>
      <c r="O3795" s="36" t="s">
        <v>6632</v>
      </c>
      <c r="P3795" s="36" t="s">
        <v>5585</v>
      </c>
      <c r="Q3795" s="36" t="s">
        <v>5586</v>
      </c>
    </row>
    <row r="3796" spans="1:17">
      <c r="A3796" s="36" t="s">
        <v>11818</v>
      </c>
      <c r="B3796" s="36" t="str">
        <f t="shared" si="295"/>
        <v>_14253</v>
      </c>
      <c r="C3796" s="36" t="s">
        <v>5590</v>
      </c>
      <c r="D3796" s="36" t="s">
        <v>4903</v>
      </c>
      <c r="E3796" s="36" t="str">
        <f t="shared" si="296"/>
        <v>_SCHOL</v>
      </c>
      <c r="F3796" s="36" t="s">
        <v>4904</v>
      </c>
      <c r="G3796" s="36" t="s">
        <v>5548</v>
      </c>
      <c r="H3796" s="36" t="str">
        <f t="shared" si="297"/>
        <v>_SCSIM</v>
      </c>
      <c r="I3796" s="36" t="s">
        <v>5549</v>
      </c>
      <c r="J3796" s="36" t="s">
        <v>5576</v>
      </c>
      <c r="K3796" s="36" t="str">
        <f t="shared" si="298"/>
        <v>_MMIMS</v>
      </c>
      <c r="L3796" s="36" t="s">
        <v>6630</v>
      </c>
      <c r="M3796" s="36" t="s">
        <v>5579</v>
      </c>
      <c r="N3796" s="36" t="str">
        <f t="shared" si="299"/>
        <v>_MMOPS</v>
      </c>
      <c r="O3796" s="36" t="s">
        <v>6632</v>
      </c>
      <c r="P3796" s="36" t="s">
        <v>5585</v>
      </c>
      <c r="Q3796" s="36" t="s">
        <v>5586</v>
      </c>
    </row>
    <row r="3797" spans="1:17">
      <c r="A3797" s="36" t="s">
        <v>11819</v>
      </c>
      <c r="B3797" s="36" t="str">
        <f t="shared" si="295"/>
        <v>_14280</v>
      </c>
      <c r="C3797" s="36" t="s">
        <v>5592</v>
      </c>
      <c r="D3797" s="36" t="s">
        <v>4903</v>
      </c>
      <c r="E3797" s="36" t="str">
        <f t="shared" si="296"/>
        <v>_SCHOL</v>
      </c>
      <c r="F3797" s="36" t="s">
        <v>4904</v>
      </c>
      <c r="G3797" s="36" t="s">
        <v>5548</v>
      </c>
      <c r="H3797" s="36" t="str">
        <f t="shared" si="297"/>
        <v>_SCSIM</v>
      </c>
      <c r="I3797" s="36" t="s">
        <v>5549</v>
      </c>
      <c r="J3797" s="36" t="s">
        <v>5576</v>
      </c>
      <c r="K3797" s="36" t="str">
        <f t="shared" si="298"/>
        <v>_MMIMS</v>
      </c>
      <c r="L3797" s="36" t="s">
        <v>6630</v>
      </c>
      <c r="M3797" s="36" t="s">
        <v>5579</v>
      </c>
      <c r="N3797" s="36" t="str">
        <f t="shared" si="299"/>
        <v>_MMOPS</v>
      </c>
      <c r="O3797" s="36" t="s">
        <v>6632</v>
      </c>
      <c r="P3797" s="36" t="s">
        <v>5591</v>
      </c>
      <c r="Q3797" s="36" t="s">
        <v>575</v>
      </c>
    </row>
    <row r="3798" spans="1:17">
      <c r="A3798" s="36" t="s">
        <v>11820</v>
      </c>
      <c r="B3798" s="36" t="str">
        <f t="shared" si="295"/>
        <v>_14281</v>
      </c>
      <c r="C3798" s="36" t="s">
        <v>5593</v>
      </c>
      <c r="D3798" s="36" t="s">
        <v>4903</v>
      </c>
      <c r="E3798" s="36" t="str">
        <f t="shared" si="296"/>
        <v>_SCHOL</v>
      </c>
      <c r="F3798" s="36" t="s">
        <v>4904</v>
      </c>
      <c r="G3798" s="36" t="s">
        <v>5548</v>
      </c>
      <c r="H3798" s="36" t="str">
        <f t="shared" si="297"/>
        <v>_SCSIM</v>
      </c>
      <c r="I3798" s="36" t="s">
        <v>5549</v>
      </c>
      <c r="J3798" s="36" t="s">
        <v>5576</v>
      </c>
      <c r="K3798" s="36" t="str">
        <f t="shared" si="298"/>
        <v>_MMIMS</v>
      </c>
      <c r="L3798" s="36" t="s">
        <v>6630</v>
      </c>
      <c r="M3798" s="36" t="s">
        <v>5579</v>
      </c>
      <c r="N3798" s="36" t="str">
        <f t="shared" si="299"/>
        <v>_MMOPS</v>
      </c>
      <c r="O3798" s="36" t="s">
        <v>6632</v>
      </c>
      <c r="P3798" s="36" t="s">
        <v>5591</v>
      </c>
      <c r="Q3798" s="36" t="s">
        <v>575</v>
      </c>
    </row>
    <row r="3799" spans="1:17">
      <c r="A3799" s="36" t="s">
        <v>11821</v>
      </c>
      <c r="B3799" s="36" t="str">
        <f t="shared" si="295"/>
        <v>_31020</v>
      </c>
      <c r="C3799" s="36" t="s">
        <v>5605</v>
      </c>
      <c r="D3799" s="36" t="s">
        <v>5594</v>
      </c>
      <c r="E3799" s="36" t="str">
        <f t="shared" si="296"/>
        <v>_VCRES</v>
      </c>
      <c r="F3799" s="36" t="s">
        <v>5595</v>
      </c>
      <c r="G3799" s="36" t="s">
        <v>5596</v>
      </c>
      <c r="H3799" s="36" t="str">
        <f t="shared" si="297"/>
        <v>_VCRAC</v>
      </c>
      <c r="I3799" s="36" t="s">
        <v>5597</v>
      </c>
      <c r="J3799" s="36" t="s">
        <v>5599</v>
      </c>
      <c r="K3799" s="36" t="str">
        <f t="shared" si="298"/>
        <v>_ANIPS</v>
      </c>
      <c r="L3799" s="36" t="s">
        <v>5600</v>
      </c>
      <c r="M3799" s="36" t="s">
        <v>5601</v>
      </c>
      <c r="N3799" s="36" t="str">
        <f t="shared" si="299"/>
        <v>_ANIP5</v>
      </c>
      <c r="O3799" s="36" t="s">
        <v>5602</v>
      </c>
      <c r="P3799" s="36" t="s">
        <v>5603</v>
      </c>
      <c r="Q3799" s="36" t="s">
        <v>5604</v>
      </c>
    </row>
    <row r="3800" spans="1:17">
      <c r="A3800" s="36" t="s">
        <v>11822</v>
      </c>
      <c r="B3800" s="36" t="str">
        <f t="shared" si="295"/>
        <v>_31021</v>
      </c>
      <c r="C3800" s="36" t="s">
        <v>5606</v>
      </c>
      <c r="D3800" s="36" t="s">
        <v>5594</v>
      </c>
      <c r="E3800" s="36" t="str">
        <f t="shared" si="296"/>
        <v>_VCRES</v>
      </c>
      <c r="F3800" s="36" t="s">
        <v>5595</v>
      </c>
      <c r="G3800" s="36" t="s">
        <v>5596</v>
      </c>
      <c r="H3800" s="36" t="str">
        <f t="shared" si="297"/>
        <v>_VCRAC</v>
      </c>
      <c r="I3800" s="36" t="s">
        <v>5597</v>
      </c>
      <c r="J3800" s="36" t="s">
        <v>5599</v>
      </c>
      <c r="K3800" s="36" t="str">
        <f t="shared" si="298"/>
        <v>_ANIPS</v>
      </c>
      <c r="L3800" s="36" t="s">
        <v>5600</v>
      </c>
      <c r="M3800" s="36" t="s">
        <v>5601</v>
      </c>
      <c r="N3800" s="36" t="str">
        <f t="shared" si="299"/>
        <v>_ANIP5</v>
      </c>
      <c r="O3800" s="36" t="s">
        <v>5602</v>
      </c>
      <c r="P3800" s="36" t="s">
        <v>5603</v>
      </c>
      <c r="Q3800" s="36" t="s">
        <v>5604</v>
      </c>
    </row>
    <row r="3801" spans="1:17">
      <c r="A3801" s="36" t="s">
        <v>11823</v>
      </c>
      <c r="B3801" s="36" t="str">
        <f t="shared" si="295"/>
        <v>_31080</v>
      </c>
      <c r="C3801" s="36" t="s">
        <v>5614</v>
      </c>
      <c r="D3801" s="36" t="s">
        <v>5594</v>
      </c>
      <c r="E3801" s="36" t="str">
        <f t="shared" si="296"/>
        <v>_VCRES</v>
      </c>
      <c r="F3801" s="36" t="s">
        <v>5595</v>
      </c>
      <c r="G3801" s="36" t="s">
        <v>5596</v>
      </c>
      <c r="H3801" s="36" t="str">
        <f t="shared" si="297"/>
        <v>_VCRAC</v>
      </c>
      <c r="I3801" s="36" t="s">
        <v>5597</v>
      </c>
      <c r="J3801" s="36" t="s">
        <v>5608</v>
      </c>
      <c r="K3801" s="36" t="str">
        <f t="shared" si="298"/>
        <v>_ATSSC</v>
      </c>
      <c r="L3801" s="36" t="s">
        <v>5609</v>
      </c>
      <c r="M3801" s="36" t="s">
        <v>5610</v>
      </c>
      <c r="N3801" s="36" t="str">
        <f t="shared" si="299"/>
        <v>_ATSS5</v>
      </c>
      <c r="O3801" s="36" t="s">
        <v>5611</v>
      </c>
      <c r="P3801" s="36" t="s">
        <v>5612</v>
      </c>
      <c r="Q3801" s="36" t="s">
        <v>5613</v>
      </c>
    </row>
    <row r="3802" spans="1:17">
      <c r="A3802" s="36" t="s">
        <v>11824</v>
      </c>
      <c r="B3802" s="36" t="str">
        <f t="shared" si="295"/>
        <v>_32323</v>
      </c>
      <c r="C3802" s="36" t="s">
        <v>7398</v>
      </c>
      <c r="D3802" s="36" t="s">
        <v>5594</v>
      </c>
      <c r="E3802" s="36" t="str">
        <f t="shared" si="296"/>
        <v>_VCRES</v>
      </c>
      <c r="F3802" s="36" t="s">
        <v>5595</v>
      </c>
      <c r="G3802" s="36" t="s">
        <v>5596</v>
      </c>
      <c r="H3802" s="36" t="str">
        <f t="shared" si="297"/>
        <v>_VCRAC</v>
      </c>
      <c r="I3802" s="36" t="s">
        <v>5597</v>
      </c>
      <c r="J3802" s="36" t="s">
        <v>7392</v>
      </c>
      <c r="K3802" s="36" t="str">
        <f t="shared" si="298"/>
        <v>_BYHBR</v>
      </c>
      <c r="L3802" s="36" t="s">
        <v>7393</v>
      </c>
      <c r="M3802" s="36" t="s">
        <v>7394</v>
      </c>
      <c r="N3802" s="36" t="str">
        <f t="shared" si="299"/>
        <v>_BYHB5</v>
      </c>
      <c r="O3802" s="36" t="s">
        <v>7395</v>
      </c>
      <c r="P3802" s="36" t="s">
        <v>7396</v>
      </c>
      <c r="Q3802" s="36" t="s">
        <v>7397</v>
      </c>
    </row>
    <row r="3803" spans="1:17">
      <c r="A3803" s="36" t="s">
        <v>11825</v>
      </c>
      <c r="B3803" s="36" t="str">
        <f t="shared" si="295"/>
        <v>_32314</v>
      </c>
      <c r="C3803" s="36" t="s">
        <v>5625</v>
      </c>
      <c r="D3803" s="36" t="s">
        <v>5594</v>
      </c>
      <c r="E3803" s="36" t="str">
        <f t="shared" si="296"/>
        <v>_VCRES</v>
      </c>
      <c r="F3803" s="36" t="s">
        <v>5595</v>
      </c>
      <c r="G3803" s="36" t="s">
        <v>5596</v>
      </c>
      <c r="H3803" s="36" t="str">
        <f t="shared" si="297"/>
        <v>_VCRAC</v>
      </c>
      <c r="I3803" s="36" t="s">
        <v>5597</v>
      </c>
      <c r="J3803" s="36" t="s">
        <v>5622</v>
      </c>
      <c r="K3803" s="36" t="str">
        <f t="shared" si="298"/>
        <v>_CGEGA</v>
      </c>
      <c r="L3803" s="36" t="s">
        <v>7399</v>
      </c>
      <c r="M3803" s="36" t="s">
        <v>5623</v>
      </c>
      <c r="N3803" s="36" t="str">
        <f t="shared" si="299"/>
        <v>_CGEG5</v>
      </c>
      <c r="O3803" s="36" t="s">
        <v>7400</v>
      </c>
      <c r="P3803" s="36" t="s">
        <v>5624</v>
      </c>
      <c r="Q3803" s="36" t="s">
        <v>7401</v>
      </c>
    </row>
    <row r="3804" spans="1:17">
      <c r="A3804" s="36" t="s">
        <v>11826</v>
      </c>
      <c r="B3804" s="36" t="str">
        <f t="shared" si="295"/>
        <v>_32315</v>
      </c>
      <c r="C3804" s="36" t="s">
        <v>5626</v>
      </c>
      <c r="D3804" s="36" t="s">
        <v>5594</v>
      </c>
      <c r="E3804" s="36" t="str">
        <f t="shared" si="296"/>
        <v>_VCRES</v>
      </c>
      <c r="F3804" s="36" t="s">
        <v>5595</v>
      </c>
      <c r="G3804" s="36" t="s">
        <v>5596</v>
      </c>
      <c r="H3804" s="36" t="str">
        <f t="shared" si="297"/>
        <v>_VCRAC</v>
      </c>
      <c r="I3804" s="36" t="s">
        <v>5597</v>
      </c>
      <c r="J3804" s="36" t="s">
        <v>5622</v>
      </c>
      <c r="K3804" s="36" t="str">
        <f t="shared" si="298"/>
        <v>_CGEGA</v>
      </c>
      <c r="L3804" s="36" t="s">
        <v>7399</v>
      </c>
      <c r="M3804" s="36" t="s">
        <v>5623</v>
      </c>
      <c r="N3804" s="36" t="str">
        <f t="shared" si="299"/>
        <v>_CGEG5</v>
      </c>
      <c r="O3804" s="36" t="s">
        <v>7400</v>
      </c>
      <c r="P3804" s="36" t="s">
        <v>5624</v>
      </c>
      <c r="Q3804" s="36" t="s">
        <v>7401</v>
      </c>
    </row>
    <row r="3805" spans="1:17">
      <c r="A3805" s="36" t="s">
        <v>11827</v>
      </c>
      <c r="B3805" s="36" t="str">
        <f t="shared" si="295"/>
        <v>_31010</v>
      </c>
      <c r="C3805" s="36" t="s">
        <v>7519</v>
      </c>
      <c r="D3805" s="36" t="s">
        <v>5594</v>
      </c>
      <c r="E3805" s="36" t="str">
        <f t="shared" si="296"/>
        <v>_VCRES</v>
      </c>
      <c r="F3805" s="36" t="s">
        <v>5595</v>
      </c>
      <c r="G3805" s="36" t="s">
        <v>5596</v>
      </c>
      <c r="H3805" s="36" t="str">
        <f t="shared" si="297"/>
        <v>_VCRAC</v>
      </c>
      <c r="I3805" s="36" t="s">
        <v>5597</v>
      </c>
      <c r="J3805" s="36" t="s">
        <v>5627</v>
      </c>
      <c r="K3805" s="36" t="str">
        <f t="shared" si="298"/>
        <v>_CITRS</v>
      </c>
      <c r="L3805" s="36" t="s">
        <v>5628</v>
      </c>
      <c r="M3805" s="36" t="s">
        <v>7517</v>
      </c>
      <c r="N3805" s="36" t="str">
        <f t="shared" si="299"/>
        <v>_CICAS</v>
      </c>
      <c r="O3805" s="36" t="s">
        <v>6993</v>
      </c>
      <c r="P3805" s="36" t="s">
        <v>7518</v>
      </c>
      <c r="Q3805" s="36" t="s">
        <v>5598</v>
      </c>
    </row>
    <row r="3806" spans="1:17">
      <c r="A3806" s="36" t="s">
        <v>11828</v>
      </c>
      <c r="B3806" s="36" t="str">
        <f t="shared" si="295"/>
        <v>_31860</v>
      </c>
      <c r="C3806" s="36" t="s">
        <v>7522</v>
      </c>
      <c r="D3806" s="36" t="s">
        <v>5594</v>
      </c>
      <c r="E3806" s="36" t="str">
        <f t="shared" si="296"/>
        <v>_VCRES</v>
      </c>
      <c r="F3806" s="36" t="s">
        <v>5595</v>
      </c>
      <c r="G3806" s="36" t="s">
        <v>5596</v>
      </c>
      <c r="H3806" s="36" t="str">
        <f t="shared" si="297"/>
        <v>_VCRAC</v>
      </c>
      <c r="I3806" s="36" t="s">
        <v>5597</v>
      </c>
      <c r="J3806" s="36" t="s">
        <v>5627</v>
      </c>
      <c r="K3806" s="36" t="str">
        <f t="shared" si="298"/>
        <v>_CITRS</v>
      </c>
      <c r="L3806" s="36" t="s">
        <v>5628</v>
      </c>
      <c r="M3806" s="36" t="s">
        <v>7520</v>
      </c>
      <c r="N3806" s="36" t="str">
        <f t="shared" si="299"/>
        <v>_CICIE</v>
      </c>
      <c r="O3806" s="36" t="s">
        <v>6994</v>
      </c>
      <c r="P3806" s="36" t="s">
        <v>7521</v>
      </c>
      <c r="Q3806" s="36" t="s">
        <v>6995</v>
      </c>
    </row>
    <row r="3807" spans="1:17">
      <c r="A3807" s="36" t="s">
        <v>11829</v>
      </c>
      <c r="B3807" s="36" t="str">
        <f t="shared" si="295"/>
        <v>_31863</v>
      </c>
      <c r="C3807" s="36" t="s">
        <v>7523</v>
      </c>
      <c r="D3807" s="36" t="s">
        <v>5594</v>
      </c>
      <c r="E3807" s="36" t="str">
        <f t="shared" si="296"/>
        <v>_VCRES</v>
      </c>
      <c r="F3807" s="36" t="s">
        <v>5595</v>
      </c>
      <c r="G3807" s="36" t="s">
        <v>5596</v>
      </c>
      <c r="H3807" s="36" t="str">
        <f t="shared" si="297"/>
        <v>_VCRAC</v>
      </c>
      <c r="I3807" s="36" t="s">
        <v>5597</v>
      </c>
      <c r="J3807" s="36" t="s">
        <v>5627</v>
      </c>
      <c r="K3807" s="36" t="str">
        <f t="shared" si="298"/>
        <v>_CITRS</v>
      </c>
      <c r="L3807" s="36" t="s">
        <v>5628</v>
      </c>
      <c r="M3807" s="36" t="s">
        <v>7520</v>
      </c>
      <c r="N3807" s="36" t="str">
        <f t="shared" si="299"/>
        <v>_CICIE</v>
      </c>
      <c r="O3807" s="36" t="s">
        <v>6994</v>
      </c>
      <c r="P3807" s="36" t="s">
        <v>7521</v>
      </c>
      <c r="Q3807" s="36" t="s">
        <v>6995</v>
      </c>
    </row>
    <row r="3808" spans="1:17">
      <c r="A3808" s="36" t="s">
        <v>11830</v>
      </c>
      <c r="B3808" s="36" t="str">
        <f t="shared" si="295"/>
        <v>_31865</v>
      </c>
      <c r="C3808" s="36" t="s">
        <v>7524</v>
      </c>
      <c r="D3808" s="36" t="s">
        <v>5594</v>
      </c>
      <c r="E3808" s="36" t="str">
        <f t="shared" si="296"/>
        <v>_VCRES</v>
      </c>
      <c r="F3808" s="36" t="s">
        <v>5595</v>
      </c>
      <c r="G3808" s="36" t="s">
        <v>5596</v>
      </c>
      <c r="H3808" s="36" t="str">
        <f t="shared" si="297"/>
        <v>_VCRAC</v>
      </c>
      <c r="I3808" s="36" t="s">
        <v>5597</v>
      </c>
      <c r="J3808" s="36" t="s">
        <v>5627</v>
      </c>
      <c r="K3808" s="36" t="str">
        <f t="shared" si="298"/>
        <v>_CITRS</v>
      </c>
      <c r="L3808" s="36" t="s">
        <v>5628</v>
      </c>
      <c r="M3808" s="36" t="s">
        <v>7520</v>
      </c>
      <c r="N3808" s="36" t="str">
        <f t="shared" si="299"/>
        <v>_CICIE</v>
      </c>
      <c r="O3808" s="36" t="s">
        <v>6994</v>
      </c>
      <c r="P3808" s="36" t="s">
        <v>7521</v>
      </c>
      <c r="Q3808" s="36" t="s">
        <v>6995</v>
      </c>
    </row>
    <row r="3809" spans="1:17">
      <c r="A3809" s="36" t="s">
        <v>11831</v>
      </c>
      <c r="B3809" s="36" t="str">
        <f t="shared" si="295"/>
        <v>_31160</v>
      </c>
      <c r="C3809" s="36" t="s">
        <v>5633</v>
      </c>
      <c r="D3809" s="36" t="s">
        <v>5594</v>
      </c>
      <c r="E3809" s="36" t="str">
        <f t="shared" si="296"/>
        <v>_VCRES</v>
      </c>
      <c r="F3809" s="36" t="s">
        <v>5595</v>
      </c>
      <c r="G3809" s="36" t="s">
        <v>5596</v>
      </c>
      <c r="H3809" s="36" t="str">
        <f t="shared" si="297"/>
        <v>_VCRAC</v>
      </c>
      <c r="I3809" s="36" t="s">
        <v>5597</v>
      </c>
      <c r="J3809" s="36" t="s">
        <v>5627</v>
      </c>
      <c r="K3809" s="36" t="str">
        <f t="shared" si="298"/>
        <v>_CITRS</v>
      </c>
      <c r="L3809" s="36" t="s">
        <v>5628</v>
      </c>
      <c r="M3809" s="36" t="s">
        <v>5629</v>
      </c>
      <c r="N3809" s="36" t="str">
        <f t="shared" si="299"/>
        <v>_CITR5</v>
      </c>
      <c r="O3809" s="36" t="s">
        <v>5630</v>
      </c>
      <c r="P3809" s="36" t="s">
        <v>5631</v>
      </c>
      <c r="Q3809" s="36" t="s">
        <v>5632</v>
      </c>
    </row>
    <row r="3810" spans="1:17">
      <c r="A3810" s="36" t="s">
        <v>11832</v>
      </c>
      <c r="B3810" s="36" t="str">
        <f t="shared" si="295"/>
        <v>_31161</v>
      </c>
      <c r="C3810" s="36" t="s">
        <v>5634</v>
      </c>
      <c r="D3810" s="36" t="s">
        <v>5594</v>
      </c>
      <c r="E3810" s="36" t="str">
        <f t="shared" si="296"/>
        <v>_VCRES</v>
      </c>
      <c r="F3810" s="36" t="s">
        <v>5595</v>
      </c>
      <c r="G3810" s="36" t="s">
        <v>5596</v>
      </c>
      <c r="H3810" s="36" t="str">
        <f t="shared" si="297"/>
        <v>_VCRAC</v>
      </c>
      <c r="I3810" s="36" t="s">
        <v>5597</v>
      </c>
      <c r="J3810" s="36" t="s">
        <v>5627</v>
      </c>
      <c r="K3810" s="36" t="str">
        <f t="shared" si="298"/>
        <v>_CITRS</v>
      </c>
      <c r="L3810" s="36" t="s">
        <v>5628</v>
      </c>
      <c r="M3810" s="36" t="s">
        <v>5629</v>
      </c>
      <c r="N3810" s="36" t="str">
        <f t="shared" si="299"/>
        <v>_CITR5</v>
      </c>
      <c r="O3810" s="36" t="s">
        <v>5630</v>
      </c>
      <c r="P3810" s="36" t="s">
        <v>5631</v>
      </c>
      <c r="Q3810" s="36" t="s">
        <v>5632</v>
      </c>
    </row>
    <row r="3811" spans="1:17">
      <c r="A3811" s="36" t="s">
        <v>11833</v>
      </c>
      <c r="B3811" s="36" t="str">
        <f t="shared" si="295"/>
        <v>_31163</v>
      </c>
      <c r="C3811" s="36" t="s">
        <v>6713</v>
      </c>
      <c r="D3811" s="36" t="s">
        <v>5594</v>
      </c>
      <c r="E3811" s="36" t="str">
        <f t="shared" si="296"/>
        <v>_VCRES</v>
      </c>
      <c r="F3811" s="36" t="s">
        <v>5595</v>
      </c>
      <c r="G3811" s="36" t="s">
        <v>5596</v>
      </c>
      <c r="H3811" s="36" t="str">
        <f t="shared" si="297"/>
        <v>_VCRAC</v>
      </c>
      <c r="I3811" s="36" t="s">
        <v>5597</v>
      </c>
      <c r="J3811" s="36" t="s">
        <v>5627</v>
      </c>
      <c r="K3811" s="36" t="str">
        <f t="shared" si="298"/>
        <v>_CITRS</v>
      </c>
      <c r="L3811" s="36" t="s">
        <v>5628</v>
      </c>
      <c r="M3811" s="36" t="s">
        <v>5629</v>
      </c>
      <c r="N3811" s="36" t="str">
        <f t="shared" si="299"/>
        <v>_CITR5</v>
      </c>
      <c r="O3811" s="36" t="s">
        <v>5630</v>
      </c>
      <c r="P3811" s="36" t="s">
        <v>5631</v>
      </c>
      <c r="Q3811" s="36" t="s">
        <v>5632</v>
      </c>
    </row>
    <row r="3812" spans="1:17">
      <c r="A3812" s="36" t="s">
        <v>11834</v>
      </c>
      <c r="B3812" s="36" t="str">
        <f t="shared" si="295"/>
        <v>_31174</v>
      </c>
      <c r="C3812" s="36" t="s">
        <v>5635</v>
      </c>
      <c r="D3812" s="36" t="s">
        <v>5594</v>
      </c>
      <c r="E3812" s="36" t="str">
        <f t="shared" si="296"/>
        <v>_VCRES</v>
      </c>
      <c r="F3812" s="36" t="s">
        <v>5595</v>
      </c>
      <c r="G3812" s="36" t="s">
        <v>5596</v>
      </c>
      <c r="H3812" s="36" t="str">
        <f t="shared" si="297"/>
        <v>_VCRAC</v>
      </c>
      <c r="I3812" s="36" t="s">
        <v>5597</v>
      </c>
      <c r="J3812" s="36" t="s">
        <v>5627</v>
      </c>
      <c r="K3812" s="36" t="str">
        <f t="shared" si="298"/>
        <v>_CITRS</v>
      </c>
      <c r="L3812" s="36" t="s">
        <v>5628</v>
      </c>
      <c r="M3812" s="36" t="s">
        <v>5629</v>
      </c>
      <c r="N3812" s="36" t="str">
        <f t="shared" si="299"/>
        <v>_CITR5</v>
      </c>
      <c r="O3812" s="36" t="s">
        <v>5630</v>
      </c>
      <c r="P3812" s="36" t="s">
        <v>5631</v>
      </c>
      <c r="Q3812" s="36" t="s">
        <v>5632</v>
      </c>
    </row>
    <row r="3813" spans="1:17">
      <c r="A3813" s="36" t="s">
        <v>11835</v>
      </c>
      <c r="B3813" s="36" t="str">
        <f t="shared" si="295"/>
        <v>_32280</v>
      </c>
      <c r="C3813" s="36" t="s">
        <v>5658</v>
      </c>
      <c r="D3813" s="36" t="s">
        <v>5594</v>
      </c>
      <c r="E3813" s="36" t="str">
        <f t="shared" si="296"/>
        <v>_VCRES</v>
      </c>
      <c r="F3813" s="36" t="s">
        <v>5595</v>
      </c>
      <c r="G3813" s="36" t="s">
        <v>5596</v>
      </c>
      <c r="H3813" s="36" t="str">
        <f t="shared" si="297"/>
        <v>_VCRAC</v>
      </c>
      <c r="I3813" s="36" t="s">
        <v>5597</v>
      </c>
      <c r="J3813" s="36" t="s">
        <v>5652</v>
      </c>
      <c r="K3813" s="36" t="str">
        <f t="shared" si="298"/>
        <v>_DUSEL</v>
      </c>
      <c r="L3813" s="36" t="s">
        <v>5653</v>
      </c>
      <c r="M3813" s="36" t="s">
        <v>5654</v>
      </c>
      <c r="N3813" s="36" t="str">
        <f t="shared" si="299"/>
        <v>_DUSE5</v>
      </c>
      <c r="O3813" s="36" t="s">
        <v>5655</v>
      </c>
      <c r="P3813" s="36" t="s">
        <v>5656</v>
      </c>
      <c r="Q3813" s="36" t="s">
        <v>5657</v>
      </c>
    </row>
    <row r="3814" spans="1:17">
      <c r="A3814" s="36" t="s">
        <v>11836</v>
      </c>
      <c r="B3814" s="36" t="str">
        <f t="shared" si="295"/>
        <v>_32282</v>
      </c>
      <c r="C3814" s="36" t="s">
        <v>5659</v>
      </c>
      <c r="D3814" s="36" t="s">
        <v>5594</v>
      </c>
      <c r="E3814" s="36" t="str">
        <f t="shared" si="296"/>
        <v>_VCRES</v>
      </c>
      <c r="F3814" s="36" t="s">
        <v>5595</v>
      </c>
      <c r="G3814" s="36" t="s">
        <v>5596</v>
      </c>
      <c r="H3814" s="36" t="str">
        <f t="shared" si="297"/>
        <v>_VCRAC</v>
      </c>
      <c r="I3814" s="36" t="s">
        <v>5597</v>
      </c>
      <c r="J3814" s="36" t="s">
        <v>5652</v>
      </c>
      <c r="K3814" s="36" t="str">
        <f t="shared" si="298"/>
        <v>_DUSEL</v>
      </c>
      <c r="L3814" s="36" t="s">
        <v>5653</v>
      </c>
      <c r="M3814" s="36" t="s">
        <v>5654</v>
      </c>
      <c r="N3814" s="36" t="str">
        <f t="shared" si="299"/>
        <v>_DUSE5</v>
      </c>
      <c r="O3814" s="36" t="s">
        <v>5655</v>
      </c>
      <c r="P3814" s="36" t="s">
        <v>5656</v>
      </c>
      <c r="Q3814" s="36" t="s">
        <v>5657</v>
      </c>
    </row>
    <row r="3815" spans="1:17">
      <c r="A3815" s="36" t="s">
        <v>11837</v>
      </c>
      <c r="B3815" s="36" t="str">
        <f t="shared" si="295"/>
        <v>_32283</v>
      </c>
      <c r="C3815" s="36" t="s">
        <v>5660</v>
      </c>
      <c r="D3815" s="36" t="s">
        <v>5594</v>
      </c>
      <c r="E3815" s="36" t="str">
        <f t="shared" si="296"/>
        <v>_VCRES</v>
      </c>
      <c r="F3815" s="36" t="s">
        <v>5595</v>
      </c>
      <c r="G3815" s="36" t="s">
        <v>5596</v>
      </c>
      <c r="H3815" s="36" t="str">
        <f t="shared" si="297"/>
        <v>_VCRAC</v>
      </c>
      <c r="I3815" s="36" t="s">
        <v>5597</v>
      </c>
      <c r="J3815" s="36" t="s">
        <v>5652</v>
      </c>
      <c r="K3815" s="36" t="str">
        <f t="shared" si="298"/>
        <v>_DUSEL</v>
      </c>
      <c r="L3815" s="36" t="s">
        <v>5653</v>
      </c>
      <c r="M3815" s="36" t="s">
        <v>5654</v>
      </c>
      <c r="N3815" s="36" t="str">
        <f t="shared" si="299"/>
        <v>_DUSE5</v>
      </c>
      <c r="O3815" s="36" t="s">
        <v>5655</v>
      </c>
      <c r="P3815" s="36" t="s">
        <v>5656</v>
      </c>
      <c r="Q3815" s="36" t="s">
        <v>5657</v>
      </c>
    </row>
    <row r="3816" spans="1:17">
      <c r="A3816" s="36" t="s">
        <v>11838</v>
      </c>
      <c r="B3816" s="36" t="str">
        <f t="shared" si="295"/>
        <v>_32284</v>
      </c>
      <c r="C3816" s="36" t="s">
        <v>5661</v>
      </c>
      <c r="D3816" s="36" t="s">
        <v>5594</v>
      </c>
      <c r="E3816" s="36" t="str">
        <f t="shared" si="296"/>
        <v>_VCRES</v>
      </c>
      <c r="F3816" s="36" t="s">
        <v>5595</v>
      </c>
      <c r="G3816" s="36" t="s">
        <v>5596</v>
      </c>
      <c r="H3816" s="36" t="str">
        <f t="shared" si="297"/>
        <v>_VCRAC</v>
      </c>
      <c r="I3816" s="36" t="s">
        <v>5597</v>
      </c>
      <c r="J3816" s="36" t="s">
        <v>5652</v>
      </c>
      <c r="K3816" s="36" t="str">
        <f t="shared" si="298"/>
        <v>_DUSEL</v>
      </c>
      <c r="L3816" s="36" t="s">
        <v>5653</v>
      </c>
      <c r="M3816" s="36" t="s">
        <v>5654</v>
      </c>
      <c r="N3816" s="36" t="str">
        <f t="shared" si="299"/>
        <v>_DUSE5</v>
      </c>
      <c r="O3816" s="36" t="s">
        <v>5655</v>
      </c>
      <c r="P3816" s="36" t="s">
        <v>5656</v>
      </c>
      <c r="Q3816" s="36" t="s">
        <v>5657</v>
      </c>
    </row>
    <row r="3817" spans="1:17">
      <c r="A3817" s="36" t="s">
        <v>11839</v>
      </c>
      <c r="B3817" s="36" t="str">
        <f t="shared" si="295"/>
        <v>_32289</v>
      </c>
      <c r="C3817" s="36" t="s">
        <v>5662</v>
      </c>
      <c r="D3817" s="36" t="s">
        <v>5594</v>
      </c>
      <c r="E3817" s="36" t="str">
        <f t="shared" si="296"/>
        <v>_VCRES</v>
      </c>
      <c r="F3817" s="36" t="s">
        <v>5595</v>
      </c>
      <c r="G3817" s="36" t="s">
        <v>5596</v>
      </c>
      <c r="H3817" s="36" t="str">
        <f t="shared" si="297"/>
        <v>_VCRAC</v>
      </c>
      <c r="I3817" s="36" t="s">
        <v>5597</v>
      </c>
      <c r="J3817" s="36" t="s">
        <v>5652</v>
      </c>
      <c r="K3817" s="36" t="str">
        <f t="shared" si="298"/>
        <v>_DUSEL</v>
      </c>
      <c r="L3817" s="36" t="s">
        <v>5653</v>
      </c>
      <c r="M3817" s="36" t="s">
        <v>5654</v>
      </c>
      <c r="N3817" s="36" t="str">
        <f t="shared" si="299"/>
        <v>_DUSE5</v>
      </c>
      <c r="O3817" s="36" t="s">
        <v>5655</v>
      </c>
      <c r="P3817" s="36" t="s">
        <v>5656</v>
      </c>
      <c r="Q3817" s="36" t="s">
        <v>5657</v>
      </c>
    </row>
    <row r="3818" spans="1:17">
      <c r="A3818" s="36" t="s">
        <v>11840</v>
      </c>
      <c r="B3818" s="36" t="str">
        <f t="shared" si="295"/>
        <v>_31243</v>
      </c>
      <c r="C3818" s="36" t="s">
        <v>6991</v>
      </c>
      <c r="D3818" s="36" t="s">
        <v>5594</v>
      </c>
      <c r="E3818" s="36" t="str">
        <f t="shared" si="296"/>
        <v>_VCRES</v>
      </c>
      <c r="F3818" s="36" t="s">
        <v>5595</v>
      </c>
      <c r="G3818" s="36" t="s">
        <v>5596</v>
      </c>
      <c r="H3818" s="36" t="str">
        <f t="shared" si="297"/>
        <v>_VCRAC</v>
      </c>
      <c r="I3818" s="36" t="s">
        <v>5597</v>
      </c>
      <c r="J3818" s="36" t="s">
        <v>5663</v>
      </c>
      <c r="K3818" s="36" t="str">
        <f t="shared" si="298"/>
        <v>_EMECI</v>
      </c>
      <c r="L3818" s="36" t="s">
        <v>5664</v>
      </c>
      <c r="M3818" s="36" t="s">
        <v>6987</v>
      </c>
      <c r="N3818" s="36" t="str">
        <f t="shared" si="299"/>
        <v>_EMBEC</v>
      </c>
      <c r="O3818" s="36" t="s">
        <v>6988</v>
      </c>
      <c r="P3818" s="36" t="s">
        <v>6989</v>
      </c>
      <c r="Q3818" s="36" t="s">
        <v>6990</v>
      </c>
    </row>
    <row r="3819" spans="1:17">
      <c r="A3819" s="36" t="s">
        <v>11841</v>
      </c>
      <c r="B3819" s="36" t="str">
        <f t="shared" si="295"/>
        <v>_32360</v>
      </c>
      <c r="C3819" s="36" t="s">
        <v>6992</v>
      </c>
      <c r="D3819" s="36" t="s">
        <v>5594</v>
      </c>
      <c r="E3819" s="36" t="str">
        <f t="shared" si="296"/>
        <v>_VCRES</v>
      </c>
      <c r="F3819" s="36" t="s">
        <v>5595</v>
      </c>
      <c r="G3819" s="36" t="s">
        <v>5596</v>
      </c>
      <c r="H3819" s="36" t="str">
        <f t="shared" si="297"/>
        <v>_VCRAC</v>
      </c>
      <c r="I3819" s="36" t="s">
        <v>5597</v>
      </c>
      <c r="J3819" s="36" t="s">
        <v>5663</v>
      </c>
      <c r="K3819" s="36" t="str">
        <f t="shared" si="298"/>
        <v>_EMECI</v>
      </c>
      <c r="L3819" s="36" t="s">
        <v>5664</v>
      </c>
      <c r="M3819" s="36" t="s">
        <v>6987</v>
      </c>
      <c r="N3819" s="36" t="str">
        <f t="shared" si="299"/>
        <v>_EMBEC</v>
      </c>
      <c r="O3819" s="36" t="s">
        <v>6988</v>
      </c>
      <c r="P3819" s="36" t="s">
        <v>6989</v>
      </c>
      <c r="Q3819" s="36" t="s">
        <v>6990</v>
      </c>
    </row>
    <row r="3820" spans="1:17">
      <c r="A3820" s="36" t="s">
        <v>11842</v>
      </c>
      <c r="B3820" s="36" t="str">
        <f t="shared" si="295"/>
        <v>_24300</v>
      </c>
      <c r="C3820" s="36" t="s">
        <v>7000</v>
      </c>
      <c r="D3820" s="36" t="s">
        <v>5594</v>
      </c>
      <c r="E3820" s="36" t="str">
        <f t="shared" si="296"/>
        <v>_VCRES</v>
      </c>
      <c r="F3820" s="36" t="s">
        <v>5595</v>
      </c>
      <c r="G3820" s="36" t="s">
        <v>5596</v>
      </c>
      <c r="H3820" s="36" t="str">
        <f t="shared" si="297"/>
        <v>_VCRAC</v>
      </c>
      <c r="I3820" s="36" t="s">
        <v>5597</v>
      </c>
      <c r="J3820" s="36" t="s">
        <v>5665</v>
      </c>
      <c r="K3820" s="36" t="str">
        <f t="shared" si="298"/>
        <v>_EUNEU</v>
      </c>
      <c r="L3820" s="36" t="s">
        <v>5666</v>
      </c>
      <c r="M3820" s="36" t="s">
        <v>6996</v>
      </c>
      <c r="N3820" s="36" t="str">
        <f t="shared" si="299"/>
        <v>_EUNEC</v>
      </c>
      <c r="O3820" s="36" t="s">
        <v>6997</v>
      </c>
      <c r="P3820" s="36" t="s">
        <v>6998</v>
      </c>
      <c r="Q3820" s="36" t="s">
        <v>6999</v>
      </c>
    </row>
    <row r="3821" spans="1:17">
      <c r="A3821" s="36" t="s">
        <v>11843</v>
      </c>
      <c r="B3821" s="36" t="str">
        <f t="shared" si="295"/>
        <v>_24301</v>
      </c>
      <c r="C3821" s="36" t="s">
        <v>7001</v>
      </c>
      <c r="D3821" s="36" t="s">
        <v>5594</v>
      </c>
      <c r="E3821" s="36" t="str">
        <f t="shared" si="296"/>
        <v>_VCRES</v>
      </c>
      <c r="F3821" s="36" t="s">
        <v>5595</v>
      </c>
      <c r="G3821" s="36" t="s">
        <v>5596</v>
      </c>
      <c r="H3821" s="36" t="str">
        <f t="shared" si="297"/>
        <v>_VCRAC</v>
      </c>
      <c r="I3821" s="36" t="s">
        <v>5597</v>
      </c>
      <c r="J3821" s="36" t="s">
        <v>5665</v>
      </c>
      <c r="K3821" s="36" t="str">
        <f t="shared" si="298"/>
        <v>_EUNEU</v>
      </c>
      <c r="L3821" s="36" t="s">
        <v>5666</v>
      </c>
      <c r="M3821" s="36" t="s">
        <v>6996</v>
      </c>
      <c r="N3821" s="36" t="str">
        <f t="shared" si="299"/>
        <v>_EUNEC</v>
      </c>
      <c r="O3821" s="36" t="s">
        <v>6997</v>
      </c>
      <c r="P3821" s="36" t="s">
        <v>6998</v>
      </c>
      <c r="Q3821" s="36" t="s">
        <v>6999</v>
      </c>
    </row>
    <row r="3822" spans="1:17">
      <c r="A3822" s="36" t="s">
        <v>11844</v>
      </c>
      <c r="B3822" s="36" t="str">
        <f t="shared" si="295"/>
        <v>_24305</v>
      </c>
      <c r="C3822" s="36" t="s">
        <v>11845</v>
      </c>
      <c r="D3822" s="36" t="s">
        <v>5594</v>
      </c>
      <c r="E3822" s="36" t="str">
        <f t="shared" si="296"/>
        <v>_VCRES</v>
      </c>
      <c r="F3822" s="36" t="s">
        <v>5595</v>
      </c>
      <c r="G3822" s="36" t="s">
        <v>5596</v>
      </c>
      <c r="H3822" s="36" t="str">
        <f t="shared" si="297"/>
        <v>_VCRAC</v>
      </c>
      <c r="I3822" s="36" t="s">
        <v>5597</v>
      </c>
      <c r="J3822" s="36" t="s">
        <v>5665</v>
      </c>
      <c r="K3822" s="36" t="str">
        <f t="shared" si="298"/>
        <v>_EUNEU</v>
      </c>
      <c r="L3822" s="36" t="s">
        <v>5666</v>
      </c>
      <c r="M3822" s="36" t="s">
        <v>6996</v>
      </c>
      <c r="N3822" s="36" t="str">
        <f t="shared" si="299"/>
        <v>_EUNEC</v>
      </c>
      <c r="O3822" s="36" t="s">
        <v>6997</v>
      </c>
      <c r="P3822" s="36" t="s">
        <v>7002</v>
      </c>
      <c r="Q3822" s="36" t="s">
        <v>7003</v>
      </c>
    </row>
    <row r="3823" spans="1:17">
      <c r="A3823" s="36" t="s">
        <v>11846</v>
      </c>
      <c r="B3823" s="36" t="str">
        <f t="shared" si="295"/>
        <v>_26691</v>
      </c>
      <c r="C3823" s="36" t="s">
        <v>7004</v>
      </c>
      <c r="D3823" s="36" t="s">
        <v>5594</v>
      </c>
      <c r="E3823" s="36" t="str">
        <f t="shared" si="296"/>
        <v>_VCRES</v>
      </c>
      <c r="F3823" s="36" t="s">
        <v>5595</v>
      </c>
      <c r="G3823" s="36" t="s">
        <v>5596</v>
      </c>
      <c r="H3823" s="36" t="str">
        <f t="shared" si="297"/>
        <v>_VCRAC</v>
      </c>
      <c r="I3823" s="36" t="s">
        <v>5597</v>
      </c>
      <c r="J3823" s="36" t="s">
        <v>5665</v>
      </c>
      <c r="K3823" s="36" t="str">
        <f t="shared" si="298"/>
        <v>_EUNEU</v>
      </c>
      <c r="L3823" s="36" t="s">
        <v>5666</v>
      </c>
      <c r="M3823" s="36" t="s">
        <v>6996</v>
      </c>
      <c r="N3823" s="36" t="str">
        <f t="shared" si="299"/>
        <v>_EUNEC</v>
      </c>
      <c r="O3823" s="36" t="s">
        <v>6997</v>
      </c>
      <c r="P3823" s="36" t="s">
        <v>7002</v>
      </c>
      <c r="Q3823" s="36" t="s">
        <v>7003</v>
      </c>
    </row>
    <row r="3824" spans="1:17">
      <c r="A3824" s="36" t="s">
        <v>11847</v>
      </c>
      <c r="B3824" s="36" t="str">
        <f t="shared" si="295"/>
        <v>_26692</v>
      </c>
      <c r="C3824" s="36" t="s">
        <v>7005</v>
      </c>
      <c r="D3824" s="36" t="s">
        <v>5594</v>
      </c>
      <c r="E3824" s="36" t="str">
        <f t="shared" si="296"/>
        <v>_VCRES</v>
      </c>
      <c r="F3824" s="36" t="s">
        <v>5595</v>
      </c>
      <c r="G3824" s="36" t="s">
        <v>5596</v>
      </c>
      <c r="H3824" s="36" t="str">
        <f t="shared" si="297"/>
        <v>_VCRAC</v>
      </c>
      <c r="I3824" s="36" t="s">
        <v>5597</v>
      </c>
      <c r="J3824" s="36" t="s">
        <v>5665</v>
      </c>
      <c r="K3824" s="36" t="str">
        <f t="shared" si="298"/>
        <v>_EUNEU</v>
      </c>
      <c r="L3824" s="36" t="s">
        <v>5666</v>
      </c>
      <c r="M3824" s="36" t="s">
        <v>6996</v>
      </c>
      <c r="N3824" s="36" t="str">
        <f t="shared" si="299"/>
        <v>_EUNEC</v>
      </c>
      <c r="O3824" s="36" t="s">
        <v>6997</v>
      </c>
      <c r="P3824" s="36" t="s">
        <v>7002</v>
      </c>
      <c r="Q3824" s="36" t="s">
        <v>7003</v>
      </c>
    </row>
    <row r="3825" spans="1:17">
      <c r="A3825" s="36" t="s">
        <v>11848</v>
      </c>
      <c r="B3825" s="36" t="str">
        <f t="shared" si="295"/>
        <v>_26694</v>
      </c>
      <c r="C3825" s="36" t="s">
        <v>5668</v>
      </c>
      <c r="D3825" s="36" t="s">
        <v>5594</v>
      </c>
      <c r="E3825" s="36" t="str">
        <f t="shared" si="296"/>
        <v>_VCRES</v>
      </c>
      <c r="F3825" s="36" t="s">
        <v>5595</v>
      </c>
      <c r="G3825" s="36" t="s">
        <v>5596</v>
      </c>
      <c r="H3825" s="36" t="str">
        <f t="shared" si="297"/>
        <v>_VCRAC</v>
      </c>
      <c r="I3825" s="36" t="s">
        <v>5597</v>
      </c>
      <c r="J3825" s="36" t="s">
        <v>5665</v>
      </c>
      <c r="K3825" s="36" t="str">
        <f t="shared" si="298"/>
        <v>_EUNEU</v>
      </c>
      <c r="L3825" s="36" t="s">
        <v>5666</v>
      </c>
      <c r="M3825" s="36" t="s">
        <v>6996</v>
      </c>
      <c r="N3825" s="36" t="str">
        <f t="shared" si="299"/>
        <v>_EUNEC</v>
      </c>
      <c r="O3825" s="36" t="s">
        <v>6997</v>
      </c>
      <c r="P3825" s="36" t="s">
        <v>7002</v>
      </c>
      <c r="Q3825" s="36" t="s">
        <v>7003</v>
      </c>
    </row>
    <row r="3826" spans="1:17">
      <c r="A3826" s="36" t="s">
        <v>11849</v>
      </c>
      <c r="B3826" s="36" t="str">
        <f t="shared" si="295"/>
        <v>_26696</v>
      </c>
      <c r="C3826" s="36" t="s">
        <v>5669</v>
      </c>
      <c r="D3826" s="36" t="s">
        <v>5594</v>
      </c>
      <c r="E3826" s="36" t="str">
        <f t="shared" si="296"/>
        <v>_VCRES</v>
      </c>
      <c r="F3826" s="36" t="s">
        <v>5595</v>
      </c>
      <c r="G3826" s="36" t="s">
        <v>5596</v>
      </c>
      <c r="H3826" s="36" t="str">
        <f t="shared" si="297"/>
        <v>_VCRAC</v>
      </c>
      <c r="I3826" s="36" t="s">
        <v>5597</v>
      </c>
      <c r="J3826" s="36" t="s">
        <v>5665</v>
      </c>
      <c r="K3826" s="36" t="str">
        <f t="shared" si="298"/>
        <v>_EUNEU</v>
      </c>
      <c r="L3826" s="36" t="s">
        <v>5666</v>
      </c>
      <c r="M3826" s="36" t="s">
        <v>6996</v>
      </c>
      <c r="N3826" s="36" t="str">
        <f t="shared" si="299"/>
        <v>_EUNEC</v>
      </c>
      <c r="O3826" s="36" t="s">
        <v>6997</v>
      </c>
      <c r="P3826" s="36" t="s">
        <v>7002</v>
      </c>
      <c r="Q3826" s="36" t="s">
        <v>7003</v>
      </c>
    </row>
    <row r="3827" spans="1:17">
      <c r="A3827" s="36" t="s">
        <v>11850</v>
      </c>
      <c r="B3827" s="36" t="str">
        <f t="shared" si="295"/>
        <v>_26690</v>
      </c>
      <c r="C3827" s="36" t="s">
        <v>5671</v>
      </c>
      <c r="D3827" s="36" t="s">
        <v>5594</v>
      </c>
      <c r="E3827" s="36" t="str">
        <f t="shared" si="296"/>
        <v>_VCRES</v>
      </c>
      <c r="F3827" s="36" t="s">
        <v>5595</v>
      </c>
      <c r="G3827" s="36" t="s">
        <v>5596</v>
      </c>
      <c r="H3827" s="36" t="str">
        <f t="shared" si="297"/>
        <v>_VCRAC</v>
      </c>
      <c r="I3827" s="36" t="s">
        <v>5597</v>
      </c>
      <c r="J3827" s="36" t="s">
        <v>5665</v>
      </c>
      <c r="K3827" s="36" t="str">
        <f t="shared" si="298"/>
        <v>_EUNEU</v>
      </c>
      <c r="L3827" s="36" t="s">
        <v>5666</v>
      </c>
      <c r="M3827" s="36" t="s">
        <v>7006</v>
      </c>
      <c r="N3827" s="36" t="str">
        <f t="shared" si="299"/>
        <v>_EUNIO</v>
      </c>
      <c r="O3827" s="36" t="s">
        <v>7007</v>
      </c>
      <c r="P3827" s="36" t="s">
        <v>7008</v>
      </c>
      <c r="Q3827" s="36" t="s">
        <v>7009</v>
      </c>
    </row>
    <row r="3828" spans="1:17">
      <c r="A3828" s="36" t="s">
        <v>11851</v>
      </c>
      <c r="B3828" s="36" t="str">
        <f t="shared" si="295"/>
        <v>_26693</v>
      </c>
      <c r="C3828" s="36" t="s">
        <v>5667</v>
      </c>
      <c r="D3828" s="36" t="s">
        <v>5594</v>
      </c>
      <c r="E3828" s="36" t="str">
        <f t="shared" si="296"/>
        <v>_VCRES</v>
      </c>
      <c r="F3828" s="36" t="s">
        <v>5595</v>
      </c>
      <c r="G3828" s="36" t="s">
        <v>5596</v>
      </c>
      <c r="H3828" s="36" t="str">
        <f t="shared" si="297"/>
        <v>_VCRAC</v>
      </c>
      <c r="I3828" s="36" t="s">
        <v>5597</v>
      </c>
      <c r="J3828" s="36" t="s">
        <v>5665</v>
      </c>
      <c r="K3828" s="36" t="str">
        <f t="shared" si="298"/>
        <v>_EUNEU</v>
      </c>
      <c r="L3828" s="36" t="s">
        <v>5666</v>
      </c>
      <c r="M3828" s="36" t="s">
        <v>7006</v>
      </c>
      <c r="N3828" s="36" t="str">
        <f t="shared" si="299"/>
        <v>_EUNIO</v>
      </c>
      <c r="O3828" s="36" t="s">
        <v>7007</v>
      </c>
      <c r="P3828" s="36" t="s">
        <v>7008</v>
      </c>
      <c r="Q3828" s="36" t="s">
        <v>7009</v>
      </c>
    </row>
    <row r="3829" spans="1:17">
      <c r="A3829" s="36" t="s">
        <v>11852</v>
      </c>
      <c r="B3829" s="36" t="str">
        <f t="shared" si="295"/>
        <v>_26697</v>
      </c>
      <c r="C3829" s="36" t="s">
        <v>7010</v>
      </c>
      <c r="D3829" s="36" t="s">
        <v>5594</v>
      </c>
      <c r="E3829" s="36" t="str">
        <f t="shared" si="296"/>
        <v>_VCRES</v>
      </c>
      <c r="F3829" s="36" t="s">
        <v>5595</v>
      </c>
      <c r="G3829" s="36" t="s">
        <v>5596</v>
      </c>
      <c r="H3829" s="36" t="str">
        <f t="shared" si="297"/>
        <v>_VCRAC</v>
      </c>
      <c r="I3829" s="36" t="s">
        <v>5597</v>
      </c>
      <c r="J3829" s="36" t="s">
        <v>5665</v>
      </c>
      <c r="K3829" s="36" t="str">
        <f t="shared" si="298"/>
        <v>_EUNEU</v>
      </c>
      <c r="L3829" s="36" t="s">
        <v>5666</v>
      </c>
      <c r="M3829" s="36" t="s">
        <v>7006</v>
      </c>
      <c r="N3829" s="36" t="str">
        <f t="shared" si="299"/>
        <v>_EUNIO</v>
      </c>
      <c r="O3829" s="36" t="s">
        <v>7007</v>
      </c>
      <c r="P3829" s="36" t="s">
        <v>7008</v>
      </c>
      <c r="Q3829" s="36" t="s">
        <v>7009</v>
      </c>
    </row>
    <row r="3830" spans="1:17">
      <c r="A3830" s="36" t="s">
        <v>11853</v>
      </c>
      <c r="B3830" s="36" t="str">
        <f t="shared" si="295"/>
        <v>_26699</v>
      </c>
      <c r="C3830" s="36" t="s">
        <v>5670</v>
      </c>
      <c r="D3830" s="36" t="s">
        <v>5594</v>
      </c>
      <c r="E3830" s="36" t="str">
        <f t="shared" si="296"/>
        <v>_VCRES</v>
      </c>
      <c r="F3830" s="36" t="s">
        <v>5595</v>
      </c>
      <c r="G3830" s="36" t="s">
        <v>5596</v>
      </c>
      <c r="H3830" s="36" t="str">
        <f t="shared" si="297"/>
        <v>_VCRAC</v>
      </c>
      <c r="I3830" s="36" t="s">
        <v>5597</v>
      </c>
      <c r="J3830" s="36" t="s">
        <v>5665</v>
      </c>
      <c r="K3830" s="36" t="str">
        <f t="shared" si="298"/>
        <v>_EUNEU</v>
      </c>
      <c r="L3830" s="36" t="s">
        <v>5666</v>
      </c>
      <c r="M3830" s="36" t="s">
        <v>7006</v>
      </c>
      <c r="N3830" s="36" t="str">
        <f t="shared" si="299"/>
        <v>_EUNIO</v>
      </c>
      <c r="O3830" s="36" t="s">
        <v>7007</v>
      </c>
      <c r="P3830" s="36" t="s">
        <v>7008</v>
      </c>
      <c r="Q3830" s="36" t="s">
        <v>7009</v>
      </c>
    </row>
    <row r="3831" spans="1:17">
      <c r="A3831" s="36" t="s">
        <v>11854</v>
      </c>
      <c r="B3831" s="36" t="str">
        <f t="shared" si="295"/>
        <v>_31411</v>
      </c>
      <c r="C3831" s="36" t="s">
        <v>5675</v>
      </c>
      <c r="D3831" s="36" t="s">
        <v>5594</v>
      </c>
      <c r="E3831" s="36" t="str">
        <f t="shared" si="296"/>
        <v>_VCRES</v>
      </c>
      <c r="F3831" s="36" t="s">
        <v>5595</v>
      </c>
      <c r="G3831" s="36" t="s">
        <v>5596</v>
      </c>
      <c r="H3831" s="36" t="str">
        <f t="shared" si="297"/>
        <v>_VCRAC</v>
      </c>
      <c r="I3831" s="36" t="s">
        <v>5597</v>
      </c>
      <c r="J3831" s="36" t="s">
        <v>5672</v>
      </c>
      <c r="K3831" s="36" t="str">
        <f t="shared" si="298"/>
        <v>_EZBIE</v>
      </c>
      <c r="L3831" s="36" t="s">
        <v>7275</v>
      </c>
      <c r="M3831" s="36" t="s">
        <v>5673</v>
      </c>
      <c r="N3831" s="36" t="str">
        <f t="shared" si="299"/>
        <v>_EZBI5</v>
      </c>
      <c r="O3831" s="36" t="s">
        <v>7276</v>
      </c>
      <c r="P3831" s="36" t="s">
        <v>5674</v>
      </c>
      <c r="Q3831" s="36" t="s">
        <v>7277</v>
      </c>
    </row>
    <row r="3832" spans="1:17">
      <c r="A3832" s="36" t="s">
        <v>11855</v>
      </c>
      <c r="B3832" s="36" t="str">
        <f t="shared" si="295"/>
        <v>_31412</v>
      </c>
      <c r="C3832" s="36" t="s">
        <v>5676</v>
      </c>
      <c r="D3832" s="36" t="s">
        <v>5594</v>
      </c>
      <c r="E3832" s="36" t="str">
        <f t="shared" si="296"/>
        <v>_VCRES</v>
      </c>
      <c r="F3832" s="36" t="s">
        <v>5595</v>
      </c>
      <c r="G3832" s="36" t="s">
        <v>5596</v>
      </c>
      <c r="H3832" s="36" t="str">
        <f t="shared" si="297"/>
        <v>_VCRAC</v>
      </c>
      <c r="I3832" s="36" t="s">
        <v>5597</v>
      </c>
      <c r="J3832" s="36" t="s">
        <v>5672</v>
      </c>
      <c r="K3832" s="36" t="str">
        <f t="shared" si="298"/>
        <v>_EZBIE</v>
      </c>
      <c r="L3832" s="36" t="s">
        <v>7275</v>
      </c>
      <c r="M3832" s="36" t="s">
        <v>5673</v>
      </c>
      <c r="N3832" s="36" t="str">
        <f t="shared" si="299"/>
        <v>_EZBI5</v>
      </c>
      <c r="O3832" s="36" t="s">
        <v>7276</v>
      </c>
      <c r="P3832" s="36" t="s">
        <v>5674</v>
      </c>
      <c r="Q3832" s="36" t="s">
        <v>7277</v>
      </c>
    </row>
    <row r="3833" spans="1:17">
      <c r="A3833" s="36" t="s">
        <v>11856</v>
      </c>
      <c r="B3833" s="36" t="str">
        <f t="shared" si="295"/>
        <v>_32291</v>
      </c>
      <c r="C3833" s="36" t="s">
        <v>5683</v>
      </c>
      <c r="D3833" s="36" t="s">
        <v>5594</v>
      </c>
      <c r="E3833" s="36" t="str">
        <f t="shared" si="296"/>
        <v>_VCRES</v>
      </c>
      <c r="F3833" s="36" t="s">
        <v>5595</v>
      </c>
      <c r="G3833" s="36" t="s">
        <v>5596</v>
      </c>
      <c r="H3833" s="36" t="str">
        <f t="shared" si="297"/>
        <v>_VCRAC</v>
      </c>
      <c r="I3833" s="36" t="s">
        <v>5597</v>
      </c>
      <c r="J3833" s="36" t="s">
        <v>5677</v>
      </c>
      <c r="K3833" s="36" t="str">
        <f t="shared" si="298"/>
        <v>_IEIRP</v>
      </c>
      <c r="L3833" s="36" t="s">
        <v>5678</v>
      </c>
      <c r="M3833" s="36" t="s">
        <v>5679</v>
      </c>
      <c r="N3833" s="36" t="str">
        <f t="shared" si="299"/>
        <v>_IEIR5</v>
      </c>
      <c r="O3833" s="36" t="s">
        <v>5680</v>
      </c>
      <c r="P3833" s="36" t="s">
        <v>5681</v>
      </c>
      <c r="Q3833" s="36" t="s">
        <v>5682</v>
      </c>
    </row>
    <row r="3834" spans="1:17">
      <c r="A3834" s="36" t="s">
        <v>11857</v>
      </c>
      <c r="B3834" s="36" t="str">
        <f t="shared" si="295"/>
        <v>_31090</v>
      </c>
      <c r="C3834" s="36" t="s">
        <v>5690</v>
      </c>
      <c r="D3834" s="36" t="s">
        <v>5594</v>
      </c>
      <c r="E3834" s="36" t="str">
        <f t="shared" si="296"/>
        <v>_VCRES</v>
      </c>
      <c r="F3834" s="36" t="s">
        <v>5595</v>
      </c>
      <c r="G3834" s="36" t="s">
        <v>5596</v>
      </c>
      <c r="H3834" s="36" t="str">
        <f t="shared" si="297"/>
        <v>_VCRAC</v>
      </c>
      <c r="I3834" s="36" t="s">
        <v>5597</v>
      </c>
      <c r="J3834" s="36" t="s">
        <v>5684</v>
      </c>
      <c r="K3834" s="36" t="str">
        <f t="shared" si="298"/>
        <v>_IQBBB</v>
      </c>
      <c r="L3834" s="36" t="s">
        <v>5685</v>
      </c>
      <c r="M3834" s="36" t="s">
        <v>5686</v>
      </c>
      <c r="N3834" s="36" t="str">
        <f t="shared" si="299"/>
        <v>_IQBB5</v>
      </c>
      <c r="O3834" s="36" t="s">
        <v>5687</v>
      </c>
      <c r="P3834" s="36" t="s">
        <v>5688</v>
      </c>
      <c r="Q3834" s="36" t="s">
        <v>5689</v>
      </c>
    </row>
    <row r="3835" spans="1:17">
      <c r="A3835" s="36" t="s">
        <v>11858</v>
      </c>
      <c r="B3835" s="36" t="str">
        <f t="shared" si="295"/>
        <v>_31091</v>
      </c>
      <c r="C3835" s="36" t="s">
        <v>5691</v>
      </c>
      <c r="D3835" s="36" t="s">
        <v>5594</v>
      </c>
      <c r="E3835" s="36" t="str">
        <f t="shared" si="296"/>
        <v>_VCRES</v>
      </c>
      <c r="F3835" s="36" t="s">
        <v>5595</v>
      </c>
      <c r="G3835" s="36" t="s">
        <v>5596</v>
      </c>
      <c r="H3835" s="36" t="str">
        <f t="shared" si="297"/>
        <v>_VCRAC</v>
      </c>
      <c r="I3835" s="36" t="s">
        <v>5597</v>
      </c>
      <c r="J3835" s="36" t="s">
        <v>5684</v>
      </c>
      <c r="K3835" s="36" t="str">
        <f t="shared" si="298"/>
        <v>_IQBBB</v>
      </c>
      <c r="L3835" s="36" t="s">
        <v>5685</v>
      </c>
      <c r="M3835" s="36" t="s">
        <v>5686</v>
      </c>
      <c r="N3835" s="36" t="str">
        <f t="shared" si="299"/>
        <v>_IQBB5</v>
      </c>
      <c r="O3835" s="36" t="s">
        <v>5687</v>
      </c>
      <c r="P3835" s="36" t="s">
        <v>5688</v>
      </c>
      <c r="Q3835" s="36" t="s">
        <v>5689</v>
      </c>
    </row>
    <row r="3836" spans="1:17">
      <c r="A3836" s="36" t="s">
        <v>11859</v>
      </c>
      <c r="B3836" s="36" t="str">
        <f t="shared" si="295"/>
        <v>_31140</v>
      </c>
      <c r="C3836" s="36" t="s">
        <v>5692</v>
      </c>
      <c r="D3836" s="36" t="s">
        <v>5594</v>
      </c>
      <c r="E3836" s="36" t="str">
        <f t="shared" si="296"/>
        <v>_VCRES</v>
      </c>
      <c r="F3836" s="36" t="s">
        <v>5595</v>
      </c>
      <c r="G3836" s="36" t="s">
        <v>5596</v>
      </c>
      <c r="H3836" s="36" t="str">
        <f t="shared" si="297"/>
        <v>_VCRAC</v>
      </c>
      <c r="I3836" s="36" t="s">
        <v>5597</v>
      </c>
      <c r="J3836" s="36" t="s">
        <v>5684</v>
      </c>
      <c r="K3836" s="36" t="str">
        <f t="shared" si="298"/>
        <v>_IQBBB</v>
      </c>
      <c r="L3836" s="36" t="s">
        <v>5685</v>
      </c>
      <c r="M3836" s="36" t="s">
        <v>5686</v>
      </c>
      <c r="N3836" s="36" t="str">
        <f t="shared" si="299"/>
        <v>_IQBB5</v>
      </c>
      <c r="O3836" s="36" t="s">
        <v>5687</v>
      </c>
      <c r="P3836" s="36" t="s">
        <v>5688</v>
      </c>
      <c r="Q3836" s="36" t="s">
        <v>5689</v>
      </c>
    </row>
    <row r="3837" spans="1:17">
      <c r="A3837" s="36" t="s">
        <v>11860</v>
      </c>
      <c r="B3837" s="36" t="str">
        <f t="shared" si="295"/>
        <v>_31145</v>
      </c>
      <c r="C3837" s="36" t="s">
        <v>5693</v>
      </c>
      <c r="D3837" s="36" t="s">
        <v>5594</v>
      </c>
      <c r="E3837" s="36" t="str">
        <f t="shared" si="296"/>
        <v>_VCRES</v>
      </c>
      <c r="F3837" s="36" t="s">
        <v>5595</v>
      </c>
      <c r="G3837" s="36" t="s">
        <v>5596</v>
      </c>
      <c r="H3837" s="36" t="str">
        <f t="shared" si="297"/>
        <v>_VCRAC</v>
      </c>
      <c r="I3837" s="36" t="s">
        <v>5597</v>
      </c>
      <c r="J3837" s="36" t="s">
        <v>5684</v>
      </c>
      <c r="K3837" s="36" t="str">
        <f t="shared" si="298"/>
        <v>_IQBBB</v>
      </c>
      <c r="L3837" s="36" t="s">
        <v>5685</v>
      </c>
      <c r="M3837" s="36" t="s">
        <v>5686</v>
      </c>
      <c r="N3837" s="36" t="str">
        <f t="shared" si="299"/>
        <v>_IQBB5</v>
      </c>
      <c r="O3837" s="36" t="s">
        <v>5687</v>
      </c>
      <c r="P3837" s="36" t="s">
        <v>5688</v>
      </c>
      <c r="Q3837" s="36" t="s">
        <v>5689</v>
      </c>
    </row>
    <row r="3838" spans="1:17">
      <c r="A3838" s="36" t="s">
        <v>11861</v>
      </c>
      <c r="B3838" s="36" t="str">
        <f t="shared" si="295"/>
        <v>_31150</v>
      </c>
      <c r="C3838" s="36" t="s">
        <v>5694</v>
      </c>
      <c r="D3838" s="36" t="s">
        <v>5594</v>
      </c>
      <c r="E3838" s="36" t="str">
        <f t="shared" si="296"/>
        <v>_VCRES</v>
      </c>
      <c r="F3838" s="36" t="s">
        <v>5595</v>
      </c>
      <c r="G3838" s="36" t="s">
        <v>5596</v>
      </c>
      <c r="H3838" s="36" t="str">
        <f t="shared" si="297"/>
        <v>_VCRAC</v>
      </c>
      <c r="I3838" s="36" t="s">
        <v>5597</v>
      </c>
      <c r="J3838" s="36" t="s">
        <v>5684</v>
      </c>
      <c r="K3838" s="36" t="str">
        <f t="shared" si="298"/>
        <v>_IQBBB</v>
      </c>
      <c r="L3838" s="36" t="s">
        <v>5685</v>
      </c>
      <c r="M3838" s="36" t="s">
        <v>5686</v>
      </c>
      <c r="N3838" s="36" t="str">
        <f t="shared" si="299"/>
        <v>_IQBB5</v>
      </c>
      <c r="O3838" s="36" t="s">
        <v>5687</v>
      </c>
      <c r="P3838" s="36" t="s">
        <v>5688</v>
      </c>
      <c r="Q3838" s="36" t="s">
        <v>5689</v>
      </c>
    </row>
    <row r="3839" spans="1:17">
      <c r="A3839" s="36" t="s">
        <v>11862</v>
      </c>
      <c r="B3839" s="36" t="str">
        <f t="shared" si="295"/>
        <v>_31152</v>
      </c>
      <c r="C3839" s="36" t="s">
        <v>5695</v>
      </c>
      <c r="D3839" s="36" t="s">
        <v>5594</v>
      </c>
      <c r="E3839" s="36" t="str">
        <f t="shared" si="296"/>
        <v>_VCRES</v>
      </c>
      <c r="F3839" s="36" t="s">
        <v>5595</v>
      </c>
      <c r="G3839" s="36" t="s">
        <v>5596</v>
      </c>
      <c r="H3839" s="36" t="str">
        <f t="shared" si="297"/>
        <v>_VCRAC</v>
      </c>
      <c r="I3839" s="36" t="s">
        <v>5597</v>
      </c>
      <c r="J3839" s="36" t="s">
        <v>5684</v>
      </c>
      <c r="K3839" s="36" t="str">
        <f t="shared" si="298"/>
        <v>_IQBBB</v>
      </c>
      <c r="L3839" s="36" t="s">
        <v>5685</v>
      </c>
      <c r="M3839" s="36" t="s">
        <v>5686</v>
      </c>
      <c r="N3839" s="36" t="str">
        <f t="shared" si="299"/>
        <v>_IQBB5</v>
      </c>
      <c r="O3839" s="36" t="s">
        <v>5687</v>
      </c>
      <c r="P3839" s="36" t="s">
        <v>5688</v>
      </c>
      <c r="Q3839" s="36" t="s">
        <v>5689</v>
      </c>
    </row>
    <row r="3840" spans="1:17">
      <c r="A3840" s="36" t="s">
        <v>11863</v>
      </c>
      <c r="B3840" s="36" t="str">
        <f t="shared" si="295"/>
        <v>_31815</v>
      </c>
      <c r="C3840" s="36" t="s">
        <v>5696</v>
      </c>
      <c r="D3840" s="36" t="s">
        <v>5594</v>
      </c>
      <c r="E3840" s="36" t="str">
        <f t="shared" si="296"/>
        <v>_VCRES</v>
      </c>
      <c r="F3840" s="36" t="s">
        <v>5595</v>
      </c>
      <c r="G3840" s="36" t="s">
        <v>5596</v>
      </c>
      <c r="H3840" s="36" t="str">
        <f t="shared" si="297"/>
        <v>_VCRAC</v>
      </c>
      <c r="I3840" s="36" t="s">
        <v>5597</v>
      </c>
      <c r="J3840" s="36" t="s">
        <v>5684</v>
      </c>
      <c r="K3840" s="36" t="str">
        <f t="shared" si="298"/>
        <v>_IQBBB</v>
      </c>
      <c r="L3840" s="36" t="s">
        <v>5685</v>
      </c>
      <c r="M3840" s="36" t="s">
        <v>5686</v>
      </c>
      <c r="N3840" s="36" t="str">
        <f t="shared" si="299"/>
        <v>_IQBB5</v>
      </c>
      <c r="O3840" s="36" t="s">
        <v>5687</v>
      </c>
      <c r="P3840" s="36" t="s">
        <v>5688</v>
      </c>
      <c r="Q3840" s="36" t="s">
        <v>5689</v>
      </c>
    </row>
    <row r="3841" spans="1:17">
      <c r="A3841" s="36" t="s">
        <v>11864</v>
      </c>
      <c r="B3841" s="36" t="str">
        <f t="shared" si="295"/>
        <v>_31816</v>
      </c>
      <c r="C3841" s="36" t="s">
        <v>5697</v>
      </c>
      <c r="D3841" s="36" t="s">
        <v>5594</v>
      </c>
      <c r="E3841" s="36" t="str">
        <f t="shared" si="296"/>
        <v>_VCRES</v>
      </c>
      <c r="F3841" s="36" t="s">
        <v>5595</v>
      </c>
      <c r="G3841" s="36" t="s">
        <v>5596</v>
      </c>
      <c r="H3841" s="36" t="str">
        <f t="shared" si="297"/>
        <v>_VCRAC</v>
      </c>
      <c r="I3841" s="36" t="s">
        <v>5597</v>
      </c>
      <c r="J3841" s="36" t="s">
        <v>5684</v>
      </c>
      <c r="K3841" s="36" t="str">
        <f t="shared" si="298"/>
        <v>_IQBBB</v>
      </c>
      <c r="L3841" s="36" t="s">
        <v>5685</v>
      </c>
      <c r="M3841" s="36" t="s">
        <v>5686</v>
      </c>
      <c r="N3841" s="36" t="str">
        <f t="shared" si="299"/>
        <v>_IQBB5</v>
      </c>
      <c r="O3841" s="36" t="s">
        <v>5687</v>
      </c>
      <c r="P3841" s="36" t="s">
        <v>5688</v>
      </c>
      <c r="Q3841" s="36" t="s">
        <v>5689</v>
      </c>
    </row>
    <row r="3842" spans="1:17">
      <c r="A3842" s="36" t="s">
        <v>11865</v>
      </c>
      <c r="B3842" s="36" t="str">
        <f t="shared" si="295"/>
        <v>_31817</v>
      </c>
      <c r="C3842" s="36" t="s">
        <v>5698</v>
      </c>
      <c r="D3842" s="36" t="s">
        <v>5594</v>
      </c>
      <c r="E3842" s="36" t="str">
        <f t="shared" si="296"/>
        <v>_VCRES</v>
      </c>
      <c r="F3842" s="36" t="s">
        <v>5595</v>
      </c>
      <c r="G3842" s="36" t="s">
        <v>5596</v>
      </c>
      <c r="H3842" s="36" t="str">
        <f t="shared" si="297"/>
        <v>_VCRAC</v>
      </c>
      <c r="I3842" s="36" t="s">
        <v>5597</v>
      </c>
      <c r="J3842" s="36" t="s">
        <v>5684</v>
      </c>
      <c r="K3842" s="36" t="str">
        <f t="shared" si="298"/>
        <v>_IQBBB</v>
      </c>
      <c r="L3842" s="36" t="s">
        <v>5685</v>
      </c>
      <c r="M3842" s="36" t="s">
        <v>5686</v>
      </c>
      <c r="N3842" s="36" t="str">
        <f t="shared" si="299"/>
        <v>_IQBB5</v>
      </c>
      <c r="O3842" s="36" t="s">
        <v>5687</v>
      </c>
      <c r="P3842" s="36" t="s">
        <v>5688</v>
      </c>
      <c r="Q3842" s="36" t="s">
        <v>5689</v>
      </c>
    </row>
    <row r="3843" spans="1:17">
      <c r="A3843" s="36" t="s">
        <v>11866</v>
      </c>
      <c r="B3843" s="36" t="str">
        <f t="shared" si="295"/>
        <v>_31818</v>
      </c>
      <c r="C3843" s="36" t="s">
        <v>5699</v>
      </c>
      <c r="D3843" s="36" t="s">
        <v>5594</v>
      </c>
      <c r="E3843" s="36" t="str">
        <f t="shared" si="296"/>
        <v>_VCRES</v>
      </c>
      <c r="F3843" s="36" t="s">
        <v>5595</v>
      </c>
      <c r="G3843" s="36" t="s">
        <v>5596</v>
      </c>
      <c r="H3843" s="36" t="str">
        <f t="shared" si="297"/>
        <v>_VCRAC</v>
      </c>
      <c r="I3843" s="36" t="s">
        <v>5597</v>
      </c>
      <c r="J3843" s="36" t="s">
        <v>5684</v>
      </c>
      <c r="K3843" s="36" t="str">
        <f t="shared" si="298"/>
        <v>_IQBBB</v>
      </c>
      <c r="L3843" s="36" t="s">
        <v>5685</v>
      </c>
      <c r="M3843" s="36" t="s">
        <v>5686</v>
      </c>
      <c r="N3843" s="36" t="str">
        <f t="shared" si="299"/>
        <v>_IQBB5</v>
      </c>
      <c r="O3843" s="36" t="s">
        <v>5687</v>
      </c>
      <c r="P3843" s="36" t="s">
        <v>5688</v>
      </c>
      <c r="Q3843" s="36" t="s">
        <v>5689</v>
      </c>
    </row>
    <row r="3844" spans="1:17">
      <c r="A3844" s="36" t="s">
        <v>11867</v>
      </c>
      <c r="B3844" s="36" t="str">
        <f t="shared" ref="B3844:B3907" si="300">"_"&amp;A3844</f>
        <v>_31819</v>
      </c>
      <c r="C3844" s="36" t="s">
        <v>5700</v>
      </c>
      <c r="D3844" s="36" t="s">
        <v>5594</v>
      </c>
      <c r="E3844" s="36" t="str">
        <f t="shared" ref="E3844:E3907" si="301">"_"&amp;D3844</f>
        <v>_VCRES</v>
      </c>
      <c r="F3844" s="36" t="s">
        <v>5595</v>
      </c>
      <c r="G3844" s="36" t="s">
        <v>5596</v>
      </c>
      <c r="H3844" s="36" t="str">
        <f t="shared" ref="H3844:H3907" si="302">"_"&amp;G3844</f>
        <v>_VCRAC</v>
      </c>
      <c r="I3844" s="36" t="s">
        <v>5597</v>
      </c>
      <c r="J3844" s="36" t="s">
        <v>5684</v>
      </c>
      <c r="K3844" s="36" t="str">
        <f t="shared" ref="K3844:K3907" si="303">"_"&amp;J3844</f>
        <v>_IQBBB</v>
      </c>
      <c r="L3844" s="36" t="s">
        <v>5685</v>
      </c>
      <c r="M3844" s="36" t="s">
        <v>5686</v>
      </c>
      <c r="N3844" s="36" t="str">
        <f t="shared" ref="N3844:N3907" si="304">"_"&amp;M3844</f>
        <v>_IQBB5</v>
      </c>
      <c r="O3844" s="36" t="s">
        <v>5687</v>
      </c>
      <c r="P3844" s="36" t="s">
        <v>5688</v>
      </c>
      <c r="Q3844" s="36" t="s">
        <v>5689</v>
      </c>
    </row>
    <row r="3845" spans="1:17">
      <c r="A3845" s="36" t="s">
        <v>11868</v>
      </c>
      <c r="B3845" s="36" t="str">
        <f t="shared" si="300"/>
        <v>_31820</v>
      </c>
      <c r="C3845" s="36" t="s">
        <v>5701</v>
      </c>
      <c r="D3845" s="36" t="s">
        <v>5594</v>
      </c>
      <c r="E3845" s="36" t="str">
        <f t="shared" si="301"/>
        <v>_VCRES</v>
      </c>
      <c r="F3845" s="36" t="s">
        <v>5595</v>
      </c>
      <c r="G3845" s="36" t="s">
        <v>5596</v>
      </c>
      <c r="H3845" s="36" t="str">
        <f t="shared" si="302"/>
        <v>_VCRAC</v>
      </c>
      <c r="I3845" s="36" t="s">
        <v>5597</v>
      </c>
      <c r="J3845" s="36" t="s">
        <v>5684</v>
      </c>
      <c r="K3845" s="36" t="str">
        <f t="shared" si="303"/>
        <v>_IQBBB</v>
      </c>
      <c r="L3845" s="36" t="s">
        <v>5685</v>
      </c>
      <c r="M3845" s="36" t="s">
        <v>5686</v>
      </c>
      <c r="N3845" s="36" t="str">
        <f t="shared" si="304"/>
        <v>_IQBB5</v>
      </c>
      <c r="O3845" s="36" t="s">
        <v>5687</v>
      </c>
      <c r="P3845" s="36" t="s">
        <v>5688</v>
      </c>
      <c r="Q3845" s="36" t="s">
        <v>5689</v>
      </c>
    </row>
    <row r="3846" spans="1:17">
      <c r="A3846" s="36" t="s">
        <v>11869</v>
      </c>
      <c r="B3846" s="36" t="str">
        <f t="shared" si="300"/>
        <v>_31821</v>
      </c>
      <c r="C3846" s="36" t="s">
        <v>5702</v>
      </c>
      <c r="D3846" s="36" t="s">
        <v>5594</v>
      </c>
      <c r="E3846" s="36" t="str">
        <f t="shared" si="301"/>
        <v>_VCRES</v>
      </c>
      <c r="F3846" s="36" t="s">
        <v>5595</v>
      </c>
      <c r="G3846" s="36" t="s">
        <v>5596</v>
      </c>
      <c r="H3846" s="36" t="str">
        <f t="shared" si="302"/>
        <v>_VCRAC</v>
      </c>
      <c r="I3846" s="36" t="s">
        <v>5597</v>
      </c>
      <c r="J3846" s="36" t="s">
        <v>5684</v>
      </c>
      <c r="K3846" s="36" t="str">
        <f t="shared" si="303"/>
        <v>_IQBBB</v>
      </c>
      <c r="L3846" s="36" t="s">
        <v>5685</v>
      </c>
      <c r="M3846" s="36" t="s">
        <v>5686</v>
      </c>
      <c r="N3846" s="36" t="str">
        <f t="shared" si="304"/>
        <v>_IQBB5</v>
      </c>
      <c r="O3846" s="36" t="s">
        <v>5687</v>
      </c>
      <c r="P3846" s="36" t="s">
        <v>5688</v>
      </c>
      <c r="Q3846" s="36" t="s">
        <v>5689</v>
      </c>
    </row>
    <row r="3847" spans="1:17">
      <c r="A3847" s="36" t="s">
        <v>11870</v>
      </c>
      <c r="B3847" s="36" t="str">
        <f t="shared" si="300"/>
        <v>_31822</v>
      </c>
      <c r="C3847" s="36" t="s">
        <v>5703</v>
      </c>
      <c r="D3847" s="36" t="s">
        <v>5594</v>
      </c>
      <c r="E3847" s="36" t="str">
        <f t="shared" si="301"/>
        <v>_VCRES</v>
      </c>
      <c r="F3847" s="36" t="s">
        <v>5595</v>
      </c>
      <c r="G3847" s="36" t="s">
        <v>5596</v>
      </c>
      <c r="H3847" s="36" t="str">
        <f t="shared" si="302"/>
        <v>_VCRAC</v>
      </c>
      <c r="I3847" s="36" t="s">
        <v>5597</v>
      </c>
      <c r="J3847" s="36" t="s">
        <v>5684</v>
      </c>
      <c r="K3847" s="36" t="str">
        <f t="shared" si="303"/>
        <v>_IQBBB</v>
      </c>
      <c r="L3847" s="36" t="s">
        <v>5685</v>
      </c>
      <c r="M3847" s="36" t="s">
        <v>5686</v>
      </c>
      <c r="N3847" s="36" t="str">
        <f t="shared" si="304"/>
        <v>_IQBB5</v>
      </c>
      <c r="O3847" s="36" t="s">
        <v>5687</v>
      </c>
      <c r="P3847" s="36" t="s">
        <v>5688</v>
      </c>
      <c r="Q3847" s="36" t="s">
        <v>5689</v>
      </c>
    </row>
    <row r="3848" spans="1:17">
      <c r="A3848" s="36" t="s">
        <v>11871</v>
      </c>
      <c r="B3848" s="36" t="str">
        <f t="shared" si="300"/>
        <v>_31823</v>
      </c>
      <c r="C3848" s="36" t="s">
        <v>5704</v>
      </c>
      <c r="D3848" s="36" t="s">
        <v>5594</v>
      </c>
      <c r="E3848" s="36" t="str">
        <f t="shared" si="301"/>
        <v>_VCRES</v>
      </c>
      <c r="F3848" s="36" t="s">
        <v>5595</v>
      </c>
      <c r="G3848" s="36" t="s">
        <v>5596</v>
      </c>
      <c r="H3848" s="36" t="str">
        <f t="shared" si="302"/>
        <v>_VCRAC</v>
      </c>
      <c r="I3848" s="36" t="s">
        <v>5597</v>
      </c>
      <c r="J3848" s="36" t="s">
        <v>5684</v>
      </c>
      <c r="K3848" s="36" t="str">
        <f t="shared" si="303"/>
        <v>_IQBBB</v>
      </c>
      <c r="L3848" s="36" t="s">
        <v>5685</v>
      </c>
      <c r="M3848" s="36" t="s">
        <v>5686</v>
      </c>
      <c r="N3848" s="36" t="str">
        <f t="shared" si="304"/>
        <v>_IQBB5</v>
      </c>
      <c r="O3848" s="36" t="s">
        <v>5687</v>
      </c>
      <c r="P3848" s="36" t="s">
        <v>5688</v>
      </c>
      <c r="Q3848" s="36" t="s">
        <v>5689</v>
      </c>
    </row>
    <row r="3849" spans="1:17">
      <c r="A3849" s="36" t="s">
        <v>11872</v>
      </c>
      <c r="B3849" s="36" t="str">
        <f t="shared" si="300"/>
        <v>_31824</v>
      </c>
      <c r="C3849" s="36" t="s">
        <v>5705</v>
      </c>
      <c r="D3849" s="36" t="s">
        <v>5594</v>
      </c>
      <c r="E3849" s="36" t="str">
        <f t="shared" si="301"/>
        <v>_VCRES</v>
      </c>
      <c r="F3849" s="36" t="s">
        <v>5595</v>
      </c>
      <c r="G3849" s="36" t="s">
        <v>5596</v>
      </c>
      <c r="H3849" s="36" t="str">
        <f t="shared" si="302"/>
        <v>_VCRAC</v>
      </c>
      <c r="I3849" s="36" t="s">
        <v>5597</v>
      </c>
      <c r="J3849" s="36" t="s">
        <v>5684</v>
      </c>
      <c r="K3849" s="36" t="str">
        <f t="shared" si="303"/>
        <v>_IQBBB</v>
      </c>
      <c r="L3849" s="36" t="s">
        <v>5685</v>
      </c>
      <c r="M3849" s="36" t="s">
        <v>5686</v>
      </c>
      <c r="N3849" s="36" t="str">
        <f t="shared" si="304"/>
        <v>_IQBB5</v>
      </c>
      <c r="O3849" s="36" t="s">
        <v>5687</v>
      </c>
      <c r="P3849" s="36" t="s">
        <v>5688</v>
      </c>
      <c r="Q3849" s="36" t="s">
        <v>5689</v>
      </c>
    </row>
    <row r="3850" spans="1:17">
      <c r="A3850" s="36" t="s">
        <v>11873</v>
      </c>
      <c r="B3850" s="36" t="str">
        <f t="shared" si="300"/>
        <v>_31825</v>
      </c>
      <c r="C3850" s="36" t="s">
        <v>11874</v>
      </c>
      <c r="D3850" s="36" t="s">
        <v>5594</v>
      </c>
      <c r="E3850" s="36" t="str">
        <f t="shared" si="301"/>
        <v>_VCRES</v>
      </c>
      <c r="F3850" s="36" t="s">
        <v>5595</v>
      </c>
      <c r="G3850" s="36" t="s">
        <v>5596</v>
      </c>
      <c r="H3850" s="36" t="str">
        <f t="shared" si="302"/>
        <v>_VCRAC</v>
      </c>
      <c r="I3850" s="36" t="s">
        <v>5597</v>
      </c>
      <c r="J3850" s="36" t="s">
        <v>5684</v>
      </c>
      <c r="K3850" s="36" t="str">
        <f t="shared" si="303"/>
        <v>_IQBBB</v>
      </c>
      <c r="L3850" s="36" t="s">
        <v>5685</v>
      </c>
      <c r="M3850" s="36" t="s">
        <v>5686</v>
      </c>
      <c r="N3850" s="36" t="str">
        <f t="shared" si="304"/>
        <v>_IQBB5</v>
      </c>
      <c r="O3850" s="36" t="s">
        <v>5687</v>
      </c>
      <c r="P3850" s="36" t="s">
        <v>5688</v>
      </c>
      <c r="Q3850" s="36" t="s">
        <v>5689</v>
      </c>
    </row>
    <row r="3851" spans="1:17">
      <c r="A3851" s="36" t="s">
        <v>11881</v>
      </c>
      <c r="B3851" s="36" t="str">
        <f t="shared" si="300"/>
        <v>_31154</v>
      </c>
      <c r="C3851" s="36" t="s">
        <v>11882</v>
      </c>
      <c r="D3851" s="36" t="s">
        <v>5594</v>
      </c>
      <c r="E3851" s="36" t="str">
        <f t="shared" si="301"/>
        <v>_VCRES</v>
      </c>
      <c r="F3851" s="36" t="s">
        <v>5595</v>
      </c>
      <c r="G3851" s="36" t="s">
        <v>5596</v>
      </c>
      <c r="H3851" s="36" t="str">
        <f t="shared" si="302"/>
        <v>_VCRAC</v>
      </c>
      <c r="I3851" s="36" t="s">
        <v>5597</v>
      </c>
      <c r="J3851" s="36" t="s">
        <v>11875</v>
      </c>
      <c r="K3851" s="36" t="str">
        <f t="shared" si="303"/>
        <v>_IRBBH</v>
      </c>
      <c r="L3851" s="36" t="s">
        <v>11876</v>
      </c>
      <c r="M3851" s="36" t="s">
        <v>11877</v>
      </c>
      <c r="N3851" s="36" t="str">
        <f t="shared" si="304"/>
        <v>_IRBB5</v>
      </c>
      <c r="O3851" s="36" t="s">
        <v>11878</v>
      </c>
      <c r="P3851" s="36" t="s">
        <v>11879</v>
      </c>
      <c r="Q3851" s="36" t="s">
        <v>11880</v>
      </c>
    </row>
    <row r="3852" spans="1:17">
      <c r="A3852" s="36" t="s">
        <v>11883</v>
      </c>
      <c r="B3852" s="36" t="str">
        <f t="shared" si="300"/>
        <v>_24510</v>
      </c>
      <c r="C3852" s="36" t="s">
        <v>5712</v>
      </c>
      <c r="D3852" s="36" t="s">
        <v>5594</v>
      </c>
      <c r="E3852" s="36" t="str">
        <f t="shared" si="301"/>
        <v>_VCRES</v>
      </c>
      <c r="F3852" s="36" t="s">
        <v>5595</v>
      </c>
      <c r="G3852" s="36" t="s">
        <v>5596</v>
      </c>
      <c r="H3852" s="36" t="str">
        <f t="shared" si="302"/>
        <v>_VCRAC</v>
      </c>
      <c r="I3852" s="36" t="s">
        <v>5597</v>
      </c>
      <c r="J3852" s="36" t="s">
        <v>5706</v>
      </c>
      <c r="K3852" s="36" t="str">
        <f t="shared" si="303"/>
        <v>_JAISI</v>
      </c>
      <c r="L3852" s="36" t="s">
        <v>5707</v>
      </c>
      <c r="M3852" s="36" t="s">
        <v>5708</v>
      </c>
      <c r="N3852" s="36" t="str">
        <f t="shared" si="304"/>
        <v>_JAGEN</v>
      </c>
      <c r="O3852" s="36" t="s">
        <v>5709</v>
      </c>
      <c r="P3852" s="36" t="s">
        <v>5710</v>
      </c>
      <c r="Q3852" s="36" t="s">
        <v>5711</v>
      </c>
    </row>
    <row r="3853" spans="1:17">
      <c r="A3853" s="36" t="s">
        <v>11884</v>
      </c>
      <c r="B3853" s="36" t="str">
        <f t="shared" si="300"/>
        <v>_24582</v>
      </c>
      <c r="C3853" s="36" t="s">
        <v>5713</v>
      </c>
      <c r="D3853" s="36" t="s">
        <v>5594</v>
      </c>
      <c r="E3853" s="36" t="str">
        <f t="shared" si="301"/>
        <v>_VCRES</v>
      </c>
      <c r="F3853" s="36" t="s">
        <v>5595</v>
      </c>
      <c r="G3853" s="36" t="s">
        <v>5596</v>
      </c>
      <c r="H3853" s="36" t="str">
        <f t="shared" si="302"/>
        <v>_VCRAC</v>
      </c>
      <c r="I3853" s="36" t="s">
        <v>5597</v>
      </c>
      <c r="J3853" s="36" t="s">
        <v>5706</v>
      </c>
      <c r="K3853" s="36" t="str">
        <f t="shared" si="303"/>
        <v>_JAISI</v>
      </c>
      <c r="L3853" s="36" t="s">
        <v>5707</v>
      </c>
      <c r="M3853" s="36" t="s">
        <v>5708</v>
      </c>
      <c r="N3853" s="36" t="str">
        <f t="shared" si="304"/>
        <v>_JAGEN</v>
      </c>
      <c r="O3853" s="36" t="s">
        <v>5709</v>
      </c>
      <c r="P3853" s="36" t="s">
        <v>5710</v>
      </c>
      <c r="Q3853" s="36" t="s">
        <v>5711</v>
      </c>
    </row>
    <row r="3854" spans="1:17">
      <c r="A3854" s="36" t="s">
        <v>11885</v>
      </c>
      <c r="B3854" s="36" t="str">
        <f t="shared" si="300"/>
        <v>_24597</v>
      </c>
      <c r="C3854" s="36" t="s">
        <v>5714</v>
      </c>
      <c r="D3854" s="36" t="s">
        <v>5594</v>
      </c>
      <c r="E3854" s="36" t="str">
        <f t="shared" si="301"/>
        <v>_VCRES</v>
      </c>
      <c r="F3854" s="36" t="s">
        <v>5595</v>
      </c>
      <c r="G3854" s="36" t="s">
        <v>5596</v>
      </c>
      <c r="H3854" s="36" t="str">
        <f t="shared" si="302"/>
        <v>_VCRAC</v>
      </c>
      <c r="I3854" s="36" t="s">
        <v>5597</v>
      </c>
      <c r="J3854" s="36" t="s">
        <v>5706</v>
      </c>
      <c r="K3854" s="36" t="str">
        <f t="shared" si="303"/>
        <v>_JAISI</v>
      </c>
      <c r="L3854" s="36" t="s">
        <v>5707</v>
      </c>
      <c r="M3854" s="36" t="s">
        <v>5708</v>
      </c>
      <c r="N3854" s="36" t="str">
        <f t="shared" si="304"/>
        <v>_JAGEN</v>
      </c>
      <c r="O3854" s="36" t="s">
        <v>5709</v>
      </c>
      <c r="P3854" s="36" t="s">
        <v>5710</v>
      </c>
      <c r="Q3854" s="36" t="s">
        <v>5711</v>
      </c>
    </row>
    <row r="3855" spans="1:17">
      <c r="A3855" s="36" t="s">
        <v>11886</v>
      </c>
      <c r="B3855" s="36" t="str">
        <f t="shared" si="300"/>
        <v>_24513</v>
      </c>
      <c r="C3855" s="36" t="s">
        <v>5719</v>
      </c>
      <c r="D3855" s="36" t="s">
        <v>5594</v>
      </c>
      <c r="E3855" s="36" t="str">
        <f t="shared" si="301"/>
        <v>_VCRES</v>
      </c>
      <c r="F3855" s="36" t="s">
        <v>5595</v>
      </c>
      <c r="G3855" s="36" t="s">
        <v>5596</v>
      </c>
      <c r="H3855" s="36" t="str">
        <f t="shared" si="302"/>
        <v>_VCRAC</v>
      </c>
      <c r="I3855" s="36" t="s">
        <v>5597</v>
      </c>
      <c r="J3855" s="36" t="s">
        <v>5706</v>
      </c>
      <c r="K3855" s="36" t="str">
        <f t="shared" si="303"/>
        <v>_JAISI</v>
      </c>
      <c r="L3855" s="36" t="s">
        <v>5707</v>
      </c>
      <c r="M3855" s="36" t="s">
        <v>5715</v>
      </c>
      <c r="N3855" s="36" t="str">
        <f t="shared" si="304"/>
        <v>_JAISC</v>
      </c>
      <c r="O3855" s="36" t="s">
        <v>5716</v>
      </c>
      <c r="P3855" s="36" t="s">
        <v>5717</v>
      </c>
      <c r="Q3855" s="36" t="s">
        <v>5718</v>
      </c>
    </row>
    <row r="3856" spans="1:17">
      <c r="A3856" s="36" t="s">
        <v>11887</v>
      </c>
      <c r="B3856" s="36" t="str">
        <f t="shared" si="300"/>
        <v>_24514</v>
      </c>
      <c r="C3856" s="36" t="s">
        <v>5720</v>
      </c>
      <c r="D3856" s="36" t="s">
        <v>5594</v>
      </c>
      <c r="E3856" s="36" t="str">
        <f t="shared" si="301"/>
        <v>_VCRES</v>
      </c>
      <c r="F3856" s="36" t="s">
        <v>5595</v>
      </c>
      <c r="G3856" s="36" t="s">
        <v>5596</v>
      </c>
      <c r="H3856" s="36" t="str">
        <f t="shared" si="302"/>
        <v>_VCRAC</v>
      </c>
      <c r="I3856" s="36" t="s">
        <v>5597</v>
      </c>
      <c r="J3856" s="36" t="s">
        <v>5706</v>
      </c>
      <c r="K3856" s="36" t="str">
        <f t="shared" si="303"/>
        <v>_JAISI</v>
      </c>
      <c r="L3856" s="36" t="s">
        <v>5707</v>
      </c>
      <c r="M3856" s="36" t="s">
        <v>5715</v>
      </c>
      <c r="N3856" s="36" t="str">
        <f t="shared" si="304"/>
        <v>_JAISC</v>
      </c>
      <c r="O3856" s="36" t="s">
        <v>5716</v>
      </c>
      <c r="P3856" s="36" t="s">
        <v>5717</v>
      </c>
      <c r="Q3856" s="36" t="s">
        <v>5718</v>
      </c>
    </row>
    <row r="3857" spans="1:17">
      <c r="A3857" s="36" t="s">
        <v>11888</v>
      </c>
      <c r="B3857" s="36" t="str">
        <f t="shared" si="300"/>
        <v>_24515</v>
      </c>
      <c r="C3857" s="36" t="s">
        <v>5721</v>
      </c>
      <c r="D3857" s="36" t="s">
        <v>5594</v>
      </c>
      <c r="E3857" s="36" t="str">
        <f t="shared" si="301"/>
        <v>_VCRES</v>
      </c>
      <c r="F3857" s="36" t="s">
        <v>5595</v>
      </c>
      <c r="G3857" s="36" t="s">
        <v>5596</v>
      </c>
      <c r="H3857" s="36" t="str">
        <f t="shared" si="302"/>
        <v>_VCRAC</v>
      </c>
      <c r="I3857" s="36" t="s">
        <v>5597</v>
      </c>
      <c r="J3857" s="36" t="s">
        <v>5706</v>
      </c>
      <c r="K3857" s="36" t="str">
        <f t="shared" si="303"/>
        <v>_JAISI</v>
      </c>
      <c r="L3857" s="36" t="s">
        <v>5707</v>
      </c>
      <c r="M3857" s="36" t="s">
        <v>5715</v>
      </c>
      <c r="N3857" s="36" t="str">
        <f t="shared" si="304"/>
        <v>_JAISC</v>
      </c>
      <c r="O3857" s="36" t="s">
        <v>5716</v>
      </c>
      <c r="P3857" s="36" t="s">
        <v>5717</v>
      </c>
      <c r="Q3857" s="36" t="s">
        <v>5718</v>
      </c>
    </row>
    <row r="3858" spans="1:17">
      <c r="A3858" s="36" t="s">
        <v>11889</v>
      </c>
      <c r="B3858" s="36" t="str">
        <f t="shared" si="300"/>
        <v>_24595</v>
      </c>
      <c r="C3858" s="36" t="s">
        <v>5722</v>
      </c>
      <c r="D3858" s="36" t="s">
        <v>5594</v>
      </c>
      <c r="E3858" s="36" t="str">
        <f t="shared" si="301"/>
        <v>_VCRES</v>
      </c>
      <c r="F3858" s="36" t="s">
        <v>5595</v>
      </c>
      <c r="G3858" s="36" t="s">
        <v>5596</v>
      </c>
      <c r="H3858" s="36" t="str">
        <f t="shared" si="302"/>
        <v>_VCRAC</v>
      </c>
      <c r="I3858" s="36" t="s">
        <v>5597</v>
      </c>
      <c r="J3858" s="36" t="s">
        <v>5706</v>
      </c>
      <c r="K3858" s="36" t="str">
        <f t="shared" si="303"/>
        <v>_JAISI</v>
      </c>
      <c r="L3858" s="36" t="s">
        <v>5707</v>
      </c>
      <c r="M3858" s="36" t="s">
        <v>5715</v>
      </c>
      <c r="N3858" s="36" t="str">
        <f t="shared" si="304"/>
        <v>_JAISC</v>
      </c>
      <c r="O3858" s="36" t="s">
        <v>5716</v>
      </c>
      <c r="P3858" s="36" t="s">
        <v>5717</v>
      </c>
      <c r="Q3858" s="36" t="s">
        <v>5718</v>
      </c>
    </row>
    <row r="3859" spans="1:17">
      <c r="A3859" s="36" t="s">
        <v>11890</v>
      </c>
      <c r="B3859" s="36" t="str">
        <f t="shared" si="300"/>
        <v>_24617</v>
      </c>
      <c r="C3859" s="36" t="s">
        <v>5723</v>
      </c>
      <c r="D3859" s="36" t="s">
        <v>5594</v>
      </c>
      <c r="E3859" s="36" t="str">
        <f t="shared" si="301"/>
        <v>_VCRES</v>
      </c>
      <c r="F3859" s="36" t="s">
        <v>5595</v>
      </c>
      <c r="G3859" s="36" t="s">
        <v>5596</v>
      </c>
      <c r="H3859" s="36" t="str">
        <f t="shared" si="302"/>
        <v>_VCRAC</v>
      </c>
      <c r="I3859" s="36" t="s">
        <v>5597</v>
      </c>
      <c r="J3859" s="36" t="s">
        <v>5706</v>
      </c>
      <c r="K3859" s="36" t="str">
        <f t="shared" si="303"/>
        <v>_JAISI</v>
      </c>
      <c r="L3859" s="36" t="s">
        <v>5707</v>
      </c>
      <c r="M3859" s="36" t="s">
        <v>5715</v>
      </c>
      <c r="N3859" s="36" t="str">
        <f t="shared" si="304"/>
        <v>_JAISC</v>
      </c>
      <c r="O3859" s="36" t="s">
        <v>5716</v>
      </c>
      <c r="P3859" s="36" t="s">
        <v>5717</v>
      </c>
      <c r="Q3859" s="36" t="s">
        <v>5718</v>
      </c>
    </row>
    <row r="3860" spans="1:17">
      <c r="A3860" s="36" t="s">
        <v>11891</v>
      </c>
      <c r="B3860" s="36" t="str">
        <f t="shared" si="300"/>
        <v>_24618</v>
      </c>
      <c r="C3860" s="36" t="s">
        <v>5724</v>
      </c>
      <c r="D3860" s="36" t="s">
        <v>5594</v>
      </c>
      <c r="E3860" s="36" t="str">
        <f t="shared" si="301"/>
        <v>_VCRES</v>
      </c>
      <c r="F3860" s="36" t="s">
        <v>5595</v>
      </c>
      <c r="G3860" s="36" t="s">
        <v>5596</v>
      </c>
      <c r="H3860" s="36" t="str">
        <f t="shared" si="302"/>
        <v>_VCRAC</v>
      </c>
      <c r="I3860" s="36" t="s">
        <v>5597</v>
      </c>
      <c r="J3860" s="36" t="s">
        <v>5706</v>
      </c>
      <c r="K3860" s="36" t="str">
        <f t="shared" si="303"/>
        <v>_JAISI</v>
      </c>
      <c r="L3860" s="36" t="s">
        <v>5707</v>
      </c>
      <c r="M3860" s="36" t="s">
        <v>5715</v>
      </c>
      <c r="N3860" s="36" t="str">
        <f t="shared" si="304"/>
        <v>_JAISC</v>
      </c>
      <c r="O3860" s="36" t="s">
        <v>5716</v>
      </c>
      <c r="P3860" s="36" t="s">
        <v>5717</v>
      </c>
      <c r="Q3860" s="36" t="s">
        <v>5718</v>
      </c>
    </row>
    <row r="3861" spans="1:17">
      <c r="A3861" s="36" t="s">
        <v>11892</v>
      </c>
      <c r="B3861" s="36" t="str">
        <f t="shared" si="300"/>
        <v>_24580</v>
      </c>
      <c r="C3861" s="36" t="s">
        <v>5729</v>
      </c>
      <c r="D3861" s="36" t="s">
        <v>5594</v>
      </c>
      <c r="E3861" s="36" t="str">
        <f t="shared" si="301"/>
        <v>_VCRES</v>
      </c>
      <c r="F3861" s="36" t="s">
        <v>5595</v>
      </c>
      <c r="G3861" s="36" t="s">
        <v>5596</v>
      </c>
      <c r="H3861" s="36" t="str">
        <f t="shared" si="302"/>
        <v>_VCRAC</v>
      </c>
      <c r="I3861" s="36" t="s">
        <v>5597</v>
      </c>
      <c r="J3861" s="36" t="s">
        <v>5706</v>
      </c>
      <c r="K3861" s="36" t="str">
        <f t="shared" si="303"/>
        <v>_JAISI</v>
      </c>
      <c r="L3861" s="36" t="s">
        <v>5707</v>
      </c>
      <c r="M3861" s="36" t="s">
        <v>5725</v>
      </c>
      <c r="N3861" s="36" t="str">
        <f t="shared" si="304"/>
        <v>_JASRC</v>
      </c>
      <c r="O3861" s="36" t="s">
        <v>5726</v>
      </c>
      <c r="P3861" s="36" t="s">
        <v>5727</v>
      </c>
      <c r="Q3861" s="36" t="s">
        <v>5728</v>
      </c>
    </row>
    <row r="3862" spans="1:17">
      <c r="A3862" s="36" t="s">
        <v>11893</v>
      </c>
      <c r="B3862" s="36" t="str">
        <f t="shared" si="300"/>
        <v>_24581</v>
      </c>
      <c r="C3862" s="36" t="s">
        <v>5730</v>
      </c>
      <c r="D3862" s="36" t="s">
        <v>5594</v>
      </c>
      <c r="E3862" s="36" t="str">
        <f t="shared" si="301"/>
        <v>_VCRES</v>
      </c>
      <c r="F3862" s="36" t="s">
        <v>5595</v>
      </c>
      <c r="G3862" s="36" t="s">
        <v>5596</v>
      </c>
      <c r="H3862" s="36" t="str">
        <f t="shared" si="302"/>
        <v>_VCRAC</v>
      </c>
      <c r="I3862" s="36" t="s">
        <v>5597</v>
      </c>
      <c r="J3862" s="36" t="s">
        <v>5706</v>
      </c>
      <c r="K3862" s="36" t="str">
        <f t="shared" si="303"/>
        <v>_JAISI</v>
      </c>
      <c r="L3862" s="36" t="s">
        <v>5707</v>
      </c>
      <c r="M3862" s="36" t="s">
        <v>5725</v>
      </c>
      <c r="N3862" s="36" t="str">
        <f t="shared" si="304"/>
        <v>_JASRC</v>
      </c>
      <c r="O3862" s="36" t="s">
        <v>5726</v>
      </c>
      <c r="P3862" s="36" t="s">
        <v>5727</v>
      </c>
      <c r="Q3862" s="36" t="s">
        <v>5728</v>
      </c>
    </row>
    <row r="3863" spans="1:17">
      <c r="A3863" s="36" t="s">
        <v>11894</v>
      </c>
      <c r="B3863" s="36" t="str">
        <f t="shared" si="300"/>
        <v>_24596</v>
      </c>
      <c r="C3863" s="36" t="s">
        <v>5731</v>
      </c>
      <c r="D3863" s="36" t="s">
        <v>5594</v>
      </c>
      <c r="E3863" s="36" t="str">
        <f t="shared" si="301"/>
        <v>_VCRES</v>
      </c>
      <c r="F3863" s="36" t="s">
        <v>5595</v>
      </c>
      <c r="G3863" s="36" t="s">
        <v>5596</v>
      </c>
      <c r="H3863" s="36" t="str">
        <f t="shared" si="302"/>
        <v>_VCRAC</v>
      </c>
      <c r="I3863" s="36" t="s">
        <v>5597</v>
      </c>
      <c r="J3863" s="36" t="s">
        <v>5706</v>
      </c>
      <c r="K3863" s="36" t="str">
        <f t="shared" si="303"/>
        <v>_JAISI</v>
      </c>
      <c r="L3863" s="36" t="s">
        <v>5707</v>
      </c>
      <c r="M3863" s="36" t="s">
        <v>5725</v>
      </c>
      <c r="N3863" s="36" t="str">
        <f t="shared" si="304"/>
        <v>_JASRC</v>
      </c>
      <c r="O3863" s="36" t="s">
        <v>5726</v>
      </c>
      <c r="P3863" s="36" t="s">
        <v>5727</v>
      </c>
      <c r="Q3863" s="36" t="s">
        <v>5728</v>
      </c>
    </row>
    <row r="3864" spans="1:17">
      <c r="A3864" s="36" t="s">
        <v>11895</v>
      </c>
      <c r="B3864" s="36" t="str">
        <f t="shared" si="300"/>
        <v>_24599</v>
      </c>
      <c r="C3864" s="36" t="s">
        <v>6581</v>
      </c>
      <c r="D3864" s="36" t="s">
        <v>5594</v>
      </c>
      <c r="E3864" s="36" t="str">
        <f t="shared" si="301"/>
        <v>_VCRES</v>
      </c>
      <c r="F3864" s="36" t="s">
        <v>5595</v>
      </c>
      <c r="G3864" s="36" t="s">
        <v>5596</v>
      </c>
      <c r="H3864" s="36" t="str">
        <f t="shared" si="302"/>
        <v>_VCRAC</v>
      </c>
      <c r="I3864" s="36" t="s">
        <v>5597</v>
      </c>
      <c r="J3864" s="36" t="s">
        <v>5706</v>
      </c>
      <c r="K3864" s="36" t="str">
        <f t="shared" si="303"/>
        <v>_JAISI</v>
      </c>
      <c r="L3864" s="36" t="s">
        <v>5707</v>
      </c>
      <c r="M3864" s="36" t="s">
        <v>5725</v>
      </c>
      <c r="N3864" s="36" t="str">
        <f t="shared" si="304"/>
        <v>_JASRC</v>
      </c>
      <c r="O3864" s="36" t="s">
        <v>5726</v>
      </c>
      <c r="P3864" s="36" t="s">
        <v>5727</v>
      </c>
      <c r="Q3864" s="36" t="s">
        <v>5728</v>
      </c>
    </row>
    <row r="3865" spans="1:17">
      <c r="A3865" s="36" t="s">
        <v>11896</v>
      </c>
      <c r="B3865" s="36" t="str">
        <f t="shared" si="300"/>
        <v>_24611</v>
      </c>
      <c r="C3865" s="36" t="s">
        <v>5732</v>
      </c>
      <c r="D3865" s="36" t="s">
        <v>5594</v>
      </c>
      <c r="E3865" s="36" t="str">
        <f t="shared" si="301"/>
        <v>_VCRES</v>
      </c>
      <c r="F3865" s="36" t="s">
        <v>5595</v>
      </c>
      <c r="G3865" s="36" t="s">
        <v>5596</v>
      </c>
      <c r="H3865" s="36" t="str">
        <f t="shared" si="302"/>
        <v>_VCRAC</v>
      </c>
      <c r="I3865" s="36" t="s">
        <v>5597</v>
      </c>
      <c r="J3865" s="36" t="s">
        <v>5706</v>
      </c>
      <c r="K3865" s="36" t="str">
        <f t="shared" si="303"/>
        <v>_JAISI</v>
      </c>
      <c r="L3865" s="36" t="s">
        <v>5707</v>
      </c>
      <c r="M3865" s="36" t="s">
        <v>5725</v>
      </c>
      <c r="N3865" s="36" t="str">
        <f t="shared" si="304"/>
        <v>_JASRC</v>
      </c>
      <c r="O3865" s="36" t="s">
        <v>5726</v>
      </c>
      <c r="P3865" s="36" t="s">
        <v>5727</v>
      </c>
      <c r="Q3865" s="36" t="s">
        <v>5728</v>
      </c>
    </row>
    <row r="3866" spans="1:17">
      <c r="A3866" s="36" t="s">
        <v>11897</v>
      </c>
      <c r="B3866" s="36" t="str">
        <f t="shared" si="300"/>
        <v>_24547</v>
      </c>
      <c r="C3866" s="36" t="s">
        <v>5739</v>
      </c>
      <c r="D3866" s="36" t="s">
        <v>5594</v>
      </c>
      <c r="E3866" s="36" t="str">
        <f t="shared" si="301"/>
        <v>_VCRES</v>
      </c>
      <c r="F3866" s="36" t="s">
        <v>5595</v>
      </c>
      <c r="G3866" s="36" t="s">
        <v>5596</v>
      </c>
      <c r="H3866" s="36" t="str">
        <f t="shared" si="302"/>
        <v>_VCRAC</v>
      </c>
      <c r="I3866" s="36" t="s">
        <v>5597</v>
      </c>
      <c r="J3866" s="36" t="s">
        <v>5733</v>
      </c>
      <c r="K3866" s="36" t="str">
        <f t="shared" si="303"/>
        <v>_JBSSL</v>
      </c>
      <c r="L3866" s="36" t="s">
        <v>5734</v>
      </c>
      <c r="M3866" s="36" t="s">
        <v>5735</v>
      </c>
      <c r="N3866" s="36" t="str">
        <f t="shared" si="304"/>
        <v>_JBRCH</v>
      </c>
      <c r="O3866" s="36" t="s">
        <v>5736</v>
      </c>
      <c r="P3866" s="36" t="s">
        <v>5737</v>
      </c>
      <c r="Q3866" s="36" t="s">
        <v>5738</v>
      </c>
    </row>
    <row r="3867" spans="1:17">
      <c r="A3867" s="36" t="s">
        <v>11898</v>
      </c>
      <c r="B3867" s="36" t="str">
        <f t="shared" si="300"/>
        <v>_24553</v>
      </c>
      <c r="C3867" s="36" t="s">
        <v>5740</v>
      </c>
      <c r="D3867" s="36" t="s">
        <v>5594</v>
      </c>
      <c r="E3867" s="36" t="str">
        <f t="shared" si="301"/>
        <v>_VCRES</v>
      </c>
      <c r="F3867" s="36" t="s">
        <v>5595</v>
      </c>
      <c r="G3867" s="36" t="s">
        <v>5596</v>
      </c>
      <c r="H3867" s="36" t="str">
        <f t="shared" si="302"/>
        <v>_VCRAC</v>
      </c>
      <c r="I3867" s="36" t="s">
        <v>5597</v>
      </c>
      <c r="J3867" s="36" t="s">
        <v>5733</v>
      </c>
      <c r="K3867" s="36" t="str">
        <f t="shared" si="303"/>
        <v>_JBSSL</v>
      </c>
      <c r="L3867" s="36" t="s">
        <v>5734</v>
      </c>
      <c r="M3867" s="36" t="s">
        <v>5735</v>
      </c>
      <c r="N3867" s="36" t="str">
        <f t="shared" si="304"/>
        <v>_JBRCH</v>
      </c>
      <c r="O3867" s="36" t="s">
        <v>5736</v>
      </c>
      <c r="P3867" s="36" t="s">
        <v>5737</v>
      </c>
      <c r="Q3867" s="36" t="s">
        <v>5738</v>
      </c>
    </row>
    <row r="3868" spans="1:17">
      <c r="A3868" s="36" t="s">
        <v>11899</v>
      </c>
      <c r="B3868" s="36" t="str">
        <f t="shared" si="300"/>
        <v>_24557</v>
      </c>
      <c r="C3868" s="36" t="s">
        <v>5741</v>
      </c>
      <c r="D3868" s="36" t="s">
        <v>5594</v>
      </c>
      <c r="E3868" s="36" t="str">
        <f t="shared" si="301"/>
        <v>_VCRES</v>
      </c>
      <c r="F3868" s="36" t="s">
        <v>5595</v>
      </c>
      <c r="G3868" s="36" t="s">
        <v>5596</v>
      </c>
      <c r="H3868" s="36" t="str">
        <f t="shared" si="302"/>
        <v>_VCRAC</v>
      </c>
      <c r="I3868" s="36" t="s">
        <v>5597</v>
      </c>
      <c r="J3868" s="36" t="s">
        <v>5733</v>
      </c>
      <c r="K3868" s="36" t="str">
        <f t="shared" si="303"/>
        <v>_JBSSL</v>
      </c>
      <c r="L3868" s="36" t="s">
        <v>5734</v>
      </c>
      <c r="M3868" s="36" t="s">
        <v>5735</v>
      </c>
      <c r="N3868" s="36" t="str">
        <f t="shared" si="304"/>
        <v>_JBRCH</v>
      </c>
      <c r="O3868" s="36" t="s">
        <v>5736</v>
      </c>
      <c r="P3868" s="36" t="s">
        <v>5737</v>
      </c>
      <c r="Q3868" s="36" t="s">
        <v>5738</v>
      </c>
    </row>
    <row r="3869" spans="1:17">
      <c r="A3869" s="36" t="s">
        <v>11900</v>
      </c>
      <c r="B3869" s="36" t="str">
        <f t="shared" si="300"/>
        <v>_24530</v>
      </c>
      <c r="C3869" s="36" t="s">
        <v>5746</v>
      </c>
      <c r="D3869" s="36" t="s">
        <v>5594</v>
      </c>
      <c r="E3869" s="36" t="str">
        <f t="shared" si="301"/>
        <v>_VCRES</v>
      </c>
      <c r="F3869" s="36" t="s">
        <v>5595</v>
      </c>
      <c r="G3869" s="36" t="s">
        <v>5596</v>
      </c>
      <c r="H3869" s="36" t="str">
        <f t="shared" si="302"/>
        <v>_VCRAC</v>
      </c>
      <c r="I3869" s="36" t="s">
        <v>5597</v>
      </c>
      <c r="J3869" s="36" t="s">
        <v>5733</v>
      </c>
      <c r="K3869" s="36" t="str">
        <f t="shared" si="303"/>
        <v>_JBSSL</v>
      </c>
      <c r="L3869" s="36" t="s">
        <v>5734</v>
      </c>
      <c r="M3869" s="36" t="s">
        <v>5742</v>
      </c>
      <c r="N3869" s="36" t="str">
        <f t="shared" si="304"/>
        <v>_JBSS5</v>
      </c>
      <c r="O3869" s="36" t="s">
        <v>5743</v>
      </c>
      <c r="P3869" s="36" t="s">
        <v>5744</v>
      </c>
      <c r="Q3869" s="36" t="s">
        <v>5745</v>
      </c>
    </row>
    <row r="3870" spans="1:17">
      <c r="A3870" s="36" t="s">
        <v>11901</v>
      </c>
      <c r="B3870" s="36" t="str">
        <f t="shared" si="300"/>
        <v>_24532</v>
      </c>
      <c r="C3870" s="36" t="s">
        <v>5747</v>
      </c>
      <c r="D3870" s="36" t="s">
        <v>5594</v>
      </c>
      <c r="E3870" s="36" t="str">
        <f t="shared" si="301"/>
        <v>_VCRES</v>
      </c>
      <c r="F3870" s="36" t="s">
        <v>5595</v>
      </c>
      <c r="G3870" s="36" t="s">
        <v>5596</v>
      </c>
      <c r="H3870" s="36" t="str">
        <f t="shared" si="302"/>
        <v>_VCRAC</v>
      </c>
      <c r="I3870" s="36" t="s">
        <v>5597</v>
      </c>
      <c r="J3870" s="36" t="s">
        <v>5733</v>
      </c>
      <c r="K3870" s="36" t="str">
        <f t="shared" si="303"/>
        <v>_JBSSL</v>
      </c>
      <c r="L3870" s="36" t="s">
        <v>5734</v>
      </c>
      <c r="M3870" s="36" t="s">
        <v>5742</v>
      </c>
      <c r="N3870" s="36" t="str">
        <f t="shared" si="304"/>
        <v>_JBSS5</v>
      </c>
      <c r="O3870" s="36" t="s">
        <v>5743</v>
      </c>
      <c r="P3870" s="36" t="s">
        <v>5744</v>
      </c>
      <c r="Q3870" s="36" t="s">
        <v>5745</v>
      </c>
    </row>
    <row r="3871" spans="1:17">
      <c r="A3871" s="36" t="s">
        <v>11902</v>
      </c>
      <c r="B3871" s="36" t="str">
        <f t="shared" si="300"/>
        <v>_24533</v>
      </c>
      <c r="C3871" s="36" t="s">
        <v>5748</v>
      </c>
      <c r="D3871" s="36" t="s">
        <v>5594</v>
      </c>
      <c r="E3871" s="36" t="str">
        <f t="shared" si="301"/>
        <v>_VCRES</v>
      </c>
      <c r="F3871" s="36" t="s">
        <v>5595</v>
      </c>
      <c r="G3871" s="36" t="s">
        <v>5596</v>
      </c>
      <c r="H3871" s="36" t="str">
        <f t="shared" si="302"/>
        <v>_VCRAC</v>
      </c>
      <c r="I3871" s="36" t="s">
        <v>5597</v>
      </c>
      <c r="J3871" s="36" t="s">
        <v>5733</v>
      </c>
      <c r="K3871" s="36" t="str">
        <f t="shared" si="303"/>
        <v>_JBSSL</v>
      </c>
      <c r="L3871" s="36" t="s">
        <v>5734</v>
      </c>
      <c r="M3871" s="36" t="s">
        <v>5742</v>
      </c>
      <c r="N3871" s="36" t="str">
        <f t="shared" si="304"/>
        <v>_JBSS5</v>
      </c>
      <c r="O3871" s="36" t="s">
        <v>5743</v>
      </c>
      <c r="P3871" s="36" t="s">
        <v>5744</v>
      </c>
      <c r="Q3871" s="36" t="s">
        <v>5745</v>
      </c>
    </row>
    <row r="3872" spans="1:17">
      <c r="A3872" s="36" t="s">
        <v>11903</v>
      </c>
      <c r="B3872" s="36" t="str">
        <f t="shared" si="300"/>
        <v>_24650</v>
      </c>
      <c r="C3872" s="36" t="s">
        <v>5755</v>
      </c>
      <c r="D3872" s="36" t="s">
        <v>5594</v>
      </c>
      <c r="E3872" s="36" t="str">
        <f t="shared" si="301"/>
        <v>_VCRES</v>
      </c>
      <c r="F3872" s="36" t="s">
        <v>5595</v>
      </c>
      <c r="G3872" s="36" t="s">
        <v>5596</v>
      </c>
      <c r="H3872" s="36" t="str">
        <f t="shared" si="302"/>
        <v>_VCRAC</v>
      </c>
      <c r="I3872" s="36" t="s">
        <v>5597</v>
      </c>
      <c r="J3872" s="36" t="s">
        <v>5749</v>
      </c>
      <c r="K3872" s="36" t="str">
        <f t="shared" si="303"/>
        <v>_JDURD</v>
      </c>
      <c r="L3872" s="36" t="s">
        <v>5750</v>
      </c>
      <c r="M3872" s="36" t="s">
        <v>5751</v>
      </c>
      <c r="N3872" s="36" t="str">
        <f t="shared" si="304"/>
        <v>_JDOPS</v>
      </c>
      <c r="O3872" s="36" t="s">
        <v>5752</v>
      </c>
      <c r="P3872" s="36" t="s">
        <v>5753</v>
      </c>
      <c r="Q3872" s="36" t="s">
        <v>5754</v>
      </c>
    </row>
    <row r="3873" spans="1:17">
      <c r="A3873" s="36" t="s">
        <v>11904</v>
      </c>
      <c r="B3873" s="36" t="str">
        <f t="shared" si="300"/>
        <v>_24670</v>
      </c>
      <c r="C3873" s="36" t="s">
        <v>5756</v>
      </c>
      <c r="D3873" s="36" t="s">
        <v>5594</v>
      </c>
      <c r="E3873" s="36" t="str">
        <f t="shared" si="301"/>
        <v>_VCRES</v>
      </c>
      <c r="F3873" s="36" t="s">
        <v>5595</v>
      </c>
      <c r="G3873" s="36" t="s">
        <v>5596</v>
      </c>
      <c r="H3873" s="36" t="str">
        <f t="shared" si="302"/>
        <v>_VCRAC</v>
      </c>
      <c r="I3873" s="36" t="s">
        <v>5597</v>
      </c>
      <c r="J3873" s="36" t="s">
        <v>5749</v>
      </c>
      <c r="K3873" s="36" t="str">
        <f t="shared" si="303"/>
        <v>_JDURD</v>
      </c>
      <c r="L3873" s="36" t="s">
        <v>5750</v>
      </c>
      <c r="M3873" s="36" t="s">
        <v>5751</v>
      </c>
      <c r="N3873" s="36" t="str">
        <f t="shared" si="304"/>
        <v>_JDOPS</v>
      </c>
      <c r="O3873" s="36" t="s">
        <v>5752</v>
      </c>
      <c r="P3873" s="36" t="s">
        <v>5753</v>
      </c>
      <c r="Q3873" s="36" t="s">
        <v>5754</v>
      </c>
    </row>
    <row r="3874" spans="1:17">
      <c r="A3874" s="36" t="s">
        <v>11905</v>
      </c>
      <c r="B3874" s="36" t="str">
        <f t="shared" si="300"/>
        <v>_24660</v>
      </c>
      <c r="C3874" s="36" t="s">
        <v>5761</v>
      </c>
      <c r="D3874" s="36" t="s">
        <v>5594</v>
      </c>
      <c r="E3874" s="36" t="str">
        <f t="shared" si="301"/>
        <v>_VCRES</v>
      </c>
      <c r="F3874" s="36" t="s">
        <v>5595</v>
      </c>
      <c r="G3874" s="36" t="s">
        <v>5596</v>
      </c>
      <c r="H3874" s="36" t="str">
        <f t="shared" si="302"/>
        <v>_VCRAC</v>
      </c>
      <c r="I3874" s="36" t="s">
        <v>5597</v>
      </c>
      <c r="J3874" s="36" t="s">
        <v>5749</v>
      </c>
      <c r="K3874" s="36" t="str">
        <f t="shared" si="303"/>
        <v>_JDURD</v>
      </c>
      <c r="L3874" s="36" t="s">
        <v>5750</v>
      </c>
      <c r="M3874" s="36" t="s">
        <v>5757</v>
      </c>
      <c r="N3874" s="36" t="str">
        <f t="shared" si="304"/>
        <v>_JDRES</v>
      </c>
      <c r="O3874" s="36" t="s">
        <v>5758</v>
      </c>
      <c r="P3874" s="36" t="s">
        <v>5759</v>
      </c>
      <c r="Q3874" s="36" t="s">
        <v>5760</v>
      </c>
    </row>
    <row r="3875" spans="1:17">
      <c r="A3875" s="36" t="s">
        <v>11906</v>
      </c>
      <c r="B3875" s="36" t="str">
        <f t="shared" si="300"/>
        <v>_24680</v>
      </c>
      <c r="C3875" s="36" t="s">
        <v>5762</v>
      </c>
      <c r="D3875" s="36" t="s">
        <v>5594</v>
      </c>
      <c r="E3875" s="36" t="str">
        <f t="shared" si="301"/>
        <v>_VCRES</v>
      </c>
      <c r="F3875" s="36" t="s">
        <v>5595</v>
      </c>
      <c r="G3875" s="36" t="s">
        <v>5596</v>
      </c>
      <c r="H3875" s="36" t="str">
        <f t="shared" si="302"/>
        <v>_VCRAC</v>
      </c>
      <c r="I3875" s="36" t="s">
        <v>5597</v>
      </c>
      <c r="J3875" s="36" t="s">
        <v>5749</v>
      </c>
      <c r="K3875" s="36" t="str">
        <f t="shared" si="303"/>
        <v>_JDURD</v>
      </c>
      <c r="L3875" s="36" t="s">
        <v>5750</v>
      </c>
      <c r="M3875" s="36" t="s">
        <v>5757</v>
      </c>
      <c r="N3875" s="36" t="str">
        <f t="shared" si="304"/>
        <v>_JDRES</v>
      </c>
      <c r="O3875" s="36" t="s">
        <v>5758</v>
      </c>
      <c r="P3875" s="36" t="s">
        <v>5759</v>
      </c>
      <c r="Q3875" s="36" t="s">
        <v>5760</v>
      </c>
    </row>
    <row r="3876" spans="1:17">
      <c r="A3876" s="36" t="s">
        <v>11907</v>
      </c>
      <c r="B3876" s="36" t="str">
        <f t="shared" si="300"/>
        <v>_24640</v>
      </c>
      <c r="C3876" s="36" t="s">
        <v>5767</v>
      </c>
      <c r="D3876" s="36" t="s">
        <v>5594</v>
      </c>
      <c r="E3876" s="36" t="str">
        <f t="shared" si="301"/>
        <v>_VCRES</v>
      </c>
      <c r="F3876" s="36" t="s">
        <v>5595</v>
      </c>
      <c r="G3876" s="36" t="s">
        <v>5596</v>
      </c>
      <c r="H3876" s="36" t="str">
        <f t="shared" si="302"/>
        <v>_VCRAC</v>
      </c>
      <c r="I3876" s="36" t="s">
        <v>5597</v>
      </c>
      <c r="J3876" s="36" t="s">
        <v>5749</v>
      </c>
      <c r="K3876" s="36" t="str">
        <f t="shared" si="303"/>
        <v>_JDURD</v>
      </c>
      <c r="L3876" s="36" t="s">
        <v>5750</v>
      </c>
      <c r="M3876" s="36" t="s">
        <v>5763</v>
      </c>
      <c r="N3876" s="36" t="str">
        <f t="shared" si="304"/>
        <v>_JDUR5</v>
      </c>
      <c r="O3876" s="36" t="s">
        <v>5764</v>
      </c>
      <c r="P3876" s="36" t="s">
        <v>5765</v>
      </c>
      <c r="Q3876" s="36" t="s">
        <v>5766</v>
      </c>
    </row>
    <row r="3877" spans="1:17">
      <c r="A3877" s="36" t="s">
        <v>11908</v>
      </c>
      <c r="B3877" s="36" t="str">
        <f t="shared" si="300"/>
        <v>_24886</v>
      </c>
      <c r="C3877" s="36" t="s">
        <v>5774</v>
      </c>
      <c r="D3877" s="36" t="s">
        <v>5594</v>
      </c>
      <c r="E3877" s="36" t="str">
        <f t="shared" si="301"/>
        <v>_VCRES</v>
      </c>
      <c r="F3877" s="36" t="s">
        <v>5595</v>
      </c>
      <c r="G3877" s="36" t="s">
        <v>5596</v>
      </c>
      <c r="H3877" s="36" t="str">
        <f t="shared" si="302"/>
        <v>_VCRAC</v>
      </c>
      <c r="I3877" s="36" t="s">
        <v>5597</v>
      </c>
      <c r="J3877" s="36" t="s">
        <v>5768</v>
      </c>
      <c r="K3877" s="36" t="str">
        <f t="shared" si="303"/>
        <v>_JETRA</v>
      </c>
      <c r="L3877" s="36" t="s">
        <v>5769</v>
      </c>
      <c r="M3877" s="36" t="s">
        <v>5770</v>
      </c>
      <c r="N3877" s="36" t="str">
        <f t="shared" si="304"/>
        <v>_JETR5</v>
      </c>
      <c r="O3877" s="36" t="s">
        <v>5771</v>
      </c>
      <c r="P3877" s="36" t="s">
        <v>5772</v>
      </c>
      <c r="Q3877" s="36" t="s">
        <v>5773</v>
      </c>
    </row>
    <row r="3878" spans="1:17">
      <c r="A3878" s="36" t="s">
        <v>11909</v>
      </c>
      <c r="B3878" s="36" t="str">
        <f t="shared" si="300"/>
        <v>_24887</v>
      </c>
      <c r="C3878" s="36" t="s">
        <v>5775</v>
      </c>
      <c r="D3878" s="36" t="s">
        <v>5594</v>
      </c>
      <c r="E3878" s="36" t="str">
        <f t="shared" si="301"/>
        <v>_VCRES</v>
      </c>
      <c r="F3878" s="36" t="s">
        <v>5595</v>
      </c>
      <c r="G3878" s="36" t="s">
        <v>5596</v>
      </c>
      <c r="H3878" s="36" t="str">
        <f t="shared" si="302"/>
        <v>_VCRAC</v>
      </c>
      <c r="I3878" s="36" t="s">
        <v>5597</v>
      </c>
      <c r="J3878" s="36" t="s">
        <v>5768</v>
      </c>
      <c r="K3878" s="36" t="str">
        <f t="shared" si="303"/>
        <v>_JETRA</v>
      </c>
      <c r="L3878" s="36" t="s">
        <v>5769</v>
      </c>
      <c r="M3878" s="36" t="s">
        <v>5770</v>
      </c>
      <c r="N3878" s="36" t="str">
        <f t="shared" si="304"/>
        <v>_JETR5</v>
      </c>
      <c r="O3878" s="36" t="s">
        <v>5771</v>
      </c>
      <c r="P3878" s="36" t="s">
        <v>5772</v>
      </c>
      <c r="Q3878" s="36" t="s">
        <v>5773</v>
      </c>
    </row>
    <row r="3879" spans="1:17">
      <c r="A3879" s="36" t="s">
        <v>11910</v>
      </c>
      <c r="B3879" s="36" t="str">
        <f t="shared" si="300"/>
        <v>_24888</v>
      </c>
      <c r="C3879" s="36" t="s">
        <v>5776</v>
      </c>
      <c r="D3879" s="36" t="s">
        <v>5594</v>
      </c>
      <c r="E3879" s="36" t="str">
        <f t="shared" si="301"/>
        <v>_VCRES</v>
      </c>
      <c r="F3879" s="36" t="s">
        <v>5595</v>
      </c>
      <c r="G3879" s="36" t="s">
        <v>5596</v>
      </c>
      <c r="H3879" s="36" t="str">
        <f t="shared" si="302"/>
        <v>_VCRAC</v>
      </c>
      <c r="I3879" s="36" t="s">
        <v>5597</v>
      </c>
      <c r="J3879" s="36" t="s">
        <v>5768</v>
      </c>
      <c r="K3879" s="36" t="str">
        <f t="shared" si="303"/>
        <v>_JETRA</v>
      </c>
      <c r="L3879" s="36" t="s">
        <v>5769</v>
      </c>
      <c r="M3879" s="36" t="s">
        <v>5770</v>
      </c>
      <c r="N3879" s="36" t="str">
        <f t="shared" si="304"/>
        <v>_JETR5</v>
      </c>
      <c r="O3879" s="36" t="s">
        <v>5771</v>
      </c>
      <c r="P3879" s="36" t="s">
        <v>5772</v>
      </c>
      <c r="Q3879" s="36" t="s">
        <v>5773</v>
      </c>
    </row>
    <row r="3880" spans="1:17">
      <c r="A3880" s="36" t="s">
        <v>11911</v>
      </c>
      <c r="B3880" s="36" t="str">
        <f t="shared" si="300"/>
        <v>_24889</v>
      </c>
      <c r="C3880" s="36" t="s">
        <v>5777</v>
      </c>
      <c r="D3880" s="36" t="s">
        <v>5594</v>
      </c>
      <c r="E3880" s="36" t="str">
        <f t="shared" si="301"/>
        <v>_VCRES</v>
      </c>
      <c r="F3880" s="36" t="s">
        <v>5595</v>
      </c>
      <c r="G3880" s="36" t="s">
        <v>5596</v>
      </c>
      <c r="H3880" s="36" t="str">
        <f t="shared" si="302"/>
        <v>_VCRAC</v>
      </c>
      <c r="I3880" s="36" t="s">
        <v>5597</v>
      </c>
      <c r="J3880" s="36" t="s">
        <v>5768</v>
      </c>
      <c r="K3880" s="36" t="str">
        <f t="shared" si="303"/>
        <v>_JETRA</v>
      </c>
      <c r="L3880" s="36" t="s">
        <v>5769</v>
      </c>
      <c r="M3880" s="36" t="s">
        <v>5770</v>
      </c>
      <c r="N3880" s="36" t="str">
        <f t="shared" si="304"/>
        <v>_JETR5</v>
      </c>
      <c r="O3880" s="36" t="s">
        <v>5771</v>
      </c>
      <c r="P3880" s="36" t="s">
        <v>5772</v>
      </c>
      <c r="Q3880" s="36" t="s">
        <v>5773</v>
      </c>
    </row>
    <row r="3881" spans="1:17">
      <c r="A3881" s="36" t="s">
        <v>11912</v>
      </c>
      <c r="B3881" s="36" t="str">
        <f t="shared" si="300"/>
        <v>_24810</v>
      </c>
      <c r="C3881" s="36" t="s">
        <v>5784</v>
      </c>
      <c r="D3881" s="36" t="s">
        <v>5594</v>
      </c>
      <c r="E3881" s="36" t="str">
        <f t="shared" si="301"/>
        <v>_VCRES</v>
      </c>
      <c r="F3881" s="36" t="s">
        <v>5595</v>
      </c>
      <c r="G3881" s="36" t="s">
        <v>5596</v>
      </c>
      <c r="H3881" s="36" t="str">
        <f t="shared" si="302"/>
        <v>_VCRAC</v>
      </c>
      <c r="I3881" s="36" t="s">
        <v>5597</v>
      </c>
      <c r="J3881" s="36" t="s">
        <v>5778</v>
      </c>
      <c r="K3881" s="36" t="str">
        <f t="shared" si="303"/>
        <v>_JOMIL</v>
      </c>
      <c r="L3881" s="36" t="s">
        <v>5779</v>
      </c>
      <c r="M3881" s="36" t="s">
        <v>5780</v>
      </c>
      <c r="N3881" s="36" t="str">
        <f t="shared" si="304"/>
        <v>_JOMI5</v>
      </c>
      <c r="O3881" s="36" t="s">
        <v>5781</v>
      </c>
      <c r="P3881" s="36" t="s">
        <v>5782</v>
      </c>
      <c r="Q3881" s="36" t="s">
        <v>5783</v>
      </c>
    </row>
    <row r="3882" spans="1:17">
      <c r="A3882" s="36" t="s">
        <v>11913</v>
      </c>
      <c r="B3882" s="36" t="str">
        <f t="shared" si="300"/>
        <v>_24811</v>
      </c>
      <c r="C3882" s="36" t="s">
        <v>5785</v>
      </c>
      <c r="D3882" s="36" t="s">
        <v>5594</v>
      </c>
      <c r="E3882" s="36" t="str">
        <f t="shared" si="301"/>
        <v>_VCRES</v>
      </c>
      <c r="F3882" s="36" t="s">
        <v>5595</v>
      </c>
      <c r="G3882" s="36" t="s">
        <v>5596</v>
      </c>
      <c r="H3882" s="36" t="str">
        <f t="shared" si="302"/>
        <v>_VCRAC</v>
      </c>
      <c r="I3882" s="36" t="s">
        <v>5597</v>
      </c>
      <c r="J3882" s="36" t="s">
        <v>5778</v>
      </c>
      <c r="K3882" s="36" t="str">
        <f t="shared" si="303"/>
        <v>_JOMIL</v>
      </c>
      <c r="L3882" s="36" t="s">
        <v>5779</v>
      </c>
      <c r="M3882" s="36" t="s">
        <v>5780</v>
      </c>
      <c r="N3882" s="36" t="str">
        <f t="shared" si="304"/>
        <v>_JOMI5</v>
      </c>
      <c r="O3882" s="36" t="s">
        <v>5781</v>
      </c>
      <c r="P3882" s="36" t="s">
        <v>5782</v>
      </c>
      <c r="Q3882" s="36" t="s">
        <v>5783</v>
      </c>
    </row>
    <row r="3883" spans="1:17">
      <c r="A3883" s="36" t="s">
        <v>11914</v>
      </c>
      <c r="B3883" s="36" t="str">
        <f t="shared" si="300"/>
        <v>_24812</v>
      </c>
      <c r="C3883" s="36" t="s">
        <v>11915</v>
      </c>
      <c r="D3883" s="36" t="s">
        <v>5594</v>
      </c>
      <c r="E3883" s="36" t="str">
        <f t="shared" si="301"/>
        <v>_VCRES</v>
      </c>
      <c r="F3883" s="36" t="s">
        <v>5595</v>
      </c>
      <c r="G3883" s="36" t="s">
        <v>5596</v>
      </c>
      <c r="H3883" s="36" t="str">
        <f t="shared" si="302"/>
        <v>_VCRAC</v>
      </c>
      <c r="I3883" s="36" t="s">
        <v>5597</v>
      </c>
      <c r="J3883" s="36" t="s">
        <v>5778</v>
      </c>
      <c r="K3883" s="36" t="str">
        <f t="shared" si="303"/>
        <v>_JOMIL</v>
      </c>
      <c r="L3883" s="36" t="s">
        <v>5779</v>
      </c>
      <c r="M3883" s="36" t="s">
        <v>5780</v>
      </c>
      <c r="N3883" s="36" t="str">
        <f t="shared" si="304"/>
        <v>_JOMI5</v>
      </c>
      <c r="O3883" s="36" t="s">
        <v>5781</v>
      </c>
      <c r="P3883" s="36" t="s">
        <v>5782</v>
      </c>
      <c r="Q3883" s="36" t="s">
        <v>5783</v>
      </c>
    </row>
    <row r="3884" spans="1:17">
      <c r="A3884" s="36" t="s">
        <v>11916</v>
      </c>
      <c r="B3884" s="36" t="str">
        <f t="shared" si="300"/>
        <v>_24813</v>
      </c>
      <c r="C3884" s="36" t="s">
        <v>5786</v>
      </c>
      <c r="D3884" s="36" t="s">
        <v>5594</v>
      </c>
      <c r="E3884" s="36" t="str">
        <f t="shared" si="301"/>
        <v>_VCRES</v>
      </c>
      <c r="F3884" s="36" t="s">
        <v>5595</v>
      </c>
      <c r="G3884" s="36" t="s">
        <v>5596</v>
      </c>
      <c r="H3884" s="36" t="str">
        <f t="shared" si="302"/>
        <v>_VCRAC</v>
      </c>
      <c r="I3884" s="36" t="s">
        <v>5597</v>
      </c>
      <c r="J3884" s="36" t="s">
        <v>5778</v>
      </c>
      <c r="K3884" s="36" t="str">
        <f t="shared" si="303"/>
        <v>_JOMIL</v>
      </c>
      <c r="L3884" s="36" t="s">
        <v>5779</v>
      </c>
      <c r="M3884" s="36" t="s">
        <v>5780</v>
      </c>
      <c r="N3884" s="36" t="str">
        <f t="shared" si="304"/>
        <v>_JOMI5</v>
      </c>
      <c r="O3884" s="36" t="s">
        <v>5781</v>
      </c>
      <c r="P3884" s="36" t="s">
        <v>5782</v>
      </c>
      <c r="Q3884" s="36" t="s">
        <v>5783</v>
      </c>
    </row>
    <row r="3885" spans="1:17">
      <c r="A3885" s="36" t="s">
        <v>11917</v>
      </c>
      <c r="B3885" s="36" t="str">
        <f t="shared" si="300"/>
        <v>_24795</v>
      </c>
      <c r="C3885" s="36" t="s">
        <v>5793</v>
      </c>
      <c r="D3885" s="36" t="s">
        <v>5594</v>
      </c>
      <c r="E3885" s="36" t="str">
        <f t="shared" si="301"/>
        <v>_VCRES</v>
      </c>
      <c r="F3885" s="36" t="s">
        <v>5595</v>
      </c>
      <c r="G3885" s="36" t="s">
        <v>5596</v>
      </c>
      <c r="H3885" s="36" t="str">
        <f t="shared" si="302"/>
        <v>_VCRAC</v>
      </c>
      <c r="I3885" s="36" t="s">
        <v>5597</v>
      </c>
      <c r="J3885" s="36" t="s">
        <v>5787</v>
      </c>
      <c r="K3885" s="36" t="str">
        <f t="shared" si="303"/>
        <v>_JYHST</v>
      </c>
      <c r="L3885" s="36" t="s">
        <v>5788</v>
      </c>
      <c r="M3885" s="36" t="s">
        <v>5789</v>
      </c>
      <c r="N3885" s="36" t="str">
        <f t="shared" si="304"/>
        <v>_JYHS5</v>
      </c>
      <c r="O3885" s="36" t="s">
        <v>5790</v>
      </c>
      <c r="P3885" s="36" t="s">
        <v>5791</v>
      </c>
      <c r="Q3885" s="36" t="s">
        <v>5792</v>
      </c>
    </row>
    <row r="3886" spans="1:17">
      <c r="A3886" s="36" t="s">
        <v>11918</v>
      </c>
      <c r="B3886" s="36" t="str">
        <f t="shared" si="300"/>
        <v>_24797</v>
      </c>
      <c r="C3886" s="36" t="s">
        <v>5794</v>
      </c>
      <c r="D3886" s="36" t="s">
        <v>5594</v>
      </c>
      <c r="E3886" s="36" t="str">
        <f t="shared" si="301"/>
        <v>_VCRES</v>
      </c>
      <c r="F3886" s="36" t="s">
        <v>5595</v>
      </c>
      <c r="G3886" s="36" t="s">
        <v>5596</v>
      </c>
      <c r="H3886" s="36" t="str">
        <f t="shared" si="302"/>
        <v>_VCRAC</v>
      </c>
      <c r="I3886" s="36" t="s">
        <v>5597</v>
      </c>
      <c r="J3886" s="36" t="s">
        <v>5787</v>
      </c>
      <c r="K3886" s="36" t="str">
        <f t="shared" si="303"/>
        <v>_JYHST</v>
      </c>
      <c r="L3886" s="36" t="s">
        <v>5788</v>
      </c>
      <c r="M3886" s="36" t="s">
        <v>5789</v>
      </c>
      <c r="N3886" s="36" t="str">
        <f t="shared" si="304"/>
        <v>_JYHS5</v>
      </c>
      <c r="O3886" s="36" t="s">
        <v>5790</v>
      </c>
      <c r="P3886" s="36" t="s">
        <v>5791</v>
      </c>
      <c r="Q3886" s="36" t="s">
        <v>5792</v>
      </c>
    </row>
    <row r="3887" spans="1:17">
      <c r="A3887" s="36" t="s">
        <v>11919</v>
      </c>
      <c r="B3887" s="36" t="str">
        <f t="shared" si="300"/>
        <v>_24798</v>
      </c>
      <c r="C3887" s="36" t="s">
        <v>5795</v>
      </c>
      <c r="D3887" s="36" t="s">
        <v>5594</v>
      </c>
      <c r="E3887" s="36" t="str">
        <f t="shared" si="301"/>
        <v>_VCRES</v>
      </c>
      <c r="F3887" s="36" t="s">
        <v>5595</v>
      </c>
      <c r="G3887" s="36" t="s">
        <v>5596</v>
      </c>
      <c r="H3887" s="36" t="str">
        <f t="shared" si="302"/>
        <v>_VCRAC</v>
      </c>
      <c r="I3887" s="36" t="s">
        <v>5597</v>
      </c>
      <c r="J3887" s="36" t="s">
        <v>5787</v>
      </c>
      <c r="K3887" s="36" t="str">
        <f t="shared" si="303"/>
        <v>_JYHST</v>
      </c>
      <c r="L3887" s="36" t="s">
        <v>5788</v>
      </c>
      <c r="M3887" s="36" t="s">
        <v>5789</v>
      </c>
      <c r="N3887" s="36" t="str">
        <f t="shared" si="304"/>
        <v>_JYHS5</v>
      </c>
      <c r="O3887" s="36" t="s">
        <v>5790</v>
      </c>
      <c r="P3887" s="36" t="s">
        <v>5791</v>
      </c>
      <c r="Q3887" s="36" t="s">
        <v>5792</v>
      </c>
    </row>
    <row r="3888" spans="1:17">
      <c r="A3888" s="36" t="s">
        <v>11920</v>
      </c>
      <c r="B3888" s="36" t="str">
        <f t="shared" si="300"/>
        <v>_31060</v>
      </c>
      <c r="C3888" s="36" t="s">
        <v>5796</v>
      </c>
      <c r="D3888" s="36" t="s">
        <v>5594</v>
      </c>
      <c r="E3888" s="36" t="str">
        <f t="shared" si="301"/>
        <v>_VCRES</v>
      </c>
      <c r="F3888" s="36" t="s">
        <v>5595</v>
      </c>
      <c r="G3888" s="36" t="s">
        <v>5596</v>
      </c>
      <c r="H3888" s="36" t="str">
        <f t="shared" si="302"/>
        <v>_VCRAC</v>
      </c>
      <c r="I3888" s="36" t="s">
        <v>5597</v>
      </c>
      <c r="J3888" s="36" t="s">
        <v>5787</v>
      </c>
      <c r="K3888" s="36" t="str">
        <f t="shared" si="303"/>
        <v>_JYHST</v>
      </c>
      <c r="L3888" s="36" t="s">
        <v>5788</v>
      </c>
      <c r="M3888" s="36" t="s">
        <v>5789</v>
      </c>
      <c r="N3888" s="36" t="str">
        <f t="shared" si="304"/>
        <v>_JYHS5</v>
      </c>
      <c r="O3888" s="36" t="s">
        <v>5790</v>
      </c>
      <c r="P3888" s="36" t="s">
        <v>5791</v>
      </c>
      <c r="Q3888" s="36" t="s">
        <v>5792</v>
      </c>
    </row>
    <row r="3889" spans="1:17">
      <c r="A3889" s="36" t="s">
        <v>11921</v>
      </c>
      <c r="B3889" s="36" t="str">
        <f t="shared" si="300"/>
        <v>_31061</v>
      </c>
      <c r="C3889" s="36" t="s">
        <v>5797</v>
      </c>
      <c r="D3889" s="36" t="s">
        <v>5594</v>
      </c>
      <c r="E3889" s="36" t="str">
        <f t="shared" si="301"/>
        <v>_VCRES</v>
      </c>
      <c r="F3889" s="36" t="s">
        <v>5595</v>
      </c>
      <c r="G3889" s="36" t="s">
        <v>5596</v>
      </c>
      <c r="H3889" s="36" t="str">
        <f t="shared" si="302"/>
        <v>_VCRAC</v>
      </c>
      <c r="I3889" s="36" t="s">
        <v>5597</v>
      </c>
      <c r="J3889" s="36" t="s">
        <v>5787</v>
      </c>
      <c r="K3889" s="36" t="str">
        <f t="shared" si="303"/>
        <v>_JYHST</v>
      </c>
      <c r="L3889" s="36" t="s">
        <v>5788</v>
      </c>
      <c r="M3889" s="36" t="s">
        <v>5789</v>
      </c>
      <c r="N3889" s="36" t="str">
        <f t="shared" si="304"/>
        <v>_JYHS5</v>
      </c>
      <c r="O3889" s="36" t="s">
        <v>5790</v>
      </c>
      <c r="P3889" s="36" t="s">
        <v>5791</v>
      </c>
      <c r="Q3889" s="36" t="s">
        <v>5792</v>
      </c>
    </row>
    <row r="3890" spans="1:17">
      <c r="A3890" s="36" t="s">
        <v>11922</v>
      </c>
      <c r="B3890" s="36" t="str">
        <f t="shared" si="300"/>
        <v>_31100</v>
      </c>
      <c r="C3890" s="36" t="s">
        <v>4206</v>
      </c>
      <c r="D3890" s="36" t="s">
        <v>5594</v>
      </c>
      <c r="E3890" s="36" t="str">
        <f t="shared" si="301"/>
        <v>_VCRES</v>
      </c>
      <c r="F3890" s="36" t="s">
        <v>5595</v>
      </c>
      <c r="G3890" s="36" t="s">
        <v>5596</v>
      </c>
      <c r="H3890" s="36" t="str">
        <f t="shared" si="302"/>
        <v>_VCRAC</v>
      </c>
      <c r="I3890" s="36" t="s">
        <v>5597</v>
      </c>
      <c r="J3890" s="36" t="s">
        <v>4200</v>
      </c>
      <c r="K3890" s="36" t="str">
        <f t="shared" si="303"/>
        <v>_KJCRG</v>
      </c>
      <c r="L3890" s="36" t="s">
        <v>4201</v>
      </c>
      <c r="M3890" s="36" t="s">
        <v>4202</v>
      </c>
      <c r="N3890" s="36" t="str">
        <f t="shared" si="304"/>
        <v>_KJCR5</v>
      </c>
      <c r="O3890" s="36" t="s">
        <v>4203</v>
      </c>
      <c r="P3890" s="36" t="s">
        <v>4204</v>
      </c>
      <c r="Q3890" s="36" t="s">
        <v>4205</v>
      </c>
    </row>
    <row r="3891" spans="1:17">
      <c r="A3891" s="36" t="s">
        <v>11923</v>
      </c>
      <c r="B3891" s="36" t="str">
        <f t="shared" si="300"/>
        <v>_14399</v>
      </c>
      <c r="C3891" s="36" t="s">
        <v>5804</v>
      </c>
      <c r="D3891" s="36" t="s">
        <v>5594</v>
      </c>
      <c r="E3891" s="36" t="str">
        <f t="shared" si="301"/>
        <v>_VCRES</v>
      </c>
      <c r="F3891" s="36" t="s">
        <v>5595</v>
      </c>
      <c r="G3891" s="36" t="s">
        <v>5596</v>
      </c>
      <c r="H3891" s="36" t="str">
        <f t="shared" si="302"/>
        <v>_VCRAC</v>
      </c>
      <c r="I3891" s="36" t="s">
        <v>5597</v>
      </c>
      <c r="J3891" s="36" t="s">
        <v>5798</v>
      </c>
      <c r="K3891" s="36" t="str">
        <f t="shared" si="303"/>
        <v>_LAASC</v>
      </c>
      <c r="L3891" s="36" t="s">
        <v>5799</v>
      </c>
      <c r="M3891" s="36" t="s">
        <v>5800</v>
      </c>
      <c r="N3891" s="36" t="str">
        <f t="shared" si="304"/>
        <v>_LAAS5</v>
      </c>
      <c r="O3891" s="36" t="s">
        <v>5801</v>
      </c>
      <c r="P3891" s="36" t="s">
        <v>5802</v>
      </c>
      <c r="Q3891" s="36" t="s">
        <v>5803</v>
      </c>
    </row>
    <row r="3892" spans="1:17">
      <c r="A3892" s="36" t="s">
        <v>11924</v>
      </c>
      <c r="B3892" s="36" t="str">
        <f t="shared" si="300"/>
        <v>_14405</v>
      </c>
      <c r="C3892" s="36" t="s">
        <v>5805</v>
      </c>
      <c r="D3892" s="36" t="s">
        <v>5594</v>
      </c>
      <c r="E3892" s="36" t="str">
        <f t="shared" si="301"/>
        <v>_VCRES</v>
      </c>
      <c r="F3892" s="36" t="s">
        <v>5595</v>
      </c>
      <c r="G3892" s="36" t="s">
        <v>5596</v>
      </c>
      <c r="H3892" s="36" t="str">
        <f t="shared" si="302"/>
        <v>_VCRAC</v>
      </c>
      <c r="I3892" s="36" t="s">
        <v>5597</v>
      </c>
      <c r="J3892" s="36" t="s">
        <v>5798</v>
      </c>
      <c r="K3892" s="36" t="str">
        <f t="shared" si="303"/>
        <v>_LAASC</v>
      </c>
      <c r="L3892" s="36" t="s">
        <v>5799</v>
      </c>
      <c r="M3892" s="36" t="s">
        <v>5800</v>
      </c>
      <c r="N3892" s="36" t="str">
        <f t="shared" si="304"/>
        <v>_LAAS5</v>
      </c>
      <c r="O3892" s="36" t="s">
        <v>5801</v>
      </c>
      <c r="P3892" s="36" t="s">
        <v>5802</v>
      </c>
      <c r="Q3892" s="36" t="s">
        <v>5803</v>
      </c>
    </row>
    <row r="3893" spans="1:17">
      <c r="A3893" s="36" t="s">
        <v>11925</v>
      </c>
      <c r="B3893" s="36" t="str">
        <f t="shared" si="300"/>
        <v>_14458</v>
      </c>
      <c r="C3893" s="36" t="s">
        <v>5811</v>
      </c>
      <c r="D3893" s="36" t="s">
        <v>5594</v>
      </c>
      <c r="E3893" s="36" t="str">
        <f t="shared" si="301"/>
        <v>_VCRES</v>
      </c>
      <c r="F3893" s="36" t="s">
        <v>5595</v>
      </c>
      <c r="G3893" s="36" t="s">
        <v>5596</v>
      </c>
      <c r="H3893" s="36" t="str">
        <f t="shared" si="302"/>
        <v>_VCRAC</v>
      </c>
      <c r="I3893" s="36" t="s">
        <v>5597</v>
      </c>
      <c r="J3893" s="36" t="s">
        <v>5806</v>
      </c>
      <c r="K3893" s="36" t="str">
        <f t="shared" si="303"/>
        <v>_LBEAS</v>
      </c>
      <c r="L3893" s="36" t="s">
        <v>5807</v>
      </c>
      <c r="M3893" s="36" t="s">
        <v>5809</v>
      </c>
      <c r="N3893" s="36" t="str">
        <f t="shared" si="304"/>
        <v>_LBEAC</v>
      </c>
      <c r="O3893" s="36" t="s">
        <v>7402</v>
      </c>
      <c r="P3893" s="36" t="s">
        <v>5810</v>
      </c>
      <c r="Q3893" s="36" t="s">
        <v>7403</v>
      </c>
    </row>
    <row r="3894" spans="1:17">
      <c r="A3894" s="36" t="s">
        <v>11926</v>
      </c>
      <c r="B3894" s="36" t="str">
        <f t="shared" si="300"/>
        <v>_14462</v>
      </c>
      <c r="C3894" s="36" t="s">
        <v>7404</v>
      </c>
      <c r="D3894" s="36" t="s">
        <v>5594</v>
      </c>
      <c r="E3894" s="36" t="str">
        <f t="shared" si="301"/>
        <v>_VCRES</v>
      </c>
      <c r="F3894" s="36" t="s">
        <v>5595</v>
      </c>
      <c r="G3894" s="36" t="s">
        <v>5596</v>
      </c>
      <c r="H3894" s="36" t="str">
        <f t="shared" si="302"/>
        <v>_VCRAC</v>
      </c>
      <c r="I3894" s="36" t="s">
        <v>5597</v>
      </c>
      <c r="J3894" s="36" t="s">
        <v>5806</v>
      </c>
      <c r="K3894" s="36" t="str">
        <f t="shared" si="303"/>
        <v>_LBEAS</v>
      </c>
      <c r="L3894" s="36" t="s">
        <v>5807</v>
      </c>
      <c r="M3894" s="36" t="s">
        <v>5809</v>
      </c>
      <c r="N3894" s="36" t="str">
        <f t="shared" si="304"/>
        <v>_LBEAC</v>
      </c>
      <c r="O3894" s="36" t="s">
        <v>7402</v>
      </c>
      <c r="P3894" s="36" t="s">
        <v>5810</v>
      </c>
      <c r="Q3894" s="36" t="s">
        <v>7403</v>
      </c>
    </row>
    <row r="3895" spans="1:17">
      <c r="A3895" s="36" t="s">
        <v>11927</v>
      </c>
      <c r="B3895" s="36" t="str">
        <f t="shared" si="300"/>
        <v>_14469</v>
      </c>
      <c r="C3895" s="36" t="s">
        <v>7405</v>
      </c>
      <c r="D3895" s="36" t="s">
        <v>5594</v>
      </c>
      <c r="E3895" s="36" t="str">
        <f t="shared" si="301"/>
        <v>_VCRES</v>
      </c>
      <c r="F3895" s="36" t="s">
        <v>5595</v>
      </c>
      <c r="G3895" s="36" t="s">
        <v>5596</v>
      </c>
      <c r="H3895" s="36" t="str">
        <f t="shared" si="302"/>
        <v>_VCRAC</v>
      </c>
      <c r="I3895" s="36" t="s">
        <v>5597</v>
      </c>
      <c r="J3895" s="36" t="s">
        <v>5806</v>
      </c>
      <c r="K3895" s="36" t="str">
        <f t="shared" si="303"/>
        <v>_LBEAS</v>
      </c>
      <c r="L3895" s="36" t="s">
        <v>5807</v>
      </c>
      <c r="M3895" s="36" t="s">
        <v>5809</v>
      </c>
      <c r="N3895" s="36" t="str">
        <f t="shared" si="304"/>
        <v>_LBEAC</v>
      </c>
      <c r="O3895" s="36" t="s">
        <v>7402</v>
      </c>
      <c r="P3895" s="36" t="s">
        <v>5810</v>
      </c>
      <c r="Q3895" s="36" t="s">
        <v>7403</v>
      </c>
    </row>
    <row r="3896" spans="1:17">
      <c r="A3896" s="36" t="s">
        <v>11928</v>
      </c>
      <c r="B3896" s="36" t="str">
        <f t="shared" si="300"/>
        <v>_14477</v>
      </c>
      <c r="C3896" s="36" t="s">
        <v>7406</v>
      </c>
      <c r="D3896" s="36" t="s">
        <v>5594</v>
      </c>
      <c r="E3896" s="36" t="str">
        <f t="shared" si="301"/>
        <v>_VCRES</v>
      </c>
      <c r="F3896" s="36" t="s">
        <v>5595</v>
      </c>
      <c r="G3896" s="36" t="s">
        <v>5596</v>
      </c>
      <c r="H3896" s="36" t="str">
        <f t="shared" si="302"/>
        <v>_VCRAC</v>
      </c>
      <c r="I3896" s="36" t="s">
        <v>5597</v>
      </c>
      <c r="J3896" s="36" t="s">
        <v>5806</v>
      </c>
      <c r="K3896" s="36" t="str">
        <f t="shared" si="303"/>
        <v>_LBEAS</v>
      </c>
      <c r="L3896" s="36" t="s">
        <v>5807</v>
      </c>
      <c r="M3896" s="36" t="s">
        <v>5809</v>
      </c>
      <c r="N3896" s="36" t="str">
        <f t="shared" si="304"/>
        <v>_LBEAC</v>
      </c>
      <c r="O3896" s="36" t="s">
        <v>7402</v>
      </c>
      <c r="P3896" s="36" t="s">
        <v>5810</v>
      </c>
      <c r="Q3896" s="36" t="s">
        <v>7403</v>
      </c>
    </row>
    <row r="3897" spans="1:17">
      <c r="A3897" s="36" t="s">
        <v>11929</v>
      </c>
      <c r="B3897" s="36" t="str">
        <f t="shared" si="300"/>
        <v>_14479</v>
      </c>
      <c r="C3897" s="36" t="s">
        <v>6365</v>
      </c>
      <c r="D3897" s="36" t="s">
        <v>5594</v>
      </c>
      <c r="E3897" s="36" t="str">
        <f t="shared" si="301"/>
        <v>_VCRES</v>
      </c>
      <c r="F3897" s="36" t="s">
        <v>5595</v>
      </c>
      <c r="G3897" s="36" t="s">
        <v>5596</v>
      </c>
      <c r="H3897" s="36" t="str">
        <f t="shared" si="302"/>
        <v>_VCRAC</v>
      </c>
      <c r="I3897" s="36" t="s">
        <v>5597</v>
      </c>
      <c r="J3897" s="36" t="s">
        <v>5806</v>
      </c>
      <c r="K3897" s="36" t="str">
        <f t="shared" si="303"/>
        <v>_LBEAS</v>
      </c>
      <c r="L3897" s="36" t="s">
        <v>5807</v>
      </c>
      <c r="M3897" s="36" t="s">
        <v>5809</v>
      </c>
      <c r="N3897" s="36" t="str">
        <f t="shared" si="304"/>
        <v>_LBEAC</v>
      </c>
      <c r="O3897" s="36" t="s">
        <v>7402</v>
      </c>
      <c r="P3897" s="36" t="s">
        <v>5810</v>
      </c>
      <c r="Q3897" s="36" t="s">
        <v>7403</v>
      </c>
    </row>
    <row r="3898" spans="1:17">
      <c r="A3898" s="36" t="s">
        <v>11930</v>
      </c>
      <c r="B3898" s="36" t="str">
        <f t="shared" si="300"/>
        <v>_14483</v>
      </c>
      <c r="C3898" s="36" t="s">
        <v>7407</v>
      </c>
      <c r="D3898" s="36" t="s">
        <v>5594</v>
      </c>
      <c r="E3898" s="36" t="str">
        <f t="shared" si="301"/>
        <v>_VCRES</v>
      </c>
      <c r="F3898" s="36" t="s">
        <v>5595</v>
      </c>
      <c r="G3898" s="36" t="s">
        <v>5596</v>
      </c>
      <c r="H3898" s="36" t="str">
        <f t="shared" si="302"/>
        <v>_VCRAC</v>
      </c>
      <c r="I3898" s="36" t="s">
        <v>5597</v>
      </c>
      <c r="J3898" s="36" t="s">
        <v>5806</v>
      </c>
      <c r="K3898" s="36" t="str">
        <f t="shared" si="303"/>
        <v>_LBEAS</v>
      </c>
      <c r="L3898" s="36" t="s">
        <v>5807</v>
      </c>
      <c r="M3898" s="36" t="s">
        <v>5809</v>
      </c>
      <c r="N3898" s="36" t="str">
        <f t="shared" si="304"/>
        <v>_LBEAC</v>
      </c>
      <c r="O3898" s="36" t="s">
        <v>7402</v>
      </c>
      <c r="P3898" s="36" t="s">
        <v>5810</v>
      </c>
      <c r="Q3898" s="36" t="s">
        <v>7403</v>
      </c>
    </row>
    <row r="3899" spans="1:17">
      <c r="A3899" s="36" t="s">
        <v>11931</v>
      </c>
      <c r="B3899" s="36" t="str">
        <f t="shared" si="300"/>
        <v>_14493</v>
      </c>
      <c r="C3899" s="36" t="s">
        <v>7408</v>
      </c>
      <c r="D3899" s="36" t="s">
        <v>5594</v>
      </c>
      <c r="E3899" s="36" t="str">
        <f t="shared" si="301"/>
        <v>_VCRES</v>
      </c>
      <c r="F3899" s="36" t="s">
        <v>5595</v>
      </c>
      <c r="G3899" s="36" t="s">
        <v>5596</v>
      </c>
      <c r="H3899" s="36" t="str">
        <f t="shared" si="302"/>
        <v>_VCRAC</v>
      </c>
      <c r="I3899" s="36" t="s">
        <v>5597</v>
      </c>
      <c r="J3899" s="36" t="s">
        <v>5806</v>
      </c>
      <c r="K3899" s="36" t="str">
        <f t="shared" si="303"/>
        <v>_LBEAS</v>
      </c>
      <c r="L3899" s="36" t="s">
        <v>5807</v>
      </c>
      <c r="M3899" s="36" t="s">
        <v>5809</v>
      </c>
      <c r="N3899" s="36" t="str">
        <f t="shared" si="304"/>
        <v>_LBEAC</v>
      </c>
      <c r="O3899" s="36" t="s">
        <v>7402</v>
      </c>
      <c r="P3899" s="36" t="s">
        <v>5810</v>
      </c>
      <c r="Q3899" s="36" t="s">
        <v>7403</v>
      </c>
    </row>
    <row r="3900" spans="1:17">
      <c r="A3900" s="36" t="s">
        <v>11932</v>
      </c>
      <c r="B3900" s="36" t="str">
        <f t="shared" si="300"/>
        <v>_14504</v>
      </c>
      <c r="C3900" s="36" t="s">
        <v>5808</v>
      </c>
      <c r="D3900" s="36" t="s">
        <v>5594</v>
      </c>
      <c r="E3900" s="36" t="str">
        <f t="shared" si="301"/>
        <v>_VCRES</v>
      </c>
      <c r="F3900" s="36" t="s">
        <v>5595</v>
      </c>
      <c r="G3900" s="36" t="s">
        <v>5596</v>
      </c>
      <c r="H3900" s="36" t="str">
        <f t="shared" si="302"/>
        <v>_VCRAC</v>
      </c>
      <c r="I3900" s="36" t="s">
        <v>5597</v>
      </c>
      <c r="J3900" s="36" t="s">
        <v>5806</v>
      </c>
      <c r="K3900" s="36" t="str">
        <f t="shared" si="303"/>
        <v>_LBEAS</v>
      </c>
      <c r="L3900" s="36" t="s">
        <v>5807</v>
      </c>
      <c r="M3900" s="36" t="s">
        <v>5809</v>
      </c>
      <c r="N3900" s="36" t="str">
        <f t="shared" si="304"/>
        <v>_LBEAC</v>
      </c>
      <c r="O3900" s="36" t="s">
        <v>7402</v>
      </c>
      <c r="P3900" s="36" t="s">
        <v>5810</v>
      </c>
      <c r="Q3900" s="36" t="s">
        <v>7403</v>
      </c>
    </row>
    <row r="3901" spans="1:17">
      <c r="A3901" s="36" t="s">
        <v>11933</v>
      </c>
      <c r="B3901" s="36" t="str">
        <f t="shared" si="300"/>
        <v>_14722</v>
      </c>
      <c r="C3901" s="36" t="s">
        <v>7409</v>
      </c>
      <c r="D3901" s="36" t="s">
        <v>5594</v>
      </c>
      <c r="E3901" s="36" t="str">
        <f t="shared" si="301"/>
        <v>_VCRES</v>
      </c>
      <c r="F3901" s="36" t="s">
        <v>5595</v>
      </c>
      <c r="G3901" s="36" t="s">
        <v>5596</v>
      </c>
      <c r="H3901" s="36" t="str">
        <f t="shared" si="302"/>
        <v>_VCRAC</v>
      </c>
      <c r="I3901" s="36" t="s">
        <v>5597</v>
      </c>
      <c r="J3901" s="36" t="s">
        <v>5806</v>
      </c>
      <c r="K3901" s="36" t="str">
        <f t="shared" si="303"/>
        <v>_LBEAS</v>
      </c>
      <c r="L3901" s="36" t="s">
        <v>5807</v>
      </c>
      <c r="M3901" s="36" t="s">
        <v>5809</v>
      </c>
      <c r="N3901" s="36" t="str">
        <f t="shared" si="304"/>
        <v>_LBEAC</v>
      </c>
      <c r="O3901" s="36" t="s">
        <v>7402</v>
      </c>
      <c r="P3901" s="36" t="s">
        <v>5810</v>
      </c>
      <c r="Q3901" s="36" t="s">
        <v>7403</v>
      </c>
    </row>
    <row r="3902" spans="1:17">
      <c r="A3902" s="36" t="s">
        <v>11934</v>
      </c>
      <c r="B3902" s="36" t="str">
        <f t="shared" si="300"/>
        <v>_31516</v>
      </c>
      <c r="C3902" s="36" t="s">
        <v>7410</v>
      </c>
      <c r="D3902" s="36" t="s">
        <v>5594</v>
      </c>
      <c r="E3902" s="36" t="str">
        <f t="shared" si="301"/>
        <v>_VCRES</v>
      </c>
      <c r="F3902" s="36" t="s">
        <v>5595</v>
      </c>
      <c r="G3902" s="36" t="s">
        <v>5596</v>
      </c>
      <c r="H3902" s="36" t="str">
        <f t="shared" si="302"/>
        <v>_VCRAC</v>
      </c>
      <c r="I3902" s="36" t="s">
        <v>5597</v>
      </c>
      <c r="J3902" s="36" t="s">
        <v>5806</v>
      </c>
      <c r="K3902" s="36" t="str">
        <f t="shared" si="303"/>
        <v>_LBEAS</v>
      </c>
      <c r="L3902" s="36" t="s">
        <v>5807</v>
      </c>
      <c r="M3902" s="36" t="s">
        <v>5809</v>
      </c>
      <c r="N3902" s="36" t="str">
        <f t="shared" si="304"/>
        <v>_LBEAC</v>
      </c>
      <c r="O3902" s="36" t="s">
        <v>7402</v>
      </c>
      <c r="P3902" s="36" t="s">
        <v>5810</v>
      </c>
      <c r="Q3902" s="36" t="s">
        <v>7403</v>
      </c>
    </row>
    <row r="3903" spans="1:17">
      <c r="A3903" s="36" t="s">
        <v>11935</v>
      </c>
      <c r="B3903" s="36" t="str">
        <f t="shared" si="300"/>
        <v>_14494</v>
      </c>
      <c r="C3903" s="36" t="s">
        <v>6360</v>
      </c>
      <c r="D3903" s="36" t="s">
        <v>5594</v>
      </c>
      <c r="E3903" s="36" t="str">
        <f t="shared" si="301"/>
        <v>_VCRES</v>
      </c>
      <c r="F3903" s="36" t="s">
        <v>5595</v>
      </c>
      <c r="G3903" s="36" t="s">
        <v>5596</v>
      </c>
      <c r="H3903" s="36" t="str">
        <f t="shared" si="302"/>
        <v>_VCRAC</v>
      </c>
      <c r="I3903" s="36" t="s">
        <v>5597</v>
      </c>
      <c r="J3903" s="36" t="s">
        <v>5806</v>
      </c>
      <c r="K3903" s="36" t="str">
        <f t="shared" si="303"/>
        <v>_LBEAS</v>
      </c>
      <c r="L3903" s="36" t="s">
        <v>5807</v>
      </c>
      <c r="M3903" s="36" t="s">
        <v>5812</v>
      </c>
      <c r="N3903" s="36" t="str">
        <f t="shared" si="304"/>
        <v>_LBEAK</v>
      </c>
      <c r="O3903" s="36" t="s">
        <v>5813</v>
      </c>
      <c r="P3903" s="36" t="s">
        <v>5814</v>
      </c>
      <c r="Q3903" s="36" t="s">
        <v>5815</v>
      </c>
    </row>
    <row r="3904" spans="1:17">
      <c r="A3904" s="36" t="s">
        <v>11936</v>
      </c>
      <c r="B3904" s="36" t="str">
        <f t="shared" si="300"/>
        <v>_14496</v>
      </c>
      <c r="C3904" s="36" t="s">
        <v>6361</v>
      </c>
      <c r="D3904" s="36" t="s">
        <v>5594</v>
      </c>
      <c r="E3904" s="36" t="str">
        <f t="shared" si="301"/>
        <v>_VCRES</v>
      </c>
      <c r="F3904" s="36" t="s">
        <v>5595</v>
      </c>
      <c r="G3904" s="36" t="s">
        <v>5596</v>
      </c>
      <c r="H3904" s="36" t="str">
        <f t="shared" si="302"/>
        <v>_VCRAC</v>
      </c>
      <c r="I3904" s="36" t="s">
        <v>5597</v>
      </c>
      <c r="J3904" s="36" t="s">
        <v>5806</v>
      </c>
      <c r="K3904" s="36" t="str">
        <f t="shared" si="303"/>
        <v>_LBEAS</v>
      </c>
      <c r="L3904" s="36" t="s">
        <v>5807</v>
      </c>
      <c r="M3904" s="36" t="s">
        <v>5812</v>
      </c>
      <c r="N3904" s="36" t="str">
        <f t="shared" si="304"/>
        <v>_LBEAK</v>
      </c>
      <c r="O3904" s="36" t="s">
        <v>5813</v>
      </c>
      <c r="P3904" s="36" t="s">
        <v>5814</v>
      </c>
      <c r="Q3904" s="36" t="s">
        <v>5815</v>
      </c>
    </row>
    <row r="3905" spans="1:17">
      <c r="A3905" s="36" t="s">
        <v>11937</v>
      </c>
      <c r="B3905" s="36" t="str">
        <f t="shared" si="300"/>
        <v>_14497</v>
      </c>
      <c r="C3905" s="36" t="s">
        <v>6362</v>
      </c>
      <c r="D3905" s="36" t="s">
        <v>5594</v>
      </c>
      <c r="E3905" s="36" t="str">
        <f t="shared" si="301"/>
        <v>_VCRES</v>
      </c>
      <c r="F3905" s="36" t="s">
        <v>5595</v>
      </c>
      <c r="G3905" s="36" t="s">
        <v>5596</v>
      </c>
      <c r="H3905" s="36" t="str">
        <f t="shared" si="302"/>
        <v>_VCRAC</v>
      </c>
      <c r="I3905" s="36" t="s">
        <v>5597</v>
      </c>
      <c r="J3905" s="36" t="s">
        <v>5806</v>
      </c>
      <c r="K3905" s="36" t="str">
        <f t="shared" si="303"/>
        <v>_LBEAS</v>
      </c>
      <c r="L3905" s="36" t="s">
        <v>5807</v>
      </c>
      <c r="M3905" s="36" t="s">
        <v>5812</v>
      </c>
      <c r="N3905" s="36" t="str">
        <f t="shared" si="304"/>
        <v>_LBEAK</v>
      </c>
      <c r="O3905" s="36" t="s">
        <v>5813</v>
      </c>
      <c r="P3905" s="36" t="s">
        <v>5814</v>
      </c>
      <c r="Q3905" s="36" t="s">
        <v>5815</v>
      </c>
    </row>
    <row r="3906" spans="1:17">
      <c r="A3906" s="36" t="s">
        <v>11938</v>
      </c>
      <c r="B3906" s="36" t="str">
        <f t="shared" si="300"/>
        <v>_14498</v>
      </c>
      <c r="C3906" s="36" t="s">
        <v>6363</v>
      </c>
      <c r="D3906" s="36" t="s">
        <v>5594</v>
      </c>
      <c r="E3906" s="36" t="str">
        <f t="shared" si="301"/>
        <v>_VCRES</v>
      </c>
      <c r="F3906" s="36" t="s">
        <v>5595</v>
      </c>
      <c r="G3906" s="36" t="s">
        <v>5596</v>
      </c>
      <c r="H3906" s="36" t="str">
        <f t="shared" si="302"/>
        <v>_VCRAC</v>
      </c>
      <c r="I3906" s="36" t="s">
        <v>5597</v>
      </c>
      <c r="J3906" s="36" t="s">
        <v>5806</v>
      </c>
      <c r="K3906" s="36" t="str">
        <f t="shared" si="303"/>
        <v>_LBEAS</v>
      </c>
      <c r="L3906" s="36" t="s">
        <v>5807</v>
      </c>
      <c r="M3906" s="36" t="s">
        <v>5812</v>
      </c>
      <c r="N3906" s="36" t="str">
        <f t="shared" si="304"/>
        <v>_LBEAK</v>
      </c>
      <c r="O3906" s="36" t="s">
        <v>5813</v>
      </c>
      <c r="P3906" s="36" t="s">
        <v>5814</v>
      </c>
      <c r="Q3906" s="36" t="s">
        <v>5815</v>
      </c>
    </row>
    <row r="3907" spans="1:17">
      <c r="A3907" s="36" t="s">
        <v>11939</v>
      </c>
      <c r="B3907" s="36" t="str">
        <f t="shared" si="300"/>
        <v>_14501</v>
      </c>
      <c r="C3907" s="36" t="s">
        <v>6364</v>
      </c>
      <c r="D3907" s="36" t="s">
        <v>5594</v>
      </c>
      <c r="E3907" s="36" t="str">
        <f t="shared" si="301"/>
        <v>_VCRES</v>
      </c>
      <c r="F3907" s="36" t="s">
        <v>5595</v>
      </c>
      <c r="G3907" s="36" t="s">
        <v>5596</v>
      </c>
      <c r="H3907" s="36" t="str">
        <f t="shared" si="302"/>
        <v>_VCRAC</v>
      </c>
      <c r="I3907" s="36" t="s">
        <v>5597</v>
      </c>
      <c r="J3907" s="36" t="s">
        <v>5806</v>
      </c>
      <c r="K3907" s="36" t="str">
        <f t="shared" si="303"/>
        <v>_LBEAS</v>
      </c>
      <c r="L3907" s="36" t="s">
        <v>5807</v>
      </c>
      <c r="M3907" s="36" t="s">
        <v>5812</v>
      </c>
      <c r="N3907" s="36" t="str">
        <f t="shared" si="304"/>
        <v>_LBEAK</v>
      </c>
      <c r="O3907" s="36" t="s">
        <v>5813</v>
      </c>
      <c r="P3907" s="36" t="s">
        <v>5814</v>
      </c>
      <c r="Q3907" s="36" t="s">
        <v>5815</v>
      </c>
    </row>
    <row r="3908" spans="1:17">
      <c r="A3908" s="36" t="s">
        <v>11940</v>
      </c>
      <c r="B3908" s="36" t="str">
        <f t="shared" ref="B3908:B3971" si="305">"_"&amp;A3908</f>
        <v>_14419</v>
      </c>
      <c r="C3908" s="36" t="s">
        <v>5826</v>
      </c>
      <c r="D3908" s="36" t="s">
        <v>5594</v>
      </c>
      <c r="E3908" s="36" t="str">
        <f t="shared" ref="E3908:E3971" si="306">"_"&amp;D3908</f>
        <v>_VCRES</v>
      </c>
      <c r="F3908" s="36" t="s">
        <v>5595</v>
      </c>
      <c r="G3908" s="36" t="s">
        <v>5596</v>
      </c>
      <c r="H3908" s="36" t="str">
        <f t="shared" ref="H3908:H3971" si="307">"_"&amp;G3908</f>
        <v>_VCRAC</v>
      </c>
      <c r="I3908" s="36" t="s">
        <v>5597</v>
      </c>
      <c r="J3908" s="36" t="s">
        <v>5806</v>
      </c>
      <c r="K3908" s="36" t="str">
        <f t="shared" ref="K3908:K3971" si="308">"_"&amp;J3908</f>
        <v>_LBEAS</v>
      </c>
      <c r="L3908" s="36" t="s">
        <v>5807</v>
      </c>
      <c r="M3908" s="36" t="s">
        <v>7411</v>
      </c>
      <c r="N3908" s="36" t="str">
        <f t="shared" ref="N3908:N3971" si="309">"_"&amp;M3908</f>
        <v>_LBEAO</v>
      </c>
      <c r="O3908" s="36" t="s">
        <v>7412</v>
      </c>
      <c r="P3908" s="36" t="s">
        <v>7413</v>
      </c>
      <c r="Q3908" s="36" t="s">
        <v>7414</v>
      </c>
    </row>
    <row r="3909" spans="1:17">
      <c r="A3909" s="36" t="s">
        <v>11941</v>
      </c>
      <c r="B3909" s="36" t="str">
        <f t="shared" si="305"/>
        <v>_14433</v>
      </c>
      <c r="C3909" s="36" t="s">
        <v>5816</v>
      </c>
      <c r="D3909" s="36" t="s">
        <v>5594</v>
      </c>
      <c r="E3909" s="36" t="str">
        <f t="shared" si="306"/>
        <v>_VCRES</v>
      </c>
      <c r="F3909" s="36" t="s">
        <v>5595</v>
      </c>
      <c r="G3909" s="36" t="s">
        <v>5596</v>
      </c>
      <c r="H3909" s="36" t="str">
        <f t="shared" si="307"/>
        <v>_VCRAC</v>
      </c>
      <c r="I3909" s="36" t="s">
        <v>5597</v>
      </c>
      <c r="J3909" s="36" t="s">
        <v>5806</v>
      </c>
      <c r="K3909" s="36" t="str">
        <f t="shared" si="308"/>
        <v>_LBEAS</v>
      </c>
      <c r="L3909" s="36" t="s">
        <v>5807</v>
      </c>
      <c r="M3909" s="36" t="s">
        <v>7411</v>
      </c>
      <c r="N3909" s="36" t="str">
        <f t="shared" si="309"/>
        <v>_LBEAO</v>
      </c>
      <c r="O3909" s="36" t="s">
        <v>7412</v>
      </c>
      <c r="P3909" s="36" t="s">
        <v>7413</v>
      </c>
      <c r="Q3909" s="36" t="s">
        <v>7414</v>
      </c>
    </row>
    <row r="3910" spans="1:17">
      <c r="A3910" s="36" t="s">
        <v>11942</v>
      </c>
      <c r="B3910" s="36" t="str">
        <f t="shared" si="305"/>
        <v>_14436</v>
      </c>
      <c r="C3910" s="36" t="s">
        <v>5821</v>
      </c>
      <c r="D3910" s="36" t="s">
        <v>5594</v>
      </c>
      <c r="E3910" s="36" t="str">
        <f t="shared" si="306"/>
        <v>_VCRES</v>
      </c>
      <c r="F3910" s="36" t="s">
        <v>5595</v>
      </c>
      <c r="G3910" s="36" t="s">
        <v>5596</v>
      </c>
      <c r="H3910" s="36" t="str">
        <f t="shared" si="307"/>
        <v>_VCRAC</v>
      </c>
      <c r="I3910" s="36" t="s">
        <v>5597</v>
      </c>
      <c r="J3910" s="36" t="s">
        <v>5806</v>
      </c>
      <c r="K3910" s="36" t="str">
        <f t="shared" si="308"/>
        <v>_LBEAS</v>
      </c>
      <c r="L3910" s="36" t="s">
        <v>5807</v>
      </c>
      <c r="M3910" s="36" t="s">
        <v>7411</v>
      </c>
      <c r="N3910" s="36" t="str">
        <f t="shared" si="309"/>
        <v>_LBEAO</v>
      </c>
      <c r="O3910" s="36" t="s">
        <v>7412</v>
      </c>
      <c r="P3910" s="36" t="s">
        <v>7413</v>
      </c>
      <c r="Q3910" s="36" t="s">
        <v>7414</v>
      </c>
    </row>
    <row r="3911" spans="1:17">
      <c r="A3911" s="36" t="s">
        <v>11943</v>
      </c>
      <c r="B3911" s="36" t="str">
        <f t="shared" si="305"/>
        <v>_14441</v>
      </c>
      <c r="C3911" s="36" t="s">
        <v>6366</v>
      </c>
      <c r="D3911" s="36" t="s">
        <v>5594</v>
      </c>
      <c r="E3911" s="36" t="str">
        <f t="shared" si="306"/>
        <v>_VCRES</v>
      </c>
      <c r="F3911" s="36" t="s">
        <v>5595</v>
      </c>
      <c r="G3911" s="36" t="s">
        <v>5596</v>
      </c>
      <c r="H3911" s="36" t="str">
        <f t="shared" si="307"/>
        <v>_VCRAC</v>
      </c>
      <c r="I3911" s="36" t="s">
        <v>5597</v>
      </c>
      <c r="J3911" s="36" t="s">
        <v>5806</v>
      </c>
      <c r="K3911" s="36" t="str">
        <f t="shared" si="308"/>
        <v>_LBEAS</v>
      </c>
      <c r="L3911" s="36" t="s">
        <v>5807</v>
      </c>
      <c r="M3911" s="36" t="s">
        <v>5817</v>
      </c>
      <c r="N3911" s="36" t="str">
        <f t="shared" si="309"/>
        <v>_LBEAX</v>
      </c>
      <c r="O3911" s="36" t="s">
        <v>5818</v>
      </c>
      <c r="P3911" s="36" t="s">
        <v>5819</v>
      </c>
      <c r="Q3911" s="36" t="s">
        <v>5820</v>
      </c>
    </row>
    <row r="3912" spans="1:17">
      <c r="A3912" s="36" t="s">
        <v>11944</v>
      </c>
      <c r="B3912" s="36" t="str">
        <f t="shared" si="305"/>
        <v>_14421</v>
      </c>
      <c r="C3912" s="36" t="s">
        <v>6367</v>
      </c>
      <c r="D3912" s="36" t="s">
        <v>5594</v>
      </c>
      <c r="E3912" s="36" t="str">
        <f t="shared" si="306"/>
        <v>_VCRES</v>
      </c>
      <c r="F3912" s="36" t="s">
        <v>5595</v>
      </c>
      <c r="G3912" s="36" t="s">
        <v>5596</v>
      </c>
      <c r="H3912" s="36" t="str">
        <f t="shared" si="307"/>
        <v>_VCRAC</v>
      </c>
      <c r="I3912" s="36" t="s">
        <v>5597</v>
      </c>
      <c r="J3912" s="36" t="s">
        <v>5806</v>
      </c>
      <c r="K3912" s="36" t="str">
        <f t="shared" si="308"/>
        <v>_LBEAS</v>
      </c>
      <c r="L3912" s="36" t="s">
        <v>5807</v>
      </c>
      <c r="M3912" s="36" t="s">
        <v>5822</v>
      </c>
      <c r="N3912" s="36" t="str">
        <f t="shared" si="309"/>
        <v>_LBES5</v>
      </c>
      <c r="O3912" s="36" t="s">
        <v>5823</v>
      </c>
      <c r="P3912" s="36" t="s">
        <v>5824</v>
      </c>
      <c r="Q3912" s="36" t="s">
        <v>5825</v>
      </c>
    </row>
    <row r="3913" spans="1:17">
      <c r="A3913" s="36" t="s">
        <v>11945</v>
      </c>
      <c r="B3913" s="36" t="str">
        <f t="shared" si="305"/>
        <v>_14424</v>
      </c>
      <c r="C3913" s="36" t="s">
        <v>6368</v>
      </c>
      <c r="D3913" s="36" t="s">
        <v>5594</v>
      </c>
      <c r="E3913" s="36" t="str">
        <f t="shared" si="306"/>
        <v>_VCRES</v>
      </c>
      <c r="F3913" s="36" t="s">
        <v>5595</v>
      </c>
      <c r="G3913" s="36" t="s">
        <v>5596</v>
      </c>
      <c r="H3913" s="36" t="str">
        <f t="shared" si="307"/>
        <v>_VCRAC</v>
      </c>
      <c r="I3913" s="36" t="s">
        <v>5597</v>
      </c>
      <c r="J3913" s="36" t="s">
        <v>5806</v>
      </c>
      <c r="K3913" s="36" t="str">
        <f t="shared" si="308"/>
        <v>_LBEAS</v>
      </c>
      <c r="L3913" s="36" t="s">
        <v>5807</v>
      </c>
      <c r="M3913" s="36" t="s">
        <v>5822</v>
      </c>
      <c r="N3913" s="36" t="str">
        <f t="shared" si="309"/>
        <v>_LBES5</v>
      </c>
      <c r="O3913" s="36" t="s">
        <v>5823</v>
      </c>
      <c r="P3913" s="36" t="s">
        <v>5824</v>
      </c>
      <c r="Q3913" s="36" t="s">
        <v>5825</v>
      </c>
    </row>
    <row r="3914" spans="1:17">
      <c r="A3914" s="36" t="s">
        <v>11950</v>
      </c>
      <c r="B3914" s="36" t="str">
        <f t="shared" si="305"/>
        <v>_14510</v>
      </c>
      <c r="C3914" s="36" t="s">
        <v>5831</v>
      </c>
      <c r="D3914" s="36" t="s">
        <v>5594</v>
      </c>
      <c r="E3914" s="36" t="str">
        <f t="shared" si="306"/>
        <v>_VCRES</v>
      </c>
      <c r="F3914" s="36" t="s">
        <v>5595</v>
      </c>
      <c r="G3914" s="36" t="s">
        <v>5596</v>
      </c>
      <c r="H3914" s="36" t="str">
        <f t="shared" si="307"/>
        <v>_VCRAC</v>
      </c>
      <c r="I3914" s="36" t="s">
        <v>5597</v>
      </c>
      <c r="J3914" s="36" t="s">
        <v>5827</v>
      </c>
      <c r="K3914" s="36" t="str">
        <f t="shared" si="308"/>
        <v>_LCIES</v>
      </c>
      <c r="L3914" s="36" t="s">
        <v>5828</v>
      </c>
      <c r="M3914" s="36" t="s">
        <v>11946</v>
      </c>
      <c r="N3914" s="36" t="str">
        <f t="shared" si="309"/>
        <v>_LCOPS</v>
      </c>
      <c r="O3914" s="36" t="s">
        <v>11947</v>
      </c>
      <c r="P3914" s="36" t="s">
        <v>11948</v>
      </c>
      <c r="Q3914" s="36" t="s">
        <v>11949</v>
      </c>
    </row>
    <row r="3915" spans="1:17">
      <c r="A3915" s="36" t="s">
        <v>11951</v>
      </c>
      <c r="B3915" s="36" t="str">
        <f t="shared" si="305"/>
        <v>_14517</v>
      </c>
      <c r="C3915" s="36" t="s">
        <v>5834</v>
      </c>
      <c r="D3915" s="36" t="s">
        <v>5594</v>
      </c>
      <c r="E3915" s="36" t="str">
        <f t="shared" si="306"/>
        <v>_VCRES</v>
      </c>
      <c r="F3915" s="36" t="s">
        <v>5595</v>
      </c>
      <c r="G3915" s="36" t="s">
        <v>5596</v>
      </c>
      <c r="H3915" s="36" t="str">
        <f t="shared" si="307"/>
        <v>_VCRAC</v>
      </c>
      <c r="I3915" s="36" t="s">
        <v>5597</v>
      </c>
      <c r="J3915" s="36" t="s">
        <v>5827</v>
      </c>
      <c r="K3915" s="36" t="str">
        <f t="shared" si="308"/>
        <v>_LCIES</v>
      </c>
      <c r="L3915" s="36" t="s">
        <v>5828</v>
      </c>
      <c r="M3915" s="36" t="s">
        <v>11946</v>
      </c>
      <c r="N3915" s="36" t="str">
        <f t="shared" si="309"/>
        <v>_LCOPS</v>
      </c>
      <c r="O3915" s="36" t="s">
        <v>11947</v>
      </c>
      <c r="P3915" s="36" t="s">
        <v>11948</v>
      </c>
      <c r="Q3915" s="36" t="s">
        <v>11949</v>
      </c>
    </row>
    <row r="3916" spans="1:17">
      <c r="A3916" s="36" t="s">
        <v>11952</v>
      </c>
      <c r="B3916" s="36" t="str">
        <f t="shared" si="305"/>
        <v>_14520</v>
      </c>
      <c r="C3916" s="36" t="s">
        <v>5835</v>
      </c>
      <c r="D3916" s="36" t="s">
        <v>5594</v>
      </c>
      <c r="E3916" s="36" t="str">
        <f t="shared" si="306"/>
        <v>_VCRES</v>
      </c>
      <c r="F3916" s="36" t="s">
        <v>5595</v>
      </c>
      <c r="G3916" s="36" t="s">
        <v>5596</v>
      </c>
      <c r="H3916" s="36" t="str">
        <f t="shared" si="307"/>
        <v>_VCRAC</v>
      </c>
      <c r="I3916" s="36" t="s">
        <v>5597</v>
      </c>
      <c r="J3916" s="36" t="s">
        <v>5827</v>
      </c>
      <c r="K3916" s="36" t="str">
        <f t="shared" si="308"/>
        <v>_LCIES</v>
      </c>
      <c r="L3916" s="36" t="s">
        <v>5828</v>
      </c>
      <c r="M3916" s="36" t="s">
        <v>11946</v>
      </c>
      <c r="N3916" s="36" t="str">
        <f t="shared" si="309"/>
        <v>_LCOPS</v>
      </c>
      <c r="O3916" s="36" t="s">
        <v>11947</v>
      </c>
      <c r="P3916" s="36" t="s">
        <v>11948</v>
      </c>
      <c r="Q3916" s="36" t="s">
        <v>11949</v>
      </c>
    </row>
    <row r="3917" spans="1:17">
      <c r="A3917" s="36" t="s">
        <v>11953</v>
      </c>
      <c r="B3917" s="36" t="str">
        <f t="shared" si="305"/>
        <v>_14538</v>
      </c>
      <c r="C3917" s="36" t="s">
        <v>5829</v>
      </c>
      <c r="D3917" s="36" t="s">
        <v>5594</v>
      </c>
      <c r="E3917" s="36" t="str">
        <f t="shared" si="306"/>
        <v>_VCRES</v>
      </c>
      <c r="F3917" s="36" t="s">
        <v>5595</v>
      </c>
      <c r="G3917" s="36" t="s">
        <v>5596</v>
      </c>
      <c r="H3917" s="36" t="str">
        <f t="shared" si="307"/>
        <v>_VCRAC</v>
      </c>
      <c r="I3917" s="36" t="s">
        <v>5597</v>
      </c>
      <c r="J3917" s="36" t="s">
        <v>5827</v>
      </c>
      <c r="K3917" s="36" t="str">
        <f t="shared" si="308"/>
        <v>_LCIES</v>
      </c>
      <c r="L3917" s="36" t="s">
        <v>5828</v>
      </c>
      <c r="M3917" s="36" t="s">
        <v>11946</v>
      </c>
      <c r="N3917" s="36" t="str">
        <f t="shared" si="309"/>
        <v>_LCOPS</v>
      </c>
      <c r="O3917" s="36" t="s">
        <v>11947</v>
      </c>
      <c r="P3917" s="36" t="s">
        <v>11948</v>
      </c>
      <c r="Q3917" s="36" t="s">
        <v>11949</v>
      </c>
    </row>
    <row r="3918" spans="1:17">
      <c r="A3918" s="36" t="s">
        <v>11954</v>
      </c>
      <c r="B3918" s="36" t="str">
        <f t="shared" si="305"/>
        <v>_14540</v>
      </c>
      <c r="C3918" s="36" t="s">
        <v>5830</v>
      </c>
      <c r="D3918" s="36" t="s">
        <v>5594</v>
      </c>
      <c r="E3918" s="36" t="str">
        <f t="shared" si="306"/>
        <v>_VCRES</v>
      </c>
      <c r="F3918" s="36" t="s">
        <v>5595</v>
      </c>
      <c r="G3918" s="36" t="s">
        <v>5596</v>
      </c>
      <c r="H3918" s="36" t="str">
        <f t="shared" si="307"/>
        <v>_VCRAC</v>
      </c>
      <c r="I3918" s="36" t="s">
        <v>5597</v>
      </c>
      <c r="J3918" s="36" t="s">
        <v>5827</v>
      </c>
      <c r="K3918" s="36" t="str">
        <f t="shared" si="308"/>
        <v>_LCIES</v>
      </c>
      <c r="L3918" s="36" t="s">
        <v>5828</v>
      </c>
      <c r="M3918" s="36" t="s">
        <v>11946</v>
      </c>
      <c r="N3918" s="36" t="str">
        <f t="shared" si="309"/>
        <v>_LCOPS</v>
      </c>
      <c r="O3918" s="36" t="s">
        <v>11947</v>
      </c>
      <c r="P3918" s="36" t="s">
        <v>11948</v>
      </c>
      <c r="Q3918" s="36" t="s">
        <v>11949</v>
      </c>
    </row>
    <row r="3919" spans="1:17">
      <c r="A3919" s="36" t="s">
        <v>11955</v>
      </c>
      <c r="B3919" s="36" t="str">
        <f t="shared" si="305"/>
        <v>_14556</v>
      </c>
      <c r="C3919" s="36" t="s">
        <v>5832</v>
      </c>
      <c r="D3919" s="36" t="s">
        <v>5594</v>
      </c>
      <c r="E3919" s="36" t="str">
        <f t="shared" si="306"/>
        <v>_VCRES</v>
      </c>
      <c r="F3919" s="36" t="s">
        <v>5595</v>
      </c>
      <c r="G3919" s="36" t="s">
        <v>5596</v>
      </c>
      <c r="H3919" s="36" t="str">
        <f t="shared" si="307"/>
        <v>_VCRAC</v>
      </c>
      <c r="I3919" s="36" t="s">
        <v>5597</v>
      </c>
      <c r="J3919" s="36" t="s">
        <v>5827</v>
      </c>
      <c r="K3919" s="36" t="str">
        <f t="shared" si="308"/>
        <v>_LCIES</v>
      </c>
      <c r="L3919" s="36" t="s">
        <v>5828</v>
      </c>
      <c r="M3919" s="36" t="s">
        <v>11946</v>
      </c>
      <c r="N3919" s="36" t="str">
        <f t="shared" si="309"/>
        <v>_LCOPS</v>
      </c>
      <c r="O3919" s="36" t="s">
        <v>11947</v>
      </c>
      <c r="P3919" s="36" t="s">
        <v>11948</v>
      </c>
      <c r="Q3919" s="36" t="s">
        <v>11949</v>
      </c>
    </row>
    <row r="3920" spans="1:17">
      <c r="A3920" s="36" t="s">
        <v>11956</v>
      </c>
      <c r="B3920" s="36" t="str">
        <f t="shared" si="305"/>
        <v>_14565</v>
      </c>
      <c r="C3920" s="36" t="s">
        <v>5833</v>
      </c>
      <c r="D3920" s="36" t="s">
        <v>5594</v>
      </c>
      <c r="E3920" s="36" t="str">
        <f t="shared" si="306"/>
        <v>_VCRES</v>
      </c>
      <c r="F3920" s="36" t="s">
        <v>5595</v>
      </c>
      <c r="G3920" s="36" t="s">
        <v>5596</v>
      </c>
      <c r="H3920" s="36" t="str">
        <f t="shared" si="307"/>
        <v>_VCRAC</v>
      </c>
      <c r="I3920" s="36" t="s">
        <v>5597</v>
      </c>
      <c r="J3920" s="36" t="s">
        <v>5827</v>
      </c>
      <c r="K3920" s="36" t="str">
        <f t="shared" si="308"/>
        <v>_LCIES</v>
      </c>
      <c r="L3920" s="36" t="s">
        <v>5828</v>
      </c>
      <c r="M3920" s="36" t="s">
        <v>11946</v>
      </c>
      <c r="N3920" s="36" t="str">
        <f t="shared" si="309"/>
        <v>_LCOPS</v>
      </c>
      <c r="O3920" s="36" t="s">
        <v>11947</v>
      </c>
      <c r="P3920" s="36" t="s">
        <v>11948</v>
      </c>
      <c r="Q3920" s="36" t="s">
        <v>11949</v>
      </c>
    </row>
    <row r="3921" spans="1:17">
      <c r="A3921" s="36" t="s">
        <v>11961</v>
      </c>
      <c r="B3921" s="36" t="str">
        <f t="shared" si="305"/>
        <v>_14529</v>
      </c>
      <c r="C3921" s="36" t="s">
        <v>11962</v>
      </c>
      <c r="D3921" s="36" t="s">
        <v>5594</v>
      </c>
      <c r="E3921" s="36" t="str">
        <f t="shared" si="306"/>
        <v>_VCRES</v>
      </c>
      <c r="F3921" s="36" t="s">
        <v>5595</v>
      </c>
      <c r="G3921" s="36" t="s">
        <v>5596</v>
      </c>
      <c r="H3921" s="36" t="str">
        <f t="shared" si="307"/>
        <v>_VCRAC</v>
      </c>
      <c r="I3921" s="36" t="s">
        <v>5597</v>
      </c>
      <c r="J3921" s="36" t="s">
        <v>5827</v>
      </c>
      <c r="K3921" s="36" t="str">
        <f t="shared" si="308"/>
        <v>_LCIES</v>
      </c>
      <c r="L3921" s="36" t="s">
        <v>5828</v>
      </c>
      <c r="M3921" s="36" t="s">
        <v>11957</v>
      </c>
      <c r="N3921" s="36" t="str">
        <f t="shared" si="309"/>
        <v>_LCPGM</v>
      </c>
      <c r="O3921" s="36" t="s">
        <v>11958</v>
      </c>
      <c r="P3921" s="36" t="s">
        <v>11959</v>
      </c>
      <c r="Q3921" s="36" t="s">
        <v>11960</v>
      </c>
    </row>
    <row r="3922" spans="1:17">
      <c r="A3922" s="36" t="s">
        <v>11967</v>
      </c>
      <c r="B3922" s="36" t="str">
        <f t="shared" si="305"/>
        <v>_14297</v>
      </c>
      <c r="C3922" s="36" t="s">
        <v>5850</v>
      </c>
      <c r="D3922" s="36" t="s">
        <v>5594</v>
      </c>
      <c r="E3922" s="36" t="str">
        <f t="shared" si="306"/>
        <v>_VCRES</v>
      </c>
      <c r="F3922" s="36" t="s">
        <v>5595</v>
      </c>
      <c r="G3922" s="36" t="s">
        <v>5596</v>
      </c>
      <c r="H3922" s="36" t="str">
        <f t="shared" si="307"/>
        <v>_VCRAC</v>
      </c>
      <c r="I3922" s="36" t="s">
        <v>5597</v>
      </c>
      <c r="J3922" s="36" t="s">
        <v>5836</v>
      </c>
      <c r="K3922" s="36" t="str">
        <f t="shared" si="308"/>
        <v>_LDINT</v>
      </c>
      <c r="L3922" s="36" t="s">
        <v>5837</v>
      </c>
      <c r="M3922" s="36" t="s">
        <v>11963</v>
      </c>
      <c r="N3922" s="36" t="str">
        <f t="shared" si="309"/>
        <v>_LDIIS</v>
      </c>
      <c r="O3922" s="36" t="s">
        <v>11964</v>
      </c>
      <c r="P3922" s="36" t="s">
        <v>11965</v>
      </c>
      <c r="Q3922" s="36" t="s">
        <v>11966</v>
      </c>
    </row>
    <row r="3923" spans="1:17">
      <c r="A3923" s="36" t="s">
        <v>11968</v>
      </c>
      <c r="B3923" s="36" t="str">
        <f t="shared" si="305"/>
        <v>_14668</v>
      </c>
      <c r="C3923" s="36" t="s">
        <v>5845</v>
      </c>
      <c r="D3923" s="36" t="s">
        <v>5594</v>
      </c>
      <c r="E3923" s="36" t="str">
        <f t="shared" si="306"/>
        <v>_VCRES</v>
      </c>
      <c r="F3923" s="36" t="s">
        <v>5595</v>
      </c>
      <c r="G3923" s="36" t="s">
        <v>5596</v>
      </c>
      <c r="H3923" s="36" t="str">
        <f t="shared" si="307"/>
        <v>_VCRAC</v>
      </c>
      <c r="I3923" s="36" t="s">
        <v>5597</v>
      </c>
      <c r="J3923" s="36" t="s">
        <v>5836</v>
      </c>
      <c r="K3923" s="36" t="str">
        <f t="shared" si="308"/>
        <v>_LDINT</v>
      </c>
      <c r="L3923" s="36" t="s">
        <v>5837</v>
      </c>
      <c r="M3923" s="36" t="s">
        <v>11963</v>
      </c>
      <c r="N3923" s="36" t="str">
        <f t="shared" si="309"/>
        <v>_LDIIS</v>
      </c>
      <c r="O3923" s="36" t="s">
        <v>11964</v>
      </c>
      <c r="P3923" s="36" t="s">
        <v>11965</v>
      </c>
      <c r="Q3923" s="36" t="s">
        <v>11966</v>
      </c>
    </row>
    <row r="3924" spans="1:17">
      <c r="A3924" s="36" t="s">
        <v>11969</v>
      </c>
      <c r="B3924" s="36" t="str">
        <f t="shared" si="305"/>
        <v>_14671</v>
      </c>
      <c r="C3924" s="36" t="s">
        <v>5846</v>
      </c>
      <c r="D3924" s="36" t="s">
        <v>5594</v>
      </c>
      <c r="E3924" s="36" t="str">
        <f t="shared" si="306"/>
        <v>_VCRES</v>
      </c>
      <c r="F3924" s="36" t="s">
        <v>5595</v>
      </c>
      <c r="G3924" s="36" t="s">
        <v>5596</v>
      </c>
      <c r="H3924" s="36" t="str">
        <f t="shared" si="307"/>
        <v>_VCRAC</v>
      </c>
      <c r="I3924" s="36" t="s">
        <v>5597</v>
      </c>
      <c r="J3924" s="36" t="s">
        <v>5836</v>
      </c>
      <c r="K3924" s="36" t="str">
        <f t="shared" si="308"/>
        <v>_LDINT</v>
      </c>
      <c r="L3924" s="36" t="s">
        <v>5837</v>
      </c>
      <c r="M3924" s="36" t="s">
        <v>11963</v>
      </c>
      <c r="N3924" s="36" t="str">
        <f t="shared" si="309"/>
        <v>_LDIIS</v>
      </c>
      <c r="O3924" s="36" t="s">
        <v>11964</v>
      </c>
      <c r="P3924" s="36" t="s">
        <v>11965</v>
      </c>
      <c r="Q3924" s="36" t="s">
        <v>11966</v>
      </c>
    </row>
    <row r="3925" spans="1:17">
      <c r="A3925" s="36" t="s">
        <v>11970</v>
      </c>
      <c r="B3925" s="36" t="str">
        <f t="shared" si="305"/>
        <v>_14674</v>
      </c>
      <c r="C3925" s="36" t="s">
        <v>5847</v>
      </c>
      <c r="D3925" s="36" t="s">
        <v>5594</v>
      </c>
      <c r="E3925" s="36" t="str">
        <f t="shared" si="306"/>
        <v>_VCRES</v>
      </c>
      <c r="F3925" s="36" t="s">
        <v>5595</v>
      </c>
      <c r="G3925" s="36" t="s">
        <v>5596</v>
      </c>
      <c r="H3925" s="36" t="str">
        <f t="shared" si="307"/>
        <v>_VCRAC</v>
      </c>
      <c r="I3925" s="36" t="s">
        <v>5597</v>
      </c>
      <c r="J3925" s="36" t="s">
        <v>5836</v>
      </c>
      <c r="K3925" s="36" t="str">
        <f t="shared" si="308"/>
        <v>_LDINT</v>
      </c>
      <c r="L3925" s="36" t="s">
        <v>5837</v>
      </c>
      <c r="M3925" s="36" t="s">
        <v>11963</v>
      </c>
      <c r="N3925" s="36" t="str">
        <f t="shared" si="309"/>
        <v>_LDIIS</v>
      </c>
      <c r="O3925" s="36" t="s">
        <v>11964</v>
      </c>
      <c r="P3925" s="36" t="s">
        <v>11965</v>
      </c>
      <c r="Q3925" s="36" t="s">
        <v>11966</v>
      </c>
    </row>
    <row r="3926" spans="1:17">
      <c r="A3926" s="36" t="s">
        <v>11971</v>
      </c>
      <c r="B3926" s="36" t="str">
        <f t="shared" si="305"/>
        <v>_14675</v>
      </c>
      <c r="C3926" s="36" t="s">
        <v>5848</v>
      </c>
      <c r="D3926" s="36" t="s">
        <v>5594</v>
      </c>
      <c r="E3926" s="36" t="str">
        <f t="shared" si="306"/>
        <v>_VCRES</v>
      </c>
      <c r="F3926" s="36" t="s">
        <v>5595</v>
      </c>
      <c r="G3926" s="36" t="s">
        <v>5596</v>
      </c>
      <c r="H3926" s="36" t="str">
        <f t="shared" si="307"/>
        <v>_VCRAC</v>
      </c>
      <c r="I3926" s="36" t="s">
        <v>5597</v>
      </c>
      <c r="J3926" s="36" t="s">
        <v>5836</v>
      </c>
      <c r="K3926" s="36" t="str">
        <f t="shared" si="308"/>
        <v>_LDINT</v>
      </c>
      <c r="L3926" s="36" t="s">
        <v>5837</v>
      </c>
      <c r="M3926" s="36" t="s">
        <v>11963</v>
      </c>
      <c r="N3926" s="36" t="str">
        <f t="shared" si="309"/>
        <v>_LDIIS</v>
      </c>
      <c r="O3926" s="36" t="s">
        <v>11964</v>
      </c>
      <c r="P3926" s="36" t="s">
        <v>11965</v>
      </c>
      <c r="Q3926" s="36" t="s">
        <v>11966</v>
      </c>
    </row>
    <row r="3927" spans="1:17">
      <c r="A3927" s="36" t="s">
        <v>11972</v>
      </c>
      <c r="B3927" s="36" t="str">
        <f t="shared" si="305"/>
        <v>_14676</v>
      </c>
      <c r="C3927" s="36" t="s">
        <v>5849</v>
      </c>
      <c r="D3927" s="36" t="s">
        <v>5594</v>
      </c>
      <c r="E3927" s="36" t="str">
        <f t="shared" si="306"/>
        <v>_VCRES</v>
      </c>
      <c r="F3927" s="36" t="s">
        <v>5595</v>
      </c>
      <c r="G3927" s="36" t="s">
        <v>5596</v>
      </c>
      <c r="H3927" s="36" t="str">
        <f t="shared" si="307"/>
        <v>_VCRAC</v>
      </c>
      <c r="I3927" s="36" t="s">
        <v>5597</v>
      </c>
      <c r="J3927" s="36" t="s">
        <v>5836</v>
      </c>
      <c r="K3927" s="36" t="str">
        <f t="shared" si="308"/>
        <v>_LDINT</v>
      </c>
      <c r="L3927" s="36" t="s">
        <v>5837</v>
      </c>
      <c r="M3927" s="36" t="s">
        <v>11963</v>
      </c>
      <c r="N3927" s="36" t="str">
        <f t="shared" si="309"/>
        <v>_LDIIS</v>
      </c>
      <c r="O3927" s="36" t="s">
        <v>11964</v>
      </c>
      <c r="P3927" s="36" t="s">
        <v>11965</v>
      </c>
      <c r="Q3927" s="36" t="s">
        <v>11966</v>
      </c>
    </row>
    <row r="3928" spans="1:17">
      <c r="A3928" s="36" t="s">
        <v>11973</v>
      </c>
      <c r="B3928" s="36" t="str">
        <f t="shared" si="305"/>
        <v>_14761</v>
      </c>
      <c r="C3928" s="36" t="s">
        <v>11974</v>
      </c>
      <c r="D3928" s="36" t="s">
        <v>5594</v>
      </c>
      <c r="E3928" s="36" t="str">
        <f t="shared" si="306"/>
        <v>_VCRES</v>
      </c>
      <c r="F3928" s="36" t="s">
        <v>5595</v>
      </c>
      <c r="G3928" s="36" t="s">
        <v>5596</v>
      </c>
      <c r="H3928" s="36" t="str">
        <f t="shared" si="307"/>
        <v>_VCRAC</v>
      </c>
      <c r="I3928" s="36" t="s">
        <v>5597</v>
      </c>
      <c r="J3928" s="36" t="s">
        <v>5836</v>
      </c>
      <c r="K3928" s="36" t="str">
        <f t="shared" si="308"/>
        <v>_LDINT</v>
      </c>
      <c r="L3928" s="36" t="s">
        <v>5837</v>
      </c>
      <c r="M3928" s="36" t="s">
        <v>11963</v>
      </c>
      <c r="N3928" s="36" t="str">
        <f t="shared" si="309"/>
        <v>_LDIIS</v>
      </c>
      <c r="O3928" s="36" t="s">
        <v>11964</v>
      </c>
      <c r="P3928" s="36" t="s">
        <v>11965</v>
      </c>
      <c r="Q3928" s="36" t="s">
        <v>11966</v>
      </c>
    </row>
    <row r="3929" spans="1:17">
      <c r="A3929" s="36" t="s">
        <v>11975</v>
      </c>
      <c r="B3929" s="36" t="str">
        <f t="shared" si="305"/>
        <v>_24740</v>
      </c>
      <c r="C3929" s="36" t="s">
        <v>5844</v>
      </c>
      <c r="D3929" s="36" t="s">
        <v>5594</v>
      </c>
      <c r="E3929" s="36" t="str">
        <f t="shared" si="306"/>
        <v>_VCRES</v>
      </c>
      <c r="F3929" s="36" t="s">
        <v>5595</v>
      </c>
      <c r="G3929" s="36" t="s">
        <v>5596</v>
      </c>
      <c r="H3929" s="36" t="str">
        <f t="shared" si="307"/>
        <v>_VCRAC</v>
      </c>
      <c r="I3929" s="36" t="s">
        <v>5597</v>
      </c>
      <c r="J3929" s="36" t="s">
        <v>5836</v>
      </c>
      <c r="K3929" s="36" t="str">
        <f t="shared" si="308"/>
        <v>_LDINT</v>
      </c>
      <c r="L3929" s="36" t="s">
        <v>5837</v>
      </c>
      <c r="M3929" s="36" t="s">
        <v>11963</v>
      </c>
      <c r="N3929" s="36" t="str">
        <f t="shared" si="309"/>
        <v>_LDIIS</v>
      </c>
      <c r="O3929" s="36" t="s">
        <v>11964</v>
      </c>
      <c r="P3929" s="36" t="s">
        <v>11965</v>
      </c>
      <c r="Q3929" s="36" t="s">
        <v>11966</v>
      </c>
    </row>
    <row r="3930" spans="1:17">
      <c r="A3930" s="36" t="s">
        <v>11978</v>
      </c>
      <c r="B3930" s="36" t="str">
        <f t="shared" si="305"/>
        <v>_14409</v>
      </c>
      <c r="C3930" s="36" t="s">
        <v>5842</v>
      </c>
      <c r="D3930" s="36" t="s">
        <v>5594</v>
      </c>
      <c r="E3930" s="36" t="str">
        <f t="shared" si="306"/>
        <v>_VCRES</v>
      </c>
      <c r="F3930" s="36" t="s">
        <v>5595</v>
      </c>
      <c r="G3930" s="36" t="s">
        <v>5596</v>
      </c>
      <c r="H3930" s="36" t="str">
        <f t="shared" si="307"/>
        <v>_VCRAC</v>
      </c>
      <c r="I3930" s="36" t="s">
        <v>5597</v>
      </c>
      <c r="J3930" s="36" t="s">
        <v>5836</v>
      </c>
      <c r="K3930" s="36" t="str">
        <f t="shared" si="308"/>
        <v>_LDINT</v>
      </c>
      <c r="L3930" s="36" t="s">
        <v>5837</v>
      </c>
      <c r="M3930" s="36" t="s">
        <v>11976</v>
      </c>
      <c r="N3930" s="36" t="str">
        <f t="shared" si="309"/>
        <v>_LDPGM</v>
      </c>
      <c r="O3930" s="36" t="s">
        <v>11977</v>
      </c>
      <c r="P3930" s="36" t="s">
        <v>5840</v>
      </c>
      <c r="Q3930" s="36" t="s">
        <v>5841</v>
      </c>
    </row>
    <row r="3931" spans="1:17">
      <c r="A3931" s="36" t="s">
        <v>11979</v>
      </c>
      <c r="B3931" s="36" t="str">
        <f t="shared" si="305"/>
        <v>_14412</v>
      </c>
      <c r="C3931" s="36" t="s">
        <v>5843</v>
      </c>
      <c r="D3931" s="36" t="s">
        <v>5594</v>
      </c>
      <c r="E3931" s="36" t="str">
        <f t="shared" si="306"/>
        <v>_VCRES</v>
      </c>
      <c r="F3931" s="36" t="s">
        <v>5595</v>
      </c>
      <c r="G3931" s="36" t="s">
        <v>5596</v>
      </c>
      <c r="H3931" s="36" t="str">
        <f t="shared" si="307"/>
        <v>_VCRAC</v>
      </c>
      <c r="I3931" s="36" t="s">
        <v>5597</v>
      </c>
      <c r="J3931" s="36" t="s">
        <v>5836</v>
      </c>
      <c r="K3931" s="36" t="str">
        <f t="shared" si="308"/>
        <v>_LDINT</v>
      </c>
      <c r="L3931" s="36" t="s">
        <v>5837</v>
      </c>
      <c r="M3931" s="36" t="s">
        <v>11976</v>
      </c>
      <c r="N3931" s="36" t="str">
        <f t="shared" si="309"/>
        <v>_LDPGM</v>
      </c>
      <c r="O3931" s="36" t="s">
        <v>11977</v>
      </c>
      <c r="P3931" s="36" t="s">
        <v>5840</v>
      </c>
      <c r="Q3931" s="36" t="s">
        <v>5841</v>
      </c>
    </row>
    <row r="3932" spans="1:17">
      <c r="A3932" s="36" t="s">
        <v>11980</v>
      </c>
      <c r="B3932" s="36" t="str">
        <f t="shared" si="305"/>
        <v>_14324</v>
      </c>
      <c r="C3932" s="36" t="s">
        <v>6584</v>
      </c>
      <c r="D3932" s="36" t="s">
        <v>5594</v>
      </c>
      <c r="E3932" s="36" t="str">
        <f t="shared" si="306"/>
        <v>_VCRES</v>
      </c>
      <c r="F3932" s="36" t="s">
        <v>5595</v>
      </c>
      <c r="G3932" s="36" t="s">
        <v>5596</v>
      </c>
      <c r="H3932" s="36" t="str">
        <f t="shared" si="307"/>
        <v>_VCRAC</v>
      </c>
      <c r="I3932" s="36" t="s">
        <v>5597</v>
      </c>
      <c r="J3932" s="36" t="s">
        <v>5836</v>
      </c>
      <c r="K3932" s="36" t="str">
        <f t="shared" si="308"/>
        <v>_LDINT</v>
      </c>
      <c r="L3932" s="36" t="s">
        <v>5837</v>
      </c>
      <c r="M3932" s="36" t="s">
        <v>11976</v>
      </c>
      <c r="N3932" s="36" t="str">
        <f t="shared" si="309"/>
        <v>_LDPGM</v>
      </c>
      <c r="O3932" s="36" t="s">
        <v>11977</v>
      </c>
      <c r="P3932" s="36" t="s">
        <v>6582</v>
      </c>
      <c r="Q3932" s="36" t="s">
        <v>6583</v>
      </c>
    </row>
    <row r="3933" spans="1:17">
      <c r="A3933" s="36" t="s">
        <v>11981</v>
      </c>
      <c r="B3933" s="36" t="str">
        <f t="shared" si="305"/>
        <v>_14325</v>
      </c>
      <c r="C3933" s="36" t="s">
        <v>6585</v>
      </c>
      <c r="D3933" s="36" t="s">
        <v>5594</v>
      </c>
      <c r="E3933" s="36" t="str">
        <f t="shared" si="306"/>
        <v>_VCRES</v>
      </c>
      <c r="F3933" s="36" t="s">
        <v>5595</v>
      </c>
      <c r="G3933" s="36" t="s">
        <v>5596</v>
      </c>
      <c r="H3933" s="36" t="str">
        <f t="shared" si="307"/>
        <v>_VCRAC</v>
      </c>
      <c r="I3933" s="36" t="s">
        <v>5597</v>
      </c>
      <c r="J3933" s="36" t="s">
        <v>5836</v>
      </c>
      <c r="K3933" s="36" t="str">
        <f t="shared" si="308"/>
        <v>_LDINT</v>
      </c>
      <c r="L3933" s="36" t="s">
        <v>5837</v>
      </c>
      <c r="M3933" s="36" t="s">
        <v>11976</v>
      </c>
      <c r="N3933" s="36" t="str">
        <f t="shared" si="309"/>
        <v>_LDPGM</v>
      </c>
      <c r="O3933" s="36" t="s">
        <v>11977</v>
      </c>
      <c r="P3933" s="36" t="s">
        <v>6582</v>
      </c>
      <c r="Q3933" s="36" t="s">
        <v>6583</v>
      </c>
    </row>
    <row r="3934" spans="1:17">
      <c r="A3934" s="36" t="s">
        <v>11982</v>
      </c>
      <c r="B3934" s="36" t="str">
        <f t="shared" si="305"/>
        <v>_14791</v>
      </c>
      <c r="C3934" s="36" t="s">
        <v>5853</v>
      </c>
      <c r="D3934" s="36" t="s">
        <v>5594</v>
      </c>
      <c r="E3934" s="36" t="str">
        <f t="shared" si="306"/>
        <v>_VCRES</v>
      </c>
      <c r="F3934" s="36" t="s">
        <v>5595</v>
      </c>
      <c r="G3934" s="36" t="s">
        <v>5596</v>
      </c>
      <c r="H3934" s="36" t="str">
        <f t="shared" si="307"/>
        <v>_VCRAC</v>
      </c>
      <c r="I3934" s="36" t="s">
        <v>5597</v>
      </c>
      <c r="J3934" s="36" t="s">
        <v>5836</v>
      </c>
      <c r="K3934" s="36" t="str">
        <f t="shared" si="308"/>
        <v>_LDINT</v>
      </c>
      <c r="L3934" s="36" t="s">
        <v>5837</v>
      </c>
      <c r="M3934" s="36" t="s">
        <v>11976</v>
      </c>
      <c r="N3934" s="36" t="str">
        <f t="shared" si="309"/>
        <v>_LDPGM</v>
      </c>
      <c r="O3934" s="36" t="s">
        <v>11977</v>
      </c>
      <c r="P3934" s="36" t="s">
        <v>5851</v>
      </c>
      <c r="Q3934" s="36" t="s">
        <v>5852</v>
      </c>
    </row>
    <row r="3935" spans="1:17">
      <c r="A3935" s="36" t="s">
        <v>11983</v>
      </c>
      <c r="B3935" s="36" t="str">
        <f t="shared" si="305"/>
        <v>_14322</v>
      </c>
      <c r="C3935" s="36" t="s">
        <v>5856</v>
      </c>
      <c r="D3935" s="36" t="s">
        <v>5594</v>
      </c>
      <c r="E3935" s="36" t="str">
        <f t="shared" si="306"/>
        <v>_VCRES</v>
      </c>
      <c r="F3935" s="36" t="s">
        <v>5595</v>
      </c>
      <c r="G3935" s="36" t="s">
        <v>5596</v>
      </c>
      <c r="H3935" s="36" t="str">
        <f t="shared" si="307"/>
        <v>_VCRAC</v>
      </c>
      <c r="I3935" s="36" t="s">
        <v>5597</v>
      </c>
      <c r="J3935" s="36" t="s">
        <v>5836</v>
      </c>
      <c r="K3935" s="36" t="str">
        <f t="shared" si="308"/>
        <v>_LDINT</v>
      </c>
      <c r="L3935" s="36" t="s">
        <v>5837</v>
      </c>
      <c r="M3935" s="36" t="s">
        <v>11976</v>
      </c>
      <c r="N3935" s="36" t="str">
        <f t="shared" si="309"/>
        <v>_LDPGM</v>
      </c>
      <c r="O3935" s="36" t="s">
        <v>11977</v>
      </c>
      <c r="P3935" s="36" t="s">
        <v>5854</v>
      </c>
      <c r="Q3935" s="36" t="s">
        <v>5855</v>
      </c>
    </row>
    <row r="3936" spans="1:17">
      <c r="A3936" s="36" t="s">
        <v>11984</v>
      </c>
      <c r="B3936" s="36" t="str">
        <f t="shared" si="305"/>
        <v>_14677</v>
      </c>
      <c r="C3936" s="36" t="s">
        <v>5863</v>
      </c>
      <c r="D3936" s="36" t="s">
        <v>5594</v>
      </c>
      <c r="E3936" s="36" t="str">
        <f t="shared" si="306"/>
        <v>_VCRES</v>
      </c>
      <c r="F3936" s="36" t="s">
        <v>5595</v>
      </c>
      <c r="G3936" s="36" t="s">
        <v>5596</v>
      </c>
      <c r="H3936" s="36" t="str">
        <f t="shared" si="307"/>
        <v>_VCRAC</v>
      </c>
      <c r="I3936" s="36" t="s">
        <v>5597</v>
      </c>
      <c r="J3936" s="36" t="s">
        <v>5857</v>
      </c>
      <c r="K3936" s="36" t="str">
        <f t="shared" si="308"/>
        <v>_LELAS</v>
      </c>
      <c r="L3936" s="36" t="s">
        <v>5858</v>
      </c>
      <c r="M3936" s="36" t="s">
        <v>5859</v>
      </c>
      <c r="N3936" s="36" t="str">
        <f t="shared" si="309"/>
        <v>_LELA5</v>
      </c>
      <c r="O3936" s="36" t="s">
        <v>5860</v>
      </c>
      <c r="P3936" s="36" t="s">
        <v>5861</v>
      </c>
      <c r="Q3936" s="36" t="s">
        <v>5862</v>
      </c>
    </row>
    <row r="3937" spans="1:17">
      <c r="A3937" s="36" t="s">
        <v>11985</v>
      </c>
      <c r="B3937" s="36" t="str">
        <f t="shared" si="305"/>
        <v>_14687</v>
      </c>
      <c r="C3937" s="36" t="s">
        <v>5870</v>
      </c>
      <c r="D3937" s="36" t="s">
        <v>5594</v>
      </c>
      <c r="E3937" s="36" t="str">
        <f t="shared" si="306"/>
        <v>_VCRES</v>
      </c>
      <c r="F3937" s="36" t="s">
        <v>5595</v>
      </c>
      <c r="G3937" s="36" t="s">
        <v>5596</v>
      </c>
      <c r="H3937" s="36" t="str">
        <f t="shared" si="307"/>
        <v>_VCRAC</v>
      </c>
      <c r="I3937" s="36" t="s">
        <v>5597</v>
      </c>
      <c r="J3937" s="36" t="s">
        <v>5864</v>
      </c>
      <c r="K3937" s="36" t="str">
        <f t="shared" si="308"/>
        <v>_LFMES</v>
      </c>
      <c r="L3937" s="36" t="s">
        <v>5865</v>
      </c>
      <c r="M3937" s="36" t="s">
        <v>5866</v>
      </c>
      <c r="N3937" s="36" t="str">
        <f t="shared" si="309"/>
        <v>_LFME5</v>
      </c>
      <c r="O3937" s="36" t="s">
        <v>5867</v>
      </c>
      <c r="P3937" s="36" t="s">
        <v>5868</v>
      </c>
      <c r="Q3937" s="36" t="s">
        <v>5869</v>
      </c>
    </row>
    <row r="3938" spans="1:17">
      <c r="A3938" s="36" t="s">
        <v>11986</v>
      </c>
      <c r="B3938" s="36" t="str">
        <f t="shared" si="305"/>
        <v>_14690</v>
      </c>
      <c r="C3938" s="36" t="s">
        <v>5871</v>
      </c>
      <c r="D3938" s="36" t="s">
        <v>5594</v>
      </c>
      <c r="E3938" s="36" t="str">
        <f t="shared" si="306"/>
        <v>_VCRES</v>
      </c>
      <c r="F3938" s="36" t="s">
        <v>5595</v>
      </c>
      <c r="G3938" s="36" t="s">
        <v>5596</v>
      </c>
      <c r="H3938" s="36" t="str">
        <f t="shared" si="307"/>
        <v>_VCRAC</v>
      </c>
      <c r="I3938" s="36" t="s">
        <v>5597</v>
      </c>
      <c r="J3938" s="36" t="s">
        <v>5864</v>
      </c>
      <c r="K3938" s="36" t="str">
        <f t="shared" si="308"/>
        <v>_LFMES</v>
      </c>
      <c r="L3938" s="36" t="s">
        <v>5865</v>
      </c>
      <c r="M3938" s="36" t="s">
        <v>5866</v>
      </c>
      <c r="N3938" s="36" t="str">
        <f t="shared" si="309"/>
        <v>_LFME5</v>
      </c>
      <c r="O3938" s="36" t="s">
        <v>5867</v>
      </c>
      <c r="P3938" s="36" t="s">
        <v>5868</v>
      </c>
      <c r="Q3938" s="36" t="s">
        <v>5869</v>
      </c>
    </row>
    <row r="3939" spans="1:17">
      <c r="A3939" s="36" t="s">
        <v>11987</v>
      </c>
      <c r="B3939" s="36" t="str">
        <f t="shared" si="305"/>
        <v>_14697</v>
      </c>
      <c r="C3939" s="36" t="s">
        <v>5878</v>
      </c>
      <c r="D3939" s="36" t="s">
        <v>5594</v>
      </c>
      <c r="E3939" s="36" t="str">
        <f t="shared" si="306"/>
        <v>_VCRES</v>
      </c>
      <c r="F3939" s="36" t="s">
        <v>5595</v>
      </c>
      <c r="G3939" s="36" t="s">
        <v>5596</v>
      </c>
      <c r="H3939" s="36" t="str">
        <f t="shared" si="307"/>
        <v>_VCRAC</v>
      </c>
      <c r="I3939" s="36" t="s">
        <v>5597</v>
      </c>
      <c r="J3939" s="36" t="s">
        <v>5872</v>
      </c>
      <c r="K3939" s="36" t="str">
        <f t="shared" si="308"/>
        <v>_LGSEE</v>
      </c>
      <c r="L3939" s="36" t="s">
        <v>5873</v>
      </c>
      <c r="M3939" s="36" t="s">
        <v>5874</v>
      </c>
      <c r="N3939" s="36" t="str">
        <f t="shared" si="309"/>
        <v>_LGSE5</v>
      </c>
      <c r="O3939" s="36" t="s">
        <v>5875</v>
      </c>
      <c r="P3939" s="36" t="s">
        <v>5876</v>
      </c>
      <c r="Q3939" s="36" t="s">
        <v>5877</v>
      </c>
    </row>
    <row r="3940" spans="1:17">
      <c r="A3940" s="36" t="s">
        <v>11988</v>
      </c>
      <c r="B3940" s="36" t="str">
        <f t="shared" si="305"/>
        <v>_14698</v>
      </c>
      <c r="C3940" s="36" t="s">
        <v>5879</v>
      </c>
      <c r="D3940" s="36" t="s">
        <v>5594</v>
      </c>
      <c r="E3940" s="36" t="str">
        <f t="shared" si="306"/>
        <v>_VCRES</v>
      </c>
      <c r="F3940" s="36" t="s">
        <v>5595</v>
      </c>
      <c r="G3940" s="36" t="s">
        <v>5596</v>
      </c>
      <c r="H3940" s="36" t="str">
        <f t="shared" si="307"/>
        <v>_VCRAC</v>
      </c>
      <c r="I3940" s="36" t="s">
        <v>5597</v>
      </c>
      <c r="J3940" s="36" t="s">
        <v>5872</v>
      </c>
      <c r="K3940" s="36" t="str">
        <f t="shared" si="308"/>
        <v>_LGSEE</v>
      </c>
      <c r="L3940" s="36" t="s">
        <v>5873</v>
      </c>
      <c r="M3940" s="36" t="s">
        <v>5874</v>
      </c>
      <c r="N3940" s="36" t="str">
        <f t="shared" si="309"/>
        <v>_LGSE5</v>
      </c>
      <c r="O3940" s="36" t="s">
        <v>5875</v>
      </c>
      <c r="P3940" s="36" t="s">
        <v>5876</v>
      </c>
      <c r="Q3940" s="36" t="s">
        <v>5877</v>
      </c>
    </row>
    <row r="3941" spans="1:17">
      <c r="A3941" s="36" t="s">
        <v>11989</v>
      </c>
      <c r="B3941" s="36" t="str">
        <f t="shared" si="305"/>
        <v>_14703</v>
      </c>
      <c r="C3941" s="36" t="s">
        <v>5880</v>
      </c>
      <c r="D3941" s="36" t="s">
        <v>5594</v>
      </c>
      <c r="E3941" s="36" t="str">
        <f t="shared" si="306"/>
        <v>_VCRES</v>
      </c>
      <c r="F3941" s="36" t="s">
        <v>5595</v>
      </c>
      <c r="G3941" s="36" t="s">
        <v>5596</v>
      </c>
      <c r="H3941" s="36" t="str">
        <f t="shared" si="307"/>
        <v>_VCRAC</v>
      </c>
      <c r="I3941" s="36" t="s">
        <v>5597</v>
      </c>
      <c r="J3941" s="36" t="s">
        <v>5872</v>
      </c>
      <c r="K3941" s="36" t="str">
        <f t="shared" si="308"/>
        <v>_LGSEE</v>
      </c>
      <c r="L3941" s="36" t="s">
        <v>5873</v>
      </c>
      <c r="M3941" s="36" t="s">
        <v>5874</v>
      </c>
      <c r="N3941" s="36" t="str">
        <f t="shared" si="309"/>
        <v>_LGSE5</v>
      </c>
      <c r="O3941" s="36" t="s">
        <v>5875</v>
      </c>
      <c r="P3941" s="36" t="s">
        <v>5876</v>
      </c>
      <c r="Q3941" s="36" t="s">
        <v>5877</v>
      </c>
    </row>
    <row r="3942" spans="1:17">
      <c r="A3942" s="36" t="s">
        <v>11990</v>
      </c>
      <c r="B3942" s="36" t="str">
        <f t="shared" si="305"/>
        <v>_14709</v>
      </c>
      <c r="C3942" s="36" t="s">
        <v>5887</v>
      </c>
      <c r="D3942" s="36" t="s">
        <v>5594</v>
      </c>
      <c r="E3942" s="36" t="str">
        <f t="shared" si="306"/>
        <v>_VCRES</v>
      </c>
      <c r="F3942" s="36" t="s">
        <v>5595</v>
      </c>
      <c r="G3942" s="36" t="s">
        <v>5596</v>
      </c>
      <c r="H3942" s="36" t="str">
        <f t="shared" si="307"/>
        <v>_VCRAC</v>
      </c>
      <c r="I3942" s="36" t="s">
        <v>5597</v>
      </c>
      <c r="J3942" s="36" t="s">
        <v>5881</v>
      </c>
      <c r="K3942" s="36" t="str">
        <f t="shared" si="308"/>
        <v>_LHSAS</v>
      </c>
      <c r="L3942" s="36" t="s">
        <v>5882</v>
      </c>
      <c r="M3942" s="36" t="s">
        <v>5883</v>
      </c>
      <c r="N3942" s="36" t="str">
        <f t="shared" si="309"/>
        <v>_LHSA5</v>
      </c>
      <c r="O3942" s="36" t="s">
        <v>5884</v>
      </c>
      <c r="P3942" s="36" t="s">
        <v>5885</v>
      </c>
      <c r="Q3942" s="36" t="s">
        <v>5886</v>
      </c>
    </row>
    <row r="3943" spans="1:17">
      <c r="A3943" s="36" t="s">
        <v>11991</v>
      </c>
      <c r="B3943" s="36" t="str">
        <f t="shared" si="305"/>
        <v>_14712</v>
      </c>
      <c r="C3943" s="36" t="s">
        <v>5888</v>
      </c>
      <c r="D3943" s="36" t="s">
        <v>5594</v>
      </c>
      <c r="E3943" s="36" t="str">
        <f t="shared" si="306"/>
        <v>_VCRES</v>
      </c>
      <c r="F3943" s="36" t="s">
        <v>5595</v>
      </c>
      <c r="G3943" s="36" t="s">
        <v>5596</v>
      </c>
      <c r="H3943" s="36" t="str">
        <f t="shared" si="307"/>
        <v>_VCRAC</v>
      </c>
      <c r="I3943" s="36" t="s">
        <v>5597</v>
      </c>
      <c r="J3943" s="36" t="s">
        <v>5881</v>
      </c>
      <c r="K3943" s="36" t="str">
        <f t="shared" si="308"/>
        <v>_LHSAS</v>
      </c>
      <c r="L3943" s="36" t="s">
        <v>5882</v>
      </c>
      <c r="M3943" s="36" t="s">
        <v>5883</v>
      </c>
      <c r="N3943" s="36" t="str">
        <f t="shared" si="309"/>
        <v>_LHSA5</v>
      </c>
      <c r="O3943" s="36" t="s">
        <v>5884</v>
      </c>
      <c r="P3943" s="36" t="s">
        <v>5885</v>
      </c>
      <c r="Q3943" s="36" t="s">
        <v>5886</v>
      </c>
    </row>
    <row r="3944" spans="1:17">
      <c r="A3944" s="36" t="s">
        <v>11992</v>
      </c>
      <c r="B3944" s="36" t="str">
        <f t="shared" si="305"/>
        <v>_14718</v>
      </c>
      <c r="C3944" s="36" t="s">
        <v>5889</v>
      </c>
      <c r="D3944" s="36" t="s">
        <v>5594</v>
      </c>
      <c r="E3944" s="36" t="str">
        <f t="shared" si="306"/>
        <v>_VCRES</v>
      </c>
      <c r="F3944" s="36" t="s">
        <v>5595</v>
      </c>
      <c r="G3944" s="36" t="s">
        <v>5596</v>
      </c>
      <c r="H3944" s="36" t="str">
        <f t="shared" si="307"/>
        <v>_VCRAC</v>
      </c>
      <c r="I3944" s="36" t="s">
        <v>5597</v>
      </c>
      <c r="J3944" s="36" t="s">
        <v>5881</v>
      </c>
      <c r="K3944" s="36" t="str">
        <f t="shared" si="308"/>
        <v>_LHSAS</v>
      </c>
      <c r="L3944" s="36" t="s">
        <v>5882</v>
      </c>
      <c r="M3944" s="36" t="s">
        <v>5883</v>
      </c>
      <c r="N3944" s="36" t="str">
        <f t="shared" si="309"/>
        <v>_LHSA5</v>
      </c>
      <c r="O3944" s="36" t="s">
        <v>5884</v>
      </c>
      <c r="P3944" s="36" t="s">
        <v>5885</v>
      </c>
      <c r="Q3944" s="36" t="s">
        <v>5886</v>
      </c>
    </row>
    <row r="3945" spans="1:17">
      <c r="A3945" s="36" t="s">
        <v>11993</v>
      </c>
      <c r="B3945" s="36" t="str">
        <f t="shared" si="305"/>
        <v>_23910</v>
      </c>
      <c r="C3945" s="36" t="s">
        <v>5896</v>
      </c>
      <c r="D3945" s="36" t="s">
        <v>5594</v>
      </c>
      <c r="E3945" s="36" t="str">
        <f t="shared" si="306"/>
        <v>_VCRES</v>
      </c>
      <c r="F3945" s="36" t="s">
        <v>5595</v>
      </c>
      <c r="G3945" s="36" t="s">
        <v>5596</v>
      </c>
      <c r="H3945" s="36" t="str">
        <f t="shared" si="307"/>
        <v>_VCRAC</v>
      </c>
      <c r="I3945" s="36" t="s">
        <v>5597</v>
      </c>
      <c r="J3945" s="36" t="s">
        <v>5890</v>
      </c>
      <c r="K3945" s="36" t="str">
        <f t="shared" si="308"/>
        <v>_NGITS</v>
      </c>
      <c r="L3945" s="36" t="s">
        <v>5891</v>
      </c>
      <c r="M3945" s="36" t="s">
        <v>5892</v>
      </c>
      <c r="N3945" s="36" t="str">
        <f t="shared" si="309"/>
        <v>_NGRES</v>
      </c>
      <c r="O3945" s="36" t="s">
        <v>5893</v>
      </c>
      <c r="P3945" s="36" t="s">
        <v>5894</v>
      </c>
      <c r="Q3945" s="36" t="s">
        <v>5895</v>
      </c>
    </row>
    <row r="3946" spans="1:17">
      <c r="A3946" s="36" t="s">
        <v>11994</v>
      </c>
      <c r="B3946" s="36" t="str">
        <f t="shared" si="305"/>
        <v>_23926</v>
      </c>
      <c r="C3946" s="36" t="s">
        <v>5897</v>
      </c>
      <c r="D3946" s="36" t="s">
        <v>5594</v>
      </c>
      <c r="E3946" s="36" t="str">
        <f t="shared" si="306"/>
        <v>_VCRES</v>
      </c>
      <c r="F3946" s="36" t="s">
        <v>5595</v>
      </c>
      <c r="G3946" s="36" t="s">
        <v>5596</v>
      </c>
      <c r="H3946" s="36" t="str">
        <f t="shared" si="307"/>
        <v>_VCRAC</v>
      </c>
      <c r="I3946" s="36" t="s">
        <v>5597</v>
      </c>
      <c r="J3946" s="36" t="s">
        <v>5890</v>
      </c>
      <c r="K3946" s="36" t="str">
        <f t="shared" si="308"/>
        <v>_NGITS</v>
      </c>
      <c r="L3946" s="36" t="s">
        <v>5891</v>
      </c>
      <c r="M3946" s="36" t="s">
        <v>5892</v>
      </c>
      <c r="N3946" s="36" t="str">
        <f t="shared" si="309"/>
        <v>_NGRES</v>
      </c>
      <c r="O3946" s="36" t="s">
        <v>5893</v>
      </c>
      <c r="P3946" s="36" t="s">
        <v>5894</v>
      </c>
      <c r="Q3946" s="36" t="s">
        <v>5895</v>
      </c>
    </row>
    <row r="3947" spans="1:17">
      <c r="A3947" s="36" t="s">
        <v>11995</v>
      </c>
      <c r="B3947" s="36" t="str">
        <f t="shared" si="305"/>
        <v>_23927</v>
      </c>
      <c r="C3947" s="36" t="s">
        <v>5898</v>
      </c>
      <c r="D3947" s="36" t="s">
        <v>5594</v>
      </c>
      <c r="E3947" s="36" t="str">
        <f t="shared" si="306"/>
        <v>_VCRES</v>
      </c>
      <c r="F3947" s="36" t="s">
        <v>5595</v>
      </c>
      <c r="G3947" s="36" t="s">
        <v>5596</v>
      </c>
      <c r="H3947" s="36" t="str">
        <f t="shared" si="307"/>
        <v>_VCRAC</v>
      </c>
      <c r="I3947" s="36" t="s">
        <v>5597</v>
      </c>
      <c r="J3947" s="36" t="s">
        <v>5890</v>
      </c>
      <c r="K3947" s="36" t="str">
        <f t="shared" si="308"/>
        <v>_NGITS</v>
      </c>
      <c r="L3947" s="36" t="s">
        <v>5891</v>
      </c>
      <c r="M3947" s="36" t="s">
        <v>5892</v>
      </c>
      <c r="N3947" s="36" t="str">
        <f t="shared" si="309"/>
        <v>_NGRES</v>
      </c>
      <c r="O3947" s="36" t="s">
        <v>5893</v>
      </c>
      <c r="P3947" s="36" t="s">
        <v>5894</v>
      </c>
      <c r="Q3947" s="36" t="s">
        <v>5895</v>
      </c>
    </row>
    <row r="3948" spans="1:17">
      <c r="A3948" s="36" t="s">
        <v>11996</v>
      </c>
      <c r="B3948" s="36" t="str">
        <f t="shared" si="305"/>
        <v>_23928</v>
      </c>
      <c r="C3948" s="36" t="s">
        <v>5899</v>
      </c>
      <c r="D3948" s="36" t="s">
        <v>5594</v>
      </c>
      <c r="E3948" s="36" t="str">
        <f t="shared" si="306"/>
        <v>_VCRES</v>
      </c>
      <c r="F3948" s="36" t="s">
        <v>5595</v>
      </c>
      <c r="G3948" s="36" t="s">
        <v>5596</v>
      </c>
      <c r="H3948" s="36" t="str">
        <f t="shared" si="307"/>
        <v>_VCRAC</v>
      </c>
      <c r="I3948" s="36" t="s">
        <v>5597</v>
      </c>
      <c r="J3948" s="36" t="s">
        <v>5890</v>
      </c>
      <c r="K3948" s="36" t="str">
        <f t="shared" si="308"/>
        <v>_NGITS</v>
      </c>
      <c r="L3948" s="36" t="s">
        <v>5891</v>
      </c>
      <c r="M3948" s="36" t="s">
        <v>5892</v>
      </c>
      <c r="N3948" s="36" t="str">
        <f t="shared" si="309"/>
        <v>_NGRES</v>
      </c>
      <c r="O3948" s="36" t="s">
        <v>5893</v>
      </c>
      <c r="P3948" s="36" t="s">
        <v>5894</v>
      </c>
      <c r="Q3948" s="36" t="s">
        <v>5895</v>
      </c>
    </row>
    <row r="3949" spans="1:17">
      <c r="A3949" s="36" t="s">
        <v>11997</v>
      </c>
      <c r="B3949" s="36" t="str">
        <f t="shared" si="305"/>
        <v>_23929</v>
      </c>
      <c r="C3949" s="36" t="s">
        <v>5900</v>
      </c>
      <c r="D3949" s="36" t="s">
        <v>5594</v>
      </c>
      <c r="E3949" s="36" t="str">
        <f t="shared" si="306"/>
        <v>_VCRES</v>
      </c>
      <c r="F3949" s="36" t="s">
        <v>5595</v>
      </c>
      <c r="G3949" s="36" t="s">
        <v>5596</v>
      </c>
      <c r="H3949" s="36" t="str">
        <f t="shared" si="307"/>
        <v>_VCRAC</v>
      </c>
      <c r="I3949" s="36" t="s">
        <v>5597</v>
      </c>
      <c r="J3949" s="36" t="s">
        <v>5890</v>
      </c>
      <c r="K3949" s="36" t="str">
        <f t="shared" si="308"/>
        <v>_NGITS</v>
      </c>
      <c r="L3949" s="36" t="s">
        <v>5891</v>
      </c>
      <c r="M3949" s="36" t="s">
        <v>5892</v>
      </c>
      <c r="N3949" s="36" t="str">
        <f t="shared" si="309"/>
        <v>_NGRES</v>
      </c>
      <c r="O3949" s="36" t="s">
        <v>5893</v>
      </c>
      <c r="P3949" s="36" t="s">
        <v>5894</v>
      </c>
      <c r="Q3949" s="36" t="s">
        <v>5895</v>
      </c>
    </row>
    <row r="3950" spans="1:17">
      <c r="A3950" s="36" t="s">
        <v>11998</v>
      </c>
      <c r="B3950" s="36" t="str">
        <f t="shared" si="305"/>
        <v>_23930</v>
      </c>
      <c r="C3950" s="36" t="s">
        <v>5901</v>
      </c>
      <c r="D3950" s="36" t="s">
        <v>5594</v>
      </c>
      <c r="E3950" s="36" t="str">
        <f t="shared" si="306"/>
        <v>_VCRES</v>
      </c>
      <c r="F3950" s="36" t="s">
        <v>5595</v>
      </c>
      <c r="G3950" s="36" t="s">
        <v>5596</v>
      </c>
      <c r="H3950" s="36" t="str">
        <f t="shared" si="307"/>
        <v>_VCRAC</v>
      </c>
      <c r="I3950" s="36" t="s">
        <v>5597</v>
      </c>
      <c r="J3950" s="36" t="s">
        <v>5890</v>
      </c>
      <c r="K3950" s="36" t="str">
        <f t="shared" si="308"/>
        <v>_NGITS</v>
      </c>
      <c r="L3950" s="36" t="s">
        <v>5891</v>
      </c>
      <c r="M3950" s="36" t="s">
        <v>5892</v>
      </c>
      <c r="N3950" s="36" t="str">
        <f t="shared" si="309"/>
        <v>_NGRES</v>
      </c>
      <c r="O3950" s="36" t="s">
        <v>5893</v>
      </c>
      <c r="P3950" s="36" t="s">
        <v>5894</v>
      </c>
      <c r="Q3950" s="36" t="s">
        <v>5895</v>
      </c>
    </row>
    <row r="3951" spans="1:17">
      <c r="A3951" s="36" t="s">
        <v>11999</v>
      </c>
      <c r="B3951" s="36" t="str">
        <f t="shared" si="305"/>
        <v>_23931</v>
      </c>
      <c r="C3951" s="36" t="s">
        <v>5902</v>
      </c>
      <c r="D3951" s="36" t="s">
        <v>5594</v>
      </c>
      <c r="E3951" s="36" t="str">
        <f t="shared" si="306"/>
        <v>_VCRES</v>
      </c>
      <c r="F3951" s="36" t="s">
        <v>5595</v>
      </c>
      <c r="G3951" s="36" t="s">
        <v>5596</v>
      </c>
      <c r="H3951" s="36" t="str">
        <f t="shared" si="307"/>
        <v>_VCRAC</v>
      </c>
      <c r="I3951" s="36" t="s">
        <v>5597</v>
      </c>
      <c r="J3951" s="36" t="s">
        <v>5890</v>
      </c>
      <c r="K3951" s="36" t="str">
        <f t="shared" si="308"/>
        <v>_NGITS</v>
      </c>
      <c r="L3951" s="36" t="s">
        <v>5891</v>
      </c>
      <c r="M3951" s="36" t="s">
        <v>5892</v>
      </c>
      <c r="N3951" s="36" t="str">
        <f t="shared" si="309"/>
        <v>_NGRES</v>
      </c>
      <c r="O3951" s="36" t="s">
        <v>5893</v>
      </c>
      <c r="P3951" s="36" t="s">
        <v>5894</v>
      </c>
      <c r="Q3951" s="36" t="s">
        <v>5895</v>
      </c>
    </row>
    <row r="3952" spans="1:17">
      <c r="A3952" s="36" t="s">
        <v>12000</v>
      </c>
      <c r="B3952" s="36" t="str">
        <f t="shared" si="305"/>
        <v>_23932</v>
      </c>
      <c r="C3952" s="36" t="s">
        <v>5903</v>
      </c>
      <c r="D3952" s="36" t="s">
        <v>5594</v>
      </c>
      <c r="E3952" s="36" t="str">
        <f t="shared" si="306"/>
        <v>_VCRES</v>
      </c>
      <c r="F3952" s="36" t="s">
        <v>5595</v>
      </c>
      <c r="G3952" s="36" t="s">
        <v>5596</v>
      </c>
      <c r="H3952" s="36" t="str">
        <f t="shared" si="307"/>
        <v>_VCRAC</v>
      </c>
      <c r="I3952" s="36" t="s">
        <v>5597</v>
      </c>
      <c r="J3952" s="36" t="s">
        <v>5890</v>
      </c>
      <c r="K3952" s="36" t="str">
        <f t="shared" si="308"/>
        <v>_NGITS</v>
      </c>
      <c r="L3952" s="36" t="s">
        <v>5891</v>
      </c>
      <c r="M3952" s="36" t="s">
        <v>5892</v>
      </c>
      <c r="N3952" s="36" t="str">
        <f t="shared" si="309"/>
        <v>_NGRES</v>
      </c>
      <c r="O3952" s="36" t="s">
        <v>5893</v>
      </c>
      <c r="P3952" s="36" t="s">
        <v>5894</v>
      </c>
      <c r="Q3952" s="36" t="s">
        <v>5895</v>
      </c>
    </row>
    <row r="3953" spans="1:17">
      <c r="A3953" s="36" t="s">
        <v>12001</v>
      </c>
      <c r="B3953" s="36" t="str">
        <f t="shared" si="305"/>
        <v>_23933</v>
      </c>
      <c r="C3953" s="36" t="s">
        <v>5904</v>
      </c>
      <c r="D3953" s="36" t="s">
        <v>5594</v>
      </c>
      <c r="E3953" s="36" t="str">
        <f t="shared" si="306"/>
        <v>_VCRES</v>
      </c>
      <c r="F3953" s="36" t="s">
        <v>5595</v>
      </c>
      <c r="G3953" s="36" t="s">
        <v>5596</v>
      </c>
      <c r="H3953" s="36" t="str">
        <f t="shared" si="307"/>
        <v>_VCRAC</v>
      </c>
      <c r="I3953" s="36" t="s">
        <v>5597</v>
      </c>
      <c r="J3953" s="36" t="s">
        <v>5890</v>
      </c>
      <c r="K3953" s="36" t="str">
        <f t="shared" si="308"/>
        <v>_NGITS</v>
      </c>
      <c r="L3953" s="36" t="s">
        <v>5891</v>
      </c>
      <c r="M3953" s="36" t="s">
        <v>5892</v>
      </c>
      <c r="N3953" s="36" t="str">
        <f t="shared" si="309"/>
        <v>_NGRES</v>
      </c>
      <c r="O3953" s="36" t="s">
        <v>5893</v>
      </c>
      <c r="P3953" s="36" t="s">
        <v>5894</v>
      </c>
      <c r="Q3953" s="36" t="s">
        <v>5895</v>
      </c>
    </row>
    <row r="3954" spans="1:17">
      <c r="A3954" s="36" t="s">
        <v>12002</v>
      </c>
      <c r="B3954" s="36" t="str">
        <f t="shared" si="305"/>
        <v>_24885</v>
      </c>
      <c r="C3954" s="36" t="s">
        <v>12003</v>
      </c>
      <c r="D3954" s="36" t="s">
        <v>5594</v>
      </c>
      <c r="E3954" s="36" t="str">
        <f t="shared" si="306"/>
        <v>_VCRES</v>
      </c>
      <c r="F3954" s="36" t="s">
        <v>5595</v>
      </c>
      <c r="G3954" s="36" t="s">
        <v>5596</v>
      </c>
      <c r="H3954" s="36" t="str">
        <f t="shared" si="307"/>
        <v>_VCRAC</v>
      </c>
      <c r="I3954" s="36" t="s">
        <v>5597</v>
      </c>
      <c r="J3954" s="36" t="s">
        <v>5890</v>
      </c>
      <c r="K3954" s="36" t="str">
        <f t="shared" si="308"/>
        <v>_NGITS</v>
      </c>
      <c r="L3954" s="36" t="s">
        <v>5891</v>
      </c>
      <c r="M3954" s="36" t="s">
        <v>5892</v>
      </c>
      <c r="N3954" s="36" t="str">
        <f t="shared" si="309"/>
        <v>_NGRES</v>
      </c>
      <c r="O3954" s="36" t="s">
        <v>5893</v>
      </c>
      <c r="P3954" s="36" t="s">
        <v>5894</v>
      </c>
      <c r="Q3954" s="36" t="s">
        <v>5895</v>
      </c>
    </row>
    <row r="3955" spans="1:17">
      <c r="A3955" s="36" t="s">
        <v>12004</v>
      </c>
      <c r="B3955" s="36" t="str">
        <f t="shared" si="305"/>
        <v>_23935</v>
      </c>
      <c r="C3955" s="36" t="s">
        <v>5909</v>
      </c>
      <c r="D3955" s="36" t="s">
        <v>5594</v>
      </c>
      <c r="E3955" s="36" t="str">
        <f t="shared" si="306"/>
        <v>_VCRES</v>
      </c>
      <c r="F3955" s="36" t="s">
        <v>5595</v>
      </c>
      <c r="G3955" s="36" t="s">
        <v>5596</v>
      </c>
      <c r="H3955" s="36" t="str">
        <f t="shared" si="307"/>
        <v>_VCRAC</v>
      </c>
      <c r="I3955" s="36" t="s">
        <v>5597</v>
      </c>
      <c r="J3955" s="36" t="s">
        <v>5890</v>
      </c>
      <c r="K3955" s="36" t="str">
        <f t="shared" si="308"/>
        <v>_NGITS</v>
      </c>
      <c r="L3955" s="36" t="s">
        <v>5891</v>
      </c>
      <c r="M3955" s="36" t="s">
        <v>5905</v>
      </c>
      <c r="N3955" s="36" t="str">
        <f t="shared" si="309"/>
        <v>_NGTTR</v>
      </c>
      <c r="O3955" s="36" t="s">
        <v>5906</v>
      </c>
      <c r="P3955" s="36" t="s">
        <v>5907</v>
      </c>
      <c r="Q3955" s="36" t="s">
        <v>5908</v>
      </c>
    </row>
    <row r="3956" spans="1:17">
      <c r="A3956" s="36" t="s">
        <v>12005</v>
      </c>
      <c r="B3956" s="36" t="str">
        <f t="shared" si="305"/>
        <v>_24003</v>
      </c>
      <c r="C3956" s="36" t="s">
        <v>5916</v>
      </c>
      <c r="D3956" s="36" t="s">
        <v>5594</v>
      </c>
      <c r="E3956" s="36" t="str">
        <f t="shared" si="306"/>
        <v>_VCRES</v>
      </c>
      <c r="F3956" s="36" t="s">
        <v>5595</v>
      </c>
      <c r="G3956" s="36" t="s">
        <v>5596</v>
      </c>
      <c r="H3956" s="36" t="str">
        <f t="shared" si="307"/>
        <v>_VCRAC</v>
      </c>
      <c r="I3956" s="36" t="s">
        <v>5597</v>
      </c>
      <c r="J3956" s="36" t="s">
        <v>5910</v>
      </c>
      <c r="K3956" s="36" t="str">
        <f t="shared" si="308"/>
        <v>_NHEDR</v>
      </c>
      <c r="L3956" s="36" t="s">
        <v>5911</v>
      </c>
      <c r="M3956" s="36" t="s">
        <v>5912</v>
      </c>
      <c r="N3956" s="36" t="str">
        <f t="shared" si="309"/>
        <v>_NHCBE</v>
      </c>
      <c r="O3956" s="36" t="s">
        <v>5913</v>
      </c>
      <c r="P3956" s="36" t="s">
        <v>5914</v>
      </c>
      <c r="Q3956" s="36" t="s">
        <v>5915</v>
      </c>
    </row>
    <row r="3957" spans="1:17">
      <c r="A3957" s="36" t="s">
        <v>12006</v>
      </c>
      <c r="B3957" s="36" t="str">
        <f t="shared" si="305"/>
        <v>_24006</v>
      </c>
      <c r="C3957" s="36" t="s">
        <v>5917</v>
      </c>
      <c r="D3957" s="36" t="s">
        <v>5594</v>
      </c>
      <c r="E3957" s="36" t="str">
        <f t="shared" si="306"/>
        <v>_VCRES</v>
      </c>
      <c r="F3957" s="36" t="s">
        <v>5595</v>
      </c>
      <c r="G3957" s="36" t="s">
        <v>5596</v>
      </c>
      <c r="H3957" s="36" t="str">
        <f t="shared" si="307"/>
        <v>_VCRAC</v>
      </c>
      <c r="I3957" s="36" t="s">
        <v>5597</v>
      </c>
      <c r="J3957" s="36" t="s">
        <v>5910</v>
      </c>
      <c r="K3957" s="36" t="str">
        <f t="shared" si="308"/>
        <v>_NHEDR</v>
      </c>
      <c r="L3957" s="36" t="s">
        <v>5911</v>
      </c>
      <c r="M3957" s="36" t="s">
        <v>5912</v>
      </c>
      <c r="N3957" s="36" t="str">
        <f t="shared" si="309"/>
        <v>_NHCBE</v>
      </c>
      <c r="O3957" s="36" t="s">
        <v>5913</v>
      </c>
      <c r="P3957" s="36" t="s">
        <v>5914</v>
      </c>
      <c r="Q3957" s="36" t="s">
        <v>5915</v>
      </c>
    </row>
    <row r="3958" spans="1:17">
      <c r="A3958" s="36" t="s">
        <v>12007</v>
      </c>
      <c r="B3958" s="36" t="str">
        <f t="shared" si="305"/>
        <v>_24008</v>
      </c>
      <c r="C3958" s="36" t="s">
        <v>5918</v>
      </c>
      <c r="D3958" s="36" t="s">
        <v>5594</v>
      </c>
      <c r="E3958" s="36" t="str">
        <f t="shared" si="306"/>
        <v>_VCRES</v>
      </c>
      <c r="F3958" s="36" t="s">
        <v>5595</v>
      </c>
      <c r="G3958" s="36" t="s">
        <v>5596</v>
      </c>
      <c r="H3958" s="36" t="str">
        <f t="shared" si="307"/>
        <v>_VCRAC</v>
      </c>
      <c r="I3958" s="36" t="s">
        <v>5597</v>
      </c>
      <c r="J3958" s="36" t="s">
        <v>5910</v>
      </c>
      <c r="K3958" s="36" t="str">
        <f t="shared" si="308"/>
        <v>_NHEDR</v>
      </c>
      <c r="L3958" s="36" t="s">
        <v>5911</v>
      </c>
      <c r="M3958" s="36" t="s">
        <v>5912</v>
      </c>
      <c r="N3958" s="36" t="str">
        <f t="shared" si="309"/>
        <v>_NHCBE</v>
      </c>
      <c r="O3958" s="36" t="s">
        <v>5913</v>
      </c>
      <c r="P3958" s="36" t="s">
        <v>5914</v>
      </c>
      <c r="Q3958" s="36" t="s">
        <v>5915</v>
      </c>
    </row>
    <row r="3959" spans="1:17">
      <c r="A3959" s="36" t="s">
        <v>12008</v>
      </c>
      <c r="B3959" s="36" t="str">
        <f t="shared" si="305"/>
        <v>_23955</v>
      </c>
      <c r="C3959" s="36" t="s">
        <v>5923</v>
      </c>
      <c r="D3959" s="36" t="s">
        <v>5594</v>
      </c>
      <c r="E3959" s="36" t="str">
        <f t="shared" si="306"/>
        <v>_VCRES</v>
      </c>
      <c r="F3959" s="36" t="s">
        <v>5595</v>
      </c>
      <c r="G3959" s="36" t="s">
        <v>5596</v>
      </c>
      <c r="H3959" s="36" t="str">
        <f t="shared" si="307"/>
        <v>_VCRAC</v>
      </c>
      <c r="I3959" s="36" t="s">
        <v>5597</v>
      </c>
      <c r="J3959" s="36" t="s">
        <v>5910</v>
      </c>
      <c r="K3959" s="36" t="str">
        <f t="shared" si="308"/>
        <v>_NHEDR</v>
      </c>
      <c r="L3959" s="36" t="s">
        <v>5911</v>
      </c>
      <c r="M3959" s="36" t="s">
        <v>5919</v>
      </c>
      <c r="N3959" s="36" t="str">
        <f t="shared" si="309"/>
        <v>_NHED5</v>
      </c>
      <c r="O3959" s="36" t="s">
        <v>5920</v>
      </c>
      <c r="P3959" s="36" t="s">
        <v>5921</v>
      </c>
      <c r="Q3959" s="36" t="s">
        <v>5922</v>
      </c>
    </row>
    <row r="3960" spans="1:17">
      <c r="A3960" s="36" t="s">
        <v>12009</v>
      </c>
      <c r="B3960" s="36" t="str">
        <f t="shared" si="305"/>
        <v>_24180</v>
      </c>
      <c r="C3960" s="36" t="s">
        <v>5937</v>
      </c>
      <c r="D3960" s="36" t="s">
        <v>5594</v>
      </c>
      <c r="E3960" s="36" t="str">
        <f t="shared" si="306"/>
        <v>_VCRES</v>
      </c>
      <c r="F3960" s="36" t="s">
        <v>5595</v>
      </c>
      <c r="G3960" s="36" t="s">
        <v>5596</v>
      </c>
      <c r="H3960" s="36" t="str">
        <f t="shared" si="307"/>
        <v>_VCRAC</v>
      </c>
      <c r="I3960" s="36" t="s">
        <v>5597</v>
      </c>
      <c r="J3960" s="36" t="s">
        <v>5931</v>
      </c>
      <c r="K3960" s="36" t="str">
        <f t="shared" si="308"/>
        <v>_NPRAL</v>
      </c>
      <c r="L3960" s="36" t="s">
        <v>5932</v>
      </c>
      <c r="M3960" s="36" t="s">
        <v>5933</v>
      </c>
      <c r="N3960" s="36" t="str">
        <f t="shared" si="309"/>
        <v>_NPRA5</v>
      </c>
      <c r="O3960" s="36" t="s">
        <v>5934</v>
      </c>
      <c r="P3960" s="36" t="s">
        <v>5935</v>
      </c>
      <c r="Q3960" s="36" t="s">
        <v>5936</v>
      </c>
    </row>
    <row r="3961" spans="1:17">
      <c r="A3961" s="36" t="s">
        <v>12010</v>
      </c>
      <c r="B3961" s="36" t="str">
        <f t="shared" si="305"/>
        <v>_24182</v>
      </c>
      <c r="C3961" s="36" t="s">
        <v>5938</v>
      </c>
      <c r="D3961" s="36" t="s">
        <v>5594</v>
      </c>
      <c r="E3961" s="36" t="str">
        <f t="shared" si="306"/>
        <v>_VCRES</v>
      </c>
      <c r="F3961" s="36" t="s">
        <v>5595</v>
      </c>
      <c r="G3961" s="36" t="s">
        <v>5596</v>
      </c>
      <c r="H3961" s="36" t="str">
        <f t="shared" si="307"/>
        <v>_VCRAC</v>
      </c>
      <c r="I3961" s="36" t="s">
        <v>5597</v>
      </c>
      <c r="J3961" s="36" t="s">
        <v>5931</v>
      </c>
      <c r="K3961" s="36" t="str">
        <f t="shared" si="308"/>
        <v>_NPRAL</v>
      </c>
      <c r="L3961" s="36" t="s">
        <v>5932</v>
      </c>
      <c r="M3961" s="36" t="s">
        <v>5933</v>
      </c>
      <c r="N3961" s="36" t="str">
        <f t="shared" si="309"/>
        <v>_NPRA5</v>
      </c>
      <c r="O3961" s="36" t="s">
        <v>5934</v>
      </c>
      <c r="P3961" s="36" t="s">
        <v>5935</v>
      </c>
      <c r="Q3961" s="36" t="s">
        <v>5936</v>
      </c>
    </row>
    <row r="3962" spans="1:17">
      <c r="A3962" s="36" t="s">
        <v>12011</v>
      </c>
      <c r="B3962" s="36" t="str">
        <f t="shared" si="305"/>
        <v>_24197</v>
      </c>
      <c r="C3962" s="36" t="s">
        <v>5943</v>
      </c>
      <c r="D3962" s="36" t="s">
        <v>5594</v>
      </c>
      <c r="E3962" s="36" t="str">
        <f t="shared" si="306"/>
        <v>_VCRES</v>
      </c>
      <c r="F3962" s="36" t="s">
        <v>5595</v>
      </c>
      <c r="G3962" s="36" t="s">
        <v>5596</v>
      </c>
      <c r="H3962" s="36" t="str">
        <f t="shared" si="307"/>
        <v>_VCRAC</v>
      </c>
      <c r="I3962" s="36" t="s">
        <v>5597</v>
      </c>
      <c r="J3962" s="36" t="s">
        <v>5931</v>
      </c>
      <c r="K3962" s="36" t="str">
        <f t="shared" si="308"/>
        <v>_NPRAL</v>
      </c>
      <c r="L3962" s="36" t="s">
        <v>5932</v>
      </c>
      <c r="M3962" s="36" t="s">
        <v>5939</v>
      </c>
      <c r="N3962" s="36" t="str">
        <f t="shared" si="309"/>
        <v>_NPRES</v>
      </c>
      <c r="O3962" s="36" t="s">
        <v>5940</v>
      </c>
      <c r="P3962" s="36" t="s">
        <v>5941</v>
      </c>
      <c r="Q3962" s="36" t="s">
        <v>5942</v>
      </c>
    </row>
    <row r="3963" spans="1:17">
      <c r="A3963" s="36" t="s">
        <v>12012</v>
      </c>
      <c r="B3963" s="36" t="str">
        <f t="shared" si="305"/>
        <v>_24198</v>
      </c>
      <c r="C3963" s="36" t="s">
        <v>5944</v>
      </c>
      <c r="D3963" s="36" t="s">
        <v>5594</v>
      </c>
      <c r="E3963" s="36" t="str">
        <f t="shared" si="306"/>
        <v>_VCRES</v>
      </c>
      <c r="F3963" s="36" t="s">
        <v>5595</v>
      </c>
      <c r="G3963" s="36" t="s">
        <v>5596</v>
      </c>
      <c r="H3963" s="36" t="str">
        <f t="shared" si="307"/>
        <v>_VCRAC</v>
      </c>
      <c r="I3963" s="36" t="s">
        <v>5597</v>
      </c>
      <c r="J3963" s="36" t="s">
        <v>5931</v>
      </c>
      <c r="K3963" s="36" t="str">
        <f t="shared" si="308"/>
        <v>_NPRAL</v>
      </c>
      <c r="L3963" s="36" t="s">
        <v>5932</v>
      </c>
      <c r="M3963" s="36" t="s">
        <v>5939</v>
      </c>
      <c r="N3963" s="36" t="str">
        <f t="shared" si="309"/>
        <v>_NPRES</v>
      </c>
      <c r="O3963" s="36" t="s">
        <v>5940</v>
      </c>
      <c r="P3963" s="36" t="s">
        <v>5941</v>
      </c>
      <c r="Q3963" s="36" t="s">
        <v>5942</v>
      </c>
    </row>
    <row r="3964" spans="1:17">
      <c r="A3964" s="36" t="s">
        <v>12013</v>
      </c>
      <c r="B3964" s="36" t="str">
        <f t="shared" si="305"/>
        <v>_24240</v>
      </c>
      <c r="C3964" s="36" t="s">
        <v>5951</v>
      </c>
      <c r="D3964" s="36" t="s">
        <v>5594</v>
      </c>
      <c r="E3964" s="36" t="str">
        <f t="shared" si="306"/>
        <v>_VCRES</v>
      </c>
      <c r="F3964" s="36" t="s">
        <v>5595</v>
      </c>
      <c r="G3964" s="36" t="s">
        <v>5596</v>
      </c>
      <c r="H3964" s="36" t="str">
        <f t="shared" si="307"/>
        <v>_VCRAC</v>
      </c>
      <c r="I3964" s="36" t="s">
        <v>5597</v>
      </c>
      <c r="J3964" s="36" t="s">
        <v>5945</v>
      </c>
      <c r="K3964" s="36" t="str">
        <f t="shared" si="308"/>
        <v>_NRTAC</v>
      </c>
      <c r="L3964" s="36" t="s">
        <v>5946</v>
      </c>
      <c r="M3964" s="36" t="s">
        <v>5947</v>
      </c>
      <c r="N3964" s="36" t="str">
        <f t="shared" si="309"/>
        <v>_NRTA5</v>
      </c>
      <c r="O3964" s="36" t="s">
        <v>5948</v>
      </c>
      <c r="P3964" s="36" t="s">
        <v>5949</v>
      </c>
      <c r="Q3964" s="36" t="s">
        <v>5950</v>
      </c>
    </row>
    <row r="3965" spans="1:17">
      <c r="A3965" s="36" t="s">
        <v>12014</v>
      </c>
      <c r="B3965" s="36" t="str">
        <f t="shared" si="305"/>
        <v>_24241</v>
      </c>
      <c r="C3965" s="36" t="s">
        <v>5952</v>
      </c>
      <c r="D3965" s="36" t="s">
        <v>5594</v>
      </c>
      <c r="E3965" s="36" t="str">
        <f t="shared" si="306"/>
        <v>_VCRES</v>
      </c>
      <c r="F3965" s="36" t="s">
        <v>5595</v>
      </c>
      <c r="G3965" s="36" t="s">
        <v>5596</v>
      </c>
      <c r="H3965" s="36" t="str">
        <f t="shared" si="307"/>
        <v>_VCRAC</v>
      </c>
      <c r="I3965" s="36" t="s">
        <v>5597</v>
      </c>
      <c r="J3965" s="36" t="s">
        <v>5945</v>
      </c>
      <c r="K3965" s="36" t="str">
        <f t="shared" si="308"/>
        <v>_NRTAC</v>
      </c>
      <c r="L3965" s="36" t="s">
        <v>5946</v>
      </c>
      <c r="M3965" s="36" t="s">
        <v>5947</v>
      </c>
      <c r="N3965" s="36" t="str">
        <f t="shared" si="309"/>
        <v>_NRTA5</v>
      </c>
      <c r="O3965" s="36" t="s">
        <v>5948</v>
      </c>
      <c r="P3965" s="36" t="s">
        <v>5949</v>
      </c>
      <c r="Q3965" s="36" t="s">
        <v>5950</v>
      </c>
    </row>
    <row r="3966" spans="1:17">
      <c r="A3966" s="36" t="s">
        <v>12015</v>
      </c>
      <c r="B3966" s="36" t="str">
        <f t="shared" si="305"/>
        <v>_24255</v>
      </c>
      <c r="C3966" s="36" t="s">
        <v>5959</v>
      </c>
      <c r="D3966" s="36" t="s">
        <v>5594</v>
      </c>
      <c r="E3966" s="36" t="str">
        <f t="shared" si="306"/>
        <v>_VCRES</v>
      </c>
      <c r="F3966" s="36" t="s">
        <v>5595</v>
      </c>
      <c r="G3966" s="36" t="s">
        <v>5596</v>
      </c>
      <c r="H3966" s="36" t="str">
        <f t="shared" si="307"/>
        <v>_VCRAC</v>
      </c>
      <c r="I3966" s="36" t="s">
        <v>5597</v>
      </c>
      <c r="J3966" s="36" t="s">
        <v>5953</v>
      </c>
      <c r="K3966" s="36" t="str">
        <f t="shared" si="308"/>
        <v>_NSARF</v>
      </c>
      <c r="L3966" s="36" t="s">
        <v>5954</v>
      </c>
      <c r="M3966" s="36" t="s">
        <v>5955</v>
      </c>
      <c r="N3966" s="36" t="str">
        <f t="shared" si="309"/>
        <v>_NSAR5</v>
      </c>
      <c r="O3966" s="36" t="s">
        <v>5956</v>
      </c>
      <c r="P3966" s="36" t="s">
        <v>5957</v>
      </c>
      <c r="Q3966" s="36" t="s">
        <v>5958</v>
      </c>
    </row>
    <row r="3967" spans="1:17">
      <c r="A3967" s="36" t="s">
        <v>12016</v>
      </c>
      <c r="B3967" s="36" t="str">
        <f t="shared" si="305"/>
        <v>_24256</v>
      </c>
      <c r="C3967" s="36" t="s">
        <v>5960</v>
      </c>
      <c r="D3967" s="36" t="s">
        <v>5594</v>
      </c>
      <c r="E3967" s="36" t="str">
        <f t="shared" si="306"/>
        <v>_VCRES</v>
      </c>
      <c r="F3967" s="36" t="s">
        <v>5595</v>
      </c>
      <c r="G3967" s="36" t="s">
        <v>5596</v>
      </c>
      <c r="H3967" s="36" t="str">
        <f t="shared" si="307"/>
        <v>_VCRAC</v>
      </c>
      <c r="I3967" s="36" t="s">
        <v>5597</v>
      </c>
      <c r="J3967" s="36" t="s">
        <v>5953</v>
      </c>
      <c r="K3967" s="36" t="str">
        <f t="shared" si="308"/>
        <v>_NSARF</v>
      </c>
      <c r="L3967" s="36" t="s">
        <v>5954</v>
      </c>
      <c r="M3967" s="36" t="s">
        <v>5955</v>
      </c>
      <c r="N3967" s="36" t="str">
        <f t="shared" si="309"/>
        <v>_NSAR5</v>
      </c>
      <c r="O3967" s="36" t="s">
        <v>5956</v>
      </c>
      <c r="P3967" s="36" t="s">
        <v>5957</v>
      </c>
      <c r="Q3967" s="36" t="s">
        <v>5958</v>
      </c>
    </row>
    <row r="3968" spans="1:17">
      <c r="A3968" s="36" t="s">
        <v>12017</v>
      </c>
      <c r="B3968" s="36" t="str">
        <f t="shared" si="305"/>
        <v>_24258</v>
      </c>
      <c r="C3968" s="36" t="s">
        <v>5961</v>
      </c>
      <c r="D3968" s="36" t="s">
        <v>5594</v>
      </c>
      <c r="E3968" s="36" t="str">
        <f t="shared" si="306"/>
        <v>_VCRES</v>
      </c>
      <c r="F3968" s="36" t="s">
        <v>5595</v>
      </c>
      <c r="G3968" s="36" t="s">
        <v>5596</v>
      </c>
      <c r="H3968" s="36" t="str">
        <f t="shared" si="307"/>
        <v>_VCRAC</v>
      </c>
      <c r="I3968" s="36" t="s">
        <v>5597</v>
      </c>
      <c r="J3968" s="36" t="s">
        <v>5953</v>
      </c>
      <c r="K3968" s="36" t="str">
        <f t="shared" si="308"/>
        <v>_NSARF</v>
      </c>
      <c r="L3968" s="36" t="s">
        <v>5954</v>
      </c>
      <c r="M3968" s="36" t="s">
        <v>5955</v>
      </c>
      <c r="N3968" s="36" t="str">
        <f t="shared" si="309"/>
        <v>_NSAR5</v>
      </c>
      <c r="O3968" s="36" t="s">
        <v>5956</v>
      </c>
      <c r="P3968" s="36" t="s">
        <v>5957</v>
      </c>
      <c r="Q3968" s="36" t="s">
        <v>5958</v>
      </c>
    </row>
    <row r="3969" spans="1:17">
      <c r="A3969" s="36" t="s">
        <v>12018</v>
      </c>
      <c r="B3969" s="36" t="str">
        <f t="shared" si="305"/>
        <v>_24285</v>
      </c>
      <c r="C3969" s="36" t="s">
        <v>5966</v>
      </c>
      <c r="D3969" s="36" t="s">
        <v>5594</v>
      </c>
      <c r="E3969" s="36" t="str">
        <f t="shared" si="306"/>
        <v>_VCRES</v>
      </c>
      <c r="F3969" s="36" t="s">
        <v>5595</v>
      </c>
      <c r="G3969" s="36" t="s">
        <v>5596</v>
      </c>
      <c r="H3969" s="36" t="str">
        <f t="shared" si="307"/>
        <v>_VCRAC</v>
      </c>
      <c r="I3969" s="36" t="s">
        <v>5597</v>
      </c>
      <c r="J3969" s="36" t="s">
        <v>5953</v>
      </c>
      <c r="K3969" s="36" t="str">
        <f t="shared" si="308"/>
        <v>_NSARF</v>
      </c>
      <c r="L3969" s="36" t="s">
        <v>5954</v>
      </c>
      <c r="M3969" s="36" t="s">
        <v>5962</v>
      </c>
      <c r="N3969" s="36" t="str">
        <f t="shared" si="309"/>
        <v>_NSPUB</v>
      </c>
      <c r="O3969" s="36" t="s">
        <v>5963</v>
      </c>
      <c r="P3969" s="36" t="s">
        <v>5964</v>
      </c>
      <c r="Q3969" s="36" t="s">
        <v>5965</v>
      </c>
    </row>
    <row r="3970" spans="1:17">
      <c r="A3970" s="36" t="s">
        <v>12019</v>
      </c>
      <c r="B3970" s="36" t="str">
        <f t="shared" si="305"/>
        <v>_24286</v>
      </c>
      <c r="C3970" s="36" t="s">
        <v>5967</v>
      </c>
      <c r="D3970" s="36" t="s">
        <v>5594</v>
      </c>
      <c r="E3970" s="36" t="str">
        <f t="shared" si="306"/>
        <v>_VCRES</v>
      </c>
      <c r="F3970" s="36" t="s">
        <v>5595</v>
      </c>
      <c r="G3970" s="36" t="s">
        <v>5596</v>
      </c>
      <c r="H3970" s="36" t="str">
        <f t="shared" si="307"/>
        <v>_VCRAC</v>
      </c>
      <c r="I3970" s="36" t="s">
        <v>5597</v>
      </c>
      <c r="J3970" s="36" t="s">
        <v>5953</v>
      </c>
      <c r="K3970" s="36" t="str">
        <f t="shared" si="308"/>
        <v>_NSARF</v>
      </c>
      <c r="L3970" s="36" t="s">
        <v>5954</v>
      </c>
      <c r="M3970" s="36" t="s">
        <v>5962</v>
      </c>
      <c r="N3970" s="36" t="str">
        <f t="shared" si="309"/>
        <v>_NSPUB</v>
      </c>
      <c r="O3970" s="36" t="s">
        <v>5963</v>
      </c>
      <c r="P3970" s="36" t="s">
        <v>5964</v>
      </c>
      <c r="Q3970" s="36" t="s">
        <v>5965</v>
      </c>
    </row>
    <row r="3971" spans="1:17">
      <c r="A3971" s="36" t="s">
        <v>12020</v>
      </c>
      <c r="B3971" s="36" t="str">
        <f t="shared" si="305"/>
        <v>_24315</v>
      </c>
      <c r="C3971" s="36" t="s">
        <v>5974</v>
      </c>
      <c r="D3971" s="36" t="s">
        <v>5594</v>
      </c>
      <c r="E3971" s="36" t="str">
        <f t="shared" si="306"/>
        <v>_VCRES</v>
      </c>
      <c r="F3971" s="36" t="s">
        <v>5595</v>
      </c>
      <c r="G3971" s="36" t="s">
        <v>5596</v>
      </c>
      <c r="H3971" s="36" t="str">
        <f t="shared" si="307"/>
        <v>_VCRAC</v>
      </c>
      <c r="I3971" s="36" t="s">
        <v>5597</v>
      </c>
      <c r="J3971" s="36" t="s">
        <v>5968</v>
      </c>
      <c r="K3971" s="36" t="str">
        <f t="shared" si="308"/>
        <v>_NUIGS</v>
      </c>
      <c r="L3971" s="36" t="s">
        <v>5969</v>
      </c>
      <c r="M3971" s="36" t="s">
        <v>5970</v>
      </c>
      <c r="N3971" s="36" t="str">
        <f t="shared" si="309"/>
        <v>_NUADM</v>
      </c>
      <c r="O3971" s="36" t="s">
        <v>5971</v>
      </c>
      <c r="P3971" s="36" t="s">
        <v>5972</v>
      </c>
      <c r="Q3971" s="36" t="s">
        <v>5973</v>
      </c>
    </row>
    <row r="3972" spans="1:17">
      <c r="A3972" s="36" t="s">
        <v>12021</v>
      </c>
      <c r="B3972" s="36" t="str">
        <f t="shared" ref="B3972:B4035" si="310">"_"&amp;A3972</f>
        <v>_24316</v>
      </c>
      <c r="C3972" s="36" t="s">
        <v>5975</v>
      </c>
      <c r="D3972" s="36" t="s">
        <v>5594</v>
      </c>
      <c r="E3972" s="36" t="str">
        <f t="shared" ref="E3972:E4035" si="311">"_"&amp;D3972</f>
        <v>_VCRES</v>
      </c>
      <c r="F3972" s="36" t="s">
        <v>5595</v>
      </c>
      <c r="G3972" s="36" t="s">
        <v>5596</v>
      </c>
      <c r="H3972" s="36" t="str">
        <f t="shared" ref="H3972:H4035" si="312">"_"&amp;G3972</f>
        <v>_VCRAC</v>
      </c>
      <c r="I3972" s="36" t="s">
        <v>5597</v>
      </c>
      <c r="J3972" s="36" t="s">
        <v>5968</v>
      </c>
      <c r="K3972" s="36" t="str">
        <f t="shared" ref="K3972:K4035" si="313">"_"&amp;J3972</f>
        <v>_NUIGS</v>
      </c>
      <c r="L3972" s="36" t="s">
        <v>5969</v>
      </c>
      <c r="M3972" s="36" t="s">
        <v>5970</v>
      </c>
      <c r="N3972" s="36" t="str">
        <f t="shared" ref="N3972:N4035" si="314">"_"&amp;M3972</f>
        <v>_NUADM</v>
      </c>
      <c r="O3972" s="36" t="s">
        <v>5971</v>
      </c>
      <c r="P3972" s="36" t="s">
        <v>5972</v>
      </c>
      <c r="Q3972" s="36" t="s">
        <v>5973</v>
      </c>
    </row>
    <row r="3973" spans="1:17">
      <c r="A3973" s="36" t="s">
        <v>12022</v>
      </c>
      <c r="B3973" s="36" t="str">
        <f t="shared" si="310"/>
        <v>_24319</v>
      </c>
      <c r="C3973" s="36" t="s">
        <v>5976</v>
      </c>
      <c r="D3973" s="36" t="s">
        <v>5594</v>
      </c>
      <c r="E3973" s="36" t="str">
        <f t="shared" si="311"/>
        <v>_VCRES</v>
      </c>
      <c r="F3973" s="36" t="s">
        <v>5595</v>
      </c>
      <c r="G3973" s="36" t="s">
        <v>5596</v>
      </c>
      <c r="H3973" s="36" t="str">
        <f t="shared" si="312"/>
        <v>_VCRAC</v>
      </c>
      <c r="I3973" s="36" t="s">
        <v>5597</v>
      </c>
      <c r="J3973" s="36" t="s">
        <v>5968</v>
      </c>
      <c r="K3973" s="36" t="str">
        <f t="shared" si="313"/>
        <v>_NUIGS</v>
      </c>
      <c r="L3973" s="36" t="s">
        <v>5969</v>
      </c>
      <c r="M3973" s="36" t="s">
        <v>5970</v>
      </c>
      <c r="N3973" s="36" t="str">
        <f t="shared" si="314"/>
        <v>_NUADM</v>
      </c>
      <c r="O3973" s="36" t="s">
        <v>5971</v>
      </c>
      <c r="P3973" s="36" t="s">
        <v>5972</v>
      </c>
      <c r="Q3973" s="36" t="s">
        <v>5973</v>
      </c>
    </row>
    <row r="3974" spans="1:17">
      <c r="A3974" s="36" t="s">
        <v>12023</v>
      </c>
      <c r="B3974" s="36" t="str">
        <f t="shared" si="310"/>
        <v>_24320</v>
      </c>
      <c r="C3974" s="36" t="s">
        <v>5977</v>
      </c>
      <c r="D3974" s="36" t="s">
        <v>5594</v>
      </c>
      <c r="E3974" s="36" t="str">
        <f t="shared" si="311"/>
        <v>_VCRES</v>
      </c>
      <c r="F3974" s="36" t="s">
        <v>5595</v>
      </c>
      <c r="G3974" s="36" t="s">
        <v>5596</v>
      </c>
      <c r="H3974" s="36" t="str">
        <f t="shared" si="312"/>
        <v>_VCRAC</v>
      </c>
      <c r="I3974" s="36" t="s">
        <v>5597</v>
      </c>
      <c r="J3974" s="36" t="s">
        <v>5968</v>
      </c>
      <c r="K3974" s="36" t="str">
        <f t="shared" si="313"/>
        <v>_NUIGS</v>
      </c>
      <c r="L3974" s="36" t="s">
        <v>5969</v>
      </c>
      <c r="M3974" s="36" t="s">
        <v>5970</v>
      </c>
      <c r="N3974" s="36" t="str">
        <f t="shared" si="314"/>
        <v>_NUADM</v>
      </c>
      <c r="O3974" s="36" t="s">
        <v>5971</v>
      </c>
      <c r="P3974" s="36" t="s">
        <v>5972</v>
      </c>
      <c r="Q3974" s="36" t="s">
        <v>5973</v>
      </c>
    </row>
    <row r="3975" spans="1:17">
      <c r="A3975" s="36" t="s">
        <v>12024</v>
      </c>
      <c r="B3975" s="36" t="str">
        <f t="shared" si="310"/>
        <v>_24321</v>
      </c>
      <c r="C3975" s="36" t="s">
        <v>5978</v>
      </c>
      <c r="D3975" s="36" t="s">
        <v>5594</v>
      </c>
      <c r="E3975" s="36" t="str">
        <f t="shared" si="311"/>
        <v>_VCRES</v>
      </c>
      <c r="F3975" s="36" t="s">
        <v>5595</v>
      </c>
      <c r="G3975" s="36" t="s">
        <v>5596</v>
      </c>
      <c r="H3975" s="36" t="str">
        <f t="shared" si="312"/>
        <v>_VCRAC</v>
      </c>
      <c r="I3975" s="36" t="s">
        <v>5597</v>
      </c>
      <c r="J3975" s="36" t="s">
        <v>5968</v>
      </c>
      <c r="K3975" s="36" t="str">
        <f t="shared" si="313"/>
        <v>_NUIGS</v>
      </c>
      <c r="L3975" s="36" t="s">
        <v>5969</v>
      </c>
      <c r="M3975" s="36" t="s">
        <v>5970</v>
      </c>
      <c r="N3975" s="36" t="str">
        <f t="shared" si="314"/>
        <v>_NUADM</v>
      </c>
      <c r="O3975" s="36" t="s">
        <v>5971</v>
      </c>
      <c r="P3975" s="36" t="s">
        <v>5972</v>
      </c>
      <c r="Q3975" s="36" t="s">
        <v>5973</v>
      </c>
    </row>
    <row r="3976" spans="1:17">
      <c r="A3976" s="36" t="s">
        <v>12025</v>
      </c>
      <c r="B3976" s="36" t="str">
        <f t="shared" si="310"/>
        <v>_24322</v>
      </c>
      <c r="C3976" s="36" t="s">
        <v>5979</v>
      </c>
      <c r="D3976" s="36" t="s">
        <v>5594</v>
      </c>
      <c r="E3976" s="36" t="str">
        <f t="shared" si="311"/>
        <v>_VCRES</v>
      </c>
      <c r="F3976" s="36" t="s">
        <v>5595</v>
      </c>
      <c r="G3976" s="36" t="s">
        <v>5596</v>
      </c>
      <c r="H3976" s="36" t="str">
        <f t="shared" si="312"/>
        <v>_VCRAC</v>
      </c>
      <c r="I3976" s="36" t="s">
        <v>5597</v>
      </c>
      <c r="J3976" s="36" t="s">
        <v>5968</v>
      </c>
      <c r="K3976" s="36" t="str">
        <f t="shared" si="313"/>
        <v>_NUIGS</v>
      </c>
      <c r="L3976" s="36" t="s">
        <v>5969</v>
      </c>
      <c r="M3976" s="36" t="s">
        <v>5970</v>
      </c>
      <c r="N3976" s="36" t="str">
        <f t="shared" si="314"/>
        <v>_NUADM</v>
      </c>
      <c r="O3976" s="36" t="s">
        <v>5971</v>
      </c>
      <c r="P3976" s="36" t="s">
        <v>5972</v>
      </c>
      <c r="Q3976" s="36" t="s">
        <v>5973</v>
      </c>
    </row>
    <row r="3977" spans="1:17">
      <c r="A3977" s="36" t="s">
        <v>12026</v>
      </c>
      <c r="B3977" s="36" t="str">
        <f t="shared" si="310"/>
        <v>_24323</v>
      </c>
      <c r="C3977" s="36" t="s">
        <v>5980</v>
      </c>
      <c r="D3977" s="36" t="s">
        <v>5594</v>
      </c>
      <c r="E3977" s="36" t="str">
        <f t="shared" si="311"/>
        <v>_VCRES</v>
      </c>
      <c r="F3977" s="36" t="s">
        <v>5595</v>
      </c>
      <c r="G3977" s="36" t="s">
        <v>5596</v>
      </c>
      <c r="H3977" s="36" t="str">
        <f t="shared" si="312"/>
        <v>_VCRAC</v>
      </c>
      <c r="I3977" s="36" t="s">
        <v>5597</v>
      </c>
      <c r="J3977" s="36" t="s">
        <v>5968</v>
      </c>
      <c r="K3977" s="36" t="str">
        <f t="shared" si="313"/>
        <v>_NUIGS</v>
      </c>
      <c r="L3977" s="36" t="s">
        <v>5969</v>
      </c>
      <c r="M3977" s="36" t="s">
        <v>5970</v>
      </c>
      <c r="N3977" s="36" t="str">
        <f t="shared" si="314"/>
        <v>_NUADM</v>
      </c>
      <c r="O3977" s="36" t="s">
        <v>5971</v>
      </c>
      <c r="P3977" s="36" t="s">
        <v>5972</v>
      </c>
      <c r="Q3977" s="36" t="s">
        <v>5973</v>
      </c>
    </row>
    <row r="3978" spans="1:17">
      <c r="A3978" s="36" t="s">
        <v>12027</v>
      </c>
      <c r="B3978" s="36" t="str">
        <f t="shared" si="310"/>
        <v>_24324</v>
      </c>
      <c r="C3978" s="36" t="s">
        <v>5981</v>
      </c>
      <c r="D3978" s="36" t="s">
        <v>5594</v>
      </c>
      <c r="E3978" s="36" t="str">
        <f t="shared" si="311"/>
        <v>_VCRES</v>
      </c>
      <c r="F3978" s="36" t="s">
        <v>5595</v>
      </c>
      <c r="G3978" s="36" t="s">
        <v>5596</v>
      </c>
      <c r="H3978" s="36" t="str">
        <f t="shared" si="312"/>
        <v>_VCRAC</v>
      </c>
      <c r="I3978" s="36" t="s">
        <v>5597</v>
      </c>
      <c r="J3978" s="36" t="s">
        <v>5968</v>
      </c>
      <c r="K3978" s="36" t="str">
        <f t="shared" si="313"/>
        <v>_NUIGS</v>
      </c>
      <c r="L3978" s="36" t="s">
        <v>5969</v>
      </c>
      <c r="M3978" s="36" t="s">
        <v>5970</v>
      </c>
      <c r="N3978" s="36" t="str">
        <f t="shared" si="314"/>
        <v>_NUADM</v>
      </c>
      <c r="O3978" s="36" t="s">
        <v>5971</v>
      </c>
      <c r="P3978" s="36" t="s">
        <v>5972</v>
      </c>
      <c r="Q3978" s="36" t="s">
        <v>5973</v>
      </c>
    </row>
    <row r="3979" spans="1:17">
      <c r="A3979" s="36" t="s">
        <v>12028</v>
      </c>
      <c r="B3979" s="36" t="str">
        <f t="shared" si="310"/>
        <v>_24325</v>
      </c>
      <c r="C3979" s="36" t="s">
        <v>5982</v>
      </c>
      <c r="D3979" s="36" t="s">
        <v>5594</v>
      </c>
      <c r="E3979" s="36" t="str">
        <f t="shared" si="311"/>
        <v>_VCRES</v>
      </c>
      <c r="F3979" s="36" t="s">
        <v>5595</v>
      </c>
      <c r="G3979" s="36" t="s">
        <v>5596</v>
      </c>
      <c r="H3979" s="36" t="str">
        <f t="shared" si="312"/>
        <v>_VCRAC</v>
      </c>
      <c r="I3979" s="36" t="s">
        <v>5597</v>
      </c>
      <c r="J3979" s="36" t="s">
        <v>5968</v>
      </c>
      <c r="K3979" s="36" t="str">
        <f t="shared" si="313"/>
        <v>_NUIGS</v>
      </c>
      <c r="L3979" s="36" t="s">
        <v>5969</v>
      </c>
      <c r="M3979" s="36" t="s">
        <v>5970</v>
      </c>
      <c r="N3979" s="36" t="str">
        <f t="shared" si="314"/>
        <v>_NUADM</v>
      </c>
      <c r="O3979" s="36" t="s">
        <v>5971</v>
      </c>
      <c r="P3979" s="36" t="s">
        <v>5972</v>
      </c>
      <c r="Q3979" s="36" t="s">
        <v>5973</v>
      </c>
    </row>
    <row r="3980" spans="1:17">
      <c r="A3980" s="36" t="s">
        <v>12029</v>
      </c>
      <c r="B3980" s="36" t="str">
        <f t="shared" si="310"/>
        <v>_14597</v>
      </c>
      <c r="C3980" s="36" t="s">
        <v>7216</v>
      </c>
      <c r="D3980" s="36" t="s">
        <v>5594</v>
      </c>
      <c r="E3980" s="36" t="str">
        <f t="shared" si="311"/>
        <v>_VCRES</v>
      </c>
      <c r="F3980" s="36" t="s">
        <v>5595</v>
      </c>
      <c r="G3980" s="36" t="s">
        <v>5596</v>
      </c>
      <c r="H3980" s="36" t="str">
        <f t="shared" si="312"/>
        <v>_VCRAC</v>
      </c>
      <c r="I3980" s="36" t="s">
        <v>5597</v>
      </c>
      <c r="J3980" s="36" t="s">
        <v>5968</v>
      </c>
      <c r="K3980" s="36" t="str">
        <f t="shared" si="313"/>
        <v>_NUIGS</v>
      </c>
      <c r="L3980" s="36" t="s">
        <v>5969</v>
      </c>
      <c r="M3980" s="36" t="s">
        <v>7214</v>
      </c>
      <c r="N3980" s="36" t="str">
        <f t="shared" si="314"/>
        <v>_NUBRE</v>
      </c>
      <c r="O3980" s="36" t="s">
        <v>5838</v>
      </c>
      <c r="P3980" s="36" t="s">
        <v>7215</v>
      </c>
      <c r="Q3980" s="36" t="s">
        <v>5839</v>
      </c>
    </row>
    <row r="3981" spans="1:17">
      <c r="A3981" s="36" t="s">
        <v>12030</v>
      </c>
      <c r="B3981" s="36" t="str">
        <f t="shared" si="310"/>
        <v>_14613</v>
      </c>
      <c r="C3981" s="36" t="s">
        <v>7217</v>
      </c>
      <c r="D3981" s="36" t="s">
        <v>5594</v>
      </c>
      <c r="E3981" s="36" t="str">
        <f t="shared" si="311"/>
        <v>_VCRES</v>
      </c>
      <c r="F3981" s="36" t="s">
        <v>5595</v>
      </c>
      <c r="G3981" s="36" t="s">
        <v>5596</v>
      </c>
      <c r="H3981" s="36" t="str">
        <f t="shared" si="312"/>
        <v>_VCRAC</v>
      </c>
      <c r="I3981" s="36" t="s">
        <v>5597</v>
      </c>
      <c r="J3981" s="36" t="s">
        <v>5968</v>
      </c>
      <c r="K3981" s="36" t="str">
        <f t="shared" si="313"/>
        <v>_NUIGS</v>
      </c>
      <c r="L3981" s="36" t="s">
        <v>5969</v>
      </c>
      <c r="M3981" s="36" t="s">
        <v>7214</v>
      </c>
      <c r="N3981" s="36" t="str">
        <f t="shared" si="314"/>
        <v>_NUBRE</v>
      </c>
      <c r="O3981" s="36" t="s">
        <v>5838</v>
      </c>
      <c r="P3981" s="36" t="s">
        <v>7215</v>
      </c>
      <c r="Q3981" s="36" t="s">
        <v>5839</v>
      </c>
    </row>
    <row r="3982" spans="1:17">
      <c r="A3982" s="36" t="s">
        <v>12031</v>
      </c>
      <c r="B3982" s="36" t="str">
        <f t="shared" si="310"/>
        <v>_24333</v>
      </c>
      <c r="C3982" s="36" t="s">
        <v>5987</v>
      </c>
      <c r="D3982" s="36" t="s">
        <v>5594</v>
      </c>
      <c r="E3982" s="36" t="str">
        <f t="shared" si="311"/>
        <v>_VCRES</v>
      </c>
      <c r="F3982" s="36" t="s">
        <v>5595</v>
      </c>
      <c r="G3982" s="36" t="s">
        <v>5596</v>
      </c>
      <c r="H3982" s="36" t="str">
        <f t="shared" si="312"/>
        <v>_VCRAC</v>
      </c>
      <c r="I3982" s="36" t="s">
        <v>5597</v>
      </c>
      <c r="J3982" s="36" t="s">
        <v>5968</v>
      </c>
      <c r="K3982" s="36" t="str">
        <f t="shared" si="313"/>
        <v>_NUIGS</v>
      </c>
      <c r="L3982" s="36" t="s">
        <v>5969</v>
      </c>
      <c r="M3982" s="36" t="s">
        <v>5983</v>
      </c>
      <c r="N3982" s="36" t="str">
        <f t="shared" si="314"/>
        <v>_NUSAC</v>
      </c>
      <c r="O3982" s="36" t="s">
        <v>5984</v>
      </c>
      <c r="P3982" s="36" t="s">
        <v>5985</v>
      </c>
      <c r="Q3982" s="36" t="s">
        <v>5986</v>
      </c>
    </row>
    <row r="3983" spans="1:17">
      <c r="A3983" s="36" t="s">
        <v>12032</v>
      </c>
      <c r="B3983" s="36" t="str">
        <f t="shared" si="310"/>
        <v>_24335</v>
      </c>
      <c r="C3983" s="36" t="s">
        <v>5994</v>
      </c>
      <c r="D3983" s="36" t="s">
        <v>5594</v>
      </c>
      <c r="E3983" s="36" t="str">
        <f t="shared" si="311"/>
        <v>_VCRES</v>
      </c>
      <c r="F3983" s="36" t="s">
        <v>5595</v>
      </c>
      <c r="G3983" s="36" t="s">
        <v>5596</v>
      </c>
      <c r="H3983" s="36" t="str">
        <f t="shared" si="312"/>
        <v>_VCRAC</v>
      </c>
      <c r="I3983" s="36" t="s">
        <v>5597</v>
      </c>
      <c r="J3983" s="36" t="s">
        <v>5988</v>
      </c>
      <c r="K3983" s="36" t="str">
        <f t="shared" si="313"/>
        <v>_NVPSR</v>
      </c>
      <c r="L3983" s="36" t="s">
        <v>5989</v>
      </c>
      <c r="M3983" s="36" t="s">
        <v>5990</v>
      </c>
      <c r="N3983" s="36" t="str">
        <f t="shared" si="314"/>
        <v>_NVPS5</v>
      </c>
      <c r="O3983" s="36" t="s">
        <v>5991</v>
      </c>
      <c r="P3983" s="36" t="s">
        <v>5992</v>
      </c>
      <c r="Q3983" s="36" t="s">
        <v>5993</v>
      </c>
    </row>
    <row r="3984" spans="1:17">
      <c r="A3984" s="36" t="s">
        <v>12033</v>
      </c>
      <c r="B3984" s="36" t="str">
        <f t="shared" si="310"/>
        <v>_24336</v>
      </c>
      <c r="C3984" s="36" t="s">
        <v>5995</v>
      </c>
      <c r="D3984" s="36" t="s">
        <v>5594</v>
      </c>
      <c r="E3984" s="36" t="str">
        <f t="shared" si="311"/>
        <v>_VCRES</v>
      </c>
      <c r="F3984" s="36" t="s">
        <v>5595</v>
      </c>
      <c r="G3984" s="36" t="s">
        <v>5596</v>
      </c>
      <c r="H3984" s="36" t="str">
        <f t="shared" si="312"/>
        <v>_VCRAC</v>
      </c>
      <c r="I3984" s="36" t="s">
        <v>5597</v>
      </c>
      <c r="J3984" s="36" t="s">
        <v>5988</v>
      </c>
      <c r="K3984" s="36" t="str">
        <f t="shared" si="313"/>
        <v>_NVPSR</v>
      </c>
      <c r="L3984" s="36" t="s">
        <v>5989</v>
      </c>
      <c r="M3984" s="36" t="s">
        <v>5990</v>
      </c>
      <c r="N3984" s="36" t="str">
        <f t="shared" si="314"/>
        <v>_NVPS5</v>
      </c>
      <c r="O3984" s="36" t="s">
        <v>5991</v>
      </c>
      <c r="P3984" s="36" t="s">
        <v>5992</v>
      </c>
      <c r="Q3984" s="36" t="s">
        <v>5993</v>
      </c>
    </row>
    <row r="3985" spans="1:17">
      <c r="A3985" s="36" t="s">
        <v>12034</v>
      </c>
      <c r="B3985" s="36" t="str">
        <f t="shared" si="310"/>
        <v>_24420</v>
      </c>
      <c r="C3985" s="36" t="s">
        <v>6716</v>
      </c>
      <c r="D3985" s="36" t="s">
        <v>5594</v>
      </c>
      <c r="E3985" s="36" t="str">
        <f t="shared" si="311"/>
        <v>_VCRES</v>
      </c>
      <c r="F3985" s="36" t="s">
        <v>5595</v>
      </c>
      <c r="G3985" s="36" t="s">
        <v>5596</v>
      </c>
      <c r="H3985" s="36" t="str">
        <f t="shared" si="312"/>
        <v>_VCRAC</v>
      </c>
      <c r="I3985" s="36" t="s">
        <v>5597</v>
      </c>
      <c r="J3985" s="36" t="s">
        <v>5996</v>
      </c>
      <c r="K3985" s="36" t="str">
        <f t="shared" si="313"/>
        <v>_NYIHD</v>
      </c>
      <c r="L3985" s="36" t="s">
        <v>5997</v>
      </c>
      <c r="M3985" s="36" t="s">
        <v>5998</v>
      </c>
      <c r="N3985" s="36" t="str">
        <f t="shared" si="314"/>
        <v>_NYADM</v>
      </c>
      <c r="O3985" s="36" t="s">
        <v>6714</v>
      </c>
      <c r="P3985" s="36" t="s">
        <v>5999</v>
      </c>
      <c r="Q3985" s="36" t="s">
        <v>6715</v>
      </c>
    </row>
    <row r="3986" spans="1:17">
      <c r="A3986" s="36" t="s">
        <v>12035</v>
      </c>
      <c r="B3986" s="36" t="str">
        <f t="shared" si="310"/>
        <v>_24438</v>
      </c>
      <c r="C3986" s="36" t="s">
        <v>6717</v>
      </c>
      <c r="D3986" s="36" t="s">
        <v>5594</v>
      </c>
      <c r="E3986" s="36" t="str">
        <f t="shared" si="311"/>
        <v>_VCRES</v>
      </c>
      <c r="F3986" s="36" t="s">
        <v>5595</v>
      </c>
      <c r="G3986" s="36" t="s">
        <v>5596</v>
      </c>
      <c r="H3986" s="36" t="str">
        <f t="shared" si="312"/>
        <v>_VCRAC</v>
      </c>
      <c r="I3986" s="36" t="s">
        <v>5597</v>
      </c>
      <c r="J3986" s="36" t="s">
        <v>5996</v>
      </c>
      <c r="K3986" s="36" t="str">
        <f t="shared" si="313"/>
        <v>_NYIHD</v>
      </c>
      <c r="L3986" s="36" t="s">
        <v>5997</v>
      </c>
      <c r="M3986" s="36" t="s">
        <v>5998</v>
      </c>
      <c r="N3986" s="36" t="str">
        <f t="shared" si="314"/>
        <v>_NYADM</v>
      </c>
      <c r="O3986" s="36" t="s">
        <v>6714</v>
      </c>
      <c r="P3986" s="36" t="s">
        <v>5999</v>
      </c>
      <c r="Q3986" s="36" t="s">
        <v>6715</v>
      </c>
    </row>
    <row r="3987" spans="1:17">
      <c r="A3987" s="36" t="s">
        <v>12036</v>
      </c>
      <c r="B3987" s="36" t="str">
        <f t="shared" si="310"/>
        <v>_31030</v>
      </c>
      <c r="C3987" s="36" t="s">
        <v>6722</v>
      </c>
      <c r="D3987" s="36" t="s">
        <v>5594</v>
      </c>
      <c r="E3987" s="36" t="str">
        <f t="shared" si="311"/>
        <v>_VCRES</v>
      </c>
      <c r="F3987" s="36" t="s">
        <v>5595</v>
      </c>
      <c r="G3987" s="36" t="s">
        <v>5596</v>
      </c>
      <c r="H3987" s="36" t="str">
        <f t="shared" si="312"/>
        <v>_VCRAC</v>
      </c>
      <c r="I3987" s="36" t="s">
        <v>5597</v>
      </c>
      <c r="J3987" s="36" t="s">
        <v>5996</v>
      </c>
      <c r="K3987" s="36" t="str">
        <f t="shared" si="313"/>
        <v>_NYIHD</v>
      </c>
      <c r="L3987" s="36" t="s">
        <v>5997</v>
      </c>
      <c r="M3987" s="36" t="s">
        <v>6718</v>
      </c>
      <c r="N3987" s="36" t="str">
        <f t="shared" si="314"/>
        <v>_NYCYP</v>
      </c>
      <c r="O3987" s="36" t="s">
        <v>6719</v>
      </c>
      <c r="P3987" s="36" t="s">
        <v>6720</v>
      </c>
      <c r="Q3987" s="36" t="s">
        <v>6721</v>
      </c>
    </row>
    <row r="3988" spans="1:17">
      <c r="A3988" s="36" t="s">
        <v>12037</v>
      </c>
      <c r="B3988" s="36" t="str">
        <f t="shared" si="310"/>
        <v>_31031</v>
      </c>
      <c r="C3988" s="36" t="s">
        <v>6723</v>
      </c>
      <c r="D3988" s="36" t="s">
        <v>5594</v>
      </c>
      <c r="E3988" s="36" t="str">
        <f t="shared" si="311"/>
        <v>_VCRES</v>
      </c>
      <c r="F3988" s="36" t="s">
        <v>5595</v>
      </c>
      <c r="G3988" s="36" t="s">
        <v>5596</v>
      </c>
      <c r="H3988" s="36" t="str">
        <f t="shared" si="312"/>
        <v>_VCRAC</v>
      </c>
      <c r="I3988" s="36" t="s">
        <v>5597</v>
      </c>
      <c r="J3988" s="36" t="s">
        <v>5996</v>
      </c>
      <c r="K3988" s="36" t="str">
        <f t="shared" si="313"/>
        <v>_NYIHD</v>
      </c>
      <c r="L3988" s="36" t="s">
        <v>5997</v>
      </c>
      <c r="M3988" s="36" t="s">
        <v>6718</v>
      </c>
      <c r="N3988" s="36" t="str">
        <f t="shared" si="314"/>
        <v>_NYCYP</v>
      </c>
      <c r="O3988" s="36" t="s">
        <v>6719</v>
      </c>
      <c r="P3988" s="36" t="s">
        <v>6720</v>
      </c>
      <c r="Q3988" s="36" t="s">
        <v>6721</v>
      </c>
    </row>
    <row r="3989" spans="1:17">
      <c r="A3989" s="36" t="s">
        <v>12038</v>
      </c>
      <c r="B3989" s="36" t="str">
        <f t="shared" si="310"/>
        <v>_24405</v>
      </c>
      <c r="C3989" s="36" t="s">
        <v>6728</v>
      </c>
      <c r="D3989" s="36" t="s">
        <v>5594</v>
      </c>
      <c r="E3989" s="36" t="str">
        <f t="shared" si="311"/>
        <v>_VCRES</v>
      </c>
      <c r="F3989" s="36" t="s">
        <v>5595</v>
      </c>
      <c r="G3989" s="36" t="s">
        <v>5596</v>
      </c>
      <c r="H3989" s="36" t="str">
        <f t="shared" si="312"/>
        <v>_VCRAC</v>
      </c>
      <c r="I3989" s="36" t="s">
        <v>5597</v>
      </c>
      <c r="J3989" s="36" t="s">
        <v>5996</v>
      </c>
      <c r="K3989" s="36" t="str">
        <f t="shared" si="313"/>
        <v>_NYIHD</v>
      </c>
      <c r="L3989" s="36" t="s">
        <v>5997</v>
      </c>
      <c r="M3989" s="36" t="s">
        <v>6724</v>
      </c>
      <c r="N3989" s="36" t="str">
        <f t="shared" si="314"/>
        <v>_NYGGS</v>
      </c>
      <c r="O3989" s="36" t="s">
        <v>6725</v>
      </c>
      <c r="P3989" s="36" t="s">
        <v>6726</v>
      </c>
      <c r="Q3989" s="36" t="s">
        <v>6727</v>
      </c>
    </row>
    <row r="3990" spans="1:17">
      <c r="A3990" s="36" t="s">
        <v>12039</v>
      </c>
      <c r="B3990" s="36" t="str">
        <f t="shared" si="310"/>
        <v>_24454</v>
      </c>
      <c r="C3990" s="36" t="s">
        <v>7011</v>
      </c>
      <c r="D3990" s="36" t="s">
        <v>5594</v>
      </c>
      <c r="E3990" s="36" t="str">
        <f t="shared" si="311"/>
        <v>_VCRES</v>
      </c>
      <c r="F3990" s="36" t="s">
        <v>5595</v>
      </c>
      <c r="G3990" s="36" t="s">
        <v>5596</v>
      </c>
      <c r="H3990" s="36" t="str">
        <f t="shared" si="312"/>
        <v>_VCRAC</v>
      </c>
      <c r="I3990" s="36" t="s">
        <v>5597</v>
      </c>
      <c r="J3990" s="36" t="s">
        <v>6000</v>
      </c>
      <c r="K3990" s="36" t="str">
        <f t="shared" si="313"/>
        <v>_NZIIR</v>
      </c>
      <c r="L3990" s="36" t="s">
        <v>6729</v>
      </c>
      <c r="M3990" s="36" t="s">
        <v>6730</v>
      </c>
      <c r="N3990" s="36" t="str">
        <f t="shared" si="314"/>
        <v>_NZCLR</v>
      </c>
      <c r="O3990" s="36" t="s">
        <v>6731</v>
      </c>
      <c r="P3990" s="36" t="s">
        <v>6732</v>
      </c>
      <c r="Q3990" s="36" t="s">
        <v>6733</v>
      </c>
    </row>
    <row r="3991" spans="1:17">
      <c r="A3991" s="36" t="s">
        <v>12040</v>
      </c>
      <c r="B3991" s="36" t="str">
        <f t="shared" si="310"/>
        <v>_24458</v>
      </c>
      <c r="C3991" s="36" t="s">
        <v>6734</v>
      </c>
      <c r="D3991" s="36" t="s">
        <v>5594</v>
      </c>
      <c r="E3991" s="36" t="str">
        <f t="shared" si="311"/>
        <v>_VCRES</v>
      </c>
      <c r="F3991" s="36" t="s">
        <v>5595</v>
      </c>
      <c r="G3991" s="36" t="s">
        <v>5596</v>
      </c>
      <c r="H3991" s="36" t="str">
        <f t="shared" si="312"/>
        <v>_VCRAC</v>
      </c>
      <c r="I3991" s="36" t="s">
        <v>5597</v>
      </c>
      <c r="J3991" s="36" t="s">
        <v>6000</v>
      </c>
      <c r="K3991" s="36" t="str">
        <f t="shared" si="313"/>
        <v>_NZIIR</v>
      </c>
      <c r="L3991" s="36" t="s">
        <v>6729</v>
      </c>
      <c r="M3991" s="36" t="s">
        <v>6730</v>
      </c>
      <c r="N3991" s="36" t="str">
        <f t="shared" si="314"/>
        <v>_NZCLR</v>
      </c>
      <c r="O3991" s="36" t="s">
        <v>6731</v>
      </c>
      <c r="P3991" s="36" t="s">
        <v>6732</v>
      </c>
      <c r="Q3991" s="36" t="s">
        <v>6733</v>
      </c>
    </row>
    <row r="3992" spans="1:17">
      <c r="A3992" s="36" t="s">
        <v>12041</v>
      </c>
      <c r="B3992" s="36" t="str">
        <f t="shared" si="310"/>
        <v>_24439</v>
      </c>
      <c r="C3992" s="36" t="s">
        <v>6739</v>
      </c>
      <c r="D3992" s="36" t="s">
        <v>5594</v>
      </c>
      <c r="E3992" s="36" t="str">
        <f t="shared" si="311"/>
        <v>_VCRES</v>
      </c>
      <c r="F3992" s="36" t="s">
        <v>5595</v>
      </c>
      <c r="G3992" s="36" t="s">
        <v>5596</v>
      </c>
      <c r="H3992" s="36" t="str">
        <f t="shared" si="312"/>
        <v>_VCRAC</v>
      </c>
      <c r="I3992" s="36" t="s">
        <v>5597</v>
      </c>
      <c r="J3992" s="36" t="s">
        <v>6000</v>
      </c>
      <c r="K3992" s="36" t="str">
        <f t="shared" si="313"/>
        <v>_NZIIR</v>
      </c>
      <c r="L3992" s="36" t="s">
        <v>6729</v>
      </c>
      <c r="M3992" s="36" t="s">
        <v>6735</v>
      </c>
      <c r="N3992" s="36" t="str">
        <f t="shared" si="314"/>
        <v>_NZIRL</v>
      </c>
      <c r="O3992" s="36" t="s">
        <v>6736</v>
      </c>
      <c r="P3992" s="36" t="s">
        <v>6737</v>
      </c>
      <c r="Q3992" s="36" t="s">
        <v>6738</v>
      </c>
    </row>
    <row r="3993" spans="1:17">
      <c r="A3993" s="36" t="s">
        <v>12042</v>
      </c>
      <c r="B3993" s="36" t="str">
        <f t="shared" si="310"/>
        <v>_24440</v>
      </c>
      <c r="C3993" s="36" t="s">
        <v>6003</v>
      </c>
      <c r="D3993" s="36" t="s">
        <v>5594</v>
      </c>
      <c r="E3993" s="36" t="str">
        <f t="shared" si="311"/>
        <v>_VCRES</v>
      </c>
      <c r="F3993" s="36" t="s">
        <v>5595</v>
      </c>
      <c r="G3993" s="36" t="s">
        <v>5596</v>
      </c>
      <c r="H3993" s="36" t="str">
        <f t="shared" si="312"/>
        <v>_VCRAC</v>
      </c>
      <c r="I3993" s="36" t="s">
        <v>5597</v>
      </c>
      <c r="J3993" s="36" t="s">
        <v>6000</v>
      </c>
      <c r="K3993" s="36" t="str">
        <f t="shared" si="313"/>
        <v>_NZIIR</v>
      </c>
      <c r="L3993" s="36" t="s">
        <v>6729</v>
      </c>
      <c r="M3993" s="36" t="s">
        <v>6735</v>
      </c>
      <c r="N3993" s="36" t="str">
        <f t="shared" si="314"/>
        <v>_NZIRL</v>
      </c>
      <c r="O3993" s="36" t="s">
        <v>6736</v>
      </c>
      <c r="P3993" s="36" t="s">
        <v>6737</v>
      </c>
      <c r="Q3993" s="36" t="s">
        <v>6738</v>
      </c>
    </row>
    <row r="3994" spans="1:17">
      <c r="A3994" s="36" t="s">
        <v>12043</v>
      </c>
      <c r="B3994" s="36" t="str">
        <f t="shared" si="310"/>
        <v>_24457</v>
      </c>
      <c r="C3994" s="36" t="s">
        <v>6740</v>
      </c>
      <c r="D3994" s="36" t="s">
        <v>5594</v>
      </c>
      <c r="E3994" s="36" t="str">
        <f t="shared" si="311"/>
        <v>_VCRES</v>
      </c>
      <c r="F3994" s="36" t="s">
        <v>5595</v>
      </c>
      <c r="G3994" s="36" t="s">
        <v>5596</v>
      </c>
      <c r="H3994" s="36" t="str">
        <f t="shared" si="312"/>
        <v>_VCRAC</v>
      </c>
      <c r="I3994" s="36" t="s">
        <v>5597</v>
      </c>
      <c r="J3994" s="36" t="s">
        <v>6000</v>
      </c>
      <c r="K3994" s="36" t="str">
        <f t="shared" si="313"/>
        <v>_NZIIR</v>
      </c>
      <c r="L3994" s="36" t="s">
        <v>6729</v>
      </c>
      <c r="M3994" s="36" t="s">
        <v>6735</v>
      </c>
      <c r="N3994" s="36" t="str">
        <f t="shared" si="314"/>
        <v>_NZIRL</v>
      </c>
      <c r="O3994" s="36" t="s">
        <v>6736</v>
      </c>
      <c r="P3994" s="36" t="s">
        <v>6737</v>
      </c>
      <c r="Q3994" s="36" t="s">
        <v>6738</v>
      </c>
    </row>
    <row r="3995" spans="1:17">
      <c r="A3995" s="36" t="s">
        <v>12044</v>
      </c>
      <c r="B3995" s="36" t="str">
        <f t="shared" si="310"/>
        <v>_24447</v>
      </c>
      <c r="C3995" s="36" t="s">
        <v>7415</v>
      </c>
      <c r="D3995" s="36" t="s">
        <v>5594</v>
      </c>
      <c r="E3995" s="36" t="str">
        <f t="shared" si="311"/>
        <v>_VCRES</v>
      </c>
      <c r="F3995" s="36" t="s">
        <v>5595</v>
      </c>
      <c r="G3995" s="36" t="s">
        <v>5596</v>
      </c>
      <c r="H3995" s="36" t="str">
        <f t="shared" si="312"/>
        <v>_VCRAC</v>
      </c>
      <c r="I3995" s="36" t="s">
        <v>5597</v>
      </c>
      <c r="J3995" s="36" t="s">
        <v>6000</v>
      </c>
      <c r="K3995" s="36" t="str">
        <f t="shared" si="313"/>
        <v>_NZIIR</v>
      </c>
      <c r="L3995" s="36" t="s">
        <v>6729</v>
      </c>
      <c r="M3995" s="36" t="s">
        <v>6001</v>
      </c>
      <c r="N3995" s="36" t="str">
        <f t="shared" si="314"/>
        <v>_NZRES</v>
      </c>
      <c r="O3995" s="36" t="s">
        <v>6741</v>
      </c>
      <c r="P3995" s="36" t="s">
        <v>6002</v>
      </c>
      <c r="Q3995" s="36" t="s">
        <v>7012</v>
      </c>
    </row>
    <row r="3996" spans="1:17">
      <c r="A3996" s="36" t="s">
        <v>12045</v>
      </c>
      <c r="B3996" s="36" t="str">
        <f t="shared" si="310"/>
        <v>_24450</v>
      </c>
      <c r="C3996" s="36" t="s">
        <v>6742</v>
      </c>
      <c r="D3996" s="36" t="s">
        <v>5594</v>
      </c>
      <c r="E3996" s="36" t="str">
        <f t="shared" si="311"/>
        <v>_VCRES</v>
      </c>
      <c r="F3996" s="36" t="s">
        <v>5595</v>
      </c>
      <c r="G3996" s="36" t="s">
        <v>5596</v>
      </c>
      <c r="H3996" s="36" t="str">
        <f t="shared" si="312"/>
        <v>_VCRAC</v>
      </c>
      <c r="I3996" s="36" t="s">
        <v>5597</v>
      </c>
      <c r="J3996" s="36" t="s">
        <v>6000</v>
      </c>
      <c r="K3996" s="36" t="str">
        <f t="shared" si="313"/>
        <v>_NZIIR</v>
      </c>
      <c r="L3996" s="36" t="s">
        <v>6729</v>
      </c>
      <c r="M3996" s="36" t="s">
        <v>6001</v>
      </c>
      <c r="N3996" s="36" t="str">
        <f t="shared" si="314"/>
        <v>_NZRES</v>
      </c>
      <c r="O3996" s="36" t="s">
        <v>6741</v>
      </c>
      <c r="P3996" s="36" t="s">
        <v>6002</v>
      </c>
      <c r="Q3996" s="36" t="s">
        <v>7012</v>
      </c>
    </row>
    <row r="3997" spans="1:17">
      <c r="A3997" s="36" t="s">
        <v>12046</v>
      </c>
      <c r="B3997" s="36" t="str">
        <f t="shared" si="310"/>
        <v>_24461</v>
      </c>
      <c r="C3997" s="36" t="s">
        <v>6743</v>
      </c>
      <c r="D3997" s="36" t="s">
        <v>5594</v>
      </c>
      <c r="E3997" s="36" t="str">
        <f t="shared" si="311"/>
        <v>_VCRES</v>
      </c>
      <c r="F3997" s="36" t="s">
        <v>5595</v>
      </c>
      <c r="G3997" s="36" t="s">
        <v>5596</v>
      </c>
      <c r="H3997" s="36" t="str">
        <f t="shared" si="312"/>
        <v>_VCRAC</v>
      </c>
      <c r="I3997" s="36" t="s">
        <v>5597</v>
      </c>
      <c r="J3997" s="36" t="s">
        <v>6000</v>
      </c>
      <c r="K3997" s="36" t="str">
        <f t="shared" si="313"/>
        <v>_NZIIR</v>
      </c>
      <c r="L3997" s="36" t="s">
        <v>6729</v>
      </c>
      <c r="M3997" s="36" t="s">
        <v>6001</v>
      </c>
      <c r="N3997" s="36" t="str">
        <f t="shared" si="314"/>
        <v>_NZRES</v>
      </c>
      <c r="O3997" s="36" t="s">
        <v>6741</v>
      </c>
      <c r="P3997" s="36" t="s">
        <v>6002</v>
      </c>
      <c r="Q3997" s="36" t="s">
        <v>7012</v>
      </c>
    </row>
    <row r="3998" spans="1:17">
      <c r="A3998" s="36" t="s">
        <v>12047</v>
      </c>
      <c r="B3998" s="36" t="str">
        <f t="shared" si="310"/>
        <v>_24463</v>
      </c>
      <c r="C3998" s="36" t="s">
        <v>12048</v>
      </c>
      <c r="D3998" s="36" t="s">
        <v>5594</v>
      </c>
      <c r="E3998" s="36" t="str">
        <f t="shared" si="311"/>
        <v>_VCRES</v>
      </c>
      <c r="F3998" s="36" t="s">
        <v>5595</v>
      </c>
      <c r="G3998" s="36" t="s">
        <v>5596</v>
      </c>
      <c r="H3998" s="36" t="str">
        <f t="shared" si="312"/>
        <v>_VCRAC</v>
      </c>
      <c r="I3998" s="36" t="s">
        <v>5597</v>
      </c>
      <c r="J3998" s="36" t="s">
        <v>6000</v>
      </c>
      <c r="K3998" s="36" t="str">
        <f t="shared" si="313"/>
        <v>_NZIIR</v>
      </c>
      <c r="L3998" s="36" t="s">
        <v>6729</v>
      </c>
      <c r="M3998" s="36" t="s">
        <v>6001</v>
      </c>
      <c r="N3998" s="36" t="str">
        <f t="shared" si="314"/>
        <v>_NZRES</v>
      </c>
      <c r="O3998" s="36" t="s">
        <v>6741</v>
      </c>
      <c r="P3998" s="36" t="s">
        <v>6002</v>
      </c>
      <c r="Q3998" s="36" t="s">
        <v>7012</v>
      </c>
    </row>
    <row r="3999" spans="1:17">
      <c r="A3999" s="36" t="s">
        <v>12049</v>
      </c>
      <c r="B3999" s="36" t="str">
        <f t="shared" si="310"/>
        <v>_31600</v>
      </c>
      <c r="C3999" s="36" t="s">
        <v>4772</v>
      </c>
      <c r="D3999" s="36" t="s">
        <v>5594</v>
      </c>
      <c r="E3999" s="36" t="str">
        <f t="shared" si="311"/>
        <v>_VCRES</v>
      </c>
      <c r="F3999" s="36" t="s">
        <v>5595</v>
      </c>
      <c r="G3999" s="36" t="s">
        <v>5596</v>
      </c>
      <c r="H3999" s="36" t="str">
        <f t="shared" si="312"/>
        <v>_VCRAC</v>
      </c>
      <c r="I3999" s="36" t="s">
        <v>5597</v>
      </c>
      <c r="J3999" s="36" t="s">
        <v>4767</v>
      </c>
      <c r="K3999" s="36" t="str">
        <f t="shared" si="313"/>
        <v>_OMINT</v>
      </c>
      <c r="L3999" s="36" t="s">
        <v>7416</v>
      </c>
      <c r="M3999" s="36" t="s">
        <v>4768</v>
      </c>
      <c r="N3999" s="36" t="str">
        <f t="shared" si="314"/>
        <v>_OMBDE</v>
      </c>
      <c r="O3999" s="36" t="s">
        <v>4769</v>
      </c>
      <c r="P3999" s="36" t="s">
        <v>4770</v>
      </c>
      <c r="Q3999" s="36" t="s">
        <v>4771</v>
      </c>
    </row>
    <row r="4000" spans="1:17">
      <c r="A4000" s="36" t="s">
        <v>12050</v>
      </c>
      <c r="B4000" s="36" t="str">
        <f t="shared" si="310"/>
        <v>_31603</v>
      </c>
      <c r="C4000" s="36" t="s">
        <v>4773</v>
      </c>
      <c r="D4000" s="36" t="s">
        <v>5594</v>
      </c>
      <c r="E4000" s="36" t="str">
        <f t="shared" si="311"/>
        <v>_VCRES</v>
      </c>
      <c r="F4000" s="36" t="s">
        <v>5595</v>
      </c>
      <c r="G4000" s="36" t="s">
        <v>5596</v>
      </c>
      <c r="H4000" s="36" t="str">
        <f t="shared" si="312"/>
        <v>_VCRAC</v>
      </c>
      <c r="I4000" s="36" t="s">
        <v>5597</v>
      </c>
      <c r="J4000" s="36" t="s">
        <v>4767</v>
      </c>
      <c r="K4000" s="36" t="str">
        <f t="shared" si="313"/>
        <v>_OMINT</v>
      </c>
      <c r="L4000" s="36" t="s">
        <v>7416</v>
      </c>
      <c r="M4000" s="36" t="s">
        <v>4768</v>
      </c>
      <c r="N4000" s="36" t="str">
        <f t="shared" si="314"/>
        <v>_OMBDE</v>
      </c>
      <c r="O4000" s="36" t="s">
        <v>4769</v>
      </c>
      <c r="P4000" s="36" t="s">
        <v>4770</v>
      </c>
      <c r="Q4000" s="36" t="s">
        <v>4771</v>
      </c>
    </row>
    <row r="4001" spans="1:17">
      <c r="A4001" s="36" t="s">
        <v>12051</v>
      </c>
      <c r="B4001" s="36" t="str">
        <f t="shared" si="310"/>
        <v>_31605</v>
      </c>
      <c r="C4001" s="36" t="s">
        <v>4774</v>
      </c>
      <c r="D4001" s="36" t="s">
        <v>5594</v>
      </c>
      <c r="E4001" s="36" t="str">
        <f t="shared" si="311"/>
        <v>_VCRES</v>
      </c>
      <c r="F4001" s="36" t="s">
        <v>5595</v>
      </c>
      <c r="G4001" s="36" t="s">
        <v>5596</v>
      </c>
      <c r="H4001" s="36" t="str">
        <f t="shared" si="312"/>
        <v>_VCRAC</v>
      </c>
      <c r="I4001" s="36" t="s">
        <v>5597</v>
      </c>
      <c r="J4001" s="36" t="s">
        <v>4767</v>
      </c>
      <c r="K4001" s="36" t="str">
        <f t="shared" si="313"/>
        <v>_OMINT</v>
      </c>
      <c r="L4001" s="36" t="s">
        <v>7416</v>
      </c>
      <c r="M4001" s="36" t="s">
        <v>4768</v>
      </c>
      <c r="N4001" s="36" t="str">
        <f t="shared" si="314"/>
        <v>_OMBDE</v>
      </c>
      <c r="O4001" s="36" t="s">
        <v>4769</v>
      </c>
      <c r="P4001" s="36" t="s">
        <v>4770</v>
      </c>
      <c r="Q4001" s="36" t="s">
        <v>4771</v>
      </c>
    </row>
    <row r="4002" spans="1:17">
      <c r="A4002" s="36" t="s">
        <v>12052</v>
      </c>
      <c r="B4002" s="36" t="str">
        <f t="shared" si="310"/>
        <v>_31608</v>
      </c>
      <c r="C4002" s="36" t="s">
        <v>4775</v>
      </c>
      <c r="D4002" s="36" t="s">
        <v>5594</v>
      </c>
      <c r="E4002" s="36" t="str">
        <f t="shared" si="311"/>
        <v>_VCRES</v>
      </c>
      <c r="F4002" s="36" t="s">
        <v>5595</v>
      </c>
      <c r="G4002" s="36" t="s">
        <v>5596</v>
      </c>
      <c r="H4002" s="36" t="str">
        <f t="shared" si="312"/>
        <v>_VCRAC</v>
      </c>
      <c r="I4002" s="36" t="s">
        <v>5597</v>
      </c>
      <c r="J4002" s="36" t="s">
        <v>4767</v>
      </c>
      <c r="K4002" s="36" t="str">
        <f t="shared" si="313"/>
        <v>_OMINT</v>
      </c>
      <c r="L4002" s="36" t="s">
        <v>7416</v>
      </c>
      <c r="M4002" s="36" t="s">
        <v>4768</v>
      </c>
      <c r="N4002" s="36" t="str">
        <f t="shared" si="314"/>
        <v>_OMBDE</v>
      </c>
      <c r="O4002" s="36" t="s">
        <v>4769</v>
      </c>
      <c r="P4002" s="36" t="s">
        <v>4770</v>
      </c>
      <c r="Q4002" s="36" t="s">
        <v>4771</v>
      </c>
    </row>
    <row r="4003" spans="1:17">
      <c r="A4003" s="36" t="s">
        <v>12053</v>
      </c>
      <c r="B4003" s="36" t="str">
        <f t="shared" si="310"/>
        <v>_31610</v>
      </c>
      <c r="C4003" s="36" t="s">
        <v>4776</v>
      </c>
      <c r="D4003" s="36" t="s">
        <v>5594</v>
      </c>
      <c r="E4003" s="36" t="str">
        <f t="shared" si="311"/>
        <v>_VCRES</v>
      </c>
      <c r="F4003" s="36" t="s">
        <v>5595</v>
      </c>
      <c r="G4003" s="36" t="s">
        <v>5596</v>
      </c>
      <c r="H4003" s="36" t="str">
        <f t="shared" si="312"/>
        <v>_VCRAC</v>
      </c>
      <c r="I4003" s="36" t="s">
        <v>5597</v>
      </c>
      <c r="J4003" s="36" t="s">
        <v>4767</v>
      </c>
      <c r="K4003" s="36" t="str">
        <f t="shared" si="313"/>
        <v>_OMINT</v>
      </c>
      <c r="L4003" s="36" t="s">
        <v>7416</v>
      </c>
      <c r="M4003" s="36" t="s">
        <v>4768</v>
      </c>
      <c r="N4003" s="36" t="str">
        <f t="shared" si="314"/>
        <v>_OMBDE</v>
      </c>
      <c r="O4003" s="36" t="s">
        <v>4769</v>
      </c>
      <c r="P4003" s="36" t="s">
        <v>4770</v>
      </c>
      <c r="Q4003" s="36" t="s">
        <v>4771</v>
      </c>
    </row>
    <row r="4004" spans="1:17">
      <c r="A4004" s="36" t="s">
        <v>12054</v>
      </c>
      <c r="B4004" s="36" t="str">
        <f t="shared" si="310"/>
        <v>_31611</v>
      </c>
      <c r="C4004" s="36" t="s">
        <v>7417</v>
      </c>
      <c r="D4004" s="36" t="s">
        <v>5594</v>
      </c>
      <c r="E4004" s="36" t="str">
        <f t="shared" si="311"/>
        <v>_VCRES</v>
      </c>
      <c r="F4004" s="36" t="s">
        <v>5595</v>
      </c>
      <c r="G4004" s="36" t="s">
        <v>5596</v>
      </c>
      <c r="H4004" s="36" t="str">
        <f t="shared" si="312"/>
        <v>_VCRAC</v>
      </c>
      <c r="I4004" s="36" t="s">
        <v>5597</v>
      </c>
      <c r="J4004" s="36" t="s">
        <v>4767</v>
      </c>
      <c r="K4004" s="36" t="str">
        <f t="shared" si="313"/>
        <v>_OMINT</v>
      </c>
      <c r="L4004" s="36" t="s">
        <v>7416</v>
      </c>
      <c r="M4004" s="36" t="s">
        <v>4768</v>
      </c>
      <c r="N4004" s="36" t="str">
        <f t="shared" si="314"/>
        <v>_OMBDE</v>
      </c>
      <c r="O4004" s="36" t="s">
        <v>4769</v>
      </c>
      <c r="P4004" s="36" t="s">
        <v>4770</v>
      </c>
      <c r="Q4004" s="36" t="s">
        <v>4771</v>
      </c>
    </row>
    <row r="4005" spans="1:17">
      <c r="A4005" s="36" t="s">
        <v>12055</v>
      </c>
      <c r="B4005" s="36" t="str">
        <f t="shared" si="310"/>
        <v>_32220</v>
      </c>
      <c r="C4005" s="36" t="s">
        <v>6010</v>
      </c>
      <c r="D4005" s="36" t="s">
        <v>5594</v>
      </c>
      <c r="E4005" s="36" t="str">
        <f t="shared" si="311"/>
        <v>_VCRES</v>
      </c>
      <c r="F4005" s="36" t="s">
        <v>5595</v>
      </c>
      <c r="G4005" s="36" t="s">
        <v>5596</v>
      </c>
      <c r="H4005" s="36" t="str">
        <f t="shared" si="312"/>
        <v>_VCRAC</v>
      </c>
      <c r="I4005" s="36" t="s">
        <v>5597</v>
      </c>
      <c r="J4005" s="36" t="s">
        <v>6004</v>
      </c>
      <c r="K4005" s="36" t="str">
        <f t="shared" si="313"/>
        <v>_OOEBI</v>
      </c>
      <c r="L4005" s="36" t="s">
        <v>6005</v>
      </c>
      <c r="M4005" s="36" t="s">
        <v>6006</v>
      </c>
      <c r="N4005" s="36" t="str">
        <f t="shared" si="314"/>
        <v>_OOADM</v>
      </c>
      <c r="O4005" s="36" t="s">
        <v>6007</v>
      </c>
      <c r="P4005" s="36" t="s">
        <v>6008</v>
      </c>
      <c r="Q4005" s="36" t="s">
        <v>6009</v>
      </c>
    </row>
    <row r="4006" spans="1:17">
      <c r="A4006" s="36" t="s">
        <v>12056</v>
      </c>
      <c r="B4006" s="36" t="str">
        <f t="shared" si="310"/>
        <v>_32221</v>
      </c>
      <c r="C4006" s="36" t="s">
        <v>6011</v>
      </c>
      <c r="D4006" s="36" t="s">
        <v>5594</v>
      </c>
      <c r="E4006" s="36" t="str">
        <f t="shared" si="311"/>
        <v>_VCRES</v>
      </c>
      <c r="F4006" s="36" t="s">
        <v>5595</v>
      </c>
      <c r="G4006" s="36" t="s">
        <v>5596</v>
      </c>
      <c r="H4006" s="36" t="str">
        <f t="shared" si="312"/>
        <v>_VCRAC</v>
      </c>
      <c r="I4006" s="36" t="s">
        <v>5597</v>
      </c>
      <c r="J4006" s="36" t="s">
        <v>6004</v>
      </c>
      <c r="K4006" s="36" t="str">
        <f t="shared" si="313"/>
        <v>_OOEBI</v>
      </c>
      <c r="L4006" s="36" t="s">
        <v>6005</v>
      </c>
      <c r="M4006" s="36" t="s">
        <v>6006</v>
      </c>
      <c r="N4006" s="36" t="str">
        <f t="shared" si="314"/>
        <v>_OOADM</v>
      </c>
      <c r="O4006" s="36" t="s">
        <v>6007</v>
      </c>
      <c r="P4006" s="36" t="s">
        <v>6008</v>
      </c>
      <c r="Q4006" s="36" t="s">
        <v>6009</v>
      </c>
    </row>
    <row r="4007" spans="1:17">
      <c r="A4007" s="36" t="s">
        <v>12057</v>
      </c>
      <c r="B4007" s="36" t="str">
        <f t="shared" si="310"/>
        <v>_32250</v>
      </c>
      <c r="C4007" s="36" t="s">
        <v>6016</v>
      </c>
      <c r="D4007" s="36" t="s">
        <v>5594</v>
      </c>
      <c r="E4007" s="36" t="str">
        <f t="shared" si="311"/>
        <v>_VCRES</v>
      </c>
      <c r="F4007" s="36" t="s">
        <v>5595</v>
      </c>
      <c r="G4007" s="36" t="s">
        <v>5596</v>
      </c>
      <c r="H4007" s="36" t="str">
        <f t="shared" si="312"/>
        <v>_VCRAC</v>
      </c>
      <c r="I4007" s="36" t="s">
        <v>5597</v>
      </c>
      <c r="J4007" s="36" t="s">
        <v>6004</v>
      </c>
      <c r="K4007" s="36" t="str">
        <f t="shared" si="313"/>
        <v>_OOEBI</v>
      </c>
      <c r="L4007" s="36" t="s">
        <v>6005</v>
      </c>
      <c r="M4007" s="36" t="s">
        <v>6012</v>
      </c>
      <c r="N4007" s="36" t="str">
        <f t="shared" si="314"/>
        <v>_OOOUT</v>
      </c>
      <c r="O4007" s="36" t="s">
        <v>6013</v>
      </c>
      <c r="P4007" s="36" t="s">
        <v>6014</v>
      </c>
      <c r="Q4007" s="36" t="s">
        <v>6015</v>
      </c>
    </row>
    <row r="4008" spans="1:17">
      <c r="A4008" s="36" t="s">
        <v>12058</v>
      </c>
      <c r="B4008" s="36" t="str">
        <f t="shared" si="310"/>
        <v>_32251</v>
      </c>
      <c r="C4008" s="36" t="s">
        <v>6017</v>
      </c>
      <c r="D4008" s="36" t="s">
        <v>5594</v>
      </c>
      <c r="E4008" s="36" t="str">
        <f t="shared" si="311"/>
        <v>_VCRES</v>
      </c>
      <c r="F4008" s="36" t="s">
        <v>5595</v>
      </c>
      <c r="G4008" s="36" t="s">
        <v>5596</v>
      </c>
      <c r="H4008" s="36" t="str">
        <f t="shared" si="312"/>
        <v>_VCRAC</v>
      </c>
      <c r="I4008" s="36" t="s">
        <v>5597</v>
      </c>
      <c r="J4008" s="36" t="s">
        <v>6004</v>
      </c>
      <c r="K4008" s="36" t="str">
        <f t="shared" si="313"/>
        <v>_OOEBI</v>
      </c>
      <c r="L4008" s="36" t="s">
        <v>6005</v>
      </c>
      <c r="M4008" s="36" t="s">
        <v>6012</v>
      </c>
      <c r="N4008" s="36" t="str">
        <f t="shared" si="314"/>
        <v>_OOOUT</v>
      </c>
      <c r="O4008" s="36" t="s">
        <v>6013</v>
      </c>
      <c r="P4008" s="36" t="s">
        <v>6014</v>
      </c>
      <c r="Q4008" s="36" t="s">
        <v>6015</v>
      </c>
    </row>
    <row r="4009" spans="1:17">
      <c r="A4009" s="36" t="s">
        <v>12059</v>
      </c>
      <c r="B4009" s="36" t="str">
        <f t="shared" si="310"/>
        <v>_32230</v>
      </c>
      <c r="C4009" s="36" t="s">
        <v>6022</v>
      </c>
      <c r="D4009" s="36" t="s">
        <v>5594</v>
      </c>
      <c r="E4009" s="36" t="str">
        <f t="shared" si="311"/>
        <v>_VCRES</v>
      </c>
      <c r="F4009" s="36" t="s">
        <v>5595</v>
      </c>
      <c r="G4009" s="36" t="s">
        <v>5596</v>
      </c>
      <c r="H4009" s="36" t="str">
        <f t="shared" si="312"/>
        <v>_VCRAC</v>
      </c>
      <c r="I4009" s="36" t="s">
        <v>5597</v>
      </c>
      <c r="J4009" s="36" t="s">
        <v>6004</v>
      </c>
      <c r="K4009" s="36" t="str">
        <f t="shared" si="313"/>
        <v>_OOEBI</v>
      </c>
      <c r="L4009" s="36" t="s">
        <v>6005</v>
      </c>
      <c r="M4009" s="36" t="s">
        <v>6018</v>
      </c>
      <c r="N4009" s="36" t="str">
        <f t="shared" si="314"/>
        <v>_OORES</v>
      </c>
      <c r="O4009" s="36" t="s">
        <v>6019</v>
      </c>
      <c r="P4009" s="36" t="s">
        <v>6020</v>
      </c>
      <c r="Q4009" s="36" t="s">
        <v>6021</v>
      </c>
    </row>
    <row r="4010" spans="1:17">
      <c r="A4010" s="36" t="s">
        <v>12060</v>
      </c>
      <c r="B4010" s="36" t="str">
        <f t="shared" si="310"/>
        <v>_32231</v>
      </c>
      <c r="C4010" s="36" t="s">
        <v>6023</v>
      </c>
      <c r="D4010" s="36" t="s">
        <v>5594</v>
      </c>
      <c r="E4010" s="36" t="str">
        <f t="shared" si="311"/>
        <v>_VCRES</v>
      </c>
      <c r="F4010" s="36" t="s">
        <v>5595</v>
      </c>
      <c r="G4010" s="36" t="s">
        <v>5596</v>
      </c>
      <c r="H4010" s="36" t="str">
        <f t="shared" si="312"/>
        <v>_VCRAC</v>
      </c>
      <c r="I4010" s="36" t="s">
        <v>5597</v>
      </c>
      <c r="J4010" s="36" t="s">
        <v>6004</v>
      </c>
      <c r="K4010" s="36" t="str">
        <f t="shared" si="313"/>
        <v>_OOEBI</v>
      </c>
      <c r="L4010" s="36" t="s">
        <v>6005</v>
      </c>
      <c r="M4010" s="36" t="s">
        <v>6018</v>
      </c>
      <c r="N4010" s="36" t="str">
        <f t="shared" si="314"/>
        <v>_OORES</v>
      </c>
      <c r="O4010" s="36" t="s">
        <v>6019</v>
      </c>
      <c r="P4010" s="36" t="s">
        <v>6020</v>
      </c>
      <c r="Q4010" s="36" t="s">
        <v>6021</v>
      </c>
    </row>
    <row r="4011" spans="1:17">
      <c r="A4011" s="36" t="s">
        <v>12061</v>
      </c>
      <c r="B4011" s="36" t="str">
        <f t="shared" si="310"/>
        <v>_32232</v>
      </c>
      <c r="C4011" s="36" t="s">
        <v>6024</v>
      </c>
      <c r="D4011" s="36" t="s">
        <v>5594</v>
      </c>
      <c r="E4011" s="36" t="str">
        <f t="shared" si="311"/>
        <v>_VCRES</v>
      </c>
      <c r="F4011" s="36" t="s">
        <v>5595</v>
      </c>
      <c r="G4011" s="36" t="s">
        <v>5596</v>
      </c>
      <c r="H4011" s="36" t="str">
        <f t="shared" si="312"/>
        <v>_VCRAC</v>
      </c>
      <c r="I4011" s="36" t="s">
        <v>5597</v>
      </c>
      <c r="J4011" s="36" t="s">
        <v>6004</v>
      </c>
      <c r="K4011" s="36" t="str">
        <f t="shared" si="313"/>
        <v>_OOEBI</v>
      </c>
      <c r="L4011" s="36" t="s">
        <v>6005</v>
      </c>
      <c r="M4011" s="36" t="s">
        <v>6018</v>
      </c>
      <c r="N4011" s="36" t="str">
        <f t="shared" si="314"/>
        <v>_OORES</v>
      </c>
      <c r="O4011" s="36" t="s">
        <v>6019</v>
      </c>
      <c r="P4011" s="36" t="s">
        <v>6020</v>
      </c>
      <c r="Q4011" s="36" t="s">
        <v>6021</v>
      </c>
    </row>
    <row r="4012" spans="1:17">
      <c r="A4012" s="36" t="s">
        <v>12062</v>
      </c>
      <c r="B4012" s="36" t="str">
        <f t="shared" si="310"/>
        <v>_32233</v>
      </c>
      <c r="C4012" s="36" t="s">
        <v>6025</v>
      </c>
      <c r="D4012" s="36" t="s">
        <v>5594</v>
      </c>
      <c r="E4012" s="36" t="str">
        <f t="shared" si="311"/>
        <v>_VCRES</v>
      </c>
      <c r="F4012" s="36" t="s">
        <v>5595</v>
      </c>
      <c r="G4012" s="36" t="s">
        <v>5596</v>
      </c>
      <c r="H4012" s="36" t="str">
        <f t="shared" si="312"/>
        <v>_VCRAC</v>
      </c>
      <c r="I4012" s="36" t="s">
        <v>5597</v>
      </c>
      <c r="J4012" s="36" t="s">
        <v>6004</v>
      </c>
      <c r="K4012" s="36" t="str">
        <f t="shared" si="313"/>
        <v>_OOEBI</v>
      </c>
      <c r="L4012" s="36" t="s">
        <v>6005</v>
      </c>
      <c r="M4012" s="36" t="s">
        <v>6018</v>
      </c>
      <c r="N4012" s="36" t="str">
        <f t="shared" si="314"/>
        <v>_OORES</v>
      </c>
      <c r="O4012" s="36" t="s">
        <v>6019</v>
      </c>
      <c r="P4012" s="36" t="s">
        <v>6020</v>
      </c>
      <c r="Q4012" s="36" t="s">
        <v>6021</v>
      </c>
    </row>
    <row r="4013" spans="1:17">
      <c r="A4013" s="36" t="s">
        <v>12063</v>
      </c>
      <c r="B4013" s="36" t="str">
        <f t="shared" si="310"/>
        <v>_32234</v>
      </c>
      <c r="C4013" s="36" t="s">
        <v>6026</v>
      </c>
      <c r="D4013" s="36" t="s">
        <v>5594</v>
      </c>
      <c r="E4013" s="36" t="str">
        <f t="shared" si="311"/>
        <v>_VCRES</v>
      </c>
      <c r="F4013" s="36" t="s">
        <v>5595</v>
      </c>
      <c r="G4013" s="36" t="s">
        <v>5596</v>
      </c>
      <c r="H4013" s="36" t="str">
        <f t="shared" si="312"/>
        <v>_VCRAC</v>
      </c>
      <c r="I4013" s="36" t="s">
        <v>5597</v>
      </c>
      <c r="J4013" s="36" t="s">
        <v>6004</v>
      </c>
      <c r="K4013" s="36" t="str">
        <f t="shared" si="313"/>
        <v>_OOEBI</v>
      </c>
      <c r="L4013" s="36" t="s">
        <v>6005</v>
      </c>
      <c r="M4013" s="36" t="s">
        <v>6018</v>
      </c>
      <c r="N4013" s="36" t="str">
        <f t="shared" si="314"/>
        <v>_OORES</v>
      </c>
      <c r="O4013" s="36" t="s">
        <v>6019</v>
      </c>
      <c r="P4013" s="36" t="s">
        <v>6020</v>
      </c>
      <c r="Q4013" s="36" t="s">
        <v>6021</v>
      </c>
    </row>
    <row r="4014" spans="1:17">
      <c r="A4014" s="36" t="s">
        <v>12064</v>
      </c>
      <c r="B4014" s="36" t="str">
        <f t="shared" si="310"/>
        <v>_32235</v>
      </c>
      <c r="C4014" s="36" t="s">
        <v>6027</v>
      </c>
      <c r="D4014" s="36" t="s">
        <v>5594</v>
      </c>
      <c r="E4014" s="36" t="str">
        <f t="shared" si="311"/>
        <v>_VCRES</v>
      </c>
      <c r="F4014" s="36" t="s">
        <v>5595</v>
      </c>
      <c r="G4014" s="36" t="s">
        <v>5596</v>
      </c>
      <c r="H4014" s="36" t="str">
        <f t="shared" si="312"/>
        <v>_VCRAC</v>
      </c>
      <c r="I4014" s="36" t="s">
        <v>5597</v>
      </c>
      <c r="J4014" s="36" t="s">
        <v>6004</v>
      </c>
      <c r="K4014" s="36" t="str">
        <f t="shared" si="313"/>
        <v>_OOEBI</v>
      </c>
      <c r="L4014" s="36" t="s">
        <v>6005</v>
      </c>
      <c r="M4014" s="36" t="s">
        <v>6018</v>
      </c>
      <c r="N4014" s="36" t="str">
        <f t="shared" si="314"/>
        <v>_OORES</v>
      </c>
      <c r="O4014" s="36" t="s">
        <v>6019</v>
      </c>
      <c r="P4014" s="36" t="s">
        <v>6020</v>
      </c>
      <c r="Q4014" s="36" t="s">
        <v>6021</v>
      </c>
    </row>
    <row r="4015" spans="1:17">
      <c r="A4015" s="36" t="s">
        <v>12065</v>
      </c>
      <c r="B4015" s="36" t="str">
        <f t="shared" si="310"/>
        <v>_32236</v>
      </c>
      <c r="C4015" s="36" t="s">
        <v>6028</v>
      </c>
      <c r="D4015" s="36" t="s">
        <v>5594</v>
      </c>
      <c r="E4015" s="36" t="str">
        <f t="shared" si="311"/>
        <v>_VCRES</v>
      </c>
      <c r="F4015" s="36" t="s">
        <v>5595</v>
      </c>
      <c r="G4015" s="36" t="s">
        <v>5596</v>
      </c>
      <c r="H4015" s="36" t="str">
        <f t="shared" si="312"/>
        <v>_VCRAC</v>
      </c>
      <c r="I4015" s="36" t="s">
        <v>5597</v>
      </c>
      <c r="J4015" s="36" t="s">
        <v>6004</v>
      </c>
      <c r="K4015" s="36" t="str">
        <f t="shared" si="313"/>
        <v>_OOEBI</v>
      </c>
      <c r="L4015" s="36" t="s">
        <v>6005</v>
      </c>
      <c r="M4015" s="36" t="s">
        <v>6018</v>
      </c>
      <c r="N4015" s="36" t="str">
        <f t="shared" si="314"/>
        <v>_OORES</v>
      </c>
      <c r="O4015" s="36" t="s">
        <v>6019</v>
      </c>
      <c r="P4015" s="36" t="s">
        <v>6020</v>
      </c>
      <c r="Q4015" s="36" t="s">
        <v>6021</v>
      </c>
    </row>
    <row r="4016" spans="1:17">
      <c r="A4016" s="36" t="s">
        <v>12066</v>
      </c>
      <c r="B4016" s="36" t="str">
        <f t="shared" si="310"/>
        <v>_32237</v>
      </c>
      <c r="C4016" s="36" t="s">
        <v>6029</v>
      </c>
      <c r="D4016" s="36" t="s">
        <v>5594</v>
      </c>
      <c r="E4016" s="36" t="str">
        <f t="shared" si="311"/>
        <v>_VCRES</v>
      </c>
      <c r="F4016" s="36" t="s">
        <v>5595</v>
      </c>
      <c r="G4016" s="36" t="s">
        <v>5596</v>
      </c>
      <c r="H4016" s="36" t="str">
        <f t="shared" si="312"/>
        <v>_VCRAC</v>
      </c>
      <c r="I4016" s="36" t="s">
        <v>5597</v>
      </c>
      <c r="J4016" s="36" t="s">
        <v>6004</v>
      </c>
      <c r="K4016" s="36" t="str">
        <f t="shared" si="313"/>
        <v>_OOEBI</v>
      </c>
      <c r="L4016" s="36" t="s">
        <v>6005</v>
      </c>
      <c r="M4016" s="36" t="s">
        <v>6018</v>
      </c>
      <c r="N4016" s="36" t="str">
        <f t="shared" si="314"/>
        <v>_OORES</v>
      </c>
      <c r="O4016" s="36" t="s">
        <v>6019</v>
      </c>
      <c r="P4016" s="36" t="s">
        <v>6020</v>
      </c>
      <c r="Q4016" s="36" t="s">
        <v>6021</v>
      </c>
    </row>
    <row r="4017" spans="1:17">
      <c r="A4017" s="36" t="s">
        <v>12067</v>
      </c>
      <c r="B4017" s="36" t="str">
        <f t="shared" si="310"/>
        <v>_32238</v>
      </c>
      <c r="C4017" s="36" t="s">
        <v>6030</v>
      </c>
      <c r="D4017" s="36" t="s">
        <v>5594</v>
      </c>
      <c r="E4017" s="36" t="str">
        <f t="shared" si="311"/>
        <v>_VCRES</v>
      </c>
      <c r="F4017" s="36" t="s">
        <v>5595</v>
      </c>
      <c r="G4017" s="36" t="s">
        <v>5596</v>
      </c>
      <c r="H4017" s="36" t="str">
        <f t="shared" si="312"/>
        <v>_VCRAC</v>
      </c>
      <c r="I4017" s="36" t="s">
        <v>5597</v>
      </c>
      <c r="J4017" s="36" t="s">
        <v>6004</v>
      </c>
      <c r="K4017" s="36" t="str">
        <f t="shared" si="313"/>
        <v>_OOEBI</v>
      </c>
      <c r="L4017" s="36" t="s">
        <v>6005</v>
      </c>
      <c r="M4017" s="36" t="s">
        <v>6018</v>
      </c>
      <c r="N4017" s="36" t="str">
        <f t="shared" si="314"/>
        <v>_OORES</v>
      </c>
      <c r="O4017" s="36" t="s">
        <v>6019</v>
      </c>
      <c r="P4017" s="36" t="s">
        <v>6020</v>
      </c>
      <c r="Q4017" s="36" t="s">
        <v>6021</v>
      </c>
    </row>
    <row r="4018" spans="1:17">
      <c r="A4018" s="36" t="s">
        <v>12068</v>
      </c>
      <c r="B4018" s="36" t="str">
        <f t="shared" si="310"/>
        <v>_32246</v>
      </c>
      <c r="C4018" s="36" t="s">
        <v>6031</v>
      </c>
      <c r="D4018" s="36" t="s">
        <v>5594</v>
      </c>
      <c r="E4018" s="36" t="str">
        <f t="shared" si="311"/>
        <v>_VCRES</v>
      </c>
      <c r="F4018" s="36" t="s">
        <v>5595</v>
      </c>
      <c r="G4018" s="36" t="s">
        <v>5596</v>
      </c>
      <c r="H4018" s="36" t="str">
        <f t="shared" si="312"/>
        <v>_VCRAC</v>
      </c>
      <c r="I4018" s="36" t="s">
        <v>5597</v>
      </c>
      <c r="J4018" s="36" t="s">
        <v>6004</v>
      </c>
      <c r="K4018" s="36" t="str">
        <f t="shared" si="313"/>
        <v>_OOEBI</v>
      </c>
      <c r="L4018" s="36" t="s">
        <v>6005</v>
      </c>
      <c r="M4018" s="36" t="s">
        <v>6018</v>
      </c>
      <c r="N4018" s="36" t="str">
        <f t="shared" si="314"/>
        <v>_OORES</v>
      </c>
      <c r="O4018" s="36" t="s">
        <v>6019</v>
      </c>
      <c r="P4018" s="36" t="s">
        <v>6020</v>
      </c>
      <c r="Q4018" s="36" t="s">
        <v>6021</v>
      </c>
    </row>
    <row r="4019" spans="1:17">
      <c r="A4019" s="36" t="s">
        <v>12069</v>
      </c>
      <c r="B4019" s="36" t="str">
        <f t="shared" si="310"/>
        <v>_32247</v>
      </c>
      <c r="C4019" s="36" t="s">
        <v>6032</v>
      </c>
      <c r="D4019" s="36" t="s">
        <v>5594</v>
      </c>
      <c r="E4019" s="36" t="str">
        <f t="shared" si="311"/>
        <v>_VCRES</v>
      </c>
      <c r="F4019" s="36" t="s">
        <v>5595</v>
      </c>
      <c r="G4019" s="36" t="s">
        <v>5596</v>
      </c>
      <c r="H4019" s="36" t="str">
        <f t="shared" si="312"/>
        <v>_VCRAC</v>
      </c>
      <c r="I4019" s="36" t="s">
        <v>5597</v>
      </c>
      <c r="J4019" s="36" t="s">
        <v>6004</v>
      </c>
      <c r="K4019" s="36" t="str">
        <f t="shared" si="313"/>
        <v>_OOEBI</v>
      </c>
      <c r="L4019" s="36" t="s">
        <v>6005</v>
      </c>
      <c r="M4019" s="36" t="s">
        <v>6018</v>
      </c>
      <c r="N4019" s="36" t="str">
        <f t="shared" si="314"/>
        <v>_OORES</v>
      </c>
      <c r="O4019" s="36" t="s">
        <v>6019</v>
      </c>
      <c r="P4019" s="36" t="s">
        <v>6020</v>
      </c>
      <c r="Q4019" s="36" t="s">
        <v>6021</v>
      </c>
    </row>
    <row r="4020" spans="1:17">
      <c r="A4020" s="36" t="s">
        <v>12070</v>
      </c>
      <c r="B4020" s="36" t="str">
        <f t="shared" si="310"/>
        <v>_32248</v>
      </c>
      <c r="C4020" s="36" t="s">
        <v>6033</v>
      </c>
      <c r="D4020" s="36" t="s">
        <v>5594</v>
      </c>
      <c r="E4020" s="36" t="str">
        <f t="shared" si="311"/>
        <v>_VCRES</v>
      </c>
      <c r="F4020" s="36" t="s">
        <v>5595</v>
      </c>
      <c r="G4020" s="36" t="s">
        <v>5596</v>
      </c>
      <c r="H4020" s="36" t="str">
        <f t="shared" si="312"/>
        <v>_VCRAC</v>
      </c>
      <c r="I4020" s="36" t="s">
        <v>5597</v>
      </c>
      <c r="J4020" s="36" t="s">
        <v>6004</v>
      </c>
      <c r="K4020" s="36" t="str">
        <f t="shared" si="313"/>
        <v>_OOEBI</v>
      </c>
      <c r="L4020" s="36" t="s">
        <v>6005</v>
      </c>
      <c r="M4020" s="36" t="s">
        <v>6018</v>
      </c>
      <c r="N4020" s="36" t="str">
        <f t="shared" si="314"/>
        <v>_OORES</v>
      </c>
      <c r="O4020" s="36" t="s">
        <v>6019</v>
      </c>
      <c r="P4020" s="36" t="s">
        <v>6020</v>
      </c>
      <c r="Q4020" s="36" t="s">
        <v>6021</v>
      </c>
    </row>
    <row r="4021" spans="1:17">
      <c r="A4021" s="36" t="s">
        <v>12071</v>
      </c>
      <c r="B4021" s="36" t="str">
        <f t="shared" si="310"/>
        <v>_32249</v>
      </c>
      <c r="C4021" s="36" t="s">
        <v>6034</v>
      </c>
      <c r="D4021" s="36" t="s">
        <v>5594</v>
      </c>
      <c r="E4021" s="36" t="str">
        <f t="shared" si="311"/>
        <v>_VCRES</v>
      </c>
      <c r="F4021" s="36" t="s">
        <v>5595</v>
      </c>
      <c r="G4021" s="36" t="s">
        <v>5596</v>
      </c>
      <c r="H4021" s="36" t="str">
        <f t="shared" si="312"/>
        <v>_VCRAC</v>
      </c>
      <c r="I4021" s="36" t="s">
        <v>5597</v>
      </c>
      <c r="J4021" s="36" t="s">
        <v>6004</v>
      </c>
      <c r="K4021" s="36" t="str">
        <f t="shared" si="313"/>
        <v>_OOEBI</v>
      </c>
      <c r="L4021" s="36" t="s">
        <v>6005</v>
      </c>
      <c r="M4021" s="36" t="s">
        <v>6018</v>
      </c>
      <c r="N4021" s="36" t="str">
        <f t="shared" si="314"/>
        <v>_OORES</v>
      </c>
      <c r="O4021" s="36" t="s">
        <v>6019</v>
      </c>
      <c r="P4021" s="36" t="s">
        <v>6020</v>
      </c>
      <c r="Q4021" s="36" t="s">
        <v>6021</v>
      </c>
    </row>
    <row r="4022" spans="1:17">
      <c r="A4022" s="36" t="s">
        <v>12072</v>
      </c>
      <c r="B4022" s="36" t="str">
        <f t="shared" si="310"/>
        <v>_24875</v>
      </c>
      <c r="C4022" s="36" t="s">
        <v>6041</v>
      </c>
      <c r="D4022" s="36" t="s">
        <v>5594</v>
      </c>
      <c r="E4022" s="36" t="str">
        <f t="shared" si="311"/>
        <v>_VCRES</v>
      </c>
      <c r="F4022" s="36" t="s">
        <v>5595</v>
      </c>
      <c r="G4022" s="36" t="s">
        <v>5596</v>
      </c>
      <c r="H4022" s="36" t="str">
        <f t="shared" si="312"/>
        <v>_VCRAC</v>
      </c>
      <c r="I4022" s="36" t="s">
        <v>5597</v>
      </c>
      <c r="J4022" s="36" t="s">
        <v>6035</v>
      </c>
      <c r="K4022" s="36" t="str">
        <f t="shared" si="313"/>
        <v>_ORDNN</v>
      </c>
      <c r="L4022" s="36" t="s">
        <v>6036</v>
      </c>
      <c r="M4022" s="36" t="s">
        <v>6037</v>
      </c>
      <c r="N4022" s="36" t="str">
        <f t="shared" si="314"/>
        <v>_ORDN5</v>
      </c>
      <c r="O4022" s="36" t="s">
        <v>6038</v>
      </c>
      <c r="P4022" s="36" t="s">
        <v>6039</v>
      </c>
      <c r="Q4022" s="36" t="s">
        <v>6040</v>
      </c>
    </row>
    <row r="4023" spans="1:17">
      <c r="A4023" s="36" t="s">
        <v>12073</v>
      </c>
      <c r="B4023" s="36" t="str">
        <f t="shared" si="310"/>
        <v>_31180</v>
      </c>
      <c r="C4023" s="36" t="s">
        <v>6171</v>
      </c>
      <c r="D4023" s="36" t="s">
        <v>5594</v>
      </c>
      <c r="E4023" s="36" t="str">
        <f t="shared" si="311"/>
        <v>_VCRES</v>
      </c>
      <c r="F4023" s="36" t="s">
        <v>5595</v>
      </c>
      <c r="G4023" s="36" t="s">
        <v>5596</v>
      </c>
      <c r="H4023" s="36" t="str">
        <f t="shared" si="312"/>
        <v>_VCRAC</v>
      </c>
      <c r="I4023" s="36" t="s">
        <v>5597</v>
      </c>
      <c r="J4023" s="36" t="s">
        <v>6165</v>
      </c>
      <c r="K4023" s="36" t="str">
        <f t="shared" si="313"/>
        <v>_OVKAV</v>
      </c>
      <c r="L4023" s="36" t="s">
        <v>6166</v>
      </c>
      <c r="M4023" s="36" t="s">
        <v>6167</v>
      </c>
      <c r="N4023" s="36" t="str">
        <f t="shared" si="314"/>
        <v>_OVKA5</v>
      </c>
      <c r="O4023" s="36" t="s">
        <v>6168</v>
      </c>
      <c r="P4023" s="36" t="s">
        <v>6169</v>
      </c>
      <c r="Q4023" s="36" t="s">
        <v>6170</v>
      </c>
    </row>
    <row r="4024" spans="1:17">
      <c r="A4024" s="36" t="s">
        <v>12074</v>
      </c>
      <c r="B4024" s="36" t="str">
        <f t="shared" si="310"/>
        <v>_31595</v>
      </c>
      <c r="C4024" s="36" t="s">
        <v>12075</v>
      </c>
      <c r="D4024" s="36" t="s">
        <v>5594</v>
      </c>
      <c r="E4024" s="36" t="str">
        <f t="shared" si="311"/>
        <v>_VCRES</v>
      </c>
      <c r="F4024" s="36" t="s">
        <v>5595</v>
      </c>
      <c r="G4024" s="36" t="s">
        <v>5596</v>
      </c>
      <c r="H4024" s="36" t="str">
        <f t="shared" si="312"/>
        <v>_VCRAC</v>
      </c>
      <c r="I4024" s="36" t="s">
        <v>5597</v>
      </c>
      <c r="J4024" s="36" t="s">
        <v>6042</v>
      </c>
      <c r="K4024" s="36" t="str">
        <f t="shared" si="313"/>
        <v>_OYSCC</v>
      </c>
      <c r="L4024" s="36" t="s">
        <v>6043</v>
      </c>
      <c r="M4024" s="36" t="s">
        <v>6044</v>
      </c>
      <c r="N4024" s="36" t="str">
        <f t="shared" si="314"/>
        <v>_OYSC5</v>
      </c>
      <c r="O4024" s="36" t="s">
        <v>6045</v>
      </c>
      <c r="P4024" s="36" t="s">
        <v>6046</v>
      </c>
      <c r="Q4024" s="36" t="s">
        <v>6047</v>
      </c>
    </row>
    <row r="4025" spans="1:17">
      <c r="A4025" s="36" t="s">
        <v>12076</v>
      </c>
      <c r="B4025" s="36" t="str">
        <f t="shared" si="310"/>
        <v>_31245</v>
      </c>
      <c r="C4025" s="36" t="s">
        <v>6054</v>
      </c>
      <c r="D4025" s="36" t="s">
        <v>5594</v>
      </c>
      <c r="E4025" s="36" t="str">
        <f t="shared" si="311"/>
        <v>_VCRES</v>
      </c>
      <c r="F4025" s="36" t="s">
        <v>5595</v>
      </c>
      <c r="G4025" s="36" t="s">
        <v>5596</v>
      </c>
      <c r="H4025" s="36" t="str">
        <f t="shared" si="312"/>
        <v>_VCRAC</v>
      </c>
      <c r="I4025" s="36" t="s">
        <v>5597</v>
      </c>
      <c r="J4025" s="36" t="s">
        <v>6048</v>
      </c>
      <c r="K4025" s="36" t="str">
        <f t="shared" si="313"/>
        <v>_SMTOC</v>
      </c>
      <c r="L4025" s="36" t="s">
        <v>6049</v>
      </c>
      <c r="M4025" s="36" t="s">
        <v>6050</v>
      </c>
      <c r="N4025" s="36" t="str">
        <f t="shared" si="314"/>
        <v>_SMTO5</v>
      </c>
      <c r="O4025" s="36" t="s">
        <v>6051</v>
      </c>
      <c r="P4025" s="36" t="s">
        <v>6052</v>
      </c>
      <c r="Q4025" s="36" t="s">
        <v>6053</v>
      </c>
    </row>
    <row r="4026" spans="1:17">
      <c r="A4026" s="36" t="s">
        <v>12077</v>
      </c>
      <c r="B4026" s="36" t="str">
        <f t="shared" si="310"/>
        <v>_31246</v>
      </c>
      <c r="C4026" s="36" t="s">
        <v>6055</v>
      </c>
      <c r="D4026" s="36" t="s">
        <v>5594</v>
      </c>
      <c r="E4026" s="36" t="str">
        <f t="shared" si="311"/>
        <v>_VCRES</v>
      </c>
      <c r="F4026" s="36" t="s">
        <v>5595</v>
      </c>
      <c r="G4026" s="36" t="s">
        <v>5596</v>
      </c>
      <c r="H4026" s="36" t="str">
        <f t="shared" si="312"/>
        <v>_VCRAC</v>
      </c>
      <c r="I4026" s="36" t="s">
        <v>5597</v>
      </c>
      <c r="J4026" s="36" t="s">
        <v>6048</v>
      </c>
      <c r="K4026" s="36" t="str">
        <f t="shared" si="313"/>
        <v>_SMTOC</v>
      </c>
      <c r="L4026" s="36" t="s">
        <v>6049</v>
      </c>
      <c r="M4026" s="36" t="s">
        <v>6050</v>
      </c>
      <c r="N4026" s="36" t="str">
        <f t="shared" si="314"/>
        <v>_SMTO5</v>
      </c>
      <c r="O4026" s="36" t="s">
        <v>6051</v>
      </c>
      <c r="P4026" s="36" t="s">
        <v>6052</v>
      </c>
      <c r="Q4026" s="36" t="s">
        <v>6053</v>
      </c>
    </row>
    <row r="4027" spans="1:17">
      <c r="A4027" s="36" t="s">
        <v>12078</v>
      </c>
      <c r="B4027" s="36" t="str">
        <f t="shared" si="310"/>
        <v>_31247</v>
      </c>
      <c r="C4027" s="36" t="s">
        <v>6056</v>
      </c>
      <c r="D4027" s="36" t="s">
        <v>5594</v>
      </c>
      <c r="E4027" s="36" t="str">
        <f t="shared" si="311"/>
        <v>_VCRES</v>
      </c>
      <c r="F4027" s="36" t="s">
        <v>5595</v>
      </c>
      <c r="G4027" s="36" t="s">
        <v>5596</v>
      </c>
      <c r="H4027" s="36" t="str">
        <f t="shared" si="312"/>
        <v>_VCRAC</v>
      </c>
      <c r="I4027" s="36" t="s">
        <v>5597</v>
      </c>
      <c r="J4027" s="36" t="s">
        <v>6048</v>
      </c>
      <c r="K4027" s="36" t="str">
        <f t="shared" si="313"/>
        <v>_SMTOC</v>
      </c>
      <c r="L4027" s="36" t="s">
        <v>6049</v>
      </c>
      <c r="M4027" s="36" t="s">
        <v>6050</v>
      </c>
      <c r="N4027" s="36" t="str">
        <f t="shared" si="314"/>
        <v>_SMTO5</v>
      </c>
      <c r="O4027" s="36" t="s">
        <v>6051</v>
      </c>
      <c r="P4027" s="36" t="s">
        <v>6052</v>
      </c>
      <c r="Q4027" s="36" t="s">
        <v>6053</v>
      </c>
    </row>
    <row r="4028" spans="1:17">
      <c r="A4028" s="36" t="s">
        <v>12079</v>
      </c>
      <c r="B4028" s="36" t="str">
        <f t="shared" si="310"/>
        <v>_31248</v>
      </c>
      <c r="C4028" s="36" t="s">
        <v>6057</v>
      </c>
      <c r="D4028" s="36" t="s">
        <v>5594</v>
      </c>
      <c r="E4028" s="36" t="str">
        <f t="shared" si="311"/>
        <v>_VCRES</v>
      </c>
      <c r="F4028" s="36" t="s">
        <v>5595</v>
      </c>
      <c r="G4028" s="36" t="s">
        <v>5596</v>
      </c>
      <c r="H4028" s="36" t="str">
        <f t="shared" si="312"/>
        <v>_VCRAC</v>
      </c>
      <c r="I4028" s="36" t="s">
        <v>5597</v>
      </c>
      <c r="J4028" s="36" t="s">
        <v>6048</v>
      </c>
      <c r="K4028" s="36" t="str">
        <f t="shared" si="313"/>
        <v>_SMTOC</v>
      </c>
      <c r="L4028" s="36" t="s">
        <v>6049</v>
      </c>
      <c r="M4028" s="36" t="s">
        <v>6050</v>
      </c>
      <c r="N4028" s="36" t="str">
        <f t="shared" si="314"/>
        <v>_SMTO5</v>
      </c>
      <c r="O4028" s="36" t="s">
        <v>6051</v>
      </c>
      <c r="P4028" s="36" t="s">
        <v>6052</v>
      </c>
      <c r="Q4028" s="36" t="s">
        <v>6053</v>
      </c>
    </row>
    <row r="4029" spans="1:17">
      <c r="A4029" s="36" t="s">
        <v>12080</v>
      </c>
      <c r="B4029" s="36" t="str">
        <f t="shared" si="310"/>
        <v>_31249</v>
      </c>
      <c r="C4029" s="36" t="s">
        <v>6058</v>
      </c>
      <c r="D4029" s="36" t="s">
        <v>5594</v>
      </c>
      <c r="E4029" s="36" t="str">
        <f t="shared" si="311"/>
        <v>_VCRES</v>
      </c>
      <c r="F4029" s="36" t="s">
        <v>5595</v>
      </c>
      <c r="G4029" s="36" t="s">
        <v>5596</v>
      </c>
      <c r="H4029" s="36" t="str">
        <f t="shared" si="312"/>
        <v>_VCRAC</v>
      </c>
      <c r="I4029" s="36" t="s">
        <v>5597</v>
      </c>
      <c r="J4029" s="36" t="s">
        <v>6048</v>
      </c>
      <c r="K4029" s="36" t="str">
        <f t="shared" si="313"/>
        <v>_SMTOC</v>
      </c>
      <c r="L4029" s="36" t="s">
        <v>6049</v>
      </c>
      <c r="M4029" s="36" t="s">
        <v>6050</v>
      </c>
      <c r="N4029" s="36" t="str">
        <f t="shared" si="314"/>
        <v>_SMTO5</v>
      </c>
      <c r="O4029" s="36" t="s">
        <v>6051</v>
      </c>
      <c r="P4029" s="36" t="s">
        <v>6052</v>
      </c>
      <c r="Q4029" s="36" t="s">
        <v>6053</v>
      </c>
    </row>
    <row r="4030" spans="1:17">
      <c r="A4030" s="36" t="s">
        <v>12081</v>
      </c>
      <c r="B4030" s="36" t="str">
        <f t="shared" si="310"/>
        <v>_31250</v>
      </c>
      <c r="C4030" s="36" t="s">
        <v>6059</v>
      </c>
      <c r="D4030" s="36" t="s">
        <v>5594</v>
      </c>
      <c r="E4030" s="36" t="str">
        <f t="shared" si="311"/>
        <v>_VCRES</v>
      </c>
      <c r="F4030" s="36" t="s">
        <v>5595</v>
      </c>
      <c r="G4030" s="36" t="s">
        <v>5596</v>
      </c>
      <c r="H4030" s="36" t="str">
        <f t="shared" si="312"/>
        <v>_VCRAC</v>
      </c>
      <c r="I4030" s="36" t="s">
        <v>5597</v>
      </c>
      <c r="J4030" s="36" t="s">
        <v>6048</v>
      </c>
      <c r="K4030" s="36" t="str">
        <f t="shared" si="313"/>
        <v>_SMTOC</v>
      </c>
      <c r="L4030" s="36" t="s">
        <v>6049</v>
      </c>
      <c r="M4030" s="36" t="s">
        <v>6050</v>
      </c>
      <c r="N4030" s="36" t="str">
        <f t="shared" si="314"/>
        <v>_SMTO5</v>
      </c>
      <c r="O4030" s="36" t="s">
        <v>6051</v>
      </c>
      <c r="P4030" s="36" t="s">
        <v>6052</v>
      </c>
      <c r="Q4030" s="36" t="s">
        <v>6053</v>
      </c>
    </row>
    <row r="4031" spans="1:17">
      <c r="A4031" s="36" t="s">
        <v>12082</v>
      </c>
      <c r="B4031" s="36" t="str">
        <f t="shared" si="310"/>
        <v>_31251</v>
      </c>
      <c r="C4031" s="36" t="s">
        <v>7525</v>
      </c>
      <c r="D4031" s="36" t="s">
        <v>5594</v>
      </c>
      <c r="E4031" s="36" t="str">
        <f t="shared" si="311"/>
        <v>_VCRES</v>
      </c>
      <c r="F4031" s="36" t="s">
        <v>5595</v>
      </c>
      <c r="G4031" s="36" t="s">
        <v>5596</v>
      </c>
      <c r="H4031" s="36" t="str">
        <f t="shared" si="312"/>
        <v>_VCRAC</v>
      </c>
      <c r="I4031" s="36" t="s">
        <v>5597</v>
      </c>
      <c r="J4031" s="36" t="s">
        <v>6048</v>
      </c>
      <c r="K4031" s="36" t="str">
        <f t="shared" si="313"/>
        <v>_SMTOC</v>
      </c>
      <c r="L4031" s="36" t="s">
        <v>6049</v>
      </c>
      <c r="M4031" s="36" t="s">
        <v>6050</v>
      </c>
      <c r="N4031" s="36" t="str">
        <f t="shared" si="314"/>
        <v>_SMTO5</v>
      </c>
      <c r="O4031" s="36" t="s">
        <v>6051</v>
      </c>
      <c r="P4031" s="36" t="s">
        <v>6052</v>
      </c>
      <c r="Q4031" s="36" t="s">
        <v>6053</v>
      </c>
    </row>
    <row r="4032" spans="1:17">
      <c r="A4032" s="36" t="s">
        <v>12083</v>
      </c>
      <c r="B4032" s="36" t="str">
        <f t="shared" si="310"/>
        <v>_31014</v>
      </c>
      <c r="C4032" s="36" t="s">
        <v>6750</v>
      </c>
      <c r="D4032" s="36" t="s">
        <v>5594</v>
      </c>
      <c r="E4032" s="36" t="str">
        <f t="shared" si="311"/>
        <v>_VCRES</v>
      </c>
      <c r="F4032" s="36" t="s">
        <v>5595</v>
      </c>
      <c r="G4032" s="36" t="s">
        <v>5596</v>
      </c>
      <c r="H4032" s="36" t="str">
        <f t="shared" si="312"/>
        <v>_VCRAC</v>
      </c>
      <c r="I4032" s="36" t="s">
        <v>5597</v>
      </c>
      <c r="J4032" s="36" t="s">
        <v>6744</v>
      </c>
      <c r="K4032" s="36" t="str">
        <f t="shared" si="313"/>
        <v>_STBSI</v>
      </c>
      <c r="L4032" s="36" t="s">
        <v>6745</v>
      </c>
      <c r="M4032" s="36" t="s">
        <v>6746</v>
      </c>
      <c r="N4032" s="36" t="str">
        <f t="shared" si="314"/>
        <v>_STBS5</v>
      </c>
      <c r="O4032" s="36" t="s">
        <v>6747</v>
      </c>
      <c r="P4032" s="36" t="s">
        <v>6748</v>
      </c>
      <c r="Q4032" s="36" t="s">
        <v>6749</v>
      </c>
    </row>
    <row r="4033" spans="1:17">
      <c r="A4033" s="36" t="s">
        <v>12084</v>
      </c>
      <c r="B4033" s="36" t="str">
        <f t="shared" si="310"/>
        <v>_31015</v>
      </c>
      <c r="C4033" s="36" t="s">
        <v>6751</v>
      </c>
      <c r="D4033" s="36" t="s">
        <v>5594</v>
      </c>
      <c r="E4033" s="36" t="str">
        <f t="shared" si="311"/>
        <v>_VCRES</v>
      </c>
      <c r="F4033" s="36" t="s">
        <v>5595</v>
      </c>
      <c r="G4033" s="36" t="s">
        <v>5596</v>
      </c>
      <c r="H4033" s="36" t="str">
        <f t="shared" si="312"/>
        <v>_VCRAC</v>
      </c>
      <c r="I4033" s="36" t="s">
        <v>5597</v>
      </c>
      <c r="J4033" s="36" t="s">
        <v>6744</v>
      </c>
      <c r="K4033" s="36" t="str">
        <f t="shared" si="313"/>
        <v>_STBSI</v>
      </c>
      <c r="L4033" s="36" t="s">
        <v>6745</v>
      </c>
      <c r="M4033" s="36" t="s">
        <v>6746</v>
      </c>
      <c r="N4033" s="36" t="str">
        <f t="shared" si="314"/>
        <v>_STBS5</v>
      </c>
      <c r="O4033" s="36" t="s">
        <v>6747</v>
      </c>
      <c r="P4033" s="36" t="s">
        <v>6748</v>
      </c>
      <c r="Q4033" s="36" t="s">
        <v>6749</v>
      </c>
    </row>
    <row r="4034" spans="1:17">
      <c r="A4034" s="36" t="s">
        <v>12085</v>
      </c>
      <c r="B4034" s="36" t="str">
        <f t="shared" si="310"/>
        <v>_21615</v>
      </c>
      <c r="C4034" s="36" t="s">
        <v>323</v>
      </c>
      <c r="D4034" s="36" t="s">
        <v>5594</v>
      </c>
      <c r="E4034" s="36" t="str">
        <f t="shared" si="311"/>
        <v>_VCRES</v>
      </c>
      <c r="F4034" s="36" t="s">
        <v>5595</v>
      </c>
      <c r="G4034" s="36" t="s">
        <v>6060</v>
      </c>
      <c r="H4034" s="36" t="str">
        <f t="shared" si="312"/>
        <v>_VCRAU</v>
      </c>
      <c r="I4034" s="36" t="s">
        <v>6061</v>
      </c>
      <c r="J4034" s="36" t="s">
        <v>319</v>
      </c>
      <c r="K4034" s="36" t="str">
        <f t="shared" si="313"/>
        <v>_FHEHS</v>
      </c>
      <c r="L4034" s="36" t="s">
        <v>320</v>
      </c>
      <c r="M4034" s="36" t="s">
        <v>321</v>
      </c>
      <c r="N4034" s="36" t="str">
        <f t="shared" si="314"/>
        <v>_FHORS</v>
      </c>
      <c r="O4034" s="36" t="s">
        <v>322</v>
      </c>
      <c r="P4034" s="36" t="s">
        <v>6658</v>
      </c>
      <c r="Q4034" s="36" t="s">
        <v>6659</v>
      </c>
    </row>
    <row r="4035" spans="1:17">
      <c r="A4035" s="36" t="s">
        <v>12086</v>
      </c>
      <c r="B4035" s="36" t="str">
        <f t="shared" si="310"/>
        <v>_21616</v>
      </c>
      <c r="C4035" s="36" t="s">
        <v>324</v>
      </c>
      <c r="D4035" s="36" t="s">
        <v>5594</v>
      </c>
      <c r="E4035" s="36" t="str">
        <f t="shared" si="311"/>
        <v>_VCRES</v>
      </c>
      <c r="F4035" s="36" t="s">
        <v>5595</v>
      </c>
      <c r="G4035" s="36" t="s">
        <v>6060</v>
      </c>
      <c r="H4035" s="36" t="str">
        <f t="shared" si="312"/>
        <v>_VCRAU</v>
      </c>
      <c r="I4035" s="36" t="s">
        <v>6061</v>
      </c>
      <c r="J4035" s="36" t="s">
        <v>319</v>
      </c>
      <c r="K4035" s="36" t="str">
        <f t="shared" si="313"/>
        <v>_FHEHS</v>
      </c>
      <c r="L4035" s="36" t="s">
        <v>320</v>
      </c>
      <c r="M4035" s="36" t="s">
        <v>321</v>
      </c>
      <c r="N4035" s="36" t="str">
        <f t="shared" si="314"/>
        <v>_FHORS</v>
      </c>
      <c r="O4035" s="36" t="s">
        <v>322</v>
      </c>
      <c r="P4035" s="36" t="s">
        <v>6658</v>
      </c>
      <c r="Q4035" s="36" t="s">
        <v>6659</v>
      </c>
    </row>
    <row r="4036" spans="1:17">
      <c r="A4036" s="36" t="s">
        <v>12087</v>
      </c>
      <c r="B4036" s="36" t="str">
        <f t="shared" ref="B4036:B4099" si="315">"_"&amp;A4036</f>
        <v>_21530</v>
      </c>
      <c r="C4036" s="36" t="s">
        <v>327</v>
      </c>
      <c r="D4036" s="36" t="s">
        <v>5594</v>
      </c>
      <c r="E4036" s="36" t="str">
        <f t="shared" ref="E4036:E4099" si="316">"_"&amp;D4036</f>
        <v>_VCRES</v>
      </c>
      <c r="F4036" s="36" t="s">
        <v>5595</v>
      </c>
      <c r="G4036" s="36" t="s">
        <v>6060</v>
      </c>
      <c r="H4036" s="36" t="str">
        <f t="shared" ref="H4036:H4099" si="317">"_"&amp;G4036</f>
        <v>_VCRAU</v>
      </c>
      <c r="I4036" s="36" t="s">
        <v>6061</v>
      </c>
      <c r="J4036" s="36" t="s">
        <v>319</v>
      </c>
      <c r="K4036" s="36" t="str">
        <f t="shared" ref="K4036:K4099" si="318">"_"&amp;J4036</f>
        <v>_FHEHS</v>
      </c>
      <c r="L4036" s="36" t="s">
        <v>320</v>
      </c>
      <c r="M4036" s="36" t="s">
        <v>325</v>
      </c>
      <c r="N4036" s="36" t="str">
        <f t="shared" ref="N4036:N4099" si="319">"_"&amp;M4036</f>
        <v>_FHSAD</v>
      </c>
      <c r="O4036" s="36" t="s">
        <v>326</v>
      </c>
      <c r="P4036" s="36" t="s">
        <v>6660</v>
      </c>
      <c r="Q4036" s="36" t="s">
        <v>6661</v>
      </c>
    </row>
    <row r="4037" spans="1:17">
      <c r="A4037" s="36" t="s">
        <v>12088</v>
      </c>
      <c r="B4037" s="36" t="str">
        <f t="shared" si="315"/>
        <v>_21531</v>
      </c>
      <c r="C4037" s="36" t="s">
        <v>328</v>
      </c>
      <c r="D4037" s="36" t="s">
        <v>5594</v>
      </c>
      <c r="E4037" s="36" t="str">
        <f t="shared" si="316"/>
        <v>_VCRES</v>
      </c>
      <c r="F4037" s="36" t="s">
        <v>5595</v>
      </c>
      <c r="G4037" s="36" t="s">
        <v>6060</v>
      </c>
      <c r="H4037" s="36" t="str">
        <f t="shared" si="317"/>
        <v>_VCRAU</v>
      </c>
      <c r="I4037" s="36" t="s">
        <v>6061</v>
      </c>
      <c r="J4037" s="36" t="s">
        <v>319</v>
      </c>
      <c r="K4037" s="36" t="str">
        <f t="shared" si="318"/>
        <v>_FHEHS</v>
      </c>
      <c r="L4037" s="36" t="s">
        <v>320</v>
      </c>
      <c r="M4037" s="36" t="s">
        <v>325</v>
      </c>
      <c r="N4037" s="36" t="str">
        <f t="shared" si="319"/>
        <v>_FHSAD</v>
      </c>
      <c r="O4037" s="36" t="s">
        <v>326</v>
      </c>
      <c r="P4037" s="36" t="s">
        <v>6660</v>
      </c>
      <c r="Q4037" s="36" t="s">
        <v>6661</v>
      </c>
    </row>
    <row r="4038" spans="1:17">
      <c r="A4038" s="36" t="s">
        <v>12089</v>
      </c>
      <c r="B4038" s="36" t="str">
        <f t="shared" si="315"/>
        <v>_21532</v>
      </c>
      <c r="C4038" s="36" t="s">
        <v>329</v>
      </c>
      <c r="D4038" s="36" t="s">
        <v>5594</v>
      </c>
      <c r="E4038" s="36" t="str">
        <f t="shared" si="316"/>
        <v>_VCRES</v>
      </c>
      <c r="F4038" s="36" t="s">
        <v>5595</v>
      </c>
      <c r="G4038" s="36" t="s">
        <v>6060</v>
      </c>
      <c r="H4038" s="36" t="str">
        <f t="shared" si="317"/>
        <v>_VCRAU</v>
      </c>
      <c r="I4038" s="36" t="s">
        <v>6061</v>
      </c>
      <c r="J4038" s="36" t="s">
        <v>319</v>
      </c>
      <c r="K4038" s="36" t="str">
        <f t="shared" si="318"/>
        <v>_FHEHS</v>
      </c>
      <c r="L4038" s="36" t="s">
        <v>320</v>
      </c>
      <c r="M4038" s="36" t="s">
        <v>325</v>
      </c>
      <c r="N4038" s="36" t="str">
        <f t="shared" si="319"/>
        <v>_FHSAD</v>
      </c>
      <c r="O4038" s="36" t="s">
        <v>326</v>
      </c>
      <c r="P4038" s="36" t="s">
        <v>6660</v>
      </c>
      <c r="Q4038" s="36" t="s">
        <v>6661</v>
      </c>
    </row>
    <row r="4039" spans="1:17">
      <c r="A4039" s="36" t="s">
        <v>12090</v>
      </c>
      <c r="B4039" s="36" t="str">
        <f t="shared" si="315"/>
        <v>_21533</v>
      </c>
      <c r="C4039" s="36" t="s">
        <v>330</v>
      </c>
      <c r="D4039" s="36" t="s">
        <v>5594</v>
      </c>
      <c r="E4039" s="36" t="str">
        <f t="shared" si="316"/>
        <v>_VCRES</v>
      </c>
      <c r="F4039" s="36" t="s">
        <v>5595</v>
      </c>
      <c r="G4039" s="36" t="s">
        <v>6060</v>
      </c>
      <c r="H4039" s="36" t="str">
        <f t="shared" si="317"/>
        <v>_VCRAU</v>
      </c>
      <c r="I4039" s="36" t="s">
        <v>6061</v>
      </c>
      <c r="J4039" s="36" t="s">
        <v>319</v>
      </c>
      <c r="K4039" s="36" t="str">
        <f t="shared" si="318"/>
        <v>_FHEHS</v>
      </c>
      <c r="L4039" s="36" t="s">
        <v>320</v>
      </c>
      <c r="M4039" s="36" t="s">
        <v>325</v>
      </c>
      <c r="N4039" s="36" t="str">
        <f t="shared" si="319"/>
        <v>_FHSAD</v>
      </c>
      <c r="O4039" s="36" t="s">
        <v>326</v>
      </c>
      <c r="P4039" s="36" t="s">
        <v>6660</v>
      </c>
      <c r="Q4039" s="36" t="s">
        <v>6661</v>
      </c>
    </row>
    <row r="4040" spans="1:17">
      <c r="A4040" s="36" t="s">
        <v>12091</v>
      </c>
      <c r="B4040" s="36" t="str">
        <f t="shared" si="315"/>
        <v>_21534</v>
      </c>
      <c r="C4040" s="36" t="s">
        <v>331</v>
      </c>
      <c r="D4040" s="36" t="s">
        <v>5594</v>
      </c>
      <c r="E4040" s="36" t="str">
        <f t="shared" si="316"/>
        <v>_VCRES</v>
      </c>
      <c r="F4040" s="36" t="s">
        <v>5595</v>
      </c>
      <c r="G4040" s="36" t="s">
        <v>6060</v>
      </c>
      <c r="H4040" s="36" t="str">
        <f t="shared" si="317"/>
        <v>_VCRAU</v>
      </c>
      <c r="I4040" s="36" t="s">
        <v>6061</v>
      </c>
      <c r="J4040" s="36" t="s">
        <v>319</v>
      </c>
      <c r="K4040" s="36" t="str">
        <f t="shared" si="318"/>
        <v>_FHEHS</v>
      </c>
      <c r="L4040" s="36" t="s">
        <v>320</v>
      </c>
      <c r="M4040" s="36" t="s">
        <v>325</v>
      </c>
      <c r="N4040" s="36" t="str">
        <f t="shared" si="319"/>
        <v>_FHSAD</v>
      </c>
      <c r="O4040" s="36" t="s">
        <v>326</v>
      </c>
      <c r="P4040" s="36" t="s">
        <v>6660</v>
      </c>
      <c r="Q4040" s="36" t="s">
        <v>6661</v>
      </c>
    </row>
    <row r="4041" spans="1:17">
      <c r="A4041" s="36" t="s">
        <v>12092</v>
      </c>
      <c r="B4041" s="36" t="str">
        <f t="shared" si="315"/>
        <v>_21536</v>
      </c>
      <c r="C4041" s="36" t="s">
        <v>332</v>
      </c>
      <c r="D4041" s="36" t="s">
        <v>5594</v>
      </c>
      <c r="E4041" s="36" t="str">
        <f t="shared" si="316"/>
        <v>_VCRES</v>
      </c>
      <c r="F4041" s="36" t="s">
        <v>5595</v>
      </c>
      <c r="G4041" s="36" t="s">
        <v>6060</v>
      </c>
      <c r="H4041" s="36" t="str">
        <f t="shared" si="317"/>
        <v>_VCRAU</v>
      </c>
      <c r="I4041" s="36" t="s">
        <v>6061</v>
      </c>
      <c r="J4041" s="36" t="s">
        <v>319</v>
      </c>
      <c r="K4041" s="36" t="str">
        <f t="shared" si="318"/>
        <v>_FHEHS</v>
      </c>
      <c r="L4041" s="36" t="s">
        <v>320</v>
      </c>
      <c r="M4041" s="36" t="s">
        <v>325</v>
      </c>
      <c r="N4041" s="36" t="str">
        <f t="shared" si="319"/>
        <v>_FHSAD</v>
      </c>
      <c r="O4041" s="36" t="s">
        <v>326</v>
      </c>
      <c r="P4041" s="36" t="s">
        <v>6660</v>
      </c>
      <c r="Q4041" s="36" t="s">
        <v>6661</v>
      </c>
    </row>
    <row r="4042" spans="1:17">
      <c r="A4042" s="36" t="s">
        <v>12093</v>
      </c>
      <c r="B4042" s="36" t="str">
        <f t="shared" si="315"/>
        <v>_21546</v>
      </c>
      <c r="C4042" s="36" t="s">
        <v>335</v>
      </c>
      <c r="D4042" s="36" t="s">
        <v>5594</v>
      </c>
      <c r="E4042" s="36" t="str">
        <f t="shared" si="316"/>
        <v>_VCRES</v>
      </c>
      <c r="F4042" s="36" t="s">
        <v>5595</v>
      </c>
      <c r="G4042" s="36" t="s">
        <v>6060</v>
      </c>
      <c r="H4042" s="36" t="str">
        <f t="shared" si="317"/>
        <v>_VCRAU</v>
      </c>
      <c r="I4042" s="36" t="s">
        <v>6061</v>
      </c>
      <c r="J4042" s="36" t="s">
        <v>319</v>
      </c>
      <c r="K4042" s="36" t="str">
        <f t="shared" si="318"/>
        <v>_FHEHS</v>
      </c>
      <c r="L4042" s="36" t="s">
        <v>320</v>
      </c>
      <c r="M4042" s="36" t="s">
        <v>333</v>
      </c>
      <c r="N4042" s="36" t="str">
        <f t="shared" si="319"/>
        <v>_FHSAW</v>
      </c>
      <c r="O4042" s="36" t="s">
        <v>334</v>
      </c>
      <c r="P4042" s="36" t="s">
        <v>6662</v>
      </c>
      <c r="Q4042" s="36" t="s">
        <v>6663</v>
      </c>
    </row>
    <row r="4043" spans="1:17">
      <c r="A4043" s="36" t="s">
        <v>12094</v>
      </c>
      <c r="B4043" s="36" t="str">
        <f t="shared" si="315"/>
        <v>_21591</v>
      </c>
      <c r="C4043" s="36" t="s">
        <v>338</v>
      </c>
      <c r="D4043" s="36" t="s">
        <v>5594</v>
      </c>
      <c r="E4043" s="36" t="str">
        <f t="shared" si="316"/>
        <v>_VCRES</v>
      </c>
      <c r="F4043" s="36" t="s">
        <v>5595</v>
      </c>
      <c r="G4043" s="36" t="s">
        <v>6060</v>
      </c>
      <c r="H4043" s="36" t="str">
        <f t="shared" si="317"/>
        <v>_VCRAU</v>
      </c>
      <c r="I4043" s="36" t="s">
        <v>6061</v>
      </c>
      <c r="J4043" s="36" t="s">
        <v>319</v>
      </c>
      <c r="K4043" s="36" t="str">
        <f t="shared" si="318"/>
        <v>_FHEHS</v>
      </c>
      <c r="L4043" s="36" t="s">
        <v>320</v>
      </c>
      <c r="M4043" s="36" t="s">
        <v>336</v>
      </c>
      <c r="N4043" s="36" t="str">
        <f t="shared" si="319"/>
        <v>_FHSFD</v>
      </c>
      <c r="O4043" s="36" t="s">
        <v>337</v>
      </c>
      <c r="P4043" s="36" t="s">
        <v>6664</v>
      </c>
      <c r="Q4043" s="36" t="s">
        <v>6665</v>
      </c>
    </row>
    <row r="4044" spans="1:17">
      <c r="A4044" s="36" t="s">
        <v>12095</v>
      </c>
      <c r="B4044" s="36" t="str">
        <f t="shared" si="315"/>
        <v>_21592</v>
      </c>
      <c r="C4044" s="36" t="s">
        <v>339</v>
      </c>
      <c r="D4044" s="36" t="s">
        <v>5594</v>
      </c>
      <c r="E4044" s="36" t="str">
        <f t="shared" si="316"/>
        <v>_VCRES</v>
      </c>
      <c r="F4044" s="36" t="s">
        <v>5595</v>
      </c>
      <c r="G4044" s="36" t="s">
        <v>6060</v>
      </c>
      <c r="H4044" s="36" t="str">
        <f t="shared" si="317"/>
        <v>_VCRAU</v>
      </c>
      <c r="I4044" s="36" t="s">
        <v>6061</v>
      </c>
      <c r="J4044" s="36" t="s">
        <v>319</v>
      </c>
      <c r="K4044" s="36" t="str">
        <f t="shared" si="318"/>
        <v>_FHEHS</v>
      </c>
      <c r="L4044" s="36" t="s">
        <v>320</v>
      </c>
      <c r="M4044" s="36" t="s">
        <v>336</v>
      </c>
      <c r="N4044" s="36" t="str">
        <f t="shared" si="319"/>
        <v>_FHSFD</v>
      </c>
      <c r="O4044" s="36" t="s">
        <v>337</v>
      </c>
      <c r="P4044" s="36" t="s">
        <v>6664</v>
      </c>
      <c r="Q4044" s="36" t="s">
        <v>6665</v>
      </c>
    </row>
    <row r="4045" spans="1:17">
      <c r="A4045" s="36" t="s">
        <v>12096</v>
      </c>
      <c r="B4045" s="36" t="str">
        <f t="shared" si="315"/>
        <v>_12375</v>
      </c>
      <c r="C4045" s="36" t="s">
        <v>7218</v>
      </c>
      <c r="D4045" s="36" t="s">
        <v>5594</v>
      </c>
      <c r="E4045" s="36" t="str">
        <f t="shared" si="316"/>
        <v>_VCRES</v>
      </c>
      <c r="F4045" s="36" t="s">
        <v>5595</v>
      </c>
      <c r="G4045" s="36" t="s">
        <v>6060</v>
      </c>
      <c r="H4045" s="36" t="str">
        <f t="shared" si="317"/>
        <v>_VCRAU</v>
      </c>
      <c r="I4045" s="36" t="s">
        <v>6061</v>
      </c>
      <c r="J4045" s="36" t="s">
        <v>319</v>
      </c>
      <c r="K4045" s="36" t="str">
        <f t="shared" si="318"/>
        <v>_FHEHS</v>
      </c>
      <c r="L4045" s="36" t="s">
        <v>320</v>
      </c>
      <c r="M4045" s="36" t="s">
        <v>340</v>
      </c>
      <c r="N4045" s="36" t="str">
        <f t="shared" si="319"/>
        <v>_FHSHS</v>
      </c>
      <c r="O4045" s="36" t="s">
        <v>341</v>
      </c>
      <c r="P4045" s="36" t="s">
        <v>6666</v>
      </c>
      <c r="Q4045" s="36" t="s">
        <v>6667</v>
      </c>
    </row>
    <row r="4046" spans="1:17">
      <c r="A4046" s="36" t="s">
        <v>12097</v>
      </c>
      <c r="B4046" s="36" t="str">
        <f t="shared" si="315"/>
        <v>_21631</v>
      </c>
      <c r="C4046" s="36" t="s">
        <v>342</v>
      </c>
      <c r="D4046" s="36" t="s">
        <v>5594</v>
      </c>
      <c r="E4046" s="36" t="str">
        <f t="shared" si="316"/>
        <v>_VCRES</v>
      </c>
      <c r="F4046" s="36" t="s">
        <v>5595</v>
      </c>
      <c r="G4046" s="36" t="s">
        <v>6060</v>
      </c>
      <c r="H4046" s="36" t="str">
        <f t="shared" si="317"/>
        <v>_VCRAU</v>
      </c>
      <c r="I4046" s="36" t="s">
        <v>6061</v>
      </c>
      <c r="J4046" s="36" t="s">
        <v>319</v>
      </c>
      <c r="K4046" s="36" t="str">
        <f t="shared" si="318"/>
        <v>_FHEHS</v>
      </c>
      <c r="L4046" s="36" t="s">
        <v>320</v>
      </c>
      <c r="M4046" s="36" t="s">
        <v>340</v>
      </c>
      <c r="N4046" s="36" t="str">
        <f t="shared" si="319"/>
        <v>_FHSHS</v>
      </c>
      <c r="O4046" s="36" t="s">
        <v>341</v>
      </c>
      <c r="P4046" s="36" t="s">
        <v>6666</v>
      </c>
      <c r="Q4046" s="36" t="s">
        <v>6667</v>
      </c>
    </row>
    <row r="4047" spans="1:17">
      <c r="A4047" s="36" t="s">
        <v>12098</v>
      </c>
      <c r="B4047" s="36" t="str">
        <f t="shared" si="315"/>
        <v>_21635</v>
      </c>
      <c r="C4047" s="36" t="s">
        <v>343</v>
      </c>
      <c r="D4047" s="36" t="s">
        <v>5594</v>
      </c>
      <c r="E4047" s="36" t="str">
        <f t="shared" si="316"/>
        <v>_VCRES</v>
      </c>
      <c r="F4047" s="36" t="s">
        <v>5595</v>
      </c>
      <c r="G4047" s="36" t="s">
        <v>6060</v>
      </c>
      <c r="H4047" s="36" t="str">
        <f t="shared" si="317"/>
        <v>_VCRAU</v>
      </c>
      <c r="I4047" s="36" t="s">
        <v>6061</v>
      </c>
      <c r="J4047" s="36" t="s">
        <v>319</v>
      </c>
      <c r="K4047" s="36" t="str">
        <f t="shared" si="318"/>
        <v>_FHEHS</v>
      </c>
      <c r="L4047" s="36" t="s">
        <v>320</v>
      </c>
      <c r="M4047" s="36" t="s">
        <v>340</v>
      </c>
      <c r="N4047" s="36" t="str">
        <f t="shared" si="319"/>
        <v>_FHSHS</v>
      </c>
      <c r="O4047" s="36" t="s">
        <v>341</v>
      </c>
      <c r="P4047" s="36" t="s">
        <v>6666</v>
      </c>
      <c r="Q4047" s="36" t="s">
        <v>6667</v>
      </c>
    </row>
    <row r="4048" spans="1:17">
      <c r="A4048" s="36" t="s">
        <v>12099</v>
      </c>
      <c r="B4048" s="36" t="str">
        <f t="shared" si="315"/>
        <v>_21640</v>
      </c>
      <c r="C4048" s="36" t="s">
        <v>344</v>
      </c>
      <c r="D4048" s="36" t="s">
        <v>5594</v>
      </c>
      <c r="E4048" s="36" t="str">
        <f t="shared" si="316"/>
        <v>_VCRES</v>
      </c>
      <c r="F4048" s="36" t="s">
        <v>5595</v>
      </c>
      <c r="G4048" s="36" t="s">
        <v>6060</v>
      </c>
      <c r="H4048" s="36" t="str">
        <f t="shared" si="317"/>
        <v>_VCRAU</v>
      </c>
      <c r="I4048" s="36" t="s">
        <v>6061</v>
      </c>
      <c r="J4048" s="36" t="s">
        <v>319</v>
      </c>
      <c r="K4048" s="36" t="str">
        <f t="shared" si="318"/>
        <v>_FHEHS</v>
      </c>
      <c r="L4048" s="36" t="s">
        <v>320</v>
      </c>
      <c r="M4048" s="36" t="s">
        <v>340</v>
      </c>
      <c r="N4048" s="36" t="str">
        <f t="shared" si="319"/>
        <v>_FHSHS</v>
      </c>
      <c r="O4048" s="36" t="s">
        <v>341</v>
      </c>
      <c r="P4048" s="36" t="s">
        <v>6666</v>
      </c>
      <c r="Q4048" s="36" t="s">
        <v>6667</v>
      </c>
    </row>
    <row r="4049" spans="1:17">
      <c r="A4049" s="36" t="s">
        <v>12100</v>
      </c>
      <c r="B4049" s="36" t="str">
        <f t="shared" si="315"/>
        <v>_21643</v>
      </c>
      <c r="C4049" s="36" t="s">
        <v>345</v>
      </c>
      <c r="D4049" s="36" t="s">
        <v>5594</v>
      </c>
      <c r="E4049" s="36" t="str">
        <f t="shared" si="316"/>
        <v>_VCRES</v>
      </c>
      <c r="F4049" s="36" t="s">
        <v>5595</v>
      </c>
      <c r="G4049" s="36" t="s">
        <v>6060</v>
      </c>
      <c r="H4049" s="36" t="str">
        <f t="shared" si="317"/>
        <v>_VCRAU</v>
      </c>
      <c r="I4049" s="36" t="s">
        <v>6061</v>
      </c>
      <c r="J4049" s="36" t="s">
        <v>319</v>
      </c>
      <c r="K4049" s="36" t="str">
        <f t="shared" si="318"/>
        <v>_FHEHS</v>
      </c>
      <c r="L4049" s="36" t="s">
        <v>320</v>
      </c>
      <c r="M4049" s="36" t="s">
        <v>340</v>
      </c>
      <c r="N4049" s="36" t="str">
        <f t="shared" si="319"/>
        <v>_FHSHS</v>
      </c>
      <c r="O4049" s="36" t="s">
        <v>341</v>
      </c>
      <c r="P4049" s="36" t="s">
        <v>6666</v>
      </c>
      <c r="Q4049" s="36" t="s">
        <v>6667</v>
      </c>
    </row>
    <row r="4050" spans="1:17">
      <c r="A4050" s="36" t="s">
        <v>12101</v>
      </c>
      <c r="B4050" s="36" t="str">
        <f t="shared" si="315"/>
        <v>_21647</v>
      </c>
      <c r="C4050" s="36" t="s">
        <v>346</v>
      </c>
      <c r="D4050" s="36" t="s">
        <v>5594</v>
      </c>
      <c r="E4050" s="36" t="str">
        <f t="shared" si="316"/>
        <v>_VCRES</v>
      </c>
      <c r="F4050" s="36" t="s">
        <v>5595</v>
      </c>
      <c r="G4050" s="36" t="s">
        <v>6060</v>
      </c>
      <c r="H4050" s="36" t="str">
        <f t="shared" si="317"/>
        <v>_VCRAU</v>
      </c>
      <c r="I4050" s="36" t="s">
        <v>6061</v>
      </c>
      <c r="J4050" s="36" t="s">
        <v>319</v>
      </c>
      <c r="K4050" s="36" t="str">
        <f t="shared" si="318"/>
        <v>_FHEHS</v>
      </c>
      <c r="L4050" s="36" t="s">
        <v>320</v>
      </c>
      <c r="M4050" s="36" t="s">
        <v>340</v>
      </c>
      <c r="N4050" s="36" t="str">
        <f t="shared" si="319"/>
        <v>_FHSHS</v>
      </c>
      <c r="O4050" s="36" t="s">
        <v>341</v>
      </c>
      <c r="P4050" s="36" t="s">
        <v>6666</v>
      </c>
      <c r="Q4050" s="36" t="s">
        <v>6667</v>
      </c>
    </row>
    <row r="4051" spans="1:17">
      <c r="A4051" s="36" t="s">
        <v>12102</v>
      </c>
      <c r="B4051" s="36" t="str">
        <f t="shared" si="315"/>
        <v>_21605</v>
      </c>
      <c r="C4051" s="36" t="s">
        <v>349</v>
      </c>
      <c r="D4051" s="36" t="s">
        <v>5594</v>
      </c>
      <c r="E4051" s="36" t="str">
        <f t="shared" si="316"/>
        <v>_VCRES</v>
      </c>
      <c r="F4051" s="36" t="s">
        <v>5595</v>
      </c>
      <c r="G4051" s="36" t="s">
        <v>6060</v>
      </c>
      <c r="H4051" s="36" t="str">
        <f t="shared" si="317"/>
        <v>_VCRAU</v>
      </c>
      <c r="I4051" s="36" t="s">
        <v>6061</v>
      </c>
      <c r="J4051" s="36" t="s">
        <v>319</v>
      </c>
      <c r="K4051" s="36" t="str">
        <f t="shared" si="318"/>
        <v>_FHEHS</v>
      </c>
      <c r="L4051" s="36" t="s">
        <v>320</v>
      </c>
      <c r="M4051" s="36" t="s">
        <v>347</v>
      </c>
      <c r="N4051" s="36" t="str">
        <f t="shared" si="319"/>
        <v>_FHSHW</v>
      </c>
      <c r="O4051" s="36" t="s">
        <v>348</v>
      </c>
      <c r="P4051" s="36" t="s">
        <v>6668</v>
      </c>
      <c r="Q4051" s="36" t="s">
        <v>6669</v>
      </c>
    </row>
    <row r="4052" spans="1:17">
      <c r="A4052" s="36" t="s">
        <v>12103</v>
      </c>
      <c r="B4052" s="36" t="str">
        <f t="shared" si="315"/>
        <v>_21612</v>
      </c>
      <c r="C4052" s="36" t="s">
        <v>350</v>
      </c>
      <c r="D4052" s="36" t="s">
        <v>5594</v>
      </c>
      <c r="E4052" s="36" t="str">
        <f t="shared" si="316"/>
        <v>_VCRES</v>
      </c>
      <c r="F4052" s="36" t="s">
        <v>5595</v>
      </c>
      <c r="G4052" s="36" t="s">
        <v>6060</v>
      </c>
      <c r="H4052" s="36" t="str">
        <f t="shared" si="317"/>
        <v>_VCRAU</v>
      </c>
      <c r="I4052" s="36" t="s">
        <v>6061</v>
      </c>
      <c r="J4052" s="36" t="s">
        <v>319</v>
      </c>
      <c r="K4052" s="36" t="str">
        <f t="shared" si="318"/>
        <v>_FHEHS</v>
      </c>
      <c r="L4052" s="36" t="s">
        <v>320</v>
      </c>
      <c r="M4052" s="36" t="s">
        <v>347</v>
      </c>
      <c r="N4052" s="36" t="str">
        <f t="shared" si="319"/>
        <v>_FHSHW</v>
      </c>
      <c r="O4052" s="36" t="s">
        <v>348</v>
      </c>
      <c r="P4052" s="36" t="s">
        <v>6668</v>
      </c>
      <c r="Q4052" s="36" t="s">
        <v>6669</v>
      </c>
    </row>
    <row r="4053" spans="1:17">
      <c r="A4053" s="36" t="s">
        <v>12104</v>
      </c>
      <c r="B4053" s="36" t="str">
        <f t="shared" si="315"/>
        <v>_21613</v>
      </c>
      <c r="C4053" s="36" t="s">
        <v>351</v>
      </c>
      <c r="D4053" s="36" t="s">
        <v>5594</v>
      </c>
      <c r="E4053" s="36" t="str">
        <f t="shared" si="316"/>
        <v>_VCRES</v>
      </c>
      <c r="F4053" s="36" t="s">
        <v>5595</v>
      </c>
      <c r="G4053" s="36" t="s">
        <v>6060</v>
      </c>
      <c r="H4053" s="36" t="str">
        <f t="shared" si="317"/>
        <v>_VCRAU</v>
      </c>
      <c r="I4053" s="36" t="s">
        <v>6061</v>
      </c>
      <c r="J4053" s="36" t="s">
        <v>319</v>
      </c>
      <c r="K4053" s="36" t="str">
        <f t="shared" si="318"/>
        <v>_FHEHS</v>
      </c>
      <c r="L4053" s="36" t="s">
        <v>320</v>
      </c>
      <c r="M4053" s="36" t="s">
        <v>347</v>
      </c>
      <c r="N4053" s="36" t="str">
        <f t="shared" si="319"/>
        <v>_FHSHW</v>
      </c>
      <c r="O4053" s="36" t="s">
        <v>348</v>
      </c>
      <c r="P4053" s="36" t="s">
        <v>6668</v>
      </c>
      <c r="Q4053" s="36" t="s">
        <v>6669</v>
      </c>
    </row>
    <row r="4054" spans="1:17">
      <c r="A4054" s="36" t="s">
        <v>12105</v>
      </c>
      <c r="B4054" s="36" t="str">
        <f t="shared" si="315"/>
        <v>_21675</v>
      </c>
      <c r="C4054" s="36" t="s">
        <v>354</v>
      </c>
      <c r="D4054" s="36" t="s">
        <v>5594</v>
      </c>
      <c r="E4054" s="36" t="str">
        <f t="shared" si="316"/>
        <v>_VCRES</v>
      </c>
      <c r="F4054" s="36" t="s">
        <v>5595</v>
      </c>
      <c r="G4054" s="36" t="s">
        <v>6060</v>
      </c>
      <c r="H4054" s="36" t="str">
        <f t="shared" si="317"/>
        <v>_VCRAU</v>
      </c>
      <c r="I4054" s="36" t="s">
        <v>6061</v>
      </c>
      <c r="J4054" s="36" t="s">
        <v>319</v>
      </c>
      <c r="K4054" s="36" t="str">
        <f t="shared" si="318"/>
        <v>_FHEHS</v>
      </c>
      <c r="L4054" s="36" t="s">
        <v>320</v>
      </c>
      <c r="M4054" s="36" t="s">
        <v>352</v>
      </c>
      <c r="N4054" s="36" t="str">
        <f t="shared" si="319"/>
        <v>_FHSRM</v>
      </c>
      <c r="O4054" s="36" t="s">
        <v>353</v>
      </c>
      <c r="P4054" s="36" t="s">
        <v>6670</v>
      </c>
      <c r="Q4054" s="36" t="s">
        <v>6671</v>
      </c>
    </row>
    <row r="4055" spans="1:17">
      <c r="A4055" s="36" t="s">
        <v>12106</v>
      </c>
      <c r="B4055" s="36" t="str">
        <f t="shared" si="315"/>
        <v>_21676</v>
      </c>
      <c r="C4055" s="36" t="s">
        <v>355</v>
      </c>
      <c r="D4055" s="36" t="s">
        <v>5594</v>
      </c>
      <c r="E4055" s="36" t="str">
        <f t="shared" si="316"/>
        <v>_VCRES</v>
      </c>
      <c r="F4055" s="36" t="s">
        <v>5595</v>
      </c>
      <c r="G4055" s="36" t="s">
        <v>6060</v>
      </c>
      <c r="H4055" s="36" t="str">
        <f t="shared" si="317"/>
        <v>_VCRAU</v>
      </c>
      <c r="I4055" s="36" t="s">
        <v>6061</v>
      </c>
      <c r="J4055" s="36" t="s">
        <v>319</v>
      </c>
      <c r="K4055" s="36" t="str">
        <f t="shared" si="318"/>
        <v>_FHEHS</v>
      </c>
      <c r="L4055" s="36" t="s">
        <v>320</v>
      </c>
      <c r="M4055" s="36" t="s">
        <v>352</v>
      </c>
      <c r="N4055" s="36" t="str">
        <f t="shared" si="319"/>
        <v>_FHSRM</v>
      </c>
      <c r="O4055" s="36" t="s">
        <v>353</v>
      </c>
      <c r="P4055" s="36" t="s">
        <v>6670</v>
      </c>
      <c r="Q4055" s="36" t="s">
        <v>6671</v>
      </c>
    </row>
    <row r="4056" spans="1:17">
      <c r="A4056" s="36" t="s">
        <v>12107</v>
      </c>
      <c r="B4056" s="36" t="str">
        <f t="shared" si="315"/>
        <v>_21680</v>
      </c>
      <c r="C4056" s="36" t="s">
        <v>356</v>
      </c>
      <c r="D4056" s="36" t="s">
        <v>5594</v>
      </c>
      <c r="E4056" s="36" t="str">
        <f t="shared" si="316"/>
        <v>_VCRES</v>
      </c>
      <c r="F4056" s="36" t="s">
        <v>5595</v>
      </c>
      <c r="G4056" s="36" t="s">
        <v>6060</v>
      </c>
      <c r="H4056" s="36" t="str">
        <f t="shared" si="317"/>
        <v>_VCRAU</v>
      </c>
      <c r="I4056" s="36" t="s">
        <v>6061</v>
      </c>
      <c r="J4056" s="36" t="s">
        <v>319</v>
      </c>
      <c r="K4056" s="36" t="str">
        <f t="shared" si="318"/>
        <v>_FHEHS</v>
      </c>
      <c r="L4056" s="36" t="s">
        <v>320</v>
      </c>
      <c r="M4056" s="36" t="s">
        <v>352</v>
      </c>
      <c r="N4056" s="36" t="str">
        <f t="shared" si="319"/>
        <v>_FHSRM</v>
      </c>
      <c r="O4056" s="36" t="s">
        <v>353</v>
      </c>
      <c r="P4056" s="36" t="s">
        <v>6670</v>
      </c>
      <c r="Q4056" s="36" t="s">
        <v>6671</v>
      </c>
    </row>
    <row r="4057" spans="1:17">
      <c r="A4057" s="36" t="s">
        <v>12108</v>
      </c>
      <c r="B4057" s="36" t="str">
        <f t="shared" si="315"/>
        <v>_26620</v>
      </c>
      <c r="C4057" s="36" t="s">
        <v>6068</v>
      </c>
      <c r="D4057" s="36" t="s">
        <v>5594</v>
      </c>
      <c r="E4057" s="36" t="str">
        <f t="shared" si="316"/>
        <v>_VCRES</v>
      </c>
      <c r="F4057" s="36" t="s">
        <v>5595</v>
      </c>
      <c r="G4057" s="36" t="s">
        <v>6060</v>
      </c>
      <c r="H4057" s="36" t="str">
        <f t="shared" si="317"/>
        <v>_VCRAU</v>
      </c>
      <c r="I4057" s="36" t="s">
        <v>6061</v>
      </c>
      <c r="J4057" s="36" t="s">
        <v>6062</v>
      </c>
      <c r="K4057" s="36" t="str">
        <f t="shared" si="318"/>
        <v>_JROLA</v>
      </c>
      <c r="L4057" s="36" t="s">
        <v>6063</v>
      </c>
      <c r="M4057" s="36" t="s">
        <v>6064</v>
      </c>
      <c r="N4057" s="36" t="str">
        <f t="shared" si="319"/>
        <v>_JRANI</v>
      </c>
      <c r="O4057" s="36" t="s">
        <v>6065</v>
      </c>
      <c r="P4057" s="36" t="s">
        <v>6066</v>
      </c>
      <c r="Q4057" s="36" t="s">
        <v>6067</v>
      </c>
    </row>
    <row r="4058" spans="1:17">
      <c r="A4058" s="36" t="s">
        <v>12109</v>
      </c>
      <c r="B4058" s="36" t="str">
        <f t="shared" si="315"/>
        <v>_26627</v>
      </c>
      <c r="C4058" s="36" t="s">
        <v>6069</v>
      </c>
      <c r="D4058" s="36" t="s">
        <v>5594</v>
      </c>
      <c r="E4058" s="36" t="str">
        <f t="shared" si="316"/>
        <v>_VCRES</v>
      </c>
      <c r="F4058" s="36" t="s">
        <v>5595</v>
      </c>
      <c r="G4058" s="36" t="s">
        <v>6060</v>
      </c>
      <c r="H4058" s="36" t="str">
        <f t="shared" si="317"/>
        <v>_VCRAU</v>
      </c>
      <c r="I4058" s="36" t="s">
        <v>6061</v>
      </c>
      <c r="J4058" s="36" t="s">
        <v>6062</v>
      </c>
      <c r="K4058" s="36" t="str">
        <f t="shared" si="318"/>
        <v>_JROLA</v>
      </c>
      <c r="L4058" s="36" t="s">
        <v>6063</v>
      </c>
      <c r="M4058" s="36" t="s">
        <v>6064</v>
      </c>
      <c r="N4058" s="36" t="str">
        <f t="shared" si="319"/>
        <v>_JRANI</v>
      </c>
      <c r="O4058" s="36" t="s">
        <v>6065</v>
      </c>
      <c r="P4058" s="36" t="s">
        <v>6066</v>
      </c>
      <c r="Q4058" s="36" t="s">
        <v>6067</v>
      </c>
    </row>
    <row r="4059" spans="1:17">
      <c r="A4059" s="36" t="s">
        <v>12110</v>
      </c>
      <c r="B4059" s="36" t="str">
        <f t="shared" si="315"/>
        <v>_26628</v>
      </c>
      <c r="C4059" s="36" t="s">
        <v>6070</v>
      </c>
      <c r="D4059" s="36" t="s">
        <v>5594</v>
      </c>
      <c r="E4059" s="36" t="str">
        <f t="shared" si="316"/>
        <v>_VCRES</v>
      </c>
      <c r="F4059" s="36" t="s">
        <v>5595</v>
      </c>
      <c r="G4059" s="36" t="s">
        <v>6060</v>
      </c>
      <c r="H4059" s="36" t="str">
        <f t="shared" si="317"/>
        <v>_VCRAU</v>
      </c>
      <c r="I4059" s="36" t="s">
        <v>6061</v>
      </c>
      <c r="J4059" s="36" t="s">
        <v>6062</v>
      </c>
      <c r="K4059" s="36" t="str">
        <f t="shared" si="318"/>
        <v>_JROLA</v>
      </c>
      <c r="L4059" s="36" t="s">
        <v>6063</v>
      </c>
      <c r="M4059" s="36" t="s">
        <v>6064</v>
      </c>
      <c r="N4059" s="36" t="str">
        <f t="shared" si="319"/>
        <v>_JRANI</v>
      </c>
      <c r="O4059" s="36" t="s">
        <v>6065</v>
      </c>
      <c r="P4059" s="36" t="s">
        <v>6066</v>
      </c>
      <c r="Q4059" s="36" t="s">
        <v>6067</v>
      </c>
    </row>
    <row r="4060" spans="1:17">
      <c r="A4060" s="36" t="s">
        <v>12111</v>
      </c>
      <c r="B4060" s="36" t="str">
        <f t="shared" si="315"/>
        <v>_26575</v>
      </c>
      <c r="C4060" s="36" t="s">
        <v>6075</v>
      </c>
      <c r="D4060" s="36" t="s">
        <v>5594</v>
      </c>
      <c r="E4060" s="36" t="str">
        <f t="shared" si="316"/>
        <v>_VCRES</v>
      </c>
      <c r="F4060" s="36" t="s">
        <v>5595</v>
      </c>
      <c r="G4060" s="36" t="s">
        <v>6060</v>
      </c>
      <c r="H4060" s="36" t="str">
        <f t="shared" si="317"/>
        <v>_VCRAU</v>
      </c>
      <c r="I4060" s="36" t="s">
        <v>6061</v>
      </c>
      <c r="J4060" s="36" t="s">
        <v>6062</v>
      </c>
      <c r="K4060" s="36" t="str">
        <f t="shared" si="318"/>
        <v>_JROLA</v>
      </c>
      <c r="L4060" s="36" t="s">
        <v>6063</v>
      </c>
      <c r="M4060" s="36" t="s">
        <v>6071</v>
      </c>
      <c r="N4060" s="36" t="str">
        <f t="shared" si="319"/>
        <v>_JRGEN</v>
      </c>
      <c r="O4060" s="36" t="s">
        <v>6072</v>
      </c>
      <c r="P4060" s="36" t="s">
        <v>6073</v>
      </c>
      <c r="Q4060" s="36" t="s">
        <v>6074</v>
      </c>
    </row>
    <row r="4061" spans="1:17">
      <c r="A4061" s="36" t="s">
        <v>12112</v>
      </c>
      <c r="B4061" s="36" t="str">
        <f t="shared" si="315"/>
        <v>_14787</v>
      </c>
      <c r="C4061" s="36" t="s">
        <v>6082</v>
      </c>
      <c r="D4061" s="36" t="s">
        <v>5594</v>
      </c>
      <c r="E4061" s="36" t="str">
        <f t="shared" si="316"/>
        <v>_VCRES</v>
      </c>
      <c r="F4061" s="36" t="s">
        <v>5595</v>
      </c>
      <c r="G4061" s="36" t="s">
        <v>6060</v>
      </c>
      <c r="H4061" s="36" t="str">
        <f t="shared" si="317"/>
        <v>_VCRAU</v>
      </c>
      <c r="I4061" s="36" t="s">
        <v>6061</v>
      </c>
      <c r="J4061" s="36" t="s">
        <v>6076</v>
      </c>
      <c r="K4061" s="36" t="str">
        <f t="shared" si="318"/>
        <v>_LLSIS</v>
      </c>
      <c r="L4061" s="36" t="s">
        <v>6077</v>
      </c>
      <c r="M4061" s="36" t="s">
        <v>6078</v>
      </c>
      <c r="N4061" s="36" t="str">
        <f t="shared" si="319"/>
        <v>_LLSGO</v>
      </c>
      <c r="O4061" s="36" t="s">
        <v>6079</v>
      </c>
      <c r="P4061" s="36" t="s">
        <v>6080</v>
      </c>
      <c r="Q4061" s="36" t="s">
        <v>6081</v>
      </c>
    </row>
    <row r="4062" spans="1:17">
      <c r="A4062" s="36" t="s">
        <v>12113</v>
      </c>
      <c r="B4062" s="36" t="str">
        <f t="shared" si="315"/>
        <v>_31770</v>
      </c>
      <c r="C4062" s="36" t="s">
        <v>7294</v>
      </c>
      <c r="D4062" s="36" t="s">
        <v>5594</v>
      </c>
      <c r="E4062" s="36" t="str">
        <f t="shared" si="316"/>
        <v>_VCRES</v>
      </c>
      <c r="F4062" s="36" t="s">
        <v>5595</v>
      </c>
      <c r="G4062" s="36" t="s">
        <v>6060</v>
      </c>
      <c r="H4062" s="36" t="str">
        <f t="shared" si="317"/>
        <v>_VCRAU</v>
      </c>
      <c r="I4062" s="36" t="s">
        <v>6061</v>
      </c>
      <c r="J4062" s="36" t="s">
        <v>6083</v>
      </c>
      <c r="K4062" s="36" t="str">
        <f t="shared" si="318"/>
        <v>_OAVCR</v>
      </c>
      <c r="L4062" s="36" t="s">
        <v>6084</v>
      </c>
      <c r="M4062" s="36" t="s">
        <v>7290</v>
      </c>
      <c r="N4062" s="36" t="str">
        <f t="shared" si="319"/>
        <v>_OARES</v>
      </c>
      <c r="O4062" s="36" t="s">
        <v>7291</v>
      </c>
      <c r="P4062" s="36" t="s">
        <v>7292</v>
      </c>
      <c r="Q4062" s="36" t="s">
        <v>7293</v>
      </c>
    </row>
    <row r="4063" spans="1:17">
      <c r="A4063" s="36" t="s">
        <v>12114</v>
      </c>
      <c r="B4063" s="36" t="str">
        <f t="shared" si="315"/>
        <v>_14301</v>
      </c>
      <c r="C4063" s="36" t="s">
        <v>6089</v>
      </c>
      <c r="D4063" s="36" t="s">
        <v>5594</v>
      </c>
      <c r="E4063" s="36" t="str">
        <f t="shared" si="316"/>
        <v>_VCRES</v>
      </c>
      <c r="F4063" s="36" t="s">
        <v>5595</v>
      </c>
      <c r="G4063" s="36" t="s">
        <v>6060</v>
      </c>
      <c r="H4063" s="36" t="str">
        <f t="shared" si="317"/>
        <v>_VCRAU</v>
      </c>
      <c r="I4063" s="36" t="s">
        <v>6061</v>
      </c>
      <c r="J4063" s="36" t="s">
        <v>6083</v>
      </c>
      <c r="K4063" s="36" t="str">
        <f t="shared" si="318"/>
        <v>_OAVCR</v>
      </c>
      <c r="L4063" s="36" t="s">
        <v>6084</v>
      </c>
      <c r="M4063" s="36" t="s">
        <v>6085</v>
      </c>
      <c r="N4063" s="36" t="str">
        <f t="shared" si="319"/>
        <v>_OAVCC</v>
      </c>
      <c r="O4063" s="36" t="s">
        <v>6086</v>
      </c>
      <c r="P4063" s="36" t="s">
        <v>6087</v>
      </c>
      <c r="Q4063" s="36" t="s">
        <v>6088</v>
      </c>
    </row>
    <row r="4064" spans="1:17">
      <c r="A4064" s="36" t="s">
        <v>12115</v>
      </c>
      <c r="B4064" s="36" t="str">
        <f t="shared" si="315"/>
        <v>_31220</v>
      </c>
      <c r="C4064" s="36" t="s">
        <v>6090</v>
      </c>
      <c r="D4064" s="36" t="s">
        <v>5594</v>
      </c>
      <c r="E4064" s="36" t="str">
        <f t="shared" si="316"/>
        <v>_VCRES</v>
      </c>
      <c r="F4064" s="36" t="s">
        <v>5595</v>
      </c>
      <c r="G4064" s="36" t="s">
        <v>6060</v>
      </c>
      <c r="H4064" s="36" t="str">
        <f t="shared" si="317"/>
        <v>_VCRAU</v>
      </c>
      <c r="I4064" s="36" t="s">
        <v>6061</v>
      </c>
      <c r="J4064" s="36" t="s">
        <v>6083</v>
      </c>
      <c r="K4064" s="36" t="str">
        <f t="shared" si="318"/>
        <v>_OAVCR</v>
      </c>
      <c r="L4064" s="36" t="s">
        <v>6084</v>
      </c>
      <c r="M4064" s="36" t="s">
        <v>6085</v>
      </c>
      <c r="N4064" s="36" t="str">
        <f t="shared" si="319"/>
        <v>_OAVCC</v>
      </c>
      <c r="O4064" s="36" t="s">
        <v>6086</v>
      </c>
      <c r="P4064" s="36" t="s">
        <v>6087</v>
      </c>
      <c r="Q4064" s="36" t="s">
        <v>6088</v>
      </c>
    </row>
    <row r="4065" spans="1:17">
      <c r="A4065" s="36" t="s">
        <v>12116</v>
      </c>
      <c r="B4065" s="36" t="str">
        <f t="shared" si="315"/>
        <v>_31221</v>
      </c>
      <c r="C4065" s="36" t="s">
        <v>6091</v>
      </c>
      <c r="D4065" s="36" t="s">
        <v>5594</v>
      </c>
      <c r="E4065" s="36" t="str">
        <f t="shared" si="316"/>
        <v>_VCRES</v>
      </c>
      <c r="F4065" s="36" t="s">
        <v>5595</v>
      </c>
      <c r="G4065" s="36" t="s">
        <v>6060</v>
      </c>
      <c r="H4065" s="36" t="str">
        <f t="shared" si="317"/>
        <v>_VCRAU</v>
      </c>
      <c r="I4065" s="36" t="s">
        <v>6061</v>
      </c>
      <c r="J4065" s="36" t="s">
        <v>6083</v>
      </c>
      <c r="K4065" s="36" t="str">
        <f t="shared" si="318"/>
        <v>_OAVCR</v>
      </c>
      <c r="L4065" s="36" t="s">
        <v>6084</v>
      </c>
      <c r="M4065" s="36" t="s">
        <v>6085</v>
      </c>
      <c r="N4065" s="36" t="str">
        <f t="shared" si="319"/>
        <v>_OAVCC</v>
      </c>
      <c r="O4065" s="36" t="s">
        <v>6086</v>
      </c>
      <c r="P4065" s="36" t="s">
        <v>6087</v>
      </c>
      <c r="Q4065" s="36" t="s">
        <v>6088</v>
      </c>
    </row>
    <row r="4066" spans="1:17">
      <c r="A4066" s="36" t="s">
        <v>12117</v>
      </c>
      <c r="B4066" s="36" t="str">
        <f t="shared" si="315"/>
        <v>_31222</v>
      </c>
      <c r="C4066" s="36" t="s">
        <v>6092</v>
      </c>
      <c r="D4066" s="36" t="s">
        <v>5594</v>
      </c>
      <c r="E4066" s="36" t="str">
        <f t="shared" si="316"/>
        <v>_VCRES</v>
      </c>
      <c r="F4066" s="36" t="s">
        <v>5595</v>
      </c>
      <c r="G4066" s="36" t="s">
        <v>6060</v>
      </c>
      <c r="H4066" s="36" t="str">
        <f t="shared" si="317"/>
        <v>_VCRAU</v>
      </c>
      <c r="I4066" s="36" t="s">
        <v>6061</v>
      </c>
      <c r="J4066" s="36" t="s">
        <v>6083</v>
      </c>
      <c r="K4066" s="36" t="str">
        <f t="shared" si="318"/>
        <v>_OAVCR</v>
      </c>
      <c r="L4066" s="36" t="s">
        <v>6084</v>
      </c>
      <c r="M4066" s="36" t="s">
        <v>6085</v>
      </c>
      <c r="N4066" s="36" t="str">
        <f t="shared" si="319"/>
        <v>_OAVCC</v>
      </c>
      <c r="O4066" s="36" t="s">
        <v>6086</v>
      </c>
      <c r="P4066" s="36" t="s">
        <v>6087</v>
      </c>
      <c r="Q4066" s="36" t="s">
        <v>6088</v>
      </c>
    </row>
    <row r="4067" spans="1:17">
      <c r="A4067" s="36" t="s">
        <v>12118</v>
      </c>
      <c r="B4067" s="36" t="str">
        <f t="shared" si="315"/>
        <v>_31223</v>
      </c>
      <c r="C4067" s="36" t="s">
        <v>6093</v>
      </c>
      <c r="D4067" s="36" t="s">
        <v>5594</v>
      </c>
      <c r="E4067" s="36" t="str">
        <f t="shared" si="316"/>
        <v>_VCRES</v>
      </c>
      <c r="F4067" s="36" t="s">
        <v>5595</v>
      </c>
      <c r="G4067" s="36" t="s">
        <v>6060</v>
      </c>
      <c r="H4067" s="36" t="str">
        <f t="shared" si="317"/>
        <v>_VCRAU</v>
      </c>
      <c r="I4067" s="36" t="s">
        <v>6061</v>
      </c>
      <c r="J4067" s="36" t="s">
        <v>6083</v>
      </c>
      <c r="K4067" s="36" t="str">
        <f t="shared" si="318"/>
        <v>_OAVCR</v>
      </c>
      <c r="L4067" s="36" t="s">
        <v>6084</v>
      </c>
      <c r="M4067" s="36" t="s">
        <v>6085</v>
      </c>
      <c r="N4067" s="36" t="str">
        <f t="shared" si="319"/>
        <v>_OAVCC</v>
      </c>
      <c r="O4067" s="36" t="s">
        <v>6086</v>
      </c>
      <c r="P4067" s="36" t="s">
        <v>6087</v>
      </c>
      <c r="Q4067" s="36" t="s">
        <v>6088</v>
      </c>
    </row>
    <row r="4068" spans="1:17">
      <c r="A4068" s="36" t="s">
        <v>12119</v>
      </c>
      <c r="B4068" s="36" t="str">
        <f t="shared" si="315"/>
        <v>_31224</v>
      </c>
      <c r="C4068" s="36" t="s">
        <v>6094</v>
      </c>
      <c r="D4068" s="36" t="s">
        <v>5594</v>
      </c>
      <c r="E4068" s="36" t="str">
        <f t="shared" si="316"/>
        <v>_VCRES</v>
      </c>
      <c r="F4068" s="36" t="s">
        <v>5595</v>
      </c>
      <c r="G4068" s="36" t="s">
        <v>6060</v>
      </c>
      <c r="H4068" s="36" t="str">
        <f t="shared" si="317"/>
        <v>_VCRAU</v>
      </c>
      <c r="I4068" s="36" t="s">
        <v>6061</v>
      </c>
      <c r="J4068" s="36" t="s">
        <v>6083</v>
      </c>
      <c r="K4068" s="36" t="str">
        <f t="shared" si="318"/>
        <v>_OAVCR</v>
      </c>
      <c r="L4068" s="36" t="s">
        <v>6084</v>
      </c>
      <c r="M4068" s="36" t="s">
        <v>6085</v>
      </c>
      <c r="N4068" s="36" t="str">
        <f t="shared" si="319"/>
        <v>_OAVCC</v>
      </c>
      <c r="O4068" s="36" t="s">
        <v>6086</v>
      </c>
      <c r="P4068" s="36" t="s">
        <v>6087</v>
      </c>
      <c r="Q4068" s="36" t="s">
        <v>6088</v>
      </c>
    </row>
    <row r="4069" spans="1:17">
      <c r="A4069" s="36" t="s">
        <v>12120</v>
      </c>
      <c r="B4069" s="36" t="str">
        <f t="shared" si="315"/>
        <v>_31225</v>
      </c>
      <c r="C4069" s="36" t="s">
        <v>6095</v>
      </c>
      <c r="D4069" s="36" t="s">
        <v>5594</v>
      </c>
      <c r="E4069" s="36" t="str">
        <f t="shared" si="316"/>
        <v>_VCRES</v>
      </c>
      <c r="F4069" s="36" t="s">
        <v>5595</v>
      </c>
      <c r="G4069" s="36" t="s">
        <v>6060</v>
      </c>
      <c r="H4069" s="36" t="str">
        <f t="shared" si="317"/>
        <v>_VCRAU</v>
      </c>
      <c r="I4069" s="36" t="s">
        <v>6061</v>
      </c>
      <c r="J4069" s="36" t="s">
        <v>6083</v>
      </c>
      <c r="K4069" s="36" t="str">
        <f t="shared" si="318"/>
        <v>_OAVCR</v>
      </c>
      <c r="L4069" s="36" t="s">
        <v>6084</v>
      </c>
      <c r="M4069" s="36" t="s">
        <v>6085</v>
      </c>
      <c r="N4069" s="36" t="str">
        <f t="shared" si="319"/>
        <v>_OAVCC</v>
      </c>
      <c r="O4069" s="36" t="s">
        <v>6086</v>
      </c>
      <c r="P4069" s="36" t="s">
        <v>6087</v>
      </c>
      <c r="Q4069" s="36" t="s">
        <v>6088</v>
      </c>
    </row>
    <row r="4070" spans="1:17">
      <c r="A4070" s="36" t="s">
        <v>12121</v>
      </c>
      <c r="B4070" s="36" t="str">
        <f t="shared" si="315"/>
        <v>_31227</v>
      </c>
      <c r="C4070" s="36" t="s">
        <v>6096</v>
      </c>
      <c r="D4070" s="36" t="s">
        <v>5594</v>
      </c>
      <c r="E4070" s="36" t="str">
        <f t="shared" si="316"/>
        <v>_VCRES</v>
      </c>
      <c r="F4070" s="36" t="s">
        <v>5595</v>
      </c>
      <c r="G4070" s="36" t="s">
        <v>6060</v>
      </c>
      <c r="H4070" s="36" t="str">
        <f t="shared" si="317"/>
        <v>_VCRAU</v>
      </c>
      <c r="I4070" s="36" t="s">
        <v>6061</v>
      </c>
      <c r="J4070" s="36" t="s">
        <v>6083</v>
      </c>
      <c r="K4070" s="36" t="str">
        <f t="shared" si="318"/>
        <v>_OAVCR</v>
      </c>
      <c r="L4070" s="36" t="s">
        <v>6084</v>
      </c>
      <c r="M4070" s="36" t="s">
        <v>6085</v>
      </c>
      <c r="N4070" s="36" t="str">
        <f t="shared" si="319"/>
        <v>_OAVCC</v>
      </c>
      <c r="O4070" s="36" t="s">
        <v>6086</v>
      </c>
      <c r="P4070" s="36" t="s">
        <v>6087</v>
      </c>
      <c r="Q4070" s="36" t="s">
        <v>6088</v>
      </c>
    </row>
    <row r="4071" spans="1:17">
      <c r="A4071" s="36" t="s">
        <v>12122</v>
      </c>
      <c r="B4071" s="36" t="str">
        <f t="shared" si="315"/>
        <v>_31228</v>
      </c>
      <c r="C4071" s="36" t="s">
        <v>6097</v>
      </c>
      <c r="D4071" s="36" t="s">
        <v>5594</v>
      </c>
      <c r="E4071" s="36" t="str">
        <f t="shared" si="316"/>
        <v>_VCRES</v>
      </c>
      <c r="F4071" s="36" t="s">
        <v>5595</v>
      </c>
      <c r="G4071" s="36" t="s">
        <v>6060</v>
      </c>
      <c r="H4071" s="36" t="str">
        <f t="shared" si="317"/>
        <v>_VCRAU</v>
      </c>
      <c r="I4071" s="36" t="s">
        <v>6061</v>
      </c>
      <c r="J4071" s="36" t="s">
        <v>6083</v>
      </c>
      <c r="K4071" s="36" t="str">
        <f t="shared" si="318"/>
        <v>_OAVCR</v>
      </c>
      <c r="L4071" s="36" t="s">
        <v>6084</v>
      </c>
      <c r="M4071" s="36" t="s">
        <v>6085</v>
      </c>
      <c r="N4071" s="36" t="str">
        <f t="shared" si="319"/>
        <v>_OAVCC</v>
      </c>
      <c r="O4071" s="36" t="s">
        <v>6086</v>
      </c>
      <c r="P4071" s="36" t="s">
        <v>6087</v>
      </c>
      <c r="Q4071" s="36" t="s">
        <v>6088</v>
      </c>
    </row>
    <row r="4072" spans="1:17">
      <c r="A4072" s="36" t="s">
        <v>12123</v>
      </c>
      <c r="B4072" s="36" t="str">
        <f t="shared" si="315"/>
        <v>_31230</v>
      </c>
      <c r="C4072" s="36" t="s">
        <v>6098</v>
      </c>
      <c r="D4072" s="36" t="s">
        <v>5594</v>
      </c>
      <c r="E4072" s="36" t="str">
        <f t="shared" si="316"/>
        <v>_VCRES</v>
      </c>
      <c r="F4072" s="36" t="s">
        <v>5595</v>
      </c>
      <c r="G4072" s="36" t="s">
        <v>6060</v>
      </c>
      <c r="H4072" s="36" t="str">
        <f t="shared" si="317"/>
        <v>_VCRAU</v>
      </c>
      <c r="I4072" s="36" t="s">
        <v>6061</v>
      </c>
      <c r="J4072" s="36" t="s">
        <v>6083</v>
      </c>
      <c r="K4072" s="36" t="str">
        <f t="shared" si="318"/>
        <v>_OAVCR</v>
      </c>
      <c r="L4072" s="36" t="s">
        <v>6084</v>
      </c>
      <c r="M4072" s="36" t="s">
        <v>6085</v>
      </c>
      <c r="N4072" s="36" t="str">
        <f t="shared" si="319"/>
        <v>_OAVCC</v>
      </c>
      <c r="O4072" s="36" t="s">
        <v>6086</v>
      </c>
      <c r="P4072" s="36" t="s">
        <v>6087</v>
      </c>
      <c r="Q4072" s="36" t="s">
        <v>6088</v>
      </c>
    </row>
    <row r="4073" spans="1:17">
      <c r="A4073" s="36" t="s">
        <v>12124</v>
      </c>
      <c r="B4073" s="36" t="str">
        <f t="shared" si="315"/>
        <v>_14299</v>
      </c>
      <c r="C4073" s="36" t="s">
        <v>6103</v>
      </c>
      <c r="D4073" s="36" t="s">
        <v>5594</v>
      </c>
      <c r="E4073" s="36" t="str">
        <f t="shared" si="316"/>
        <v>_VCRES</v>
      </c>
      <c r="F4073" s="36" t="s">
        <v>5595</v>
      </c>
      <c r="G4073" s="36" t="s">
        <v>6060</v>
      </c>
      <c r="H4073" s="36" t="str">
        <f t="shared" si="317"/>
        <v>_VCRAU</v>
      </c>
      <c r="I4073" s="36" t="s">
        <v>6061</v>
      </c>
      <c r="J4073" s="36" t="s">
        <v>6083</v>
      </c>
      <c r="K4073" s="36" t="str">
        <f t="shared" si="318"/>
        <v>_OAVCR</v>
      </c>
      <c r="L4073" s="36" t="s">
        <v>6084</v>
      </c>
      <c r="M4073" s="36" t="s">
        <v>6099</v>
      </c>
      <c r="N4073" s="36" t="str">
        <f t="shared" si="319"/>
        <v>_OAVCO</v>
      </c>
      <c r="O4073" s="36" t="s">
        <v>6100</v>
      </c>
      <c r="P4073" s="36" t="s">
        <v>6101</v>
      </c>
      <c r="Q4073" s="36" t="s">
        <v>6102</v>
      </c>
    </row>
    <row r="4074" spans="1:17">
      <c r="A4074" s="36" t="s">
        <v>12125</v>
      </c>
      <c r="B4074" s="36" t="str">
        <f t="shared" si="315"/>
        <v>_14317</v>
      </c>
      <c r="C4074" s="36" t="s">
        <v>6104</v>
      </c>
      <c r="D4074" s="36" t="s">
        <v>5594</v>
      </c>
      <c r="E4074" s="36" t="str">
        <f t="shared" si="316"/>
        <v>_VCRES</v>
      </c>
      <c r="F4074" s="36" t="s">
        <v>5595</v>
      </c>
      <c r="G4074" s="36" t="s">
        <v>6060</v>
      </c>
      <c r="H4074" s="36" t="str">
        <f t="shared" si="317"/>
        <v>_VCRAU</v>
      </c>
      <c r="I4074" s="36" t="s">
        <v>6061</v>
      </c>
      <c r="J4074" s="36" t="s">
        <v>6083</v>
      </c>
      <c r="K4074" s="36" t="str">
        <f t="shared" si="318"/>
        <v>_OAVCR</v>
      </c>
      <c r="L4074" s="36" t="s">
        <v>6084</v>
      </c>
      <c r="M4074" s="36" t="s">
        <v>6099</v>
      </c>
      <c r="N4074" s="36" t="str">
        <f t="shared" si="319"/>
        <v>_OAVCO</v>
      </c>
      <c r="O4074" s="36" t="s">
        <v>6100</v>
      </c>
      <c r="P4074" s="36" t="s">
        <v>6101</v>
      </c>
      <c r="Q4074" s="36" t="s">
        <v>6102</v>
      </c>
    </row>
    <row r="4075" spans="1:17">
      <c r="A4075" s="36" t="s">
        <v>12126</v>
      </c>
      <c r="B4075" s="36" t="str">
        <f t="shared" si="315"/>
        <v>_31200</v>
      </c>
      <c r="C4075" s="36" t="s">
        <v>6105</v>
      </c>
      <c r="D4075" s="36" t="s">
        <v>5594</v>
      </c>
      <c r="E4075" s="36" t="str">
        <f t="shared" si="316"/>
        <v>_VCRES</v>
      </c>
      <c r="F4075" s="36" t="s">
        <v>5595</v>
      </c>
      <c r="G4075" s="36" t="s">
        <v>6060</v>
      </c>
      <c r="H4075" s="36" t="str">
        <f t="shared" si="317"/>
        <v>_VCRAU</v>
      </c>
      <c r="I4075" s="36" t="s">
        <v>6061</v>
      </c>
      <c r="J4075" s="36" t="s">
        <v>6083</v>
      </c>
      <c r="K4075" s="36" t="str">
        <f t="shared" si="318"/>
        <v>_OAVCR</v>
      </c>
      <c r="L4075" s="36" t="s">
        <v>6084</v>
      </c>
      <c r="M4075" s="36" t="s">
        <v>6099</v>
      </c>
      <c r="N4075" s="36" t="str">
        <f t="shared" si="319"/>
        <v>_OAVCO</v>
      </c>
      <c r="O4075" s="36" t="s">
        <v>6100</v>
      </c>
      <c r="P4075" s="36" t="s">
        <v>6101</v>
      </c>
      <c r="Q4075" s="36" t="s">
        <v>6102</v>
      </c>
    </row>
    <row r="4076" spans="1:17">
      <c r="A4076" s="36" t="s">
        <v>12127</v>
      </c>
      <c r="B4076" s="36" t="str">
        <f t="shared" si="315"/>
        <v>_31201</v>
      </c>
      <c r="C4076" s="36" t="s">
        <v>6106</v>
      </c>
      <c r="D4076" s="36" t="s">
        <v>5594</v>
      </c>
      <c r="E4076" s="36" t="str">
        <f t="shared" si="316"/>
        <v>_VCRES</v>
      </c>
      <c r="F4076" s="36" t="s">
        <v>5595</v>
      </c>
      <c r="G4076" s="36" t="s">
        <v>6060</v>
      </c>
      <c r="H4076" s="36" t="str">
        <f t="shared" si="317"/>
        <v>_VCRAU</v>
      </c>
      <c r="I4076" s="36" t="s">
        <v>6061</v>
      </c>
      <c r="J4076" s="36" t="s">
        <v>6083</v>
      </c>
      <c r="K4076" s="36" t="str">
        <f t="shared" si="318"/>
        <v>_OAVCR</v>
      </c>
      <c r="L4076" s="36" t="s">
        <v>6084</v>
      </c>
      <c r="M4076" s="36" t="s">
        <v>6099</v>
      </c>
      <c r="N4076" s="36" t="str">
        <f t="shared" si="319"/>
        <v>_OAVCO</v>
      </c>
      <c r="O4076" s="36" t="s">
        <v>6100</v>
      </c>
      <c r="P4076" s="36" t="s">
        <v>6101</v>
      </c>
      <c r="Q4076" s="36" t="s">
        <v>6102</v>
      </c>
    </row>
    <row r="4077" spans="1:17">
      <c r="A4077" s="36" t="s">
        <v>12128</v>
      </c>
      <c r="B4077" s="36" t="str">
        <f t="shared" si="315"/>
        <v>_31202</v>
      </c>
      <c r="C4077" s="36" t="s">
        <v>6107</v>
      </c>
      <c r="D4077" s="36" t="s">
        <v>5594</v>
      </c>
      <c r="E4077" s="36" t="str">
        <f t="shared" si="316"/>
        <v>_VCRES</v>
      </c>
      <c r="F4077" s="36" t="s">
        <v>5595</v>
      </c>
      <c r="G4077" s="36" t="s">
        <v>6060</v>
      </c>
      <c r="H4077" s="36" t="str">
        <f t="shared" si="317"/>
        <v>_VCRAU</v>
      </c>
      <c r="I4077" s="36" t="s">
        <v>6061</v>
      </c>
      <c r="J4077" s="36" t="s">
        <v>6083</v>
      </c>
      <c r="K4077" s="36" t="str">
        <f t="shared" si="318"/>
        <v>_OAVCR</v>
      </c>
      <c r="L4077" s="36" t="s">
        <v>6084</v>
      </c>
      <c r="M4077" s="36" t="s">
        <v>6099</v>
      </c>
      <c r="N4077" s="36" t="str">
        <f t="shared" si="319"/>
        <v>_OAVCO</v>
      </c>
      <c r="O4077" s="36" t="s">
        <v>6100</v>
      </c>
      <c r="P4077" s="36" t="s">
        <v>6101</v>
      </c>
      <c r="Q4077" s="36" t="s">
        <v>6102</v>
      </c>
    </row>
    <row r="4078" spans="1:17">
      <c r="A4078" s="36" t="s">
        <v>12129</v>
      </c>
      <c r="B4078" s="36" t="str">
        <f t="shared" si="315"/>
        <v>_26474</v>
      </c>
      <c r="C4078" s="36" t="s">
        <v>6112</v>
      </c>
      <c r="D4078" s="36" t="s">
        <v>5594</v>
      </c>
      <c r="E4078" s="36" t="str">
        <f t="shared" si="316"/>
        <v>_VCRES</v>
      </c>
      <c r="F4078" s="36" t="s">
        <v>5595</v>
      </c>
      <c r="G4078" s="36" t="s">
        <v>6060</v>
      </c>
      <c r="H4078" s="36" t="str">
        <f t="shared" si="317"/>
        <v>_VCRAU</v>
      </c>
      <c r="I4078" s="36" t="s">
        <v>6061</v>
      </c>
      <c r="J4078" s="36" t="s">
        <v>6083</v>
      </c>
      <c r="K4078" s="36" t="str">
        <f t="shared" si="318"/>
        <v>_OAVCR</v>
      </c>
      <c r="L4078" s="36" t="s">
        <v>6084</v>
      </c>
      <c r="M4078" s="36" t="s">
        <v>6108</v>
      </c>
      <c r="N4078" s="36" t="str">
        <f t="shared" si="319"/>
        <v>_OAVCS</v>
      </c>
      <c r="O4078" s="36" t="s">
        <v>6109</v>
      </c>
      <c r="P4078" s="36" t="s">
        <v>6110</v>
      </c>
      <c r="Q4078" s="36" t="s">
        <v>6111</v>
      </c>
    </row>
    <row r="4079" spans="1:17">
      <c r="A4079" s="36" t="s">
        <v>12130</v>
      </c>
      <c r="B4079" s="36" t="str">
        <f t="shared" si="315"/>
        <v>_31242</v>
      </c>
      <c r="C4079" s="36" t="s">
        <v>6113</v>
      </c>
      <c r="D4079" s="36" t="s">
        <v>5594</v>
      </c>
      <c r="E4079" s="36" t="str">
        <f t="shared" si="316"/>
        <v>_VCRES</v>
      </c>
      <c r="F4079" s="36" t="s">
        <v>5595</v>
      </c>
      <c r="G4079" s="36" t="s">
        <v>6060</v>
      </c>
      <c r="H4079" s="36" t="str">
        <f t="shared" si="317"/>
        <v>_VCRAU</v>
      </c>
      <c r="I4079" s="36" t="s">
        <v>6061</v>
      </c>
      <c r="J4079" s="36" t="s">
        <v>6083</v>
      </c>
      <c r="K4079" s="36" t="str">
        <f t="shared" si="318"/>
        <v>_OAVCR</v>
      </c>
      <c r="L4079" s="36" t="s">
        <v>6084</v>
      </c>
      <c r="M4079" s="36" t="s">
        <v>6108</v>
      </c>
      <c r="N4079" s="36" t="str">
        <f t="shared" si="319"/>
        <v>_OAVCS</v>
      </c>
      <c r="O4079" s="36" t="s">
        <v>6109</v>
      </c>
      <c r="P4079" s="36" t="s">
        <v>6110</v>
      </c>
      <c r="Q4079" s="36" t="s">
        <v>6111</v>
      </c>
    </row>
    <row r="4080" spans="1:17">
      <c r="A4080" s="36" t="s">
        <v>12131</v>
      </c>
      <c r="B4080" s="36" t="str">
        <f t="shared" si="315"/>
        <v>_31244</v>
      </c>
      <c r="C4080" s="36" t="s">
        <v>6114</v>
      </c>
      <c r="D4080" s="36" t="s">
        <v>5594</v>
      </c>
      <c r="E4080" s="36" t="str">
        <f t="shared" si="316"/>
        <v>_VCRES</v>
      </c>
      <c r="F4080" s="36" t="s">
        <v>5595</v>
      </c>
      <c r="G4080" s="36" t="s">
        <v>6060</v>
      </c>
      <c r="H4080" s="36" t="str">
        <f t="shared" si="317"/>
        <v>_VCRAU</v>
      </c>
      <c r="I4080" s="36" t="s">
        <v>6061</v>
      </c>
      <c r="J4080" s="36" t="s">
        <v>6083</v>
      </c>
      <c r="K4080" s="36" t="str">
        <f t="shared" si="318"/>
        <v>_OAVCR</v>
      </c>
      <c r="L4080" s="36" t="s">
        <v>6084</v>
      </c>
      <c r="M4080" s="36" t="s">
        <v>6108</v>
      </c>
      <c r="N4080" s="36" t="str">
        <f t="shared" si="319"/>
        <v>_OAVCS</v>
      </c>
      <c r="O4080" s="36" t="s">
        <v>6109</v>
      </c>
      <c r="P4080" s="36" t="s">
        <v>6110</v>
      </c>
      <c r="Q4080" s="36" t="s">
        <v>6111</v>
      </c>
    </row>
    <row r="4081" spans="1:17">
      <c r="A4081" s="36" t="s">
        <v>12132</v>
      </c>
      <c r="B4081" s="36" t="str">
        <f t="shared" si="315"/>
        <v>_31252</v>
      </c>
      <c r="C4081" s="36" t="s">
        <v>6115</v>
      </c>
      <c r="D4081" s="36" t="s">
        <v>5594</v>
      </c>
      <c r="E4081" s="36" t="str">
        <f t="shared" si="316"/>
        <v>_VCRES</v>
      </c>
      <c r="F4081" s="36" t="s">
        <v>5595</v>
      </c>
      <c r="G4081" s="36" t="s">
        <v>6060</v>
      </c>
      <c r="H4081" s="36" t="str">
        <f t="shared" si="317"/>
        <v>_VCRAU</v>
      </c>
      <c r="I4081" s="36" t="s">
        <v>6061</v>
      </c>
      <c r="J4081" s="36" t="s">
        <v>6083</v>
      </c>
      <c r="K4081" s="36" t="str">
        <f t="shared" si="318"/>
        <v>_OAVCR</v>
      </c>
      <c r="L4081" s="36" t="s">
        <v>6084</v>
      </c>
      <c r="M4081" s="36" t="s">
        <v>6108</v>
      </c>
      <c r="N4081" s="36" t="str">
        <f t="shared" si="319"/>
        <v>_OAVCS</v>
      </c>
      <c r="O4081" s="36" t="s">
        <v>6109</v>
      </c>
      <c r="P4081" s="36" t="s">
        <v>6110</v>
      </c>
      <c r="Q4081" s="36" t="s">
        <v>6111</v>
      </c>
    </row>
    <row r="4082" spans="1:17">
      <c r="A4082" s="36" t="s">
        <v>12133</v>
      </c>
      <c r="B4082" s="36" t="str">
        <f t="shared" si="315"/>
        <v>_31296</v>
      </c>
      <c r="C4082" s="36" t="s">
        <v>6116</v>
      </c>
      <c r="D4082" s="36" t="s">
        <v>5594</v>
      </c>
      <c r="E4082" s="36" t="str">
        <f t="shared" si="316"/>
        <v>_VCRES</v>
      </c>
      <c r="F4082" s="36" t="s">
        <v>5595</v>
      </c>
      <c r="G4082" s="36" t="s">
        <v>6060</v>
      </c>
      <c r="H4082" s="36" t="str">
        <f t="shared" si="317"/>
        <v>_VCRAU</v>
      </c>
      <c r="I4082" s="36" t="s">
        <v>6061</v>
      </c>
      <c r="J4082" s="36" t="s">
        <v>6083</v>
      </c>
      <c r="K4082" s="36" t="str">
        <f t="shared" si="318"/>
        <v>_OAVCR</v>
      </c>
      <c r="L4082" s="36" t="s">
        <v>6084</v>
      </c>
      <c r="M4082" s="36" t="s">
        <v>6108</v>
      </c>
      <c r="N4082" s="36" t="str">
        <f t="shared" si="319"/>
        <v>_OAVCS</v>
      </c>
      <c r="O4082" s="36" t="s">
        <v>6109</v>
      </c>
      <c r="P4082" s="36" t="s">
        <v>6110</v>
      </c>
      <c r="Q4082" s="36" t="s">
        <v>6111</v>
      </c>
    </row>
    <row r="4083" spans="1:17">
      <c r="A4083" s="36" t="s">
        <v>12134</v>
      </c>
      <c r="B4083" s="36" t="str">
        <f t="shared" si="315"/>
        <v>_32416</v>
      </c>
      <c r="C4083" s="36" t="s">
        <v>6123</v>
      </c>
      <c r="D4083" s="36" t="s">
        <v>5594</v>
      </c>
      <c r="E4083" s="36" t="str">
        <f t="shared" si="316"/>
        <v>_VCRES</v>
      </c>
      <c r="F4083" s="36" t="s">
        <v>5595</v>
      </c>
      <c r="G4083" s="36" t="s">
        <v>6060</v>
      </c>
      <c r="H4083" s="36" t="str">
        <f t="shared" si="317"/>
        <v>_VCRAU</v>
      </c>
      <c r="I4083" s="36" t="s">
        <v>6061</v>
      </c>
      <c r="J4083" s="36" t="s">
        <v>6117</v>
      </c>
      <c r="K4083" s="36" t="str">
        <f t="shared" si="318"/>
        <v>_OPSKY</v>
      </c>
      <c r="L4083" s="36" t="s">
        <v>6118</v>
      </c>
      <c r="M4083" s="36" t="s">
        <v>6119</v>
      </c>
      <c r="N4083" s="36" t="str">
        <f t="shared" si="319"/>
        <v>_OPSK5</v>
      </c>
      <c r="O4083" s="36" t="s">
        <v>6120</v>
      </c>
      <c r="P4083" s="36" t="s">
        <v>6121</v>
      </c>
      <c r="Q4083" s="36" t="s">
        <v>6122</v>
      </c>
    </row>
    <row r="4084" spans="1:17">
      <c r="A4084" s="36" t="s">
        <v>12135</v>
      </c>
      <c r="B4084" s="36" t="str">
        <f t="shared" si="315"/>
        <v>_26630</v>
      </c>
      <c r="C4084" s="36" t="s">
        <v>6130</v>
      </c>
      <c r="D4084" s="36" t="s">
        <v>5594</v>
      </c>
      <c r="E4084" s="36" t="str">
        <f t="shared" si="316"/>
        <v>_VCRES</v>
      </c>
      <c r="F4084" s="36" t="s">
        <v>5595</v>
      </c>
      <c r="G4084" s="36" t="s">
        <v>6060</v>
      </c>
      <c r="H4084" s="36" t="str">
        <f t="shared" si="317"/>
        <v>_VCRAU</v>
      </c>
      <c r="I4084" s="36" t="s">
        <v>6061</v>
      </c>
      <c r="J4084" s="36" t="s">
        <v>6124</v>
      </c>
      <c r="K4084" s="36" t="str">
        <f t="shared" si="318"/>
        <v>_OSRAC</v>
      </c>
      <c r="L4084" s="36" t="s">
        <v>6125</v>
      </c>
      <c r="M4084" s="36" t="s">
        <v>6126</v>
      </c>
      <c r="N4084" s="36" t="str">
        <f t="shared" si="319"/>
        <v>_OSACU</v>
      </c>
      <c r="O4084" s="36" t="s">
        <v>6127</v>
      </c>
      <c r="P4084" s="36" t="s">
        <v>6128</v>
      </c>
      <c r="Q4084" s="36" t="s">
        <v>6129</v>
      </c>
    </row>
    <row r="4085" spans="1:17">
      <c r="A4085" s="36" t="s">
        <v>12136</v>
      </c>
      <c r="B4085" s="36" t="str">
        <f t="shared" si="315"/>
        <v>_26645</v>
      </c>
      <c r="C4085" s="36" t="s">
        <v>6135</v>
      </c>
      <c r="D4085" s="36" t="s">
        <v>5594</v>
      </c>
      <c r="E4085" s="36" t="str">
        <f t="shared" si="316"/>
        <v>_VCRES</v>
      </c>
      <c r="F4085" s="36" t="s">
        <v>5595</v>
      </c>
      <c r="G4085" s="36" t="s">
        <v>6060</v>
      </c>
      <c r="H4085" s="36" t="str">
        <f t="shared" si="317"/>
        <v>_VCRAU</v>
      </c>
      <c r="I4085" s="36" t="s">
        <v>6061</v>
      </c>
      <c r="J4085" s="36" t="s">
        <v>6124</v>
      </c>
      <c r="K4085" s="36" t="str">
        <f t="shared" si="318"/>
        <v>_OSRAC</v>
      </c>
      <c r="L4085" s="36" t="s">
        <v>6125</v>
      </c>
      <c r="M4085" s="36" t="s">
        <v>6131</v>
      </c>
      <c r="N4085" s="36" t="str">
        <f t="shared" si="319"/>
        <v>_OSCHS</v>
      </c>
      <c r="O4085" s="36" t="s">
        <v>6132</v>
      </c>
      <c r="P4085" s="36" t="s">
        <v>6133</v>
      </c>
      <c r="Q4085" s="36" t="s">
        <v>6134</v>
      </c>
    </row>
    <row r="4086" spans="1:17">
      <c r="A4086" s="36" t="s">
        <v>12137</v>
      </c>
      <c r="B4086" s="36" t="str">
        <f t="shared" si="315"/>
        <v>_31280</v>
      </c>
      <c r="C4086" s="36" t="s">
        <v>6140</v>
      </c>
      <c r="D4086" s="36" t="s">
        <v>5594</v>
      </c>
      <c r="E4086" s="36" t="str">
        <f t="shared" si="316"/>
        <v>_VCRES</v>
      </c>
      <c r="F4086" s="36" t="s">
        <v>5595</v>
      </c>
      <c r="G4086" s="36" t="s">
        <v>6060</v>
      </c>
      <c r="H4086" s="36" t="str">
        <f t="shared" si="317"/>
        <v>_VCRAU</v>
      </c>
      <c r="I4086" s="36" t="s">
        <v>6061</v>
      </c>
      <c r="J4086" s="36" t="s">
        <v>6124</v>
      </c>
      <c r="K4086" s="36" t="str">
        <f t="shared" si="318"/>
        <v>_OSRAC</v>
      </c>
      <c r="L4086" s="36" t="s">
        <v>6125</v>
      </c>
      <c r="M4086" s="36" t="s">
        <v>6136</v>
      </c>
      <c r="N4086" s="36" t="str">
        <f t="shared" si="319"/>
        <v>_OSRA5</v>
      </c>
      <c r="O4086" s="36" t="s">
        <v>6137</v>
      </c>
      <c r="P4086" s="36" t="s">
        <v>6138</v>
      </c>
      <c r="Q4086" s="36" t="s">
        <v>6139</v>
      </c>
    </row>
    <row r="4087" spans="1:17">
      <c r="A4087" s="36" t="s">
        <v>12138</v>
      </c>
      <c r="B4087" s="36" t="str">
        <f t="shared" si="315"/>
        <v>_31282</v>
      </c>
      <c r="C4087" s="36" t="s">
        <v>6141</v>
      </c>
      <c r="D4087" s="36" t="s">
        <v>5594</v>
      </c>
      <c r="E4087" s="36" t="str">
        <f t="shared" si="316"/>
        <v>_VCRES</v>
      </c>
      <c r="F4087" s="36" t="s">
        <v>5595</v>
      </c>
      <c r="G4087" s="36" t="s">
        <v>6060</v>
      </c>
      <c r="H4087" s="36" t="str">
        <f t="shared" si="317"/>
        <v>_VCRAU</v>
      </c>
      <c r="I4087" s="36" t="s">
        <v>6061</v>
      </c>
      <c r="J4087" s="36" t="s">
        <v>6124</v>
      </c>
      <c r="K4087" s="36" t="str">
        <f t="shared" si="318"/>
        <v>_OSRAC</v>
      </c>
      <c r="L4087" s="36" t="s">
        <v>6125</v>
      </c>
      <c r="M4087" s="36" t="s">
        <v>6136</v>
      </c>
      <c r="N4087" s="36" t="str">
        <f t="shared" si="319"/>
        <v>_OSRA5</v>
      </c>
      <c r="O4087" s="36" t="s">
        <v>6137</v>
      </c>
      <c r="P4087" s="36" t="s">
        <v>6138</v>
      </c>
      <c r="Q4087" s="36" t="s">
        <v>6139</v>
      </c>
    </row>
    <row r="4088" spans="1:17">
      <c r="A4088" s="36" t="s">
        <v>12139</v>
      </c>
      <c r="B4088" s="36" t="str">
        <f t="shared" si="315"/>
        <v>_26471</v>
      </c>
      <c r="C4088" s="36" t="s">
        <v>6146</v>
      </c>
      <c r="D4088" s="36" t="s">
        <v>5594</v>
      </c>
      <c r="E4088" s="36" t="str">
        <f t="shared" si="316"/>
        <v>_VCRES</v>
      </c>
      <c r="F4088" s="36" t="s">
        <v>5595</v>
      </c>
      <c r="G4088" s="36" t="s">
        <v>6060</v>
      </c>
      <c r="H4088" s="36" t="str">
        <f t="shared" si="317"/>
        <v>_VCRAU</v>
      </c>
      <c r="I4088" s="36" t="s">
        <v>6061</v>
      </c>
      <c r="J4088" s="36" t="s">
        <v>6124</v>
      </c>
      <c r="K4088" s="36" t="str">
        <f t="shared" si="318"/>
        <v>_OSRAC</v>
      </c>
      <c r="L4088" s="36" t="s">
        <v>6125</v>
      </c>
      <c r="M4088" s="36" t="s">
        <v>6142</v>
      </c>
      <c r="N4088" s="36" t="str">
        <f t="shared" si="319"/>
        <v>_OSSPO</v>
      </c>
      <c r="O4088" s="36" t="s">
        <v>6143</v>
      </c>
      <c r="P4088" s="36" t="s">
        <v>6144</v>
      </c>
      <c r="Q4088" s="36" t="s">
        <v>6145</v>
      </c>
    </row>
    <row r="4089" spans="1:17">
      <c r="A4089" s="36" t="s">
        <v>12140</v>
      </c>
      <c r="B4089" s="36" t="str">
        <f t="shared" si="315"/>
        <v>_31391</v>
      </c>
      <c r="C4089" s="36" t="s">
        <v>6153</v>
      </c>
      <c r="D4089" s="36" t="s">
        <v>5594</v>
      </c>
      <c r="E4089" s="36" t="str">
        <f t="shared" si="316"/>
        <v>_VCRES</v>
      </c>
      <c r="F4089" s="36" t="s">
        <v>5595</v>
      </c>
      <c r="G4089" s="36" t="s">
        <v>6060</v>
      </c>
      <c r="H4089" s="36" t="str">
        <f t="shared" si="317"/>
        <v>_VCRAU</v>
      </c>
      <c r="I4089" s="36" t="s">
        <v>6061</v>
      </c>
      <c r="J4089" s="36" t="s">
        <v>6147</v>
      </c>
      <c r="K4089" s="36" t="str">
        <f t="shared" si="318"/>
        <v>_OTUIL</v>
      </c>
      <c r="L4089" s="36" t="s">
        <v>6148</v>
      </c>
      <c r="M4089" s="36" t="s">
        <v>6149</v>
      </c>
      <c r="N4089" s="36" t="str">
        <f t="shared" si="319"/>
        <v>_OTIAO</v>
      </c>
      <c r="O4089" s="36" t="s">
        <v>6150</v>
      </c>
      <c r="P4089" s="36" t="s">
        <v>6151</v>
      </c>
      <c r="Q4089" s="36" t="s">
        <v>6152</v>
      </c>
    </row>
    <row r="4090" spans="1:17">
      <c r="A4090" s="36" t="s">
        <v>12141</v>
      </c>
      <c r="B4090" s="36" t="str">
        <f t="shared" si="315"/>
        <v>_26530</v>
      </c>
      <c r="C4090" s="36" t="s">
        <v>6158</v>
      </c>
      <c r="D4090" s="36" t="s">
        <v>5594</v>
      </c>
      <c r="E4090" s="36" t="str">
        <f t="shared" si="316"/>
        <v>_VCRES</v>
      </c>
      <c r="F4090" s="36" t="s">
        <v>5595</v>
      </c>
      <c r="G4090" s="36" t="s">
        <v>6060</v>
      </c>
      <c r="H4090" s="36" t="str">
        <f t="shared" si="317"/>
        <v>_VCRAU</v>
      </c>
      <c r="I4090" s="36" t="s">
        <v>6061</v>
      </c>
      <c r="J4090" s="36" t="s">
        <v>6147</v>
      </c>
      <c r="K4090" s="36" t="str">
        <f t="shared" si="318"/>
        <v>_OTUIL</v>
      </c>
      <c r="L4090" s="36" t="s">
        <v>6148</v>
      </c>
      <c r="M4090" s="36" t="s">
        <v>6154</v>
      </c>
      <c r="N4090" s="36" t="str">
        <f t="shared" si="319"/>
        <v>_OTOTL</v>
      </c>
      <c r="O4090" s="36" t="s">
        <v>6155</v>
      </c>
      <c r="P4090" s="36" t="s">
        <v>6156</v>
      </c>
      <c r="Q4090" s="36" t="s">
        <v>6157</v>
      </c>
    </row>
    <row r="4091" spans="1:17">
      <c r="A4091" s="36" t="s">
        <v>12142</v>
      </c>
      <c r="B4091" s="36" t="str">
        <f t="shared" si="315"/>
        <v>_26531</v>
      </c>
      <c r="C4091" s="36" t="s">
        <v>6159</v>
      </c>
      <c r="D4091" s="36" t="s">
        <v>5594</v>
      </c>
      <c r="E4091" s="36" t="str">
        <f t="shared" si="316"/>
        <v>_VCRES</v>
      </c>
      <c r="F4091" s="36" t="s">
        <v>5595</v>
      </c>
      <c r="G4091" s="36" t="s">
        <v>6060</v>
      </c>
      <c r="H4091" s="36" t="str">
        <f t="shared" si="317"/>
        <v>_VCRAU</v>
      </c>
      <c r="I4091" s="36" t="s">
        <v>6061</v>
      </c>
      <c r="J4091" s="36" t="s">
        <v>6147</v>
      </c>
      <c r="K4091" s="36" t="str">
        <f t="shared" si="318"/>
        <v>_OTUIL</v>
      </c>
      <c r="L4091" s="36" t="s">
        <v>6148</v>
      </c>
      <c r="M4091" s="36" t="s">
        <v>6154</v>
      </c>
      <c r="N4091" s="36" t="str">
        <f t="shared" si="319"/>
        <v>_OTOTL</v>
      </c>
      <c r="O4091" s="36" t="s">
        <v>6155</v>
      </c>
      <c r="P4091" s="36" t="s">
        <v>6156</v>
      </c>
      <c r="Q4091" s="36" t="s">
        <v>6157</v>
      </c>
    </row>
    <row r="4092" spans="1:17">
      <c r="A4092" s="36" t="s">
        <v>12143</v>
      </c>
      <c r="B4092" s="36" t="str">
        <f t="shared" si="315"/>
        <v>_31310</v>
      </c>
      <c r="C4092" s="36" t="s">
        <v>6164</v>
      </c>
      <c r="D4092" s="36" t="s">
        <v>5594</v>
      </c>
      <c r="E4092" s="36" t="str">
        <f t="shared" si="316"/>
        <v>_VCRES</v>
      </c>
      <c r="F4092" s="36" t="s">
        <v>5595</v>
      </c>
      <c r="G4092" s="36" t="s">
        <v>6060</v>
      </c>
      <c r="H4092" s="36" t="str">
        <f t="shared" si="317"/>
        <v>_VCRAU</v>
      </c>
      <c r="I4092" s="36" t="s">
        <v>6061</v>
      </c>
      <c r="J4092" s="36" t="s">
        <v>6147</v>
      </c>
      <c r="K4092" s="36" t="str">
        <f t="shared" si="318"/>
        <v>_OTUIL</v>
      </c>
      <c r="L4092" s="36" t="s">
        <v>6148</v>
      </c>
      <c r="M4092" s="36" t="s">
        <v>6160</v>
      </c>
      <c r="N4092" s="36" t="str">
        <f t="shared" si="319"/>
        <v>_OTUI5</v>
      </c>
      <c r="O4092" s="36" t="s">
        <v>6161</v>
      </c>
      <c r="P4092" s="36" t="s">
        <v>6162</v>
      </c>
      <c r="Q4092" s="36" t="s">
        <v>6163</v>
      </c>
    </row>
    <row r="4093" spans="1:17">
      <c r="A4093" s="36" t="s">
        <v>12144</v>
      </c>
      <c r="B4093" s="36" t="str">
        <f t="shared" si="315"/>
        <v>_31771</v>
      </c>
      <c r="C4093" s="36" t="s">
        <v>6178</v>
      </c>
      <c r="D4093" s="36" t="s">
        <v>5594</v>
      </c>
      <c r="E4093" s="36" t="str">
        <f t="shared" si="316"/>
        <v>_VCRES</v>
      </c>
      <c r="F4093" s="36" t="s">
        <v>5595</v>
      </c>
      <c r="G4093" s="36" t="s">
        <v>6060</v>
      </c>
      <c r="H4093" s="36" t="str">
        <f t="shared" si="317"/>
        <v>_VCRAU</v>
      </c>
      <c r="I4093" s="36" t="s">
        <v>6061</v>
      </c>
      <c r="J4093" s="36" t="s">
        <v>6172</v>
      </c>
      <c r="K4093" s="36" t="str">
        <f t="shared" si="318"/>
        <v>_RRESS</v>
      </c>
      <c r="L4093" s="36" t="s">
        <v>6173</v>
      </c>
      <c r="M4093" s="36" t="s">
        <v>6174</v>
      </c>
      <c r="N4093" s="36" t="str">
        <f t="shared" si="319"/>
        <v>_RRES5</v>
      </c>
      <c r="O4093" s="36" t="s">
        <v>6175</v>
      </c>
      <c r="P4093" s="36" t="s">
        <v>6176</v>
      </c>
      <c r="Q4093" s="36" t="s">
        <v>6177</v>
      </c>
    </row>
    <row r="4094" spans="1:17">
      <c r="A4094" s="36" t="s">
        <v>12145</v>
      </c>
      <c r="B4094" s="36" t="str">
        <f t="shared" si="315"/>
        <v>_31772</v>
      </c>
      <c r="C4094" s="36" t="s">
        <v>6179</v>
      </c>
      <c r="D4094" s="36" t="s">
        <v>5594</v>
      </c>
      <c r="E4094" s="36" t="str">
        <f t="shared" si="316"/>
        <v>_VCRES</v>
      </c>
      <c r="F4094" s="36" t="s">
        <v>5595</v>
      </c>
      <c r="G4094" s="36" t="s">
        <v>6060</v>
      </c>
      <c r="H4094" s="36" t="str">
        <f t="shared" si="317"/>
        <v>_VCRAU</v>
      </c>
      <c r="I4094" s="36" t="s">
        <v>6061</v>
      </c>
      <c r="J4094" s="36" t="s">
        <v>6172</v>
      </c>
      <c r="K4094" s="36" t="str">
        <f t="shared" si="318"/>
        <v>_RRESS</v>
      </c>
      <c r="L4094" s="36" t="s">
        <v>6173</v>
      </c>
      <c r="M4094" s="36" t="s">
        <v>6174</v>
      </c>
      <c r="N4094" s="36" t="str">
        <f t="shared" si="319"/>
        <v>_RRES5</v>
      </c>
      <c r="O4094" s="36" t="s">
        <v>6175</v>
      </c>
      <c r="P4094" s="36" t="s">
        <v>6176</v>
      </c>
      <c r="Q4094" s="36" t="s">
        <v>6177</v>
      </c>
    </row>
    <row r="4095" spans="1:17">
      <c r="A4095" s="36" t="s">
        <v>12146</v>
      </c>
      <c r="B4095" s="36" t="str">
        <f t="shared" si="315"/>
        <v>_31773</v>
      </c>
      <c r="C4095" s="36" t="s">
        <v>298</v>
      </c>
      <c r="D4095" s="36" t="s">
        <v>5594</v>
      </c>
      <c r="E4095" s="36" t="str">
        <f t="shared" si="316"/>
        <v>_VCRES</v>
      </c>
      <c r="F4095" s="36" t="s">
        <v>5595</v>
      </c>
      <c r="G4095" s="36" t="s">
        <v>6060</v>
      </c>
      <c r="H4095" s="36" t="str">
        <f t="shared" si="317"/>
        <v>_VCRAU</v>
      </c>
      <c r="I4095" s="36" t="s">
        <v>6061</v>
      </c>
      <c r="J4095" s="36" t="s">
        <v>6172</v>
      </c>
      <c r="K4095" s="36" t="str">
        <f t="shared" si="318"/>
        <v>_RRESS</v>
      </c>
      <c r="L4095" s="36" t="s">
        <v>6173</v>
      </c>
      <c r="M4095" s="36" t="s">
        <v>6174</v>
      </c>
      <c r="N4095" s="36" t="str">
        <f t="shared" si="319"/>
        <v>_RRES5</v>
      </c>
      <c r="O4095" s="36" t="s">
        <v>6175</v>
      </c>
      <c r="P4095" s="36" t="s">
        <v>6176</v>
      </c>
      <c r="Q4095" s="36" t="s">
        <v>6177</v>
      </c>
    </row>
    <row r="4096" spans="1:17">
      <c r="A4096" s="36" t="s">
        <v>12147</v>
      </c>
      <c r="B4096" s="36" t="str">
        <f t="shared" si="315"/>
        <v>_31775</v>
      </c>
      <c r="C4096" s="36" t="s">
        <v>7295</v>
      </c>
      <c r="D4096" s="36" t="s">
        <v>5594</v>
      </c>
      <c r="E4096" s="36" t="str">
        <f t="shared" si="316"/>
        <v>_VCRES</v>
      </c>
      <c r="F4096" s="36" t="s">
        <v>5595</v>
      </c>
      <c r="G4096" s="36" t="s">
        <v>6060</v>
      </c>
      <c r="H4096" s="36" t="str">
        <f t="shared" si="317"/>
        <v>_VCRAU</v>
      </c>
      <c r="I4096" s="36" t="s">
        <v>6061</v>
      </c>
      <c r="J4096" s="36" t="s">
        <v>6172</v>
      </c>
      <c r="K4096" s="36" t="str">
        <f t="shared" si="318"/>
        <v>_RRESS</v>
      </c>
      <c r="L4096" s="36" t="s">
        <v>6173</v>
      </c>
      <c r="M4096" s="36" t="s">
        <v>6174</v>
      </c>
      <c r="N4096" s="36" t="str">
        <f t="shared" si="319"/>
        <v>_RRES5</v>
      </c>
      <c r="O4096" s="36" t="s">
        <v>6175</v>
      </c>
      <c r="P4096" s="36" t="s">
        <v>6176</v>
      </c>
      <c r="Q4096" s="36" t="s">
        <v>6177</v>
      </c>
    </row>
    <row r="4097" spans="1:17">
      <c r="A4097" s="36" t="s">
        <v>12148</v>
      </c>
      <c r="B4097" s="36" t="str">
        <f t="shared" si="315"/>
        <v>_25215</v>
      </c>
      <c r="C4097" s="36" t="s">
        <v>6188</v>
      </c>
      <c r="D4097" s="36" t="s">
        <v>5594</v>
      </c>
      <c r="E4097" s="36" t="str">
        <f t="shared" si="316"/>
        <v>_VCRES</v>
      </c>
      <c r="F4097" s="36" t="s">
        <v>5595</v>
      </c>
      <c r="G4097" s="36" t="s">
        <v>6180</v>
      </c>
      <c r="H4097" s="36" t="str">
        <f t="shared" si="317"/>
        <v>_VCRMS</v>
      </c>
      <c r="I4097" s="36" t="s">
        <v>6181</v>
      </c>
      <c r="J4097" s="36" t="s">
        <v>6182</v>
      </c>
      <c r="K4097" s="36" t="str">
        <f t="shared" si="318"/>
        <v>_ECHES</v>
      </c>
      <c r="L4097" s="36" t="s">
        <v>6183</v>
      </c>
      <c r="M4097" s="36" t="s">
        <v>6184</v>
      </c>
      <c r="N4097" s="36" t="str">
        <f t="shared" si="319"/>
        <v>_ECHE5</v>
      </c>
      <c r="O4097" s="36" t="s">
        <v>6185</v>
      </c>
      <c r="P4097" s="36" t="s">
        <v>6186</v>
      </c>
      <c r="Q4097" s="36" t="s">
        <v>6187</v>
      </c>
    </row>
    <row r="4098" spans="1:17">
      <c r="A4098" s="36" t="s">
        <v>12149</v>
      </c>
      <c r="B4098" s="36" t="str">
        <f t="shared" si="315"/>
        <v>_25216</v>
      </c>
      <c r="C4098" s="36" t="s">
        <v>6189</v>
      </c>
      <c r="D4098" s="36" t="s">
        <v>5594</v>
      </c>
      <c r="E4098" s="36" t="str">
        <f t="shared" si="316"/>
        <v>_VCRES</v>
      </c>
      <c r="F4098" s="36" t="s">
        <v>5595</v>
      </c>
      <c r="G4098" s="36" t="s">
        <v>6180</v>
      </c>
      <c r="H4098" s="36" t="str">
        <f t="shared" si="317"/>
        <v>_VCRMS</v>
      </c>
      <c r="I4098" s="36" t="s">
        <v>6181</v>
      </c>
      <c r="J4098" s="36" t="s">
        <v>6182</v>
      </c>
      <c r="K4098" s="36" t="str">
        <f t="shared" si="318"/>
        <v>_ECHES</v>
      </c>
      <c r="L4098" s="36" t="s">
        <v>6183</v>
      </c>
      <c r="M4098" s="36" t="s">
        <v>6184</v>
      </c>
      <c r="N4098" s="36" t="str">
        <f t="shared" si="319"/>
        <v>_ECHE5</v>
      </c>
      <c r="O4098" s="36" t="s">
        <v>6185</v>
      </c>
      <c r="P4098" s="36" t="s">
        <v>6186</v>
      </c>
      <c r="Q4098" s="36" t="s">
        <v>6187</v>
      </c>
    </row>
    <row r="4099" spans="1:17">
      <c r="A4099" s="36" t="s">
        <v>12150</v>
      </c>
      <c r="B4099" s="36" t="str">
        <f t="shared" si="315"/>
        <v>_24120</v>
      </c>
      <c r="C4099" s="36" t="s">
        <v>5930</v>
      </c>
      <c r="D4099" s="36" t="s">
        <v>5594</v>
      </c>
      <c r="E4099" s="36" t="str">
        <f t="shared" si="316"/>
        <v>_VCRES</v>
      </c>
      <c r="F4099" s="36" t="s">
        <v>5595</v>
      </c>
      <c r="G4099" s="36" t="s">
        <v>6180</v>
      </c>
      <c r="H4099" s="36" t="str">
        <f t="shared" si="317"/>
        <v>_VCRMS</v>
      </c>
      <c r="I4099" s="36" t="s">
        <v>6181</v>
      </c>
      <c r="J4099" s="36" t="s">
        <v>5924</v>
      </c>
      <c r="K4099" s="36" t="str">
        <f t="shared" si="318"/>
        <v>_NLBRS</v>
      </c>
      <c r="L4099" s="36" t="s">
        <v>5925</v>
      </c>
      <c r="M4099" s="36" t="s">
        <v>5926</v>
      </c>
      <c r="N4099" s="36" t="str">
        <f t="shared" si="319"/>
        <v>_NLBR5</v>
      </c>
      <c r="O4099" s="36" t="s">
        <v>5927</v>
      </c>
      <c r="P4099" s="36" t="s">
        <v>5928</v>
      </c>
      <c r="Q4099" s="36" t="s">
        <v>5929</v>
      </c>
    </row>
    <row r="4100" spans="1:17">
      <c r="A4100" s="36" t="s">
        <v>12151</v>
      </c>
      <c r="B4100" s="36" t="str">
        <f t="shared" ref="B4100:B4163" si="320">"_"&amp;A4100</f>
        <v>_24900</v>
      </c>
      <c r="C4100" s="36" t="s">
        <v>6196</v>
      </c>
      <c r="D4100" s="36" t="s">
        <v>5594</v>
      </c>
      <c r="E4100" s="36" t="str">
        <f t="shared" ref="E4100:E4163" si="321">"_"&amp;D4100</f>
        <v>_VCRES</v>
      </c>
      <c r="F4100" s="36" t="s">
        <v>5595</v>
      </c>
      <c r="G4100" s="36" t="s">
        <v>6180</v>
      </c>
      <c r="H4100" s="36" t="str">
        <f t="shared" ref="H4100:H4163" si="322">"_"&amp;G4100</f>
        <v>_VCRMS</v>
      </c>
      <c r="I4100" s="36" t="s">
        <v>6181</v>
      </c>
      <c r="J4100" s="36" t="s">
        <v>6190</v>
      </c>
      <c r="K4100" s="36" t="str">
        <f t="shared" ref="K4100:K4163" si="323">"_"&amp;J4100</f>
        <v>_OBNUM</v>
      </c>
      <c r="L4100" s="36" t="s">
        <v>6191</v>
      </c>
      <c r="M4100" s="36" t="s">
        <v>6192</v>
      </c>
      <c r="N4100" s="36" t="str">
        <f t="shared" ref="N4100:N4163" si="324">"_"&amp;M4100</f>
        <v>_OBNU5</v>
      </c>
      <c r="O4100" s="36" t="s">
        <v>6193</v>
      </c>
      <c r="P4100" s="36" t="s">
        <v>6194</v>
      </c>
      <c r="Q4100" s="36" t="s">
        <v>6195</v>
      </c>
    </row>
    <row r="4101" spans="1:17">
      <c r="A4101" s="36" t="s">
        <v>12152</v>
      </c>
      <c r="B4101" s="36" t="str">
        <f t="shared" si="320"/>
        <v>_24904</v>
      </c>
      <c r="C4101" s="36" t="s">
        <v>6197</v>
      </c>
      <c r="D4101" s="36" t="s">
        <v>5594</v>
      </c>
      <c r="E4101" s="36" t="str">
        <f t="shared" si="321"/>
        <v>_VCRES</v>
      </c>
      <c r="F4101" s="36" t="s">
        <v>5595</v>
      </c>
      <c r="G4101" s="36" t="s">
        <v>6180</v>
      </c>
      <c r="H4101" s="36" t="str">
        <f t="shared" si="322"/>
        <v>_VCRMS</v>
      </c>
      <c r="I4101" s="36" t="s">
        <v>6181</v>
      </c>
      <c r="J4101" s="36" t="s">
        <v>6190</v>
      </c>
      <c r="K4101" s="36" t="str">
        <f t="shared" si="323"/>
        <v>_OBNUM</v>
      </c>
      <c r="L4101" s="36" t="s">
        <v>6191</v>
      </c>
      <c r="M4101" s="36" t="s">
        <v>6192</v>
      </c>
      <c r="N4101" s="36" t="str">
        <f t="shared" si="324"/>
        <v>_OBNU5</v>
      </c>
      <c r="O4101" s="36" t="s">
        <v>6193</v>
      </c>
      <c r="P4101" s="36" t="s">
        <v>6194</v>
      </c>
      <c r="Q4101" s="36" t="s">
        <v>6195</v>
      </c>
    </row>
    <row r="4102" spans="1:17">
      <c r="A4102" s="36" t="s">
        <v>12153</v>
      </c>
      <c r="B4102" s="36" t="str">
        <f t="shared" si="320"/>
        <v>_24915</v>
      </c>
      <c r="C4102" s="36" t="s">
        <v>6204</v>
      </c>
      <c r="D4102" s="36" t="s">
        <v>5594</v>
      </c>
      <c r="E4102" s="36" t="str">
        <f t="shared" si="321"/>
        <v>_VCRES</v>
      </c>
      <c r="F4102" s="36" t="s">
        <v>5595</v>
      </c>
      <c r="G4102" s="36" t="s">
        <v>6180</v>
      </c>
      <c r="H4102" s="36" t="str">
        <f t="shared" si="322"/>
        <v>_VCRMS</v>
      </c>
      <c r="I4102" s="36" t="s">
        <v>6181</v>
      </c>
      <c r="J4102" s="36" t="s">
        <v>6198</v>
      </c>
      <c r="K4102" s="36" t="str">
        <f t="shared" si="323"/>
        <v>_OCMEE</v>
      </c>
      <c r="L4102" s="36" t="s">
        <v>6199</v>
      </c>
      <c r="M4102" s="36" t="s">
        <v>6200</v>
      </c>
      <c r="N4102" s="36" t="str">
        <f t="shared" si="324"/>
        <v>_OC1CU</v>
      </c>
      <c r="O4102" s="36" t="s">
        <v>6201</v>
      </c>
      <c r="P4102" s="36" t="s">
        <v>6202</v>
      </c>
      <c r="Q4102" s="36" t="s">
        <v>6203</v>
      </c>
    </row>
    <row r="4103" spans="1:17">
      <c r="A4103" s="36" t="s">
        <v>12154</v>
      </c>
      <c r="B4103" s="36" t="str">
        <f t="shared" si="320"/>
        <v>_24906</v>
      </c>
      <c r="C4103" s="36" t="s">
        <v>6209</v>
      </c>
      <c r="D4103" s="36" t="s">
        <v>5594</v>
      </c>
      <c r="E4103" s="36" t="str">
        <f t="shared" si="321"/>
        <v>_VCRES</v>
      </c>
      <c r="F4103" s="36" t="s">
        <v>5595</v>
      </c>
      <c r="G4103" s="36" t="s">
        <v>6180</v>
      </c>
      <c r="H4103" s="36" t="str">
        <f t="shared" si="322"/>
        <v>_VCRMS</v>
      </c>
      <c r="I4103" s="36" t="s">
        <v>6181</v>
      </c>
      <c r="J4103" s="36" t="s">
        <v>6198</v>
      </c>
      <c r="K4103" s="36" t="str">
        <f t="shared" si="323"/>
        <v>_OCMEE</v>
      </c>
      <c r="L4103" s="36" t="s">
        <v>6199</v>
      </c>
      <c r="M4103" s="36" t="s">
        <v>6205</v>
      </c>
      <c r="N4103" s="36" t="str">
        <f t="shared" si="324"/>
        <v>_OCMAD</v>
      </c>
      <c r="O4103" s="36" t="s">
        <v>6206</v>
      </c>
      <c r="P4103" s="36" t="s">
        <v>6207</v>
      </c>
      <c r="Q4103" s="36" t="s">
        <v>6208</v>
      </c>
    </row>
    <row r="4104" spans="1:17">
      <c r="A4104" s="36" t="s">
        <v>12155</v>
      </c>
      <c r="B4104" s="36" t="str">
        <f t="shared" si="320"/>
        <v>_24908</v>
      </c>
      <c r="C4104" s="36" t="s">
        <v>6210</v>
      </c>
      <c r="D4104" s="36" t="s">
        <v>5594</v>
      </c>
      <c r="E4104" s="36" t="str">
        <f t="shared" si="321"/>
        <v>_VCRES</v>
      </c>
      <c r="F4104" s="36" t="s">
        <v>5595</v>
      </c>
      <c r="G4104" s="36" t="s">
        <v>6180</v>
      </c>
      <c r="H4104" s="36" t="str">
        <f t="shared" si="322"/>
        <v>_VCRMS</v>
      </c>
      <c r="I4104" s="36" t="s">
        <v>6181</v>
      </c>
      <c r="J4104" s="36" t="s">
        <v>6198</v>
      </c>
      <c r="K4104" s="36" t="str">
        <f t="shared" si="323"/>
        <v>_OCMEE</v>
      </c>
      <c r="L4104" s="36" t="s">
        <v>6199</v>
      </c>
      <c r="M4104" s="36" t="s">
        <v>6205</v>
      </c>
      <c r="N4104" s="36" t="str">
        <f t="shared" si="324"/>
        <v>_OCMAD</v>
      </c>
      <c r="O4104" s="36" t="s">
        <v>6206</v>
      </c>
      <c r="P4104" s="36" t="s">
        <v>6207</v>
      </c>
      <c r="Q4104" s="36" t="s">
        <v>6208</v>
      </c>
    </row>
    <row r="4105" spans="1:17">
      <c r="A4105" s="36" t="s">
        <v>12156</v>
      </c>
      <c r="B4105" s="36" t="str">
        <f t="shared" si="320"/>
        <v>_25021</v>
      </c>
      <c r="C4105" s="36" t="s">
        <v>6217</v>
      </c>
      <c r="D4105" s="36" t="s">
        <v>5594</v>
      </c>
      <c r="E4105" s="36" t="str">
        <f t="shared" si="321"/>
        <v>_VCRES</v>
      </c>
      <c r="F4105" s="36" t="s">
        <v>5595</v>
      </c>
      <c r="G4105" s="36" t="s">
        <v>6180</v>
      </c>
      <c r="H4105" s="36" t="str">
        <f t="shared" si="322"/>
        <v>_VCRMS</v>
      </c>
      <c r="I4105" s="36" t="s">
        <v>6181</v>
      </c>
      <c r="J4105" s="36" t="s">
        <v>6211</v>
      </c>
      <c r="K4105" s="36" t="str">
        <f t="shared" si="323"/>
        <v>_ODMJH</v>
      </c>
      <c r="L4105" s="36" t="s">
        <v>6212</v>
      </c>
      <c r="M4105" s="36" t="s">
        <v>6213</v>
      </c>
      <c r="N4105" s="36" t="str">
        <f t="shared" si="324"/>
        <v>_OD1AD</v>
      </c>
      <c r="O4105" s="36" t="s">
        <v>6214</v>
      </c>
      <c r="P4105" s="36" t="s">
        <v>6215</v>
      </c>
      <c r="Q4105" s="36" t="s">
        <v>6216</v>
      </c>
    </row>
    <row r="4106" spans="1:17">
      <c r="A4106" s="36" t="s">
        <v>12157</v>
      </c>
      <c r="B4106" s="36" t="str">
        <f t="shared" si="320"/>
        <v>_25037</v>
      </c>
      <c r="C4106" s="36" t="s">
        <v>6222</v>
      </c>
      <c r="D4106" s="36" t="s">
        <v>5594</v>
      </c>
      <c r="E4106" s="36" t="str">
        <f t="shared" si="321"/>
        <v>_VCRES</v>
      </c>
      <c r="F4106" s="36" t="s">
        <v>5595</v>
      </c>
      <c r="G4106" s="36" t="s">
        <v>6180</v>
      </c>
      <c r="H4106" s="36" t="str">
        <f t="shared" si="322"/>
        <v>_VCRMS</v>
      </c>
      <c r="I4106" s="36" t="s">
        <v>6181</v>
      </c>
      <c r="J4106" s="36" t="s">
        <v>6211</v>
      </c>
      <c r="K4106" s="36" t="str">
        <f t="shared" si="323"/>
        <v>_ODMJH</v>
      </c>
      <c r="L4106" s="36" t="s">
        <v>6212</v>
      </c>
      <c r="M4106" s="36" t="s">
        <v>6218</v>
      </c>
      <c r="N4106" s="36" t="str">
        <f t="shared" si="324"/>
        <v>_OD1CM</v>
      </c>
      <c r="O4106" s="36" t="s">
        <v>6219</v>
      </c>
      <c r="P4106" s="36" t="s">
        <v>6220</v>
      </c>
      <c r="Q4106" s="36" t="s">
        <v>6221</v>
      </c>
    </row>
    <row r="4107" spans="1:17">
      <c r="A4107" s="36" t="s">
        <v>12158</v>
      </c>
      <c r="B4107" s="36" t="str">
        <f t="shared" si="320"/>
        <v>_24990</v>
      </c>
      <c r="C4107" s="36" t="s">
        <v>6227</v>
      </c>
      <c r="D4107" s="36" t="s">
        <v>5594</v>
      </c>
      <c r="E4107" s="36" t="str">
        <f t="shared" si="321"/>
        <v>_VCRES</v>
      </c>
      <c r="F4107" s="36" t="s">
        <v>5595</v>
      </c>
      <c r="G4107" s="36" t="s">
        <v>6180</v>
      </c>
      <c r="H4107" s="36" t="str">
        <f t="shared" si="322"/>
        <v>_VCRMS</v>
      </c>
      <c r="I4107" s="36" t="s">
        <v>6181</v>
      </c>
      <c r="J4107" s="36" t="s">
        <v>6211</v>
      </c>
      <c r="K4107" s="36" t="str">
        <f t="shared" si="323"/>
        <v>_ODMJH</v>
      </c>
      <c r="L4107" s="36" t="s">
        <v>6212</v>
      </c>
      <c r="M4107" s="36" t="s">
        <v>6223</v>
      </c>
      <c r="N4107" s="36" t="str">
        <f t="shared" si="324"/>
        <v>_OD1JA</v>
      </c>
      <c r="O4107" s="36" t="s">
        <v>6224</v>
      </c>
      <c r="P4107" s="36" t="s">
        <v>6225</v>
      </c>
      <c r="Q4107" s="36" t="s">
        <v>6226</v>
      </c>
    </row>
    <row r="4108" spans="1:17">
      <c r="A4108" s="36" t="s">
        <v>12159</v>
      </c>
      <c r="B4108" s="36" t="str">
        <f t="shared" si="320"/>
        <v>_24960</v>
      </c>
      <c r="C4108" s="36" t="s">
        <v>6232</v>
      </c>
      <c r="D4108" s="36" t="s">
        <v>5594</v>
      </c>
      <c r="E4108" s="36" t="str">
        <f t="shared" si="321"/>
        <v>_VCRES</v>
      </c>
      <c r="F4108" s="36" t="s">
        <v>5595</v>
      </c>
      <c r="G4108" s="36" t="s">
        <v>6180</v>
      </c>
      <c r="H4108" s="36" t="str">
        <f t="shared" si="322"/>
        <v>_VCRMS</v>
      </c>
      <c r="I4108" s="36" t="s">
        <v>6181</v>
      </c>
      <c r="J4108" s="36" t="s">
        <v>6211</v>
      </c>
      <c r="K4108" s="36" t="str">
        <f t="shared" si="323"/>
        <v>_ODMJH</v>
      </c>
      <c r="L4108" s="36" t="s">
        <v>6212</v>
      </c>
      <c r="M4108" s="36" t="s">
        <v>6228</v>
      </c>
      <c r="N4108" s="36" t="str">
        <f t="shared" si="324"/>
        <v>_OD1UH</v>
      </c>
      <c r="O4108" s="36" t="s">
        <v>6229</v>
      </c>
      <c r="P4108" s="36" t="s">
        <v>6230</v>
      </c>
      <c r="Q4108" s="36" t="s">
        <v>6231</v>
      </c>
    </row>
    <row r="4109" spans="1:17">
      <c r="A4109" s="36" t="s">
        <v>12160</v>
      </c>
      <c r="B4109" s="36" t="str">
        <f t="shared" si="320"/>
        <v>_25065</v>
      </c>
      <c r="C4109" s="36" t="s">
        <v>6239</v>
      </c>
      <c r="D4109" s="36" t="s">
        <v>5594</v>
      </c>
      <c r="E4109" s="36" t="str">
        <f t="shared" si="321"/>
        <v>_VCRES</v>
      </c>
      <c r="F4109" s="36" t="s">
        <v>5595</v>
      </c>
      <c r="G4109" s="36" t="s">
        <v>6180</v>
      </c>
      <c r="H4109" s="36" t="str">
        <f t="shared" si="322"/>
        <v>_VCRMS</v>
      </c>
      <c r="I4109" s="36" t="s">
        <v>6181</v>
      </c>
      <c r="J4109" s="36" t="s">
        <v>6233</v>
      </c>
      <c r="K4109" s="36" t="str">
        <f t="shared" si="323"/>
        <v>_OEMPA</v>
      </c>
      <c r="L4109" s="36" t="s">
        <v>6234</v>
      </c>
      <c r="M4109" s="36" t="s">
        <v>6235</v>
      </c>
      <c r="N4109" s="36" t="str">
        <f t="shared" si="324"/>
        <v>_OE1AD</v>
      </c>
      <c r="O4109" s="36" t="s">
        <v>6236</v>
      </c>
      <c r="P4109" s="36" t="s">
        <v>6237</v>
      </c>
      <c r="Q4109" s="36" t="s">
        <v>6238</v>
      </c>
    </row>
    <row r="4110" spans="1:17">
      <c r="A4110" s="36" t="s">
        <v>12161</v>
      </c>
      <c r="B4110" s="36" t="str">
        <f t="shared" si="320"/>
        <v>_25080</v>
      </c>
      <c r="C4110" s="36" t="s">
        <v>6240</v>
      </c>
      <c r="D4110" s="36" t="s">
        <v>5594</v>
      </c>
      <c r="E4110" s="36" t="str">
        <f t="shared" si="321"/>
        <v>_VCRES</v>
      </c>
      <c r="F4110" s="36" t="s">
        <v>5595</v>
      </c>
      <c r="G4110" s="36" t="s">
        <v>6180</v>
      </c>
      <c r="H4110" s="36" t="str">
        <f t="shared" si="322"/>
        <v>_VCRMS</v>
      </c>
      <c r="I4110" s="36" t="s">
        <v>6181</v>
      </c>
      <c r="J4110" s="36" t="s">
        <v>6233</v>
      </c>
      <c r="K4110" s="36" t="str">
        <f t="shared" si="323"/>
        <v>_OEMPA</v>
      </c>
      <c r="L4110" s="36" t="s">
        <v>6234</v>
      </c>
      <c r="M4110" s="36" t="s">
        <v>6235</v>
      </c>
      <c r="N4110" s="36" t="str">
        <f t="shared" si="324"/>
        <v>_OE1AD</v>
      </c>
      <c r="O4110" s="36" t="s">
        <v>6236</v>
      </c>
      <c r="P4110" s="36" t="s">
        <v>6237</v>
      </c>
      <c r="Q4110" s="36" t="s">
        <v>6238</v>
      </c>
    </row>
    <row r="4111" spans="1:17">
      <c r="A4111" s="36" t="s">
        <v>12162</v>
      </c>
      <c r="B4111" s="36" t="str">
        <f t="shared" si="320"/>
        <v>_25095</v>
      </c>
      <c r="C4111" s="36" t="s">
        <v>6245</v>
      </c>
      <c r="D4111" s="36" t="s">
        <v>5594</v>
      </c>
      <c r="E4111" s="36" t="str">
        <f t="shared" si="321"/>
        <v>_VCRES</v>
      </c>
      <c r="F4111" s="36" t="s">
        <v>5595</v>
      </c>
      <c r="G4111" s="36" t="s">
        <v>6180</v>
      </c>
      <c r="H4111" s="36" t="str">
        <f t="shared" si="322"/>
        <v>_VCRMS</v>
      </c>
      <c r="I4111" s="36" t="s">
        <v>6181</v>
      </c>
      <c r="J4111" s="36" t="s">
        <v>6233</v>
      </c>
      <c r="K4111" s="36" t="str">
        <f t="shared" si="323"/>
        <v>_OEMPA</v>
      </c>
      <c r="L4111" s="36" t="s">
        <v>6234</v>
      </c>
      <c r="M4111" s="36" t="s">
        <v>6241</v>
      </c>
      <c r="N4111" s="36" t="str">
        <f t="shared" si="324"/>
        <v>_OE1CM</v>
      </c>
      <c r="O4111" s="36" t="s">
        <v>6242</v>
      </c>
      <c r="P4111" s="36" t="s">
        <v>6243</v>
      </c>
      <c r="Q4111" s="36" t="s">
        <v>6244</v>
      </c>
    </row>
    <row r="4112" spans="1:17">
      <c r="A4112" s="36" t="s">
        <v>12163</v>
      </c>
      <c r="B4112" s="36" t="str">
        <f t="shared" si="320"/>
        <v>_25096</v>
      </c>
      <c r="C4112" s="36" t="s">
        <v>6246</v>
      </c>
      <c r="D4112" s="36" t="s">
        <v>5594</v>
      </c>
      <c r="E4112" s="36" t="str">
        <f t="shared" si="321"/>
        <v>_VCRES</v>
      </c>
      <c r="F4112" s="36" t="s">
        <v>5595</v>
      </c>
      <c r="G4112" s="36" t="s">
        <v>6180</v>
      </c>
      <c r="H4112" s="36" t="str">
        <f t="shared" si="322"/>
        <v>_VCRMS</v>
      </c>
      <c r="I4112" s="36" t="s">
        <v>6181</v>
      </c>
      <c r="J4112" s="36" t="s">
        <v>6233</v>
      </c>
      <c r="K4112" s="36" t="str">
        <f t="shared" si="323"/>
        <v>_OEMPA</v>
      </c>
      <c r="L4112" s="36" t="s">
        <v>6234</v>
      </c>
      <c r="M4112" s="36" t="s">
        <v>6241</v>
      </c>
      <c r="N4112" s="36" t="str">
        <f t="shared" si="324"/>
        <v>_OE1CM</v>
      </c>
      <c r="O4112" s="36" t="s">
        <v>6242</v>
      </c>
      <c r="P4112" s="36" t="s">
        <v>6243</v>
      </c>
      <c r="Q4112" s="36" t="s">
        <v>6244</v>
      </c>
    </row>
    <row r="4113" spans="1:17">
      <c r="A4113" s="36" t="s">
        <v>12164</v>
      </c>
      <c r="B4113" s="36" t="str">
        <f t="shared" si="320"/>
        <v>_25097</v>
      </c>
      <c r="C4113" s="36" t="s">
        <v>6247</v>
      </c>
      <c r="D4113" s="36" t="s">
        <v>5594</v>
      </c>
      <c r="E4113" s="36" t="str">
        <f t="shared" si="321"/>
        <v>_VCRES</v>
      </c>
      <c r="F4113" s="36" t="s">
        <v>5595</v>
      </c>
      <c r="G4113" s="36" t="s">
        <v>6180</v>
      </c>
      <c r="H4113" s="36" t="str">
        <f t="shared" si="322"/>
        <v>_VCRMS</v>
      </c>
      <c r="I4113" s="36" t="s">
        <v>6181</v>
      </c>
      <c r="J4113" s="36" t="s">
        <v>6233</v>
      </c>
      <c r="K4113" s="36" t="str">
        <f t="shared" si="323"/>
        <v>_OEMPA</v>
      </c>
      <c r="L4113" s="36" t="s">
        <v>6234</v>
      </c>
      <c r="M4113" s="36" t="s">
        <v>6241</v>
      </c>
      <c r="N4113" s="36" t="str">
        <f t="shared" si="324"/>
        <v>_OE1CM</v>
      </c>
      <c r="O4113" s="36" t="s">
        <v>6242</v>
      </c>
      <c r="P4113" s="36" t="s">
        <v>6243</v>
      </c>
      <c r="Q4113" s="36" t="s">
        <v>6244</v>
      </c>
    </row>
    <row r="4114" spans="1:17">
      <c r="A4114" s="36" t="s">
        <v>12165</v>
      </c>
      <c r="B4114" s="36" t="str">
        <f t="shared" si="320"/>
        <v>_25100</v>
      </c>
      <c r="C4114" s="36" t="s">
        <v>6248</v>
      </c>
      <c r="D4114" s="36" t="s">
        <v>5594</v>
      </c>
      <c r="E4114" s="36" t="str">
        <f t="shared" si="321"/>
        <v>_VCRES</v>
      </c>
      <c r="F4114" s="36" t="s">
        <v>5595</v>
      </c>
      <c r="G4114" s="36" t="s">
        <v>6180</v>
      </c>
      <c r="H4114" s="36" t="str">
        <f t="shared" si="322"/>
        <v>_VCRMS</v>
      </c>
      <c r="I4114" s="36" t="s">
        <v>6181</v>
      </c>
      <c r="J4114" s="36" t="s">
        <v>6233</v>
      </c>
      <c r="K4114" s="36" t="str">
        <f t="shared" si="323"/>
        <v>_OEMPA</v>
      </c>
      <c r="L4114" s="36" t="s">
        <v>6234</v>
      </c>
      <c r="M4114" s="36" t="s">
        <v>6241</v>
      </c>
      <c r="N4114" s="36" t="str">
        <f t="shared" si="324"/>
        <v>_OE1CM</v>
      </c>
      <c r="O4114" s="36" t="s">
        <v>6242</v>
      </c>
      <c r="P4114" s="36" t="s">
        <v>6243</v>
      </c>
      <c r="Q4114" s="36" t="s">
        <v>6244</v>
      </c>
    </row>
    <row r="4115" spans="1:17">
      <c r="A4115" s="36" t="s">
        <v>12166</v>
      </c>
      <c r="B4115" s="36" t="str">
        <f t="shared" si="320"/>
        <v>_25116</v>
      </c>
      <c r="C4115" s="36" t="s">
        <v>6253</v>
      </c>
      <c r="D4115" s="36" t="s">
        <v>5594</v>
      </c>
      <c r="E4115" s="36" t="str">
        <f t="shared" si="321"/>
        <v>_VCRES</v>
      </c>
      <c r="F4115" s="36" t="s">
        <v>5595</v>
      </c>
      <c r="G4115" s="36" t="s">
        <v>6180</v>
      </c>
      <c r="H4115" s="36" t="str">
        <f t="shared" si="322"/>
        <v>_VCRMS</v>
      </c>
      <c r="I4115" s="36" t="s">
        <v>6181</v>
      </c>
      <c r="J4115" s="36" t="s">
        <v>6233</v>
      </c>
      <c r="K4115" s="36" t="str">
        <f t="shared" si="323"/>
        <v>_OEMPA</v>
      </c>
      <c r="L4115" s="36" t="s">
        <v>6234</v>
      </c>
      <c r="M4115" s="36" t="s">
        <v>6249</v>
      </c>
      <c r="N4115" s="36" t="str">
        <f t="shared" si="324"/>
        <v>_OE1MF</v>
      </c>
      <c r="O4115" s="36" t="s">
        <v>6250</v>
      </c>
      <c r="P4115" s="36" t="s">
        <v>6251</v>
      </c>
      <c r="Q4115" s="36" t="s">
        <v>6252</v>
      </c>
    </row>
    <row r="4116" spans="1:17">
      <c r="A4116" s="36" t="s">
        <v>12167</v>
      </c>
      <c r="B4116" s="36" t="str">
        <f t="shared" si="320"/>
        <v>_25117</v>
      </c>
      <c r="C4116" s="36" t="s">
        <v>6254</v>
      </c>
      <c r="D4116" s="36" t="s">
        <v>5594</v>
      </c>
      <c r="E4116" s="36" t="str">
        <f t="shared" si="321"/>
        <v>_VCRES</v>
      </c>
      <c r="F4116" s="36" t="s">
        <v>5595</v>
      </c>
      <c r="G4116" s="36" t="s">
        <v>6180</v>
      </c>
      <c r="H4116" s="36" t="str">
        <f t="shared" si="322"/>
        <v>_VCRMS</v>
      </c>
      <c r="I4116" s="36" t="s">
        <v>6181</v>
      </c>
      <c r="J4116" s="36" t="s">
        <v>6233</v>
      </c>
      <c r="K4116" s="36" t="str">
        <f t="shared" si="323"/>
        <v>_OEMPA</v>
      </c>
      <c r="L4116" s="36" t="s">
        <v>6234</v>
      </c>
      <c r="M4116" s="36" t="s">
        <v>6249</v>
      </c>
      <c r="N4116" s="36" t="str">
        <f t="shared" si="324"/>
        <v>_OE1MF</v>
      </c>
      <c r="O4116" s="36" t="s">
        <v>6250</v>
      </c>
      <c r="P4116" s="36" t="s">
        <v>6251</v>
      </c>
      <c r="Q4116" s="36" t="s">
        <v>6252</v>
      </c>
    </row>
    <row r="4117" spans="1:17">
      <c r="A4117" s="36" t="s">
        <v>12168</v>
      </c>
      <c r="B4117" s="36" t="str">
        <f t="shared" si="320"/>
        <v>_25130</v>
      </c>
      <c r="C4117" s="36" t="s">
        <v>6259</v>
      </c>
      <c r="D4117" s="36" t="s">
        <v>5594</v>
      </c>
      <c r="E4117" s="36" t="str">
        <f t="shared" si="321"/>
        <v>_VCRES</v>
      </c>
      <c r="F4117" s="36" t="s">
        <v>5595</v>
      </c>
      <c r="G4117" s="36" t="s">
        <v>6180</v>
      </c>
      <c r="H4117" s="36" t="str">
        <f t="shared" si="322"/>
        <v>_VCRMS</v>
      </c>
      <c r="I4117" s="36" t="s">
        <v>6181</v>
      </c>
      <c r="J4117" s="36" t="s">
        <v>6233</v>
      </c>
      <c r="K4117" s="36" t="str">
        <f t="shared" si="323"/>
        <v>_OEMPA</v>
      </c>
      <c r="L4117" s="36" t="s">
        <v>6234</v>
      </c>
      <c r="M4117" s="36" t="s">
        <v>6255</v>
      </c>
      <c r="N4117" s="36" t="str">
        <f t="shared" si="324"/>
        <v>_OE1MU</v>
      </c>
      <c r="O4117" s="36" t="s">
        <v>6256</v>
      </c>
      <c r="P4117" s="36" t="s">
        <v>6257</v>
      </c>
      <c r="Q4117" s="36" t="s">
        <v>6258</v>
      </c>
    </row>
    <row r="4118" spans="1:17">
      <c r="A4118" s="36" t="s">
        <v>12169</v>
      </c>
      <c r="B4118" s="36" t="str">
        <f t="shared" si="320"/>
        <v>_25145</v>
      </c>
      <c r="C4118" s="36" t="s">
        <v>6264</v>
      </c>
      <c r="D4118" s="36" t="s">
        <v>5594</v>
      </c>
      <c r="E4118" s="36" t="str">
        <f t="shared" si="321"/>
        <v>_VCRES</v>
      </c>
      <c r="F4118" s="36" t="s">
        <v>5595</v>
      </c>
      <c r="G4118" s="36" t="s">
        <v>6180</v>
      </c>
      <c r="H4118" s="36" t="str">
        <f t="shared" si="322"/>
        <v>_VCRMS</v>
      </c>
      <c r="I4118" s="36" t="s">
        <v>6181</v>
      </c>
      <c r="J4118" s="36" t="s">
        <v>6233</v>
      </c>
      <c r="K4118" s="36" t="str">
        <f t="shared" si="323"/>
        <v>_OEMPA</v>
      </c>
      <c r="L4118" s="36" t="s">
        <v>6234</v>
      </c>
      <c r="M4118" s="36" t="s">
        <v>6260</v>
      </c>
      <c r="N4118" s="36" t="str">
        <f t="shared" si="324"/>
        <v>_OE1RE</v>
      </c>
      <c r="O4118" s="36" t="s">
        <v>6261</v>
      </c>
      <c r="P4118" s="36" t="s">
        <v>6262</v>
      </c>
      <c r="Q4118" s="36" t="s">
        <v>6263</v>
      </c>
    </row>
    <row r="4119" spans="1:17">
      <c r="A4119" s="36" t="s">
        <v>12174</v>
      </c>
      <c r="B4119" s="36" t="str">
        <f t="shared" si="320"/>
        <v>_25160</v>
      </c>
      <c r="C4119" s="36" t="s">
        <v>12175</v>
      </c>
      <c r="D4119" s="36" t="s">
        <v>5594</v>
      </c>
      <c r="E4119" s="36" t="str">
        <f t="shared" si="321"/>
        <v>_VCRES</v>
      </c>
      <c r="F4119" s="36" t="s">
        <v>5595</v>
      </c>
      <c r="G4119" s="36" t="s">
        <v>6180</v>
      </c>
      <c r="H4119" s="36" t="str">
        <f t="shared" si="322"/>
        <v>_VCRMS</v>
      </c>
      <c r="I4119" s="36" t="s">
        <v>6181</v>
      </c>
      <c r="J4119" s="36" t="s">
        <v>6265</v>
      </c>
      <c r="K4119" s="36" t="str">
        <f t="shared" si="323"/>
        <v>_OFMVZ</v>
      </c>
      <c r="L4119" s="36" t="s">
        <v>6266</v>
      </c>
      <c r="M4119" s="36" t="s">
        <v>12170</v>
      </c>
      <c r="N4119" s="36" t="str">
        <f t="shared" si="324"/>
        <v>_OFCRE</v>
      </c>
      <c r="O4119" s="36" t="s">
        <v>12171</v>
      </c>
      <c r="P4119" s="36" t="s">
        <v>12172</v>
      </c>
      <c r="Q4119" s="36" t="s">
        <v>12173</v>
      </c>
    </row>
    <row r="4120" spans="1:17">
      <c r="A4120" s="36" t="s">
        <v>12176</v>
      </c>
      <c r="B4120" s="36" t="str">
        <f t="shared" si="320"/>
        <v>_25177</v>
      </c>
      <c r="C4120" s="36" t="s">
        <v>6273</v>
      </c>
      <c r="D4120" s="36" t="s">
        <v>5594</v>
      </c>
      <c r="E4120" s="36" t="str">
        <f t="shared" si="321"/>
        <v>_VCRES</v>
      </c>
      <c r="F4120" s="36" t="s">
        <v>5595</v>
      </c>
      <c r="G4120" s="36" t="s">
        <v>6180</v>
      </c>
      <c r="H4120" s="36" t="str">
        <f t="shared" si="322"/>
        <v>_VCRMS</v>
      </c>
      <c r="I4120" s="36" t="s">
        <v>6181</v>
      </c>
      <c r="J4120" s="36" t="s">
        <v>6265</v>
      </c>
      <c r="K4120" s="36" t="str">
        <f t="shared" si="323"/>
        <v>_OFMVZ</v>
      </c>
      <c r="L4120" s="36" t="s">
        <v>6266</v>
      </c>
      <c r="M4120" s="36" t="s">
        <v>12170</v>
      </c>
      <c r="N4120" s="36" t="str">
        <f t="shared" si="324"/>
        <v>_OFCRE</v>
      </c>
      <c r="O4120" s="36" t="s">
        <v>12171</v>
      </c>
      <c r="P4120" s="36" t="s">
        <v>12172</v>
      </c>
      <c r="Q4120" s="36" t="s">
        <v>12173</v>
      </c>
    </row>
    <row r="4121" spans="1:17">
      <c r="A4121" s="36" t="s">
        <v>12177</v>
      </c>
      <c r="B4121" s="36" t="str">
        <f t="shared" si="320"/>
        <v>_25195</v>
      </c>
      <c r="C4121" s="36" t="s">
        <v>6267</v>
      </c>
      <c r="D4121" s="36" t="s">
        <v>5594</v>
      </c>
      <c r="E4121" s="36" t="str">
        <f t="shared" si="321"/>
        <v>_VCRES</v>
      </c>
      <c r="F4121" s="36" t="s">
        <v>5595</v>
      </c>
      <c r="G4121" s="36" t="s">
        <v>6180</v>
      </c>
      <c r="H4121" s="36" t="str">
        <f t="shared" si="322"/>
        <v>_VCRMS</v>
      </c>
      <c r="I4121" s="36" t="s">
        <v>6181</v>
      </c>
      <c r="J4121" s="36" t="s">
        <v>6265</v>
      </c>
      <c r="K4121" s="36" t="str">
        <f t="shared" si="323"/>
        <v>_OFMVZ</v>
      </c>
      <c r="L4121" s="36" t="s">
        <v>6266</v>
      </c>
      <c r="M4121" s="36" t="s">
        <v>12170</v>
      </c>
      <c r="N4121" s="36" t="str">
        <f t="shared" si="324"/>
        <v>_OFCRE</v>
      </c>
      <c r="O4121" s="36" t="s">
        <v>12171</v>
      </c>
      <c r="P4121" s="36" t="s">
        <v>12172</v>
      </c>
      <c r="Q4121" s="36" t="s">
        <v>12173</v>
      </c>
    </row>
    <row r="4122" spans="1:17">
      <c r="A4122" s="36" t="s">
        <v>12181</v>
      </c>
      <c r="B4122" s="36" t="str">
        <f t="shared" si="320"/>
        <v>_25176</v>
      </c>
      <c r="C4122" s="36" t="s">
        <v>6272</v>
      </c>
      <c r="D4122" s="36" t="s">
        <v>5594</v>
      </c>
      <c r="E4122" s="36" t="str">
        <f t="shared" si="321"/>
        <v>_VCRES</v>
      </c>
      <c r="F4122" s="36" t="s">
        <v>5595</v>
      </c>
      <c r="G4122" s="36" t="s">
        <v>6180</v>
      </c>
      <c r="H4122" s="36" t="str">
        <f t="shared" si="322"/>
        <v>_VCRMS</v>
      </c>
      <c r="I4122" s="36" t="s">
        <v>6181</v>
      </c>
      <c r="J4122" s="36" t="s">
        <v>6265</v>
      </c>
      <c r="K4122" s="36" t="str">
        <f t="shared" si="323"/>
        <v>_OFMVZ</v>
      </c>
      <c r="L4122" s="36" t="s">
        <v>6266</v>
      </c>
      <c r="M4122" s="36" t="s">
        <v>12178</v>
      </c>
      <c r="N4122" s="36" t="str">
        <f t="shared" si="324"/>
        <v>_OFNCR</v>
      </c>
      <c r="O4122" s="36" t="s">
        <v>12179</v>
      </c>
      <c r="P4122" s="36" t="s">
        <v>12180</v>
      </c>
      <c r="Q4122" s="36" t="s">
        <v>6268</v>
      </c>
    </row>
    <row r="4123" spans="1:17">
      <c r="A4123" s="36" t="s">
        <v>12182</v>
      </c>
      <c r="B4123" s="36" t="str">
        <f t="shared" si="320"/>
        <v>_25226</v>
      </c>
      <c r="C4123" s="36" t="s">
        <v>6269</v>
      </c>
      <c r="D4123" s="36" t="s">
        <v>5594</v>
      </c>
      <c r="E4123" s="36" t="str">
        <f t="shared" si="321"/>
        <v>_VCRES</v>
      </c>
      <c r="F4123" s="36" t="s">
        <v>5595</v>
      </c>
      <c r="G4123" s="36" t="s">
        <v>6180</v>
      </c>
      <c r="H4123" s="36" t="str">
        <f t="shared" si="322"/>
        <v>_VCRMS</v>
      </c>
      <c r="I4123" s="36" t="s">
        <v>6181</v>
      </c>
      <c r="J4123" s="36" t="s">
        <v>6265</v>
      </c>
      <c r="K4123" s="36" t="str">
        <f t="shared" si="323"/>
        <v>_OFMVZ</v>
      </c>
      <c r="L4123" s="36" t="s">
        <v>6266</v>
      </c>
      <c r="M4123" s="36" t="s">
        <v>12178</v>
      </c>
      <c r="N4123" s="36" t="str">
        <f t="shared" si="324"/>
        <v>_OFNCR</v>
      </c>
      <c r="O4123" s="36" t="s">
        <v>12179</v>
      </c>
      <c r="P4123" s="36" t="s">
        <v>12180</v>
      </c>
      <c r="Q4123" s="36" t="s">
        <v>6268</v>
      </c>
    </row>
    <row r="4124" spans="1:17">
      <c r="A4124" s="36" t="s">
        <v>12185</v>
      </c>
      <c r="B4124" s="36" t="str">
        <f t="shared" si="320"/>
        <v>_25201</v>
      </c>
      <c r="C4124" s="36" t="s">
        <v>6270</v>
      </c>
      <c r="D4124" s="36" t="s">
        <v>5594</v>
      </c>
      <c r="E4124" s="36" t="str">
        <f t="shared" si="321"/>
        <v>_VCRES</v>
      </c>
      <c r="F4124" s="36" t="s">
        <v>5595</v>
      </c>
      <c r="G4124" s="36" t="s">
        <v>6180</v>
      </c>
      <c r="H4124" s="36" t="str">
        <f t="shared" si="322"/>
        <v>_VCRMS</v>
      </c>
      <c r="I4124" s="36" t="s">
        <v>6181</v>
      </c>
      <c r="J4124" s="36" t="s">
        <v>6265</v>
      </c>
      <c r="K4124" s="36" t="str">
        <f t="shared" si="323"/>
        <v>_OFMVZ</v>
      </c>
      <c r="L4124" s="36" t="s">
        <v>6266</v>
      </c>
      <c r="M4124" s="36" t="s">
        <v>12178</v>
      </c>
      <c r="N4124" s="36" t="str">
        <f t="shared" si="324"/>
        <v>_OFNCR</v>
      </c>
      <c r="O4124" s="36" t="s">
        <v>12179</v>
      </c>
      <c r="P4124" s="36" t="s">
        <v>12183</v>
      </c>
      <c r="Q4124" s="36" t="s">
        <v>12184</v>
      </c>
    </row>
    <row r="4125" spans="1:17">
      <c r="A4125" s="36" t="s">
        <v>12186</v>
      </c>
      <c r="B4125" s="36" t="str">
        <f t="shared" si="320"/>
        <v>_25203</v>
      </c>
      <c r="C4125" s="36" t="s">
        <v>12187</v>
      </c>
      <c r="D4125" s="36" t="s">
        <v>5594</v>
      </c>
      <c r="E4125" s="36" t="str">
        <f t="shared" si="321"/>
        <v>_VCRES</v>
      </c>
      <c r="F4125" s="36" t="s">
        <v>5595</v>
      </c>
      <c r="G4125" s="36" t="s">
        <v>6180</v>
      </c>
      <c r="H4125" s="36" t="str">
        <f t="shared" si="322"/>
        <v>_VCRMS</v>
      </c>
      <c r="I4125" s="36" t="s">
        <v>6181</v>
      </c>
      <c r="J4125" s="36" t="s">
        <v>6265</v>
      </c>
      <c r="K4125" s="36" t="str">
        <f t="shared" si="323"/>
        <v>_OFMVZ</v>
      </c>
      <c r="L4125" s="36" t="s">
        <v>6266</v>
      </c>
      <c r="M4125" s="36" t="s">
        <v>12178</v>
      </c>
      <c r="N4125" s="36" t="str">
        <f t="shared" si="324"/>
        <v>_OFNCR</v>
      </c>
      <c r="O4125" s="36" t="s">
        <v>12179</v>
      </c>
      <c r="P4125" s="36" t="s">
        <v>12183</v>
      </c>
      <c r="Q4125" s="36" t="s">
        <v>12184</v>
      </c>
    </row>
    <row r="4126" spans="1:17">
      <c r="A4126" s="36" t="s">
        <v>12189</v>
      </c>
      <c r="B4126" s="36" t="str">
        <f t="shared" si="320"/>
        <v>_25178</v>
      </c>
      <c r="C4126" s="36" t="s">
        <v>6274</v>
      </c>
      <c r="D4126" s="36" t="s">
        <v>5594</v>
      </c>
      <c r="E4126" s="36" t="str">
        <f t="shared" si="321"/>
        <v>_VCRES</v>
      </c>
      <c r="F4126" s="36" t="s">
        <v>5595</v>
      </c>
      <c r="G4126" s="36" t="s">
        <v>6180</v>
      </c>
      <c r="H4126" s="36" t="str">
        <f t="shared" si="322"/>
        <v>_VCRMS</v>
      </c>
      <c r="I4126" s="36" t="s">
        <v>6181</v>
      </c>
      <c r="J4126" s="36" t="s">
        <v>6265</v>
      </c>
      <c r="K4126" s="36" t="str">
        <f t="shared" si="323"/>
        <v>_OFMVZ</v>
      </c>
      <c r="L4126" s="36" t="s">
        <v>6266</v>
      </c>
      <c r="M4126" s="36" t="s">
        <v>12178</v>
      </c>
      <c r="N4126" s="36" t="str">
        <f t="shared" si="324"/>
        <v>_OFNCR</v>
      </c>
      <c r="O4126" s="36" t="s">
        <v>12179</v>
      </c>
      <c r="P4126" s="36" t="s">
        <v>12188</v>
      </c>
      <c r="Q4126" s="36" t="s">
        <v>6271</v>
      </c>
    </row>
    <row r="4127" spans="1:17">
      <c r="A4127" s="36" t="s">
        <v>12190</v>
      </c>
      <c r="B4127" s="36" t="str">
        <f t="shared" si="320"/>
        <v>_25220</v>
      </c>
      <c r="C4127" s="36" t="s">
        <v>6275</v>
      </c>
      <c r="D4127" s="36" t="s">
        <v>5594</v>
      </c>
      <c r="E4127" s="36" t="str">
        <f t="shared" si="321"/>
        <v>_VCRES</v>
      </c>
      <c r="F4127" s="36" t="s">
        <v>5595</v>
      </c>
      <c r="G4127" s="36" t="s">
        <v>6180</v>
      </c>
      <c r="H4127" s="36" t="str">
        <f t="shared" si="322"/>
        <v>_VCRMS</v>
      </c>
      <c r="I4127" s="36" t="s">
        <v>6181</v>
      </c>
      <c r="J4127" s="36" t="s">
        <v>6265</v>
      </c>
      <c r="K4127" s="36" t="str">
        <f t="shared" si="323"/>
        <v>_OFMVZ</v>
      </c>
      <c r="L4127" s="36" t="s">
        <v>6266</v>
      </c>
      <c r="M4127" s="36" t="s">
        <v>12178</v>
      </c>
      <c r="N4127" s="36" t="str">
        <f t="shared" si="324"/>
        <v>_OFNCR</v>
      </c>
      <c r="O4127" s="36" t="s">
        <v>12179</v>
      </c>
      <c r="P4127" s="36" t="s">
        <v>12188</v>
      </c>
      <c r="Q4127" s="36" t="s">
        <v>6271</v>
      </c>
    </row>
    <row r="4128" spans="1:17">
      <c r="A4128" s="36" t="s">
        <v>12191</v>
      </c>
      <c r="B4128" s="36" t="str">
        <f t="shared" si="320"/>
        <v>_25255</v>
      </c>
      <c r="C4128" s="36" t="s">
        <v>6282</v>
      </c>
      <c r="D4128" s="36" t="s">
        <v>5594</v>
      </c>
      <c r="E4128" s="36" t="str">
        <f t="shared" si="321"/>
        <v>_VCRES</v>
      </c>
      <c r="F4128" s="36" t="s">
        <v>5595</v>
      </c>
      <c r="G4128" s="36" t="s">
        <v>6180</v>
      </c>
      <c r="H4128" s="36" t="str">
        <f t="shared" si="322"/>
        <v>_VCRMS</v>
      </c>
      <c r="I4128" s="36" t="s">
        <v>6181</v>
      </c>
      <c r="J4128" s="36" t="s">
        <v>6276</v>
      </c>
      <c r="K4128" s="36" t="str">
        <f t="shared" si="323"/>
        <v>_OGHMA</v>
      </c>
      <c r="L4128" s="36" t="s">
        <v>6277</v>
      </c>
      <c r="M4128" s="36" t="s">
        <v>6278</v>
      </c>
      <c r="N4128" s="36" t="str">
        <f t="shared" si="324"/>
        <v>_OGADM</v>
      </c>
      <c r="O4128" s="36" t="s">
        <v>6279</v>
      </c>
      <c r="P4128" s="36" t="s">
        <v>6280</v>
      </c>
      <c r="Q4128" s="36" t="s">
        <v>6281</v>
      </c>
    </row>
    <row r="4129" spans="1:17">
      <c r="A4129" s="36" t="s">
        <v>12192</v>
      </c>
      <c r="B4129" s="36" t="str">
        <f t="shared" si="320"/>
        <v>_25299</v>
      </c>
      <c r="C4129" s="36" t="s">
        <v>6287</v>
      </c>
      <c r="D4129" s="36" t="s">
        <v>5594</v>
      </c>
      <c r="E4129" s="36" t="str">
        <f t="shared" si="321"/>
        <v>_VCRES</v>
      </c>
      <c r="F4129" s="36" t="s">
        <v>5595</v>
      </c>
      <c r="G4129" s="36" t="s">
        <v>6180</v>
      </c>
      <c r="H4129" s="36" t="str">
        <f t="shared" si="322"/>
        <v>_VCRMS</v>
      </c>
      <c r="I4129" s="36" t="s">
        <v>6181</v>
      </c>
      <c r="J4129" s="36" t="s">
        <v>6276</v>
      </c>
      <c r="K4129" s="36" t="str">
        <f t="shared" si="323"/>
        <v>_OGHMA</v>
      </c>
      <c r="L4129" s="36" t="s">
        <v>6277</v>
      </c>
      <c r="M4129" s="36" t="s">
        <v>6283</v>
      </c>
      <c r="N4129" s="36" t="str">
        <f t="shared" si="324"/>
        <v>_OGPOR</v>
      </c>
      <c r="O4129" s="36" t="s">
        <v>6284</v>
      </c>
      <c r="P4129" s="36" t="s">
        <v>6285</v>
      </c>
      <c r="Q4129" s="36" t="s">
        <v>6286</v>
      </c>
    </row>
    <row r="4130" spans="1:17">
      <c r="A4130" s="36" t="s">
        <v>12193</v>
      </c>
      <c r="B4130" s="36" t="str">
        <f t="shared" si="320"/>
        <v>_25291</v>
      </c>
      <c r="C4130" s="36" t="s">
        <v>6292</v>
      </c>
      <c r="D4130" s="36" t="s">
        <v>5594</v>
      </c>
      <c r="E4130" s="36" t="str">
        <f t="shared" si="321"/>
        <v>_VCRES</v>
      </c>
      <c r="F4130" s="36" t="s">
        <v>5595</v>
      </c>
      <c r="G4130" s="36" t="s">
        <v>6180</v>
      </c>
      <c r="H4130" s="36" t="str">
        <f t="shared" si="322"/>
        <v>_VCRMS</v>
      </c>
      <c r="I4130" s="36" t="s">
        <v>6181</v>
      </c>
      <c r="J4130" s="36" t="s">
        <v>6276</v>
      </c>
      <c r="K4130" s="36" t="str">
        <f t="shared" si="323"/>
        <v>_OGHMA</v>
      </c>
      <c r="L4130" s="36" t="s">
        <v>6277</v>
      </c>
      <c r="M4130" s="36" t="s">
        <v>6288</v>
      </c>
      <c r="N4130" s="36" t="str">
        <f t="shared" si="324"/>
        <v>_OGRES</v>
      </c>
      <c r="O4130" s="36" t="s">
        <v>6289</v>
      </c>
      <c r="P4130" s="36" t="s">
        <v>6290</v>
      </c>
      <c r="Q4130" s="36" t="s">
        <v>6291</v>
      </c>
    </row>
    <row r="4131" spans="1:17">
      <c r="A4131" s="36" t="s">
        <v>12194</v>
      </c>
      <c r="B4131" s="36" t="str">
        <f t="shared" si="320"/>
        <v>_25292</v>
      </c>
      <c r="C4131" s="36" t="s">
        <v>6293</v>
      </c>
      <c r="D4131" s="36" t="s">
        <v>5594</v>
      </c>
      <c r="E4131" s="36" t="str">
        <f t="shared" si="321"/>
        <v>_VCRES</v>
      </c>
      <c r="F4131" s="36" t="s">
        <v>5595</v>
      </c>
      <c r="G4131" s="36" t="s">
        <v>6180</v>
      </c>
      <c r="H4131" s="36" t="str">
        <f t="shared" si="322"/>
        <v>_VCRMS</v>
      </c>
      <c r="I4131" s="36" t="s">
        <v>6181</v>
      </c>
      <c r="J4131" s="36" t="s">
        <v>6276</v>
      </c>
      <c r="K4131" s="36" t="str">
        <f t="shared" si="323"/>
        <v>_OGHMA</v>
      </c>
      <c r="L4131" s="36" t="s">
        <v>6277</v>
      </c>
      <c r="M4131" s="36" t="s">
        <v>6288</v>
      </c>
      <c r="N4131" s="36" t="str">
        <f t="shared" si="324"/>
        <v>_OGRES</v>
      </c>
      <c r="O4131" s="36" t="s">
        <v>6289</v>
      </c>
      <c r="P4131" s="36" t="s">
        <v>6290</v>
      </c>
      <c r="Q4131" s="36" t="s">
        <v>6291</v>
      </c>
    </row>
    <row r="4132" spans="1:17">
      <c r="A4132" s="36" t="s">
        <v>12195</v>
      </c>
      <c r="B4132" s="36" t="str">
        <f t="shared" si="320"/>
        <v>_25529</v>
      </c>
      <c r="C4132" s="36" t="s">
        <v>6300</v>
      </c>
      <c r="D4132" s="36" t="s">
        <v>5594</v>
      </c>
      <c r="E4132" s="36" t="str">
        <f t="shared" si="321"/>
        <v>_VCRES</v>
      </c>
      <c r="F4132" s="36" t="s">
        <v>5595</v>
      </c>
      <c r="G4132" s="36" t="s">
        <v>6180</v>
      </c>
      <c r="H4132" s="36" t="str">
        <f t="shared" si="322"/>
        <v>_VCRMS</v>
      </c>
      <c r="I4132" s="36" t="s">
        <v>6181</v>
      </c>
      <c r="J4132" s="36" t="s">
        <v>6294</v>
      </c>
      <c r="K4132" s="36" t="str">
        <f t="shared" si="323"/>
        <v>_OIBOT</v>
      </c>
      <c r="L4132" s="36" t="s">
        <v>6295</v>
      </c>
      <c r="M4132" s="36" t="s">
        <v>6296</v>
      </c>
      <c r="N4132" s="36" t="str">
        <f t="shared" si="324"/>
        <v>_OIBO5</v>
      </c>
      <c r="O4132" s="36" t="s">
        <v>6297</v>
      </c>
      <c r="P4132" s="36" t="s">
        <v>6298</v>
      </c>
      <c r="Q4132" s="36" t="s">
        <v>6299</v>
      </c>
    </row>
    <row r="4133" spans="1:17">
      <c r="A4133" s="36" t="s">
        <v>12196</v>
      </c>
      <c r="B4133" s="36" t="str">
        <f t="shared" si="320"/>
        <v>_25530</v>
      </c>
      <c r="C4133" s="36" t="s">
        <v>6301</v>
      </c>
      <c r="D4133" s="36" t="s">
        <v>5594</v>
      </c>
      <c r="E4133" s="36" t="str">
        <f t="shared" si="321"/>
        <v>_VCRES</v>
      </c>
      <c r="F4133" s="36" t="s">
        <v>5595</v>
      </c>
      <c r="G4133" s="36" t="s">
        <v>6180</v>
      </c>
      <c r="H4133" s="36" t="str">
        <f t="shared" si="322"/>
        <v>_VCRMS</v>
      </c>
      <c r="I4133" s="36" t="s">
        <v>6181</v>
      </c>
      <c r="J4133" s="36" t="s">
        <v>6294</v>
      </c>
      <c r="K4133" s="36" t="str">
        <f t="shared" si="323"/>
        <v>_OIBOT</v>
      </c>
      <c r="L4133" s="36" t="s">
        <v>6295</v>
      </c>
      <c r="M4133" s="36" t="s">
        <v>6296</v>
      </c>
      <c r="N4133" s="36" t="str">
        <f t="shared" si="324"/>
        <v>_OIBO5</v>
      </c>
      <c r="O4133" s="36" t="s">
        <v>6297</v>
      </c>
      <c r="P4133" s="36" t="s">
        <v>6298</v>
      </c>
      <c r="Q4133" s="36" t="s">
        <v>6299</v>
      </c>
    </row>
    <row r="4134" spans="1:17">
      <c r="A4134" s="36" t="s">
        <v>12197</v>
      </c>
      <c r="B4134" s="36" t="str">
        <f t="shared" si="320"/>
        <v>_25536</v>
      </c>
      <c r="C4134" s="36" t="s">
        <v>6302</v>
      </c>
      <c r="D4134" s="36" t="s">
        <v>5594</v>
      </c>
      <c r="E4134" s="36" t="str">
        <f t="shared" si="321"/>
        <v>_VCRES</v>
      </c>
      <c r="F4134" s="36" t="s">
        <v>5595</v>
      </c>
      <c r="G4134" s="36" t="s">
        <v>6180</v>
      </c>
      <c r="H4134" s="36" t="str">
        <f t="shared" si="322"/>
        <v>_VCRMS</v>
      </c>
      <c r="I4134" s="36" t="s">
        <v>6181</v>
      </c>
      <c r="J4134" s="36" t="s">
        <v>6294</v>
      </c>
      <c r="K4134" s="36" t="str">
        <f t="shared" si="323"/>
        <v>_OIBOT</v>
      </c>
      <c r="L4134" s="36" t="s">
        <v>6295</v>
      </c>
      <c r="M4134" s="36" t="s">
        <v>6296</v>
      </c>
      <c r="N4134" s="36" t="str">
        <f t="shared" si="324"/>
        <v>_OIBO5</v>
      </c>
      <c r="O4134" s="36" t="s">
        <v>6297</v>
      </c>
      <c r="P4134" s="36" t="s">
        <v>6298</v>
      </c>
      <c r="Q4134" s="36" t="s">
        <v>6299</v>
      </c>
    </row>
    <row r="4135" spans="1:17">
      <c r="A4135" s="36" t="s">
        <v>12198</v>
      </c>
      <c r="B4135" s="36" t="str">
        <f t="shared" si="320"/>
        <v>_25545</v>
      </c>
      <c r="C4135" s="36" t="s">
        <v>6303</v>
      </c>
      <c r="D4135" s="36" t="s">
        <v>5594</v>
      </c>
      <c r="E4135" s="36" t="str">
        <f t="shared" si="321"/>
        <v>_VCRES</v>
      </c>
      <c r="F4135" s="36" t="s">
        <v>5595</v>
      </c>
      <c r="G4135" s="36" t="s">
        <v>6180</v>
      </c>
      <c r="H4135" s="36" t="str">
        <f t="shared" si="322"/>
        <v>_VCRMS</v>
      </c>
      <c r="I4135" s="36" t="s">
        <v>6181</v>
      </c>
      <c r="J4135" s="36" t="s">
        <v>6294</v>
      </c>
      <c r="K4135" s="36" t="str">
        <f t="shared" si="323"/>
        <v>_OIBOT</v>
      </c>
      <c r="L4135" s="36" t="s">
        <v>6295</v>
      </c>
      <c r="M4135" s="36" t="s">
        <v>6296</v>
      </c>
      <c r="N4135" s="36" t="str">
        <f t="shared" si="324"/>
        <v>_OIBO5</v>
      </c>
      <c r="O4135" s="36" t="s">
        <v>6297</v>
      </c>
      <c r="P4135" s="36" t="s">
        <v>6298</v>
      </c>
      <c r="Q4135" s="36" t="s">
        <v>6299</v>
      </c>
    </row>
    <row r="4136" spans="1:17">
      <c r="A4136" s="36" t="s">
        <v>12199</v>
      </c>
      <c r="B4136" s="36" t="str">
        <f t="shared" si="320"/>
        <v>_25560</v>
      </c>
      <c r="C4136" s="36" t="s">
        <v>6304</v>
      </c>
      <c r="D4136" s="36" t="s">
        <v>5594</v>
      </c>
      <c r="E4136" s="36" t="str">
        <f t="shared" si="321"/>
        <v>_VCRES</v>
      </c>
      <c r="F4136" s="36" t="s">
        <v>5595</v>
      </c>
      <c r="G4136" s="36" t="s">
        <v>6180</v>
      </c>
      <c r="H4136" s="36" t="str">
        <f t="shared" si="322"/>
        <v>_VCRMS</v>
      </c>
      <c r="I4136" s="36" t="s">
        <v>6181</v>
      </c>
      <c r="J4136" s="36" t="s">
        <v>6294</v>
      </c>
      <c r="K4136" s="36" t="str">
        <f t="shared" si="323"/>
        <v>_OIBOT</v>
      </c>
      <c r="L4136" s="36" t="s">
        <v>6295</v>
      </c>
      <c r="M4136" s="36" t="s">
        <v>6296</v>
      </c>
      <c r="N4136" s="36" t="str">
        <f t="shared" si="324"/>
        <v>_OIBO5</v>
      </c>
      <c r="O4136" s="36" t="s">
        <v>6297</v>
      </c>
      <c r="P4136" s="36" t="s">
        <v>6298</v>
      </c>
      <c r="Q4136" s="36" t="s">
        <v>6299</v>
      </c>
    </row>
    <row r="4137" spans="1:17">
      <c r="A4137" s="36" t="s">
        <v>12200</v>
      </c>
      <c r="B4137" s="36" t="str">
        <f t="shared" si="320"/>
        <v>_25570</v>
      </c>
      <c r="C4137" s="36" t="s">
        <v>6305</v>
      </c>
      <c r="D4137" s="36" t="s">
        <v>5594</v>
      </c>
      <c r="E4137" s="36" t="str">
        <f t="shared" si="321"/>
        <v>_VCRES</v>
      </c>
      <c r="F4137" s="36" t="s">
        <v>5595</v>
      </c>
      <c r="G4137" s="36" t="s">
        <v>6180</v>
      </c>
      <c r="H4137" s="36" t="str">
        <f t="shared" si="322"/>
        <v>_VCRMS</v>
      </c>
      <c r="I4137" s="36" t="s">
        <v>6181</v>
      </c>
      <c r="J4137" s="36" t="s">
        <v>6294</v>
      </c>
      <c r="K4137" s="36" t="str">
        <f t="shared" si="323"/>
        <v>_OIBOT</v>
      </c>
      <c r="L4137" s="36" t="s">
        <v>6295</v>
      </c>
      <c r="M4137" s="36" t="s">
        <v>6296</v>
      </c>
      <c r="N4137" s="36" t="str">
        <f t="shared" si="324"/>
        <v>_OIBO5</v>
      </c>
      <c r="O4137" s="36" t="s">
        <v>6297</v>
      </c>
      <c r="P4137" s="36" t="s">
        <v>6298</v>
      </c>
      <c r="Q4137" s="36" t="s">
        <v>6299</v>
      </c>
    </row>
    <row r="4138" spans="1:17">
      <c r="A4138" s="36" t="s">
        <v>12201</v>
      </c>
      <c r="B4138" s="36" t="str">
        <f t="shared" si="320"/>
        <v>_25572</v>
      </c>
      <c r="C4138" s="36" t="s">
        <v>6306</v>
      </c>
      <c r="D4138" s="36" t="s">
        <v>5594</v>
      </c>
      <c r="E4138" s="36" t="str">
        <f t="shared" si="321"/>
        <v>_VCRES</v>
      </c>
      <c r="F4138" s="36" t="s">
        <v>5595</v>
      </c>
      <c r="G4138" s="36" t="s">
        <v>6180</v>
      </c>
      <c r="H4138" s="36" t="str">
        <f t="shared" si="322"/>
        <v>_VCRMS</v>
      </c>
      <c r="I4138" s="36" t="s">
        <v>6181</v>
      </c>
      <c r="J4138" s="36" t="s">
        <v>6294</v>
      </c>
      <c r="K4138" s="36" t="str">
        <f t="shared" si="323"/>
        <v>_OIBOT</v>
      </c>
      <c r="L4138" s="36" t="s">
        <v>6295</v>
      </c>
      <c r="M4138" s="36" t="s">
        <v>6296</v>
      </c>
      <c r="N4138" s="36" t="str">
        <f t="shared" si="324"/>
        <v>_OIBO5</v>
      </c>
      <c r="O4138" s="36" t="s">
        <v>6297</v>
      </c>
      <c r="P4138" s="36" t="s">
        <v>6298</v>
      </c>
      <c r="Q4138" s="36" t="s">
        <v>6299</v>
      </c>
    </row>
    <row r="4139" spans="1:17">
      <c r="A4139" s="36" t="s">
        <v>12202</v>
      </c>
      <c r="B4139" s="36" t="str">
        <f t="shared" si="320"/>
        <v>_25710</v>
      </c>
      <c r="C4139" s="36" t="s">
        <v>6313</v>
      </c>
      <c r="D4139" s="36" t="s">
        <v>5594</v>
      </c>
      <c r="E4139" s="36" t="str">
        <f t="shared" si="321"/>
        <v>_VCRES</v>
      </c>
      <c r="F4139" s="36" t="s">
        <v>5595</v>
      </c>
      <c r="G4139" s="36" t="s">
        <v>6180</v>
      </c>
      <c r="H4139" s="36" t="str">
        <f t="shared" si="322"/>
        <v>_VCRMS</v>
      </c>
      <c r="I4139" s="36" t="s">
        <v>6181</v>
      </c>
      <c r="J4139" s="36" t="s">
        <v>6307</v>
      </c>
      <c r="K4139" s="36" t="str">
        <f t="shared" si="323"/>
        <v>_OJDRS</v>
      </c>
      <c r="L4139" s="36" t="s">
        <v>6308</v>
      </c>
      <c r="M4139" s="36" t="s">
        <v>6309</v>
      </c>
      <c r="N4139" s="36" t="str">
        <f t="shared" si="324"/>
        <v>_OJANG</v>
      </c>
      <c r="O4139" s="36" t="s">
        <v>6310</v>
      </c>
      <c r="P4139" s="36" t="s">
        <v>6311</v>
      </c>
      <c r="Q4139" s="36" t="s">
        <v>6312</v>
      </c>
    </row>
    <row r="4140" spans="1:17">
      <c r="A4140" s="36" t="s">
        <v>12203</v>
      </c>
      <c r="B4140" s="36" t="str">
        <f t="shared" si="320"/>
        <v>_25711</v>
      </c>
      <c r="C4140" s="36" t="s">
        <v>6314</v>
      </c>
      <c r="D4140" s="36" t="s">
        <v>5594</v>
      </c>
      <c r="E4140" s="36" t="str">
        <f t="shared" si="321"/>
        <v>_VCRES</v>
      </c>
      <c r="F4140" s="36" t="s">
        <v>5595</v>
      </c>
      <c r="G4140" s="36" t="s">
        <v>6180</v>
      </c>
      <c r="H4140" s="36" t="str">
        <f t="shared" si="322"/>
        <v>_VCRMS</v>
      </c>
      <c r="I4140" s="36" t="s">
        <v>6181</v>
      </c>
      <c r="J4140" s="36" t="s">
        <v>6307</v>
      </c>
      <c r="K4140" s="36" t="str">
        <f t="shared" si="323"/>
        <v>_OJDRS</v>
      </c>
      <c r="L4140" s="36" t="s">
        <v>6308</v>
      </c>
      <c r="M4140" s="36" t="s">
        <v>6309</v>
      </c>
      <c r="N4140" s="36" t="str">
        <f t="shared" si="324"/>
        <v>_OJANG</v>
      </c>
      <c r="O4140" s="36" t="s">
        <v>6310</v>
      </c>
      <c r="P4140" s="36" t="s">
        <v>6311</v>
      </c>
      <c r="Q4140" s="36" t="s">
        <v>6312</v>
      </c>
    </row>
    <row r="4141" spans="1:17">
      <c r="A4141" s="36" t="s">
        <v>12204</v>
      </c>
      <c r="B4141" s="36" t="str">
        <f t="shared" si="320"/>
        <v>_25712</v>
      </c>
      <c r="C4141" s="36" t="s">
        <v>6315</v>
      </c>
      <c r="D4141" s="36" t="s">
        <v>5594</v>
      </c>
      <c r="E4141" s="36" t="str">
        <f t="shared" si="321"/>
        <v>_VCRES</v>
      </c>
      <c r="F4141" s="36" t="s">
        <v>5595</v>
      </c>
      <c r="G4141" s="36" t="s">
        <v>6180</v>
      </c>
      <c r="H4141" s="36" t="str">
        <f t="shared" si="322"/>
        <v>_VCRMS</v>
      </c>
      <c r="I4141" s="36" t="s">
        <v>6181</v>
      </c>
      <c r="J4141" s="36" t="s">
        <v>6307</v>
      </c>
      <c r="K4141" s="36" t="str">
        <f t="shared" si="323"/>
        <v>_OJDRS</v>
      </c>
      <c r="L4141" s="36" t="s">
        <v>6308</v>
      </c>
      <c r="M4141" s="36" t="s">
        <v>6309</v>
      </c>
      <c r="N4141" s="36" t="str">
        <f t="shared" si="324"/>
        <v>_OJANG</v>
      </c>
      <c r="O4141" s="36" t="s">
        <v>6310</v>
      </c>
      <c r="P4141" s="36" t="s">
        <v>6311</v>
      </c>
      <c r="Q4141" s="36" t="s">
        <v>6312</v>
      </c>
    </row>
    <row r="4142" spans="1:17">
      <c r="A4142" s="36" t="s">
        <v>12209</v>
      </c>
      <c r="B4142" s="36" t="str">
        <f t="shared" si="320"/>
        <v>_25726</v>
      </c>
      <c r="C4142" s="36" t="s">
        <v>12210</v>
      </c>
      <c r="D4142" s="36" t="s">
        <v>5594</v>
      </c>
      <c r="E4142" s="36" t="str">
        <f t="shared" si="321"/>
        <v>_VCRES</v>
      </c>
      <c r="F4142" s="36" t="s">
        <v>5595</v>
      </c>
      <c r="G4142" s="36" t="s">
        <v>6180</v>
      </c>
      <c r="H4142" s="36" t="str">
        <f t="shared" si="322"/>
        <v>_VCRMS</v>
      </c>
      <c r="I4142" s="36" t="s">
        <v>6181</v>
      </c>
      <c r="J4142" s="36" t="s">
        <v>6307</v>
      </c>
      <c r="K4142" s="36" t="str">
        <f t="shared" si="323"/>
        <v>_OJDRS</v>
      </c>
      <c r="L4142" s="36" t="s">
        <v>6308</v>
      </c>
      <c r="M4142" s="36" t="s">
        <v>12205</v>
      </c>
      <c r="N4142" s="36" t="str">
        <f t="shared" si="324"/>
        <v>_OJPRF</v>
      </c>
      <c r="O4142" s="36" t="s">
        <v>12206</v>
      </c>
      <c r="P4142" s="36" t="s">
        <v>12207</v>
      </c>
      <c r="Q4142" s="36" t="s">
        <v>12208</v>
      </c>
    </row>
    <row r="4143" spans="1:17">
      <c r="A4143" s="36" t="s">
        <v>12211</v>
      </c>
      <c r="B4143" s="36" t="str">
        <f t="shared" si="320"/>
        <v>_25731</v>
      </c>
      <c r="C4143" s="36" t="s">
        <v>6320</v>
      </c>
      <c r="D4143" s="36" t="s">
        <v>5594</v>
      </c>
      <c r="E4143" s="36" t="str">
        <f t="shared" si="321"/>
        <v>_VCRES</v>
      </c>
      <c r="F4143" s="36" t="s">
        <v>5595</v>
      </c>
      <c r="G4143" s="36" t="s">
        <v>6180</v>
      </c>
      <c r="H4143" s="36" t="str">
        <f t="shared" si="322"/>
        <v>_VCRMS</v>
      </c>
      <c r="I4143" s="36" t="s">
        <v>6181</v>
      </c>
      <c r="J4143" s="36" t="s">
        <v>6307</v>
      </c>
      <c r="K4143" s="36" t="str">
        <f t="shared" si="323"/>
        <v>_OJDRS</v>
      </c>
      <c r="L4143" s="36" t="s">
        <v>6308</v>
      </c>
      <c r="M4143" s="36" t="s">
        <v>6316</v>
      </c>
      <c r="N4143" s="36" t="str">
        <f t="shared" si="324"/>
        <v>_OJSAG</v>
      </c>
      <c r="O4143" s="36" t="s">
        <v>6317</v>
      </c>
      <c r="P4143" s="36" t="s">
        <v>6318</v>
      </c>
      <c r="Q4143" s="36" t="s">
        <v>6319</v>
      </c>
    </row>
    <row r="4144" spans="1:17">
      <c r="A4144" s="36" t="s">
        <v>12212</v>
      </c>
      <c r="B4144" s="36" t="str">
        <f t="shared" si="320"/>
        <v>_25733</v>
      </c>
      <c r="C4144" s="36" t="s">
        <v>6321</v>
      </c>
      <c r="D4144" s="36" t="s">
        <v>5594</v>
      </c>
      <c r="E4144" s="36" t="str">
        <f t="shared" si="321"/>
        <v>_VCRES</v>
      </c>
      <c r="F4144" s="36" t="s">
        <v>5595</v>
      </c>
      <c r="G4144" s="36" t="s">
        <v>6180</v>
      </c>
      <c r="H4144" s="36" t="str">
        <f t="shared" si="322"/>
        <v>_VCRMS</v>
      </c>
      <c r="I4144" s="36" t="s">
        <v>6181</v>
      </c>
      <c r="J4144" s="36" t="s">
        <v>6307</v>
      </c>
      <c r="K4144" s="36" t="str">
        <f t="shared" si="323"/>
        <v>_OJDRS</v>
      </c>
      <c r="L4144" s="36" t="s">
        <v>6308</v>
      </c>
      <c r="M4144" s="36" t="s">
        <v>6316</v>
      </c>
      <c r="N4144" s="36" t="str">
        <f t="shared" si="324"/>
        <v>_OJSAG</v>
      </c>
      <c r="O4144" s="36" t="s">
        <v>6317</v>
      </c>
      <c r="P4144" s="36" t="s">
        <v>6318</v>
      </c>
      <c r="Q4144" s="36" t="s">
        <v>6319</v>
      </c>
    </row>
    <row r="4145" spans="1:17">
      <c r="A4145" s="36" t="s">
        <v>12213</v>
      </c>
      <c r="B4145" s="36" t="str">
        <f t="shared" si="320"/>
        <v>_25740</v>
      </c>
      <c r="C4145" s="36" t="s">
        <v>6326</v>
      </c>
      <c r="D4145" s="36" t="s">
        <v>5594</v>
      </c>
      <c r="E4145" s="36" t="str">
        <f t="shared" si="321"/>
        <v>_VCRES</v>
      </c>
      <c r="F4145" s="36" t="s">
        <v>5595</v>
      </c>
      <c r="G4145" s="36" t="s">
        <v>6180</v>
      </c>
      <c r="H4145" s="36" t="str">
        <f t="shared" si="322"/>
        <v>_VCRMS</v>
      </c>
      <c r="I4145" s="36" t="s">
        <v>6181</v>
      </c>
      <c r="J4145" s="36" t="s">
        <v>6307</v>
      </c>
      <c r="K4145" s="36" t="str">
        <f t="shared" si="323"/>
        <v>_OJDRS</v>
      </c>
      <c r="L4145" s="36" t="s">
        <v>6308</v>
      </c>
      <c r="M4145" s="36" t="s">
        <v>6322</v>
      </c>
      <c r="N4145" s="36" t="str">
        <f t="shared" si="324"/>
        <v>_OJSNO</v>
      </c>
      <c r="O4145" s="36" t="s">
        <v>6323</v>
      </c>
      <c r="P4145" s="36" t="s">
        <v>6324</v>
      </c>
      <c r="Q4145" s="36" t="s">
        <v>6325</v>
      </c>
    </row>
    <row r="4146" spans="1:17">
      <c r="A4146" s="36" t="s">
        <v>12214</v>
      </c>
      <c r="B4146" s="36" t="str">
        <f t="shared" si="320"/>
        <v>_25759</v>
      </c>
      <c r="C4146" s="36" t="s">
        <v>1039</v>
      </c>
      <c r="D4146" s="36" t="s">
        <v>5594</v>
      </c>
      <c r="E4146" s="36" t="str">
        <f t="shared" si="321"/>
        <v>_VCRES</v>
      </c>
      <c r="F4146" s="36" t="s">
        <v>5595</v>
      </c>
      <c r="G4146" s="36" t="s">
        <v>6180</v>
      </c>
      <c r="H4146" s="36" t="str">
        <f t="shared" si="322"/>
        <v>_VCRMS</v>
      </c>
      <c r="I4146" s="36" t="s">
        <v>6181</v>
      </c>
      <c r="J4146" s="36" t="s">
        <v>1033</v>
      </c>
      <c r="K4146" s="36" t="str">
        <f t="shared" si="323"/>
        <v>_OKLHS</v>
      </c>
      <c r="L4146" s="36" t="s">
        <v>1034</v>
      </c>
      <c r="M4146" s="36" t="s">
        <v>1035</v>
      </c>
      <c r="N4146" s="36" t="str">
        <f t="shared" si="324"/>
        <v>_OKADM</v>
      </c>
      <c r="O4146" s="36" t="s">
        <v>1036</v>
      </c>
      <c r="P4146" s="36" t="s">
        <v>1037</v>
      </c>
      <c r="Q4146" s="36" t="s">
        <v>1038</v>
      </c>
    </row>
    <row r="4147" spans="1:17">
      <c r="A4147" s="36" t="s">
        <v>12215</v>
      </c>
      <c r="B4147" s="36" t="str">
        <f t="shared" si="320"/>
        <v>_25761</v>
      </c>
      <c r="C4147" s="36" t="s">
        <v>1040</v>
      </c>
      <c r="D4147" s="36" t="s">
        <v>5594</v>
      </c>
      <c r="E4147" s="36" t="str">
        <f t="shared" si="321"/>
        <v>_VCRES</v>
      </c>
      <c r="F4147" s="36" t="s">
        <v>5595</v>
      </c>
      <c r="G4147" s="36" t="s">
        <v>6180</v>
      </c>
      <c r="H4147" s="36" t="str">
        <f t="shared" si="322"/>
        <v>_VCRMS</v>
      </c>
      <c r="I4147" s="36" t="s">
        <v>6181</v>
      </c>
      <c r="J4147" s="36" t="s">
        <v>1033</v>
      </c>
      <c r="K4147" s="36" t="str">
        <f t="shared" si="323"/>
        <v>_OKLHS</v>
      </c>
      <c r="L4147" s="36" t="s">
        <v>1034</v>
      </c>
      <c r="M4147" s="36" t="s">
        <v>1035</v>
      </c>
      <c r="N4147" s="36" t="str">
        <f t="shared" si="324"/>
        <v>_OKADM</v>
      </c>
      <c r="O4147" s="36" t="s">
        <v>1036</v>
      </c>
      <c r="P4147" s="36" t="s">
        <v>1037</v>
      </c>
      <c r="Q4147" s="36" t="s">
        <v>1038</v>
      </c>
    </row>
    <row r="4148" spans="1:17">
      <c r="A4148" s="36" t="s">
        <v>12216</v>
      </c>
      <c r="B4148" s="36" t="str">
        <f t="shared" si="320"/>
        <v>_25762</v>
      </c>
      <c r="C4148" s="36" t="s">
        <v>1041</v>
      </c>
      <c r="D4148" s="36" t="s">
        <v>5594</v>
      </c>
      <c r="E4148" s="36" t="str">
        <f t="shared" si="321"/>
        <v>_VCRES</v>
      </c>
      <c r="F4148" s="36" t="s">
        <v>5595</v>
      </c>
      <c r="G4148" s="36" t="s">
        <v>6180</v>
      </c>
      <c r="H4148" s="36" t="str">
        <f t="shared" si="322"/>
        <v>_VCRMS</v>
      </c>
      <c r="I4148" s="36" t="s">
        <v>6181</v>
      </c>
      <c r="J4148" s="36" t="s">
        <v>1033</v>
      </c>
      <c r="K4148" s="36" t="str">
        <f t="shared" si="323"/>
        <v>_OKLHS</v>
      </c>
      <c r="L4148" s="36" t="s">
        <v>1034</v>
      </c>
      <c r="M4148" s="36" t="s">
        <v>1035</v>
      </c>
      <c r="N4148" s="36" t="str">
        <f t="shared" si="324"/>
        <v>_OKADM</v>
      </c>
      <c r="O4148" s="36" t="s">
        <v>1036</v>
      </c>
      <c r="P4148" s="36" t="s">
        <v>1037</v>
      </c>
      <c r="Q4148" s="36" t="s">
        <v>1038</v>
      </c>
    </row>
    <row r="4149" spans="1:17">
      <c r="A4149" s="36" t="s">
        <v>12217</v>
      </c>
      <c r="B4149" s="36" t="str">
        <f t="shared" si="320"/>
        <v>_25760</v>
      </c>
      <c r="C4149" s="36" t="s">
        <v>1043</v>
      </c>
      <c r="D4149" s="36" t="s">
        <v>5594</v>
      </c>
      <c r="E4149" s="36" t="str">
        <f t="shared" si="321"/>
        <v>_VCRES</v>
      </c>
      <c r="F4149" s="36" t="s">
        <v>5595</v>
      </c>
      <c r="G4149" s="36" t="s">
        <v>6180</v>
      </c>
      <c r="H4149" s="36" t="str">
        <f t="shared" si="322"/>
        <v>_VCRMS</v>
      </c>
      <c r="I4149" s="36" t="s">
        <v>6181</v>
      </c>
      <c r="J4149" s="36" t="s">
        <v>1033</v>
      </c>
      <c r="K4149" s="36" t="str">
        <f t="shared" si="323"/>
        <v>_OKLHS</v>
      </c>
      <c r="L4149" s="36" t="s">
        <v>1034</v>
      </c>
      <c r="M4149" s="36" t="s">
        <v>1035</v>
      </c>
      <c r="N4149" s="36" t="str">
        <f t="shared" si="324"/>
        <v>_OKADM</v>
      </c>
      <c r="O4149" s="36" t="s">
        <v>1036</v>
      </c>
      <c r="P4149" s="36" t="s">
        <v>1042</v>
      </c>
      <c r="Q4149" s="36" t="s">
        <v>7021</v>
      </c>
    </row>
    <row r="4150" spans="1:17">
      <c r="A4150" s="36" t="s">
        <v>12218</v>
      </c>
      <c r="B4150" s="36" t="str">
        <f t="shared" si="320"/>
        <v>_25899</v>
      </c>
      <c r="C4150" s="36" t="s">
        <v>1044</v>
      </c>
      <c r="D4150" s="36" t="s">
        <v>5594</v>
      </c>
      <c r="E4150" s="36" t="str">
        <f t="shared" si="321"/>
        <v>_VCRES</v>
      </c>
      <c r="F4150" s="36" t="s">
        <v>5595</v>
      </c>
      <c r="G4150" s="36" t="s">
        <v>6180</v>
      </c>
      <c r="H4150" s="36" t="str">
        <f t="shared" si="322"/>
        <v>_VCRMS</v>
      </c>
      <c r="I4150" s="36" t="s">
        <v>6181</v>
      </c>
      <c r="J4150" s="36" t="s">
        <v>1033</v>
      </c>
      <c r="K4150" s="36" t="str">
        <f t="shared" si="323"/>
        <v>_OKLHS</v>
      </c>
      <c r="L4150" s="36" t="s">
        <v>1034</v>
      </c>
      <c r="M4150" s="36" t="s">
        <v>1035</v>
      </c>
      <c r="N4150" s="36" t="str">
        <f t="shared" si="324"/>
        <v>_OKADM</v>
      </c>
      <c r="O4150" s="36" t="s">
        <v>1036</v>
      </c>
      <c r="P4150" s="36" t="s">
        <v>1042</v>
      </c>
      <c r="Q4150" s="36" t="s">
        <v>7021</v>
      </c>
    </row>
    <row r="4151" spans="1:17">
      <c r="A4151" s="36" t="s">
        <v>12219</v>
      </c>
      <c r="B4151" s="36" t="str">
        <f t="shared" si="320"/>
        <v>_25763</v>
      </c>
      <c r="C4151" s="36" t="s">
        <v>1047</v>
      </c>
      <c r="D4151" s="36" t="s">
        <v>5594</v>
      </c>
      <c r="E4151" s="36" t="str">
        <f t="shared" si="321"/>
        <v>_VCRES</v>
      </c>
      <c r="F4151" s="36" t="s">
        <v>5595</v>
      </c>
      <c r="G4151" s="36" t="s">
        <v>6180</v>
      </c>
      <c r="H4151" s="36" t="str">
        <f t="shared" si="322"/>
        <v>_VCRMS</v>
      </c>
      <c r="I4151" s="36" t="s">
        <v>6181</v>
      </c>
      <c r="J4151" s="36" t="s">
        <v>1033</v>
      </c>
      <c r="K4151" s="36" t="str">
        <f t="shared" si="323"/>
        <v>_OKLHS</v>
      </c>
      <c r="L4151" s="36" t="s">
        <v>1034</v>
      </c>
      <c r="M4151" s="36" t="s">
        <v>1035</v>
      </c>
      <c r="N4151" s="36" t="str">
        <f t="shared" si="324"/>
        <v>_OKADM</v>
      </c>
      <c r="O4151" s="36" t="s">
        <v>1036</v>
      </c>
      <c r="P4151" s="36" t="s">
        <v>1045</v>
      </c>
      <c r="Q4151" s="36" t="s">
        <v>1046</v>
      </c>
    </row>
    <row r="4152" spans="1:17">
      <c r="A4152" s="36" t="s">
        <v>12220</v>
      </c>
      <c r="B4152" s="36" t="str">
        <f t="shared" si="320"/>
        <v>_25766</v>
      </c>
      <c r="C4152" s="36" t="s">
        <v>1050</v>
      </c>
      <c r="D4152" s="36" t="s">
        <v>5594</v>
      </c>
      <c r="E4152" s="36" t="str">
        <f t="shared" si="321"/>
        <v>_VCRES</v>
      </c>
      <c r="F4152" s="36" t="s">
        <v>5595</v>
      </c>
      <c r="G4152" s="36" t="s">
        <v>6180</v>
      </c>
      <c r="H4152" s="36" t="str">
        <f t="shared" si="322"/>
        <v>_VCRMS</v>
      </c>
      <c r="I4152" s="36" t="s">
        <v>6181</v>
      </c>
      <c r="J4152" s="36" t="s">
        <v>1033</v>
      </c>
      <c r="K4152" s="36" t="str">
        <f t="shared" si="323"/>
        <v>_OKLHS</v>
      </c>
      <c r="L4152" s="36" t="s">
        <v>1034</v>
      </c>
      <c r="M4152" s="36" t="s">
        <v>1035</v>
      </c>
      <c r="N4152" s="36" t="str">
        <f t="shared" si="324"/>
        <v>_OKADM</v>
      </c>
      <c r="O4152" s="36" t="s">
        <v>1036</v>
      </c>
      <c r="P4152" s="36" t="s">
        <v>1048</v>
      </c>
      <c r="Q4152" s="36" t="s">
        <v>1049</v>
      </c>
    </row>
    <row r="4153" spans="1:17">
      <c r="A4153" s="36" t="s">
        <v>12221</v>
      </c>
      <c r="B4153" s="36" t="str">
        <f t="shared" si="320"/>
        <v>_25767</v>
      </c>
      <c r="C4153" s="36" t="s">
        <v>1051</v>
      </c>
      <c r="D4153" s="36" t="s">
        <v>5594</v>
      </c>
      <c r="E4153" s="36" t="str">
        <f t="shared" si="321"/>
        <v>_VCRES</v>
      </c>
      <c r="F4153" s="36" t="s">
        <v>5595</v>
      </c>
      <c r="G4153" s="36" t="s">
        <v>6180</v>
      </c>
      <c r="H4153" s="36" t="str">
        <f t="shared" si="322"/>
        <v>_VCRMS</v>
      </c>
      <c r="I4153" s="36" t="s">
        <v>6181</v>
      </c>
      <c r="J4153" s="36" t="s">
        <v>1033</v>
      </c>
      <c r="K4153" s="36" t="str">
        <f t="shared" si="323"/>
        <v>_OKLHS</v>
      </c>
      <c r="L4153" s="36" t="s">
        <v>1034</v>
      </c>
      <c r="M4153" s="36" t="s">
        <v>1035</v>
      </c>
      <c r="N4153" s="36" t="str">
        <f t="shared" si="324"/>
        <v>_OKADM</v>
      </c>
      <c r="O4153" s="36" t="s">
        <v>1036</v>
      </c>
      <c r="P4153" s="36" t="s">
        <v>1048</v>
      </c>
      <c r="Q4153" s="36" t="s">
        <v>1049</v>
      </c>
    </row>
    <row r="4154" spans="1:17">
      <c r="A4154" s="36" t="s">
        <v>12222</v>
      </c>
      <c r="B4154" s="36" t="str">
        <f t="shared" si="320"/>
        <v>_25768</v>
      </c>
      <c r="C4154" s="36" t="s">
        <v>1052</v>
      </c>
      <c r="D4154" s="36" t="s">
        <v>5594</v>
      </c>
      <c r="E4154" s="36" t="str">
        <f t="shared" si="321"/>
        <v>_VCRES</v>
      </c>
      <c r="F4154" s="36" t="s">
        <v>5595</v>
      </c>
      <c r="G4154" s="36" t="s">
        <v>6180</v>
      </c>
      <c r="H4154" s="36" t="str">
        <f t="shared" si="322"/>
        <v>_VCRMS</v>
      </c>
      <c r="I4154" s="36" t="s">
        <v>6181</v>
      </c>
      <c r="J4154" s="36" t="s">
        <v>1033</v>
      </c>
      <c r="K4154" s="36" t="str">
        <f t="shared" si="323"/>
        <v>_OKLHS</v>
      </c>
      <c r="L4154" s="36" t="s">
        <v>1034</v>
      </c>
      <c r="M4154" s="36" t="s">
        <v>1035</v>
      </c>
      <c r="N4154" s="36" t="str">
        <f t="shared" si="324"/>
        <v>_OKADM</v>
      </c>
      <c r="O4154" s="36" t="s">
        <v>1036</v>
      </c>
      <c r="P4154" s="36" t="s">
        <v>1048</v>
      </c>
      <c r="Q4154" s="36" t="s">
        <v>1049</v>
      </c>
    </row>
    <row r="4155" spans="1:17">
      <c r="A4155" s="36" t="s">
        <v>12223</v>
      </c>
      <c r="B4155" s="36" t="str">
        <f t="shared" si="320"/>
        <v>_25770</v>
      </c>
      <c r="C4155" s="36" t="s">
        <v>1053</v>
      </c>
      <c r="D4155" s="36" t="s">
        <v>5594</v>
      </c>
      <c r="E4155" s="36" t="str">
        <f t="shared" si="321"/>
        <v>_VCRES</v>
      </c>
      <c r="F4155" s="36" t="s">
        <v>5595</v>
      </c>
      <c r="G4155" s="36" t="s">
        <v>6180</v>
      </c>
      <c r="H4155" s="36" t="str">
        <f t="shared" si="322"/>
        <v>_VCRMS</v>
      </c>
      <c r="I4155" s="36" t="s">
        <v>6181</v>
      </c>
      <c r="J4155" s="36" t="s">
        <v>1033</v>
      </c>
      <c r="K4155" s="36" t="str">
        <f t="shared" si="323"/>
        <v>_OKLHS</v>
      </c>
      <c r="L4155" s="36" t="s">
        <v>1034</v>
      </c>
      <c r="M4155" s="36" t="s">
        <v>1035</v>
      </c>
      <c r="N4155" s="36" t="str">
        <f t="shared" si="324"/>
        <v>_OKADM</v>
      </c>
      <c r="O4155" s="36" t="s">
        <v>1036</v>
      </c>
      <c r="P4155" s="36" t="s">
        <v>1048</v>
      </c>
      <c r="Q4155" s="36" t="s">
        <v>1049</v>
      </c>
    </row>
    <row r="4156" spans="1:17">
      <c r="A4156" s="36" t="s">
        <v>12224</v>
      </c>
      <c r="B4156" s="36" t="str">
        <f t="shared" si="320"/>
        <v>_25771</v>
      </c>
      <c r="C4156" s="36" t="s">
        <v>1054</v>
      </c>
      <c r="D4156" s="36" t="s">
        <v>5594</v>
      </c>
      <c r="E4156" s="36" t="str">
        <f t="shared" si="321"/>
        <v>_VCRES</v>
      </c>
      <c r="F4156" s="36" t="s">
        <v>5595</v>
      </c>
      <c r="G4156" s="36" t="s">
        <v>6180</v>
      </c>
      <c r="H4156" s="36" t="str">
        <f t="shared" si="322"/>
        <v>_VCRMS</v>
      </c>
      <c r="I4156" s="36" t="s">
        <v>6181</v>
      </c>
      <c r="J4156" s="36" t="s">
        <v>1033</v>
      </c>
      <c r="K4156" s="36" t="str">
        <f t="shared" si="323"/>
        <v>_OKLHS</v>
      </c>
      <c r="L4156" s="36" t="s">
        <v>1034</v>
      </c>
      <c r="M4156" s="36" t="s">
        <v>1035</v>
      </c>
      <c r="N4156" s="36" t="str">
        <f t="shared" si="324"/>
        <v>_OKADM</v>
      </c>
      <c r="O4156" s="36" t="s">
        <v>1036</v>
      </c>
      <c r="P4156" s="36" t="s">
        <v>1048</v>
      </c>
      <c r="Q4156" s="36" t="s">
        <v>1049</v>
      </c>
    </row>
    <row r="4157" spans="1:17">
      <c r="A4157" s="36" t="s">
        <v>12225</v>
      </c>
      <c r="B4157" s="36" t="str">
        <f t="shared" si="320"/>
        <v>_25930</v>
      </c>
      <c r="C4157" s="36" t="s">
        <v>1055</v>
      </c>
      <c r="D4157" s="36" t="s">
        <v>5594</v>
      </c>
      <c r="E4157" s="36" t="str">
        <f t="shared" si="321"/>
        <v>_VCRES</v>
      </c>
      <c r="F4157" s="36" t="s">
        <v>5595</v>
      </c>
      <c r="G4157" s="36" t="s">
        <v>6180</v>
      </c>
      <c r="H4157" s="36" t="str">
        <f t="shared" si="322"/>
        <v>_VCRMS</v>
      </c>
      <c r="I4157" s="36" t="s">
        <v>6181</v>
      </c>
      <c r="J4157" s="36" t="s">
        <v>1033</v>
      </c>
      <c r="K4157" s="36" t="str">
        <f t="shared" si="323"/>
        <v>_OKLHS</v>
      </c>
      <c r="L4157" s="36" t="s">
        <v>1034</v>
      </c>
      <c r="M4157" s="36" t="s">
        <v>1035</v>
      </c>
      <c r="N4157" s="36" t="str">
        <f t="shared" si="324"/>
        <v>_OKADM</v>
      </c>
      <c r="O4157" s="36" t="s">
        <v>1036</v>
      </c>
      <c r="P4157" s="36" t="s">
        <v>1048</v>
      </c>
      <c r="Q4157" s="36" t="s">
        <v>1049</v>
      </c>
    </row>
    <row r="4158" spans="1:17">
      <c r="A4158" s="36" t="s">
        <v>12226</v>
      </c>
      <c r="B4158" s="36" t="str">
        <f t="shared" si="320"/>
        <v>_25786</v>
      </c>
      <c r="C4158" s="36" t="s">
        <v>1060</v>
      </c>
      <c r="D4158" s="36" t="s">
        <v>5594</v>
      </c>
      <c r="E4158" s="36" t="str">
        <f t="shared" si="321"/>
        <v>_VCRES</v>
      </c>
      <c r="F4158" s="36" t="s">
        <v>5595</v>
      </c>
      <c r="G4158" s="36" t="s">
        <v>6180</v>
      </c>
      <c r="H4158" s="36" t="str">
        <f t="shared" si="322"/>
        <v>_VCRMS</v>
      </c>
      <c r="I4158" s="36" t="s">
        <v>6181</v>
      </c>
      <c r="J4158" s="36" t="s">
        <v>1033</v>
      </c>
      <c r="K4158" s="36" t="str">
        <f t="shared" si="323"/>
        <v>_OKLHS</v>
      </c>
      <c r="L4158" s="36" t="s">
        <v>1034</v>
      </c>
      <c r="M4158" s="36" t="s">
        <v>1056</v>
      </c>
      <c r="N4158" s="36" t="str">
        <f t="shared" si="324"/>
        <v>_OKCUR</v>
      </c>
      <c r="O4158" s="36" t="s">
        <v>1057</v>
      </c>
      <c r="P4158" s="36" t="s">
        <v>1058</v>
      </c>
      <c r="Q4158" s="36" t="s">
        <v>1059</v>
      </c>
    </row>
    <row r="4159" spans="1:17">
      <c r="A4159" s="36" t="s">
        <v>12227</v>
      </c>
      <c r="B4159" s="36" t="str">
        <f t="shared" si="320"/>
        <v>_25787</v>
      </c>
      <c r="C4159" s="36" t="s">
        <v>1061</v>
      </c>
      <c r="D4159" s="36" t="s">
        <v>5594</v>
      </c>
      <c r="E4159" s="36" t="str">
        <f t="shared" si="321"/>
        <v>_VCRES</v>
      </c>
      <c r="F4159" s="36" t="s">
        <v>5595</v>
      </c>
      <c r="G4159" s="36" t="s">
        <v>6180</v>
      </c>
      <c r="H4159" s="36" t="str">
        <f t="shared" si="322"/>
        <v>_VCRMS</v>
      </c>
      <c r="I4159" s="36" t="s">
        <v>6181</v>
      </c>
      <c r="J4159" s="36" t="s">
        <v>1033</v>
      </c>
      <c r="K4159" s="36" t="str">
        <f t="shared" si="323"/>
        <v>_OKLHS</v>
      </c>
      <c r="L4159" s="36" t="s">
        <v>1034</v>
      </c>
      <c r="M4159" s="36" t="s">
        <v>1056</v>
      </c>
      <c r="N4159" s="36" t="str">
        <f t="shared" si="324"/>
        <v>_OKCUR</v>
      </c>
      <c r="O4159" s="36" t="s">
        <v>1057</v>
      </c>
      <c r="P4159" s="36" t="s">
        <v>1058</v>
      </c>
      <c r="Q4159" s="36" t="s">
        <v>1059</v>
      </c>
    </row>
    <row r="4160" spans="1:17">
      <c r="A4160" s="36" t="s">
        <v>12228</v>
      </c>
      <c r="B4160" s="36" t="str">
        <f t="shared" si="320"/>
        <v>_25788</v>
      </c>
      <c r="C4160" s="36" t="s">
        <v>1060</v>
      </c>
      <c r="D4160" s="36" t="s">
        <v>5594</v>
      </c>
      <c r="E4160" s="36" t="str">
        <f t="shared" si="321"/>
        <v>_VCRES</v>
      </c>
      <c r="F4160" s="36" t="s">
        <v>5595</v>
      </c>
      <c r="G4160" s="36" t="s">
        <v>6180</v>
      </c>
      <c r="H4160" s="36" t="str">
        <f t="shared" si="322"/>
        <v>_VCRMS</v>
      </c>
      <c r="I4160" s="36" t="s">
        <v>6181</v>
      </c>
      <c r="J4160" s="36" t="s">
        <v>1033</v>
      </c>
      <c r="K4160" s="36" t="str">
        <f t="shared" si="323"/>
        <v>_OKLHS</v>
      </c>
      <c r="L4160" s="36" t="s">
        <v>1034</v>
      </c>
      <c r="M4160" s="36" t="s">
        <v>1056</v>
      </c>
      <c r="N4160" s="36" t="str">
        <f t="shared" si="324"/>
        <v>_OKCUR</v>
      </c>
      <c r="O4160" s="36" t="s">
        <v>1057</v>
      </c>
      <c r="P4160" s="36" t="s">
        <v>1058</v>
      </c>
      <c r="Q4160" s="36" t="s">
        <v>1059</v>
      </c>
    </row>
    <row r="4161" spans="1:17">
      <c r="A4161" s="36" t="s">
        <v>12229</v>
      </c>
      <c r="B4161" s="36" t="str">
        <f t="shared" si="320"/>
        <v>_25775</v>
      </c>
      <c r="C4161" s="36" t="s">
        <v>1064</v>
      </c>
      <c r="D4161" s="36" t="s">
        <v>5594</v>
      </c>
      <c r="E4161" s="36" t="str">
        <f t="shared" si="321"/>
        <v>_VCRES</v>
      </c>
      <c r="F4161" s="36" t="s">
        <v>5595</v>
      </c>
      <c r="G4161" s="36" t="s">
        <v>6180</v>
      </c>
      <c r="H4161" s="36" t="str">
        <f t="shared" si="322"/>
        <v>_VCRMS</v>
      </c>
      <c r="I4161" s="36" t="s">
        <v>6181</v>
      </c>
      <c r="J4161" s="36" t="s">
        <v>1033</v>
      </c>
      <c r="K4161" s="36" t="str">
        <f t="shared" si="323"/>
        <v>_OKLHS</v>
      </c>
      <c r="L4161" s="36" t="s">
        <v>1034</v>
      </c>
      <c r="M4161" s="36" t="s">
        <v>1056</v>
      </c>
      <c r="N4161" s="36" t="str">
        <f t="shared" si="324"/>
        <v>_OKCUR</v>
      </c>
      <c r="O4161" s="36" t="s">
        <v>1057</v>
      </c>
      <c r="P4161" s="36" t="s">
        <v>1062</v>
      </c>
      <c r="Q4161" s="36" t="s">
        <v>1063</v>
      </c>
    </row>
    <row r="4162" spans="1:17">
      <c r="A4162" s="36" t="s">
        <v>12230</v>
      </c>
      <c r="B4162" s="36" t="str">
        <f t="shared" si="320"/>
        <v>_25776</v>
      </c>
      <c r="C4162" s="36" t="s">
        <v>1065</v>
      </c>
      <c r="D4162" s="36" t="s">
        <v>5594</v>
      </c>
      <c r="E4162" s="36" t="str">
        <f t="shared" si="321"/>
        <v>_VCRES</v>
      </c>
      <c r="F4162" s="36" t="s">
        <v>5595</v>
      </c>
      <c r="G4162" s="36" t="s">
        <v>6180</v>
      </c>
      <c r="H4162" s="36" t="str">
        <f t="shared" si="322"/>
        <v>_VCRMS</v>
      </c>
      <c r="I4162" s="36" t="s">
        <v>6181</v>
      </c>
      <c r="J4162" s="36" t="s">
        <v>1033</v>
      </c>
      <c r="K4162" s="36" t="str">
        <f t="shared" si="323"/>
        <v>_OKLHS</v>
      </c>
      <c r="L4162" s="36" t="s">
        <v>1034</v>
      </c>
      <c r="M4162" s="36" t="s">
        <v>1056</v>
      </c>
      <c r="N4162" s="36" t="str">
        <f t="shared" si="324"/>
        <v>_OKCUR</v>
      </c>
      <c r="O4162" s="36" t="s">
        <v>1057</v>
      </c>
      <c r="P4162" s="36" t="s">
        <v>1062</v>
      </c>
      <c r="Q4162" s="36" t="s">
        <v>1063</v>
      </c>
    </row>
    <row r="4163" spans="1:17">
      <c r="A4163" s="36" t="s">
        <v>12231</v>
      </c>
      <c r="B4163" s="36" t="str">
        <f t="shared" si="320"/>
        <v>_25777</v>
      </c>
      <c r="C4163" s="36" t="s">
        <v>1066</v>
      </c>
      <c r="D4163" s="36" t="s">
        <v>5594</v>
      </c>
      <c r="E4163" s="36" t="str">
        <f t="shared" si="321"/>
        <v>_VCRES</v>
      </c>
      <c r="F4163" s="36" t="s">
        <v>5595</v>
      </c>
      <c r="G4163" s="36" t="s">
        <v>6180</v>
      </c>
      <c r="H4163" s="36" t="str">
        <f t="shared" si="322"/>
        <v>_VCRMS</v>
      </c>
      <c r="I4163" s="36" t="s">
        <v>6181</v>
      </c>
      <c r="J4163" s="36" t="s">
        <v>1033</v>
      </c>
      <c r="K4163" s="36" t="str">
        <f t="shared" si="323"/>
        <v>_OKLHS</v>
      </c>
      <c r="L4163" s="36" t="s">
        <v>1034</v>
      </c>
      <c r="M4163" s="36" t="s">
        <v>1056</v>
      </c>
      <c r="N4163" s="36" t="str">
        <f t="shared" si="324"/>
        <v>_OKCUR</v>
      </c>
      <c r="O4163" s="36" t="s">
        <v>1057</v>
      </c>
      <c r="P4163" s="36" t="s">
        <v>1062</v>
      </c>
      <c r="Q4163" s="36" t="s">
        <v>1063</v>
      </c>
    </row>
    <row r="4164" spans="1:17">
      <c r="A4164" s="36" t="s">
        <v>12232</v>
      </c>
      <c r="B4164" s="36" t="str">
        <f t="shared" ref="B4164:B4193" si="325">"_"&amp;A4164</f>
        <v>_25781</v>
      </c>
      <c r="C4164" s="36" t="s">
        <v>1067</v>
      </c>
      <c r="D4164" s="36" t="s">
        <v>5594</v>
      </c>
      <c r="E4164" s="36" t="str">
        <f t="shared" ref="E4164:E4193" si="326">"_"&amp;D4164</f>
        <v>_VCRES</v>
      </c>
      <c r="F4164" s="36" t="s">
        <v>5595</v>
      </c>
      <c r="G4164" s="36" t="s">
        <v>6180</v>
      </c>
      <c r="H4164" s="36" t="str">
        <f t="shared" ref="H4164:H4193" si="327">"_"&amp;G4164</f>
        <v>_VCRMS</v>
      </c>
      <c r="I4164" s="36" t="s">
        <v>6181</v>
      </c>
      <c r="J4164" s="36" t="s">
        <v>1033</v>
      </c>
      <c r="K4164" s="36" t="str">
        <f t="shared" ref="K4164:K4193" si="328">"_"&amp;J4164</f>
        <v>_OKLHS</v>
      </c>
      <c r="L4164" s="36" t="s">
        <v>1034</v>
      </c>
      <c r="M4164" s="36" t="s">
        <v>1056</v>
      </c>
      <c r="N4164" s="36" t="str">
        <f t="shared" ref="N4164:N4193" si="329">"_"&amp;M4164</f>
        <v>_OKCUR</v>
      </c>
      <c r="O4164" s="36" t="s">
        <v>1057</v>
      </c>
      <c r="P4164" s="36" t="s">
        <v>1062</v>
      </c>
      <c r="Q4164" s="36" t="s">
        <v>1063</v>
      </c>
    </row>
    <row r="4165" spans="1:17">
      <c r="A4165" s="36" t="s">
        <v>12233</v>
      </c>
      <c r="B4165" s="36" t="str">
        <f t="shared" si="325"/>
        <v>_25816</v>
      </c>
      <c r="C4165" s="36" t="s">
        <v>1070</v>
      </c>
      <c r="D4165" s="36" t="s">
        <v>5594</v>
      </c>
      <c r="E4165" s="36" t="str">
        <f t="shared" si="326"/>
        <v>_VCRES</v>
      </c>
      <c r="F4165" s="36" t="s">
        <v>5595</v>
      </c>
      <c r="G4165" s="36" t="s">
        <v>6180</v>
      </c>
      <c r="H4165" s="36" t="str">
        <f t="shared" si="327"/>
        <v>_VCRMS</v>
      </c>
      <c r="I4165" s="36" t="s">
        <v>6181</v>
      </c>
      <c r="J4165" s="36" t="s">
        <v>1033</v>
      </c>
      <c r="K4165" s="36" t="str">
        <f t="shared" si="328"/>
        <v>_OKLHS</v>
      </c>
      <c r="L4165" s="36" t="s">
        <v>1034</v>
      </c>
      <c r="M4165" s="36" t="s">
        <v>1056</v>
      </c>
      <c r="N4165" s="36" t="str">
        <f t="shared" si="329"/>
        <v>_OKCUR</v>
      </c>
      <c r="O4165" s="36" t="s">
        <v>1057</v>
      </c>
      <c r="P4165" s="36" t="s">
        <v>1068</v>
      </c>
      <c r="Q4165" s="36" t="s">
        <v>1069</v>
      </c>
    </row>
    <row r="4166" spans="1:17">
      <c r="A4166" s="36" t="s">
        <v>12234</v>
      </c>
      <c r="B4166" s="36" t="str">
        <f t="shared" si="325"/>
        <v>_25821</v>
      </c>
      <c r="C4166" s="36" t="s">
        <v>1071</v>
      </c>
      <c r="D4166" s="36" t="s">
        <v>5594</v>
      </c>
      <c r="E4166" s="36" t="str">
        <f t="shared" si="326"/>
        <v>_VCRES</v>
      </c>
      <c r="F4166" s="36" t="s">
        <v>5595</v>
      </c>
      <c r="G4166" s="36" t="s">
        <v>6180</v>
      </c>
      <c r="H4166" s="36" t="str">
        <f t="shared" si="327"/>
        <v>_VCRMS</v>
      </c>
      <c r="I4166" s="36" t="s">
        <v>6181</v>
      </c>
      <c r="J4166" s="36" t="s">
        <v>1033</v>
      </c>
      <c r="K4166" s="36" t="str">
        <f t="shared" si="328"/>
        <v>_OKLHS</v>
      </c>
      <c r="L4166" s="36" t="s">
        <v>1034</v>
      </c>
      <c r="M4166" s="36" t="s">
        <v>1056</v>
      </c>
      <c r="N4166" s="36" t="str">
        <f t="shared" si="329"/>
        <v>_OKCUR</v>
      </c>
      <c r="O4166" s="36" t="s">
        <v>1057</v>
      </c>
      <c r="P4166" s="36" t="s">
        <v>1068</v>
      </c>
      <c r="Q4166" s="36" t="s">
        <v>1069</v>
      </c>
    </row>
    <row r="4167" spans="1:17">
      <c r="A4167" s="36" t="s">
        <v>12235</v>
      </c>
      <c r="B4167" s="36" t="str">
        <f t="shared" si="325"/>
        <v>_25824</v>
      </c>
      <c r="C4167" s="36" t="s">
        <v>1072</v>
      </c>
      <c r="D4167" s="36" t="s">
        <v>5594</v>
      </c>
      <c r="E4167" s="36" t="str">
        <f t="shared" si="326"/>
        <v>_VCRES</v>
      </c>
      <c r="F4167" s="36" t="s">
        <v>5595</v>
      </c>
      <c r="G4167" s="36" t="s">
        <v>6180</v>
      </c>
      <c r="H4167" s="36" t="str">
        <f t="shared" si="327"/>
        <v>_VCRMS</v>
      </c>
      <c r="I4167" s="36" t="s">
        <v>6181</v>
      </c>
      <c r="J4167" s="36" t="s">
        <v>1033</v>
      </c>
      <c r="K4167" s="36" t="str">
        <f t="shared" si="328"/>
        <v>_OKLHS</v>
      </c>
      <c r="L4167" s="36" t="s">
        <v>1034</v>
      </c>
      <c r="M4167" s="36" t="s">
        <v>1056</v>
      </c>
      <c r="N4167" s="36" t="str">
        <f t="shared" si="329"/>
        <v>_OKCUR</v>
      </c>
      <c r="O4167" s="36" t="s">
        <v>1057</v>
      </c>
      <c r="P4167" s="36" t="s">
        <v>1068</v>
      </c>
      <c r="Q4167" s="36" t="s">
        <v>1069</v>
      </c>
    </row>
    <row r="4168" spans="1:17">
      <c r="A4168" s="36" t="s">
        <v>12236</v>
      </c>
      <c r="B4168" s="36" t="str">
        <f t="shared" si="325"/>
        <v>_25796</v>
      </c>
      <c r="C4168" s="36" t="s">
        <v>1075</v>
      </c>
      <c r="D4168" s="36" t="s">
        <v>5594</v>
      </c>
      <c r="E4168" s="36" t="str">
        <f t="shared" si="326"/>
        <v>_VCRES</v>
      </c>
      <c r="F4168" s="36" t="s">
        <v>5595</v>
      </c>
      <c r="G4168" s="36" t="s">
        <v>6180</v>
      </c>
      <c r="H4168" s="36" t="str">
        <f t="shared" si="327"/>
        <v>_VCRMS</v>
      </c>
      <c r="I4168" s="36" t="s">
        <v>6181</v>
      </c>
      <c r="J4168" s="36" t="s">
        <v>1033</v>
      </c>
      <c r="K4168" s="36" t="str">
        <f t="shared" si="328"/>
        <v>_OKLHS</v>
      </c>
      <c r="L4168" s="36" t="s">
        <v>1034</v>
      </c>
      <c r="M4168" s="36" t="s">
        <v>1056</v>
      </c>
      <c r="N4168" s="36" t="str">
        <f t="shared" si="329"/>
        <v>_OKCUR</v>
      </c>
      <c r="O4168" s="36" t="s">
        <v>1057</v>
      </c>
      <c r="P4168" s="36" t="s">
        <v>1073</v>
      </c>
      <c r="Q4168" s="36" t="s">
        <v>1074</v>
      </c>
    </row>
    <row r="4169" spans="1:17">
      <c r="A4169" s="36" t="s">
        <v>12237</v>
      </c>
      <c r="B4169" s="36" t="str">
        <f t="shared" si="325"/>
        <v>_25797</v>
      </c>
      <c r="C4169" s="36" t="s">
        <v>1076</v>
      </c>
      <c r="D4169" s="36" t="s">
        <v>5594</v>
      </c>
      <c r="E4169" s="36" t="str">
        <f t="shared" si="326"/>
        <v>_VCRES</v>
      </c>
      <c r="F4169" s="36" t="s">
        <v>5595</v>
      </c>
      <c r="G4169" s="36" t="s">
        <v>6180</v>
      </c>
      <c r="H4169" s="36" t="str">
        <f t="shared" si="327"/>
        <v>_VCRMS</v>
      </c>
      <c r="I4169" s="36" t="s">
        <v>6181</v>
      </c>
      <c r="J4169" s="36" t="s">
        <v>1033</v>
      </c>
      <c r="K4169" s="36" t="str">
        <f t="shared" si="328"/>
        <v>_OKLHS</v>
      </c>
      <c r="L4169" s="36" t="s">
        <v>1034</v>
      </c>
      <c r="M4169" s="36" t="s">
        <v>1056</v>
      </c>
      <c r="N4169" s="36" t="str">
        <f t="shared" si="329"/>
        <v>_OKCUR</v>
      </c>
      <c r="O4169" s="36" t="s">
        <v>1057</v>
      </c>
      <c r="P4169" s="36" t="s">
        <v>1073</v>
      </c>
      <c r="Q4169" s="36" t="s">
        <v>1074</v>
      </c>
    </row>
    <row r="4170" spans="1:17">
      <c r="A4170" s="36" t="s">
        <v>12238</v>
      </c>
      <c r="B4170" s="36" t="str">
        <f t="shared" si="325"/>
        <v>_25798</v>
      </c>
      <c r="C4170" s="36" t="s">
        <v>1077</v>
      </c>
      <c r="D4170" s="36" t="s">
        <v>5594</v>
      </c>
      <c r="E4170" s="36" t="str">
        <f t="shared" si="326"/>
        <v>_VCRES</v>
      </c>
      <c r="F4170" s="36" t="s">
        <v>5595</v>
      </c>
      <c r="G4170" s="36" t="s">
        <v>6180</v>
      </c>
      <c r="H4170" s="36" t="str">
        <f t="shared" si="327"/>
        <v>_VCRMS</v>
      </c>
      <c r="I4170" s="36" t="s">
        <v>6181</v>
      </c>
      <c r="J4170" s="36" t="s">
        <v>1033</v>
      </c>
      <c r="K4170" s="36" t="str">
        <f t="shared" si="328"/>
        <v>_OKLHS</v>
      </c>
      <c r="L4170" s="36" t="s">
        <v>1034</v>
      </c>
      <c r="M4170" s="36" t="s">
        <v>1056</v>
      </c>
      <c r="N4170" s="36" t="str">
        <f t="shared" si="329"/>
        <v>_OKCUR</v>
      </c>
      <c r="O4170" s="36" t="s">
        <v>1057</v>
      </c>
      <c r="P4170" s="36" t="s">
        <v>1073</v>
      </c>
      <c r="Q4170" s="36" t="s">
        <v>1074</v>
      </c>
    </row>
    <row r="4171" spans="1:17">
      <c r="A4171" s="36" t="s">
        <v>12239</v>
      </c>
      <c r="B4171" s="36" t="str">
        <f t="shared" si="325"/>
        <v>_25806</v>
      </c>
      <c r="C4171" s="36" t="s">
        <v>1082</v>
      </c>
      <c r="D4171" s="36" t="s">
        <v>5594</v>
      </c>
      <c r="E4171" s="36" t="str">
        <f t="shared" si="326"/>
        <v>_VCRES</v>
      </c>
      <c r="F4171" s="36" t="s">
        <v>5595</v>
      </c>
      <c r="G4171" s="36" t="s">
        <v>6180</v>
      </c>
      <c r="H4171" s="36" t="str">
        <f t="shared" si="327"/>
        <v>_VCRMS</v>
      </c>
      <c r="I4171" s="36" t="s">
        <v>6181</v>
      </c>
      <c r="J4171" s="36" t="s">
        <v>1033</v>
      </c>
      <c r="K4171" s="36" t="str">
        <f t="shared" si="328"/>
        <v>_OKLHS</v>
      </c>
      <c r="L4171" s="36" t="s">
        <v>1034</v>
      </c>
      <c r="M4171" s="36" t="s">
        <v>1078</v>
      </c>
      <c r="N4171" s="36" t="str">
        <f t="shared" si="329"/>
        <v>_OKOTR</v>
      </c>
      <c r="O4171" s="36" t="s">
        <v>1079</v>
      </c>
      <c r="P4171" s="36" t="s">
        <v>1080</v>
      </c>
      <c r="Q4171" s="36" t="s">
        <v>1081</v>
      </c>
    </row>
    <row r="4172" spans="1:17">
      <c r="A4172" s="36" t="s">
        <v>12240</v>
      </c>
      <c r="B4172" s="36" t="str">
        <f t="shared" si="325"/>
        <v>_25946</v>
      </c>
      <c r="C4172" s="36" t="s">
        <v>1085</v>
      </c>
      <c r="D4172" s="36" t="s">
        <v>5594</v>
      </c>
      <c r="E4172" s="36" t="str">
        <f t="shared" si="326"/>
        <v>_VCRES</v>
      </c>
      <c r="F4172" s="36" t="s">
        <v>5595</v>
      </c>
      <c r="G4172" s="36" t="s">
        <v>6180</v>
      </c>
      <c r="H4172" s="36" t="str">
        <f t="shared" si="327"/>
        <v>_VCRMS</v>
      </c>
      <c r="I4172" s="36" t="s">
        <v>6181</v>
      </c>
      <c r="J4172" s="36" t="s">
        <v>1033</v>
      </c>
      <c r="K4172" s="36" t="str">
        <f t="shared" si="328"/>
        <v>_OKLHS</v>
      </c>
      <c r="L4172" s="36" t="s">
        <v>1034</v>
      </c>
      <c r="M4172" s="36" t="s">
        <v>1078</v>
      </c>
      <c r="N4172" s="36" t="str">
        <f t="shared" si="329"/>
        <v>_OKOTR</v>
      </c>
      <c r="O4172" s="36" t="s">
        <v>1079</v>
      </c>
      <c r="P4172" s="36" t="s">
        <v>1083</v>
      </c>
      <c r="Q4172" s="36" t="s">
        <v>1084</v>
      </c>
    </row>
    <row r="4173" spans="1:17">
      <c r="A4173" s="36" t="s">
        <v>12241</v>
      </c>
      <c r="B4173" s="36" t="str">
        <f t="shared" si="325"/>
        <v>_25906</v>
      </c>
      <c r="C4173" s="36" t="s">
        <v>1088</v>
      </c>
      <c r="D4173" s="36" t="s">
        <v>5594</v>
      </c>
      <c r="E4173" s="36" t="str">
        <f t="shared" si="326"/>
        <v>_VCRES</v>
      </c>
      <c r="F4173" s="36" t="s">
        <v>5595</v>
      </c>
      <c r="G4173" s="36" t="s">
        <v>6180</v>
      </c>
      <c r="H4173" s="36" t="str">
        <f t="shared" si="327"/>
        <v>_VCRMS</v>
      </c>
      <c r="I4173" s="36" t="s">
        <v>6181</v>
      </c>
      <c r="J4173" s="36" t="s">
        <v>1033</v>
      </c>
      <c r="K4173" s="36" t="str">
        <f t="shared" si="328"/>
        <v>_OKLHS</v>
      </c>
      <c r="L4173" s="36" t="s">
        <v>1034</v>
      </c>
      <c r="M4173" s="36" t="s">
        <v>1078</v>
      </c>
      <c r="N4173" s="36" t="str">
        <f t="shared" si="329"/>
        <v>_OKOTR</v>
      </c>
      <c r="O4173" s="36" t="s">
        <v>1079</v>
      </c>
      <c r="P4173" s="36" t="s">
        <v>1086</v>
      </c>
      <c r="Q4173" s="36" t="s">
        <v>1087</v>
      </c>
    </row>
    <row r="4174" spans="1:17">
      <c r="A4174" s="36" t="s">
        <v>12242</v>
      </c>
      <c r="B4174" s="36" t="str">
        <f t="shared" si="325"/>
        <v>_25789</v>
      </c>
      <c r="C4174" s="36" t="s">
        <v>1091</v>
      </c>
      <c r="D4174" s="36" t="s">
        <v>5594</v>
      </c>
      <c r="E4174" s="36" t="str">
        <f t="shared" si="326"/>
        <v>_VCRES</v>
      </c>
      <c r="F4174" s="36" t="s">
        <v>5595</v>
      </c>
      <c r="G4174" s="36" t="s">
        <v>6180</v>
      </c>
      <c r="H4174" s="36" t="str">
        <f t="shared" si="327"/>
        <v>_VCRMS</v>
      </c>
      <c r="I4174" s="36" t="s">
        <v>6181</v>
      </c>
      <c r="J4174" s="36" t="s">
        <v>1033</v>
      </c>
      <c r="K4174" s="36" t="str">
        <f t="shared" si="328"/>
        <v>_OKLHS</v>
      </c>
      <c r="L4174" s="36" t="s">
        <v>1034</v>
      </c>
      <c r="M4174" s="36" t="s">
        <v>1078</v>
      </c>
      <c r="N4174" s="36" t="str">
        <f t="shared" si="329"/>
        <v>_OKOTR</v>
      </c>
      <c r="O4174" s="36" t="s">
        <v>1079</v>
      </c>
      <c r="P4174" s="36" t="s">
        <v>1089</v>
      </c>
      <c r="Q4174" s="36" t="s">
        <v>1090</v>
      </c>
    </row>
    <row r="4175" spans="1:17">
      <c r="A4175" s="36" t="s">
        <v>12243</v>
      </c>
      <c r="B4175" s="36" t="str">
        <f t="shared" si="325"/>
        <v>_25893</v>
      </c>
      <c r="C4175" s="36" t="s">
        <v>1096</v>
      </c>
      <c r="D4175" s="36" t="s">
        <v>5594</v>
      </c>
      <c r="E4175" s="36" t="str">
        <f t="shared" si="326"/>
        <v>_VCRES</v>
      </c>
      <c r="F4175" s="36" t="s">
        <v>5595</v>
      </c>
      <c r="G4175" s="36" t="s">
        <v>6180</v>
      </c>
      <c r="H4175" s="36" t="str">
        <f t="shared" si="327"/>
        <v>_VCRMS</v>
      </c>
      <c r="I4175" s="36" t="s">
        <v>6181</v>
      </c>
      <c r="J4175" s="36" t="s">
        <v>1033</v>
      </c>
      <c r="K4175" s="36" t="str">
        <f t="shared" si="328"/>
        <v>_OKLHS</v>
      </c>
      <c r="L4175" s="36" t="s">
        <v>1034</v>
      </c>
      <c r="M4175" s="36" t="s">
        <v>1092</v>
      </c>
      <c r="N4175" s="36" t="str">
        <f t="shared" si="329"/>
        <v>_OKPUB</v>
      </c>
      <c r="O4175" s="36" t="s">
        <v>1093</v>
      </c>
      <c r="P4175" s="36" t="s">
        <v>1094</v>
      </c>
      <c r="Q4175" s="36" t="s">
        <v>1095</v>
      </c>
    </row>
    <row r="4176" spans="1:17">
      <c r="A4176" s="36" t="s">
        <v>12244</v>
      </c>
      <c r="B4176" s="36" t="str">
        <f t="shared" si="325"/>
        <v>_25905</v>
      </c>
      <c r="C4176" s="36" t="s">
        <v>1097</v>
      </c>
      <c r="D4176" s="36" t="s">
        <v>5594</v>
      </c>
      <c r="E4176" s="36" t="str">
        <f t="shared" si="326"/>
        <v>_VCRES</v>
      </c>
      <c r="F4176" s="36" t="s">
        <v>5595</v>
      </c>
      <c r="G4176" s="36" t="s">
        <v>6180</v>
      </c>
      <c r="H4176" s="36" t="str">
        <f t="shared" si="327"/>
        <v>_VCRMS</v>
      </c>
      <c r="I4176" s="36" t="s">
        <v>6181</v>
      </c>
      <c r="J4176" s="36" t="s">
        <v>1033</v>
      </c>
      <c r="K4176" s="36" t="str">
        <f t="shared" si="328"/>
        <v>_OKLHS</v>
      </c>
      <c r="L4176" s="36" t="s">
        <v>1034</v>
      </c>
      <c r="M4176" s="36" t="s">
        <v>1092</v>
      </c>
      <c r="N4176" s="36" t="str">
        <f t="shared" si="329"/>
        <v>_OKPUB</v>
      </c>
      <c r="O4176" s="36" t="s">
        <v>1093</v>
      </c>
      <c r="P4176" s="36" t="s">
        <v>1094</v>
      </c>
      <c r="Q4176" s="36" t="s">
        <v>1095</v>
      </c>
    </row>
    <row r="4177" spans="1:17">
      <c r="A4177" s="36" t="s">
        <v>12245</v>
      </c>
      <c r="B4177" s="36" t="str">
        <f t="shared" si="325"/>
        <v>_25941</v>
      </c>
      <c r="C4177" s="36" t="s">
        <v>1098</v>
      </c>
      <c r="D4177" s="36" t="s">
        <v>5594</v>
      </c>
      <c r="E4177" s="36" t="str">
        <f t="shared" si="326"/>
        <v>_VCRES</v>
      </c>
      <c r="F4177" s="36" t="s">
        <v>5595</v>
      </c>
      <c r="G4177" s="36" t="s">
        <v>6180</v>
      </c>
      <c r="H4177" s="36" t="str">
        <f t="shared" si="327"/>
        <v>_VCRMS</v>
      </c>
      <c r="I4177" s="36" t="s">
        <v>6181</v>
      </c>
      <c r="J4177" s="36" t="s">
        <v>1033</v>
      </c>
      <c r="K4177" s="36" t="str">
        <f t="shared" si="328"/>
        <v>_OKLHS</v>
      </c>
      <c r="L4177" s="36" t="s">
        <v>1034</v>
      </c>
      <c r="M4177" s="36" t="s">
        <v>1092</v>
      </c>
      <c r="N4177" s="36" t="str">
        <f t="shared" si="329"/>
        <v>_OKPUB</v>
      </c>
      <c r="O4177" s="36" t="s">
        <v>1093</v>
      </c>
      <c r="P4177" s="36" t="s">
        <v>1094</v>
      </c>
      <c r="Q4177" s="36" t="s">
        <v>1095</v>
      </c>
    </row>
    <row r="4178" spans="1:17">
      <c r="A4178" s="36" t="s">
        <v>12246</v>
      </c>
      <c r="B4178" s="36" t="str">
        <f t="shared" si="325"/>
        <v>_25827</v>
      </c>
      <c r="C4178" s="36" t="s">
        <v>1103</v>
      </c>
      <c r="D4178" s="36" t="s">
        <v>5594</v>
      </c>
      <c r="E4178" s="36" t="str">
        <f t="shared" si="326"/>
        <v>_VCRES</v>
      </c>
      <c r="F4178" s="36" t="s">
        <v>5595</v>
      </c>
      <c r="G4178" s="36" t="s">
        <v>6180</v>
      </c>
      <c r="H4178" s="36" t="str">
        <f t="shared" si="327"/>
        <v>_VCRMS</v>
      </c>
      <c r="I4178" s="36" t="s">
        <v>6181</v>
      </c>
      <c r="J4178" s="36" t="s">
        <v>1033</v>
      </c>
      <c r="K4178" s="36" t="str">
        <f t="shared" si="328"/>
        <v>_OKLHS</v>
      </c>
      <c r="L4178" s="36" t="s">
        <v>1034</v>
      </c>
      <c r="M4178" s="36" t="s">
        <v>1099</v>
      </c>
      <c r="N4178" s="36" t="str">
        <f t="shared" si="329"/>
        <v>_OKSCH</v>
      </c>
      <c r="O4178" s="36" t="s">
        <v>1100</v>
      </c>
      <c r="P4178" s="36" t="s">
        <v>1101</v>
      </c>
      <c r="Q4178" s="36" t="s">
        <v>1102</v>
      </c>
    </row>
    <row r="4179" spans="1:17">
      <c r="A4179" s="36" t="s">
        <v>12247</v>
      </c>
      <c r="B4179" s="36" t="str">
        <f t="shared" si="325"/>
        <v>_25791</v>
      </c>
      <c r="C4179" s="36" t="s">
        <v>1106</v>
      </c>
      <c r="D4179" s="36" t="s">
        <v>5594</v>
      </c>
      <c r="E4179" s="36" t="str">
        <f t="shared" si="326"/>
        <v>_VCRES</v>
      </c>
      <c r="F4179" s="36" t="s">
        <v>5595</v>
      </c>
      <c r="G4179" s="36" t="s">
        <v>6180</v>
      </c>
      <c r="H4179" s="36" t="str">
        <f t="shared" si="327"/>
        <v>_VCRMS</v>
      </c>
      <c r="I4179" s="36" t="s">
        <v>6181</v>
      </c>
      <c r="J4179" s="36" t="s">
        <v>1033</v>
      </c>
      <c r="K4179" s="36" t="str">
        <f t="shared" si="328"/>
        <v>_OKLHS</v>
      </c>
      <c r="L4179" s="36" t="s">
        <v>1034</v>
      </c>
      <c r="M4179" s="36" t="s">
        <v>1099</v>
      </c>
      <c r="N4179" s="36" t="str">
        <f t="shared" si="329"/>
        <v>_OKSCH</v>
      </c>
      <c r="O4179" s="36" t="s">
        <v>1100</v>
      </c>
      <c r="P4179" s="36" t="s">
        <v>1104</v>
      </c>
      <c r="Q4179" s="36" t="s">
        <v>1105</v>
      </c>
    </row>
    <row r="4180" spans="1:17">
      <c r="A4180" s="36" t="s">
        <v>12248</v>
      </c>
      <c r="B4180" s="36" t="str">
        <f t="shared" si="325"/>
        <v>_25792</v>
      </c>
      <c r="C4180" s="36" t="s">
        <v>12249</v>
      </c>
      <c r="D4180" s="36" t="s">
        <v>5594</v>
      </c>
      <c r="E4180" s="36" t="str">
        <f t="shared" si="326"/>
        <v>_VCRES</v>
      </c>
      <c r="F4180" s="36" t="s">
        <v>5595</v>
      </c>
      <c r="G4180" s="36" t="s">
        <v>6180</v>
      </c>
      <c r="H4180" s="36" t="str">
        <f t="shared" si="327"/>
        <v>_VCRMS</v>
      </c>
      <c r="I4180" s="36" t="s">
        <v>6181</v>
      </c>
      <c r="J4180" s="36" t="s">
        <v>1033</v>
      </c>
      <c r="K4180" s="36" t="str">
        <f t="shared" si="328"/>
        <v>_OKLHS</v>
      </c>
      <c r="L4180" s="36" t="s">
        <v>1034</v>
      </c>
      <c r="M4180" s="36" t="s">
        <v>1099</v>
      </c>
      <c r="N4180" s="36" t="str">
        <f t="shared" si="329"/>
        <v>_OKSCH</v>
      </c>
      <c r="O4180" s="36" t="s">
        <v>1100</v>
      </c>
      <c r="P4180" s="36" t="s">
        <v>1104</v>
      </c>
      <c r="Q4180" s="36" t="s">
        <v>1105</v>
      </c>
    </row>
    <row r="4181" spans="1:17">
      <c r="A4181" s="36" t="s">
        <v>12250</v>
      </c>
      <c r="B4181" s="36" t="str">
        <f t="shared" si="325"/>
        <v>_25878</v>
      </c>
      <c r="C4181" s="36" t="s">
        <v>1107</v>
      </c>
      <c r="D4181" s="36" t="s">
        <v>5594</v>
      </c>
      <c r="E4181" s="36" t="str">
        <f t="shared" si="326"/>
        <v>_VCRES</v>
      </c>
      <c r="F4181" s="36" t="s">
        <v>5595</v>
      </c>
      <c r="G4181" s="36" t="s">
        <v>6180</v>
      </c>
      <c r="H4181" s="36" t="str">
        <f t="shared" si="327"/>
        <v>_VCRMS</v>
      </c>
      <c r="I4181" s="36" t="s">
        <v>6181</v>
      </c>
      <c r="J4181" s="36" t="s">
        <v>1033</v>
      </c>
      <c r="K4181" s="36" t="str">
        <f t="shared" si="328"/>
        <v>_OKLHS</v>
      </c>
      <c r="L4181" s="36" t="s">
        <v>1034</v>
      </c>
      <c r="M4181" s="36" t="s">
        <v>1099</v>
      </c>
      <c r="N4181" s="36" t="str">
        <f t="shared" si="329"/>
        <v>_OKSCH</v>
      </c>
      <c r="O4181" s="36" t="s">
        <v>1100</v>
      </c>
      <c r="P4181" s="36" t="s">
        <v>1104</v>
      </c>
      <c r="Q4181" s="36" t="s">
        <v>1105</v>
      </c>
    </row>
    <row r="4182" spans="1:17">
      <c r="A4182" s="36" t="s">
        <v>12251</v>
      </c>
      <c r="B4182" s="36" t="str">
        <f t="shared" si="325"/>
        <v>_25809</v>
      </c>
      <c r="C4182" s="36" t="s">
        <v>1110</v>
      </c>
      <c r="D4182" s="36" t="s">
        <v>5594</v>
      </c>
      <c r="E4182" s="36" t="str">
        <f t="shared" si="326"/>
        <v>_VCRES</v>
      </c>
      <c r="F4182" s="36" t="s">
        <v>5595</v>
      </c>
      <c r="G4182" s="36" t="s">
        <v>6180</v>
      </c>
      <c r="H4182" s="36" t="str">
        <f t="shared" si="327"/>
        <v>_VCRMS</v>
      </c>
      <c r="I4182" s="36" t="s">
        <v>6181</v>
      </c>
      <c r="J4182" s="36" t="s">
        <v>1033</v>
      </c>
      <c r="K4182" s="36" t="str">
        <f t="shared" si="328"/>
        <v>_OKLHS</v>
      </c>
      <c r="L4182" s="36" t="s">
        <v>1034</v>
      </c>
      <c r="M4182" s="36" t="s">
        <v>1099</v>
      </c>
      <c r="N4182" s="36" t="str">
        <f t="shared" si="329"/>
        <v>_OKSCH</v>
      </c>
      <c r="O4182" s="36" t="s">
        <v>1100</v>
      </c>
      <c r="P4182" s="36" t="s">
        <v>1108</v>
      </c>
      <c r="Q4182" s="36" t="s">
        <v>1109</v>
      </c>
    </row>
    <row r="4183" spans="1:17">
      <c r="A4183" s="36" t="s">
        <v>12252</v>
      </c>
      <c r="B4183" s="36" t="str">
        <f t="shared" si="325"/>
        <v>_25871</v>
      </c>
      <c r="C4183" s="36" t="s">
        <v>1113</v>
      </c>
      <c r="D4183" s="36" t="s">
        <v>5594</v>
      </c>
      <c r="E4183" s="36" t="str">
        <f t="shared" si="326"/>
        <v>_VCRES</v>
      </c>
      <c r="F4183" s="36" t="s">
        <v>5595</v>
      </c>
      <c r="G4183" s="36" t="s">
        <v>6180</v>
      </c>
      <c r="H4183" s="36" t="str">
        <f t="shared" si="327"/>
        <v>_VCRMS</v>
      </c>
      <c r="I4183" s="36" t="s">
        <v>6181</v>
      </c>
      <c r="J4183" s="36" t="s">
        <v>1033</v>
      </c>
      <c r="K4183" s="36" t="str">
        <f t="shared" si="328"/>
        <v>_OKLHS</v>
      </c>
      <c r="L4183" s="36" t="s">
        <v>1034</v>
      </c>
      <c r="M4183" s="36" t="s">
        <v>1099</v>
      </c>
      <c r="N4183" s="36" t="str">
        <f t="shared" si="329"/>
        <v>_OKSCH</v>
      </c>
      <c r="O4183" s="36" t="s">
        <v>1100</v>
      </c>
      <c r="P4183" s="36" t="s">
        <v>1111</v>
      </c>
      <c r="Q4183" s="36" t="s">
        <v>1112</v>
      </c>
    </row>
    <row r="4184" spans="1:17">
      <c r="A4184" s="37" t="s">
        <v>12253</v>
      </c>
      <c r="B4184" s="36" t="str">
        <f t="shared" si="325"/>
        <v>_25873</v>
      </c>
      <c r="C4184" s="37" t="s">
        <v>1114</v>
      </c>
      <c r="D4184" s="37" t="s">
        <v>5594</v>
      </c>
      <c r="E4184" s="36" t="str">
        <f t="shared" si="326"/>
        <v>_VCRES</v>
      </c>
      <c r="F4184" s="37" t="s">
        <v>5595</v>
      </c>
      <c r="G4184" s="37" t="s">
        <v>6180</v>
      </c>
      <c r="H4184" s="36" t="str">
        <f t="shared" si="327"/>
        <v>_VCRMS</v>
      </c>
      <c r="I4184" s="37" t="s">
        <v>6181</v>
      </c>
      <c r="J4184" s="37" t="s">
        <v>1033</v>
      </c>
      <c r="K4184" s="36" t="str">
        <f t="shared" si="328"/>
        <v>_OKLHS</v>
      </c>
      <c r="L4184" s="37" t="s">
        <v>1034</v>
      </c>
      <c r="M4184" s="37" t="s">
        <v>1099</v>
      </c>
      <c r="N4184" s="36" t="str">
        <f t="shared" si="329"/>
        <v>_OKSCH</v>
      </c>
      <c r="O4184" s="37" t="s">
        <v>1100</v>
      </c>
      <c r="P4184" s="37" t="s">
        <v>1111</v>
      </c>
      <c r="Q4184" s="37" t="s">
        <v>1112</v>
      </c>
    </row>
    <row r="4185" spans="1:17">
      <c r="A4185" s="37" t="s">
        <v>12254</v>
      </c>
      <c r="B4185" s="36" t="str">
        <f t="shared" si="325"/>
        <v>_25876</v>
      </c>
      <c r="C4185" s="37" t="s">
        <v>1115</v>
      </c>
      <c r="D4185" s="37" t="s">
        <v>5594</v>
      </c>
      <c r="E4185" s="36" t="str">
        <f t="shared" si="326"/>
        <v>_VCRES</v>
      </c>
      <c r="F4185" s="37" t="s">
        <v>5595</v>
      </c>
      <c r="G4185" s="37" t="s">
        <v>6180</v>
      </c>
      <c r="H4185" s="36" t="str">
        <f t="shared" si="327"/>
        <v>_VCRMS</v>
      </c>
      <c r="I4185" s="37" t="s">
        <v>6181</v>
      </c>
      <c r="J4185" s="37" t="s">
        <v>1033</v>
      </c>
      <c r="K4185" s="36" t="str">
        <f t="shared" si="328"/>
        <v>_OKLHS</v>
      </c>
      <c r="L4185" s="37" t="s">
        <v>1034</v>
      </c>
      <c r="M4185" s="37" t="s">
        <v>1099</v>
      </c>
      <c r="N4185" s="36" t="str">
        <f t="shared" si="329"/>
        <v>_OKSCH</v>
      </c>
      <c r="O4185" s="37" t="s">
        <v>1100</v>
      </c>
      <c r="P4185" s="37" t="s">
        <v>1111</v>
      </c>
      <c r="Q4185" s="37" t="s">
        <v>1112</v>
      </c>
    </row>
    <row r="4186" spans="1:17">
      <c r="A4186" s="37" t="s">
        <v>12255</v>
      </c>
      <c r="B4186" s="36" t="str">
        <f t="shared" si="325"/>
        <v>_32260</v>
      </c>
      <c r="C4186" s="37" t="s">
        <v>6333</v>
      </c>
      <c r="D4186" s="37" t="s">
        <v>5594</v>
      </c>
      <c r="E4186" s="36" t="str">
        <f t="shared" si="326"/>
        <v>_VCRES</v>
      </c>
      <c r="F4186" s="37" t="s">
        <v>5595</v>
      </c>
      <c r="G4186" s="37" t="s">
        <v>6180</v>
      </c>
      <c r="H4186" s="36" t="str">
        <f t="shared" si="327"/>
        <v>_VCRMS</v>
      </c>
      <c r="I4186" s="37" t="s">
        <v>6181</v>
      </c>
      <c r="J4186" s="37" t="s">
        <v>6327</v>
      </c>
      <c r="K4186" s="36" t="str">
        <f t="shared" si="328"/>
        <v>_OXBOR</v>
      </c>
      <c r="L4186" s="37" t="s">
        <v>6328</v>
      </c>
      <c r="M4186" s="37" t="s">
        <v>6329</v>
      </c>
      <c r="N4186" s="36" t="str">
        <f t="shared" si="329"/>
        <v>_OXBO5</v>
      </c>
      <c r="O4186" s="37" t="s">
        <v>6330</v>
      </c>
      <c r="P4186" s="37" t="s">
        <v>6331</v>
      </c>
      <c r="Q4186" s="37" t="s">
        <v>6332</v>
      </c>
    </row>
    <row r="4187" spans="1:17">
      <c r="A4187" s="37" t="s">
        <v>12256</v>
      </c>
      <c r="B4187" s="36" t="str">
        <f t="shared" si="325"/>
        <v>_32261</v>
      </c>
      <c r="C4187" s="37" t="s">
        <v>6334</v>
      </c>
      <c r="D4187" s="37" t="s">
        <v>5594</v>
      </c>
      <c r="E4187" s="36" t="str">
        <f t="shared" si="326"/>
        <v>_VCRES</v>
      </c>
      <c r="F4187" s="37" t="s">
        <v>5595</v>
      </c>
      <c r="G4187" s="37" t="s">
        <v>6180</v>
      </c>
      <c r="H4187" s="36" t="str">
        <f t="shared" si="327"/>
        <v>_VCRMS</v>
      </c>
      <c r="I4187" s="37" t="s">
        <v>6181</v>
      </c>
      <c r="J4187" s="37" t="s">
        <v>6327</v>
      </c>
      <c r="K4187" s="36" t="str">
        <f t="shared" si="328"/>
        <v>_OXBOR</v>
      </c>
      <c r="L4187" s="37" t="s">
        <v>6328</v>
      </c>
      <c r="M4187" s="37" t="s">
        <v>6329</v>
      </c>
      <c r="N4187" s="36" t="str">
        <f t="shared" si="329"/>
        <v>_OXBO5</v>
      </c>
      <c r="O4187" s="37" t="s">
        <v>6330</v>
      </c>
      <c r="P4187" s="37" t="s">
        <v>6331</v>
      </c>
      <c r="Q4187" s="37" t="s">
        <v>6332</v>
      </c>
    </row>
    <row r="4188" spans="1:17">
      <c r="A4188" s="37" t="s">
        <v>12257</v>
      </c>
      <c r="B4188" s="36" t="str">
        <f t="shared" si="325"/>
        <v>_32262</v>
      </c>
      <c r="C4188" s="37" t="s">
        <v>6335</v>
      </c>
      <c r="D4188" s="37" t="s">
        <v>5594</v>
      </c>
      <c r="E4188" s="36" t="str">
        <f t="shared" si="326"/>
        <v>_VCRES</v>
      </c>
      <c r="F4188" s="37" t="s">
        <v>5595</v>
      </c>
      <c r="G4188" s="37" t="s">
        <v>6180</v>
      </c>
      <c r="H4188" s="36" t="str">
        <f t="shared" si="327"/>
        <v>_VCRMS</v>
      </c>
      <c r="I4188" s="37" t="s">
        <v>6181</v>
      </c>
      <c r="J4188" s="37" t="s">
        <v>6327</v>
      </c>
      <c r="K4188" s="36" t="str">
        <f t="shared" si="328"/>
        <v>_OXBOR</v>
      </c>
      <c r="L4188" s="37" t="s">
        <v>6328</v>
      </c>
      <c r="M4188" s="37" t="s">
        <v>6329</v>
      </c>
      <c r="N4188" s="36" t="str">
        <f t="shared" si="329"/>
        <v>_OXBO5</v>
      </c>
      <c r="O4188" s="37" t="s">
        <v>6330</v>
      </c>
      <c r="P4188" s="37" t="s">
        <v>6331</v>
      </c>
      <c r="Q4188" s="37" t="s">
        <v>6332</v>
      </c>
    </row>
    <row r="4189" spans="1:17">
      <c r="A4189" s="37" t="s">
        <v>12258</v>
      </c>
      <c r="B4189" s="36" t="str">
        <f t="shared" si="325"/>
        <v>_32200</v>
      </c>
      <c r="C4189" s="37" t="s">
        <v>6342</v>
      </c>
      <c r="D4189" s="37" t="s">
        <v>5594</v>
      </c>
      <c r="E4189" s="36" t="str">
        <f t="shared" si="326"/>
        <v>_VCRES</v>
      </c>
      <c r="F4189" s="37" t="s">
        <v>5595</v>
      </c>
      <c r="G4189" s="37" t="s">
        <v>6180</v>
      </c>
      <c r="H4189" s="36" t="str">
        <f t="shared" si="327"/>
        <v>_VCRMS</v>
      </c>
      <c r="I4189" s="37" t="s">
        <v>6181</v>
      </c>
      <c r="J4189" s="37" t="s">
        <v>6336</v>
      </c>
      <c r="K4189" s="36" t="str">
        <f t="shared" si="328"/>
        <v>_OZGUM</v>
      </c>
      <c r="L4189" s="37" t="s">
        <v>6337</v>
      </c>
      <c r="M4189" s="37" t="s">
        <v>6338</v>
      </c>
      <c r="N4189" s="36" t="str">
        <f t="shared" si="329"/>
        <v>_OZGU5</v>
      </c>
      <c r="O4189" s="37" t="s">
        <v>6339</v>
      </c>
      <c r="P4189" s="37" t="s">
        <v>6340</v>
      </c>
      <c r="Q4189" s="37" t="s">
        <v>6341</v>
      </c>
    </row>
    <row r="4190" spans="1:17">
      <c r="A4190" s="37" t="s">
        <v>12259</v>
      </c>
      <c r="B4190" s="36" t="str">
        <f t="shared" si="325"/>
        <v>_32201</v>
      </c>
      <c r="C4190" s="37" t="s">
        <v>6343</v>
      </c>
      <c r="D4190" s="37" t="s">
        <v>5594</v>
      </c>
      <c r="E4190" s="36" t="str">
        <f t="shared" si="326"/>
        <v>_VCRES</v>
      </c>
      <c r="F4190" s="37" t="s">
        <v>5595</v>
      </c>
      <c r="G4190" s="37" t="s">
        <v>6180</v>
      </c>
      <c r="H4190" s="36" t="str">
        <f t="shared" si="327"/>
        <v>_VCRMS</v>
      </c>
      <c r="I4190" s="37" t="s">
        <v>6181</v>
      </c>
      <c r="J4190" s="37" t="s">
        <v>6336</v>
      </c>
      <c r="K4190" s="36" t="str">
        <f t="shared" si="328"/>
        <v>_OZGUM</v>
      </c>
      <c r="L4190" s="37" t="s">
        <v>6337</v>
      </c>
      <c r="M4190" s="37" t="s">
        <v>6338</v>
      </c>
      <c r="N4190" s="36" t="str">
        <f t="shared" si="329"/>
        <v>_OZGU5</v>
      </c>
      <c r="O4190" s="37" t="s">
        <v>6339</v>
      </c>
      <c r="P4190" s="37" t="s">
        <v>6340</v>
      </c>
      <c r="Q4190" s="37" t="s">
        <v>6341</v>
      </c>
    </row>
    <row r="4191" spans="1:17">
      <c r="A4191" s="37" t="s">
        <v>12260</v>
      </c>
      <c r="B4191" s="36" t="str">
        <f t="shared" si="325"/>
        <v>_32202</v>
      </c>
      <c r="C4191" s="37" t="s">
        <v>6344</v>
      </c>
      <c r="D4191" s="37" t="s">
        <v>5594</v>
      </c>
      <c r="E4191" s="36" t="str">
        <f t="shared" si="326"/>
        <v>_VCRES</v>
      </c>
      <c r="F4191" s="37" t="s">
        <v>5595</v>
      </c>
      <c r="G4191" s="37" t="s">
        <v>6180</v>
      </c>
      <c r="H4191" s="36" t="str">
        <f t="shared" si="327"/>
        <v>_VCRMS</v>
      </c>
      <c r="I4191" s="37" t="s">
        <v>6181</v>
      </c>
      <c r="J4191" s="37" t="s">
        <v>6336</v>
      </c>
      <c r="K4191" s="36" t="str">
        <f t="shared" si="328"/>
        <v>_OZGUM</v>
      </c>
      <c r="L4191" s="37" t="s">
        <v>6337</v>
      </c>
      <c r="M4191" s="37" t="s">
        <v>6338</v>
      </c>
      <c r="N4191" s="36" t="str">
        <f t="shared" si="329"/>
        <v>_OZGU5</v>
      </c>
      <c r="O4191" s="37" t="s">
        <v>6339</v>
      </c>
      <c r="P4191" s="37" t="s">
        <v>6340</v>
      </c>
      <c r="Q4191" s="37" t="s">
        <v>6341</v>
      </c>
    </row>
    <row r="4192" spans="1:17">
      <c r="A4192" s="37" t="s">
        <v>12261</v>
      </c>
      <c r="B4192" s="36" t="str">
        <f t="shared" si="325"/>
        <v>_32203</v>
      </c>
      <c r="C4192" s="37" t="s">
        <v>6345</v>
      </c>
      <c r="D4192" s="37" t="s">
        <v>5594</v>
      </c>
      <c r="E4192" s="36" t="str">
        <f t="shared" si="326"/>
        <v>_VCRES</v>
      </c>
      <c r="F4192" s="37" t="s">
        <v>5595</v>
      </c>
      <c r="G4192" s="37" t="s">
        <v>6180</v>
      </c>
      <c r="H4192" s="36" t="str">
        <f t="shared" si="327"/>
        <v>_VCRMS</v>
      </c>
      <c r="I4192" s="37" t="s">
        <v>6181</v>
      </c>
      <c r="J4192" s="37" t="s">
        <v>6336</v>
      </c>
      <c r="K4192" s="36" t="str">
        <f t="shared" si="328"/>
        <v>_OZGUM</v>
      </c>
      <c r="L4192" s="37" t="s">
        <v>6337</v>
      </c>
      <c r="M4192" s="37" t="s">
        <v>6338</v>
      </c>
      <c r="N4192" s="36" t="str">
        <f t="shared" si="329"/>
        <v>_OZGU5</v>
      </c>
      <c r="O4192" s="37" t="s">
        <v>6339</v>
      </c>
      <c r="P4192" s="37" t="s">
        <v>6340</v>
      </c>
      <c r="Q4192" s="37" t="s">
        <v>6341</v>
      </c>
    </row>
    <row r="4193" spans="1:17">
      <c r="A4193" s="37" t="s">
        <v>12262</v>
      </c>
      <c r="B4193" s="36" t="str">
        <f t="shared" si="325"/>
        <v>_32204</v>
      </c>
      <c r="C4193" s="37" t="s">
        <v>6346</v>
      </c>
      <c r="D4193" s="37" t="s">
        <v>5594</v>
      </c>
      <c r="E4193" s="36" t="str">
        <f t="shared" si="326"/>
        <v>_VCRES</v>
      </c>
      <c r="F4193" s="37" t="s">
        <v>5595</v>
      </c>
      <c r="G4193" s="37" t="s">
        <v>6180</v>
      </c>
      <c r="H4193" s="36" t="str">
        <f t="shared" si="327"/>
        <v>_VCRMS</v>
      </c>
      <c r="I4193" s="37" t="s">
        <v>6181</v>
      </c>
      <c r="J4193" s="37" t="s">
        <v>6336</v>
      </c>
      <c r="K4193" s="36" t="str">
        <f t="shared" si="328"/>
        <v>_OZGUM</v>
      </c>
      <c r="L4193" s="37" t="s">
        <v>6337</v>
      </c>
      <c r="M4193" s="37" t="s">
        <v>6338</v>
      </c>
      <c r="N4193" s="36" t="str">
        <f t="shared" si="329"/>
        <v>_OZGU5</v>
      </c>
      <c r="O4193" s="37" t="s">
        <v>6339</v>
      </c>
      <c r="P4193" s="37" t="s">
        <v>6340</v>
      </c>
      <c r="Q4193" s="37" t="s">
        <v>6341</v>
      </c>
    </row>
  </sheetData>
  <autoFilter ref="A2:Q419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A27"/>
  <sheetViews>
    <sheetView workbookViewId="0">
      <selection activeCell="A3" sqref="A3"/>
    </sheetView>
  </sheetViews>
  <sheetFormatPr defaultRowHeight="14.5"/>
  <cols>
    <col min="1" max="1" width="43.1796875" customWidth="1"/>
  </cols>
  <sheetData>
    <row r="1" spans="1:1" ht="15.5">
      <c r="A1" s="9" t="s">
        <v>56</v>
      </c>
    </row>
    <row r="3" spans="1:1">
      <c r="A3" s="28" t="s">
        <v>7301</v>
      </c>
    </row>
    <row r="4" spans="1:1">
      <c r="A4" s="8" t="s">
        <v>49</v>
      </c>
    </row>
    <row r="5" spans="1:1">
      <c r="A5" s="10" t="s">
        <v>7302</v>
      </c>
    </row>
    <row r="6" spans="1:1">
      <c r="A6" s="10" t="s">
        <v>7303</v>
      </c>
    </row>
    <row r="7" spans="1:1">
      <c r="A7" s="10" t="s">
        <v>7304</v>
      </c>
    </row>
    <row r="8" spans="1:1">
      <c r="A8" s="10" t="s">
        <v>7305</v>
      </c>
    </row>
    <row r="9" spans="1:1">
      <c r="A9" s="10" t="s">
        <v>7306</v>
      </c>
    </row>
    <row r="10" spans="1:1">
      <c r="A10" s="10" t="s">
        <v>7307</v>
      </c>
    </row>
    <row r="11" spans="1:1">
      <c r="A11" s="8" t="s">
        <v>50</v>
      </c>
    </row>
    <row r="12" spans="1:1">
      <c r="A12" s="8" t="s">
        <v>7308</v>
      </c>
    </row>
    <row r="13" spans="1:1">
      <c r="A13" s="8" t="s">
        <v>7309</v>
      </c>
    </row>
    <row r="14" spans="1:1">
      <c r="A14" s="8" t="s">
        <v>7310</v>
      </c>
    </row>
    <row r="15" spans="1:1">
      <c r="A15" s="8" t="s">
        <v>7311</v>
      </c>
    </row>
    <row r="16" spans="1:1">
      <c r="A16" s="8" t="s">
        <v>7312</v>
      </c>
    </row>
    <row r="17" spans="1:1">
      <c r="A17" s="8" t="s">
        <v>7313</v>
      </c>
    </row>
    <row r="18" spans="1:1">
      <c r="A18" s="8" t="s">
        <v>51</v>
      </c>
    </row>
    <row r="19" spans="1:1">
      <c r="A19" s="10" t="s">
        <v>7314</v>
      </c>
    </row>
    <row r="20" spans="1:1">
      <c r="A20" s="10" t="s">
        <v>7315</v>
      </c>
    </row>
    <row r="21" spans="1:1">
      <c r="A21" s="8" t="s">
        <v>52</v>
      </c>
    </row>
    <row r="22" spans="1:1">
      <c r="A22" s="8" t="s">
        <v>7316</v>
      </c>
    </row>
    <row r="23" spans="1:1">
      <c r="A23" s="8" t="s">
        <v>7317</v>
      </c>
    </row>
    <row r="24" spans="1:1">
      <c r="A24" s="8" t="s">
        <v>53</v>
      </c>
    </row>
    <row r="25" spans="1:1">
      <c r="A25" s="8" t="s">
        <v>54</v>
      </c>
    </row>
    <row r="26" spans="1:1">
      <c r="A26" s="8" t="s">
        <v>55</v>
      </c>
    </row>
    <row r="27" spans="1:1">
      <c r="A27" s="8" t="s">
        <v>46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J44"/>
  <sheetViews>
    <sheetView topLeftCell="A28" workbookViewId="0">
      <selection activeCell="A32" sqref="A32:XFD34"/>
    </sheetView>
  </sheetViews>
  <sheetFormatPr defaultRowHeight="17.25" customHeight="1"/>
  <cols>
    <col min="1" max="1" width="36.81640625" customWidth="1"/>
    <col min="3" max="3" width="21.7265625" customWidth="1"/>
    <col min="10" max="10" width="20.7265625" customWidth="1"/>
  </cols>
  <sheetData>
    <row r="1" spans="1:10" ht="17.25" customHeight="1">
      <c r="A1" t="s">
        <v>12450</v>
      </c>
    </row>
    <row r="3" spans="1:10" ht="17.25" customHeight="1">
      <c r="A3" s="144" t="s">
        <v>12319</v>
      </c>
      <c r="B3" s="145" t="s">
        <v>12441</v>
      </c>
      <c r="C3" s="145" t="s">
        <v>12442</v>
      </c>
      <c r="D3" s="145" t="s">
        <v>7418</v>
      </c>
      <c r="E3" s="145" t="s">
        <v>12466</v>
      </c>
      <c r="F3" s="145" t="s">
        <v>12412</v>
      </c>
      <c r="G3" s="145" t="s">
        <v>7529</v>
      </c>
      <c r="H3" s="145" t="s">
        <v>7530</v>
      </c>
      <c r="I3" s="145" t="s">
        <v>7531</v>
      </c>
      <c r="J3" s="146" t="s">
        <v>12418</v>
      </c>
    </row>
    <row r="4" spans="1:10" ht="17.25" customHeight="1">
      <c r="A4" s="147" t="s">
        <v>12320</v>
      </c>
      <c r="B4" s="148">
        <v>71420</v>
      </c>
      <c r="C4" s="149" t="s">
        <v>12443</v>
      </c>
      <c r="D4" s="150" t="s">
        <v>10345</v>
      </c>
      <c r="E4" s="36" t="str">
        <f>"_"&amp;D4</f>
        <v>_12085</v>
      </c>
      <c r="F4" t="str">
        <f>VLOOKUP(E4,'May 2020 Org. Tree'!B:O,4,FALSE)</f>
        <v>_COLLS</v>
      </c>
      <c r="G4" t="str">
        <f>VLOOKUP(E4,'May 2020 Org. Tree'!B:O,7,FALSE)</f>
        <v>_COL1S</v>
      </c>
      <c r="H4" t="str">
        <f>VLOOKUP(E4,'May 2020 Org. Tree'!B:O,10,FALSE)</f>
        <v>_QALSD</v>
      </c>
      <c r="I4" t="str">
        <f>VLOOKUP(E4,'May 2020 Org. Tree'!B:O,13,FALSE)</f>
        <v>_QADAD</v>
      </c>
      <c r="J4" s="151">
        <v>-223984</v>
      </c>
    </row>
    <row r="5" spans="1:10" ht="17.25" customHeight="1">
      <c r="A5" s="147" t="s">
        <v>12321</v>
      </c>
      <c r="B5" s="148">
        <v>71420</v>
      </c>
      <c r="C5" s="149" t="s">
        <v>12443</v>
      </c>
      <c r="D5" s="150" t="s">
        <v>10371</v>
      </c>
      <c r="E5" s="36" t="str">
        <f t="shared" ref="E5:E44" si="0">"_"&amp;D5</f>
        <v>_12115</v>
      </c>
      <c r="F5" t="str">
        <f>VLOOKUP(E5,'May 2020 Org. Tree'!B:O,4,FALSE)</f>
        <v>_COLLS</v>
      </c>
      <c r="G5" t="str">
        <f>VLOOKUP(E5,'May 2020 Org. Tree'!B:O,7,FALSE)</f>
        <v>_LS1BS</v>
      </c>
      <c r="H5" t="str">
        <f>VLOOKUP(E5,'May 2020 Org. Tree'!B:O,10,FALSE)</f>
        <v>_IDBSD</v>
      </c>
      <c r="I5" t="str">
        <f>VLOOKUP(E5,'May 2020 Org. Tree'!B:O,13,FALSE)</f>
        <v>_IDADM</v>
      </c>
      <c r="J5" s="151">
        <v>-2014397</v>
      </c>
    </row>
    <row r="6" spans="1:10" ht="17.25" customHeight="1">
      <c r="A6" s="147" t="s">
        <v>12322</v>
      </c>
      <c r="B6" s="148">
        <v>71420</v>
      </c>
      <c r="C6" s="149" t="s">
        <v>12443</v>
      </c>
      <c r="D6" s="150" t="s">
        <v>10449</v>
      </c>
      <c r="E6" s="36" t="str">
        <f t="shared" si="0"/>
        <v>_12405</v>
      </c>
      <c r="F6" t="str">
        <f>VLOOKUP(E6,'May 2020 Org. Tree'!B:O,4,FALSE)</f>
        <v>_COLLS</v>
      </c>
      <c r="G6" t="str">
        <f>VLOOKUP(E6,'May 2020 Org. Tree'!B:O,7,FALSE)</f>
        <v>_LS1HU</v>
      </c>
      <c r="H6" t="str">
        <f>VLOOKUP(E6,'May 2020 Org. Tree'!B:O,10,FALSE)</f>
        <v>_HHDNO</v>
      </c>
      <c r="I6" t="str">
        <f>VLOOKUP(E6,'May 2020 Org. Tree'!B:O,13,FALSE)</f>
        <v>_HHADM</v>
      </c>
      <c r="J6" s="151">
        <v>-1140682</v>
      </c>
    </row>
    <row r="7" spans="1:10" ht="17.25" customHeight="1">
      <c r="A7" s="147" t="s">
        <v>12323</v>
      </c>
      <c r="B7" s="148">
        <v>71420</v>
      </c>
      <c r="C7" s="149" t="s">
        <v>12443</v>
      </c>
      <c r="D7" s="150" t="s">
        <v>10574</v>
      </c>
      <c r="E7" s="36" t="str">
        <f t="shared" si="0"/>
        <v>_12965</v>
      </c>
      <c r="F7" t="str">
        <f>VLOOKUP(E7,'May 2020 Org. Tree'!B:O,4,FALSE)</f>
        <v>_COLLS</v>
      </c>
      <c r="G7" t="str">
        <f>VLOOKUP(E7,'May 2020 Org. Tree'!B:O,7,FALSE)</f>
        <v>_LS1PS</v>
      </c>
      <c r="H7" t="str">
        <f>VLOOKUP(E7,'May 2020 Org. Tree'!B:O,10,FALSE)</f>
        <v>_PDPSD</v>
      </c>
      <c r="I7" t="str">
        <f>VLOOKUP(E7,'May 2020 Org. Tree'!B:O,13,FALSE)</f>
        <v>_PDADM</v>
      </c>
      <c r="J7" s="151">
        <v>-1116073</v>
      </c>
    </row>
    <row r="8" spans="1:10" ht="17.25" customHeight="1">
      <c r="A8" s="147" t="s">
        <v>3700</v>
      </c>
      <c r="B8" s="148">
        <v>71420</v>
      </c>
      <c r="C8" s="149" t="s">
        <v>12443</v>
      </c>
      <c r="D8" s="150" t="s">
        <v>10722</v>
      </c>
      <c r="E8" s="36" t="str">
        <f t="shared" si="0"/>
        <v>_13115</v>
      </c>
      <c r="F8" t="str">
        <f>VLOOKUP(E8,'May 2020 Org. Tree'!B:O,4,FALSE)</f>
        <v>_COLLS</v>
      </c>
      <c r="G8" t="str">
        <f>VLOOKUP(E8,'May 2020 Org. Tree'!B:O,7,FALSE)</f>
        <v>_LS1SS</v>
      </c>
      <c r="H8" t="str">
        <f>VLOOKUP(E8,'May 2020 Org. Tree'!B:O,10,FALSE)</f>
        <v>_SSSSD</v>
      </c>
      <c r="I8" t="str">
        <f>VLOOKUP(E8,'May 2020 Org. Tree'!B:O,13,FALSE)</f>
        <v>_SSADM</v>
      </c>
      <c r="J8" s="151">
        <v>-1587709</v>
      </c>
    </row>
    <row r="9" spans="1:10" ht="17.25" customHeight="1">
      <c r="A9" s="147" t="s">
        <v>3969</v>
      </c>
      <c r="B9" s="148">
        <v>71420</v>
      </c>
      <c r="C9" s="149" t="s">
        <v>12443</v>
      </c>
      <c r="D9" s="150" t="s">
        <v>10748</v>
      </c>
      <c r="E9" s="36" t="str">
        <f t="shared" si="0"/>
        <v>_13330</v>
      </c>
      <c r="F9" t="str">
        <f>VLOOKUP(E9,'May 2020 Org. Tree'!B:O,4,FALSE)</f>
        <v>_COLLS</v>
      </c>
      <c r="G9" t="str">
        <f>VLOOKUP(E9,'May 2020 Org. Tree'!B:O,7,FALSE)</f>
        <v>_LS1UI</v>
      </c>
      <c r="H9" t="str">
        <f>VLOOKUP(E9,'May 2020 Org. Tree'!B:O,10,FALSE)</f>
        <v>_QBUDL</v>
      </c>
      <c r="I9" t="str">
        <f>VLOOKUP(E9,'May 2020 Org. Tree'!B:O,13,FALSE)</f>
        <v>_QBADM</v>
      </c>
      <c r="J9" s="151">
        <v>-447184</v>
      </c>
    </row>
    <row r="10" spans="1:10" ht="17.25" customHeight="1">
      <c r="A10" s="147" t="s">
        <v>12324</v>
      </c>
      <c r="B10" s="148">
        <v>71420</v>
      </c>
      <c r="C10" s="149" t="s">
        <v>12443</v>
      </c>
      <c r="D10" s="150" t="s">
        <v>9910</v>
      </c>
      <c r="E10" s="36" t="str">
        <f t="shared" si="0"/>
        <v>_11622</v>
      </c>
      <c r="F10" t="str">
        <f>VLOOKUP(E10,'May 2020 Org. Tree'!B:O,4,FALSE)</f>
        <v>_COLLE</v>
      </c>
      <c r="G10" t="str">
        <f>VLOOKUP(E10,'May 2020 Org. Tree'!B:O,7,FALSE)</f>
        <v>_CENVD</v>
      </c>
      <c r="H10" t="str">
        <f>VLOOKUP(E10,'May 2020 Org. Tree'!B:O,10,FALSE)</f>
        <v>_DACED</v>
      </c>
      <c r="I10" t="str">
        <f>VLOOKUP(E10,'May 2020 Org. Tree'!B:O,13,FALSE)</f>
        <v>_DACE5</v>
      </c>
      <c r="J10" s="151">
        <v>-510849</v>
      </c>
    </row>
    <row r="11" spans="1:10" ht="17.25" customHeight="1">
      <c r="A11" s="147" t="s">
        <v>12325</v>
      </c>
      <c r="B11" s="148">
        <v>71420</v>
      </c>
      <c r="C11" s="149" t="s">
        <v>12443</v>
      </c>
      <c r="D11" s="150" t="s">
        <v>9960</v>
      </c>
      <c r="E11" s="36" t="str">
        <f t="shared" si="0"/>
        <v>_13492</v>
      </c>
      <c r="F11" t="str">
        <f>VLOOKUP(E11,'May 2020 Org. Tree'!B:O,4,FALSE)</f>
        <v>_COLLE</v>
      </c>
      <c r="G11" t="str">
        <f>VLOOKUP(E11,'May 2020 Org. Tree'!B:O,7,FALSE)</f>
        <v>_CO1NR</v>
      </c>
      <c r="H11" t="str">
        <f>VLOOKUP(E11,'May 2020 Org. Tree'!B:O,10,FALSE)</f>
        <v>_MANRD</v>
      </c>
      <c r="I11" t="str">
        <f>VLOOKUP(E11,'May 2020 Org. Tree'!B:O,13,FALSE)</f>
        <v>_MADDF</v>
      </c>
      <c r="J11" s="151">
        <v>-724054</v>
      </c>
    </row>
    <row r="12" spans="1:10" ht="17.25" customHeight="1">
      <c r="A12" s="147" t="s">
        <v>12326</v>
      </c>
      <c r="B12" s="148">
        <v>71420</v>
      </c>
      <c r="C12" s="149" t="s">
        <v>12443</v>
      </c>
      <c r="D12" s="150" t="s">
        <v>10058</v>
      </c>
      <c r="E12" s="36" t="str">
        <f t="shared" si="0"/>
        <v>_10967</v>
      </c>
      <c r="F12" t="str">
        <f>VLOOKUP(E12,'May 2020 Org. Tree'!B:O,4,FALSE)</f>
        <v>_COLLE</v>
      </c>
      <c r="G12" t="str">
        <f>VLOOKUP(E12,'May 2020 Org. Tree'!B:O,7,FALSE)</f>
        <v>_COCHM</v>
      </c>
      <c r="H12" t="str">
        <f>VLOOKUP(E12,'May 2020 Org. Tree'!B:O,10,FALSE)</f>
        <v>_CDCDN</v>
      </c>
      <c r="I12" t="str">
        <f>VLOOKUP(E12,'May 2020 Org. Tree'!B:O,13,FALSE)</f>
        <v>_CDDOF</v>
      </c>
      <c r="J12" s="151">
        <v>-1030347</v>
      </c>
    </row>
    <row r="13" spans="1:10" ht="17.25" customHeight="1">
      <c r="A13" s="147" t="s">
        <v>12327</v>
      </c>
      <c r="B13" s="148">
        <v>71420</v>
      </c>
      <c r="C13" s="149" t="s">
        <v>12443</v>
      </c>
      <c r="D13" s="150" t="s">
        <v>10116</v>
      </c>
      <c r="E13" s="36" t="str">
        <f t="shared" si="0"/>
        <v>_11407</v>
      </c>
      <c r="F13" t="str">
        <f>VLOOKUP(E13,'May 2020 Org. Tree'!B:O,4,FALSE)</f>
        <v>_COLLE</v>
      </c>
      <c r="G13" t="str">
        <f>VLOOKUP(E13,'May 2020 Org. Tree'!B:O,7,FALSE)</f>
        <v>_COENG</v>
      </c>
      <c r="H13" t="str">
        <f>VLOOKUP(E13,'May 2020 Org. Tree'!B:O,10,FALSE)</f>
        <v>_EDDNO</v>
      </c>
      <c r="I13" t="str">
        <f>VLOOKUP(E13,'May 2020 Org. Tree'!B:O,13,FALSE)</f>
        <v>_ED1DO</v>
      </c>
      <c r="J13" s="151">
        <v>-4340205</v>
      </c>
    </row>
    <row r="14" spans="1:10" ht="17.25" customHeight="1">
      <c r="A14" s="147" t="s">
        <v>12328</v>
      </c>
      <c r="B14" s="148">
        <v>71420</v>
      </c>
      <c r="C14" s="149" t="s">
        <v>12443</v>
      </c>
      <c r="D14" s="150" t="s">
        <v>11208</v>
      </c>
      <c r="E14" s="36" t="str">
        <f t="shared" si="0"/>
        <v>_11865</v>
      </c>
      <c r="F14" t="str">
        <f>VLOOKUP(E14,'May 2020 Org. Tree'!B:O,4,FALSE)</f>
        <v>_SCHOL</v>
      </c>
      <c r="G14" t="str">
        <f>VLOOKUP(E14,'May 2020 Org. Tree'!B:O,7,FALSE)</f>
        <v>_BOALT</v>
      </c>
      <c r="H14" t="str">
        <f>VLOOKUP(E14,'May 2020 Org. Tree'!B:O,10,FALSE)</f>
        <v>_CLLAW</v>
      </c>
      <c r="I14" t="str">
        <f>VLOOKUP(E14,'May 2020 Org. Tree'!B:O,13,FALSE)</f>
        <v>_CLADM</v>
      </c>
      <c r="J14" s="151">
        <v>-2440489</v>
      </c>
    </row>
    <row r="15" spans="1:10" ht="17.25" customHeight="1">
      <c r="A15" s="147" t="s">
        <v>12329</v>
      </c>
      <c r="B15" s="148">
        <v>71420</v>
      </c>
      <c r="C15" s="149" t="s">
        <v>12443</v>
      </c>
      <c r="D15" s="150" t="s">
        <v>11356</v>
      </c>
      <c r="E15" s="36" t="str">
        <f t="shared" si="0"/>
        <v>_14112</v>
      </c>
      <c r="F15" t="str">
        <f>VLOOKUP(E15,'May 2020 Org. Tree'!B:O,4,FALSE)</f>
        <v>_SCHOL</v>
      </c>
      <c r="G15" t="str">
        <f>VLOOKUP(E15,'May 2020 Org. Tree'!B:O,7,FALSE)</f>
        <v>_GSCPP</v>
      </c>
      <c r="H15" t="str">
        <f>VLOOKUP(E15,'May 2020 Org. Tree'!B:O,10,FALSE)</f>
        <v>_CJDEN</v>
      </c>
      <c r="I15" t="str">
        <f>VLOOKUP(E15,'May 2020 Org. Tree'!B:O,13,FALSE)</f>
        <v>_CJDE5</v>
      </c>
      <c r="J15" s="151">
        <v>-470949</v>
      </c>
    </row>
    <row r="16" spans="1:10" ht="17.25" customHeight="1">
      <c r="A16" s="147" t="s">
        <v>12330</v>
      </c>
      <c r="B16" s="148">
        <v>71420</v>
      </c>
      <c r="C16" s="149" t="s">
        <v>12443</v>
      </c>
      <c r="D16" s="150" t="s">
        <v>11463</v>
      </c>
      <c r="E16" s="36" t="str">
        <f t="shared" si="0"/>
        <v>_10582</v>
      </c>
      <c r="F16" t="str">
        <f>VLOOKUP(E16,'May 2020 Org. Tree'!B:O,4,FALSE)</f>
        <v>_SCHOL</v>
      </c>
      <c r="G16" t="str">
        <f>VLOOKUP(E16,'May 2020 Org. Tree'!B:O,7,FALSE)</f>
        <v>_HAAS3</v>
      </c>
      <c r="H16" t="str">
        <f>VLOOKUP(E16,'May 2020 Org. Tree'!B:O,10,FALSE)</f>
        <v>_BAHSB</v>
      </c>
      <c r="I16" t="str">
        <f>VLOOKUP(E16,'May 2020 Org. Tree'!B:O,13,FALSE)</f>
        <v>_BASAI</v>
      </c>
      <c r="J16" s="151">
        <v>-3693146</v>
      </c>
    </row>
    <row r="17" spans="1:10" ht="17.25" customHeight="1">
      <c r="A17" s="147" t="s">
        <v>12331</v>
      </c>
      <c r="B17" s="148">
        <v>71420</v>
      </c>
      <c r="C17" s="149" t="s">
        <v>12443</v>
      </c>
      <c r="D17" s="150" t="s">
        <v>11552</v>
      </c>
      <c r="E17" s="36" t="str">
        <f t="shared" si="0"/>
        <v>_13706</v>
      </c>
      <c r="F17" t="str">
        <f>VLOOKUP(E17,'May 2020 Org. Tree'!B:O,4,FALSE)</f>
        <v>_SCHOL</v>
      </c>
      <c r="G17" t="str">
        <f>VLOOKUP(E17,'May 2020 Org. Tree'!B:O,7,FALSE)</f>
        <v>_SC1OP</v>
      </c>
      <c r="H17" t="str">
        <f>VLOOKUP(E17,'May 2020 Org. Tree'!B:O,10,FALSE)</f>
        <v>_BOOPT</v>
      </c>
      <c r="I17" t="str">
        <f>VLOOKUP(E17,'May 2020 Org. Tree'!B:O,13,FALSE)</f>
        <v>_BOOPS</v>
      </c>
      <c r="J17" s="151">
        <v>-341482</v>
      </c>
    </row>
    <row r="18" spans="1:10" ht="17.25" customHeight="1">
      <c r="A18" s="147" t="s">
        <v>12332</v>
      </c>
      <c r="B18" s="148">
        <v>71420</v>
      </c>
      <c r="C18" s="149" t="s">
        <v>12443</v>
      </c>
      <c r="D18" s="150" t="s">
        <v>11681</v>
      </c>
      <c r="E18" s="36" t="str">
        <f t="shared" si="0"/>
        <v>_31261</v>
      </c>
      <c r="F18" t="str">
        <f>VLOOKUP(E18,'May 2020 Org. Tree'!B:O,4,FALSE)</f>
        <v>_SCHOL</v>
      </c>
      <c r="G18" t="str">
        <f>VLOOKUP(E18,'May 2020 Org. Tree'!B:O,7,FALSE)</f>
        <v>_SC1PH</v>
      </c>
      <c r="H18" t="str">
        <f>VLOOKUP(E18,'May 2020 Org. Tree'!B:O,10,FALSE)</f>
        <v>_CQADM</v>
      </c>
      <c r="I18" t="str">
        <f>VLOOKUP(E18,'May 2020 Org. Tree'!B:O,13,FALSE)</f>
        <v>_CQBUS</v>
      </c>
      <c r="J18" s="151">
        <v>-905057</v>
      </c>
    </row>
    <row r="19" spans="1:10" ht="17.25" customHeight="1">
      <c r="A19" s="147" t="s">
        <v>12333</v>
      </c>
      <c r="B19" s="148">
        <v>71420</v>
      </c>
      <c r="C19" s="149" t="s">
        <v>12443</v>
      </c>
      <c r="D19" s="150" t="s">
        <v>11725</v>
      </c>
      <c r="E19" s="36" t="str">
        <f t="shared" si="0"/>
        <v>_11240</v>
      </c>
      <c r="F19" t="str">
        <f>VLOOKUP(E19,'May 2020 Org. Tree'!B:O,4,FALSE)</f>
        <v>_SCHOL</v>
      </c>
      <c r="G19" t="str">
        <f>VLOOKUP(E19,'May 2020 Org. Tree'!B:O,7,FALSE)</f>
        <v>_SCEDU</v>
      </c>
      <c r="H19" t="str">
        <f>VLOOKUP(E19,'May 2020 Org. Tree'!B:O,10,FALSE)</f>
        <v>_EAEDU</v>
      </c>
      <c r="I19" t="str">
        <f>VLOOKUP(E19,'May 2020 Org. Tree'!B:O,13,FALSE)</f>
        <v>_EA1DO</v>
      </c>
      <c r="J19" s="151">
        <v>-333509</v>
      </c>
    </row>
    <row r="20" spans="1:10" ht="17.25" customHeight="1">
      <c r="A20" s="147" t="s">
        <v>12334</v>
      </c>
      <c r="B20" s="148">
        <v>71420</v>
      </c>
      <c r="C20" s="149" t="s">
        <v>12443</v>
      </c>
      <c r="D20" s="150" t="s">
        <v>11753</v>
      </c>
      <c r="E20" s="36" t="str">
        <f t="shared" si="0"/>
        <v>_14157</v>
      </c>
      <c r="F20" t="str">
        <f>VLOOKUP(E20,'May 2020 Org. Tree'!B:O,4,FALSE)</f>
        <v>_SCHOL</v>
      </c>
      <c r="G20" t="str">
        <f>VLOOKUP(E20,'May 2020 Org. Tree'!B:O,7,FALSE)</f>
        <v>_SCHSW</v>
      </c>
      <c r="H20" t="str">
        <f>VLOOKUP(E20,'May 2020 Org. Tree'!B:O,10,FALSE)</f>
        <v>_CSDEP</v>
      </c>
      <c r="I20" t="str">
        <f>VLOOKUP(E20,'May 2020 Org. Tree'!B:O,13,FALSE)</f>
        <v>_CSDNS</v>
      </c>
      <c r="J20" s="151">
        <v>-256024</v>
      </c>
    </row>
    <row r="21" spans="1:10" ht="17.25" customHeight="1">
      <c r="A21" s="147" t="s">
        <v>12335</v>
      </c>
      <c r="B21" s="148">
        <v>71420</v>
      </c>
      <c r="C21" s="149" t="s">
        <v>12443</v>
      </c>
      <c r="D21" s="150" t="s">
        <v>11778</v>
      </c>
      <c r="E21" s="36" t="str">
        <f t="shared" si="0"/>
        <v>_11780</v>
      </c>
      <c r="F21" t="str">
        <f>VLOOKUP(E21,'May 2020 Org. Tree'!B:O,4,FALSE)</f>
        <v>_SCHOL</v>
      </c>
      <c r="G21" t="str">
        <f>VLOOKUP(E21,'May 2020 Org. Tree'!B:O,7,FALSE)</f>
        <v>_SCJOU</v>
      </c>
      <c r="H21" t="str">
        <f>VLOOKUP(E21,'May 2020 Org. Tree'!B:O,10,FALSE)</f>
        <v>_DJOUR</v>
      </c>
      <c r="I21" t="str">
        <f>VLOOKUP(E21,'May 2020 Org. Tree'!B:O,13,FALSE)</f>
        <v>_DJOU5</v>
      </c>
      <c r="J21" s="151">
        <v>-202176</v>
      </c>
    </row>
    <row r="22" spans="1:10" ht="17.25" customHeight="1">
      <c r="A22" s="147" t="s">
        <v>12336</v>
      </c>
      <c r="B22" s="148">
        <v>71420</v>
      </c>
      <c r="C22" s="149" t="s">
        <v>12443</v>
      </c>
      <c r="D22" s="150" t="s">
        <v>11814</v>
      </c>
      <c r="E22" s="36" t="str">
        <f t="shared" si="0"/>
        <v>_14200</v>
      </c>
      <c r="F22" t="str">
        <f>VLOOKUP(E22,'May 2020 Org. Tree'!B:O,4,FALSE)</f>
        <v>_SCHOL</v>
      </c>
      <c r="G22" t="str">
        <f>VLOOKUP(E22,'May 2020 Org. Tree'!B:O,7,FALSE)</f>
        <v>_SCSIM</v>
      </c>
      <c r="H22" t="str">
        <f>VLOOKUP(E22,'May 2020 Org. Tree'!B:O,10,FALSE)</f>
        <v>_MMIMS</v>
      </c>
      <c r="I22" t="str">
        <f>VLOOKUP(E22,'May 2020 Org. Tree'!B:O,13,FALSE)</f>
        <v>_MMOPS</v>
      </c>
      <c r="J22" s="151">
        <v>-408652</v>
      </c>
    </row>
    <row r="23" spans="1:10" ht="17.25" customHeight="1">
      <c r="A23" s="147" t="s">
        <v>12337</v>
      </c>
      <c r="B23" s="148">
        <v>71420</v>
      </c>
      <c r="C23" s="149" t="s">
        <v>12443</v>
      </c>
      <c r="D23" s="150" t="s">
        <v>10941</v>
      </c>
      <c r="E23" s="36" t="str">
        <f t="shared" si="0"/>
        <v>_15787</v>
      </c>
      <c r="F23" t="str">
        <f>VLOOKUP(E23,'May 2020 Org. Tree'!B:O,4,FALSE)</f>
        <v>_OACAD</v>
      </c>
      <c r="G23" t="str">
        <f>VLOOKUP(E23,'May 2020 Org. Tree'!B:O,7,FALSE)</f>
        <v>_UCLIB</v>
      </c>
      <c r="H23" t="str">
        <f>VLOOKUP(E23,'May 2020 Org. Tree'!B:O,10,FALSE)</f>
        <v>_KPADM</v>
      </c>
      <c r="I23" t="str">
        <f>VLOOKUP(E23,'May 2020 Org. Tree'!B:O,13,FALSE)</f>
        <v>_KPLIA</v>
      </c>
      <c r="J23" s="151">
        <v>-2189103</v>
      </c>
    </row>
    <row r="24" spans="1:10" ht="17.25" customHeight="1">
      <c r="A24" s="147" t="s">
        <v>12338</v>
      </c>
      <c r="B24" s="148">
        <v>71420</v>
      </c>
      <c r="C24" s="149" t="s">
        <v>12443</v>
      </c>
      <c r="D24" s="150" t="s">
        <v>10776</v>
      </c>
      <c r="E24" s="36" t="str">
        <f t="shared" si="0"/>
        <v>_10160</v>
      </c>
      <c r="F24" t="str">
        <f>VLOOKUP(E24,'May 2020 Org. Tree'!B:O,4,FALSE)</f>
        <v>_OACAD</v>
      </c>
      <c r="G24" t="str">
        <f>VLOOKUP(E24,'May 2020 Org. Tree'!B:O,7,FALSE)</f>
        <v>_ACADS</v>
      </c>
      <c r="H24" t="str">
        <f>VLOOKUP(E24,'May 2020 Org. Tree'!B:O,10,FALSE)</f>
        <v>_KGACS</v>
      </c>
      <c r="I24" t="str">
        <f>VLOOKUP(E24,'May 2020 Org. Tree'!B:O,13,FALSE)</f>
        <v>_KGAC5</v>
      </c>
      <c r="J24" s="151">
        <v>-61071</v>
      </c>
    </row>
    <row r="25" spans="1:10" ht="17.25" customHeight="1">
      <c r="A25" s="147" t="s">
        <v>12339</v>
      </c>
      <c r="B25" s="148">
        <v>71420</v>
      </c>
      <c r="C25" s="149" t="s">
        <v>12443</v>
      </c>
      <c r="D25" s="150" t="s">
        <v>10815</v>
      </c>
      <c r="E25" s="36" t="str">
        <f t="shared" si="0"/>
        <v>_10135</v>
      </c>
      <c r="F25" t="str">
        <f>VLOOKUP(E25,'May 2020 Org. Tree'!B:O,4,FALSE)</f>
        <v>_OACAD</v>
      </c>
      <c r="G25" t="str">
        <f>VLOOKUP(E25,'May 2020 Org. Tree'!B:O,7,FALSE)</f>
        <v>_EVCP3</v>
      </c>
      <c r="H25" t="str">
        <f>VLOOKUP(E25,'May 2020 Org. Tree'!B:O,10,FALSE)</f>
        <v>_KAEVC</v>
      </c>
      <c r="I25" t="str">
        <f>VLOOKUP(E25,'May 2020 Org. Tree'!B:O,13,FALSE)</f>
        <v>_KAEV5</v>
      </c>
      <c r="J25" s="151">
        <v>-116549</v>
      </c>
    </row>
    <row r="26" spans="1:10" ht="17.25" customHeight="1">
      <c r="A26" s="147" t="s">
        <v>12340</v>
      </c>
      <c r="B26" s="148">
        <v>71420</v>
      </c>
      <c r="C26" s="149" t="s">
        <v>12443</v>
      </c>
      <c r="D26" s="150" t="s">
        <v>10818</v>
      </c>
      <c r="E26" s="36" t="str">
        <f t="shared" si="0"/>
        <v>_15250</v>
      </c>
      <c r="F26" t="str">
        <f>VLOOKUP(E26,'May 2020 Org. Tree'!B:O,4,FALSE)</f>
        <v>_OACAD</v>
      </c>
      <c r="G26" t="str">
        <f>VLOOKUP(E26,'May 2020 Org. Tree'!B:O,7,FALSE)</f>
        <v>_OT1VP</v>
      </c>
      <c r="H26" t="str">
        <f>VLOOKUP(E26,'May 2020 Org. Tree'!B:O,10,FALSE)</f>
        <v>_EOVPI</v>
      </c>
      <c r="I26" t="str">
        <f>VLOOKUP(E26,'May 2020 Org. Tree'!B:O,13,FALSE)</f>
        <v>_EOVP5</v>
      </c>
      <c r="J26" s="151">
        <v>-199145</v>
      </c>
    </row>
    <row r="27" spans="1:10" ht="17.25" customHeight="1">
      <c r="A27" s="147" t="s">
        <v>12341</v>
      </c>
      <c r="B27" s="148">
        <v>71420</v>
      </c>
      <c r="C27" s="149" t="s">
        <v>12443</v>
      </c>
      <c r="D27" s="150" t="s">
        <v>10837</v>
      </c>
      <c r="E27" s="36" t="str">
        <f t="shared" si="0"/>
        <v>_30746</v>
      </c>
      <c r="F27" t="str">
        <f>VLOOKUP(E27,'May 2020 Org. Tree'!B:O,4,FALSE)</f>
        <v>_OACAD</v>
      </c>
      <c r="G27" t="str">
        <f>VLOOKUP(E27,'May 2020 Org. Tree'!B:O,7,FALSE)</f>
        <v>_SAFP3</v>
      </c>
      <c r="H27" t="str">
        <f>VLOOKUP(E27,'May 2020 Org. Tree'!B:O,10,FALSE)</f>
        <v>_BKSAF</v>
      </c>
      <c r="I27" t="str">
        <f>VLOOKUP(E27,'May 2020 Org. Tree'!B:O,13,FALSE)</f>
        <v>_BKSAO</v>
      </c>
      <c r="J27" s="151">
        <v>-82173</v>
      </c>
    </row>
    <row r="28" spans="1:10" ht="17.25" customHeight="1">
      <c r="A28" s="147" t="s">
        <v>12444</v>
      </c>
      <c r="B28" s="148">
        <v>71420</v>
      </c>
      <c r="C28" s="149" t="s">
        <v>12443</v>
      </c>
      <c r="D28" s="150" t="s">
        <v>10848</v>
      </c>
      <c r="E28" s="36" t="str">
        <f t="shared" si="0"/>
        <v>_15356</v>
      </c>
      <c r="F28" t="str">
        <f>VLOOKUP(E28,'May 2020 Org. Tree'!B:O,4,FALSE)</f>
        <v>_OACAD</v>
      </c>
      <c r="G28" t="str">
        <f>VLOOKUP(E28,'May 2020 Org. Tree'!B:O,7,FALSE)</f>
        <v>_SSALL</v>
      </c>
      <c r="H28" t="str">
        <f>VLOOKUP(E28,'May 2020 Org. Tree'!B:O,10,FALSE)</f>
        <v>_EWSUM</v>
      </c>
      <c r="I28" t="str">
        <f>VLOOKUP(E28,'May 2020 Org. Tree'!B:O,13,FALSE)</f>
        <v>_EWADM</v>
      </c>
      <c r="J28" s="151">
        <v>-568400</v>
      </c>
    </row>
    <row r="29" spans="1:10" ht="17.25" customHeight="1">
      <c r="A29" s="147" t="s">
        <v>12445</v>
      </c>
      <c r="B29" s="148">
        <v>71420</v>
      </c>
      <c r="C29" s="149" t="s">
        <v>12443</v>
      </c>
      <c r="D29" s="150" t="s">
        <v>11061</v>
      </c>
      <c r="E29" s="36" t="str">
        <f t="shared" si="0"/>
        <v>_29857</v>
      </c>
      <c r="F29" t="str">
        <f>VLOOKUP(E29,'May 2020 Org. Tree'!B:O,4,FALSE)</f>
        <v>_OACAD</v>
      </c>
      <c r="G29" t="str">
        <f>VLOOKUP(E29,'May 2020 Org. Tree'!B:O,7,FALSE)</f>
        <v>_UNEX3</v>
      </c>
      <c r="H29" t="str">
        <f>VLOOKUP(E29,'May 2020 Org. Tree'!B:O,10,FALSE)</f>
        <v>_EXADM</v>
      </c>
      <c r="I29" t="str">
        <f>VLOOKUP(E29,'May 2020 Org. Tree'!B:O,13,FALSE)</f>
        <v>_EXDOG</v>
      </c>
      <c r="J29" s="151">
        <v>-1625628</v>
      </c>
    </row>
    <row r="30" spans="1:10" ht="17.25" customHeight="1">
      <c r="A30" s="147" t="s">
        <v>12342</v>
      </c>
      <c r="B30" s="148">
        <v>71420</v>
      </c>
      <c r="C30" s="149" t="s">
        <v>12443</v>
      </c>
      <c r="D30" s="150" t="s">
        <v>11128</v>
      </c>
      <c r="E30" s="36" t="str">
        <f t="shared" si="0"/>
        <v>_30740</v>
      </c>
      <c r="F30" t="str">
        <f>VLOOKUP(E30,'May 2020 Org. Tree'!B:O,4,FALSE)</f>
        <v>_OACAD</v>
      </c>
      <c r="G30" t="str">
        <f>VLOOKUP(E30,'May 2020 Org. Tree'!B:O,7,FALSE)</f>
        <v>_VPAPF</v>
      </c>
      <c r="H30" t="str">
        <f>VLOOKUP(E30,'May 2020 Org. Tree'!B:O,10,FALSE)</f>
        <v>_ENAPF</v>
      </c>
      <c r="I30" t="str">
        <f>VLOOKUP(E30,'May 2020 Org. Tree'!B:O,13,FALSE)</f>
        <v>_ENAPO</v>
      </c>
      <c r="J30" s="151">
        <v>-891460</v>
      </c>
    </row>
    <row r="31" spans="1:10" ht="17.25" customHeight="1">
      <c r="A31" s="147" t="s">
        <v>12343</v>
      </c>
      <c r="B31" s="148">
        <v>71420</v>
      </c>
      <c r="C31" s="149" t="s">
        <v>12443</v>
      </c>
      <c r="D31" s="150" t="s">
        <v>11180</v>
      </c>
      <c r="E31" s="36" t="str">
        <f t="shared" si="0"/>
        <v>_25965</v>
      </c>
      <c r="F31" t="str">
        <f>VLOOKUP(E31,'May 2020 Org. Tree'!B:O,4,FALSE)</f>
        <v>_OACAD</v>
      </c>
      <c r="G31" t="str">
        <f>VLOOKUP(E31,'May 2020 Org. Tree'!B:O,7,FALSE)</f>
        <v>_VR1GD</v>
      </c>
      <c r="H31" t="str">
        <f>VLOOKUP(E31,'May 2020 Org. Tree'!B:O,10,FALSE)</f>
        <v>_OLGDD</v>
      </c>
      <c r="I31" t="str">
        <f>VLOOKUP(E31,'May 2020 Org. Tree'!B:O,13,FALSE)</f>
        <v>_OLDNS</v>
      </c>
      <c r="J31" s="151">
        <v>-460709</v>
      </c>
    </row>
    <row r="32" spans="1:10" s="67" customFormat="1" ht="17.25" customHeight="1">
      <c r="A32" s="147" t="s">
        <v>12344</v>
      </c>
      <c r="B32" s="148">
        <v>71420</v>
      </c>
      <c r="C32" s="149" t="s">
        <v>12443</v>
      </c>
      <c r="D32" s="150" t="s">
        <v>12122</v>
      </c>
      <c r="E32" s="242" t="str">
        <f t="shared" si="0"/>
        <v>_31228</v>
      </c>
      <c r="F32" s="67" t="str">
        <f>VLOOKUP(E32,'May 2020 Org. Tree'!B:O,4,FALSE)</f>
        <v>_VCRES</v>
      </c>
      <c r="G32" s="67" t="str">
        <f>VLOOKUP(E32,'May 2020 Org. Tree'!B:O,7,FALSE)</f>
        <v>_VCRAU</v>
      </c>
      <c r="H32" s="67" t="str">
        <f>VLOOKUP(E32,'May 2020 Org. Tree'!B:O,10,FALSE)</f>
        <v>_OAVCR</v>
      </c>
      <c r="I32" s="67" t="str">
        <f>VLOOKUP(E32,'May 2020 Org. Tree'!B:O,13,FALSE)</f>
        <v>_OAVCC</v>
      </c>
      <c r="J32" s="151">
        <v>-2061418</v>
      </c>
    </row>
    <row r="33" spans="1:10" s="67" customFormat="1" ht="17.25" customHeight="1">
      <c r="A33" s="147" t="s">
        <v>12345</v>
      </c>
      <c r="B33" s="148">
        <v>71420</v>
      </c>
      <c r="C33" s="149" t="s">
        <v>12443</v>
      </c>
      <c r="D33" s="150" t="s">
        <v>12122</v>
      </c>
      <c r="E33" s="242" t="str">
        <f t="shared" si="0"/>
        <v>_31228</v>
      </c>
      <c r="F33" s="67" t="str">
        <f>VLOOKUP(E33,'May 2020 Org. Tree'!B:O,4,FALSE)</f>
        <v>_VCRES</v>
      </c>
      <c r="G33" s="67" t="str">
        <f>VLOOKUP(E33,'May 2020 Org. Tree'!B:O,7,FALSE)</f>
        <v>_VCRAU</v>
      </c>
      <c r="H33" s="67" t="str">
        <f>VLOOKUP(E33,'May 2020 Org. Tree'!B:O,10,FALSE)</f>
        <v>_OAVCR</v>
      </c>
      <c r="I33" s="67" t="str">
        <f>VLOOKUP(E33,'May 2020 Org. Tree'!B:O,13,FALSE)</f>
        <v>_OAVCC</v>
      </c>
      <c r="J33" s="151">
        <v>-1641870</v>
      </c>
    </row>
    <row r="34" spans="1:10" s="67" customFormat="1" ht="17.25" customHeight="1">
      <c r="A34" s="147" t="s">
        <v>12346</v>
      </c>
      <c r="B34" s="148">
        <v>71420</v>
      </c>
      <c r="C34" s="149" t="s">
        <v>12443</v>
      </c>
      <c r="D34" s="150" t="s">
        <v>12122</v>
      </c>
      <c r="E34" s="242" t="str">
        <f t="shared" si="0"/>
        <v>_31228</v>
      </c>
      <c r="F34" s="67" t="str">
        <f>VLOOKUP(E34,'May 2020 Org. Tree'!B:O,4,FALSE)</f>
        <v>_VCRES</v>
      </c>
      <c r="G34" s="67" t="str">
        <f>VLOOKUP(E34,'May 2020 Org. Tree'!B:O,7,FALSE)</f>
        <v>_VCRAU</v>
      </c>
      <c r="H34" s="67" t="str">
        <f>VLOOKUP(E34,'May 2020 Org. Tree'!B:O,10,FALSE)</f>
        <v>_OAVCR</v>
      </c>
      <c r="I34" s="67" t="str">
        <f>VLOOKUP(E34,'May 2020 Org. Tree'!B:O,13,FALSE)</f>
        <v>_OAVCC</v>
      </c>
      <c r="J34" s="151">
        <v>-1028219</v>
      </c>
    </row>
    <row r="35" spans="1:10" ht="17.25" customHeight="1">
      <c r="A35" s="147" t="s">
        <v>12446</v>
      </c>
      <c r="B35" s="148">
        <v>71420</v>
      </c>
      <c r="C35" s="149" t="s">
        <v>12443</v>
      </c>
      <c r="D35" s="150" t="s">
        <v>7535</v>
      </c>
      <c r="E35" s="36" t="str">
        <f t="shared" si="0"/>
        <v>_22105</v>
      </c>
      <c r="F35" t="str">
        <f>VLOOKUP(E35,'May 2020 Org. Tree'!B:O,4,FALSE)</f>
        <v>_CAMSU</v>
      </c>
      <c r="G35" t="str">
        <f>VLOOKUP(E35,'May 2020 Org. Tree'!B:O,7,FALSE)</f>
        <v>_ATHLE</v>
      </c>
      <c r="H35" t="str">
        <f>VLOOKUP(E35,'May 2020 Org. Tree'!B:O,10,FALSE)</f>
        <v>_FNATH</v>
      </c>
      <c r="I35" t="str">
        <f>VLOOKUP(E35,'May 2020 Org. Tree'!B:O,13,FALSE)</f>
        <v>_FNADM</v>
      </c>
      <c r="J35" s="151">
        <v>-3641786</v>
      </c>
    </row>
    <row r="36" spans="1:10" ht="17.25" customHeight="1">
      <c r="A36" s="147" t="s">
        <v>12447</v>
      </c>
      <c r="B36" s="148">
        <v>71420</v>
      </c>
      <c r="C36" s="149" t="s">
        <v>12443</v>
      </c>
      <c r="D36" s="150" t="s">
        <v>7670</v>
      </c>
      <c r="E36" s="36" t="str">
        <f t="shared" si="0"/>
        <v>_15678</v>
      </c>
      <c r="F36" t="str">
        <f>VLOOKUP(E36,'May 2020 Org. Tree'!B:O,4,FALSE)</f>
        <v>_CAMSU</v>
      </c>
      <c r="G36" t="str">
        <f>VLOOKUP(E36,'May 2020 Org. Tree'!B:O,7,FALSE)</f>
        <v>_CALPF</v>
      </c>
      <c r="H36" t="str">
        <f>VLOOKUP(E36,'May 2020 Org. Tree'!B:O,10,FALSE)</f>
        <v>_KKCAP</v>
      </c>
      <c r="I36" t="str">
        <f>VLOOKUP(E36,'May 2020 Org. Tree'!B:O,13,FALSE)</f>
        <v>_KKOTH</v>
      </c>
      <c r="J36" s="151">
        <v>-663503</v>
      </c>
    </row>
    <row r="37" spans="1:10" ht="17.25" customHeight="1">
      <c r="A37" s="147" t="s">
        <v>12347</v>
      </c>
      <c r="B37" s="148">
        <v>71420</v>
      </c>
      <c r="C37" s="149" t="s">
        <v>12443</v>
      </c>
      <c r="D37" s="150" t="s">
        <v>7704</v>
      </c>
      <c r="E37" s="36" t="str">
        <f t="shared" si="0"/>
        <v>_10002</v>
      </c>
      <c r="F37" t="str">
        <f>VLOOKUP(E37,'May 2020 Org. Tree'!B:O,4,FALSE)</f>
        <v>_CAMSU</v>
      </c>
      <c r="G37" t="str">
        <f>VLOOKUP(E37,'May 2020 Org. Tree'!B:O,7,FALSE)</f>
        <v>_CHANL</v>
      </c>
      <c r="H37" t="str">
        <f>VLOOKUP(E37,'May 2020 Org. Tree'!B:O,10,FALSE)</f>
        <v>_AACHN</v>
      </c>
      <c r="I37" t="str">
        <f>VLOOKUP(E37,'May 2020 Org. Tree'!B:O,13,FALSE)</f>
        <v>_AACHO</v>
      </c>
      <c r="J37" s="151">
        <v>-904322</v>
      </c>
    </row>
    <row r="38" spans="1:10" ht="17.25" customHeight="1">
      <c r="A38" s="147" t="s">
        <v>12448</v>
      </c>
      <c r="B38" s="148">
        <v>71420</v>
      </c>
      <c r="C38" s="149" t="s">
        <v>12443</v>
      </c>
      <c r="D38" s="150" t="s">
        <v>7737</v>
      </c>
      <c r="E38" s="36" t="str">
        <f t="shared" si="0"/>
        <v>_25327</v>
      </c>
      <c r="F38" t="str">
        <f>VLOOKUP(E38,'May 2020 Org. Tree'!B:O,4,FALSE)</f>
        <v>_CAMSU</v>
      </c>
      <c r="G38" t="str">
        <f>VLOOKUP(E38,'May 2020 Org. Tree'!B:O,7,FALSE)</f>
        <v>_MU1FA</v>
      </c>
      <c r="H38" t="str">
        <f>VLOOKUP(E38,'May 2020 Org. Tree'!B:O,10,FALSE)</f>
        <v>_KNBAM</v>
      </c>
      <c r="I38" t="str">
        <f>VLOOKUP(E38,'May 2020 Org. Tree'!B:O,13,FALSE)</f>
        <v>_KNADM</v>
      </c>
      <c r="J38" s="151">
        <v>-357071</v>
      </c>
    </row>
    <row r="39" spans="1:10" ht="17.25" customHeight="1">
      <c r="A39" s="147" t="s">
        <v>12348</v>
      </c>
      <c r="B39" s="148">
        <v>71420</v>
      </c>
      <c r="C39" s="149" t="s">
        <v>12443</v>
      </c>
      <c r="D39" s="150" t="s">
        <v>7777</v>
      </c>
      <c r="E39" s="36" t="str">
        <f t="shared" si="0"/>
        <v>_17630</v>
      </c>
      <c r="F39" t="str">
        <f>VLOOKUP(E39,'May 2020 Org. Tree'!B:O,4,FALSE)</f>
        <v>_CAMSU</v>
      </c>
      <c r="G39" t="str">
        <f>VLOOKUP(E39,'May 2020 Org. Tree'!B:O,7,FALSE)</f>
        <v>_UCRLO</v>
      </c>
      <c r="H39" t="str">
        <f>VLOOKUP(E39,'May 2020 Org. Tree'!B:O,10,FALSE)</f>
        <v>_AIDVO</v>
      </c>
      <c r="I39" t="str">
        <f>VLOOKUP(E39,'May 2020 Org. Tree'!B:O,13,FALSE)</f>
        <v>_AIDBA</v>
      </c>
      <c r="J39" s="151">
        <v>-2657928</v>
      </c>
    </row>
    <row r="40" spans="1:10" ht="17.25" customHeight="1">
      <c r="A40" s="147" t="s">
        <v>12449</v>
      </c>
      <c r="B40" s="148">
        <v>71420</v>
      </c>
      <c r="C40" s="149" t="s">
        <v>12443</v>
      </c>
      <c r="D40" s="150" t="s">
        <v>8022</v>
      </c>
      <c r="E40" s="36" t="str">
        <f t="shared" si="0"/>
        <v>_23151</v>
      </c>
      <c r="F40" t="str">
        <f>VLOOKUP(E40,'May 2020 Org. Tree'!B:O,4,FALSE)</f>
        <v>_CAMSU</v>
      </c>
      <c r="G40" t="str">
        <f>VLOOKUP(E40,'May 2020 Org. Tree'!B:O,7,FALSE)</f>
        <v>_VCBAS</v>
      </c>
      <c r="H40" t="str">
        <f>VLOOKUP(E40,'May 2020 Org. Tree'!B:O,10,FALSE)</f>
        <v>_VCAFO</v>
      </c>
      <c r="I40" t="str">
        <f>VLOOKUP(E40,'May 2020 Org. Tree'!B:O,13,FALSE)</f>
        <v>_FAVCO</v>
      </c>
      <c r="J40" s="151">
        <v>-11823528</v>
      </c>
    </row>
    <row r="41" spans="1:10" ht="17.25" customHeight="1">
      <c r="A41" s="147" t="s">
        <v>12349</v>
      </c>
      <c r="B41" s="148">
        <v>71420</v>
      </c>
      <c r="C41" s="149" t="s">
        <v>12443</v>
      </c>
      <c r="D41" s="150" t="s">
        <v>8199</v>
      </c>
      <c r="E41" s="36" t="str">
        <f t="shared" si="0"/>
        <v>_31722</v>
      </c>
      <c r="F41" t="str">
        <f>VLOOKUP(E41,'May 2020 Org. Tree'!B:O,4,FALSE)</f>
        <v>_CAMSU</v>
      </c>
      <c r="G41" t="str">
        <f>VLOOKUP(E41,'May 2020 Org. Tree'!B:O,7,FALSE)</f>
        <v>_VCEI3</v>
      </c>
      <c r="H41" t="str">
        <f>VLOOKUP(E41,'May 2020 Org. Tree'!B:O,10,FALSE)</f>
        <v>_BBEQI</v>
      </c>
      <c r="I41" t="str">
        <f>VLOOKUP(E41,'May 2020 Org. Tree'!B:O,13,FALSE)</f>
        <v>_BBEQ5</v>
      </c>
      <c r="J41" s="151">
        <v>-998827</v>
      </c>
    </row>
    <row r="42" spans="1:10" ht="17.25" customHeight="1">
      <c r="A42" s="147" t="s">
        <v>12350</v>
      </c>
      <c r="B42" s="148">
        <v>71420</v>
      </c>
      <c r="C42" s="149" t="s">
        <v>12443</v>
      </c>
      <c r="D42" s="150" t="s">
        <v>8315</v>
      </c>
      <c r="E42" s="36" t="str">
        <f t="shared" si="0"/>
        <v>_31651</v>
      </c>
      <c r="F42" t="str">
        <f>VLOOKUP(E42,'May 2020 Org. Tree'!B:O,4,FALSE)</f>
        <v>_CAMSU</v>
      </c>
      <c r="G42" t="str">
        <f>VLOOKUP(E42,'May 2020 Org. Tree'!B:O,7,FALSE)</f>
        <v>_VCFIN</v>
      </c>
      <c r="H42" t="str">
        <f>VLOOKUP(E42,'May 2020 Org. Tree'!B:O,10,FALSE)</f>
        <v>_ABCFI</v>
      </c>
      <c r="I42" t="str">
        <f>VLOOKUP(E42,'May 2020 Org. Tree'!B:O,13,FALSE)</f>
        <v>_ABCF5</v>
      </c>
      <c r="J42" s="151">
        <v>-1228472</v>
      </c>
    </row>
    <row r="43" spans="1:10" ht="17.25" customHeight="1">
      <c r="A43" s="147" t="s">
        <v>1032</v>
      </c>
      <c r="B43" s="148">
        <v>71420</v>
      </c>
      <c r="C43" s="149" t="s">
        <v>12443</v>
      </c>
      <c r="D43" s="150" t="s">
        <v>8446</v>
      </c>
      <c r="E43" s="36" t="str">
        <f t="shared" si="0"/>
        <v>_19515</v>
      </c>
      <c r="F43" t="str">
        <f>VLOOKUP(E43,'May 2020 Org. Tree'!B:O,4,FALSE)</f>
        <v>_CAMSU</v>
      </c>
      <c r="G43" t="str">
        <f>VLOOKUP(E43,'May 2020 Org. Tree'!B:O,7,FALSE)</f>
        <v>_VCUGA</v>
      </c>
      <c r="H43" t="str">
        <f>VLOOKUP(E43,'May 2020 Org. Tree'!B:O,10,FALSE)</f>
        <v>_UCIMO</v>
      </c>
      <c r="I43" t="str">
        <f>VLOOKUP(E43,'May 2020 Org. Tree'!B:O,13,FALSE)</f>
        <v>_UCDIS</v>
      </c>
      <c r="J43" s="151">
        <v>-9611850</v>
      </c>
    </row>
    <row r="44" spans="1:10" ht="17.25" customHeight="1">
      <c r="A44" s="147" t="s">
        <v>2192</v>
      </c>
      <c r="B44" s="148">
        <v>71420</v>
      </c>
      <c r="C44" s="149" t="s">
        <v>12443</v>
      </c>
      <c r="D44" s="152" t="s">
        <v>9861</v>
      </c>
      <c r="E44" s="36" t="str">
        <f t="shared" si="0"/>
        <v>_00001</v>
      </c>
      <c r="F44" t="str">
        <f>VLOOKUP(E44,'May 2020 Org. Tree'!B:O,4,FALSE)</f>
        <v>_CENLD</v>
      </c>
      <c r="G44" t="str">
        <f>VLOOKUP(E44,'May 2020 Org. Tree'!B:O,7,FALSE)</f>
        <v>_CENRL</v>
      </c>
      <c r="H44" t="str">
        <f>VLOOKUP(E44,'May 2020 Org. Tree'!B:O,10,FALSE)</f>
        <v>_ZABUD</v>
      </c>
      <c r="I44" t="str">
        <f>VLOOKUP(E44,'May 2020 Org. Tree'!B:O,13,FALSE)</f>
        <v>_ZACER</v>
      </c>
      <c r="J44" s="151">
        <v>65000000</v>
      </c>
    </row>
  </sheetData>
  <dataValidations count="1">
    <dataValidation type="list" allowBlank="1" showInputMessage="1" sqref="A4">
      <formula1>"..."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195"/>
  <sheetViews>
    <sheetView topLeftCell="A174" workbookViewId="0">
      <selection activeCell="G174" sqref="G1:G1048576"/>
    </sheetView>
  </sheetViews>
  <sheetFormatPr defaultRowHeight="14.5"/>
  <cols>
    <col min="1" max="2" width="12.1796875" customWidth="1"/>
    <col min="7" max="7" width="14.81640625" customWidth="1"/>
    <col min="8" max="8" width="12.7265625" customWidth="1"/>
    <col min="15" max="15" width="14.26953125" customWidth="1"/>
    <col min="16" max="16" width="12.1796875" customWidth="1"/>
  </cols>
  <sheetData>
    <row r="1" spans="1:8">
      <c r="A1" s="8" t="s">
        <v>50</v>
      </c>
      <c r="B1" s="8"/>
      <c r="C1" t="s">
        <v>7526</v>
      </c>
      <c r="G1" s="17"/>
      <c r="H1" s="17"/>
    </row>
    <row r="2" spans="1:8">
      <c r="A2" s="8" t="s">
        <v>7302</v>
      </c>
      <c r="B2" s="8"/>
      <c r="G2" s="17"/>
      <c r="H2" s="17"/>
    </row>
    <row r="3" spans="1:8">
      <c r="A3" s="8" t="s">
        <v>7303</v>
      </c>
      <c r="B3" s="8"/>
      <c r="G3" s="17"/>
      <c r="H3" s="17"/>
    </row>
    <row r="4" spans="1:8">
      <c r="A4" s="8" t="s">
        <v>7304</v>
      </c>
      <c r="B4" s="8"/>
      <c r="G4" s="17"/>
      <c r="H4" s="17"/>
    </row>
    <row r="5" spans="1:8">
      <c r="A5" s="8" t="s">
        <v>7305</v>
      </c>
      <c r="B5" s="8"/>
      <c r="G5" s="17"/>
      <c r="H5" s="17"/>
    </row>
    <row r="6" spans="1:8">
      <c r="A6" s="33" t="s">
        <v>7306</v>
      </c>
      <c r="B6" s="33"/>
      <c r="C6" s="24"/>
      <c r="D6" s="24"/>
      <c r="G6" s="17"/>
      <c r="H6" s="17"/>
    </row>
    <row r="7" spans="1:8">
      <c r="A7" s="8" t="s">
        <v>7307</v>
      </c>
      <c r="B7" s="8"/>
    </row>
    <row r="8" spans="1:8">
      <c r="A8" s="18" t="s">
        <v>7526</v>
      </c>
      <c r="B8" s="18"/>
      <c r="G8" s="30" t="s">
        <v>7526</v>
      </c>
      <c r="H8" s="19"/>
    </row>
    <row r="9" spans="1:8">
      <c r="A9" s="18" t="s">
        <v>7418</v>
      </c>
      <c r="B9" s="18" t="s">
        <v>12467</v>
      </c>
      <c r="C9" s="18" t="s">
        <v>12412</v>
      </c>
      <c r="D9" s="18" t="s">
        <v>7529</v>
      </c>
      <c r="E9" s="18" t="s">
        <v>7530</v>
      </c>
      <c r="F9" s="18" t="s">
        <v>7531</v>
      </c>
      <c r="G9" s="19" t="s">
        <v>7528</v>
      </c>
      <c r="H9" s="19" t="s">
        <v>12353</v>
      </c>
    </row>
    <row r="10" spans="1:8">
      <c r="A10" s="21" t="s">
        <v>7702</v>
      </c>
      <c r="B10" s="36" t="str">
        <f>"_"&amp;A10</f>
        <v>_10000</v>
      </c>
      <c r="C10" t="str">
        <f>VLOOKUP(B10,'May 2020 Org. Tree'!B:O,4,FALSE)</f>
        <v>_CAMSU</v>
      </c>
      <c r="D10" t="str">
        <f>VLOOKUP(B10,'May 2020 Org. Tree'!B:Q,7,FALSE)</f>
        <v>_CHANL</v>
      </c>
      <c r="E10" t="str">
        <f>VLOOKUP(B10,'May 2020 Org. Tree'!B:Q,10,FALSE)</f>
        <v>_AACHN</v>
      </c>
      <c r="F10" t="str">
        <f>VLOOKUP(B10,'May 2020 Org. Tree'!B:Q,13,FALSE)</f>
        <v>_AACHO</v>
      </c>
      <c r="G10" s="143">
        <v>1825000</v>
      </c>
      <c r="H10" s="19">
        <v>1840000</v>
      </c>
    </row>
    <row r="11" spans="1:8">
      <c r="A11" s="21" t="s">
        <v>7703</v>
      </c>
      <c r="B11" s="36" t="str">
        <f t="shared" ref="B11:B74" si="0">"_"&amp;A11</f>
        <v>_10001</v>
      </c>
      <c r="C11" t="str">
        <f>VLOOKUP(B11,'May 2020 Org. Tree'!B:O,4,FALSE)</f>
        <v>_CAMSU</v>
      </c>
      <c r="D11" t="str">
        <f>VLOOKUP(B11,'May 2020 Org. Tree'!B:Q,7,FALSE)</f>
        <v>_CHANL</v>
      </c>
      <c r="E11" t="str">
        <f>VLOOKUP(B11,'May 2020 Org. Tree'!B:Q,10,FALSE)</f>
        <v>_AACHN</v>
      </c>
      <c r="F11" t="str">
        <f>VLOOKUP(B11,'May 2020 Org. Tree'!B:Q,13,FALSE)</f>
        <v>_AACHO</v>
      </c>
      <c r="G11" s="143">
        <v>360000</v>
      </c>
      <c r="H11" s="19"/>
    </row>
    <row r="12" spans="1:8">
      <c r="A12" s="21" t="s">
        <v>7725</v>
      </c>
      <c r="B12" s="36" t="str">
        <f t="shared" si="0"/>
        <v>_10006</v>
      </c>
      <c r="C12" t="str">
        <f>VLOOKUP(B12,'May 2020 Org. Tree'!B:O,4,FALSE)</f>
        <v>_CAMSU</v>
      </c>
      <c r="D12" t="str">
        <f>VLOOKUP(B12,'May 2020 Org. Tree'!B:Q,7,FALSE)</f>
        <v>_CHANL</v>
      </c>
      <c r="E12" t="str">
        <f>VLOOKUP(B12,'May 2020 Org. Tree'!B:Q,10,FALSE)</f>
        <v>_BWBOV</v>
      </c>
      <c r="F12" t="str">
        <f>VLOOKUP(B12,'May 2020 Org. Tree'!B:Q,13,FALSE)</f>
        <v>_BWBO5</v>
      </c>
      <c r="G12" s="143">
        <v>615000</v>
      </c>
      <c r="H12" s="19">
        <v>615000</v>
      </c>
    </row>
    <row r="13" spans="1:8">
      <c r="A13" s="21" t="s">
        <v>7710</v>
      </c>
      <c r="B13" s="36" t="str">
        <f t="shared" si="0"/>
        <v>_10007</v>
      </c>
      <c r="C13" t="str">
        <f>VLOOKUP(B13,'May 2020 Org. Tree'!B:O,4,FALSE)</f>
        <v>_CAMSU</v>
      </c>
      <c r="D13" t="str">
        <f>VLOOKUP(B13,'May 2020 Org. Tree'!B:Q,7,FALSE)</f>
        <v>_CHANL</v>
      </c>
      <c r="E13" t="str">
        <f>VLOOKUP(B13,'May 2020 Org. Tree'!B:Q,10,FALSE)</f>
        <v>_AACHN</v>
      </c>
      <c r="F13" t="str">
        <f>VLOOKUP(B13,'May 2020 Org. Tree'!B:Q,13,FALSE)</f>
        <v>_AASVH</v>
      </c>
      <c r="G13" s="143">
        <v>3000000</v>
      </c>
      <c r="H13" s="19">
        <v>3000000</v>
      </c>
    </row>
    <row r="14" spans="1:8">
      <c r="A14" s="21" t="s">
        <v>7712</v>
      </c>
      <c r="B14" s="36" t="str">
        <f t="shared" si="0"/>
        <v>_10016</v>
      </c>
      <c r="C14" t="str">
        <f>VLOOKUP(B14,'May 2020 Org. Tree'!B:O,4,FALSE)</f>
        <v>_CAMSU</v>
      </c>
      <c r="D14" t="str">
        <f>VLOOKUP(B14,'May 2020 Org. Tree'!B:Q,7,FALSE)</f>
        <v>_CHANL</v>
      </c>
      <c r="E14" t="str">
        <f>VLOOKUP(B14,'May 2020 Org. Tree'!B:Q,10,FALSE)</f>
        <v>_AACHN</v>
      </c>
      <c r="F14" t="str">
        <f>VLOOKUP(B14,'May 2020 Org. Tree'!B:Q,13,FALSE)</f>
        <v>_AAUNH</v>
      </c>
      <c r="G14" s="143">
        <v>600000</v>
      </c>
      <c r="H14" s="19">
        <v>600000</v>
      </c>
    </row>
    <row r="15" spans="1:8">
      <c r="A15" s="21" t="s">
        <v>8318</v>
      </c>
      <c r="B15" s="36" t="str">
        <f t="shared" si="0"/>
        <v>_10060</v>
      </c>
      <c r="C15" t="str">
        <f>VLOOKUP(B15,'May 2020 Org. Tree'!B:O,4,FALSE)</f>
        <v>_CAMSU</v>
      </c>
      <c r="D15" t="str">
        <f>VLOOKUP(B15,'May 2020 Org. Tree'!B:Q,7,FALSE)</f>
        <v>_VCFIN</v>
      </c>
      <c r="E15" t="str">
        <f>VLOOKUP(B15,'May 2020 Org. Tree'!B:Q,10,FALSE)</f>
        <v>_AVCFO</v>
      </c>
      <c r="F15" t="str">
        <f>VLOOKUP(B15,'May 2020 Org. Tree'!B:Q,13,FALSE)</f>
        <v>_ACBUD</v>
      </c>
      <c r="G15" s="143">
        <v>1619728</v>
      </c>
      <c r="H15" s="19"/>
    </row>
    <row r="16" spans="1:8">
      <c r="A16" s="21" t="s">
        <v>10778</v>
      </c>
      <c r="B16" s="36" t="str">
        <f t="shared" si="0"/>
        <v>_10164</v>
      </c>
      <c r="C16" t="str">
        <f>VLOOKUP(B16,'May 2020 Org. Tree'!B:O,4,FALSE)</f>
        <v>_OACAD</v>
      </c>
      <c r="D16" t="str">
        <f>VLOOKUP(B16,'May 2020 Org. Tree'!B:Q,7,FALSE)</f>
        <v>_ACADS</v>
      </c>
      <c r="E16" t="str">
        <f>VLOOKUP(B16,'May 2020 Org. Tree'!B:Q,10,FALSE)</f>
        <v>_KGACS</v>
      </c>
      <c r="F16" t="str">
        <f>VLOOKUP(B16,'May 2020 Org. Tree'!B:Q,13,FALSE)</f>
        <v>_KGAC5</v>
      </c>
      <c r="G16" s="143">
        <v>175000</v>
      </c>
      <c r="H16" s="19">
        <v>175000</v>
      </c>
    </row>
    <row r="17" spans="1:8">
      <c r="A17" s="21" t="s">
        <v>11450</v>
      </c>
      <c r="B17" s="36" t="str">
        <f t="shared" si="0"/>
        <v>_10639</v>
      </c>
      <c r="C17" t="str">
        <f>VLOOKUP(B17,'May 2020 Org. Tree'!B:O,4,FALSE)</f>
        <v>_SCHOL</v>
      </c>
      <c r="D17" t="str">
        <f>VLOOKUP(B17,'May 2020 Org. Tree'!B:Q,7,FALSE)</f>
        <v>_HAAS3</v>
      </c>
      <c r="E17" t="str">
        <f>VLOOKUP(B17,'May 2020 Org. Tree'!B:Q,10,FALSE)</f>
        <v>_BAHSB</v>
      </c>
      <c r="F17" t="str">
        <f>VLOOKUP(B17,'May 2020 Org. Tree'!B:Q,13,FALSE)</f>
        <v>_BARES</v>
      </c>
      <c r="G17" s="143">
        <v>104000</v>
      </c>
      <c r="H17" s="19">
        <v>104000</v>
      </c>
    </row>
    <row r="18" spans="1:8">
      <c r="A18" s="21" t="s">
        <v>10056</v>
      </c>
      <c r="B18" s="36" t="str">
        <f t="shared" si="0"/>
        <v>_10805</v>
      </c>
      <c r="C18" t="str">
        <f>VLOOKUP(B18,'May 2020 Org. Tree'!B:O,4,FALSE)</f>
        <v>_COLLE</v>
      </c>
      <c r="D18" t="str">
        <f>VLOOKUP(B18,'May 2020 Org. Tree'!B:Q,7,FALSE)</f>
        <v>_COCHM</v>
      </c>
      <c r="E18" t="str">
        <f>VLOOKUP(B18,'May 2020 Org. Tree'!B:Q,10,FALSE)</f>
        <v>_CCHEM</v>
      </c>
      <c r="F18" t="str">
        <f>VLOOKUP(B18,'May 2020 Org. Tree'!B:Q,13,FALSE)</f>
        <v>_CCCHE</v>
      </c>
      <c r="G18" s="143">
        <v>266000</v>
      </c>
      <c r="H18" s="19">
        <v>211000</v>
      </c>
    </row>
    <row r="19" spans="1:8">
      <c r="A19" s="21" t="s">
        <v>10097</v>
      </c>
      <c r="B19" s="36" t="str">
        <f t="shared" si="0"/>
        <v>_10935</v>
      </c>
      <c r="C19" t="str">
        <f>VLOOKUP(B19,'May 2020 Org. Tree'!B:O,4,FALSE)</f>
        <v>_COLLE</v>
      </c>
      <c r="D19" t="str">
        <f>VLOOKUP(B19,'May 2020 Org. Tree'!B:Q,7,FALSE)</f>
        <v>_COCHM</v>
      </c>
      <c r="E19" t="str">
        <f>VLOOKUP(B19,'May 2020 Org. Tree'!B:Q,10,FALSE)</f>
        <v>_CEEEG</v>
      </c>
      <c r="F19" t="str">
        <f>VLOOKUP(B19,'May 2020 Org. Tree'!B:Q,13,FALSE)</f>
        <v>_CEEE5</v>
      </c>
      <c r="G19" s="143">
        <v>171000</v>
      </c>
      <c r="H19" s="19">
        <v>121000</v>
      </c>
    </row>
    <row r="20" spans="1:8">
      <c r="A20" s="211" t="s">
        <v>10058</v>
      </c>
      <c r="B20" s="36" t="str">
        <f t="shared" si="0"/>
        <v>_10967</v>
      </c>
      <c r="C20" t="str">
        <f>VLOOKUP(B20,'May 2020 Org. Tree'!B:O,4,FALSE)</f>
        <v>_COLLE</v>
      </c>
      <c r="D20" t="str">
        <f>VLOOKUP(B20,'May 2020 Org. Tree'!B:Q,7,FALSE)</f>
        <v>_COCHM</v>
      </c>
      <c r="E20" t="str">
        <f>VLOOKUP(B20,'May 2020 Org. Tree'!B:Q,10,FALSE)</f>
        <v>_CDCDN</v>
      </c>
      <c r="F20" t="str">
        <f>VLOOKUP(B20,'May 2020 Org. Tree'!B:Q,13,FALSE)</f>
        <v>_CDDOF</v>
      </c>
      <c r="G20" s="143">
        <f>3034000+1500000</f>
        <v>4534000</v>
      </c>
      <c r="H20" s="19">
        <v>4625000</v>
      </c>
    </row>
    <row r="21" spans="1:8">
      <c r="A21" s="21" t="s">
        <v>10088</v>
      </c>
      <c r="B21" s="36" t="str">
        <f t="shared" si="0"/>
        <v>_11147</v>
      </c>
      <c r="C21" t="str">
        <f>VLOOKUP(B21,'May 2020 Org. Tree'!B:O,4,FALSE)</f>
        <v>_COLLE</v>
      </c>
      <c r="D21" t="str">
        <f>VLOOKUP(B21,'May 2020 Org. Tree'!B:Q,7,FALSE)</f>
        <v>_COCHM</v>
      </c>
      <c r="E21" t="str">
        <f>VLOOKUP(B21,'May 2020 Org. Tree'!B:Q,10,FALSE)</f>
        <v>_CDCDN</v>
      </c>
      <c r="F21" t="str">
        <f>VLOOKUP(B21,'May 2020 Org. Tree'!B:Q,13,FALSE)</f>
        <v>_CDSVS</v>
      </c>
      <c r="G21" s="143">
        <v>1200000</v>
      </c>
      <c r="H21" s="19">
        <v>1500000</v>
      </c>
    </row>
    <row r="22" spans="1:8">
      <c r="A22" s="21" t="s">
        <v>11725</v>
      </c>
      <c r="B22" s="36" t="str">
        <f t="shared" si="0"/>
        <v>_11240</v>
      </c>
      <c r="C22" t="str">
        <f>VLOOKUP(B22,'May 2020 Org. Tree'!B:O,4,FALSE)</f>
        <v>_SCHOL</v>
      </c>
      <c r="D22" t="str">
        <f>VLOOKUP(B22,'May 2020 Org. Tree'!B:Q,7,FALSE)</f>
        <v>_SCEDU</v>
      </c>
      <c r="E22" t="str">
        <f>VLOOKUP(B22,'May 2020 Org. Tree'!B:Q,10,FALSE)</f>
        <v>_EAEDU</v>
      </c>
      <c r="F22" t="str">
        <f>VLOOKUP(B22,'May 2020 Org. Tree'!B:Q,13,FALSE)</f>
        <v>_EA1DO</v>
      </c>
      <c r="G22" s="143">
        <v>1220000</v>
      </c>
      <c r="H22" s="19">
        <v>946000</v>
      </c>
    </row>
    <row r="23" spans="1:8">
      <c r="A23" s="21" t="s">
        <v>11727</v>
      </c>
      <c r="B23" s="36" t="str">
        <f t="shared" si="0"/>
        <v>_11242</v>
      </c>
      <c r="C23" t="str">
        <f>VLOOKUP(B23,'May 2020 Org. Tree'!B:O,4,FALSE)</f>
        <v>_SCHOL</v>
      </c>
      <c r="D23" t="str">
        <f>VLOOKUP(B23,'May 2020 Org. Tree'!B:Q,7,FALSE)</f>
        <v>_SCEDU</v>
      </c>
      <c r="E23" t="str">
        <f>VLOOKUP(B23,'May 2020 Org. Tree'!B:Q,10,FALSE)</f>
        <v>_EAEDU</v>
      </c>
      <c r="F23" t="str">
        <f>VLOOKUP(B23,'May 2020 Org. Tree'!B:Q,13,FALSE)</f>
        <v>_EA1DO</v>
      </c>
      <c r="G23" s="143">
        <v>53000</v>
      </c>
      <c r="H23" s="19">
        <v>53000</v>
      </c>
    </row>
    <row r="24" spans="1:8">
      <c r="A24" s="21" t="s">
        <v>11729</v>
      </c>
      <c r="B24" s="36" t="str">
        <f t="shared" si="0"/>
        <v>_11244</v>
      </c>
      <c r="C24" t="str">
        <f>VLOOKUP(B24,'May 2020 Org. Tree'!B:O,4,FALSE)</f>
        <v>_SCHOL</v>
      </c>
      <c r="D24" t="str">
        <f>VLOOKUP(B24,'May 2020 Org. Tree'!B:Q,7,FALSE)</f>
        <v>_SCEDU</v>
      </c>
      <c r="E24" t="str">
        <f>VLOOKUP(B24,'May 2020 Org. Tree'!B:Q,10,FALSE)</f>
        <v>_EAEDU</v>
      </c>
      <c r="F24" t="str">
        <f>VLOOKUP(B24,'May 2020 Org. Tree'!B:Q,13,FALSE)</f>
        <v>_EA1DO</v>
      </c>
      <c r="G24" s="143">
        <v>53000</v>
      </c>
      <c r="H24" s="19"/>
    </row>
    <row r="25" spans="1:8">
      <c r="A25" s="21" t="s">
        <v>11733</v>
      </c>
      <c r="B25" s="36" t="str">
        <f t="shared" si="0"/>
        <v>_11329</v>
      </c>
      <c r="C25" t="str">
        <f>VLOOKUP(B25,'May 2020 Org. Tree'!B:O,4,FALSE)</f>
        <v>_SCHOL</v>
      </c>
      <c r="D25" t="str">
        <f>VLOOKUP(B25,'May 2020 Org. Tree'!B:Q,7,FALSE)</f>
        <v>_SCEDU</v>
      </c>
      <c r="E25" t="str">
        <f>VLOOKUP(B25,'May 2020 Org. Tree'!B:Q,10,FALSE)</f>
        <v>_EAEDU</v>
      </c>
      <c r="F25" t="str">
        <f>VLOOKUP(B25,'May 2020 Org. Tree'!B:Q,13,FALSE)</f>
        <v>_EA1DR</v>
      </c>
      <c r="G25" s="143">
        <v>48000</v>
      </c>
      <c r="H25" s="19">
        <v>48000</v>
      </c>
    </row>
    <row r="26" spans="1:8">
      <c r="A26" s="21" t="s">
        <v>10116</v>
      </c>
      <c r="B26" s="36" t="str">
        <f t="shared" si="0"/>
        <v>_11407</v>
      </c>
      <c r="C26" t="str">
        <f>VLOOKUP(B26,'May 2020 Org. Tree'!B:O,4,FALSE)</f>
        <v>_COLLE</v>
      </c>
      <c r="D26" t="str">
        <f>VLOOKUP(B26,'May 2020 Org. Tree'!B:Q,7,FALSE)</f>
        <v>_COENG</v>
      </c>
      <c r="E26" t="str">
        <f>VLOOKUP(B26,'May 2020 Org. Tree'!B:Q,10,FALSE)</f>
        <v>_EDDNO</v>
      </c>
      <c r="F26" t="str">
        <f>VLOOKUP(B26,'May 2020 Org. Tree'!B:Q,13,FALSE)</f>
        <v>_ED1DO</v>
      </c>
      <c r="G26" s="143">
        <v>13986600</v>
      </c>
      <c r="H26" s="19">
        <v>13862600</v>
      </c>
    </row>
    <row r="27" spans="1:8">
      <c r="A27" s="21" t="s">
        <v>10175</v>
      </c>
      <c r="B27" s="36" t="str">
        <f t="shared" si="0"/>
        <v>_11452</v>
      </c>
      <c r="C27" t="str">
        <f>VLOOKUP(B27,'May 2020 Org. Tree'!B:O,4,FALSE)</f>
        <v>_COLLE</v>
      </c>
      <c r="D27" t="str">
        <f>VLOOKUP(B27,'May 2020 Org. Tree'!B:Q,7,FALSE)</f>
        <v>_COENG</v>
      </c>
      <c r="E27" t="str">
        <f>VLOOKUP(B27,'May 2020 Org. Tree'!B:Q,10,FALSE)</f>
        <v>_EFBIO</v>
      </c>
      <c r="F27" t="str">
        <f>VLOOKUP(B27,'May 2020 Org. Tree'!B:Q,13,FALSE)</f>
        <v>_EF1BO</v>
      </c>
      <c r="G27" s="143">
        <v>42000</v>
      </c>
      <c r="H27" s="19">
        <v>42000</v>
      </c>
    </row>
    <row r="28" spans="1:8">
      <c r="A28" s="21" t="s">
        <v>10190</v>
      </c>
      <c r="B28" s="36" t="str">
        <f t="shared" si="0"/>
        <v>_11503</v>
      </c>
      <c r="C28" t="str">
        <f>VLOOKUP(B28,'May 2020 Org. Tree'!B:O,4,FALSE)</f>
        <v>_COLLE</v>
      </c>
      <c r="D28" t="str">
        <f>VLOOKUP(B28,'May 2020 Org. Tree'!B:Q,7,FALSE)</f>
        <v>_COENG</v>
      </c>
      <c r="E28" t="str">
        <f>VLOOKUP(B28,'May 2020 Org. Tree'!B:Q,10,FALSE)</f>
        <v>_EGCEE</v>
      </c>
      <c r="F28" t="str">
        <f>VLOOKUP(B28,'May 2020 Org. Tree'!B:Q,13,FALSE)</f>
        <v>_EGCE5</v>
      </c>
      <c r="G28" s="143">
        <v>34000</v>
      </c>
      <c r="H28" s="19">
        <v>34000</v>
      </c>
    </row>
    <row r="29" spans="1:8">
      <c r="A29" s="21" t="s">
        <v>10207</v>
      </c>
      <c r="B29" s="36" t="str">
        <f t="shared" si="0"/>
        <v>_11532</v>
      </c>
      <c r="C29" t="str">
        <f>VLOOKUP(B29,'May 2020 Org. Tree'!B:O,4,FALSE)</f>
        <v>_COLLE</v>
      </c>
      <c r="D29" t="str">
        <f>VLOOKUP(B29,'May 2020 Org. Tree'!B:Q,7,FALSE)</f>
        <v>_COENG</v>
      </c>
      <c r="E29" t="str">
        <f>VLOOKUP(B29,'May 2020 Org. Tree'!B:Q,10,FALSE)</f>
        <v>_EHEEC</v>
      </c>
      <c r="F29" t="str">
        <f>VLOOKUP(B29,'May 2020 Org. Tree'!B:Q,13,FALSE)</f>
        <v>_EH1EE</v>
      </c>
      <c r="G29" s="143">
        <v>83000</v>
      </c>
      <c r="H29" s="19">
        <v>83000</v>
      </c>
    </row>
    <row r="30" spans="1:8">
      <c r="A30" s="21" t="s">
        <v>10199</v>
      </c>
      <c r="B30" s="36" t="str">
        <f t="shared" si="0"/>
        <v>_11542</v>
      </c>
      <c r="C30" t="str">
        <f>VLOOKUP(B30,'May 2020 Org. Tree'!B:O,4,FALSE)</f>
        <v>_COLLE</v>
      </c>
      <c r="D30" t="str">
        <f>VLOOKUP(B30,'May 2020 Org. Tree'!B:Q,7,FALSE)</f>
        <v>_COENG</v>
      </c>
      <c r="E30" t="str">
        <f>VLOOKUP(B30,'May 2020 Org. Tree'!B:Q,10,FALSE)</f>
        <v>_EHEEC</v>
      </c>
      <c r="F30" t="str">
        <f>VLOOKUP(B30,'May 2020 Org. Tree'!B:Q,13,FALSE)</f>
        <v>_EH1CS</v>
      </c>
      <c r="G30" s="143">
        <v>50000</v>
      </c>
      <c r="H30" s="19">
        <v>75000</v>
      </c>
    </row>
    <row r="31" spans="1:8">
      <c r="A31" s="21" t="s">
        <v>10200</v>
      </c>
      <c r="B31" s="36" t="str">
        <f t="shared" si="0"/>
        <v>_11543</v>
      </c>
      <c r="C31" t="str">
        <f>VLOOKUP(B31,'May 2020 Org. Tree'!B:O,4,FALSE)</f>
        <v>_COLLE</v>
      </c>
      <c r="D31" t="str">
        <f>VLOOKUP(B31,'May 2020 Org. Tree'!B:Q,7,FALSE)</f>
        <v>_COENG</v>
      </c>
      <c r="E31" t="str">
        <f>VLOOKUP(B31,'May 2020 Org. Tree'!B:Q,10,FALSE)</f>
        <v>_EHEEC</v>
      </c>
      <c r="F31" t="str">
        <f>VLOOKUP(B31,'May 2020 Org. Tree'!B:Q,13,FALSE)</f>
        <v>_EH1CS</v>
      </c>
      <c r="G31" s="143">
        <v>25000</v>
      </c>
      <c r="H31" s="19">
        <v>12000</v>
      </c>
    </row>
    <row r="32" spans="1:8">
      <c r="A32" s="21" t="s">
        <v>10221</v>
      </c>
      <c r="B32" s="36" t="str">
        <f t="shared" si="0"/>
        <v>_11553</v>
      </c>
      <c r="C32" t="str">
        <f>VLOOKUP(B32,'May 2020 Org. Tree'!B:O,4,FALSE)</f>
        <v>_COLLE</v>
      </c>
      <c r="D32" t="str">
        <f>VLOOKUP(B32,'May 2020 Org. Tree'!B:Q,7,FALSE)</f>
        <v>_COENG</v>
      </c>
      <c r="E32" t="str">
        <f>VLOOKUP(B32,'May 2020 Org. Tree'!B:Q,10,FALSE)</f>
        <v>_EIIEO</v>
      </c>
      <c r="F32" t="str">
        <f>VLOOKUP(B32,'May 2020 Org. Tree'!B:Q,13,FALSE)</f>
        <v>_EIIE5</v>
      </c>
      <c r="G32" s="143">
        <v>20000</v>
      </c>
      <c r="H32" s="19">
        <v>20000</v>
      </c>
    </row>
    <row r="33" spans="1:8">
      <c r="A33" s="21" t="s">
        <v>10230</v>
      </c>
      <c r="B33" s="36" t="str">
        <f t="shared" si="0"/>
        <v>_11568</v>
      </c>
      <c r="C33" t="str">
        <f>VLOOKUP(B33,'May 2020 Org. Tree'!B:O,4,FALSE)</f>
        <v>_COLLE</v>
      </c>
      <c r="D33" t="str">
        <f>VLOOKUP(B33,'May 2020 Org. Tree'!B:Q,7,FALSE)</f>
        <v>_COENG</v>
      </c>
      <c r="E33" t="str">
        <f>VLOOKUP(B33,'May 2020 Org. Tree'!B:Q,10,FALSE)</f>
        <v>_EJMSM</v>
      </c>
      <c r="F33" t="str">
        <f>VLOOKUP(B33,'May 2020 Org. Tree'!B:Q,13,FALSE)</f>
        <v>_EJMS5</v>
      </c>
      <c r="G33" s="143">
        <v>29000</v>
      </c>
      <c r="H33" s="19">
        <v>4000</v>
      </c>
    </row>
    <row r="34" spans="1:8">
      <c r="A34" s="21" t="s">
        <v>10242</v>
      </c>
      <c r="B34" s="36" t="str">
        <f t="shared" si="0"/>
        <v>_11583</v>
      </c>
      <c r="C34" t="str">
        <f>VLOOKUP(B34,'May 2020 Org. Tree'!B:O,4,FALSE)</f>
        <v>_COLLE</v>
      </c>
      <c r="D34" t="str">
        <f>VLOOKUP(B34,'May 2020 Org. Tree'!B:Q,7,FALSE)</f>
        <v>_COENG</v>
      </c>
      <c r="E34" t="str">
        <f>VLOOKUP(B34,'May 2020 Org. Tree'!B:Q,10,FALSE)</f>
        <v>_EKMEG</v>
      </c>
      <c r="F34" t="str">
        <f>VLOOKUP(B34,'May 2020 Org. Tree'!B:Q,13,FALSE)</f>
        <v>_EKMEO</v>
      </c>
      <c r="G34" s="143">
        <v>46000</v>
      </c>
      <c r="H34" s="19">
        <v>46000</v>
      </c>
    </row>
    <row r="35" spans="1:8">
      <c r="A35" s="21" t="s">
        <v>10253</v>
      </c>
      <c r="B35" s="36" t="str">
        <f t="shared" si="0"/>
        <v>_11598</v>
      </c>
      <c r="C35" t="str">
        <f>VLOOKUP(B35,'May 2020 Org. Tree'!B:O,4,FALSE)</f>
        <v>_COLLE</v>
      </c>
      <c r="D35" t="str">
        <f>VLOOKUP(B35,'May 2020 Org. Tree'!B:Q,7,FALSE)</f>
        <v>_COENG</v>
      </c>
      <c r="E35" t="str">
        <f>VLOOKUP(B35,'May 2020 Org. Tree'!B:Q,10,FALSE)</f>
        <v>_ELNUC</v>
      </c>
      <c r="F35" t="str">
        <f>VLOOKUP(B35,'May 2020 Org. Tree'!B:Q,13,FALSE)</f>
        <v>_ELNU5</v>
      </c>
      <c r="G35" s="143">
        <v>6000</v>
      </c>
      <c r="H35" s="19">
        <v>6000</v>
      </c>
    </row>
    <row r="36" spans="1:8">
      <c r="A36" s="211" t="s">
        <v>9910</v>
      </c>
      <c r="B36" s="36" t="str">
        <f t="shared" si="0"/>
        <v>_11622</v>
      </c>
      <c r="C36" t="str">
        <f>VLOOKUP(B36,'May 2020 Org. Tree'!B:O,4,FALSE)</f>
        <v>_COLLE</v>
      </c>
      <c r="D36" t="str">
        <f>VLOOKUP(B36,'May 2020 Org. Tree'!B:Q,7,FALSE)</f>
        <v>_CENVD</v>
      </c>
      <c r="E36" t="str">
        <f>VLOOKUP(B36,'May 2020 Org. Tree'!B:Q,10,FALSE)</f>
        <v>_DACED</v>
      </c>
      <c r="F36" t="str">
        <f>VLOOKUP(B36,'May 2020 Org. Tree'!B:Q,13,FALSE)</f>
        <v>_DACE5</v>
      </c>
      <c r="G36" s="143">
        <f>4135000-1500000</f>
        <v>2635000</v>
      </c>
      <c r="H36" s="19">
        <v>2665000</v>
      </c>
    </row>
    <row r="37" spans="1:8">
      <c r="A37" s="21" t="s">
        <v>9923</v>
      </c>
      <c r="B37" s="36" t="str">
        <f t="shared" si="0"/>
        <v>_11656</v>
      </c>
      <c r="C37" t="str">
        <f>VLOOKUP(B37,'May 2020 Org. Tree'!B:O,4,FALSE)</f>
        <v>_COLLE</v>
      </c>
      <c r="D37" t="str">
        <f>VLOOKUP(B37,'May 2020 Org. Tree'!B:Q,7,FALSE)</f>
        <v>_CENVD</v>
      </c>
      <c r="E37" t="str">
        <f>VLOOKUP(B37,'May 2020 Org. Tree'!B:Q,10,FALSE)</f>
        <v>_DBARC</v>
      </c>
      <c r="F37" t="str">
        <f>VLOOKUP(B37,'May 2020 Org. Tree'!B:Q,13,FALSE)</f>
        <v>_DBAR5</v>
      </c>
      <c r="G37" s="143">
        <v>76000</v>
      </c>
      <c r="H37" s="19">
        <v>76000</v>
      </c>
    </row>
    <row r="38" spans="1:8">
      <c r="A38" s="21" t="s">
        <v>9927</v>
      </c>
      <c r="B38" s="36" t="str">
        <f t="shared" si="0"/>
        <v>_11714</v>
      </c>
      <c r="C38" t="str">
        <f>VLOOKUP(B38,'May 2020 Org. Tree'!B:O,4,FALSE)</f>
        <v>_COLLE</v>
      </c>
      <c r="D38" t="str">
        <f>VLOOKUP(B38,'May 2020 Org. Tree'!B:Q,7,FALSE)</f>
        <v>_CENVD</v>
      </c>
      <c r="E38" t="str">
        <f>VLOOKUP(B38,'May 2020 Org. Tree'!B:Q,10,FALSE)</f>
        <v>_DCCRP</v>
      </c>
      <c r="F38" t="str">
        <f>VLOOKUP(B38,'May 2020 Org. Tree'!B:Q,13,FALSE)</f>
        <v>_DCCR5</v>
      </c>
      <c r="G38" s="143">
        <v>20000</v>
      </c>
      <c r="H38" s="19">
        <v>20000</v>
      </c>
    </row>
    <row r="39" spans="1:8">
      <c r="A39" s="21" t="s">
        <v>9935</v>
      </c>
      <c r="B39" s="36" t="str">
        <f t="shared" si="0"/>
        <v>_11750</v>
      </c>
      <c r="C39" t="str">
        <f>VLOOKUP(B39,'May 2020 Org. Tree'!B:O,4,FALSE)</f>
        <v>_COLLE</v>
      </c>
      <c r="D39" t="str">
        <f>VLOOKUP(B39,'May 2020 Org. Tree'!B:Q,7,FALSE)</f>
        <v>_CENVD</v>
      </c>
      <c r="E39" t="str">
        <f>VLOOKUP(B39,'May 2020 Org. Tree'!B:Q,10,FALSE)</f>
        <v>_DFLAE</v>
      </c>
      <c r="F39" t="str">
        <f>VLOOKUP(B39,'May 2020 Org. Tree'!B:Q,13,FALSE)</f>
        <v>_DFLA5</v>
      </c>
      <c r="G39" s="143">
        <v>28000</v>
      </c>
      <c r="H39" s="19">
        <v>28000</v>
      </c>
    </row>
    <row r="40" spans="1:8">
      <c r="A40" s="21" t="s">
        <v>11783</v>
      </c>
      <c r="B40" s="36" t="str">
        <f t="shared" si="0"/>
        <v>_11775</v>
      </c>
      <c r="C40" t="str">
        <f>VLOOKUP(B40,'May 2020 Org. Tree'!B:O,4,FALSE)</f>
        <v>_SCHOL</v>
      </c>
      <c r="D40" t="str">
        <f>VLOOKUP(B40,'May 2020 Org. Tree'!B:Q,7,FALSE)</f>
        <v>_SCJOU</v>
      </c>
      <c r="E40" t="str">
        <f>VLOOKUP(B40,'May 2020 Org. Tree'!B:Q,10,FALSE)</f>
        <v>_DLFAC</v>
      </c>
      <c r="F40" t="str">
        <f>VLOOKUP(B40,'May 2020 Org. Tree'!B:Q,13,FALSE)</f>
        <v>_DLFA5</v>
      </c>
      <c r="G40" s="143">
        <v>133000</v>
      </c>
      <c r="H40" s="19">
        <v>108000</v>
      </c>
    </row>
    <row r="41" spans="1:8">
      <c r="A41" s="21" t="s">
        <v>11778</v>
      </c>
      <c r="B41" s="36" t="str">
        <f t="shared" si="0"/>
        <v>_11780</v>
      </c>
      <c r="C41" t="str">
        <f>VLOOKUP(B41,'May 2020 Org. Tree'!B:O,4,FALSE)</f>
        <v>_SCHOL</v>
      </c>
      <c r="D41" t="str">
        <f>VLOOKUP(B41,'May 2020 Org. Tree'!B:Q,7,FALSE)</f>
        <v>_SCJOU</v>
      </c>
      <c r="E41" t="str">
        <f>VLOOKUP(B41,'May 2020 Org. Tree'!B:Q,10,FALSE)</f>
        <v>_DJOUR</v>
      </c>
      <c r="F41" t="str">
        <f>VLOOKUP(B41,'May 2020 Org. Tree'!B:Q,13,FALSE)</f>
        <v>_DJOU5</v>
      </c>
      <c r="G41" s="143">
        <v>232111</v>
      </c>
      <c r="H41" s="19">
        <v>237111</v>
      </c>
    </row>
    <row r="42" spans="1:8">
      <c r="A42" s="21" t="s">
        <v>11779</v>
      </c>
      <c r="B42" s="36" t="str">
        <f t="shared" si="0"/>
        <v>_11784</v>
      </c>
      <c r="C42" t="str">
        <f>VLOOKUP(B42,'May 2020 Org. Tree'!B:O,4,FALSE)</f>
        <v>_SCHOL</v>
      </c>
      <c r="D42" t="str">
        <f>VLOOKUP(B42,'May 2020 Org. Tree'!B:Q,7,FALSE)</f>
        <v>_SCJOU</v>
      </c>
      <c r="E42" t="str">
        <f>VLOOKUP(B42,'May 2020 Org. Tree'!B:Q,10,FALSE)</f>
        <v>_DJOUR</v>
      </c>
      <c r="F42" t="str">
        <f>VLOOKUP(B42,'May 2020 Org. Tree'!B:Q,13,FALSE)</f>
        <v>_DJOU5</v>
      </c>
      <c r="G42" s="143">
        <v>14000</v>
      </c>
      <c r="H42" s="19">
        <v>14000</v>
      </c>
    </row>
    <row r="43" spans="1:8">
      <c r="A43" s="21" t="s">
        <v>11208</v>
      </c>
      <c r="B43" s="36" t="str">
        <f t="shared" si="0"/>
        <v>_11865</v>
      </c>
      <c r="C43" t="str">
        <f>VLOOKUP(B43,'May 2020 Org. Tree'!B:O,4,FALSE)</f>
        <v>_SCHOL</v>
      </c>
      <c r="D43" t="str">
        <f>VLOOKUP(B43,'May 2020 Org. Tree'!B:Q,7,FALSE)</f>
        <v>_BOALT</v>
      </c>
      <c r="E43" t="str">
        <f>VLOOKUP(B43,'May 2020 Org. Tree'!B:Q,10,FALSE)</f>
        <v>_CLLAW</v>
      </c>
      <c r="F43" t="str">
        <f>VLOOKUP(B43,'May 2020 Org. Tree'!B:Q,13,FALSE)</f>
        <v>_CLADM</v>
      </c>
      <c r="G43" s="143">
        <v>103500</v>
      </c>
      <c r="H43" s="19">
        <v>78500</v>
      </c>
    </row>
    <row r="44" spans="1:8">
      <c r="A44" s="212" t="s">
        <v>11256</v>
      </c>
      <c r="B44" s="36" t="str">
        <f t="shared" si="0"/>
        <v>_11920</v>
      </c>
      <c r="C44" t="str">
        <f>VLOOKUP(B44,'May 2020 Org. Tree'!B:O,4,FALSE)</f>
        <v>_SCHOL</v>
      </c>
      <c r="D44" t="str">
        <f>VLOOKUP(B44,'May 2020 Org. Tree'!B:Q,7,FALSE)</f>
        <v>_BOALT</v>
      </c>
      <c r="E44" t="str">
        <f>VLOOKUP(B44,'May 2020 Org. Tree'!B:Q,10,FALSE)</f>
        <v>_CLLAW</v>
      </c>
      <c r="F44" t="str">
        <f>VLOOKUP(B44,'May 2020 Org. Tree'!B:Q,13,FALSE)</f>
        <v>_CLDEG</v>
      </c>
      <c r="G44" s="143">
        <v>25000</v>
      </c>
      <c r="H44" s="214">
        <v>105000</v>
      </c>
    </row>
    <row r="45" spans="1:8">
      <c r="A45" s="21" t="s">
        <v>11300</v>
      </c>
      <c r="B45" s="36" t="str">
        <f t="shared" si="0"/>
        <v>_11926</v>
      </c>
      <c r="C45" t="str">
        <f>VLOOKUP(B45,'May 2020 Org. Tree'!B:O,4,FALSE)</f>
        <v>_SCHOL</v>
      </c>
      <c r="D45" t="str">
        <f>VLOOKUP(B45,'May 2020 Org. Tree'!B:Q,7,FALSE)</f>
        <v>_BOALT</v>
      </c>
      <c r="E45" t="str">
        <f>VLOOKUP(B45,'May 2020 Org. Tree'!B:Q,10,FALSE)</f>
        <v>_CLLAW</v>
      </c>
      <c r="F45" t="str">
        <f>VLOOKUP(B45,'May 2020 Org. Tree'!B:Q,13,FALSE)</f>
        <v>_CLRES</v>
      </c>
      <c r="G45" s="143">
        <v>80000</v>
      </c>
      <c r="H45" s="19"/>
    </row>
    <row r="46" spans="1:8">
      <c r="A46" s="21" t="s">
        <v>10371</v>
      </c>
      <c r="B46" s="36" t="str">
        <f t="shared" si="0"/>
        <v>_12115</v>
      </c>
      <c r="C46" t="str">
        <f>VLOOKUP(B46,'May 2020 Org. Tree'!B:O,4,FALSE)</f>
        <v>_COLLS</v>
      </c>
      <c r="D46" t="str">
        <f>VLOOKUP(B46,'May 2020 Org. Tree'!B:Q,7,FALSE)</f>
        <v>_LS1BS</v>
      </c>
      <c r="E46" t="str">
        <f>VLOOKUP(B46,'May 2020 Org. Tree'!B:Q,10,FALSE)</f>
        <v>_IDBSD</v>
      </c>
      <c r="F46" t="str">
        <f>VLOOKUP(B46,'May 2020 Org. Tree'!B:Q,13,FALSE)</f>
        <v>_IDADM</v>
      </c>
      <c r="G46" s="143">
        <v>8337105</v>
      </c>
      <c r="H46" s="19">
        <v>8487811</v>
      </c>
    </row>
    <row r="47" spans="1:8">
      <c r="A47" s="21" t="s">
        <v>10399</v>
      </c>
      <c r="B47" s="36" t="str">
        <f t="shared" si="0"/>
        <v>_12248</v>
      </c>
      <c r="C47" t="str">
        <f>VLOOKUP(B47,'May 2020 Org. Tree'!B:O,4,FALSE)</f>
        <v>_COLLS</v>
      </c>
      <c r="D47" t="str">
        <f>VLOOKUP(B47,'May 2020 Org. Tree'!B:Q,7,FALSE)</f>
        <v>_LS1BS</v>
      </c>
      <c r="E47" t="str">
        <f>VLOOKUP(B47,'May 2020 Org. Tree'!B:Q,10,FALSE)</f>
        <v>_IMMCB</v>
      </c>
      <c r="F47" t="str">
        <f>VLOOKUP(B47,'May 2020 Org. Tree'!B:Q,13,FALSE)</f>
        <v>_IMRES</v>
      </c>
      <c r="G47" s="143">
        <v>162000</v>
      </c>
      <c r="H47" s="19">
        <v>112000</v>
      </c>
    </row>
    <row r="48" spans="1:8">
      <c r="A48" s="21" t="s">
        <v>10370</v>
      </c>
      <c r="B48" s="36" t="str">
        <f t="shared" si="0"/>
        <v>_12300</v>
      </c>
      <c r="C48" t="str">
        <f>VLOOKUP(B48,'May 2020 Org. Tree'!B:O,4,FALSE)</f>
        <v>_COLLS</v>
      </c>
      <c r="D48" t="str">
        <f>VLOOKUP(B48,'May 2020 Org. Tree'!B:Q,7,FALSE)</f>
        <v>_LS1BS</v>
      </c>
      <c r="E48" t="str">
        <f>VLOOKUP(B48,'May 2020 Org. Tree'!B:Q,10,FALSE)</f>
        <v>_IBIBI</v>
      </c>
      <c r="F48" t="str">
        <f>VLOOKUP(B48,'May 2020 Org. Tree'!B:Q,13,FALSE)</f>
        <v>_IBRES</v>
      </c>
      <c r="G48" s="143">
        <v>183000</v>
      </c>
      <c r="H48" s="19">
        <v>183000</v>
      </c>
    </row>
    <row r="49" spans="1:8">
      <c r="A49" s="21" t="s">
        <v>10449</v>
      </c>
      <c r="B49" s="36" t="str">
        <f t="shared" si="0"/>
        <v>_12405</v>
      </c>
      <c r="C49" t="str">
        <f>VLOOKUP(B49,'May 2020 Org. Tree'!B:O,4,FALSE)</f>
        <v>_COLLS</v>
      </c>
      <c r="D49" t="str">
        <f>VLOOKUP(B49,'May 2020 Org. Tree'!B:Q,7,FALSE)</f>
        <v>_LS1HU</v>
      </c>
      <c r="E49" t="str">
        <f>VLOOKUP(B49,'May 2020 Org. Tree'!B:Q,10,FALSE)</f>
        <v>_HHDNO</v>
      </c>
      <c r="F49" t="str">
        <f>VLOOKUP(B49,'May 2020 Org. Tree'!B:Q,13,FALSE)</f>
        <v>_HHADM</v>
      </c>
      <c r="G49" s="143">
        <v>14228006</v>
      </c>
      <c r="H49" s="19">
        <v>14548257</v>
      </c>
    </row>
    <row r="50" spans="1:8">
      <c r="A50" s="21" t="s">
        <v>10419</v>
      </c>
      <c r="B50" s="36" t="str">
        <f t="shared" si="0"/>
        <v>_12438</v>
      </c>
      <c r="C50" t="str">
        <f>VLOOKUP(B50,'May 2020 Org. Tree'!B:O,4,FALSE)</f>
        <v>_COLLS</v>
      </c>
      <c r="D50" t="str">
        <f>VLOOKUP(B50,'May 2020 Org. Tree'!B:Q,7,FALSE)</f>
        <v>_LS1HU</v>
      </c>
      <c r="E50" t="str">
        <f>VLOOKUP(B50,'May 2020 Org. Tree'!B:Q,10,FALSE)</f>
        <v>_HARTH</v>
      </c>
      <c r="F50" t="str">
        <f>VLOOKUP(B50,'May 2020 Org. Tree'!B:Q,13,FALSE)</f>
        <v>_HARES</v>
      </c>
      <c r="G50" s="143">
        <v>66000</v>
      </c>
      <c r="H50" s="19">
        <v>66000</v>
      </c>
    </row>
    <row r="51" spans="1:8">
      <c r="A51" s="21" t="s">
        <v>10532</v>
      </c>
      <c r="B51" s="36" t="str">
        <f t="shared" si="0"/>
        <v>_12466</v>
      </c>
      <c r="C51" t="str">
        <f>VLOOKUP(B51,'May 2020 Org. Tree'!B:O,4,FALSE)</f>
        <v>_COLLS</v>
      </c>
      <c r="D51" t="str">
        <f>VLOOKUP(B51,'May 2020 Org. Tree'!B:Q,7,FALSE)</f>
        <v>_LS1HU</v>
      </c>
      <c r="E51" t="str">
        <f>VLOOKUP(B51,'May 2020 Org. Tree'!B:Q,10,FALSE)</f>
        <v>_LQAPR</v>
      </c>
      <c r="F51" t="str">
        <f>VLOOKUP(B51,'May 2020 Org. Tree'!B:Q,13,FALSE)</f>
        <v>_LQRES</v>
      </c>
      <c r="G51" s="143">
        <v>28000</v>
      </c>
      <c r="H51" s="19">
        <v>28000</v>
      </c>
    </row>
    <row r="52" spans="1:8">
      <c r="A52" s="21" t="s">
        <v>10542</v>
      </c>
      <c r="B52" s="36" t="str">
        <f t="shared" si="0"/>
        <v>_12525</v>
      </c>
      <c r="C52" t="str">
        <f>VLOOKUP(B52,'May 2020 Org. Tree'!B:O,4,FALSE)</f>
        <v>_COLLS</v>
      </c>
      <c r="D52" t="str">
        <f>VLOOKUP(B52,'May 2020 Org. Tree'!B:Q,7,FALSE)</f>
        <v>_LS1HU</v>
      </c>
      <c r="E52" t="str">
        <f>VLOOKUP(B52,'May 2020 Org. Tree'!B:Q,10,FALSE)</f>
        <v>_LSCLA</v>
      </c>
      <c r="F52" t="str">
        <f>VLOOKUP(B52,'May 2020 Org. Tree'!B:Q,13,FALSE)</f>
        <v>_LSADM</v>
      </c>
      <c r="G52" s="143">
        <v>50000</v>
      </c>
      <c r="H52" s="19">
        <v>50000</v>
      </c>
    </row>
    <row r="53" spans="1:8">
      <c r="A53" s="21" t="s">
        <v>10546</v>
      </c>
      <c r="B53" s="36" t="str">
        <f t="shared" si="0"/>
        <v>_12527</v>
      </c>
      <c r="C53" t="str">
        <f>VLOOKUP(B53,'May 2020 Org. Tree'!B:O,4,FALSE)</f>
        <v>_COLLS</v>
      </c>
      <c r="D53" t="str">
        <f>VLOOKUP(B53,'May 2020 Org. Tree'!B:Q,7,FALSE)</f>
        <v>_LS1HU</v>
      </c>
      <c r="E53" t="str">
        <f>VLOOKUP(B53,'May 2020 Org. Tree'!B:Q,10,FALSE)</f>
        <v>_LSCLA</v>
      </c>
      <c r="F53" t="str">
        <f>VLOOKUP(B53,'May 2020 Org. Tree'!B:Q,13,FALSE)</f>
        <v>_LSRES</v>
      </c>
      <c r="G53" s="143">
        <v>34000</v>
      </c>
      <c r="H53" s="19">
        <v>34000</v>
      </c>
    </row>
    <row r="54" spans="1:8">
      <c r="A54" s="21" t="s">
        <v>10462</v>
      </c>
      <c r="B54" s="36" t="str">
        <f t="shared" si="0"/>
        <v>_12558</v>
      </c>
      <c r="C54" t="str">
        <f>VLOOKUP(B54,'May 2020 Org. Tree'!B:O,4,FALSE)</f>
        <v>_COLLS</v>
      </c>
      <c r="D54" t="str">
        <f>VLOOKUP(B54,'May 2020 Org. Tree'!B:Q,7,FALSE)</f>
        <v>_LS1HU</v>
      </c>
      <c r="E54" t="str">
        <f>VLOOKUP(B54,'May 2020 Org. Tree'!B:Q,10,FALSE)</f>
        <v>_HLCOM</v>
      </c>
      <c r="F54" t="str">
        <f>VLOOKUP(B54,'May 2020 Org. Tree'!B:Q,13,FALSE)</f>
        <v>_HLRES</v>
      </c>
      <c r="G54" s="143">
        <v>24000</v>
      </c>
      <c r="H54" s="19">
        <v>24000</v>
      </c>
    </row>
    <row r="55" spans="1:8">
      <c r="A55" s="21" t="s">
        <v>10429</v>
      </c>
      <c r="B55" s="36" t="str">
        <f t="shared" si="0"/>
        <v>_12583</v>
      </c>
      <c r="C55" t="str">
        <f>VLOOKUP(B55,'May 2020 Org. Tree'!B:O,4,FALSE)</f>
        <v>_COLLS</v>
      </c>
      <c r="D55" t="str">
        <f>VLOOKUP(B55,'May 2020 Org. Tree'!B:Q,7,FALSE)</f>
        <v>_LS1HU</v>
      </c>
      <c r="E55" t="str">
        <f>VLOOKUP(B55,'May 2020 Org. Tree'!B:Q,10,FALSE)</f>
        <v>_HDRAM</v>
      </c>
      <c r="F55" t="str">
        <f>VLOOKUP(B55,'May 2020 Org. Tree'!B:Q,13,FALSE)</f>
        <v>_HDRES</v>
      </c>
      <c r="G55" s="143">
        <v>38000</v>
      </c>
      <c r="H55" s="19">
        <v>38000</v>
      </c>
    </row>
    <row r="56" spans="1:8">
      <c r="A56" s="21" t="s">
        <v>10432</v>
      </c>
      <c r="B56" s="36" t="str">
        <f t="shared" si="0"/>
        <v>_12585</v>
      </c>
      <c r="C56" t="str">
        <f>VLOOKUP(B56,'May 2020 Org. Tree'!B:O,4,FALSE)</f>
        <v>_COLLS</v>
      </c>
      <c r="D56" t="str">
        <f>VLOOKUP(B56,'May 2020 Org. Tree'!B:Q,7,FALSE)</f>
        <v>_LS1HU</v>
      </c>
      <c r="E56" t="str">
        <f>VLOOKUP(B56,'May 2020 Org. Tree'!B:Q,10,FALSE)</f>
        <v>_HDRAM</v>
      </c>
      <c r="F56" t="str">
        <f>VLOOKUP(B56,'May 2020 Org. Tree'!B:Q,13,FALSE)</f>
        <v>_HDTLT</v>
      </c>
      <c r="G56" s="143">
        <v>287209</v>
      </c>
      <c r="H56" s="19">
        <v>290081</v>
      </c>
    </row>
    <row r="57" spans="1:8">
      <c r="A57" s="21" t="s">
        <v>10447</v>
      </c>
      <c r="B57" s="36" t="str">
        <f t="shared" si="0"/>
        <v>_12601</v>
      </c>
      <c r="C57" t="str">
        <f>VLOOKUP(B57,'May 2020 Org. Tree'!B:O,4,FALSE)</f>
        <v>_COLLS</v>
      </c>
      <c r="D57" t="str">
        <f>VLOOKUP(B57,'May 2020 Org. Tree'!B:Q,7,FALSE)</f>
        <v>_LS1HU</v>
      </c>
      <c r="E57" t="str">
        <f>VLOOKUP(B57,'May 2020 Org. Tree'!B:Q,10,FALSE)</f>
        <v>_HGEAL</v>
      </c>
      <c r="F57" t="str">
        <f>VLOOKUP(B57,'May 2020 Org. Tree'!B:Q,13,FALSE)</f>
        <v>_HGRES</v>
      </c>
      <c r="G57" s="143">
        <v>74000</v>
      </c>
      <c r="H57" s="19">
        <v>74000</v>
      </c>
    </row>
    <row r="58" spans="1:8">
      <c r="A58" s="21" t="s">
        <v>10437</v>
      </c>
      <c r="B58" s="36" t="str">
        <f t="shared" si="0"/>
        <v>_12619</v>
      </c>
      <c r="C58" t="str">
        <f>VLOOKUP(B58,'May 2020 Org. Tree'!B:O,4,FALSE)</f>
        <v>_COLLS</v>
      </c>
      <c r="D58" t="str">
        <f>VLOOKUP(B58,'May 2020 Org. Tree'!B:Q,7,FALSE)</f>
        <v>_LS1HU</v>
      </c>
      <c r="E58" t="str">
        <f>VLOOKUP(B58,'May 2020 Org. Tree'!B:Q,10,FALSE)</f>
        <v>_HENGL</v>
      </c>
      <c r="F58" t="str">
        <f>VLOOKUP(B58,'May 2020 Org. Tree'!B:Q,13,FALSE)</f>
        <v>_HERES</v>
      </c>
      <c r="G58" s="143">
        <v>172000</v>
      </c>
      <c r="H58" s="19">
        <v>172000</v>
      </c>
    </row>
    <row r="59" spans="1:8">
      <c r="A59" s="21" t="s">
        <v>10489</v>
      </c>
      <c r="B59" s="36" t="str">
        <f t="shared" si="0"/>
        <v>_12633</v>
      </c>
      <c r="C59" t="str">
        <f>VLOOKUP(B59,'May 2020 Org. Tree'!B:O,4,FALSE)</f>
        <v>_COLLS</v>
      </c>
      <c r="D59" t="str">
        <f>VLOOKUP(B59,'May 2020 Org. Tree'!B:Q,7,FALSE)</f>
        <v>_LS1HU</v>
      </c>
      <c r="E59" t="str">
        <f>VLOOKUP(B59,'May 2020 Org. Tree'!B:Q,10,FALSE)</f>
        <v>_HUFLM</v>
      </c>
      <c r="F59" t="str">
        <f>VLOOKUP(B59,'May 2020 Org. Tree'!B:Q,13,FALSE)</f>
        <v>_HURES</v>
      </c>
      <c r="G59" s="143">
        <v>65000</v>
      </c>
      <c r="H59" s="19">
        <v>65000</v>
      </c>
    </row>
    <row r="60" spans="1:8">
      <c r="A60" s="21" t="s">
        <v>10443</v>
      </c>
      <c r="B60" s="36" t="str">
        <f t="shared" si="0"/>
        <v>_12647</v>
      </c>
      <c r="C60" t="str">
        <f>VLOOKUP(B60,'May 2020 Org. Tree'!B:O,4,FALSE)</f>
        <v>_COLLS</v>
      </c>
      <c r="D60" t="str">
        <f>VLOOKUP(B60,'May 2020 Org. Tree'!B:Q,7,FALSE)</f>
        <v>_LS1HU</v>
      </c>
      <c r="E60" t="str">
        <f>VLOOKUP(B60,'May 2020 Org. Tree'!B:Q,10,FALSE)</f>
        <v>_HFREN</v>
      </c>
      <c r="F60" t="str">
        <f>VLOOKUP(B60,'May 2020 Org. Tree'!B:Q,13,FALSE)</f>
        <v>_HFRES</v>
      </c>
      <c r="G60" s="143">
        <v>44000</v>
      </c>
      <c r="H60" s="19">
        <v>44000</v>
      </c>
    </row>
    <row r="61" spans="1:8">
      <c r="A61" s="21" t="s">
        <v>10499</v>
      </c>
      <c r="B61" s="36" t="str">
        <f t="shared" si="0"/>
        <v>_12660</v>
      </c>
      <c r="C61" t="str">
        <f>VLOOKUP(B61,'May 2020 Org. Tree'!B:O,4,FALSE)</f>
        <v>_COLLS</v>
      </c>
      <c r="D61" t="str">
        <f>VLOOKUP(B61,'May 2020 Org. Tree'!B:Q,7,FALSE)</f>
        <v>_LS1HU</v>
      </c>
      <c r="E61" t="str">
        <f>VLOOKUP(B61,'May 2020 Org. Tree'!B:Q,10,FALSE)</f>
        <v>_HZGER</v>
      </c>
      <c r="F61" t="str">
        <f>VLOOKUP(B61,'May 2020 Org. Tree'!B:Q,13,FALSE)</f>
        <v>_HZADM</v>
      </c>
      <c r="G61" s="143">
        <v>40000</v>
      </c>
      <c r="H61" s="19">
        <v>40000</v>
      </c>
    </row>
    <row r="62" spans="1:8">
      <c r="A62" s="21" t="s">
        <v>10503</v>
      </c>
      <c r="B62" s="36" t="str">
        <f t="shared" si="0"/>
        <v>_12663</v>
      </c>
      <c r="C62" t="str">
        <f>VLOOKUP(B62,'May 2020 Org. Tree'!B:O,4,FALSE)</f>
        <v>_COLLS</v>
      </c>
      <c r="D62" t="str">
        <f>VLOOKUP(B62,'May 2020 Org. Tree'!B:Q,7,FALSE)</f>
        <v>_LS1HU</v>
      </c>
      <c r="E62" t="str">
        <f>VLOOKUP(B62,'May 2020 Org. Tree'!B:Q,10,FALSE)</f>
        <v>_HZGER</v>
      </c>
      <c r="F62" t="str">
        <f>VLOOKUP(B62,'May 2020 Org. Tree'!B:Q,13,FALSE)</f>
        <v>_HZRES</v>
      </c>
      <c r="G62" s="143">
        <v>32000</v>
      </c>
      <c r="H62" s="19">
        <v>32000</v>
      </c>
    </row>
    <row r="63" spans="1:8">
      <c r="A63" s="21" t="s">
        <v>10456</v>
      </c>
      <c r="B63" s="36" t="str">
        <f t="shared" si="0"/>
        <v>_12691</v>
      </c>
      <c r="C63" t="str">
        <f>VLOOKUP(B63,'May 2020 Org. Tree'!B:O,4,FALSE)</f>
        <v>_COLLS</v>
      </c>
      <c r="D63" t="str">
        <f>VLOOKUP(B63,'May 2020 Org. Tree'!B:Q,7,FALSE)</f>
        <v>_LS1HU</v>
      </c>
      <c r="E63" t="str">
        <f>VLOOKUP(B63,'May 2020 Org. Tree'!B:Q,10,FALSE)</f>
        <v>_HITAL</v>
      </c>
      <c r="F63" t="str">
        <f>VLOOKUP(B63,'May 2020 Org. Tree'!B:Q,13,FALSE)</f>
        <v>_HIRES</v>
      </c>
      <c r="G63" s="143">
        <v>8000</v>
      </c>
      <c r="H63" s="19">
        <v>8000</v>
      </c>
    </row>
    <row r="64" spans="1:8">
      <c r="A64" s="21" t="s">
        <v>10467</v>
      </c>
      <c r="B64" s="36" t="str">
        <f t="shared" si="0"/>
        <v>_12753</v>
      </c>
      <c r="C64" t="str">
        <f>VLOOKUP(B64,'May 2020 Org. Tree'!B:O,4,FALSE)</f>
        <v>_COLLS</v>
      </c>
      <c r="D64" t="str">
        <f>VLOOKUP(B64,'May 2020 Org. Tree'!B:Q,7,FALSE)</f>
        <v>_LS1HU</v>
      </c>
      <c r="E64" t="str">
        <f>VLOOKUP(B64,'May 2020 Org. Tree'!B:Q,10,FALSE)</f>
        <v>_HMUSC</v>
      </c>
      <c r="F64" t="str">
        <f>VLOOKUP(B64,'May 2020 Org. Tree'!B:Q,13,FALSE)</f>
        <v>_HMRES</v>
      </c>
      <c r="G64" s="143">
        <v>48000</v>
      </c>
      <c r="H64" s="19">
        <v>48000</v>
      </c>
    </row>
    <row r="65" spans="1:8">
      <c r="A65" s="21" t="s">
        <v>10471</v>
      </c>
      <c r="B65" s="36" t="str">
        <f t="shared" si="0"/>
        <v>_12822</v>
      </c>
      <c r="C65" t="str">
        <f>VLOOKUP(B65,'May 2020 Org. Tree'!B:O,4,FALSE)</f>
        <v>_COLLS</v>
      </c>
      <c r="D65" t="str">
        <f>VLOOKUP(B65,'May 2020 Org. Tree'!B:Q,7,FALSE)</f>
        <v>_LS1HU</v>
      </c>
      <c r="E65" t="str">
        <f>VLOOKUP(B65,'May 2020 Org. Tree'!B:Q,10,FALSE)</f>
        <v>_HNNES</v>
      </c>
      <c r="F65" t="str">
        <f>VLOOKUP(B65,'May 2020 Org. Tree'!B:Q,13,FALSE)</f>
        <v>_HNRES</v>
      </c>
      <c r="G65" s="143">
        <v>36000</v>
      </c>
      <c r="H65" s="19">
        <v>36000</v>
      </c>
    </row>
    <row r="66" spans="1:8">
      <c r="A66" s="21" t="s">
        <v>10427</v>
      </c>
      <c r="B66" s="36" t="str">
        <f t="shared" si="0"/>
        <v>_12837</v>
      </c>
      <c r="C66" t="str">
        <f>VLOOKUP(B66,'May 2020 Org. Tree'!B:O,4,FALSE)</f>
        <v>_COLLS</v>
      </c>
      <c r="D66" t="str">
        <f>VLOOKUP(B66,'May 2020 Org. Tree'!B:Q,7,FALSE)</f>
        <v>_LS1HU</v>
      </c>
      <c r="E66" t="str">
        <f>VLOOKUP(B66,'May 2020 Org. Tree'!B:Q,10,FALSE)</f>
        <v>_HCPHI</v>
      </c>
      <c r="F66" t="str">
        <f>VLOOKUP(B66,'May 2020 Org. Tree'!B:Q,13,FALSE)</f>
        <v>_HCRES</v>
      </c>
      <c r="G66" s="143">
        <v>48000</v>
      </c>
      <c r="H66" s="19">
        <v>48000</v>
      </c>
    </row>
    <row r="67" spans="1:8">
      <c r="A67" s="21" t="s">
        <v>10476</v>
      </c>
      <c r="B67" s="36" t="str">
        <f t="shared" si="0"/>
        <v>_12852</v>
      </c>
      <c r="C67" t="str">
        <f>VLOOKUP(B67,'May 2020 Org. Tree'!B:O,4,FALSE)</f>
        <v>_COLLS</v>
      </c>
      <c r="D67" t="str">
        <f>VLOOKUP(B67,'May 2020 Org. Tree'!B:Q,7,FALSE)</f>
        <v>_LS1HU</v>
      </c>
      <c r="E67" t="str">
        <f>VLOOKUP(B67,'May 2020 Org. Tree'!B:Q,10,FALSE)</f>
        <v>_HRHET</v>
      </c>
      <c r="F67" t="str">
        <f>VLOOKUP(B67,'May 2020 Org. Tree'!B:Q,13,FALSE)</f>
        <v>_HRRES</v>
      </c>
      <c r="G67" s="143">
        <v>28000</v>
      </c>
      <c r="H67" s="19">
        <v>28000</v>
      </c>
    </row>
    <row r="68" spans="1:8">
      <c r="A68" s="21" t="s">
        <v>10481</v>
      </c>
      <c r="B68" s="36" t="str">
        <f t="shared" si="0"/>
        <v>_12883</v>
      </c>
      <c r="C68" t="str">
        <f>VLOOKUP(B68,'May 2020 Org. Tree'!B:O,4,FALSE)</f>
        <v>_COLLS</v>
      </c>
      <c r="D68" t="str">
        <f>VLOOKUP(B68,'May 2020 Org. Tree'!B:Q,7,FALSE)</f>
        <v>_LS1HU</v>
      </c>
      <c r="E68" t="str">
        <f>VLOOKUP(B68,'May 2020 Org. Tree'!B:Q,10,FALSE)</f>
        <v>_HSCAN</v>
      </c>
      <c r="F68" t="str">
        <f>VLOOKUP(B68,'May 2020 Org. Tree'!B:Q,13,FALSE)</f>
        <v>_HSRES</v>
      </c>
      <c r="G68" s="143">
        <v>16000</v>
      </c>
      <c r="H68" s="19">
        <v>16000</v>
      </c>
    </row>
    <row r="69" spans="1:8">
      <c r="A69" s="21" t="s">
        <v>10548</v>
      </c>
      <c r="B69" s="36" t="str">
        <f t="shared" si="0"/>
        <v>_12896</v>
      </c>
      <c r="C69" t="str">
        <f>VLOOKUP(B69,'May 2020 Org. Tree'!B:O,4,FALSE)</f>
        <v>_COLLS</v>
      </c>
      <c r="D69" t="str">
        <f>VLOOKUP(B69,'May 2020 Org. Tree'!B:Q,7,FALSE)</f>
        <v>_LS1HU</v>
      </c>
      <c r="E69" t="str">
        <f>VLOOKUP(B69,'May 2020 Org. Tree'!B:Q,10,FALSE)</f>
        <v>_LTSLL</v>
      </c>
      <c r="F69" t="str">
        <f>VLOOKUP(B69,'May 2020 Org. Tree'!B:Q,13,FALSE)</f>
        <v>_LTRES</v>
      </c>
      <c r="G69" s="143">
        <v>28000</v>
      </c>
      <c r="H69" s="19">
        <v>28000</v>
      </c>
    </row>
    <row r="70" spans="1:8">
      <c r="A70" s="21" t="s">
        <v>10493</v>
      </c>
      <c r="B70" s="36" t="str">
        <f t="shared" si="0"/>
        <v>_12912</v>
      </c>
      <c r="C70" t="str">
        <f>VLOOKUP(B70,'May 2020 Org. Tree'!B:O,4,FALSE)</f>
        <v>_COLLS</v>
      </c>
      <c r="D70" t="str">
        <f>VLOOKUP(B70,'May 2020 Org. Tree'!B:Q,7,FALSE)</f>
        <v>_LS1HU</v>
      </c>
      <c r="E70" t="str">
        <f>VLOOKUP(B70,'May 2020 Org. Tree'!B:Q,10,FALSE)</f>
        <v>_HVSSA</v>
      </c>
      <c r="F70" t="str">
        <f>VLOOKUP(B70,'May 2020 Org. Tree'!B:Q,13,FALSE)</f>
        <v>_HVRES</v>
      </c>
      <c r="G70" s="143">
        <v>16000</v>
      </c>
      <c r="H70" s="19">
        <v>16000</v>
      </c>
    </row>
    <row r="71" spans="1:8">
      <c r="A71" s="21" t="s">
        <v>10519</v>
      </c>
      <c r="B71" s="36" t="str">
        <f t="shared" si="0"/>
        <v>_12926</v>
      </c>
      <c r="C71" t="str">
        <f>VLOOKUP(B71,'May 2020 Org. Tree'!B:O,4,FALSE)</f>
        <v>_COLLS</v>
      </c>
      <c r="D71" t="str">
        <f>VLOOKUP(B71,'May 2020 Org. Tree'!B:Q,7,FALSE)</f>
        <v>_LS1HU</v>
      </c>
      <c r="E71" t="str">
        <f>VLOOKUP(B71,'May 2020 Org. Tree'!B:Q,10,FALSE)</f>
        <v>_LPSPP</v>
      </c>
      <c r="F71" t="str">
        <f>VLOOKUP(B71,'May 2020 Org. Tree'!B:Q,13,FALSE)</f>
        <v>_LPRES</v>
      </c>
      <c r="G71" s="143">
        <v>44000</v>
      </c>
      <c r="H71" s="19">
        <v>44000</v>
      </c>
    </row>
    <row r="72" spans="1:8">
      <c r="A72" s="21" t="s">
        <v>10533</v>
      </c>
      <c r="B72" s="36" t="str">
        <f t="shared" si="0"/>
        <v>_12940</v>
      </c>
      <c r="C72" t="str">
        <f>VLOOKUP(B72,'May 2020 Org. Tree'!B:O,4,FALSE)</f>
        <v>_COLLS</v>
      </c>
      <c r="D72" t="str">
        <f>VLOOKUP(B72,'May 2020 Org. Tree'!B:Q,7,FALSE)</f>
        <v>_LS1HU</v>
      </c>
      <c r="E72" t="str">
        <f>VLOOKUP(B72,'May 2020 Org. Tree'!B:Q,10,FALSE)</f>
        <v>_LRTOW</v>
      </c>
      <c r="F72" t="str">
        <f>VLOOKUP(B72,'May 2020 Org. Tree'!B:Q,13,FALSE)</f>
        <v>_LRADM</v>
      </c>
      <c r="G72" s="143">
        <v>30000</v>
      </c>
      <c r="H72" s="19">
        <v>30000</v>
      </c>
    </row>
    <row r="73" spans="1:8">
      <c r="A73" s="21" t="s">
        <v>10574</v>
      </c>
      <c r="B73" s="36" t="str">
        <f t="shared" si="0"/>
        <v>_12965</v>
      </c>
      <c r="C73" t="str">
        <f>VLOOKUP(B73,'May 2020 Org. Tree'!B:O,4,FALSE)</f>
        <v>_COLLS</v>
      </c>
      <c r="D73" t="str">
        <f>VLOOKUP(B73,'May 2020 Org. Tree'!B:Q,7,FALSE)</f>
        <v>_LS1PS</v>
      </c>
      <c r="E73" t="str">
        <f>VLOOKUP(B73,'May 2020 Org. Tree'!B:Q,10,FALSE)</f>
        <v>_PDPSD</v>
      </c>
      <c r="F73" t="str">
        <f>VLOOKUP(B73,'May 2020 Org. Tree'!B:Q,13,FALSE)</f>
        <v>_PDADM</v>
      </c>
      <c r="G73" s="143">
        <v>11493955</v>
      </c>
      <c r="H73" s="19">
        <v>11432325</v>
      </c>
    </row>
    <row r="74" spans="1:8">
      <c r="A74" s="21" t="s">
        <v>10566</v>
      </c>
      <c r="B74" s="36" t="str">
        <f t="shared" si="0"/>
        <v>_12983</v>
      </c>
      <c r="C74" t="str">
        <f>VLOOKUP(B74,'May 2020 Org. Tree'!B:O,4,FALSE)</f>
        <v>_COLLS</v>
      </c>
      <c r="D74" t="str">
        <f>VLOOKUP(B74,'May 2020 Org. Tree'!B:Q,7,FALSE)</f>
        <v>_LS1PS</v>
      </c>
      <c r="E74" t="str">
        <f>VLOOKUP(B74,'May 2020 Org. Tree'!B:Q,10,FALSE)</f>
        <v>_PAAST</v>
      </c>
      <c r="F74" t="str">
        <f>VLOOKUP(B74,'May 2020 Org. Tree'!B:Q,13,FALSE)</f>
        <v>_PARES</v>
      </c>
      <c r="G74" s="143">
        <v>10000</v>
      </c>
      <c r="H74" s="19">
        <v>10000</v>
      </c>
    </row>
    <row r="75" spans="1:8">
      <c r="A75" s="21" t="s">
        <v>10582</v>
      </c>
      <c r="B75" s="36" t="str">
        <f t="shared" ref="B75:B138" si="1">"_"&amp;A75</f>
        <v>_12998</v>
      </c>
      <c r="C75" t="str">
        <f>VLOOKUP(B75,'May 2020 Org. Tree'!B:O,4,FALSE)</f>
        <v>_COLLS</v>
      </c>
      <c r="D75" t="str">
        <f>VLOOKUP(B75,'May 2020 Org. Tree'!B:Q,7,FALSE)</f>
        <v>_LS1PS</v>
      </c>
      <c r="E75" t="str">
        <f>VLOOKUP(B75,'May 2020 Org. Tree'!B:Q,10,FALSE)</f>
        <v>_PGEGE</v>
      </c>
      <c r="F75" t="str">
        <f>VLOOKUP(B75,'May 2020 Org. Tree'!B:Q,13,FALSE)</f>
        <v>_PGRES</v>
      </c>
      <c r="G75" s="143">
        <v>37000</v>
      </c>
      <c r="H75" s="19">
        <v>37000</v>
      </c>
    </row>
    <row r="76" spans="1:8">
      <c r="A76" s="21" t="s">
        <v>10632</v>
      </c>
      <c r="B76" s="36" t="str">
        <f t="shared" si="1"/>
        <v>_13039</v>
      </c>
      <c r="C76" t="str">
        <f>VLOOKUP(B76,'May 2020 Org. Tree'!B:O,4,FALSE)</f>
        <v>_COLLS</v>
      </c>
      <c r="D76" t="str">
        <f>VLOOKUP(B76,'May 2020 Org. Tree'!B:Q,7,FALSE)</f>
        <v>_LS1PS</v>
      </c>
      <c r="E76" t="str">
        <f>VLOOKUP(B76,'May 2020 Org. Tree'!B:Q,10,FALSE)</f>
        <v>_PMATH</v>
      </c>
      <c r="F76" t="str">
        <f>VLOOKUP(B76,'May 2020 Org. Tree'!B:Q,13,FALSE)</f>
        <v>_PMRES</v>
      </c>
      <c r="G76" s="143">
        <v>80000</v>
      </c>
      <c r="H76" s="19">
        <v>80000</v>
      </c>
    </row>
    <row r="77" spans="1:8">
      <c r="A77" s="21" t="s">
        <v>10603</v>
      </c>
      <c r="B77" s="36" t="str">
        <f t="shared" si="1"/>
        <v>_13058</v>
      </c>
      <c r="C77" t="str">
        <f>VLOOKUP(B77,'May 2020 Org. Tree'!B:O,4,FALSE)</f>
        <v>_COLLS</v>
      </c>
      <c r="D77" t="str">
        <f>VLOOKUP(B77,'May 2020 Org. Tree'!B:Q,7,FALSE)</f>
        <v>_LS1PS</v>
      </c>
      <c r="E77" t="str">
        <f>VLOOKUP(B77,'May 2020 Org. Tree'!B:Q,10,FALSE)</f>
        <v>_PHYSI</v>
      </c>
      <c r="F77" t="str">
        <f>VLOOKUP(B77,'May 2020 Org. Tree'!B:Q,13,FALSE)</f>
        <v>_PHRES</v>
      </c>
      <c r="G77" s="143">
        <v>4000</v>
      </c>
      <c r="H77" s="19">
        <v>4000</v>
      </c>
    </row>
    <row r="78" spans="1:8">
      <c r="A78" s="21" t="s">
        <v>10605</v>
      </c>
      <c r="B78" s="36" t="str">
        <f t="shared" si="1"/>
        <v>_13060</v>
      </c>
      <c r="C78" t="str">
        <f>VLOOKUP(B78,'May 2020 Org. Tree'!B:O,4,FALSE)</f>
        <v>_COLLS</v>
      </c>
      <c r="D78" t="str">
        <f>VLOOKUP(B78,'May 2020 Org. Tree'!B:Q,7,FALSE)</f>
        <v>_LS1PS</v>
      </c>
      <c r="E78" t="str">
        <f>VLOOKUP(B78,'May 2020 Org. Tree'!B:Q,10,FALSE)</f>
        <v>_PHYSI</v>
      </c>
      <c r="F78" t="str">
        <f>VLOOKUP(B78,'May 2020 Org. Tree'!B:Q,13,FALSE)</f>
        <v>_PHRES</v>
      </c>
      <c r="G78" s="143">
        <v>8000</v>
      </c>
      <c r="H78" s="19">
        <v>8000</v>
      </c>
    </row>
    <row r="79" spans="1:8">
      <c r="A79" s="21" t="s">
        <v>10606</v>
      </c>
      <c r="B79" s="36" t="str">
        <f t="shared" si="1"/>
        <v>_13061</v>
      </c>
      <c r="C79" t="str">
        <f>VLOOKUP(B79,'May 2020 Org. Tree'!B:O,4,FALSE)</f>
        <v>_COLLS</v>
      </c>
      <c r="D79" t="str">
        <f>VLOOKUP(B79,'May 2020 Org. Tree'!B:Q,7,FALSE)</f>
        <v>_LS1PS</v>
      </c>
      <c r="E79" t="str">
        <f>VLOOKUP(B79,'May 2020 Org. Tree'!B:Q,10,FALSE)</f>
        <v>_PHYSI</v>
      </c>
      <c r="F79" t="str">
        <f>VLOOKUP(B79,'May 2020 Org. Tree'!B:Q,13,FALSE)</f>
        <v>_PHRES</v>
      </c>
      <c r="G79" s="143">
        <v>50000</v>
      </c>
      <c r="H79" s="19">
        <v>50000</v>
      </c>
    </row>
    <row r="80" spans="1:8">
      <c r="A80" s="21" t="s">
        <v>10607</v>
      </c>
      <c r="B80" s="36" t="str">
        <f t="shared" si="1"/>
        <v>_13062</v>
      </c>
      <c r="C80" t="str">
        <f>VLOOKUP(B80,'May 2020 Org. Tree'!B:O,4,FALSE)</f>
        <v>_COLLS</v>
      </c>
      <c r="D80" t="str">
        <f>VLOOKUP(B80,'May 2020 Org. Tree'!B:Q,7,FALSE)</f>
        <v>_LS1PS</v>
      </c>
      <c r="E80" t="str">
        <f>VLOOKUP(B80,'May 2020 Org. Tree'!B:Q,10,FALSE)</f>
        <v>_PHYSI</v>
      </c>
      <c r="F80" t="str">
        <f>VLOOKUP(B80,'May 2020 Org. Tree'!B:Q,13,FALSE)</f>
        <v>_PHRES</v>
      </c>
      <c r="G80" s="143">
        <v>8000</v>
      </c>
      <c r="H80" s="19">
        <v>8000</v>
      </c>
    </row>
    <row r="81" spans="1:8">
      <c r="A81" s="21" t="s">
        <v>10610</v>
      </c>
      <c r="B81" s="36" t="str">
        <f t="shared" si="1"/>
        <v>_13066</v>
      </c>
      <c r="C81" t="str">
        <f>VLOOKUP(B81,'May 2020 Org. Tree'!B:O,4,FALSE)</f>
        <v>_COLLS</v>
      </c>
      <c r="D81" t="str">
        <f>VLOOKUP(B81,'May 2020 Org. Tree'!B:Q,7,FALSE)</f>
        <v>_LS1PS</v>
      </c>
      <c r="E81" t="str">
        <f>VLOOKUP(B81,'May 2020 Org. Tree'!B:Q,10,FALSE)</f>
        <v>_PHYSI</v>
      </c>
      <c r="F81" t="str">
        <f>VLOOKUP(B81,'May 2020 Org. Tree'!B:Q,13,FALSE)</f>
        <v>_PHRES</v>
      </c>
      <c r="G81" s="143">
        <v>14000</v>
      </c>
      <c r="H81" s="19">
        <v>14000</v>
      </c>
    </row>
    <row r="82" spans="1:8">
      <c r="A82" s="21" t="s">
        <v>10611</v>
      </c>
      <c r="B82" s="36" t="str">
        <f t="shared" si="1"/>
        <v>_13067</v>
      </c>
      <c r="C82" t="str">
        <f>VLOOKUP(B82,'May 2020 Org. Tree'!B:O,4,FALSE)</f>
        <v>_COLLS</v>
      </c>
      <c r="D82" t="str">
        <f>VLOOKUP(B82,'May 2020 Org. Tree'!B:Q,7,FALSE)</f>
        <v>_LS1PS</v>
      </c>
      <c r="E82" t="str">
        <f>VLOOKUP(B82,'May 2020 Org. Tree'!B:Q,10,FALSE)</f>
        <v>_PHYSI</v>
      </c>
      <c r="F82" t="str">
        <f>VLOOKUP(B82,'May 2020 Org. Tree'!B:Q,13,FALSE)</f>
        <v>_PHRES</v>
      </c>
      <c r="G82" s="143">
        <v>8000</v>
      </c>
      <c r="H82" s="19">
        <v>8000</v>
      </c>
    </row>
    <row r="83" spans="1:8">
      <c r="A83" s="21" t="s">
        <v>10612</v>
      </c>
      <c r="B83" s="36" t="str">
        <f t="shared" si="1"/>
        <v>_13068</v>
      </c>
      <c r="C83" t="str">
        <f>VLOOKUP(B83,'May 2020 Org. Tree'!B:O,4,FALSE)</f>
        <v>_COLLS</v>
      </c>
      <c r="D83" t="str">
        <f>VLOOKUP(B83,'May 2020 Org. Tree'!B:Q,7,FALSE)</f>
        <v>_LS1PS</v>
      </c>
      <c r="E83" t="str">
        <f>VLOOKUP(B83,'May 2020 Org. Tree'!B:Q,10,FALSE)</f>
        <v>_PHYSI</v>
      </c>
      <c r="F83" t="str">
        <f>VLOOKUP(B83,'May 2020 Org. Tree'!B:Q,13,FALSE)</f>
        <v>_PHRES</v>
      </c>
      <c r="G83" s="143">
        <v>8000</v>
      </c>
      <c r="H83" s="19">
        <v>8000</v>
      </c>
    </row>
    <row r="84" spans="1:8">
      <c r="A84" s="21" t="s">
        <v>10637</v>
      </c>
      <c r="B84" s="36" t="str">
        <f t="shared" si="1"/>
        <v>_13090</v>
      </c>
      <c r="C84" t="str">
        <f>VLOOKUP(B84,'May 2020 Org. Tree'!B:O,4,FALSE)</f>
        <v>_COLLS</v>
      </c>
      <c r="D84" t="str">
        <f>VLOOKUP(B84,'May 2020 Org. Tree'!B:Q,7,FALSE)</f>
        <v>_LS1PS</v>
      </c>
      <c r="E84" t="str">
        <f>VLOOKUP(B84,'May 2020 Org. Tree'!B:Q,10,FALSE)</f>
        <v>_PSTAT</v>
      </c>
      <c r="F84" t="str">
        <f>VLOOKUP(B84,'May 2020 Org. Tree'!B:Q,13,FALSE)</f>
        <v>_PSRES</v>
      </c>
      <c r="G84" s="143">
        <v>76000</v>
      </c>
      <c r="H84" s="19">
        <v>76000</v>
      </c>
    </row>
    <row r="85" spans="1:8">
      <c r="A85" s="21" t="s">
        <v>10722</v>
      </c>
      <c r="B85" s="36" t="str">
        <f t="shared" si="1"/>
        <v>_13115</v>
      </c>
      <c r="C85" t="str">
        <f>VLOOKUP(B85,'May 2020 Org. Tree'!B:O,4,FALSE)</f>
        <v>_COLLS</v>
      </c>
      <c r="D85" t="str">
        <f>VLOOKUP(B85,'May 2020 Org. Tree'!B:Q,7,FALSE)</f>
        <v>_LS1SS</v>
      </c>
      <c r="E85" t="str">
        <f>VLOOKUP(B85,'May 2020 Org. Tree'!B:Q,10,FALSE)</f>
        <v>_SSSSD</v>
      </c>
      <c r="F85" t="str">
        <f>VLOOKUP(B85,'May 2020 Org. Tree'!B:Q,13,FALSE)</f>
        <v>_SSADM</v>
      </c>
      <c r="G85" s="143">
        <v>12231557</v>
      </c>
      <c r="H85" s="19">
        <v>12171885</v>
      </c>
    </row>
    <row r="86" spans="1:8">
      <c r="A86" s="21" t="s">
        <v>10660</v>
      </c>
      <c r="B86" s="36" t="str">
        <f t="shared" si="1"/>
        <v>_13131</v>
      </c>
      <c r="C86" t="str">
        <f>VLOOKUP(B86,'May 2020 Org. Tree'!B:O,4,FALSE)</f>
        <v>_COLLS</v>
      </c>
      <c r="D86" t="str">
        <f>VLOOKUP(B86,'May 2020 Org. Tree'!B:Q,7,FALSE)</f>
        <v>_LS1SS</v>
      </c>
      <c r="E86" t="str">
        <f>VLOOKUP(B86,'May 2020 Org. Tree'!B:Q,10,FALSE)</f>
        <v>_SAAMS</v>
      </c>
      <c r="F86" t="str">
        <f>VLOOKUP(B86,'May 2020 Org. Tree'!B:Q,13,FALSE)</f>
        <v>_SARES</v>
      </c>
      <c r="G86" s="143">
        <v>28000</v>
      </c>
      <c r="H86" s="19">
        <v>28000</v>
      </c>
    </row>
    <row r="87" spans="1:8">
      <c r="A87" s="21" t="s">
        <v>10746</v>
      </c>
      <c r="B87" s="36" t="str">
        <f t="shared" si="1"/>
        <v>_13162</v>
      </c>
      <c r="C87" t="str">
        <f>VLOOKUP(B87,'May 2020 Org. Tree'!B:O,4,FALSE)</f>
        <v>_COLLS</v>
      </c>
      <c r="D87" t="str">
        <f>VLOOKUP(B87,'May 2020 Org. Tree'!B:Q,7,FALSE)</f>
        <v>_LS1SS</v>
      </c>
      <c r="E87" t="str">
        <f>VLOOKUP(B87,'May 2020 Org. Tree'!B:Q,10,FALSE)</f>
        <v>_SZANT</v>
      </c>
      <c r="F87" t="str">
        <f>VLOOKUP(B87,'May 2020 Org. Tree'!B:Q,13,FALSE)</f>
        <v>_SZRES</v>
      </c>
      <c r="G87" s="143">
        <v>113000</v>
      </c>
      <c r="H87" s="19">
        <v>113000</v>
      </c>
    </row>
    <row r="88" spans="1:8">
      <c r="A88" s="21" t="s">
        <v>10671</v>
      </c>
      <c r="B88" s="36" t="str">
        <f t="shared" si="1"/>
        <v>_13177</v>
      </c>
      <c r="C88" t="str">
        <f>VLOOKUP(B88,'May 2020 Org. Tree'!B:O,4,FALSE)</f>
        <v>_COLLS</v>
      </c>
      <c r="D88" t="str">
        <f>VLOOKUP(B88,'May 2020 Org. Tree'!B:Q,7,FALSE)</f>
        <v>_LS1SS</v>
      </c>
      <c r="E88" t="str">
        <f>VLOOKUP(B88,'May 2020 Org. Tree'!B:Q,10,FALSE)</f>
        <v>_SDDEM</v>
      </c>
      <c r="F88" t="str">
        <f>VLOOKUP(B88,'May 2020 Org. Tree'!B:Q,13,FALSE)</f>
        <v>_SDRES</v>
      </c>
      <c r="G88" s="143">
        <v>12000</v>
      </c>
      <c r="H88" s="19">
        <v>12000</v>
      </c>
    </row>
    <row r="89" spans="1:8">
      <c r="A89" s="21" t="s">
        <v>10677</v>
      </c>
      <c r="B89" s="36" t="str">
        <f t="shared" si="1"/>
        <v>_13192</v>
      </c>
      <c r="C89" t="str">
        <f>VLOOKUP(B89,'May 2020 Org. Tree'!B:O,4,FALSE)</f>
        <v>_COLLS</v>
      </c>
      <c r="D89" t="str">
        <f>VLOOKUP(B89,'May 2020 Org. Tree'!B:Q,7,FALSE)</f>
        <v>_LS1SS</v>
      </c>
      <c r="E89" t="str">
        <f>VLOOKUP(B89,'May 2020 Org. Tree'!B:Q,10,FALSE)</f>
        <v>_SECON</v>
      </c>
      <c r="F89" t="str">
        <f>VLOOKUP(B89,'May 2020 Org. Tree'!B:Q,13,FALSE)</f>
        <v>_SERES</v>
      </c>
      <c r="G89" s="143">
        <v>327000</v>
      </c>
      <c r="H89" s="19">
        <v>328000</v>
      </c>
    </row>
    <row r="90" spans="1:8">
      <c r="A90" s="21" t="s">
        <v>10679</v>
      </c>
      <c r="B90" s="36" t="str">
        <f t="shared" si="1"/>
        <v>_13196</v>
      </c>
      <c r="C90" t="str">
        <f>VLOOKUP(B90,'May 2020 Org. Tree'!B:O,4,FALSE)</f>
        <v>_COLLS</v>
      </c>
      <c r="D90" t="str">
        <f>VLOOKUP(B90,'May 2020 Org. Tree'!B:Q,7,FALSE)</f>
        <v>_LS1SS</v>
      </c>
      <c r="E90" t="str">
        <f>VLOOKUP(B90,'May 2020 Org. Tree'!B:Q,10,FALSE)</f>
        <v>_SECON</v>
      </c>
      <c r="F90" t="str">
        <f>VLOOKUP(B90,'May 2020 Org. Tree'!B:Q,13,FALSE)</f>
        <v>_SERES</v>
      </c>
      <c r="G90" s="143">
        <v>90000</v>
      </c>
      <c r="H90" s="19">
        <v>90000</v>
      </c>
    </row>
    <row r="91" spans="1:8">
      <c r="A91" s="21" t="s">
        <v>10668</v>
      </c>
      <c r="B91" s="36" t="str">
        <f t="shared" si="1"/>
        <v>_13206</v>
      </c>
      <c r="C91" t="str">
        <f>VLOOKUP(B91,'May 2020 Org. Tree'!B:O,4,FALSE)</f>
        <v>_COLLS</v>
      </c>
      <c r="D91" t="str">
        <f>VLOOKUP(B91,'May 2020 Org. Tree'!B:Q,7,FALSE)</f>
        <v>_LS1SS</v>
      </c>
      <c r="E91" t="str">
        <f>VLOOKUP(B91,'May 2020 Org. Tree'!B:Q,10,FALSE)</f>
        <v>_SBETH</v>
      </c>
      <c r="F91" t="str">
        <f>VLOOKUP(B91,'May 2020 Org. Tree'!B:Q,13,FALSE)</f>
        <v>_SBRES</v>
      </c>
      <c r="G91" s="143">
        <v>99500</v>
      </c>
      <c r="H91" s="19">
        <v>99500</v>
      </c>
    </row>
    <row r="92" spans="1:8">
      <c r="A92" s="21" t="s">
        <v>10684</v>
      </c>
      <c r="B92" s="36" t="str">
        <f t="shared" si="1"/>
        <v>_13232</v>
      </c>
      <c r="C92" t="str">
        <f>VLOOKUP(B92,'May 2020 Org. Tree'!B:O,4,FALSE)</f>
        <v>_COLLS</v>
      </c>
      <c r="D92" t="str">
        <f>VLOOKUP(B92,'May 2020 Org. Tree'!B:Q,7,FALSE)</f>
        <v>_LS1SS</v>
      </c>
      <c r="E92" t="str">
        <f>VLOOKUP(B92,'May 2020 Org. Tree'!B:Q,10,FALSE)</f>
        <v>_SGEOG</v>
      </c>
      <c r="F92" t="str">
        <f>VLOOKUP(B92,'May 2020 Org. Tree'!B:Q,13,FALSE)</f>
        <v>_SGRES</v>
      </c>
      <c r="G92" s="143">
        <v>100000</v>
      </c>
      <c r="H92" s="19">
        <v>100000</v>
      </c>
    </row>
    <row r="93" spans="1:8">
      <c r="A93" s="21" t="s">
        <v>10690</v>
      </c>
      <c r="B93" s="36" t="str">
        <f t="shared" si="1"/>
        <v>_13246</v>
      </c>
      <c r="C93" t="str">
        <f>VLOOKUP(B93,'May 2020 Org. Tree'!B:O,4,FALSE)</f>
        <v>_COLLS</v>
      </c>
      <c r="D93" t="str">
        <f>VLOOKUP(B93,'May 2020 Org. Tree'!B:Q,7,FALSE)</f>
        <v>_LS1SS</v>
      </c>
      <c r="E93" t="str">
        <f>VLOOKUP(B93,'May 2020 Org. Tree'!B:Q,10,FALSE)</f>
        <v>_SHIST</v>
      </c>
      <c r="F93" t="str">
        <f>VLOOKUP(B93,'May 2020 Org. Tree'!B:Q,13,FALSE)</f>
        <v>_SHRES</v>
      </c>
      <c r="G93" s="143">
        <v>108000</v>
      </c>
      <c r="H93" s="19">
        <v>108000</v>
      </c>
    </row>
    <row r="94" spans="1:8">
      <c r="A94" s="21" t="s">
        <v>10699</v>
      </c>
      <c r="B94" s="36" t="str">
        <f t="shared" si="1"/>
        <v>_13261</v>
      </c>
      <c r="C94" t="str">
        <f>VLOOKUP(B94,'May 2020 Org. Tree'!B:O,4,FALSE)</f>
        <v>_COLLS</v>
      </c>
      <c r="D94" t="str">
        <f>VLOOKUP(B94,'May 2020 Org. Tree'!B:Q,7,FALSE)</f>
        <v>_LS1SS</v>
      </c>
      <c r="E94" t="str">
        <f>VLOOKUP(B94,'May 2020 Org. Tree'!B:Q,10,FALSE)</f>
        <v>_SLING</v>
      </c>
      <c r="F94" t="str">
        <f>VLOOKUP(B94,'May 2020 Org. Tree'!B:Q,13,FALSE)</f>
        <v>_SLRES</v>
      </c>
      <c r="G94" s="143">
        <v>48000</v>
      </c>
      <c r="H94" s="19">
        <v>48000</v>
      </c>
    </row>
    <row r="95" spans="1:8">
      <c r="A95" s="21" t="s">
        <v>10701</v>
      </c>
      <c r="B95" s="36" t="str">
        <f t="shared" si="1"/>
        <v>_13275</v>
      </c>
      <c r="C95" t="str">
        <f>VLOOKUP(B95,'May 2020 Org. Tree'!B:O,4,FALSE)</f>
        <v>_COLLS</v>
      </c>
      <c r="D95" t="str">
        <f>VLOOKUP(B95,'May 2020 Org. Tree'!B:Q,7,FALSE)</f>
        <v>_LS1SS</v>
      </c>
      <c r="E95" t="str">
        <f>VLOOKUP(B95,'May 2020 Org. Tree'!B:Q,10,FALSE)</f>
        <v>_SPOLS</v>
      </c>
      <c r="F95" t="str">
        <f>VLOOKUP(B95,'May 2020 Org. Tree'!B:Q,13,FALSE)</f>
        <v>_SPADM</v>
      </c>
      <c r="G95" s="143">
        <v>52000</v>
      </c>
      <c r="H95" s="19">
        <v>52000</v>
      </c>
    </row>
    <row r="96" spans="1:8">
      <c r="A96" s="21" t="s">
        <v>10704</v>
      </c>
      <c r="B96" s="36" t="str">
        <f t="shared" si="1"/>
        <v>_13279</v>
      </c>
      <c r="C96" t="str">
        <f>VLOOKUP(B96,'May 2020 Org. Tree'!B:O,4,FALSE)</f>
        <v>_COLLS</v>
      </c>
      <c r="D96" t="str">
        <f>VLOOKUP(B96,'May 2020 Org. Tree'!B:Q,7,FALSE)</f>
        <v>_LS1SS</v>
      </c>
      <c r="E96" t="str">
        <f>VLOOKUP(B96,'May 2020 Org. Tree'!B:Q,10,FALSE)</f>
        <v>_SPOLS</v>
      </c>
      <c r="F96" t="str">
        <f>VLOOKUP(B96,'May 2020 Org. Tree'!B:Q,13,FALSE)</f>
        <v>_SPRES</v>
      </c>
      <c r="G96" s="143">
        <v>204000</v>
      </c>
      <c r="H96" s="19">
        <v>204000</v>
      </c>
    </row>
    <row r="97" spans="1:8">
      <c r="A97" s="21" t="s">
        <v>10736</v>
      </c>
      <c r="B97" s="36" t="str">
        <f t="shared" si="1"/>
        <v>_13291</v>
      </c>
      <c r="C97" t="str">
        <f>VLOOKUP(B97,'May 2020 Org. Tree'!B:O,4,FALSE)</f>
        <v>_COLLS</v>
      </c>
      <c r="D97" t="str">
        <f>VLOOKUP(B97,'May 2020 Org. Tree'!B:Q,7,FALSE)</f>
        <v>_LS1SS</v>
      </c>
      <c r="E97" t="str">
        <f>VLOOKUP(B97,'May 2020 Org. Tree'!B:Q,10,FALSE)</f>
        <v>_SYPSY</v>
      </c>
      <c r="F97" t="str">
        <f>VLOOKUP(B97,'May 2020 Org. Tree'!B:Q,13,FALSE)</f>
        <v>_SYRES</v>
      </c>
      <c r="G97" s="143">
        <v>69000</v>
      </c>
      <c r="H97" s="19">
        <v>44000</v>
      </c>
    </row>
    <row r="98" spans="1:8">
      <c r="A98" s="21" t="s">
        <v>10734</v>
      </c>
      <c r="B98" s="36" t="str">
        <f t="shared" si="1"/>
        <v>_13295</v>
      </c>
      <c r="C98" t="str">
        <f>VLOOKUP(B98,'May 2020 Org. Tree'!B:O,4,FALSE)</f>
        <v>_COLLS</v>
      </c>
      <c r="D98" t="str">
        <f>VLOOKUP(B98,'May 2020 Org. Tree'!B:Q,7,FALSE)</f>
        <v>_LS1SS</v>
      </c>
      <c r="E98" t="str">
        <f>VLOOKUP(B98,'May 2020 Org. Tree'!B:Q,10,FALSE)</f>
        <v>_SYPSY</v>
      </c>
      <c r="F98" t="str">
        <f>VLOOKUP(B98,'May 2020 Org. Tree'!B:Q,13,FALSE)</f>
        <v>_SYADM</v>
      </c>
      <c r="G98" s="143">
        <v>2000</v>
      </c>
      <c r="H98" s="19"/>
    </row>
    <row r="99" spans="1:8">
      <c r="A99" s="21" t="s">
        <v>10691</v>
      </c>
      <c r="B99" s="36" t="str">
        <f t="shared" si="1"/>
        <v>_13305</v>
      </c>
      <c r="C99" t="str">
        <f>VLOOKUP(B99,'May 2020 Org. Tree'!B:O,4,FALSE)</f>
        <v>_COLLS</v>
      </c>
      <c r="D99" t="str">
        <f>VLOOKUP(B99,'May 2020 Org. Tree'!B:Q,7,FALSE)</f>
        <v>_LS1SS</v>
      </c>
      <c r="E99" t="str">
        <f>VLOOKUP(B99,'May 2020 Org. Tree'!B:Q,10,FALSE)</f>
        <v>_SISOC</v>
      </c>
      <c r="F99" t="str">
        <f>VLOOKUP(B99,'May 2020 Org. Tree'!B:Q,13,FALSE)</f>
        <v>_SIADM</v>
      </c>
      <c r="G99" s="143">
        <v>45000</v>
      </c>
      <c r="H99" s="19">
        <v>45000</v>
      </c>
    </row>
    <row r="100" spans="1:8">
      <c r="A100" s="21" t="s">
        <v>10692</v>
      </c>
      <c r="B100" s="36" t="str">
        <f t="shared" si="1"/>
        <v>_13306</v>
      </c>
      <c r="C100" t="str">
        <f>VLOOKUP(B100,'May 2020 Org. Tree'!B:O,4,FALSE)</f>
        <v>_COLLS</v>
      </c>
      <c r="D100" t="str">
        <f>VLOOKUP(B100,'May 2020 Org. Tree'!B:Q,7,FALSE)</f>
        <v>_LS1SS</v>
      </c>
      <c r="E100" t="str">
        <f>VLOOKUP(B100,'May 2020 Org. Tree'!B:Q,10,FALSE)</f>
        <v>_SISOC</v>
      </c>
      <c r="F100" t="str">
        <f>VLOOKUP(B100,'May 2020 Org. Tree'!B:Q,13,FALSE)</f>
        <v>_SIRES</v>
      </c>
      <c r="G100" s="143">
        <v>177000</v>
      </c>
      <c r="H100" s="19">
        <v>180000</v>
      </c>
    </row>
    <row r="101" spans="1:8">
      <c r="A101" s="21" t="s">
        <v>10729</v>
      </c>
      <c r="B101" s="36" t="str">
        <f t="shared" si="1"/>
        <v>_13321</v>
      </c>
      <c r="C101" t="str">
        <f>VLOOKUP(B101,'May 2020 Org. Tree'!B:O,4,FALSE)</f>
        <v>_COLLS</v>
      </c>
      <c r="D101" t="str">
        <f>VLOOKUP(B101,'May 2020 Org. Tree'!B:Q,7,FALSE)</f>
        <v>_LS1SS</v>
      </c>
      <c r="E101" t="str">
        <f>VLOOKUP(B101,'May 2020 Org. Tree'!B:Q,10,FALSE)</f>
        <v>_SWOME</v>
      </c>
      <c r="F101" t="str">
        <f>VLOOKUP(B101,'May 2020 Org. Tree'!B:Q,13,FALSE)</f>
        <v>_SWRES</v>
      </c>
      <c r="G101" s="143">
        <v>20000</v>
      </c>
      <c r="H101" s="19">
        <v>20000</v>
      </c>
    </row>
    <row r="102" spans="1:8">
      <c r="A102" s="21" t="s">
        <v>10748</v>
      </c>
      <c r="B102" s="36" t="str">
        <f t="shared" si="1"/>
        <v>_13330</v>
      </c>
      <c r="C102" t="str">
        <f>VLOOKUP(B102,'May 2020 Org. Tree'!B:O,4,FALSE)</f>
        <v>_COLLS</v>
      </c>
      <c r="D102" t="str">
        <f>VLOOKUP(B102,'May 2020 Org. Tree'!B:Q,7,FALSE)</f>
        <v>_LS1UI</v>
      </c>
      <c r="E102" t="str">
        <f>VLOOKUP(B102,'May 2020 Org. Tree'!B:Q,10,FALSE)</f>
        <v>_QBUDL</v>
      </c>
      <c r="F102" t="str">
        <f>VLOOKUP(B102,'May 2020 Org. Tree'!B:Q,13,FALSE)</f>
        <v>_QBADM</v>
      </c>
      <c r="G102" s="143">
        <v>3901000</v>
      </c>
      <c r="H102" s="19">
        <v>4024000</v>
      </c>
    </row>
    <row r="103" spans="1:8">
      <c r="A103" s="21" t="s">
        <v>10770</v>
      </c>
      <c r="B103" s="36" t="str">
        <f t="shared" si="1"/>
        <v>_13357</v>
      </c>
      <c r="C103" t="str">
        <f>VLOOKUP(B103,'May 2020 Org. Tree'!B:O,4,FALSE)</f>
        <v>_COLLS</v>
      </c>
      <c r="D103" t="str">
        <f>VLOOKUP(B103,'May 2020 Org. Tree'!B:Q,7,FALSE)</f>
        <v>_LS1UI</v>
      </c>
      <c r="E103" t="str">
        <f>VLOOKUP(B103,'May 2020 Org. Tree'!B:Q,10,FALSE)</f>
        <v>_QMRES</v>
      </c>
      <c r="F103" t="str">
        <f>VLOOKUP(B103,'May 2020 Org. Tree'!B:Q,13,FALSE)</f>
        <v>_QMRTL</v>
      </c>
      <c r="G103" s="143">
        <v>12000</v>
      </c>
      <c r="H103" s="19">
        <v>12000</v>
      </c>
    </row>
    <row r="104" spans="1:8">
      <c r="A104" s="21" t="s">
        <v>9960</v>
      </c>
      <c r="B104" s="36" t="str">
        <f t="shared" si="1"/>
        <v>_13492</v>
      </c>
      <c r="C104" t="str">
        <f>VLOOKUP(B104,'May 2020 Org. Tree'!B:O,4,FALSE)</f>
        <v>_COLLE</v>
      </c>
      <c r="D104" t="str">
        <f>VLOOKUP(B104,'May 2020 Org. Tree'!B:Q,7,FALSE)</f>
        <v>_CO1NR</v>
      </c>
      <c r="E104" t="str">
        <f>VLOOKUP(B104,'May 2020 Org. Tree'!B:Q,10,FALSE)</f>
        <v>_MANRD</v>
      </c>
      <c r="F104" t="str">
        <f>VLOOKUP(B104,'May 2020 Org. Tree'!B:Q,13,FALSE)</f>
        <v>_MADDF</v>
      </c>
      <c r="G104" s="143">
        <v>3576040</v>
      </c>
      <c r="H104" s="19">
        <v>3721964</v>
      </c>
    </row>
    <row r="105" spans="1:8">
      <c r="A105" s="21" t="s">
        <v>9975</v>
      </c>
      <c r="B105" s="36" t="str">
        <f t="shared" si="1"/>
        <v>_13506</v>
      </c>
      <c r="C105" t="str">
        <f>VLOOKUP(B105,'May 2020 Org. Tree'!B:O,4,FALSE)</f>
        <v>_COLLE</v>
      </c>
      <c r="D105" t="str">
        <f>VLOOKUP(B105,'May 2020 Org. Tree'!B:Q,7,FALSE)</f>
        <v>_CO1NR</v>
      </c>
      <c r="E105" t="str">
        <f>VLOOKUP(B105,'May 2020 Org. Tree'!B:Q,10,FALSE)</f>
        <v>_MBARC</v>
      </c>
      <c r="F105" t="str">
        <f>VLOOKUP(B105,'May 2020 Org. Tree'!B:Q,13,FALSE)</f>
        <v>_MBAGS</v>
      </c>
      <c r="G105" s="143">
        <v>53000</v>
      </c>
      <c r="H105" s="19">
        <v>53000</v>
      </c>
    </row>
    <row r="106" spans="1:8">
      <c r="A106" s="21" t="s">
        <v>9981</v>
      </c>
      <c r="B106" s="36" t="str">
        <f t="shared" si="1"/>
        <v>_13524</v>
      </c>
      <c r="C106" t="str">
        <f>VLOOKUP(B106,'May 2020 Org. Tree'!B:O,4,FALSE)</f>
        <v>_COLLE</v>
      </c>
      <c r="D106" t="str">
        <f>VLOOKUP(B106,'May 2020 Org. Tree'!B:Q,7,FALSE)</f>
        <v>_CO1NR</v>
      </c>
      <c r="E106" t="str">
        <f>VLOOKUP(B106,'May 2020 Org. Tree'!B:Q,10,FALSE)</f>
        <v>_MCESP</v>
      </c>
      <c r="F106" t="str">
        <f>VLOOKUP(B106,'May 2020 Org. Tree'!B:Q,13,FALSE)</f>
        <v>_MCECO</v>
      </c>
      <c r="G106" s="143">
        <v>12000</v>
      </c>
      <c r="H106" s="19">
        <v>12000</v>
      </c>
    </row>
    <row r="107" spans="1:8">
      <c r="A107" s="21" t="s">
        <v>10002</v>
      </c>
      <c r="B107" s="36" t="str">
        <f t="shared" si="1"/>
        <v>_13544</v>
      </c>
      <c r="C107" t="str">
        <f>VLOOKUP(B107,'May 2020 Org. Tree'!B:O,4,FALSE)</f>
        <v>_COLLE</v>
      </c>
      <c r="D107" t="str">
        <f>VLOOKUP(B107,'May 2020 Org. Tree'!B:Q,7,FALSE)</f>
        <v>_CO1NR</v>
      </c>
      <c r="E107" t="str">
        <f>VLOOKUP(B107,'May 2020 Org. Tree'!B:Q,10,FALSE)</f>
        <v>_MCESP</v>
      </c>
      <c r="F107" t="str">
        <f>VLOOKUP(B107,'May 2020 Org. Tree'!B:Q,13,FALSE)</f>
        <v>_MCINS</v>
      </c>
      <c r="G107" s="143">
        <v>12000</v>
      </c>
      <c r="H107" s="19">
        <v>12000</v>
      </c>
    </row>
    <row r="108" spans="1:8">
      <c r="A108" s="21" t="s">
        <v>9995</v>
      </c>
      <c r="B108" s="36" t="str">
        <f t="shared" si="1"/>
        <v>_13554</v>
      </c>
      <c r="C108" t="str">
        <f>VLOOKUP(B108,'May 2020 Org. Tree'!B:O,4,FALSE)</f>
        <v>_COLLE</v>
      </c>
      <c r="D108" t="str">
        <f>VLOOKUP(B108,'May 2020 Org. Tree'!B:Q,7,FALSE)</f>
        <v>_CO1NR</v>
      </c>
      <c r="E108" t="str">
        <f>VLOOKUP(B108,'May 2020 Org. Tree'!B:Q,10,FALSE)</f>
        <v>_MCESP</v>
      </c>
      <c r="F108" t="str">
        <f>VLOOKUP(B108,'May 2020 Org. Tree'!B:Q,13,FALSE)</f>
        <v>_MCESD</v>
      </c>
      <c r="G108" s="143">
        <v>20000</v>
      </c>
      <c r="H108" s="19">
        <v>20000</v>
      </c>
    </row>
    <row r="109" spans="1:8">
      <c r="A109" s="21" t="s">
        <v>10011</v>
      </c>
      <c r="B109" s="36" t="str">
        <f t="shared" si="1"/>
        <v>_13574</v>
      </c>
      <c r="C109" t="str">
        <f>VLOOKUP(B109,'May 2020 Org. Tree'!B:O,4,FALSE)</f>
        <v>_COLLE</v>
      </c>
      <c r="D109" t="str">
        <f>VLOOKUP(B109,'May 2020 Org. Tree'!B:Q,7,FALSE)</f>
        <v>_CO1NR</v>
      </c>
      <c r="E109" t="str">
        <f>VLOOKUP(B109,'May 2020 Org. Tree'!B:Q,10,FALSE)</f>
        <v>_MDNST</v>
      </c>
      <c r="F109" t="str">
        <f>VLOOKUP(B109,'May 2020 Org. Tree'!B:Q,13,FALSE)</f>
        <v>_MDNS5</v>
      </c>
      <c r="G109" s="143">
        <v>8000</v>
      </c>
      <c r="H109" s="19">
        <v>8000</v>
      </c>
    </row>
    <row r="110" spans="1:8">
      <c r="A110" s="21" t="s">
        <v>10033</v>
      </c>
      <c r="B110" s="36" t="str">
        <f t="shared" si="1"/>
        <v>_13618</v>
      </c>
      <c r="C110" t="str">
        <f>VLOOKUP(B110,'May 2020 Org. Tree'!B:O,4,FALSE)</f>
        <v>_COLLE</v>
      </c>
      <c r="D110" t="str">
        <f>VLOOKUP(B110,'May 2020 Org. Tree'!B:Q,7,FALSE)</f>
        <v>_CO1NR</v>
      </c>
      <c r="E110" t="str">
        <f>VLOOKUP(B110,'May 2020 Org. Tree'!B:Q,10,FALSE)</f>
        <v>_MEPMB</v>
      </c>
      <c r="F110" t="str">
        <f>VLOOKUP(B110,'May 2020 Org. Tree'!B:Q,13,FALSE)</f>
        <v>_MEPLT</v>
      </c>
      <c r="G110" s="143">
        <v>54000</v>
      </c>
      <c r="H110" s="19">
        <v>54000</v>
      </c>
    </row>
    <row r="111" spans="1:8">
      <c r="A111" s="21" t="s">
        <v>10026</v>
      </c>
      <c r="B111" s="36" t="str">
        <f t="shared" si="1"/>
        <v>_13638</v>
      </c>
      <c r="C111" t="str">
        <f>VLOOKUP(B111,'May 2020 Org. Tree'!B:O,4,FALSE)</f>
        <v>_COLLE</v>
      </c>
      <c r="D111" t="str">
        <f>VLOOKUP(B111,'May 2020 Org. Tree'!B:Q,7,FALSE)</f>
        <v>_CO1NR</v>
      </c>
      <c r="E111" t="str">
        <f>VLOOKUP(B111,'May 2020 Org. Tree'!B:Q,10,FALSE)</f>
        <v>_MEPMB</v>
      </c>
      <c r="F111" t="str">
        <f>VLOOKUP(B111,'May 2020 Org. Tree'!B:Q,13,FALSE)</f>
        <v>_MEMIC</v>
      </c>
      <c r="G111" s="143">
        <v>25000</v>
      </c>
      <c r="H111" s="19">
        <v>25000</v>
      </c>
    </row>
    <row r="112" spans="1:8">
      <c r="A112" s="21" t="s">
        <v>11552</v>
      </c>
      <c r="B112" s="36" t="str">
        <f t="shared" si="1"/>
        <v>_13706</v>
      </c>
      <c r="C112" t="str">
        <f>VLOOKUP(B112,'May 2020 Org. Tree'!B:O,4,FALSE)</f>
        <v>_SCHOL</v>
      </c>
      <c r="D112" t="str">
        <f>VLOOKUP(B112,'May 2020 Org. Tree'!B:Q,7,FALSE)</f>
        <v>_SC1OP</v>
      </c>
      <c r="E112" t="str">
        <f>VLOOKUP(B112,'May 2020 Org. Tree'!B:Q,10,FALSE)</f>
        <v>_BOOPT</v>
      </c>
      <c r="F112" t="str">
        <f>VLOOKUP(B112,'May 2020 Org. Tree'!B:Q,13,FALSE)</f>
        <v>_BOOPS</v>
      </c>
      <c r="G112" s="143">
        <v>1239000</v>
      </c>
      <c r="H112" s="19">
        <v>1262000</v>
      </c>
    </row>
    <row r="113" spans="1:8">
      <c r="A113" s="21" t="s">
        <v>11607</v>
      </c>
      <c r="B113" s="36" t="str">
        <f t="shared" si="1"/>
        <v>_13828</v>
      </c>
      <c r="C113" t="str">
        <f>VLOOKUP(B113,'May 2020 Org. Tree'!B:O,4,FALSE)</f>
        <v>_SCHOL</v>
      </c>
      <c r="D113" t="str">
        <f>VLOOKUP(B113,'May 2020 Org. Tree'!B:Q,7,FALSE)</f>
        <v>_SC1OP</v>
      </c>
      <c r="E113" t="str">
        <f>VLOOKUP(B113,'May 2020 Org. Tree'!B:Q,10,FALSE)</f>
        <v>_BQRES</v>
      </c>
      <c r="F113" t="str">
        <f>VLOOKUP(B113,'May 2020 Org. Tree'!B:Q,13,FALSE)</f>
        <v>_BQRE5</v>
      </c>
      <c r="G113" s="143">
        <v>16000</v>
      </c>
      <c r="H113" s="19">
        <v>16000</v>
      </c>
    </row>
    <row r="114" spans="1:8">
      <c r="A114" s="21" t="s">
        <v>11638</v>
      </c>
      <c r="B114" s="36" t="str">
        <f t="shared" si="1"/>
        <v>_14015</v>
      </c>
      <c r="C114" t="str">
        <f>VLOOKUP(B114,'May 2020 Org. Tree'!B:O,4,FALSE)</f>
        <v>_SCHOL</v>
      </c>
      <c r="D114" t="str">
        <f>VLOOKUP(B114,'May 2020 Org. Tree'!B:Q,7,FALSE)</f>
        <v>_SC1PH</v>
      </c>
      <c r="E114" t="str">
        <f>VLOOKUP(B114,'May 2020 Org. Tree'!B:Q,10,FALSE)</f>
        <v>_COREC</v>
      </c>
      <c r="F114" t="str">
        <f>VLOOKUP(B114,'May 2020 Org. Tree'!B:Q,13,FALSE)</f>
        <v>_CORCH</v>
      </c>
      <c r="G114" s="143">
        <v>4000</v>
      </c>
      <c r="H114" s="19">
        <v>4000</v>
      </c>
    </row>
    <row r="115" spans="1:8">
      <c r="A115" s="21" t="s">
        <v>11644</v>
      </c>
      <c r="B115" s="36" t="str">
        <f t="shared" si="1"/>
        <v>_14037</v>
      </c>
      <c r="C115" t="str">
        <f>VLOOKUP(B115,'May 2020 Org. Tree'!B:O,4,FALSE)</f>
        <v>_SCHOL</v>
      </c>
      <c r="D115" t="str">
        <f>VLOOKUP(B115,'May 2020 Org. Tree'!B:Q,7,FALSE)</f>
        <v>_SC1PH</v>
      </c>
      <c r="E115" t="str">
        <f>VLOOKUP(B115,'May 2020 Org. Tree'!B:Q,10,FALSE)</f>
        <v>_COREC</v>
      </c>
      <c r="F115" t="str">
        <f>VLOOKUP(B115,'May 2020 Org. Tree'!B:Q,13,FALSE)</f>
        <v>_CORCH</v>
      </c>
      <c r="G115" s="143">
        <v>68000</v>
      </c>
      <c r="H115" s="19">
        <v>68000</v>
      </c>
    </row>
    <row r="116" spans="1:8">
      <c r="A116" s="21" t="s">
        <v>11634</v>
      </c>
      <c r="B116" s="36" t="str">
        <f t="shared" si="1"/>
        <v>_14043</v>
      </c>
      <c r="C116" t="str">
        <f>VLOOKUP(B116,'May 2020 Org. Tree'!B:O,4,FALSE)</f>
        <v>_SCHOL</v>
      </c>
      <c r="D116" t="str">
        <f>VLOOKUP(B116,'May 2020 Org. Tree'!B:Q,7,FALSE)</f>
        <v>_SC1PH</v>
      </c>
      <c r="E116" t="str">
        <f>VLOOKUP(B116,'May 2020 Org. Tree'!B:Q,10,FALSE)</f>
        <v>_COREC</v>
      </c>
      <c r="F116" t="str">
        <f>VLOOKUP(B116,'May 2020 Org. Tree'!B:Q,13,FALSE)</f>
        <v>_CORCH</v>
      </c>
      <c r="G116" s="143">
        <v>4000</v>
      </c>
      <c r="H116" s="19">
        <v>4000</v>
      </c>
    </row>
    <row r="117" spans="1:8">
      <c r="A117" s="21" t="s">
        <v>11648</v>
      </c>
      <c r="B117" s="36" t="str">
        <f t="shared" si="1"/>
        <v>_14053</v>
      </c>
      <c r="C117" t="str">
        <f>VLOOKUP(B117,'May 2020 Org. Tree'!B:O,4,FALSE)</f>
        <v>_SCHOL</v>
      </c>
      <c r="D117" t="str">
        <f>VLOOKUP(B117,'May 2020 Org. Tree'!B:Q,7,FALSE)</f>
        <v>_SC1PH</v>
      </c>
      <c r="E117" t="str">
        <f>VLOOKUP(B117,'May 2020 Org. Tree'!B:Q,10,FALSE)</f>
        <v>_COREC</v>
      </c>
      <c r="F117" t="str">
        <f>VLOOKUP(B117,'May 2020 Org. Tree'!B:Q,13,FALSE)</f>
        <v>_CORCH</v>
      </c>
      <c r="G117" s="143">
        <v>8000</v>
      </c>
      <c r="H117" s="19">
        <v>8000</v>
      </c>
    </row>
    <row r="118" spans="1:8">
      <c r="A118" s="21" t="s">
        <v>11675</v>
      </c>
      <c r="B118" s="36" t="str">
        <f t="shared" si="1"/>
        <v>_14065</v>
      </c>
      <c r="C118" t="str">
        <f>VLOOKUP(B118,'May 2020 Org. Tree'!B:O,4,FALSE)</f>
        <v>_SCHOL</v>
      </c>
      <c r="D118" t="str">
        <f>VLOOKUP(B118,'May 2020 Org. Tree'!B:Q,7,FALSE)</f>
        <v>_SC1PH</v>
      </c>
      <c r="E118" t="str">
        <f>VLOOKUP(B118,'May 2020 Org. Tree'!B:Q,10,FALSE)</f>
        <v>_CQADM</v>
      </c>
      <c r="F118" t="str">
        <f>VLOOKUP(B118,'May 2020 Org. Tree'!B:Q,13,FALSE)</f>
        <v>_CQBUS</v>
      </c>
      <c r="G118" s="143">
        <v>2052000</v>
      </c>
      <c r="H118" s="19">
        <v>2098000</v>
      </c>
    </row>
    <row r="119" spans="1:8">
      <c r="A119" s="21" t="s">
        <v>11356</v>
      </c>
      <c r="B119" s="36" t="str">
        <f t="shared" si="1"/>
        <v>_14112</v>
      </c>
      <c r="C119" t="str">
        <f>VLOOKUP(B119,'May 2020 Org. Tree'!B:O,4,FALSE)</f>
        <v>_SCHOL</v>
      </c>
      <c r="D119" t="str">
        <f>VLOOKUP(B119,'May 2020 Org. Tree'!B:Q,7,FALSE)</f>
        <v>_GSCPP</v>
      </c>
      <c r="E119" t="str">
        <f>VLOOKUP(B119,'May 2020 Org. Tree'!B:Q,10,FALSE)</f>
        <v>_CJDEN</v>
      </c>
      <c r="F119" t="str">
        <f>VLOOKUP(B119,'May 2020 Org. Tree'!B:Q,13,FALSE)</f>
        <v>_CJDE5</v>
      </c>
      <c r="G119" s="143">
        <v>529000</v>
      </c>
      <c r="H119" s="19">
        <v>542000</v>
      </c>
    </row>
    <row r="120" spans="1:8">
      <c r="A120" s="21" t="s">
        <v>11344</v>
      </c>
      <c r="B120" s="36" t="str">
        <f t="shared" si="1"/>
        <v>_14120</v>
      </c>
      <c r="C120" t="str">
        <f>VLOOKUP(B120,'May 2020 Org. Tree'!B:O,4,FALSE)</f>
        <v>_SCHOL</v>
      </c>
      <c r="D120" t="str">
        <f>VLOOKUP(B120,'May 2020 Org. Tree'!B:Q,7,FALSE)</f>
        <v>_GSCPP</v>
      </c>
      <c r="E120" t="str">
        <f>VLOOKUP(B120,'May 2020 Org. Tree'!B:Q,10,FALSE)</f>
        <v>_CFPPR</v>
      </c>
      <c r="F120" t="str">
        <f>VLOOKUP(B120,'May 2020 Org. Tree'!B:Q,13,FALSE)</f>
        <v>_CFPP5</v>
      </c>
      <c r="G120" s="143">
        <v>97000</v>
      </c>
      <c r="H120" s="19">
        <v>97000</v>
      </c>
    </row>
    <row r="121" spans="1:8">
      <c r="A121" s="21" t="s">
        <v>11752</v>
      </c>
      <c r="B121" s="36" t="str">
        <f t="shared" si="1"/>
        <v>_14155</v>
      </c>
      <c r="C121" t="str">
        <f>VLOOKUP(B121,'May 2020 Org. Tree'!B:O,4,FALSE)</f>
        <v>_SCHOL</v>
      </c>
      <c r="D121" t="str">
        <f>VLOOKUP(B121,'May 2020 Org. Tree'!B:Q,7,FALSE)</f>
        <v>_SCHSW</v>
      </c>
      <c r="E121" t="str">
        <f>VLOOKUP(B121,'May 2020 Org. Tree'!B:Q,10,FALSE)</f>
        <v>_CSDEP</v>
      </c>
      <c r="F121" t="str">
        <f>VLOOKUP(B121,'May 2020 Org. Tree'!B:Q,13,FALSE)</f>
        <v>_CSDNS</v>
      </c>
      <c r="G121" s="143">
        <v>100000</v>
      </c>
      <c r="H121" s="19">
        <v>100000</v>
      </c>
    </row>
    <row r="122" spans="1:8">
      <c r="A122" s="21" t="s">
        <v>11753</v>
      </c>
      <c r="B122" s="36" t="str">
        <f t="shared" si="1"/>
        <v>_14157</v>
      </c>
      <c r="C122" t="str">
        <f>VLOOKUP(B122,'May 2020 Org. Tree'!B:O,4,FALSE)</f>
        <v>_SCHOL</v>
      </c>
      <c r="D122" t="str">
        <f>VLOOKUP(B122,'May 2020 Org. Tree'!B:Q,7,FALSE)</f>
        <v>_SCHSW</v>
      </c>
      <c r="E122" t="str">
        <f>VLOOKUP(B122,'May 2020 Org. Tree'!B:Q,10,FALSE)</f>
        <v>_CSDEP</v>
      </c>
      <c r="F122" t="str">
        <f>VLOOKUP(B122,'May 2020 Org. Tree'!B:Q,13,FALSE)</f>
        <v>_CSDNS</v>
      </c>
      <c r="G122" s="143">
        <v>363000</v>
      </c>
      <c r="H122" s="19">
        <v>369000</v>
      </c>
    </row>
    <row r="123" spans="1:8">
      <c r="A123" s="21" t="s">
        <v>11756</v>
      </c>
      <c r="B123" s="36" t="str">
        <f t="shared" si="1"/>
        <v>_14166</v>
      </c>
      <c r="C123" t="str">
        <f>VLOOKUP(B123,'May 2020 Org. Tree'!B:O,4,FALSE)</f>
        <v>_SCHOL</v>
      </c>
      <c r="D123" t="str">
        <f>VLOOKUP(B123,'May 2020 Org. Tree'!B:Q,7,FALSE)</f>
        <v>_SCHSW</v>
      </c>
      <c r="E123" t="str">
        <f>VLOOKUP(B123,'May 2020 Org. Tree'!B:Q,10,FALSE)</f>
        <v>_CSDEP</v>
      </c>
      <c r="F123" t="str">
        <f>VLOOKUP(B123,'May 2020 Org. Tree'!B:Q,13,FALSE)</f>
        <v>_CSOPS</v>
      </c>
      <c r="G123" s="143">
        <v>208000</v>
      </c>
      <c r="H123" s="19">
        <v>30000</v>
      </c>
    </row>
    <row r="124" spans="1:8">
      <c r="A124" s="21" t="s">
        <v>11758</v>
      </c>
      <c r="B124" s="36" t="str">
        <f t="shared" si="1"/>
        <v>_14168</v>
      </c>
      <c r="C124" t="str">
        <f>VLOOKUP(B124,'May 2020 Org. Tree'!B:O,4,FALSE)</f>
        <v>_SCHOL</v>
      </c>
      <c r="D124" t="str">
        <f>VLOOKUP(B124,'May 2020 Org. Tree'!B:Q,7,FALSE)</f>
        <v>_SCHSW</v>
      </c>
      <c r="E124" t="str">
        <f>VLOOKUP(B124,'May 2020 Org. Tree'!B:Q,10,FALSE)</f>
        <v>_CSDEP</v>
      </c>
      <c r="F124" t="str">
        <f>VLOOKUP(B124,'May 2020 Org. Tree'!B:Q,13,FALSE)</f>
        <v>_CSOPS</v>
      </c>
      <c r="G124" s="143">
        <v>50000</v>
      </c>
      <c r="H124" s="19"/>
    </row>
    <row r="125" spans="1:8">
      <c r="A125" s="21" t="s">
        <v>11760</v>
      </c>
      <c r="B125" s="36" t="str">
        <f t="shared" si="1"/>
        <v>_14170</v>
      </c>
      <c r="C125" t="str">
        <f>VLOOKUP(B125,'May 2020 Org. Tree'!B:O,4,FALSE)</f>
        <v>_SCHOL</v>
      </c>
      <c r="D125" t="str">
        <f>VLOOKUP(B125,'May 2020 Org. Tree'!B:Q,7,FALSE)</f>
        <v>_SCHSW</v>
      </c>
      <c r="E125" t="str">
        <f>VLOOKUP(B125,'May 2020 Org. Tree'!B:Q,10,FALSE)</f>
        <v>_CSDEP</v>
      </c>
      <c r="F125" t="str">
        <f>VLOOKUP(B125,'May 2020 Org. Tree'!B:Q,13,FALSE)</f>
        <v>_CSOPS</v>
      </c>
      <c r="G125" s="143">
        <v>20000</v>
      </c>
      <c r="H125" s="19">
        <v>20000</v>
      </c>
    </row>
    <row r="126" spans="1:8">
      <c r="A126" s="21" t="s">
        <v>11767</v>
      </c>
      <c r="B126" s="36" t="str">
        <f t="shared" si="1"/>
        <v>_14185</v>
      </c>
      <c r="C126" t="str">
        <f>VLOOKUP(B126,'May 2020 Org. Tree'!B:O,4,FALSE)</f>
        <v>_SCHOL</v>
      </c>
      <c r="D126" t="str">
        <f>VLOOKUP(B126,'May 2020 Org. Tree'!B:Q,7,FALSE)</f>
        <v>_SCHSW</v>
      </c>
      <c r="E126" t="str">
        <f>VLOOKUP(B126,'May 2020 Org. Tree'!B:Q,10,FALSE)</f>
        <v>_CURCH</v>
      </c>
      <c r="F126" t="str">
        <f>VLOOKUP(B126,'May 2020 Org. Tree'!B:Q,13,FALSE)</f>
        <v>_CURES</v>
      </c>
      <c r="G126" s="143">
        <v>74000</v>
      </c>
      <c r="H126" s="19">
        <v>74000</v>
      </c>
    </row>
    <row r="127" spans="1:8">
      <c r="A127" s="21" t="s">
        <v>11814</v>
      </c>
      <c r="B127" s="36" t="str">
        <f t="shared" si="1"/>
        <v>_14200</v>
      </c>
      <c r="C127" t="str">
        <f>VLOOKUP(B127,'May 2020 Org. Tree'!B:O,4,FALSE)</f>
        <v>_SCHOL</v>
      </c>
      <c r="D127" t="str">
        <f>VLOOKUP(B127,'May 2020 Org. Tree'!B:Q,7,FALSE)</f>
        <v>_SCSIM</v>
      </c>
      <c r="E127" t="str">
        <f>VLOOKUP(B127,'May 2020 Org. Tree'!B:Q,10,FALSE)</f>
        <v>_MMIMS</v>
      </c>
      <c r="F127" t="str">
        <f>VLOOKUP(B127,'May 2020 Org. Tree'!B:Q,13,FALSE)</f>
        <v>_MMOPS</v>
      </c>
      <c r="G127" s="143">
        <v>182800</v>
      </c>
      <c r="H127" s="19">
        <v>187800</v>
      </c>
    </row>
    <row r="128" spans="1:8">
      <c r="A128" s="21" t="s">
        <v>11803</v>
      </c>
      <c r="B128" s="36" t="str">
        <f t="shared" si="1"/>
        <v>_14208</v>
      </c>
      <c r="C128" t="str">
        <f>VLOOKUP(B128,'May 2020 Org. Tree'!B:O,4,FALSE)</f>
        <v>_SCHOL</v>
      </c>
      <c r="D128" t="str">
        <f>VLOOKUP(B128,'May 2020 Org. Tree'!B:Q,7,FALSE)</f>
        <v>_SCSIM</v>
      </c>
      <c r="E128" t="str">
        <f>VLOOKUP(B128,'May 2020 Org. Tree'!B:Q,10,FALSE)</f>
        <v>_MIRES</v>
      </c>
      <c r="F128" t="str">
        <f>VLOOKUP(B128,'May 2020 Org. Tree'!B:Q,13,FALSE)</f>
        <v>_MISRS</v>
      </c>
      <c r="G128" s="143">
        <v>264000</v>
      </c>
      <c r="H128" s="19">
        <v>264000</v>
      </c>
    </row>
    <row r="129" spans="1:8">
      <c r="A129" s="21" t="s">
        <v>10843</v>
      </c>
      <c r="B129" s="36" t="str">
        <f t="shared" si="1"/>
        <v>_14298</v>
      </c>
      <c r="C129" t="str">
        <f>VLOOKUP(B129,'May 2020 Org. Tree'!B:O,4,FALSE)</f>
        <v>_OACAD</v>
      </c>
      <c r="D129" t="str">
        <f>VLOOKUP(B129,'May 2020 Org. Tree'!B:Q,7,FALSE)</f>
        <v>_SAFP3</v>
      </c>
      <c r="E129" t="str">
        <f>VLOOKUP(B129,'May 2020 Org. Tree'!B:Q,10,FALSE)</f>
        <v>_KIVEO</v>
      </c>
      <c r="F129" t="str">
        <f>VLOOKUP(B129,'May 2020 Org. Tree'!B:Q,13,FALSE)</f>
        <v>_KIVE5</v>
      </c>
      <c r="G129" s="143">
        <v>361000</v>
      </c>
      <c r="H129" s="19"/>
    </row>
    <row r="130" spans="1:8">
      <c r="A130" s="21" t="s">
        <v>11940</v>
      </c>
      <c r="B130" s="36" t="str">
        <f t="shared" si="1"/>
        <v>_14419</v>
      </c>
      <c r="C130" t="str">
        <f>VLOOKUP(B130,'May 2020 Org. Tree'!B:O,4,FALSE)</f>
        <v>_VCRES</v>
      </c>
      <c r="D130" t="str">
        <f>VLOOKUP(B130,'May 2020 Org. Tree'!B:Q,7,FALSE)</f>
        <v>_VCRAC</v>
      </c>
      <c r="E130" t="str">
        <f>VLOOKUP(B130,'May 2020 Org. Tree'!B:Q,10,FALSE)</f>
        <v>_LBEAS</v>
      </c>
      <c r="F130" t="str">
        <f>VLOOKUP(B130,'May 2020 Org. Tree'!B:Q,13,FALSE)</f>
        <v>_LBEAO</v>
      </c>
      <c r="G130" s="143">
        <v>125000</v>
      </c>
      <c r="H130" s="19">
        <v>125000</v>
      </c>
    </row>
    <row r="131" spans="1:8">
      <c r="A131" s="211" t="s">
        <v>11927</v>
      </c>
      <c r="B131" s="36" t="str">
        <f t="shared" si="1"/>
        <v>_14469</v>
      </c>
      <c r="C131" t="str">
        <f>VLOOKUP(B131,'May 2020 Org. Tree'!B:O,4,FALSE)</f>
        <v>_VCRES</v>
      </c>
      <c r="D131" t="str">
        <f>VLOOKUP(B131,'May 2020 Org. Tree'!B:Q,7,FALSE)</f>
        <v>_VCRAC</v>
      </c>
      <c r="E131" t="str">
        <f>VLOOKUP(B131,'May 2020 Org. Tree'!B:Q,10,FALSE)</f>
        <v>_LBEAS</v>
      </c>
      <c r="F131" t="str">
        <f>VLOOKUP(B131,'May 2020 Org. Tree'!B:Q,13,FALSE)</f>
        <v>_LBEAC</v>
      </c>
      <c r="G131" s="143">
        <v>50000</v>
      </c>
      <c r="H131" s="213">
        <v>50000</v>
      </c>
    </row>
    <row r="132" spans="1:8">
      <c r="A132" s="21" t="s">
        <v>11930</v>
      </c>
      <c r="B132" s="36" t="str">
        <f t="shared" si="1"/>
        <v>_14483</v>
      </c>
      <c r="C132" t="str">
        <f>VLOOKUP(B132,'May 2020 Org. Tree'!B:O,4,FALSE)</f>
        <v>_VCRES</v>
      </c>
      <c r="D132" t="str">
        <f>VLOOKUP(B132,'May 2020 Org. Tree'!B:Q,7,FALSE)</f>
        <v>_VCRAC</v>
      </c>
      <c r="E132" t="str">
        <f>VLOOKUP(B132,'May 2020 Org. Tree'!B:Q,10,FALSE)</f>
        <v>_LBEAS</v>
      </c>
      <c r="F132" t="str">
        <f>VLOOKUP(B132,'May 2020 Org. Tree'!B:Q,13,FALSE)</f>
        <v>_LBEAC</v>
      </c>
      <c r="G132" s="143">
        <v>25000</v>
      </c>
      <c r="H132" s="19">
        <v>25000</v>
      </c>
    </row>
    <row r="133" spans="1:8">
      <c r="A133" s="21" t="s">
        <v>11931</v>
      </c>
      <c r="B133" s="36" t="str">
        <f t="shared" si="1"/>
        <v>_14493</v>
      </c>
      <c r="C133" t="str">
        <f>VLOOKUP(B133,'May 2020 Org. Tree'!B:O,4,FALSE)</f>
        <v>_VCRES</v>
      </c>
      <c r="D133" t="str">
        <f>VLOOKUP(B133,'May 2020 Org. Tree'!B:Q,7,FALSE)</f>
        <v>_VCRAC</v>
      </c>
      <c r="E133" t="str">
        <f>VLOOKUP(B133,'May 2020 Org. Tree'!B:Q,10,FALSE)</f>
        <v>_LBEAS</v>
      </c>
      <c r="F133" t="str">
        <f>VLOOKUP(B133,'May 2020 Org. Tree'!B:Q,13,FALSE)</f>
        <v>_LBEAC</v>
      </c>
      <c r="G133" s="143">
        <v>75000</v>
      </c>
      <c r="H133" s="19"/>
    </row>
    <row r="134" spans="1:8">
      <c r="A134" s="21" t="s">
        <v>11968</v>
      </c>
      <c r="B134" s="36" t="str">
        <f t="shared" si="1"/>
        <v>_14668</v>
      </c>
      <c r="C134" t="str">
        <f>VLOOKUP(B134,'May 2020 Org. Tree'!B:O,4,FALSE)</f>
        <v>_VCRES</v>
      </c>
      <c r="D134" t="str">
        <f>VLOOKUP(B134,'May 2020 Org. Tree'!B:Q,7,FALSE)</f>
        <v>_VCRAC</v>
      </c>
      <c r="E134" t="str">
        <f>VLOOKUP(B134,'May 2020 Org. Tree'!B:Q,10,FALSE)</f>
        <v>_LDINT</v>
      </c>
      <c r="F134" t="str">
        <f>VLOOKUP(B134,'May 2020 Org. Tree'!B:Q,13,FALSE)</f>
        <v>_LDIIS</v>
      </c>
      <c r="G134" s="143">
        <v>42000</v>
      </c>
      <c r="H134" s="19"/>
    </row>
    <row r="135" spans="1:8">
      <c r="A135" s="21" t="s">
        <v>11984</v>
      </c>
      <c r="B135" s="36" t="str">
        <f t="shared" si="1"/>
        <v>_14677</v>
      </c>
      <c r="C135" t="str">
        <f>VLOOKUP(B135,'May 2020 Org. Tree'!B:O,4,FALSE)</f>
        <v>_VCRES</v>
      </c>
      <c r="D135" t="str">
        <f>VLOOKUP(B135,'May 2020 Org. Tree'!B:Q,7,FALSE)</f>
        <v>_VCRAC</v>
      </c>
      <c r="E135" t="str">
        <f>VLOOKUP(B135,'May 2020 Org. Tree'!B:Q,10,FALSE)</f>
        <v>_LELAS</v>
      </c>
      <c r="F135" t="str">
        <f>VLOOKUP(B135,'May 2020 Org. Tree'!B:Q,13,FALSE)</f>
        <v>_LELA5</v>
      </c>
      <c r="G135" s="143">
        <v>130000</v>
      </c>
      <c r="H135" s="19">
        <v>130000</v>
      </c>
    </row>
    <row r="136" spans="1:8">
      <c r="A136" s="21" t="s">
        <v>8335</v>
      </c>
      <c r="B136" s="36" t="str">
        <f t="shared" si="1"/>
        <v>_15213</v>
      </c>
      <c r="C136" t="str">
        <f>VLOOKUP(B136,'May 2020 Org. Tree'!B:O,4,FALSE)</f>
        <v>_CAMSU</v>
      </c>
      <c r="D136" t="str">
        <f>VLOOKUP(B136,'May 2020 Org. Tree'!B:Q,7,FALSE)</f>
        <v>_VCBAS</v>
      </c>
      <c r="E136" t="str">
        <f>VLOOKUP(B136,'May 2020 Org. Tree'!B:Q,10,FALSE)</f>
        <v>_CMCAP</v>
      </c>
      <c r="F136" t="str">
        <f>VLOOKUP(B136,'May 2020 Org. Tree'!B:Q,13,FALSE)</f>
        <v>_AKVCC</v>
      </c>
      <c r="G136" s="143">
        <v>305000</v>
      </c>
      <c r="H136" s="19">
        <v>307500</v>
      </c>
    </row>
    <row r="137" spans="1:8">
      <c r="A137" s="21" t="s">
        <v>10818</v>
      </c>
      <c r="B137" s="36" t="str">
        <f t="shared" si="1"/>
        <v>_15250</v>
      </c>
      <c r="C137" t="str">
        <f>VLOOKUP(B137,'May 2020 Org. Tree'!B:O,4,FALSE)</f>
        <v>_OACAD</v>
      </c>
      <c r="D137" t="str">
        <f>VLOOKUP(B137,'May 2020 Org. Tree'!B:Q,7,FALSE)</f>
        <v>_OT1VP</v>
      </c>
      <c r="E137" t="str">
        <f>VLOOKUP(B137,'May 2020 Org. Tree'!B:Q,10,FALSE)</f>
        <v>_EOVPI</v>
      </c>
      <c r="F137" t="str">
        <f>VLOOKUP(B137,'May 2020 Org. Tree'!B:Q,13,FALSE)</f>
        <v>_EOVP5</v>
      </c>
      <c r="G137" s="143">
        <v>100000</v>
      </c>
      <c r="H137" s="19">
        <v>100000</v>
      </c>
    </row>
    <row r="138" spans="1:8">
      <c r="A138" s="21" t="s">
        <v>10819</v>
      </c>
      <c r="B138" s="36" t="str">
        <f t="shared" si="1"/>
        <v>_15251</v>
      </c>
      <c r="C138" t="str">
        <f>VLOOKUP(B138,'May 2020 Org. Tree'!B:O,4,FALSE)</f>
        <v>_OACAD</v>
      </c>
      <c r="D138" t="str">
        <f>VLOOKUP(B138,'May 2020 Org. Tree'!B:Q,7,FALSE)</f>
        <v>_OT1VP</v>
      </c>
      <c r="E138" t="str">
        <f>VLOOKUP(B138,'May 2020 Org. Tree'!B:Q,10,FALSE)</f>
        <v>_EOVPI</v>
      </c>
      <c r="F138" t="str">
        <f>VLOOKUP(B138,'May 2020 Org. Tree'!B:Q,13,FALSE)</f>
        <v>_EOVP5</v>
      </c>
      <c r="G138" s="143">
        <v>200000</v>
      </c>
      <c r="H138" s="19">
        <v>200000</v>
      </c>
    </row>
    <row r="139" spans="1:8">
      <c r="A139" s="21" t="s">
        <v>10826</v>
      </c>
      <c r="B139" s="36" t="str">
        <f t="shared" ref="B139:B195" si="2">"_"&amp;A139</f>
        <v>_15266</v>
      </c>
      <c r="C139" t="str">
        <f>VLOOKUP(B139,'May 2020 Org. Tree'!B:O,4,FALSE)</f>
        <v>_OACAD</v>
      </c>
      <c r="D139" t="str">
        <f>VLOOKUP(B139,'May 2020 Org. Tree'!B:Q,7,FALSE)</f>
        <v>_OT1VP</v>
      </c>
      <c r="E139" t="str">
        <f>VLOOKUP(B139,'May 2020 Org. Tree'!B:Q,10,FALSE)</f>
        <v>_EPAPO</v>
      </c>
      <c r="F139" t="str">
        <f>VLOOKUP(B139,'May 2020 Org. Tree'!B:Q,13,FALSE)</f>
        <v>_EPAP5</v>
      </c>
      <c r="G139" s="143">
        <v>70000</v>
      </c>
      <c r="H139" s="19">
        <v>70000</v>
      </c>
    </row>
    <row r="140" spans="1:8">
      <c r="A140" s="21" t="s">
        <v>10849</v>
      </c>
      <c r="B140" s="36" t="str">
        <f t="shared" si="2"/>
        <v>_15358</v>
      </c>
      <c r="C140" t="str">
        <f>VLOOKUP(B140,'May 2020 Org. Tree'!B:O,4,FALSE)</f>
        <v>_OACAD</v>
      </c>
      <c r="D140" t="str">
        <f>VLOOKUP(B140,'May 2020 Org. Tree'!B:Q,7,FALSE)</f>
        <v>_SSALL</v>
      </c>
      <c r="E140" t="str">
        <f>VLOOKUP(B140,'May 2020 Org. Tree'!B:Q,10,FALSE)</f>
        <v>_EWSUM</v>
      </c>
      <c r="F140" t="str">
        <f>VLOOKUP(B140,'May 2020 Org. Tree'!B:Q,13,FALSE)</f>
        <v>_EWADM</v>
      </c>
      <c r="G140" s="143">
        <v>575000</v>
      </c>
      <c r="H140" s="19">
        <v>575000</v>
      </c>
    </row>
    <row r="141" spans="1:8">
      <c r="A141" s="21" t="s">
        <v>7679</v>
      </c>
      <c r="B141" s="36" t="str">
        <f t="shared" si="2"/>
        <v>_15705</v>
      </c>
      <c r="C141" t="str">
        <f>VLOOKUP(B141,'May 2020 Org. Tree'!B:O,4,FALSE)</f>
        <v>_CAMSU</v>
      </c>
      <c r="D141" t="str">
        <f>VLOOKUP(B141,'May 2020 Org. Tree'!B:Q,7,FALSE)</f>
        <v>_CALPF</v>
      </c>
      <c r="E141" t="str">
        <f>VLOOKUP(B141,'May 2020 Org. Tree'!B:Q,10,FALSE)</f>
        <v>_KKCAP</v>
      </c>
      <c r="F141" t="str">
        <f>VLOOKUP(B141,'May 2020 Org. Tree'!B:Q,13,FALSE)</f>
        <v>_KKPRM</v>
      </c>
      <c r="G141" s="143">
        <v>1034365</v>
      </c>
      <c r="H141" s="19">
        <v>1044709</v>
      </c>
    </row>
    <row r="142" spans="1:8">
      <c r="A142" s="21" t="s">
        <v>10938</v>
      </c>
      <c r="B142" s="36" t="str">
        <f t="shared" si="2"/>
        <v>_15780</v>
      </c>
      <c r="C142" t="str">
        <f>VLOOKUP(B142,'May 2020 Org. Tree'!B:O,4,FALSE)</f>
        <v>_OACAD</v>
      </c>
      <c r="D142" t="str">
        <f>VLOOKUP(B142,'May 2020 Org. Tree'!B:Q,7,FALSE)</f>
        <v>_UCLIB</v>
      </c>
      <c r="E142" t="str">
        <f>VLOOKUP(B142,'May 2020 Org. Tree'!B:Q,10,FALSE)</f>
        <v>_KPADM</v>
      </c>
      <c r="F142" t="str">
        <f>VLOOKUP(B142,'May 2020 Org. Tree'!B:Q,13,FALSE)</f>
        <v>_KPLIA</v>
      </c>
      <c r="G142" s="143">
        <v>55787</v>
      </c>
      <c r="H142" s="19"/>
    </row>
    <row r="143" spans="1:8">
      <c r="A143" s="21" t="s">
        <v>10941</v>
      </c>
      <c r="B143" s="36" t="str">
        <f t="shared" si="2"/>
        <v>_15787</v>
      </c>
      <c r="C143" t="str">
        <f>VLOOKUP(B143,'May 2020 Org. Tree'!B:O,4,FALSE)</f>
        <v>_OACAD</v>
      </c>
      <c r="D143" t="str">
        <f>VLOOKUP(B143,'May 2020 Org. Tree'!B:Q,7,FALSE)</f>
        <v>_UCLIB</v>
      </c>
      <c r="E143" t="str">
        <f>VLOOKUP(B143,'May 2020 Org. Tree'!B:Q,10,FALSE)</f>
        <v>_KPADM</v>
      </c>
      <c r="F143" t="str">
        <f>VLOOKUP(B143,'May 2020 Org. Tree'!B:Q,13,FALSE)</f>
        <v>_KPLIA</v>
      </c>
      <c r="G143" s="143">
        <v>1600000</v>
      </c>
      <c r="H143" s="19">
        <v>1600000</v>
      </c>
    </row>
    <row r="144" spans="1:8">
      <c r="A144" s="21" t="s">
        <v>7777</v>
      </c>
      <c r="B144" s="36" t="str">
        <f t="shared" si="2"/>
        <v>_17630</v>
      </c>
      <c r="C144" t="str">
        <f>VLOOKUP(B144,'May 2020 Org. Tree'!B:O,4,FALSE)</f>
        <v>_CAMSU</v>
      </c>
      <c r="D144" t="str">
        <f>VLOOKUP(B144,'May 2020 Org. Tree'!B:Q,7,FALSE)</f>
        <v>_UCRLO</v>
      </c>
      <c r="E144" t="str">
        <f>VLOOKUP(B144,'May 2020 Org. Tree'!B:Q,10,FALSE)</f>
        <v>_AIDVO</v>
      </c>
      <c r="F144" t="str">
        <f>VLOOKUP(B144,'May 2020 Org. Tree'!B:Q,13,FALSE)</f>
        <v>_AIDBA</v>
      </c>
      <c r="G144" s="143">
        <v>8000000</v>
      </c>
      <c r="H144" s="19"/>
    </row>
    <row r="145" spans="1:8">
      <c r="A145" s="21" t="s">
        <v>7715</v>
      </c>
      <c r="B145" s="36" t="str">
        <f t="shared" si="2"/>
        <v>_17725</v>
      </c>
      <c r="C145" t="str">
        <f>VLOOKUP(B145,'May 2020 Org. Tree'!B:O,4,FALSE)</f>
        <v>_CAMSU</v>
      </c>
      <c r="D145" t="str">
        <f>VLOOKUP(B145,'May 2020 Org. Tree'!B:Q,7,FALSE)</f>
        <v>_CHANL</v>
      </c>
      <c r="E145" t="str">
        <f>VLOOKUP(B145,'May 2020 Org. Tree'!B:Q,10,FALSE)</f>
        <v>_AJPAF</v>
      </c>
      <c r="F145" t="str">
        <f>VLOOKUP(B145,'May 2020 Org. Tree'!B:Q,13,FALSE)</f>
        <v>_AJPIO</v>
      </c>
      <c r="G145" s="143">
        <v>199000</v>
      </c>
      <c r="H145" s="19">
        <v>199000</v>
      </c>
    </row>
    <row r="146" spans="1:8">
      <c r="A146" s="21" t="s">
        <v>8467</v>
      </c>
      <c r="B146" s="36" t="str">
        <f t="shared" si="2"/>
        <v>_17809</v>
      </c>
      <c r="C146" t="str">
        <f>VLOOKUP(B146,'May 2020 Org. Tree'!B:O,4,FALSE)</f>
        <v>_CAMSU</v>
      </c>
      <c r="D146" t="str">
        <f>VLOOKUP(B146,'May 2020 Org. Tree'!B:Q,7,FALSE)</f>
        <v>_VCUGA</v>
      </c>
      <c r="E146" t="str">
        <f>VLOOKUP(B146,'May 2020 Org. Tree'!B:Q,10,FALSE)</f>
        <v>_UG1AE</v>
      </c>
      <c r="F146" t="str">
        <f>VLOOKUP(B146,'May 2020 Org. Tree'!B:Q,13,FALSE)</f>
        <v>_FFASO</v>
      </c>
      <c r="G146" s="143">
        <v>604000</v>
      </c>
      <c r="H146" s="19">
        <v>604000</v>
      </c>
    </row>
    <row r="147" spans="1:8">
      <c r="A147" s="21" t="s">
        <v>9254</v>
      </c>
      <c r="B147" s="36" t="str">
        <f t="shared" si="2"/>
        <v>_17817</v>
      </c>
      <c r="C147" t="str">
        <f>VLOOKUP(B147,'May 2020 Org. Tree'!B:O,4,FALSE)</f>
        <v>_CAMSU</v>
      </c>
      <c r="D147" t="str">
        <f>VLOOKUP(B147,'May 2020 Org. Tree'!B:Q,7,FALSE)</f>
        <v>_VCUGA</v>
      </c>
      <c r="E147" t="str">
        <f>VLOOKUP(B147,'May 2020 Org. Tree'!B:Q,10,FALSE)</f>
        <v>_UG1AE</v>
      </c>
      <c r="F147" t="str">
        <f>VLOOKUP(B147,'May 2020 Org. Tree'!B:Q,13,FALSE)</f>
        <v>_UGARS</v>
      </c>
      <c r="G147" s="143">
        <v>3400800</v>
      </c>
      <c r="H147" s="19">
        <v>3400800</v>
      </c>
    </row>
    <row r="148" spans="1:8">
      <c r="A148" s="21" t="s">
        <v>8281</v>
      </c>
      <c r="B148" s="36" t="str">
        <f t="shared" si="2"/>
        <v>_20740</v>
      </c>
      <c r="C148" t="str">
        <f>VLOOKUP(B148,'May 2020 Org. Tree'!B:O,4,FALSE)</f>
        <v>_CAMSU</v>
      </c>
      <c r="D148" t="str">
        <f>VLOOKUP(B148,'May 2020 Org. Tree'!B:Q,7,FALSE)</f>
        <v>_VCEI3</v>
      </c>
      <c r="E148" t="str">
        <f>VLOOKUP(B148,'May 2020 Org. Tree'!B:Q,10,FALSE)</f>
        <v>_UXDSP</v>
      </c>
      <c r="F148" t="str">
        <f>VLOOKUP(B148,'May 2020 Org. Tree'!B:Q,13,FALSE)</f>
        <v>_UXDS5</v>
      </c>
      <c r="G148" s="143">
        <v>125000</v>
      </c>
      <c r="H148" s="19">
        <v>125000</v>
      </c>
    </row>
    <row r="149" spans="1:8">
      <c r="A149" s="21" t="s">
        <v>9296</v>
      </c>
      <c r="B149" s="36" t="str">
        <f t="shared" si="2"/>
        <v>_20779</v>
      </c>
      <c r="C149" t="str">
        <f>VLOOKUP(B149,'May 2020 Org. Tree'!B:O,4,FALSE)</f>
        <v>_CAMSU</v>
      </c>
      <c r="D149" t="str">
        <f>VLOOKUP(B149,'May 2020 Org. Tree'!B:Q,7,FALSE)</f>
        <v>_VCUGA</v>
      </c>
      <c r="E149" t="str">
        <f>VLOOKUP(B149,'May 2020 Org. Tree'!B:Q,10,FALSE)</f>
        <v>_UGDNS</v>
      </c>
      <c r="F149" t="str">
        <f>VLOOKUP(B149,'May 2020 Org. Tree'!B:Q,13,FALSE)</f>
        <v>_UPCAR</v>
      </c>
      <c r="G149" s="143">
        <v>791958</v>
      </c>
      <c r="H149" s="19">
        <v>815717</v>
      </c>
    </row>
    <row r="150" spans="1:8">
      <c r="A150" s="21" t="s">
        <v>7724</v>
      </c>
      <c r="B150" s="36" t="str">
        <f t="shared" si="2"/>
        <v>_21473</v>
      </c>
      <c r="C150" t="str">
        <f>VLOOKUP(B150,'May 2020 Org. Tree'!B:O,4,FALSE)</f>
        <v>_CAMSU</v>
      </c>
      <c r="D150" t="str">
        <f>VLOOKUP(B150,'May 2020 Org. Tree'!B:Q,7,FALSE)</f>
        <v>_CHANL</v>
      </c>
      <c r="E150" t="str">
        <f>VLOOKUP(B150,'May 2020 Org. Tree'!B:Q,10,FALSE)</f>
        <v>_AYGCA</v>
      </c>
      <c r="F150" t="str">
        <f>VLOOKUP(B150,'May 2020 Org. Tree'!B:Q,13,FALSE)</f>
        <v>_AYGC5</v>
      </c>
      <c r="G150" s="143">
        <v>550179</v>
      </c>
      <c r="H150" s="19">
        <v>556404</v>
      </c>
    </row>
    <row r="151" spans="1:8">
      <c r="A151" s="21" t="s">
        <v>12099</v>
      </c>
      <c r="B151" s="36" t="str">
        <f t="shared" si="2"/>
        <v>_21640</v>
      </c>
      <c r="C151" t="str">
        <f>VLOOKUP(B151,'May 2020 Org. Tree'!B:O,4,FALSE)</f>
        <v>_VCRES</v>
      </c>
      <c r="D151" t="str">
        <f>VLOOKUP(B151,'May 2020 Org. Tree'!B:Q,7,FALSE)</f>
        <v>_VCRAU</v>
      </c>
      <c r="E151" t="str">
        <f>VLOOKUP(B151,'May 2020 Org. Tree'!B:Q,10,FALSE)</f>
        <v>_FHEHS</v>
      </c>
      <c r="F151" t="str">
        <f>VLOOKUP(B151,'May 2020 Org. Tree'!B:Q,13,FALSE)</f>
        <v>_FHSHS</v>
      </c>
      <c r="G151" s="143">
        <v>1000000</v>
      </c>
      <c r="H151" s="19">
        <v>1000000</v>
      </c>
    </row>
    <row r="152" spans="1:8">
      <c r="A152" s="21" t="s">
        <v>7964</v>
      </c>
      <c r="B152" s="36" t="str">
        <f t="shared" si="2"/>
        <v>_21728</v>
      </c>
      <c r="C152" t="str">
        <f>VLOOKUP(B152,'May 2020 Org. Tree'!B:O,4,FALSE)</f>
        <v>_CAMSU</v>
      </c>
      <c r="D152" t="str">
        <f>VLOOKUP(B152,'May 2020 Org. Tree'!B:Q,7,FALSE)</f>
        <v>_VCBAS</v>
      </c>
      <c r="E152" t="str">
        <f>VLOOKUP(B152,'May 2020 Org. Tree'!B:Q,10,FALSE)</f>
        <v>_FJPPS</v>
      </c>
      <c r="F152" t="str">
        <f>VLOOKUP(B152,'May 2020 Org. Tree'!B:Q,13,FALSE)</f>
        <v>_FJSES</v>
      </c>
      <c r="G152" s="143">
        <v>284280</v>
      </c>
      <c r="H152" s="19"/>
    </row>
    <row r="153" spans="1:8">
      <c r="A153" s="21" t="s">
        <v>7955</v>
      </c>
      <c r="B153" s="36" t="str">
        <f t="shared" si="2"/>
        <v>_21766</v>
      </c>
      <c r="C153" t="str">
        <f>VLOOKUP(B153,'May 2020 Org. Tree'!B:O,4,FALSE)</f>
        <v>_CAMSU</v>
      </c>
      <c r="D153" t="str">
        <f>VLOOKUP(B153,'May 2020 Org. Tree'!B:Q,7,FALSE)</f>
        <v>_VCBAS</v>
      </c>
      <c r="E153" t="str">
        <f>VLOOKUP(B153,'May 2020 Org. Tree'!B:Q,10,FALSE)</f>
        <v>_FJPPS</v>
      </c>
      <c r="F153" t="str">
        <f>VLOOKUP(B153,'May 2020 Org. Tree'!B:Q,13,FALSE)</f>
        <v>_FJCUS</v>
      </c>
      <c r="G153" s="143">
        <v>94000</v>
      </c>
      <c r="H153" s="19">
        <v>94000</v>
      </c>
    </row>
    <row r="154" spans="1:8">
      <c r="A154" s="21" t="s">
        <v>7962</v>
      </c>
      <c r="B154" s="36" t="str">
        <f t="shared" si="2"/>
        <v>_21780</v>
      </c>
      <c r="C154" t="str">
        <f>VLOOKUP(B154,'May 2020 Org. Tree'!B:O,4,FALSE)</f>
        <v>_CAMSU</v>
      </c>
      <c r="D154" t="str">
        <f>VLOOKUP(B154,'May 2020 Org. Tree'!B:Q,7,FALSE)</f>
        <v>_VCBAS</v>
      </c>
      <c r="E154" t="str">
        <f>VLOOKUP(B154,'May 2020 Org. Tree'!B:Q,10,FALSE)</f>
        <v>_FJPPS</v>
      </c>
      <c r="F154" t="str">
        <f>VLOOKUP(B154,'May 2020 Org. Tree'!B:Q,13,FALSE)</f>
        <v>_FJPUT</v>
      </c>
      <c r="G154" s="143">
        <v>1000000</v>
      </c>
      <c r="H154" s="19">
        <v>1000000</v>
      </c>
    </row>
    <row r="155" spans="1:8">
      <c r="A155" s="21" t="s">
        <v>7535</v>
      </c>
      <c r="B155" s="36" t="str">
        <f t="shared" si="2"/>
        <v>_22105</v>
      </c>
      <c r="C155" t="str">
        <f>VLOOKUP(B155,'May 2020 Org. Tree'!B:O,4,FALSE)</f>
        <v>_CAMSU</v>
      </c>
      <c r="D155" t="str">
        <f>VLOOKUP(B155,'May 2020 Org. Tree'!B:Q,7,FALSE)</f>
        <v>_ATHLE</v>
      </c>
      <c r="E155" t="str">
        <f>VLOOKUP(B155,'May 2020 Org. Tree'!B:Q,10,FALSE)</f>
        <v>_FNATH</v>
      </c>
      <c r="F155" t="str">
        <f>VLOOKUP(B155,'May 2020 Org. Tree'!B:Q,13,FALSE)</f>
        <v>_FNADM</v>
      </c>
      <c r="G155" s="143">
        <v>26540000</v>
      </c>
      <c r="H155" s="19">
        <v>23370000</v>
      </c>
    </row>
    <row r="156" spans="1:8">
      <c r="A156" s="21" t="s">
        <v>8022</v>
      </c>
      <c r="B156" s="36" t="str">
        <f t="shared" si="2"/>
        <v>_23151</v>
      </c>
      <c r="C156" t="str">
        <f>VLOOKUP(B156,'May 2020 Org. Tree'!B:O,4,FALSE)</f>
        <v>_CAMSU</v>
      </c>
      <c r="D156" t="str">
        <f>VLOOKUP(B156,'May 2020 Org. Tree'!B:Q,7,FALSE)</f>
        <v>_VCBAS</v>
      </c>
      <c r="E156" t="str">
        <f>VLOOKUP(B156,'May 2020 Org. Tree'!B:Q,10,FALSE)</f>
        <v>_VCAFO</v>
      </c>
      <c r="F156" t="str">
        <f>VLOOKUP(B156,'May 2020 Org. Tree'!B:Q,13,FALSE)</f>
        <v>_FAVCO</v>
      </c>
      <c r="G156" s="143"/>
      <c r="H156" s="19">
        <v>151855</v>
      </c>
    </row>
    <row r="157" spans="1:8">
      <c r="A157" s="21" t="s">
        <v>8014</v>
      </c>
      <c r="B157" s="36" t="str">
        <f t="shared" si="2"/>
        <v>_23155</v>
      </c>
      <c r="C157" t="str">
        <f>VLOOKUP(B157,'May 2020 Org. Tree'!B:O,4,FALSE)</f>
        <v>_CAMSU</v>
      </c>
      <c r="D157" t="str">
        <f>VLOOKUP(B157,'May 2020 Org. Tree'!B:Q,7,FALSE)</f>
        <v>_VCBAS</v>
      </c>
      <c r="E157" t="str">
        <f>VLOOKUP(B157,'May 2020 Org. Tree'!B:Q,10,FALSE)</f>
        <v>_VCAFO</v>
      </c>
      <c r="F157" t="str">
        <f>VLOOKUP(B157,'May 2020 Org. Tree'!B:Q,13,FALSE)</f>
        <v>_FAADA</v>
      </c>
      <c r="G157" s="143">
        <v>30000</v>
      </c>
      <c r="H157" s="19">
        <v>30000</v>
      </c>
    </row>
    <row r="158" spans="1:8">
      <c r="A158" s="21" t="s">
        <v>8004</v>
      </c>
      <c r="B158" s="36" t="str">
        <f t="shared" si="2"/>
        <v>_23391</v>
      </c>
      <c r="C158" t="str">
        <f>VLOOKUP(B158,'May 2020 Org. Tree'!B:O,4,FALSE)</f>
        <v>_CAMSU</v>
      </c>
      <c r="D158" t="str">
        <f>VLOOKUP(B158,'May 2020 Org. Tree'!B:Q,7,FALSE)</f>
        <v>_VCBAS</v>
      </c>
      <c r="E158" t="str">
        <f>VLOOKUP(B158,'May 2020 Org. Tree'!B:Q,10,FALSE)</f>
        <v>_FUPOL</v>
      </c>
      <c r="F158" t="str">
        <f>VLOOKUP(B158,'May 2020 Org. Tree'!B:Q,13,FALSE)</f>
        <v>_FUOPS</v>
      </c>
      <c r="G158" s="143">
        <v>245000</v>
      </c>
      <c r="H158" s="19">
        <v>245000</v>
      </c>
    </row>
    <row r="159" spans="1:8">
      <c r="A159" s="21" t="s">
        <v>9283</v>
      </c>
      <c r="B159" s="36" t="str">
        <f t="shared" si="2"/>
        <v>_23400</v>
      </c>
      <c r="C159" t="str">
        <f>VLOOKUP(B159,'May 2020 Org. Tree'!B:O,4,FALSE)</f>
        <v>_CAMSU</v>
      </c>
      <c r="D159" t="str">
        <f>VLOOKUP(B159,'May 2020 Org. Tree'!B:Q,7,FALSE)</f>
        <v>_VCUGA</v>
      </c>
      <c r="E159" t="str">
        <f>VLOOKUP(B159,'May 2020 Org. Tree'!B:Q,10,FALSE)</f>
        <v>_UGDNS</v>
      </c>
      <c r="F159" t="str">
        <f>VLOOKUP(B159,'May 2020 Org. Tree'!B:Q,13,FALSE)</f>
        <v>_FVAUX</v>
      </c>
      <c r="G159" s="143">
        <v>4642000</v>
      </c>
      <c r="H159" s="19">
        <v>4642000</v>
      </c>
    </row>
    <row r="160" spans="1:8">
      <c r="A160" s="21" t="s">
        <v>11885</v>
      </c>
      <c r="B160" s="36" t="str">
        <f t="shared" si="2"/>
        <v>_24597</v>
      </c>
      <c r="C160" t="str">
        <f>VLOOKUP(B160,'May 2020 Org. Tree'!B:O,4,FALSE)</f>
        <v>_VCRES</v>
      </c>
      <c r="D160" t="str">
        <f>VLOOKUP(B160,'May 2020 Org. Tree'!B:Q,7,FALSE)</f>
        <v>_VCRAC</v>
      </c>
      <c r="E160" t="str">
        <f>VLOOKUP(B160,'May 2020 Org. Tree'!B:Q,10,FALSE)</f>
        <v>_JAISI</v>
      </c>
      <c r="F160" t="str">
        <f>VLOOKUP(B160,'May 2020 Org. Tree'!B:Q,13,FALSE)</f>
        <v>_JAGEN</v>
      </c>
      <c r="G160" s="143">
        <v>4000</v>
      </c>
      <c r="H160" s="19">
        <v>4000</v>
      </c>
    </row>
    <row r="161" spans="1:8">
      <c r="A161" s="21" t="s">
        <v>7737</v>
      </c>
      <c r="B161" s="36" t="str">
        <f t="shared" si="2"/>
        <v>_25327</v>
      </c>
      <c r="C161" t="str">
        <f>VLOOKUP(B161,'May 2020 Org. Tree'!B:O,4,FALSE)</f>
        <v>_CAMSU</v>
      </c>
      <c r="D161" t="str">
        <f>VLOOKUP(B161,'May 2020 Org. Tree'!B:Q,7,FALSE)</f>
        <v>_MU1FA</v>
      </c>
      <c r="E161" t="str">
        <f>VLOOKUP(B161,'May 2020 Org. Tree'!B:Q,10,FALSE)</f>
        <v>_KNBAM</v>
      </c>
      <c r="F161" t="str">
        <f>VLOOKUP(B161,'May 2020 Org. Tree'!B:Q,13,FALSE)</f>
        <v>_KNADM</v>
      </c>
      <c r="G161" s="143">
        <v>1000000</v>
      </c>
      <c r="H161" s="19">
        <v>1000000</v>
      </c>
    </row>
    <row r="162" spans="1:8">
      <c r="A162" s="21" t="s">
        <v>12203</v>
      </c>
      <c r="B162" s="36" t="str">
        <f t="shared" si="2"/>
        <v>_25711</v>
      </c>
      <c r="C162" t="str">
        <f>VLOOKUP(B162,'May 2020 Org. Tree'!B:O,4,FALSE)</f>
        <v>_VCRES</v>
      </c>
      <c r="D162" t="str">
        <f>VLOOKUP(B162,'May 2020 Org. Tree'!B:Q,7,FALSE)</f>
        <v>_VCRMS</v>
      </c>
      <c r="E162" t="str">
        <f>VLOOKUP(B162,'May 2020 Org. Tree'!B:Q,10,FALSE)</f>
        <v>_OJDRS</v>
      </c>
      <c r="F162" t="str">
        <f>VLOOKUP(B162,'May 2020 Org. Tree'!B:Q,13,FALSE)</f>
        <v>_OJANG</v>
      </c>
      <c r="G162" s="143">
        <v>4000</v>
      </c>
      <c r="H162" s="19">
        <v>4000</v>
      </c>
    </row>
    <row r="163" spans="1:8">
      <c r="A163" s="21" t="s">
        <v>11180</v>
      </c>
      <c r="B163" s="36" t="str">
        <f t="shared" si="2"/>
        <v>_25965</v>
      </c>
      <c r="C163" t="str">
        <f>VLOOKUP(B163,'May 2020 Org. Tree'!B:O,4,FALSE)</f>
        <v>_OACAD</v>
      </c>
      <c r="D163" t="str">
        <f>VLOOKUP(B163,'May 2020 Org. Tree'!B:Q,7,FALSE)</f>
        <v>_VR1GD</v>
      </c>
      <c r="E163" t="str">
        <f>VLOOKUP(B163,'May 2020 Org. Tree'!B:Q,10,FALSE)</f>
        <v>_OLGDD</v>
      </c>
      <c r="F163" t="str">
        <f>VLOOKUP(B163,'May 2020 Org. Tree'!B:Q,13,FALSE)</f>
        <v>_OLDNS</v>
      </c>
      <c r="G163" s="143">
        <v>50000</v>
      </c>
      <c r="H163" s="19">
        <v>50000</v>
      </c>
    </row>
    <row r="164" spans="1:8">
      <c r="A164" s="21" t="s">
        <v>11195</v>
      </c>
      <c r="B164" s="36" t="str">
        <f t="shared" si="2"/>
        <v>_26053</v>
      </c>
      <c r="C164" t="str">
        <f>VLOOKUP(B164,'May 2020 Org. Tree'!B:O,4,FALSE)</f>
        <v>_OACAD</v>
      </c>
      <c r="D164" t="str">
        <f>VLOOKUP(B164,'May 2020 Org. Tree'!B:Q,7,FALSE)</f>
        <v>_VR1GD</v>
      </c>
      <c r="E164" t="str">
        <f>VLOOKUP(B164,'May 2020 Org. Tree'!B:Q,10,FALSE)</f>
        <v>_OQFEL</v>
      </c>
      <c r="F164" t="str">
        <f>VLOOKUP(B164,'May 2020 Org. Tree'!B:Q,13,FALSE)</f>
        <v>_OQDIR</v>
      </c>
      <c r="G164" s="143">
        <v>44500</v>
      </c>
      <c r="H164" s="19">
        <v>44500</v>
      </c>
    </row>
    <row r="165" spans="1:8">
      <c r="A165" s="21" t="s">
        <v>8095</v>
      </c>
      <c r="B165" s="36" t="str">
        <f t="shared" si="2"/>
        <v>_26440</v>
      </c>
      <c r="C165" t="str">
        <f>VLOOKUP(B165,'May 2020 Org. Tree'!B:O,4,FALSE)</f>
        <v>_CAMSU</v>
      </c>
      <c r="D165" t="str">
        <f>VLOOKUP(B165,'May 2020 Org. Tree'!B:Q,7,FALSE)</f>
        <v>_VCBAS</v>
      </c>
      <c r="E165" t="str">
        <f>VLOOKUP(B165,'May 2020 Org. Tree'!B:Q,10,FALSE)</f>
        <v>_VRIST</v>
      </c>
      <c r="F165" t="str">
        <f>VLOOKUP(B165,'May 2020 Org. Tree'!B:Q,13,FALSE)</f>
        <v>_JICCS</v>
      </c>
      <c r="G165" s="143">
        <v>2983874</v>
      </c>
      <c r="H165" s="19">
        <v>3061578</v>
      </c>
    </row>
    <row r="166" spans="1:8">
      <c r="A166" s="21" t="s">
        <v>11081</v>
      </c>
      <c r="B166" s="36" t="str">
        <f t="shared" si="2"/>
        <v>_29871</v>
      </c>
      <c r="C166" t="str">
        <f>VLOOKUP(B166,'May 2020 Org. Tree'!B:O,4,FALSE)</f>
        <v>_OACAD</v>
      </c>
      <c r="D166" t="str">
        <f>VLOOKUP(B166,'May 2020 Org. Tree'!B:Q,7,FALSE)</f>
        <v>_UNEX3</v>
      </c>
      <c r="E166" t="str">
        <f>VLOOKUP(B166,'May 2020 Org. Tree'!B:Q,10,FALSE)</f>
        <v>_EXADM</v>
      </c>
      <c r="F166" t="str">
        <f>VLOOKUP(B166,'May 2020 Org. Tree'!B:Q,13,FALSE)</f>
        <v>_EXFST</v>
      </c>
      <c r="G166" s="143">
        <v>600000</v>
      </c>
      <c r="H166" s="19"/>
    </row>
    <row r="167" spans="1:8">
      <c r="A167" s="21" t="s">
        <v>11128</v>
      </c>
      <c r="B167" s="36" t="str">
        <f t="shared" si="2"/>
        <v>_30740</v>
      </c>
      <c r="C167" t="str">
        <f>VLOOKUP(B167,'May 2020 Org. Tree'!B:O,4,FALSE)</f>
        <v>_OACAD</v>
      </c>
      <c r="D167" t="str">
        <f>VLOOKUP(B167,'May 2020 Org. Tree'!B:Q,7,FALSE)</f>
        <v>_VPAPF</v>
      </c>
      <c r="E167" t="str">
        <f>VLOOKUP(B167,'May 2020 Org. Tree'!B:Q,10,FALSE)</f>
        <v>_ENAPF</v>
      </c>
      <c r="F167" t="str">
        <f>VLOOKUP(B167,'May 2020 Org. Tree'!B:Q,13,FALSE)</f>
        <v>_ENAPO</v>
      </c>
      <c r="G167" s="143">
        <v>1058000</v>
      </c>
      <c r="H167" s="19">
        <v>269000</v>
      </c>
    </row>
    <row r="168" spans="1:8">
      <c r="A168" s="21" t="s">
        <v>10837</v>
      </c>
      <c r="B168" s="36" t="str">
        <f t="shared" si="2"/>
        <v>_30746</v>
      </c>
      <c r="C168" t="str">
        <f>VLOOKUP(B168,'May 2020 Org. Tree'!B:O,4,FALSE)</f>
        <v>_OACAD</v>
      </c>
      <c r="D168" t="str">
        <f>VLOOKUP(B168,'May 2020 Org. Tree'!B:Q,7,FALSE)</f>
        <v>_SAFP3</v>
      </c>
      <c r="E168" t="str">
        <f>VLOOKUP(B168,'May 2020 Org. Tree'!B:Q,10,FALSE)</f>
        <v>_BKSAF</v>
      </c>
      <c r="F168" t="str">
        <f>VLOOKUP(B168,'May 2020 Org. Tree'!B:Q,13,FALSE)</f>
        <v>_BKSAO</v>
      </c>
      <c r="G168" s="143">
        <v>214000</v>
      </c>
      <c r="H168" s="19">
        <v>199000</v>
      </c>
    </row>
    <row r="169" spans="1:8">
      <c r="A169" s="21" t="s">
        <v>8213</v>
      </c>
      <c r="B169" s="36" t="str">
        <f t="shared" si="2"/>
        <v>_30750</v>
      </c>
      <c r="C169" t="str">
        <f>VLOOKUP(B169,'May 2020 Org. Tree'!B:O,4,FALSE)</f>
        <v>_CAMSU</v>
      </c>
      <c r="D169" t="str">
        <f>VLOOKUP(B169,'May 2020 Org. Tree'!B:Q,7,FALSE)</f>
        <v>_VCEI3</v>
      </c>
      <c r="E169" t="str">
        <f>VLOOKUP(B169,'May 2020 Org. Tree'!B:Q,10,FALSE)</f>
        <v>_BVHDR</v>
      </c>
      <c r="F169" t="str">
        <f>VLOOKUP(B169,'May 2020 Org. Tree'!B:Q,13,FALSE)</f>
        <v>_BVHD5</v>
      </c>
      <c r="G169" s="143">
        <v>345000</v>
      </c>
      <c r="H169" s="19">
        <v>324000</v>
      </c>
    </row>
    <row r="170" spans="1:8">
      <c r="A170" s="21" t="s">
        <v>8474</v>
      </c>
      <c r="B170" s="36" t="str">
        <f t="shared" si="2"/>
        <v>_30762</v>
      </c>
      <c r="C170" t="str">
        <f>VLOOKUP(B170,'May 2020 Org. Tree'!B:O,4,FALSE)</f>
        <v>_CAMSU</v>
      </c>
      <c r="D170" t="str">
        <f>VLOOKUP(B170,'May 2020 Org. Tree'!B:Q,7,FALSE)</f>
        <v>_VCUGA</v>
      </c>
      <c r="E170" t="str">
        <f>VLOOKUP(B170,'May 2020 Org. Tree'!B:Q,10,FALSE)</f>
        <v>_UG1AE</v>
      </c>
      <c r="F170" t="str">
        <f>VLOOKUP(B170,'May 2020 Org. Tree'!B:Q,13,FALSE)</f>
        <v>_FFASO</v>
      </c>
      <c r="G170" s="143">
        <v>3000000</v>
      </c>
      <c r="H170" s="19">
        <v>3000000</v>
      </c>
    </row>
    <row r="171" spans="1:8">
      <c r="A171" s="21" t="s">
        <v>10808</v>
      </c>
      <c r="B171" s="36" t="str">
        <f t="shared" si="2"/>
        <v>_30766</v>
      </c>
      <c r="C171" t="str">
        <f>VLOOKUP(B171,'May 2020 Org. Tree'!B:O,4,FALSE)</f>
        <v>_OACAD</v>
      </c>
      <c r="D171" t="str">
        <f>VLOOKUP(B171,'May 2020 Org. Tree'!B:Q,7,FALSE)</f>
        <v>_DSDIV</v>
      </c>
      <c r="E171" t="str">
        <f>VLOOKUP(B171,'May 2020 Org. Tree'!B:Q,10,FALSE)</f>
        <v>_DSDDO</v>
      </c>
      <c r="F171" t="str">
        <f>VLOOKUP(B171,'May 2020 Org. Tree'!B:Q,13,FALSE)</f>
        <v>_DSOPS</v>
      </c>
      <c r="G171" s="143">
        <v>500000</v>
      </c>
      <c r="H171" s="19">
        <v>500000</v>
      </c>
    </row>
    <row r="172" spans="1:8">
      <c r="A172" s="21" t="s">
        <v>10810</v>
      </c>
      <c r="B172" s="36" t="str">
        <f t="shared" si="2"/>
        <v>_30767</v>
      </c>
      <c r="C172" t="str">
        <f>VLOOKUP(B172,'May 2020 Org. Tree'!B:O,4,FALSE)</f>
        <v>_OACAD</v>
      </c>
      <c r="D172" t="str">
        <f>VLOOKUP(B172,'May 2020 Org. Tree'!B:Q,7,FALSE)</f>
        <v>_DSDIV</v>
      </c>
      <c r="E172" t="str">
        <f>VLOOKUP(B172,'May 2020 Org. Tree'!B:Q,10,FALSE)</f>
        <v>_DSDDO</v>
      </c>
      <c r="F172" t="str">
        <f>VLOOKUP(B172,'May 2020 Org. Tree'!B:Q,13,FALSE)</f>
        <v>_DSOPS</v>
      </c>
      <c r="G172" s="143">
        <v>1427000</v>
      </c>
      <c r="H172" s="19">
        <v>1471000</v>
      </c>
    </row>
    <row r="173" spans="1:8">
      <c r="A173" s="21" t="s">
        <v>11861</v>
      </c>
      <c r="B173" s="36" t="str">
        <f t="shared" si="2"/>
        <v>_31150</v>
      </c>
      <c r="C173" t="str">
        <f>VLOOKUP(B173,'May 2020 Org. Tree'!B:O,4,FALSE)</f>
        <v>_VCRES</v>
      </c>
      <c r="D173" t="str">
        <f>VLOOKUP(B173,'May 2020 Org. Tree'!B:Q,7,FALSE)</f>
        <v>_VCRAC</v>
      </c>
      <c r="E173" t="str">
        <f>VLOOKUP(B173,'May 2020 Org. Tree'!B:Q,10,FALSE)</f>
        <v>_IQBBB</v>
      </c>
      <c r="F173" t="str">
        <f>VLOOKUP(B173,'May 2020 Org. Tree'!B:Q,13,FALSE)</f>
        <v>_IQBB5</v>
      </c>
      <c r="G173" s="143">
        <v>50000</v>
      </c>
      <c r="H173" s="19">
        <v>50000</v>
      </c>
    </row>
    <row r="174" spans="1:8">
      <c r="A174" s="21" t="s">
        <v>12122</v>
      </c>
      <c r="B174" s="36" t="str">
        <f t="shared" si="2"/>
        <v>_31228</v>
      </c>
      <c r="C174" t="str">
        <f>VLOOKUP(B174,'May 2020 Org. Tree'!B:O,4,FALSE)</f>
        <v>_VCRES</v>
      </c>
      <c r="D174" t="str">
        <f>VLOOKUP(B174,'May 2020 Org. Tree'!B:Q,7,FALSE)</f>
        <v>_VCRAU</v>
      </c>
      <c r="E174" t="str">
        <f>VLOOKUP(B174,'May 2020 Org. Tree'!B:Q,10,FALSE)</f>
        <v>_OAVCR</v>
      </c>
      <c r="F174" t="str">
        <f>VLOOKUP(B174,'May 2020 Org. Tree'!B:Q,13,FALSE)</f>
        <v>_OAVCC</v>
      </c>
      <c r="G174" s="143">
        <v>904142</v>
      </c>
      <c r="H174" s="19">
        <v>1368950</v>
      </c>
    </row>
    <row r="175" spans="1:8">
      <c r="A175" s="21" t="s">
        <v>11681</v>
      </c>
      <c r="B175" s="36" t="str">
        <f t="shared" si="2"/>
        <v>_31261</v>
      </c>
      <c r="C175" t="str">
        <f>VLOOKUP(B175,'May 2020 Org. Tree'!B:O,4,FALSE)</f>
        <v>_SCHOL</v>
      </c>
      <c r="D175" t="str">
        <f>VLOOKUP(B175,'May 2020 Org. Tree'!B:Q,7,FALSE)</f>
        <v>_SC1PH</v>
      </c>
      <c r="E175" t="str">
        <f>VLOOKUP(B175,'May 2020 Org. Tree'!B:Q,10,FALSE)</f>
        <v>_CQADM</v>
      </c>
      <c r="F175" t="str">
        <f>VLOOKUP(B175,'May 2020 Org. Tree'!B:Q,13,FALSE)</f>
        <v>_CQBUS</v>
      </c>
      <c r="G175" s="143">
        <v>422000</v>
      </c>
      <c r="H175" s="19">
        <v>352000</v>
      </c>
    </row>
    <row r="176" spans="1:8">
      <c r="A176" s="21" t="s">
        <v>10839</v>
      </c>
      <c r="B176" s="36" t="str">
        <f t="shared" si="2"/>
        <v>_31470</v>
      </c>
      <c r="C176" t="str">
        <f>VLOOKUP(B176,'May 2020 Org. Tree'!B:O,4,FALSE)</f>
        <v>_OACAD</v>
      </c>
      <c r="D176" t="str">
        <f>VLOOKUP(B176,'May 2020 Org. Tree'!B:Q,7,FALSE)</f>
        <v>_SAFP3</v>
      </c>
      <c r="E176" t="str">
        <f>VLOOKUP(B176,'May 2020 Org. Tree'!B:Q,10,FALSE)</f>
        <v>_BTCNM</v>
      </c>
      <c r="F176" t="str">
        <f>VLOOKUP(B176,'May 2020 Org. Tree'!B:Q,13,FALSE)</f>
        <v>_BTCN5</v>
      </c>
      <c r="G176" s="143">
        <v>70000</v>
      </c>
      <c r="H176" s="19">
        <v>70000</v>
      </c>
    </row>
    <row r="177" spans="1:8">
      <c r="A177" s="21" t="s">
        <v>12074</v>
      </c>
      <c r="B177" s="36" t="str">
        <f t="shared" si="2"/>
        <v>_31595</v>
      </c>
      <c r="C177" t="str">
        <f>VLOOKUP(B177,'May 2020 Org. Tree'!B:O,4,FALSE)</f>
        <v>_VCRES</v>
      </c>
      <c r="D177" t="str">
        <f>VLOOKUP(B177,'May 2020 Org. Tree'!B:Q,7,FALSE)</f>
        <v>_VCRAC</v>
      </c>
      <c r="E177" t="str">
        <f>VLOOKUP(B177,'May 2020 Org. Tree'!B:Q,10,FALSE)</f>
        <v>_OYSCC</v>
      </c>
      <c r="F177" t="str">
        <f>VLOOKUP(B177,'May 2020 Org. Tree'!B:Q,13,FALSE)</f>
        <v>_OYSC5</v>
      </c>
      <c r="G177" s="143">
        <v>25000</v>
      </c>
      <c r="H177" s="19">
        <v>25000</v>
      </c>
    </row>
    <row r="178" spans="1:8">
      <c r="A178" s="21" t="s">
        <v>12049</v>
      </c>
      <c r="B178" s="36" t="str">
        <f t="shared" si="2"/>
        <v>_31600</v>
      </c>
      <c r="C178" t="str">
        <f>VLOOKUP(B178,'May 2020 Org. Tree'!B:O,4,FALSE)</f>
        <v>_VCRES</v>
      </c>
      <c r="D178" t="str">
        <f>VLOOKUP(B178,'May 2020 Org. Tree'!B:Q,7,FALSE)</f>
        <v>_VCRAC</v>
      </c>
      <c r="E178" t="str">
        <f>VLOOKUP(B178,'May 2020 Org. Tree'!B:Q,10,FALSE)</f>
        <v>_OMINT</v>
      </c>
      <c r="F178" t="str">
        <f>VLOOKUP(B178,'May 2020 Org. Tree'!B:Q,13,FALSE)</f>
        <v>_OMBDE</v>
      </c>
      <c r="G178" s="143">
        <v>78000</v>
      </c>
      <c r="H178" s="19">
        <v>78000</v>
      </c>
    </row>
    <row r="179" spans="1:8">
      <c r="A179" s="21" t="s">
        <v>12052</v>
      </c>
      <c r="B179" s="36" t="str">
        <f t="shared" si="2"/>
        <v>_31608</v>
      </c>
      <c r="C179" t="str">
        <f>VLOOKUP(B179,'May 2020 Org. Tree'!B:O,4,FALSE)</f>
        <v>_VCRES</v>
      </c>
      <c r="D179" t="str">
        <f>VLOOKUP(B179,'May 2020 Org. Tree'!B:Q,7,FALSE)</f>
        <v>_VCRAC</v>
      </c>
      <c r="E179" t="str">
        <f>VLOOKUP(B179,'May 2020 Org. Tree'!B:Q,10,FALSE)</f>
        <v>_OMINT</v>
      </c>
      <c r="F179" t="str">
        <f>VLOOKUP(B179,'May 2020 Org. Tree'!B:Q,13,FALSE)</f>
        <v>_OMBDE</v>
      </c>
      <c r="G179" s="143">
        <v>75000</v>
      </c>
      <c r="H179" s="19">
        <v>75000</v>
      </c>
    </row>
    <row r="180" spans="1:8">
      <c r="A180" s="21" t="s">
        <v>10355</v>
      </c>
      <c r="B180" s="36" t="str">
        <f t="shared" si="2"/>
        <v>_32305</v>
      </c>
      <c r="C180" t="str">
        <f>VLOOKUP(B180,'May 2020 Org. Tree'!B:O,4,FALSE)</f>
        <v>_COLLS</v>
      </c>
      <c r="D180" t="str">
        <f>VLOOKUP(B180,'May 2020 Org. Tree'!B:Q,7,FALSE)</f>
        <v>_LS1BS</v>
      </c>
      <c r="E180" t="str">
        <f>VLOOKUP(B180,'May 2020 Org. Tree'!B:Q,10,FALSE)</f>
        <v>_CNCND</v>
      </c>
      <c r="F180" t="str">
        <f>VLOOKUP(B180,'May 2020 Org. Tree'!B:Q,13,FALSE)</f>
        <v>_CNCN5</v>
      </c>
      <c r="G180" s="143">
        <v>25000</v>
      </c>
      <c r="H180" s="19">
        <v>25000</v>
      </c>
    </row>
    <row r="181" spans="1:8">
      <c r="A181" s="21" t="s">
        <v>11841</v>
      </c>
      <c r="B181" s="36" t="str">
        <f t="shared" si="2"/>
        <v>_32360</v>
      </c>
      <c r="C181" t="str">
        <f>VLOOKUP(B181,'May 2020 Org. Tree'!B:O,4,FALSE)</f>
        <v>_VCRES</v>
      </c>
      <c r="D181" t="str">
        <f>VLOOKUP(B181,'May 2020 Org. Tree'!B:Q,7,FALSE)</f>
        <v>_VCRAC</v>
      </c>
      <c r="E181" t="str">
        <f>VLOOKUP(B181,'May 2020 Org. Tree'!B:Q,10,FALSE)</f>
        <v>_EMECI</v>
      </c>
      <c r="F181" t="str">
        <f>VLOOKUP(B181,'May 2020 Org. Tree'!B:Q,13,FALSE)</f>
        <v>_EMBEC</v>
      </c>
      <c r="G181" s="143">
        <v>75000</v>
      </c>
      <c r="H181" s="19">
        <v>75000</v>
      </c>
    </row>
    <row r="182" spans="1:8">
      <c r="A182" s="21" t="s">
        <v>11130</v>
      </c>
      <c r="B182" s="36" t="str">
        <f t="shared" si="2"/>
        <v>_32570</v>
      </c>
      <c r="C182" t="str">
        <f>VLOOKUP(B182,'May 2020 Org. Tree'!B:O,4,FALSE)</f>
        <v>_OACAD</v>
      </c>
      <c r="D182" t="str">
        <f>VLOOKUP(B182,'May 2020 Org. Tree'!B:Q,7,FALSE)</f>
        <v>_VPAPF</v>
      </c>
      <c r="E182" t="str">
        <f>VLOOKUP(B182,'May 2020 Org. Tree'!B:Q,10,FALSE)</f>
        <v>_KCBCP</v>
      </c>
      <c r="F182" t="str">
        <f>VLOOKUP(B182,'May 2020 Org. Tree'!B:Q,13,FALSE)</f>
        <v>_KCBC5</v>
      </c>
      <c r="G182" s="143">
        <v>1000000</v>
      </c>
      <c r="H182" s="19">
        <v>1000000</v>
      </c>
    </row>
    <row r="183" spans="1:8">
      <c r="A183" s="21" t="s">
        <v>10791</v>
      </c>
      <c r="B183" s="36" t="str">
        <f t="shared" si="2"/>
        <v>_33000</v>
      </c>
      <c r="C183" t="str">
        <f>VLOOKUP(B183,'May 2020 Org. Tree'!B:O,4,FALSE)</f>
        <v>_OACAD</v>
      </c>
      <c r="D183" t="str">
        <f>VLOOKUP(B183,'May 2020 Org. Tree'!B:Q,7,FALSE)</f>
        <v>_DSDIV</v>
      </c>
      <c r="E183" t="str">
        <f>VLOOKUP(B183,'May 2020 Org. Tree'!B:Q,10,FALSE)</f>
        <v>_DDAPD</v>
      </c>
      <c r="F183" t="str">
        <f>VLOOKUP(B183,'May 2020 Org. Tree'!B:Q,13,FALSE)</f>
        <v>_DDAP5</v>
      </c>
      <c r="G183" s="143">
        <v>100000</v>
      </c>
      <c r="H183" s="19">
        <v>100000</v>
      </c>
    </row>
    <row r="184" spans="1:8">
      <c r="A184" s="21" t="s">
        <v>9861</v>
      </c>
      <c r="B184" s="36" t="str">
        <f t="shared" si="2"/>
        <v>_00001</v>
      </c>
      <c r="C184" t="str">
        <f>VLOOKUP(B184,'May 2020 Org. Tree'!B:O,4,FALSE)</f>
        <v>_CENLD</v>
      </c>
      <c r="D184" t="str">
        <f>VLOOKUP(B184,'May 2020 Org. Tree'!B:Q,7,FALSE)</f>
        <v>_CENRL</v>
      </c>
      <c r="E184" t="str">
        <f>VLOOKUP(B184,'May 2020 Org. Tree'!B:Q,10,FALSE)</f>
        <v>_ZABUD</v>
      </c>
      <c r="F184" t="str">
        <f>VLOOKUP(B184,'May 2020 Org. Tree'!B:Q,13,FALSE)</f>
        <v>_ZACER</v>
      </c>
      <c r="G184" s="19">
        <v>-73641594</v>
      </c>
      <c r="H184" s="19">
        <v>-58285017</v>
      </c>
    </row>
    <row r="185" spans="1:8">
      <c r="A185" s="21" t="s">
        <v>9892</v>
      </c>
      <c r="B185" s="36" t="str">
        <f t="shared" si="2"/>
        <v>_00025</v>
      </c>
      <c r="C185" t="str">
        <f>VLOOKUP(B185,'May 2020 Org. Tree'!B:O,4,FALSE)</f>
        <v>_CENLD</v>
      </c>
      <c r="D185" t="str">
        <f>VLOOKUP(B185,'May 2020 Org. Tree'!B:Q,7,FALSE)</f>
        <v>_CENRL</v>
      </c>
      <c r="E185" t="str">
        <f>VLOOKUP(B185,'May 2020 Org. Tree'!B:Q,10,FALSE)</f>
        <v>_ZABUD</v>
      </c>
      <c r="F185" t="str">
        <f>VLOOKUP(B185,'May 2020 Org. Tree'!B:Q,13,FALSE)</f>
        <v>_ZACSA</v>
      </c>
      <c r="G185" s="19">
        <v>-847745</v>
      </c>
      <c r="H185" s="19">
        <v>-815717</v>
      </c>
    </row>
    <row r="186" spans="1:8">
      <c r="A186" s="21" t="s">
        <v>9862</v>
      </c>
      <c r="B186" s="36" t="str">
        <f t="shared" si="2"/>
        <v>_00030</v>
      </c>
      <c r="C186" t="str">
        <f>VLOOKUP(B186,'May 2020 Org. Tree'!B:O,4,FALSE)</f>
        <v>_CENLD</v>
      </c>
      <c r="D186" t="str">
        <f>VLOOKUP(B186,'May 2020 Org. Tree'!B:Q,7,FALSE)</f>
        <v>_CENRL</v>
      </c>
      <c r="E186" t="str">
        <f>VLOOKUP(B186,'May 2020 Org. Tree'!B:Q,10,FALSE)</f>
        <v>_ZABUD</v>
      </c>
      <c r="F186" t="str">
        <f>VLOOKUP(B186,'May 2020 Org. Tree'!B:Q,13,FALSE)</f>
        <v>_ZACER</v>
      </c>
      <c r="G186" s="19">
        <v>-4152166</v>
      </c>
      <c r="H186" s="19">
        <v>-4481688</v>
      </c>
    </row>
    <row r="187" spans="1:8">
      <c r="A187" s="21" t="s">
        <v>9863</v>
      </c>
      <c r="B187" s="36" t="str">
        <f t="shared" si="2"/>
        <v>_00031</v>
      </c>
      <c r="C187" t="str">
        <f>VLOOKUP(B187,'May 2020 Org. Tree'!B:O,4,FALSE)</f>
        <v>_CENLD</v>
      </c>
      <c r="D187" t="str">
        <f>VLOOKUP(B187,'May 2020 Org. Tree'!B:Q,7,FALSE)</f>
        <v>_CENRL</v>
      </c>
      <c r="E187" t="str">
        <f>VLOOKUP(B187,'May 2020 Org. Tree'!B:Q,10,FALSE)</f>
        <v>_ZABUD</v>
      </c>
      <c r="F187" t="str">
        <f>VLOOKUP(B187,'May 2020 Org. Tree'!B:Q,13,FALSE)</f>
        <v>_ZACER</v>
      </c>
      <c r="G187" s="19">
        <v>-1074500</v>
      </c>
      <c r="H187" s="19">
        <v>-1074500</v>
      </c>
    </row>
    <row r="188" spans="1:8">
      <c r="A188" s="21" t="s">
        <v>9893</v>
      </c>
      <c r="B188" s="36" t="str">
        <f t="shared" si="2"/>
        <v>_00032</v>
      </c>
      <c r="C188" t="str">
        <f>VLOOKUP(B188,'May 2020 Org. Tree'!B:O,4,FALSE)</f>
        <v>_CENLD</v>
      </c>
      <c r="D188" t="str">
        <f>VLOOKUP(B188,'May 2020 Org. Tree'!B:Q,7,FALSE)</f>
        <v>_CENRL</v>
      </c>
      <c r="E188" t="str">
        <f>VLOOKUP(B188,'May 2020 Org. Tree'!B:Q,10,FALSE)</f>
        <v>_ZABUD</v>
      </c>
      <c r="F188" t="str">
        <f>VLOOKUP(B188,'May 2020 Org. Tree'!B:Q,13,FALSE)</f>
        <v>_ZACSA</v>
      </c>
      <c r="G188" s="19">
        <v>0</v>
      </c>
      <c r="H188" s="19">
        <v>-577500</v>
      </c>
    </row>
    <row r="189" spans="1:8">
      <c r="A189" s="21" t="s">
        <v>9858</v>
      </c>
      <c r="B189" s="36" t="str">
        <f t="shared" si="2"/>
        <v>_00630</v>
      </c>
      <c r="C189" t="str">
        <f>VLOOKUP(B189,'May 2020 Org. Tree'!B:O,4,FALSE)</f>
        <v>_CENLD</v>
      </c>
      <c r="D189" t="str">
        <f>VLOOKUP(B189,'May 2020 Org. Tree'!B:Q,7,FALSE)</f>
        <v>_ACCTL</v>
      </c>
      <c r="E189" t="str">
        <f>VLOOKUP(B189,'May 2020 Org. Tree'!B:Q,10,FALSE)</f>
        <v>_ZRRSK</v>
      </c>
      <c r="F189" t="str">
        <f>VLOOKUP(B189,'May 2020 Org. Tree'!B:Q,13,FALSE)</f>
        <v>_ZRRS5</v>
      </c>
      <c r="G189" s="19">
        <v>-1000000</v>
      </c>
      <c r="H189" s="19">
        <v>-1000000</v>
      </c>
    </row>
    <row r="190" spans="1:8">
      <c r="A190" s="21" t="s">
        <v>9880</v>
      </c>
      <c r="B190" s="36" t="str">
        <f t="shared" si="2"/>
        <v>_10145</v>
      </c>
      <c r="C190" t="str">
        <f>VLOOKUP(B190,'May 2020 Org. Tree'!B:O,4,FALSE)</f>
        <v>_CENLD</v>
      </c>
      <c r="D190" t="str">
        <f>VLOOKUP(B190,'May 2020 Org. Tree'!B:Q,7,FALSE)</f>
        <v>_CENRL</v>
      </c>
      <c r="E190" t="str">
        <f>VLOOKUP(B190,'May 2020 Org. Tree'!B:Q,10,FALSE)</f>
        <v>_ZABUD</v>
      </c>
      <c r="F190" t="str">
        <f>VLOOKUP(B190,'May 2020 Org. Tree'!B:Q,13,FALSE)</f>
        <v>_ZACMG</v>
      </c>
      <c r="G190" s="19">
        <v>-78089991</v>
      </c>
      <c r="H190" s="19">
        <v>-78173425</v>
      </c>
    </row>
    <row r="191" spans="1:8">
      <c r="A191" s="21" t="s">
        <v>9899</v>
      </c>
      <c r="B191" s="36" t="str">
        <f t="shared" si="2"/>
        <v>_10148</v>
      </c>
      <c r="C191" t="str">
        <f>VLOOKUP(B191,'May 2020 Org. Tree'!B:O,4,FALSE)</f>
        <v>_CENLD</v>
      </c>
      <c r="D191" t="str">
        <f>VLOOKUP(B191,'May 2020 Org. Tree'!B:Q,7,FALSE)</f>
        <v>_CENRL</v>
      </c>
      <c r="E191" t="str">
        <f>VLOOKUP(B191,'May 2020 Org. Tree'!B:Q,10,FALSE)</f>
        <v>_ZAPRO</v>
      </c>
      <c r="F191" t="str">
        <f>VLOOKUP(B191,'May 2020 Org. Tree'!B:Q,13,FALSE)</f>
        <v>_ZAPR5</v>
      </c>
      <c r="G191" s="19">
        <v>-3656000</v>
      </c>
      <c r="H191" s="19">
        <v>-3608000</v>
      </c>
    </row>
    <row r="192" spans="1:8">
      <c r="A192" s="241" t="s">
        <v>8063</v>
      </c>
      <c r="B192" s="242" t="str">
        <f t="shared" si="2"/>
        <v>_26189</v>
      </c>
      <c r="C192" t="str">
        <f>VLOOKUP(B192,'May 2020 Org. Tree'!B:O,4,FALSE)</f>
        <v>_CAMSU</v>
      </c>
      <c r="D192" t="str">
        <f>VLOOKUP(B192,'May 2020 Org. Tree'!B:Q,7,FALSE)</f>
        <v>_VCBAS</v>
      </c>
      <c r="E192" t="str">
        <f>VLOOKUP(B192,'May 2020 Org. Tree'!B:Q,10,FALSE)</f>
        <v>_VRIST</v>
      </c>
      <c r="F192" t="str">
        <f>VLOOKUP(B192,'May 2020 Org. Tree'!B:Q,13,FALSE)</f>
        <v>_JFAVC</v>
      </c>
      <c r="G192" s="19">
        <v>2800000</v>
      </c>
      <c r="H192" s="19">
        <v>2800000</v>
      </c>
    </row>
    <row r="193" spans="1:8">
      <c r="A193" s="241" t="s">
        <v>8102</v>
      </c>
      <c r="B193" s="242" t="str">
        <f t="shared" si="2"/>
        <v>_26356</v>
      </c>
      <c r="C193" t="str">
        <f>VLOOKUP(B193,'May 2020 Org. Tree'!B:O,4,FALSE)</f>
        <v>_CAMSU</v>
      </c>
      <c r="D193" t="str">
        <f>VLOOKUP(B193,'May 2020 Org. Tree'!B:Q,7,FALSE)</f>
        <v>_VCBAS</v>
      </c>
      <c r="E193" t="str">
        <f>VLOOKUP(B193,'May 2020 Org. Tree'!B:Q,10,FALSE)</f>
        <v>_VRIST</v>
      </c>
      <c r="F193" t="str">
        <f>VLOOKUP(B193,'May 2020 Org. Tree'!B:Q,13,FALSE)</f>
        <v>_JJCNS</v>
      </c>
      <c r="G193" s="19">
        <v>8600000</v>
      </c>
      <c r="H193" s="19">
        <v>8600000</v>
      </c>
    </row>
    <row r="194" spans="1:8">
      <c r="A194" s="241" t="s">
        <v>9861</v>
      </c>
      <c r="B194" s="242" t="str">
        <f t="shared" si="2"/>
        <v>_00001</v>
      </c>
      <c r="C194" t="str">
        <f>VLOOKUP(B194,'May 2020 Org. Tree'!B:O,4,FALSE)</f>
        <v>_CENLD</v>
      </c>
      <c r="D194" t="str">
        <f>VLOOKUP(B194,'May 2020 Org. Tree'!B:Q,7,FALSE)</f>
        <v>_CENRL</v>
      </c>
      <c r="E194" t="str">
        <f>VLOOKUP(B194,'May 2020 Org. Tree'!B:Q,10,FALSE)</f>
        <v>_ZABUD</v>
      </c>
      <c r="F194" t="str">
        <f>VLOOKUP(B194,'May 2020 Org. Tree'!B:Q,13,FALSE)</f>
        <v>_ZACER</v>
      </c>
      <c r="G194" s="19">
        <v>-2800000</v>
      </c>
      <c r="H194" s="19">
        <v>-2800000</v>
      </c>
    </row>
    <row r="195" spans="1:8">
      <c r="A195" s="241" t="s">
        <v>9861</v>
      </c>
      <c r="B195" s="242" t="str">
        <f t="shared" si="2"/>
        <v>_00001</v>
      </c>
      <c r="C195" t="str">
        <f>VLOOKUP(B195,'May 2020 Org. Tree'!B:O,4,FALSE)</f>
        <v>_CENLD</v>
      </c>
      <c r="D195" t="str">
        <f>VLOOKUP(B195,'May 2020 Org. Tree'!B:Q,7,FALSE)</f>
        <v>_CENRL</v>
      </c>
      <c r="E195" t="str">
        <f>VLOOKUP(B195,'May 2020 Org. Tree'!B:Q,10,FALSE)</f>
        <v>_ZABUD</v>
      </c>
      <c r="F195" t="str">
        <f>VLOOKUP(B195,'May 2020 Org. Tree'!B:Q,13,FALSE)</f>
        <v>_ZACER</v>
      </c>
      <c r="G195" s="19">
        <v>-8600000</v>
      </c>
      <c r="H195" s="19">
        <v>-8600000</v>
      </c>
    </row>
  </sheetData>
  <autoFilter ref="A9:H191"/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63"/>
  <sheetViews>
    <sheetView topLeftCell="A10" workbookViewId="0">
      <selection activeCell="G20" sqref="G20"/>
    </sheetView>
  </sheetViews>
  <sheetFormatPr defaultRowHeight="14.5"/>
  <cols>
    <col min="7" max="7" width="14.26953125" style="20" customWidth="1"/>
    <col min="8" max="8" width="17.54296875" style="20" customWidth="1"/>
  </cols>
  <sheetData>
    <row r="1" spans="1:8">
      <c r="A1" s="8" t="s">
        <v>52</v>
      </c>
      <c r="B1" s="8"/>
    </row>
    <row r="2" spans="1:8">
      <c r="A2" s="8" t="s">
        <v>7314</v>
      </c>
      <c r="B2" s="8"/>
    </row>
    <row r="3" spans="1:8">
      <c r="A3" s="8" t="s">
        <v>7315</v>
      </c>
      <c r="B3" s="8"/>
    </row>
    <row r="6" spans="1:8">
      <c r="A6" s="29" t="s">
        <v>7532</v>
      </c>
      <c r="B6" s="29"/>
      <c r="C6" s="29"/>
      <c r="D6" s="29"/>
      <c r="E6" s="29"/>
      <c r="F6" s="29"/>
      <c r="G6" s="38" t="s">
        <v>7527</v>
      </c>
      <c r="H6" s="38"/>
    </row>
    <row r="7" spans="1:8">
      <c r="A7" s="23" t="s">
        <v>7418</v>
      </c>
      <c r="B7" s="23" t="s">
        <v>12468</v>
      </c>
      <c r="C7" s="23" t="s">
        <v>12412</v>
      </c>
      <c r="D7" s="23" t="s">
        <v>7529</v>
      </c>
      <c r="E7" s="23" t="s">
        <v>7530</v>
      </c>
      <c r="F7" s="23" t="s">
        <v>7531</v>
      </c>
      <c r="G7" s="39" t="s">
        <v>7528</v>
      </c>
      <c r="H7" s="39" t="s">
        <v>12353</v>
      </c>
    </row>
    <row r="8" spans="1:8">
      <c r="A8" t="s">
        <v>7706</v>
      </c>
      <c r="B8" s="36" t="str">
        <f>"_"&amp;A8</f>
        <v>_10004</v>
      </c>
      <c r="C8" t="str">
        <f>VLOOKUP(B8,'May 2020 Org. Tree'!B:O,4,FALSE)</f>
        <v>_CAMSU</v>
      </c>
      <c r="D8" t="str">
        <f>VLOOKUP(B8,'May 2020 Org. Tree'!B:Q,7,FALSE)</f>
        <v>_CHANL</v>
      </c>
      <c r="E8" t="str">
        <f>VLOOKUP(B8,'May 2020 Org. Tree'!B:Q,10,FALSE)</f>
        <v>_AACHN</v>
      </c>
      <c r="F8" t="str">
        <f>VLOOKUP(B8,'May 2020 Org. Tree'!B:Q,13,FALSE)</f>
        <v>_AACHO</v>
      </c>
      <c r="G8" s="143">
        <v>-15553</v>
      </c>
      <c r="H8" s="143">
        <v>-15958</v>
      </c>
    </row>
    <row r="9" spans="1:8">
      <c r="A9" t="s">
        <v>10815</v>
      </c>
      <c r="B9" s="36" t="str">
        <f t="shared" ref="B9:B63" si="0">"_"&amp;A9</f>
        <v>_10135</v>
      </c>
      <c r="C9" t="str">
        <f>VLOOKUP(B9,'May 2020 Org. Tree'!B:O,4,FALSE)</f>
        <v>_OACAD</v>
      </c>
      <c r="D9" t="str">
        <f>VLOOKUP(B9,'May 2020 Org. Tree'!B:Q,7,FALSE)</f>
        <v>_EVCP3</v>
      </c>
      <c r="E9" t="str">
        <f>VLOOKUP(B9,'May 2020 Org. Tree'!B:Q,10,FALSE)</f>
        <v>_KAEVC</v>
      </c>
      <c r="F9" t="str">
        <f>VLOOKUP(B9,'May 2020 Org. Tree'!B:Q,13,FALSE)</f>
        <v>_KAEV5</v>
      </c>
      <c r="G9" s="143">
        <v>-1344</v>
      </c>
      <c r="H9" s="143">
        <v>-1379</v>
      </c>
    </row>
    <row r="10" spans="1:8">
      <c r="A10" t="s">
        <v>10776</v>
      </c>
      <c r="B10" s="36" t="str">
        <f t="shared" si="0"/>
        <v>_10160</v>
      </c>
      <c r="C10" t="str">
        <f>VLOOKUP(B10,'May 2020 Org. Tree'!B:O,4,FALSE)</f>
        <v>_OACAD</v>
      </c>
      <c r="D10" t="str">
        <f>VLOOKUP(B10,'May 2020 Org. Tree'!B:Q,7,FALSE)</f>
        <v>_ACADS</v>
      </c>
      <c r="E10" t="str">
        <f>VLOOKUP(B10,'May 2020 Org. Tree'!B:Q,10,FALSE)</f>
        <v>_KGACS</v>
      </c>
      <c r="F10" t="str">
        <f>VLOOKUP(B10,'May 2020 Org. Tree'!B:Q,13,FALSE)</f>
        <v>_KGAC5</v>
      </c>
      <c r="G10" s="143">
        <v>-1824</v>
      </c>
      <c r="H10" s="143">
        <v>-1872</v>
      </c>
    </row>
    <row r="11" spans="1:8">
      <c r="A11" t="s">
        <v>11464</v>
      </c>
      <c r="B11" s="36" t="str">
        <f t="shared" si="0"/>
        <v>_10583</v>
      </c>
      <c r="C11" t="str">
        <f>VLOOKUP(B11,'May 2020 Org. Tree'!B:O,4,FALSE)</f>
        <v>_SCHOL</v>
      </c>
      <c r="D11" t="str">
        <f>VLOOKUP(B11,'May 2020 Org. Tree'!B:Q,7,FALSE)</f>
        <v>_HAAS3</v>
      </c>
      <c r="E11" t="str">
        <f>VLOOKUP(B11,'May 2020 Org. Tree'!B:Q,10,FALSE)</f>
        <v>_BAHSB</v>
      </c>
      <c r="F11" t="str">
        <f>VLOOKUP(B11,'May 2020 Org. Tree'!B:Q,13,FALSE)</f>
        <v>_BASAI</v>
      </c>
      <c r="G11" s="143">
        <v>-1112708</v>
      </c>
      <c r="H11" s="143">
        <v>-1115643</v>
      </c>
    </row>
    <row r="12" spans="1:8">
      <c r="A12" t="s">
        <v>10078</v>
      </c>
      <c r="B12" s="36" t="str">
        <f t="shared" si="0"/>
        <v>_11005</v>
      </c>
      <c r="C12" t="str">
        <f>VLOOKUP(B12,'May 2020 Org. Tree'!B:O,4,FALSE)</f>
        <v>_COLLE</v>
      </c>
      <c r="D12" t="str">
        <f>VLOOKUP(B12,'May 2020 Org. Tree'!B:Q,7,FALSE)</f>
        <v>_COCHM</v>
      </c>
      <c r="E12" t="str">
        <f>VLOOKUP(B12,'May 2020 Org. Tree'!B:Q,10,FALSE)</f>
        <v>_CDCDN</v>
      </c>
      <c r="F12" t="str">
        <f>VLOOKUP(B12,'May 2020 Org. Tree'!B:Q,13,FALSE)</f>
        <v>_CDSVS</v>
      </c>
      <c r="G12" s="143">
        <v>-64994</v>
      </c>
      <c r="H12" s="143">
        <v>-66687</v>
      </c>
    </row>
    <row r="13" spans="1:8">
      <c r="A13" t="s">
        <v>11725</v>
      </c>
      <c r="B13" s="36" t="str">
        <f t="shared" si="0"/>
        <v>_11240</v>
      </c>
      <c r="C13" t="str">
        <f>VLOOKUP(B13,'May 2020 Org. Tree'!B:O,4,FALSE)</f>
        <v>_SCHOL</v>
      </c>
      <c r="D13" t="str">
        <f>VLOOKUP(B13,'May 2020 Org. Tree'!B:Q,7,FALSE)</f>
        <v>_SCEDU</v>
      </c>
      <c r="E13" t="str">
        <f>VLOOKUP(B13,'May 2020 Org. Tree'!B:Q,10,FALSE)</f>
        <v>_EAEDU</v>
      </c>
      <c r="F13" t="str">
        <f>VLOOKUP(B13,'May 2020 Org. Tree'!B:Q,13,FALSE)</f>
        <v>_EA1DO</v>
      </c>
      <c r="G13" s="143">
        <v>-35905</v>
      </c>
      <c r="H13" s="143">
        <v>-36840</v>
      </c>
    </row>
    <row r="14" spans="1:8">
      <c r="A14" t="s">
        <v>10105</v>
      </c>
      <c r="B14" s="36" t="str">
        <f t="shared" si="0"/>
        <v>_11395</v>
      </c>
      <c r="C14" t="str">
        <f>VLOOKUP(B14,'May 2020 Org. Tree'!B:O,4,FALSE)</f>
        <v>_COLLE</v>
      </c>
      <c r="D14" t="str">
        <f>VLOOKUP(B14,'May 2020 Org. Tree'!B:Q,7,FALSE)</f>
        <v>_COENG</v>
      </c>
      <c r="E14" t="str">
        <f>VLOOKUP(B14,'May 2020 Org. Tree'!B:Q,10,FALSE)</f>
        <v>_EDDNO</v>
      </c>
      <c r="F14" t="str">
        <f>VLOOKUP(B14,'May 2020 Org. Tree'!B:Q,13,FALSE)</f>
        <v>_ED1DO</v>
      </c>
      <c r="G14" s="143">
        <v>-221575</v>
      </c>
      <c r="H14" s="143">
        <v>-227345</v>
      </c>
    </row>
    <row r="15" spans="1:8">
      <c r="A15" t="s">
        <v>9910</v>
      </c>
      <c r="B15" s="36" t="str">
        <f t="shared" si="0"/>
        <v>_11622</v>
      </c>
      <c r="C15" t="str">
        <f>VLOOKUP(B15,'May 2020 Org. Tree'!B:O,4,FALSE)</f>
        <v>_COLLE</v>
      </c>
      <c r="D15" t="str">
        <f>VLOOKUP(B15,'May 2020 Org. Tree'!B:Q,7,FALSE)</f>
        <v>_CENVD</v>
      </c>
      <c r="E15" t="str">
        <f>VLOOKUP(B15,'May 2020 Org. Tree'!B:Q,10,FALSE)</f>
        <v>_DACED</v>
      </c>
      <c r="F15" t="str">
        <f>VLOOKUP(B15,'May 2020 Org. Tree'!B:Q,13,FALSE)</f>
        <v>_DACE5</v>
      </c>
      <c r="G15" s="143">
        <v>-48962</v>
      </c>
      <c r="H15" s="143">
        <v>-50237</v>
      </c>
    </row>
    <row r="16" spans="1:8">
      <c r="A16" t="s">
        <v>11778</v>
      </c>
      <c r="B16" s="36" t="str">
        <f t="shared" si="0"/>
        <v>_11780</v>
      </c>
      <c r="C16" t="str">
        <f>VLOOKUP(B16,'May 2020 Org. Tree'!B:O,4,FALSE)</f>
        <v>_SCHOL</v>
      </c>
      <c r="D16" t="str">
        <f>VLOOKUP(B16,'May 2020 Org. Tree'!B:Q,7,FALSE)</f>
        <v>_SCJOU</v>
      </c>
      <c r="E16" t="str">
        <f>VLOOKUP(B16,'May 2020 Org. Tree'!B:Q,10,FALSE)</f>
        <v>_DJOUR</v>
      </c>
      <c r="F16" t="str">
        <f>VLOOKUP(B16,'May 2020 Org. Tree'!B:Q,13,FALSE)</f>
        <v>_DJOU5</v>
      </c>
      <c r="G16" s="143">
        <v>-15456</v>
      </c>
      <c r="H16" s="143">
        <v>-15859</v>
      </c>
    </row>
    <row r="17" spans="1:8">
      <c r="A17" t="s">
        <v>11208</v>
      </c>
      <c r="B17" s="36" t="str">
        <f t="shared" si="0"/>
        <v>_11865</v>
      </c>
      <c r="C17" t="str">
        <f>VLOOKUP(B17,'May 2020 Org. Tree'!B:O,4,FALSE)</f>
        <v>_SCHOL</v>
      </c>
      <c r="D17" t="str">
        <f>VLOOKUP(B17,'May 2020 Org. Tree'!B:Q,7,FALSE)</f>
        <v>_BOALT</v>
      </c>
      <c r="E17" t="str">
        <f>VLOOKUP(B17,'May 2020 Org. Tree'!B:Q,10,FALSE)</f>
        <v>_CLLAW</v>
      </c>
      <c r="F17" t="str">
        <f>VLOOKUP(B17,'May 2020 Org. Tree'!B:Q,13,FALSE)</f>
        <v>_CLADM</v>
      </c>
      <c r="G17" s="143">
        <v>-100000</v>
      </c>
      <c r="H17" s="143">
        <v>-100000</v>
      </c>
    </row>
    <row r="18" spans="1:8">
      <c r="A18" t="s">
        <v>11224</v>
      </c>
      <c r="B18" s="36" t="str">
        <f t="shared" si="0"/>
        <v>_11870</v>
      </c>
      <c r="C18" t="str">
        <f>VLOOKUP(B18,'May 2020 Org. Tree'!B:O,4,FALSE)</f>
        <v>_SCHOL</v>
      </c>
      <c r="D18" t="str">
        <f>VLOOKUP(B18,'May 2020 Org. Tree'!B:Q,7,FALSE)</f>
        <v>_BOALT</v>
      </c>
      <c r="E18" t="str">
        <f>VLOOKUP(B18,'May 2020 Org. Tree'!B:Q,10,FALSE)</f>
        <v>_CLLAW</v>
      </c>
      <c r="F18" t="str">
        <f>VLOOKUP(B18,'May 2020 Org. Tree'!B:Q,13,FALSE)</f>
        <v>_CLADM</v>
      </c>
      <c r="G18" s="143">
        <v>-96579</v>
      </c>
      <c r="H18" s="143">
        <v>-99094</v>
      </c>
    </row>
    <row r="19" spans="1:8">
      <c r="A19" t="s">
        <v>10345</v>
      </c>
      <c r="B19" s="36" t="str">
        <f t="shared" si="0"/>
        <v>_12085</v>
      </c>
      <c r="C19" t="str">
        <f>VLOOKUP(B19,'May 2020 Org. Tree'!B:O,4,FALSE)</f>
        <v>_COLLS</v>
      </c>
      <c r="D19" t="str">
        <f>VLOOKUP(B19,'May 2020 Org. Tree'!B:Q,7,FALSE)</f>
        <v>_COL1S</v>
      </c>
      <c r="E19" t="str">
        <f>VLOOKUP(B19,'May 2020 Org. Tree'!B:Q,10,FALSE)</f>
        <v>_QALSD</v>
      </c>
      <c r="F19" t="str">
        <f>VLOOKUP(B19,'May 2020 Org. Tree'!B:Q,13,FALSE)</f>
        <v>_QADAD</v>
      </c>
      <c r="G19" s="143">
        <v>-9120</v>
      </c>
      <c r="H19" s="143">
        <v>-9358</v>
      </c>
    </row>
    <row r="20" spans="1:8">
      <c r="A20" t="s">
        <v>10371</v>
      </c>
      <c r="B20" s="36" t="str">
        <f t="shared" si="0"/>
        <v>_12115</v>
      </c>
      <c r="C20" t="str">
        <f>VLOOKUP(B20,'May 2020 Org. Tree'!B:O,4,FALSE)</f>
        <v>_COLLS</v>
      </c>
      <c r="D20" t="str">
        <f>VLOOKUP(B20,'May 2020 Org. Tree'!B:Q,7,FALSE)</f>
        <v>_LS1BS</v>
      </c>
      <c r="E20" t="str">
        <f>VLOOKUP(B20,'May 2020 Org. Tree'!B:Q,10,FALSE)</f>
        <v>_IDBSD</v>
      </c>
      <c r="F20" t="str">
        <f>VLOOKUP(B20,'May 2020 Org. Tree'!B:Q,13,FALSE)</f>
        <v>_IDADM</v>
      </c>
      <c r="G20" s="143">
        <v>-133636</v>
      </c>
      <c r="H20" s="143">
        <v>-137116</v>
      </c>
    </row>
    <row r="21" spans="1:8">
      <c r="A21" t="s">
        <v>10449</v>
      </c>
      <c r="B21" s="36" t="str">
        <f t="shared" si="0"/>
        <v>_12405</v>
      </c>
      <c r="C21" t="str">
        <f>VLOOKUP(B21,'May 2020 Org. Tree'!B:O,4,FALSE)</f>
        <v>_COLLS</v>
      </c>
      <c r="D21" t="str">
        <f>VLOOKUP(B21,'May 2020 Org. Tree'!B:Q,7,FALSE)</f>
        <v>_LS1HU</v>
      </c>
      <c r="E21" t="str">
        <f>VLOOKUP(B21,'May 2020 Org. Tree'!B:Q,10,FALSE)</f>
        <v>_HHDNO</v>
      </c>
      <c r="F21" t="str">
        <f>VLOOKUP(B21,'May 2020 Org. Tree'!B:Q,13,FALSE)</f>
        <v>_HHADM</v>
      </c>
      <c r="G21" s="143">
        <v>-154085</v>
      </c>
      <c r="H21" s="143">
        <v>-158098</v>
      </c>
    </row>
    <row r="22" spans="1:8">
      <c r="A22" t="s">
        <v>10574</v>
      </c>
      <c r="B22" s="36" t="str">
        <f t="shared" si="0"/>
        <v>_12965</v>
      </c>
      <c r="C22" t="str">
        <f>VLOOKUP(B22,'May 2020 Org. Tree'!B:O,4,FALSE)</f>
        <v>_COLLS</v>
      </c>
      <c r="D22" t="str">
        <f>VLOOKUP(B22,'May 2020 Org. Tree'!B:Q,7,FALSE)</f>
        <v>_LS1PS</v>
      </c>
      <c r="E22" t="str">
        <f>VLOOKUP(B22,'May 2020 Org. Tree'!B:Q,10,FALSE)</f>
        <v>_PDPSD</v>
      </c>
      <c r="F22" t="str">
        <f>VLOOKUP(B22,'May 2020 Org. Tree'!B:Q,13,FALSE)</f>
        <v>_PDADM</v>
      </c>
      <c r="G22" s="143">
        <v>-122020</v>
      </c>
      <c r="H22" s="143">
        <v>-125198</v>
      </c>
    </row>
    <row r="23" spans="1:8">
      <c r="A23" t="s">
        <v>10722</v>
      </c>
      <c r="B23" s="36" t="str">
        <f t="shared" si="0"/>
        <v>_13115</v>
      </c>
      <c r="C23" t="str">
        <f>VLOOKUP(B23,'May 2020 Org. Tree'!B:O,4,FALSE)</f>
        <v>_COLLS</v>
      </c>
      <c r="D23" t="str">
        <f>VLOOKUP(B23,'May 2020 Org. Tree'!B:Q,7,FALSE)</f>
        <v>_LS1SS</v>
      </c>
      <c r="E23" t="str">
        <f>VLOOKUP(B23,'May 2020 Org. Tree'!B:Q,10,FALSE)</f>
        <v>_SSSSD</v>
      </c>
      <c r="F23" t="str">
        <f>VLOOKUP(B23,'May 2020 Org. Tree'!B:Q,13,FALSE)</f>
        <v>_SSADM</v>
      </c>
      <c r="G23" s="143">
        <v>-157061</v>
      </c>
      <c r="H23" s="143">
        <v>-161151</v>
      </c>
    </row>
    <row r="24" spans="1:8">
      <c r="A24" t="s">
        <v>10748</v>
      </c>
      <c r="B24" s="36" t="str">
        <f t="shared" si="0"/>
        <v>_13330</v>
      </c>
      <c r="C24" t="str">
        <f>VLOOKUP(B24,'May 2020 Org. Tree'!B:O,4,FALSE)</f>
        <v>_COLLS</v>
      </c>
      <c r="D24" t="str">
        <f>VLOOKUP(B24,'May 2020 Org. Tree'!B:Q,7,FALSE)</f>
        <v>_LS1UI</v>
      </c>
      <c r="E24" t="str">
        <f>VLOOKUP(B24,'May 2020 Org. Tree'!B:Q,10,FALSE)</f>
        <v>_QBUDL</v>
      </c>
      <c r="F24" t="str">
        <f>VLOOKUP(B24,'May 2020 Org. Tree'!B:Q,13,FALSE)</f>
        <v>_QBADM</v>
      </c>
      <c r="G24" s="143">
        <v>-28513</v>
      </c>
      <c r="H24" s="143">
        <v>-29255</v>
      </c>
    </row>
    <row r="25" spans="1:8">
      <c r="A25" t="s">
        <v>9962</v>
      </c>
      <c r="B25" s="36" t="str">
        <f t="shared" si="0"/>
        <v>_13460</v>
      </c>
      <c r="C25" t="str">
        <f>VLOOKUP(B25,'May 2020 Org. Tree'!B:O,4,FALSE)</f>
        <v>_COLLE</v>
      </c>
      <c r="D25" t="str">
        <f>VLOOKUP(B25,'May 2020 Org. Tree'!B:Q,7,FALSE)</f>
        <v>_CO1NR</v>
      </c>
      <c r="E25" t="str">
        <f>VLOOKUP(B25,'May 2020 Org. Tree'!B:Q,10,FALSE)</f>
        <v>_MANRD</v>
      </c>
      <c r="F25" t="str">
        <f>VLOOKUP(B25,'May 2020 Org. Tree'!B:Q,13,FALSE)</f>
        <v>_MAOPS</v>
      </c>
      <c r="G25" s="143">
        <v>-102723</v>
      </c>
      <c r="H25" s="143">
        <v>-105398</v>
      </c>
    </row>
    <row r="26" spans="1:8">
      <c r="A26" t="s">
        <v>11555</v>
      </c>
      <c r="B26" s="36" t="str">
        <f t="shared" si="0"/>
        <v>_13688</v>
      </c>
      <c r="C26" t="str">
        <f>VLOOKUP(B26,'May 2020 Org. Tree'!B:O,4,FALSE)</f>
        <v>_SCHOL</v>
      </c>
      <c r="D26" t="str">
        <f>VLOOKUP(B26,'May 2020 Org. Tree'!B:Q,7,FALSE)</f>
        <v>_SC1OP</v>
      </c>
      <c r="E26" t="str">
        <f>VLOOKUP(B26,'May 2020 Org. Tree'!B:Q,10,FALSE)</f>
        <v>_BOOPT</v>
      </c>
      <c r="F26" t="str">
        <f>VLOOKUP(B26,'May 2020 Org. Tree'!B:Q,13,FALSE)</f>
        <v>_BOOPS</v>
      </c>
      <c r="G26" s="143">
        <v>-51266</v>
      </c>
      <c r="H26" s="143">
        <v>-52601</v>
      </c>
    </row>
    <row r="27" spans="1:8">
      <c r="A27" t="s">
        <v>11675</v>
      </c>
      <c r="B27" s="36" t="str">
        <f t="shared" si="0"/>
        <v>_14065</v>
      </c>
      <c r="C27" t="str">
        <f>VLOOKUP(B27,'May 2020 Org. Tree'!B:O,4,FALSE)</f>
        <v>_SCHOL</v>
      </c>
      <c r="D27" t="str">
        <f>VLOOKUP(B27,'May 2020 Org. Tree'!B:Q,7,FALSE)</f>
        <v>_SC1PH</v>
      </c>
      <c r="E27" t="str">
        <f>VLOOKUP(B27,'May 2020 Org. Tree'!B:Q,10,FALSE)</f>
        <v>_CQADM</v>
      </c>
      <c r="F27" t="str">
        <f>VLOOKUP(B27,'May 2020 Org. Tree'!B:Q,13,FALSE)</f>
        <v>_CQBUS</v>
      </c>
      <c r="G27" s="143">
        <v>-77955</v>
      </c>
      <c r="H27" s="143">
        <v>-79985</v>
      </c>
    </row>
    <row r="28" spans="1:8">
      <c r="A28" t="s">
        <v>11363</v>
      </c>
      <c r="B28" s="36" t="str">
        <f t="shared" si="0"/>
        <v>_14100</v>
      </c>
      <c r="C28" t="str">
        <f>VLOOKUP(B28,'May 2020 Org. Tree'!B:O,4,FALSE)</f>
        <v>_SCHOL</v>
      </c>
      <c r="D28" t="str">
        <f>VLOOKUP(B28,'May 2020 Org. Tree'!B:Q,7,FALSE)</f>
        <v>_GSCPP</v>
      </c>
      <c r="E28" t="str">
        <f>VLOOKUP(B28,'May 2020 Org. Tree'!B:Q,10,FALSE)</f>
        <v>_CKGEN</v>
      </c>
      <c r="F28" t="str">
        <f>VLOOKUP(B28,'May 2020 Org. Tree'!B:Q,13,FALSE)</f>
        <v>_CKGE5</v>
      </c>
      <c r="G28" s="143">
        <v>-16993</v>
      </c>
      <c r="H28" s="143">
        <v>-17435</v>
      </c>
    </row>
    <row r="29" spans="1:8">
      <c r="A29" t="s">
        <v>11759</v>
      </c>
      <c r="B29" s="36" t="str">
        <f t="shared" si="0"/>
        <v>_14169</v>
      </c>
      <c r="C29" t="str">
        <f>VLOOKUP(B29,'May 2020 Org. Tree'!B:O,4,FALSE)</f>
        <v>_SCHOL</v>
      </c>
      <c r="D29" t="str">
        <f>VLOOKUP(B29,'May 2020 Org. Tree'!B:Q,7,FALSE)</f>
        <v>_SCHSW</v>
      </c>
      <c r="E29" t="str">
        <f>VLOOKUP(B29,'May 2020 Org. Tree'!B:Q,10,FALSE)</f>
        <v>_CSDEP</v>
      </c>
      <c r="F29" t="str">
        <f>VLOOKUP(B29,'May 2020 Org. Tree'!B:Q,13,FALSE)</f>
        <v>_CSOPS</v>
      </c>
      <c r="G29" s="143">
        <v>-24193</v>
      </c>
      <c r="H29" s="143">
        <v>-24823</v>
      </c>
    </row>
    <row r="30" spans="1:8">
      <c r="A30" t="s">
        <v>11817</v>
      </c>
      <c r="B30" s="36" t="str">
        <f t="shared" si="0"/>
        <v>_14238</v>
      </c>
      <c r="C30" t="str">
        <f>VLOOKUP(B30,'May 2020 Org. Tree'!B:O,4,FALSE)</f>
        <v>_SCHOL</v>
      </c>
      <c r="D30" t="str">
        <f>VLOOKUP(B30,'May 2020 Org. Tree'!B:Q,7,FALSE)</f>
        <v>_SCSIM</v>
      </c>
      <c r="E30" t="str">
        <f>VLOOKUP(B30,'May 2020 Org. Tree'!B:Q,10,FALSE)</f>
        <v>_MMIMS</v>
      </c>
      <c r="F30" t="str">
        <f>VLOOKUP(B30,'May 2020 Org. Tree'!B:Q,13,FALSE)</f>
        <v>_MMOPS</v>
      </c>
      <c r="G30" s="143">
        <v>-25633</v>
      </c>
      <c r="H30" s="143">
        <v>-26300</v>
      </c>
    </row>
    <row r="31" spans="1:8">
      <c r="A31" t="s">
        <v>11807</v>
      </c>
      <c r="B31" s="36" t="str">
        <f t="shared" si="0"/>
        <v>_14241</v>
      </c>
      <c r="C31" t="str">
        <f>VLOOKUP(B31,'May 2020 Org. Tree'!B:O,4,FALSE)</f>
        <v>_SCHOL</v>
      </c>
      <c r="D31" t="str">
        <f>VLOOKUP(B31,'May 2020 Org. Tree'!B:Q,7,FALSE)</f>
        <v>_SCSIM</v>
      </c>
      <c r="E31" t="str">
        <f>VLOOKUP(B31,'May 2020 Org. Tree'!B:Q,10,FALSE)</f>
        <v>_MMIMS</v>
      </c>
      <c r="F31" t="str">
        <f>VLOOKUP(B31,'May 2020 Org. Tree'!B:Q,13,FALSE)</f>
        <v>_MMODP</v>
      </c>
      <c r="G31" s="143">
        <v>-130000</v>
      </c>
      <c r="H31" s="143">
        <v>-130000</v>
      </c>
    </row>
    <row r="32" spans="1:8">
      <c r="A32" t="s">
        <v>11808</v>
      </c>
      <c r="B32" s="36" t="str">
        <f t="shared" si="0"/>
        <v>_14249</v>
      </c>
      <c r="C32" t="str">
        <f>VLOOKUP(B32,'May 2020 Org. Tree'!B:O,4,FALSE)</f>
        <v>_SCHOL</v>
      </c>
      <c r="D32" t="str">
        <f>VLOOKUP(B32,'May 2020 Org. Tree'!B:Q,7,FALSE)</f>
        <v>_SCSIM</v>
      </c>
      <c r="E32" t="str">
        <f>VLOOKUP(B32,'May 2020 Org. Tree'!B:Q,10,FALSE)</f>
        <v>_MMIMS</v>
      </c>
      <c r="F32" t="str">
        <f>VLOOKUP(B32,'May 2020 Org. Tree'!B:Q,13,FALSE)</f>
        <v>_MMODP</v>
      </c>
      <c r="G32" s="143">
        <v>-645000</v>
      </c>
      <c r="H32" s="143">
        <v>-645000</v>
      </c>
    </row>
    <row r="33" spans="1:8">
      <c r="A33" t="s">
        <v>10818</v>
      </c>
      <c r="B33" s="36" t="str">
        <f t="shared" si="0"/>
        <v>_15250</v>
      </c>
      <c r="C33" t="str">
        <f>VLOOKUP(B33,'May 2020 Org. Tree'!B:O,4,FALSE)</f>
        <v>_OACAD</v>
      </c>
      <c r="D33" t="str">
        <f>VLOOKUP(B33,'May 2020 Org. Tree'!B:Q,7,FALSE)</f>
        <v>_OT1VP</v>
      </c>
      <c r="E33" t="str">
        <f>VLOOKUP(B33,'May 2020 Org. Tree'!B:Q,10,FALSE)</f>
        <v>_EOVPI</v>
      </c>
      <c r="F33" t="str">
        <f>VLOOKUP(B33,'May 2020 Org. Tree'!B:Q,13,FALSE)</f>
        <v>_EOVP5</v>
      </c>
      <c r="G33" s="143">
        <v>-3648</v>
      </c>
      <c r="H33" s="143">
        <v>-3743</v>
      </c>
    </row>
    <row r="34" spans="1:8">
      <c r="A34" t="s">
        <v>10852</v>
      </c>
      <c r="B34" s="36" t="str">
        <f t="shared" si="0"/>
        <v>_15361</v>
      </c>
      <c r="C34" t="str">
        <f>VLOOKUP(B34,'May 2020 Org. Tree'!B:O,4,FALSE)</f>
        <v>_OACAD</v>
      </c>
      <c r="D34" t="str">
        <f>VLOOKUP(B34,'May 2020 Org. Tree'!B:Q,7,FALSE)</f>
        <v>_SSALL</v>
      </c>
      <c r="E34" t="str">
        <f>VLOOKUP(B34,'May 2020 Org. Tree'!B:Q,10,FALSE)</f>
        <v>_EWSUM</v>
      </c>
      <c r="F34" t="str">
        <f>VLOOKUP(B34,'May 2020 Org. Tree'!B:Q,13,FALSE)</f>
        <v>_EWADM</v>
      </c>
      <c r="G34" s="143">
        <v>-15553</v>
      </c>
      <c r="H34" s="143">
        <v>-15958</v>
      </c>
    </row>
    <row r="35" spans="1:8">
      <c r="A35" t="s">
        <v>10853</v>
      </c>
      <c r="B35" s="36" t="str">
        <f t="shared" si="0"/>
        <v>_15364</v>
      </c>
      <c r="C35" t="str">
        <f>VLOOKUP(B35,'May 2020 Org. Tree'!B:O,4,FALSE)</f>
        <v>_OACAD</v>
      </c>
      <c r="D35" t="str">
        <f>VLOOKUP(B35,'May 2020 Org. Tree'!B:Q,7,FALSE)</f>
        <v>_SSALL</v>
      </c>
      <c r="E35" t="str">
        <f>VLOOKUP(B35,'May 2020 Org. Tree'!B:Q,10,FALSE)</f>
        <v>_EWSUM</v>
      </c>
      <c r="F35" t="str">
        <f>VLOOKUP(B35,'May 2020 Org. Tree'!B:Q,13,FALSE)</f>
        <v>_EWADM</v>
      </c>
      <c r="G35" s="143">
        <v>-123000</v>
      </c>
      <c r="H35" s="143">
        <v>-123000</v>
      </c>
    </row>
    <row r="36" spans="1:8">
      <c r="A36" t="s">
        <v>7670</v>
      </c>
      <c r="B36" s="36" t="str">
        <f t="shared" si="0"/>
        <v>_15678</v>
      </c>
      <c r="C36" t="str">
        <f>VLOOKUP(B36,'May 2020 Org. Tree'!B:O,4,FALSE)</f>
        <v>_CAMSU</v>
      </c>
      <c r="D36" t="str">
        <f>VLOOKUP(B36,'May 2020 Org. Tree'!B:Q,7,FALSE)</f>
        <v>_CALPF</v>
      </c>
      <c r="E36" t="str">
        <f>VLOOKUP(B36,'May 2020 Org. Tree'!B:Q,10,FALSE)</f>
        <v>_KKCAP</v>
      </c>
      <c r="F36" t="str">
        <f>VLOOKUP(B36,'May 2020 Org. Tree'!B:Q,13,FALSE)</f>
        <v>_KKOTH</v>
      </c>
      <c r="G36" s="143">
        <v>-482250</v>
      </c>
      <c r="H36" s="143">
        <v>-432250</v>
      </c>
    </row>
    <row r="37" spans="1:8">
      <c r="A37" t="s">
        <v>7662</v>
      </c>
      <c r="B37" s="36" t="str">
        <f t="shared" si="0"/>
        <v>_15691</v>
      </c>
      <c r="C37" t="str">
        <f>VLOOKUP(B37,'May 2020 Org. Tree'!B:O,4,FALSE)</f>
        <v>_CAMSU</v>
      </c>
      <c r="D37" t="str">
        <f>VLOOKUP(B37,'May 2020 Org. Tree'!B:Q,7,FALSE)</f>
        <v>_CALPF</v>
      </c>
      <c r="E37" t="str">
        <f>VLOOKUP(B37,'May 2020 Org. Tree'!B:Q,10,FALSE)</f>
        <v>_KKCAP</v>
      </c>
      <c r="F37" t="str">
        <f>VLOOKUP(B37,'May 2020 Org. Tree'!B:Q,13,FALSE)</f>
        <v>_KKADM</v>
      </c>
      <c r="G37" s="143">
        <v>-29761</v>
      </c>
      <c r="H37" s="143">
        <v>-30536</v>
      </c>
    </row>
    <row r="38" spans="1:8">
      <c r="A38" t="s">
        <v>10940</v>
      </c>
      <c r="B38" s="36" t="str">
        <f t="shared" si="0"/>
        <v>_15786</v>
      </c>
      <c r="C38" t="str">
        <f>VLOOKUP(B38,'May 2020 Org. Tree'!B:O,4,FALSE)</f>
        <v>_OACAD</v>
      </c>
      <c r="D38" t="str">
        <f>VLOOKUP(B38,'May 2020 Org. Tree'!B:Q,7,FALSE)</f>
        <v>_UCLIB</v>
      </c>
      <c r="E38" t="str">
        <f>VLOOKUP(B38,'May 2020 Org. Tree'!B:Q,10,FALSE)</f>
        <v>_KPADM</v>
      </c>
      <c r="F38" t="str">
        <f>VLOOKUP(B38,'May 2020 Org. Tree'!B:Q,13,FALSE)</f>
        <v>_KPLIA</v>
      </c>
      <c r="G38" s="143">
        <v>-64514</v>
      </c>
      <c r="H38" s="143">
        <v>-66194</v>
      </c>
    </row>
    <row r="39" spans="1:8">
      <c r="A39" t="s">
        <v>10514</v>
      </c>
      <c r="B39" s="36" t="str">
        <f t="shared" si="0"/>
        <v>_15902</v>
      </c>
      <c r="C39" t="str">
        <f>VLOOKUP(B39,'May 2020 Org. Tree'!B:O,4,FALSE)</f>
        <v>_COLLS</v>
      </c>
      <c r="D39" t="str">
        <f>VLOOKUP(B39,'May 2020 Org. Tree'!B:Q,7,FALSE)</f>
        <v>_LS1HU</v>
      </c>
      <c r="E39" t="str">
        <f>VLOOKUP(B39,'May 2020 Org. Tree'!B:Q,10,FALSE)</f>
        <v>_KMCAM</v>
      </c>
      <c r="F39" t="str">
        <f>VLOOKUP(B39,'May 2020 Org. Tree'!B:Q,13,FALSE)</f>
        <v>_KMMM5</v>
      </c>
      <c r="G39" s="143">
        <v>-50000</v>
      </c>
      <c r="H39" s="143">
        <v>-50000</v>
      </c>
    </row>
    <row r="40" spans="1:8">
      <c r="A40" t="s">
        <v>7777</v>
      </c>
      <c r="B40" s="36" t="str">
        <f t="shared" si="0"/>
        <v>_17630</v>
      </c>
      <c r="C40" t="str">
        <f>VLOOKUP(B40,'May 2020 Org. Tree'!B:O,4,FALSE)</f>
        <v>_CAMSU</v>
      </c>
      <c r="D40" t="str">
        <f>VLOOKUP(B40,'May 2020 Org. Tree'!B:Q,7,FALSE)</f>
        <v>_UCRLO</v>
      </c>
      <c r="E40" t="str">
        <f>VLOOKUP(B40,'May 2020 Org. Tree'!B:Q,10,FALSE)</f>
        <v>_AIDVO</v>
      </c>
      <c r="F40" t="str">
        <f>VLOOKUP(B40,'May 2020 Org. Tree'!B:Q,13,FALSE)</f>
        <v>_AIDBA</v>
      </c>
      <c r="G40" s="143">
        <v>-50306</v>
      </c>
      <c r="H40" s="143">
        <v>-51616</v>
      </c>
    </row>
    <row r="41" spans="1:8">
      <c r="A41" t="s">
        <v>8455</v>
      </c>
      <c r="B41" s="36" t="str">
        <f t="shared" si="0"/>
        <v>_19510</v>
      </c>
      <c r="C41" t="str">
        <f>VLOOKUP(B41,'May 2020 Org. Tree'!B:O,4,FALSE)</f>
        <v>_CAMSU</v>
      </c>
      <c r="D41" t="str">
        <f>VLOOKUP(B41,'May 2020 Org. Tree'!B:Q,7,FALSE)</f>
        <v>_VCUGA</v>
      </c>
      <c r="E41" t="str">
        <f>VLOOKUP(B41,'May 2020 Org. Tree'!B:Q,10,FALSE)</f>
        <v>_UCIMO</v>
      </c>
      <c r="F41" t="str">
        <f>VLOOKUP(B41,'May 2020 Org. Tree'!B:Q,13,FALSE)</f>
        <v>_UCIMM</v>
      </c>
      <c r="G41" s="143">
        <v>-342347</v>
      </c>
      <c r="H41" s="143">
        <v>-351262</v>
      </c>
    </row>
    <row r="42" spans="1:8">
      <c r="A42" t="s">
        <v>8446</v>
      </c>
      <c r="B42" s="36" t="str">
        <f t="shared" si="0"/>
        <v>_19515</v>
      </c>
      <c r="C42" t="str">
        <f>VLOOKUP(B42,'May 2020 Org. Tree'!B:O,4,FALSE)</f>
        <v>_CAMSU</v>
      </c>
      <c r="D42" t="str">
        <f>VLOOKUP(B42,'May 2020 Org. Tree'!B:Q,7,FALSE)</f>
        <v>_VCUGA</v>
      </c>
      <c r="E42" t="str">
        <f>VLOOKUP(B42,'May 2020 Org. Tree'!B:Q,10,FALSE)</f>
        <v>_UCIMO</v>
      </c>
      <c r="F42" t="str">
        <f>VLOOKUP(B42,'May 2020 Org. Tree'!B:Q,13,FALSE)</f>
        <v>_UCDIS</v>
      </c>
      <c r="G42" s="143">
        <v>-2246000</v>
      </c>
      <c r="H42" s="143">
        <v>-2246000</v>
      </c>
    </row>
    <row r="43" spans="1:8">
      <c r="A43" t="s">
        <v>8351</v>
      </c>
      <c r="B43" s="36" t="str">
        <f t="shared" si="0"/>
        <v>_21898</v>
      </c>
      <c r="C43" t="str">
        <f>VLOOKUP(B43,'May 2020 Org. Tree'!B:O,4,FALSE)</f>
        <v>_CAMSU</v>
      </c>
      <c r="D43" t="str">
        <f>VLOOKUP(B43,'May 2020 Org. Tree'!B:Q,7,FALSE)</f>
        <v>_VCBAS</v>
      </c>
      <c r="E43" t="str">
        <f>VLOOKUP(B43,'May 2020 Org. Tree'!B:Q,10,FALSE)</f>
        <v>_CMCAP</v>
      </c>
      <c r="F43" t="str">
        <f>VLOOKUP(B43,'May 2020 Org. Tree'!B:Q,13,FALSE)</f>
        <v>_AWREO</v>
      </c>
      <c r="G43" s="143">
        <v>-25563</v>
      </c>
      <c r="H43" s="143">
        <v>-25563</v>
      </c>
    </row>
    <row r="44" spans="1:8">
      <c r="A44" t="s">
        <v>8022</v>
      </c>
      <c r="B44" s="36" t="str">
        <f t="shared" si="0"/>
        <v>_23151</v>
      </c>
      <c r="C44" t="str">
        <f>VLOOKUP(B44,'May 2020 Org. Tree'!B:O,4,FALSE)</f>
        <v>_CAMSU</v>
      </c>
      <c r="D44" t="str">
        <f>VLOOKUP(B44,'May 2020 Org. Tree'!B:Q,7,FALSE)</f>
        <v>_VCBAS</v>
      </c>
      <c r="E44" t="str">
        <f>VLOOKUP(B44,'May 2020 Org. Tree'!B:Q,10,FALSE)</f>
        <v>_VCAFO</v>
      </c>
      <c r="F44" t="str">
        <f>VLOOKUP(B44,'May 2020 Org. Tree'!B:Q,13,FALSE)</f>
        <v>_FAVCO</v>
      </c>
      <c r="G44" s="143">
        <v>-316906</v>
      </c>
      <c r="H44" s="143">
        <v>-325159</v>
      </c>
    </row>
    <row r="45" spans="1:8">
      <c r="A45" s="207" t="s">
        <v>8428</v>
      </c>
      <c r="B45" s="36" t="str">
        <f t="shared" si="0"/>
        <v>_23441</v>
      </c>
      <c r="C45" t="str">
        <f>VLOOKUP(B45,'May 2020 Org. Tree'!B:O,4,FALSE)</f>
        <v>_CAMSU</v>
      </c>
      <c r="D45" t="str">
        <f>VLOOKUP(B45,'May 2020 Org. Tree'!B:Q,7,FALSE)</f>
        <v>_VCUGA</v>
      </c>
      <c r="E45" t="str">
        <f>VLOOKUP(B45,'May 2020 Org. Tree'!B:Q,10,FALSE)</f>
        <v>_FYUHS</v>
      </c>
      <c r="F45" t="str">
        <f>VLOOKUP(B45,'May 2020 Org. Tree'!B:Q,13,FALSE)</f>
        <v>_FYRSV</v>
      </c>
      <c r="G45" s="143">
        <v>-802825</v>
      </c>
      <c r="H45" s="143">
        <v>-802825</v>
      </c>
    </row>
    <row r="46" spans="1:8">
      <c r="A46" t="s">
        <v>7737</v>
      </c>
      <c r="B46" s="36" t="str">
        <f t="shared" si="0"/>
        <v>_25327</v>
      </c>
      <c r="C46" t="str">
        <f>VLOOKUP(B46,'May 2020 Org. Tree'!B:O,4,FALSE)</f>
        <v>_CAMSU</v>
      </c>
      <c r="D46" t="str">
        <f>VLOOKUP(B46,'May 2020 Org. Tree'!B:Q,7,FALSE)</f>
        <v>_MU1FA</v>
      </c>
      <c r="E46" t="str">
        <f>VLOOKUP(B46,'May 2020 Org. Tree'!B:Q,10,FALSE)</f>
        <v>_KNBAM</v>
      </c>
      <c r="F46" t="str">
        <f>VLOOKUP(B46,'May 2020 Org. Tree'!B:Q,13,FALSE)</f>
        <v>_KNADM</v>
      </c>
      <c r="G46" s="143">
        <v>-113440</v>
      </c>
      <c r="H46" s="143">
        <v>-113790</v>
      </c>
    </row>
    <row r="47" spans="1:8">
      <c r="A47" t="s">
        <v>12214</v>
      </c>
      <c r="B47" s="36" t="str">
        <f t="shared" si="0"/>
        <v>_25759</v>
      </c>
      <c r="C47" t="str">
        <f>VLOOKUP(B47,'May 2020 Org. Tree'!B:O,4,FALSE)</f>
        <v>_VCRES</v>
      </c>
      <c r="D47" t="str">
        <f>VLOOKUP(B47,'May 2020 Org. Tree'!B:Q,7,FALSE)</f>
        <v>_VCRMS</v>
      </c>
      <c r="E47" t="str">
        <f>VLOOKUP(B47,'May 2020 Org. Tree'!B:Q,10,FALSE)</f>
        <v>_OKLHS</v>
      </c>
      <c r="F47" t="str">
        <f>VLOOKUP(B47,'May 2020 Org. Tree'!B:Q,13,FALSE)</f>
        <v>_OKADM</v>
      </c>
      <c r="G47" s="143">
        <v>-400000</v>
      </c>
      <c r="H47" s="143">
        <v>-400000</v>
      </c>
    </row>
    <row r="48" spans="1:8">
      <c r="A48" t="s">
        <v>11180</v>
      </c>
      <c r="B48" s="36" t="str">
        <f t="shared" si="0"/>
        <v>_25965</v>
      </c>
      <c r="C48" t="str">
        <f>VLOOKUP(B48,'May 2020 Org. Tree'!B:O,4,FALSE)</f>
        <v>_OACAD</v>
      </c>
      <c r="D48" t="str">
        <f>VLOOKUP(B48,'May 2020 Org. Tree'!B:Q,7,FALSE)</f>
        <v>_VR1GD</v>
      </c>
      <c r="E48" t="str">
        <f>VLOOKUP(B48,'May 2020 Org. Tree'!B:Q,10,FALSE)</f>
        <v>_OLGDD</v>
      </c>
      <c r="F48" t="str">
        <f>VLOOKUP(B48,'May 2020 Org. Tree'!B:Q,13,FALSE)</f>
        <v>_OLDNS</v>
      </c>
      <c r="G48" s="143">
        <v>-8448</v>
      </c>
      <c r="H48" s="143">
        <v>-8668</v>
      </c>
    </row>
    <row r="49" spans="1:8">
      <c r="A49" t="s">
        <v>8042</v>
      </c>
      <c r="B49" s="36" t="str">
        <f t="shared" si="0"/>
        <v>_26215</v>
      </c>
      <c r="C49" t="str">
        <f>VLOOKUP(B49,'May 2020 Org. Tree'!B:O,4,FALSE)</f>
        <v>_CAMSU</v>
      </c>
      <c r="D49" t="str">
        <f>VLOOKUP(B49,'May 2020 Org. Tree'!B:Q,7,FALSE)</f>
        <v>_VCBAS</v>
      </c>
      <c r="E49" t="str">
        <f>VLOOKUP(B49,'May 2020 Org. Tree'!B:Q,10,FALSE)</f>
        <v>_VRIST</v>
      </c>
      <c r="F49" t="str">
        <f>VLOOKUP(B49,'May 2020 Org. Tree'!B:Q,13,FALSE)</f>
        <v>_JFAVC</v>
      </c>
      <c r="G49" s="143">
        <v>-50882</v>
      </c>
      <c r="H49" s="143">
        <v>-52207</v>
      </c>
    </row>
    <row r="50" spans="1:8">
      <c r="A50" t="s">
        <v>8093</v>
      </c>
      <c r="B50" s="36" t="str">
        <f t="shared" si="0"/>
        <v>_26306</v>
      </c>
      <c r="C50" t="str">
        <f>VLOOKUP(B50,'May 2020 Org. Tree'!B:O,4,FALSE)</f>
        <v>_CAMSU</v>
      </c>
      <c r="D50" t="str">
        <f>VLOOKUP(B50,'May 2020 Org. Tree'!B:Q,7,FALSE)</f>
        <v>_VCBAS</v>
      </c>
      <c r="E50" t="str">
        <f>VLOOKUP(B50,'May 2020 Org. Tree'!B:Q,10,FALSE)</f>
        <v>_VRIST</v>
      </c>
      <c r="F50" t="str">
        <f>VLOOKUP(B50,'May 2020 Org. Tree'!B:Q,13,FALSE)</f>
        <v>_JICCS</v>
      </c>
      <c r="G50" s="143">
        <v>-41212</v>
      </c>
      <c r="H50" s="143">
        <v>-41212</v>
      </c>
    </row>
    <row r="51" spans="1:8">
      <c r="A51" t="s">
        <v>8127</v>
      </c>
      <c r="B51" s="36" t="str">
        <f t="shared" si="0"/>
        <v>_26345</v>
      </c>
      <c r="C51" t="str">
        <f>VLOOKUP(B51,'May 2020 Org. Tree'!B:O,4,FALSE)</f>
        <v>_CAMSU</v>
      </c>
      <c r="D51" t="str">
        <f>VLOOKUP(B51,'May 2020 Org. Tree'!B:Q,7,FALSE)</f>
        <v>_VCBAS</v>
      </c>
      <c r="E51" t="str">
        <f>VLOOKUP(B51,'May 2020 Org. Tree'!B:Q,10,FALSE)</f>
        <v>_VRIST</v>
      </c>
      <c r="F51" t="str">
        <f>VLOOKUP(B51,'May 2020 Org. Tree'!B:Q,13,FALSE)</f>
        <v>_JKASD</v>
      </c>
      <c r="G51" s="143">
        <v>-100841</v>
      </c>
      <c r="H51" s="143">
        <v>-100841</v>
      </c>
    </row>
    <row r="52" spans="1:8">
      <c r="A52" t="s">
        <v>11085</v>
      </c>
      <c r="B52" s="36" t="str">
        <f t="shared" si="0"/>
        <v>_29850</v>
      </c>
      <c r="C52" t="str">
        <f>VLOOKUP(B52,'May 2020 Org. Tree'!B:O,4,FALSE)</f>
        <v>_OACAD</v>
      </c>
      <c r="D52" t="str">
        <f>VLOOKUP(B52,'May 2020 Org. Tree'!B:Q,7,FALSE)</f>
        <v>_UNEX3</v>
      </c>
      <c r="E52" t="str">
        <f>VLOOKUP(B52,'May 2020 Org. Tree'!B:Q,10,FALSE)</f>
        <v>_EXADM</v>
      </c>
      <c r="F52" t="str">
        <f>VLOOKUP(B52,'May 2020 Org. Tree'!B:Q,13,FALSE)</f>
        <v>_EXISG</v>
      </c>
      <c r="G52" s="143">
        <v>-172806</v>
      </c>
      <c r="H52" s="143">
        <v>-177306</v>
      </c>
    </row>
    <row r="53" spans="1:8">
      <c r="A53" t="s">
        <v>11062</v>
      </c>
      <c r="B53" s="36" t="str">
        <f t="shared" si="0"/>
        <v>_29858</v>
      </c>
      <c r="C53" t="str">
        <f>VLOOKUP(B53,'May 2020 Org. Tree'!B:O,4,FALSE)</f>
        <v>_OACAD</v>
      </c>
      <c r="D53" t="str">
        <f>VLOOKUP(B53,'May 2020 Org. Tree'!B:Q,7,FALSE)</f>
        <v>_UNEX3</v>
      </c>
      <c r="E53" t="str">
        <f>VLOOKUP(B53,'May 2020 Org. Tree'!B:Q,10,FALSE)</f>
        <v>_EXADM</v>
      </c>
      <c r="F53" t="str">
        <f>VLOOKUP(B53,'May 2020 Org. Tree'!B:Q,13,FALSE)</f>
        <v>_EXDOG</v>
      </c>
      <c r="G53" s="143">
        <v>-572000</v>
      </c>
      <c r="H53" s="143">
        <v>-572000</v>
      </c>
    </row>
    <row r="54" spans="1:8">
      <c r="A54" t="s">
        <v>11128</v>
      </c>
      <c r="B54" s="36" t="str">
        <f t="shared" si="0"/>
        <v>_30740</v>
      </c>
      <c r="C54" t="str">
        <f>VLOOKUP(B54,'May 2020 Org. Tree'!B:O,4,FALSE)</f>
        <v>_OACAD</v>
      </c>
      <c r="D54" t="str">
        <f>VLOOKUP(B54,'May 2020 Org. Tree'!B:Q,7,FALSE)</f>
        <v>_VPAPF</v>
      </c>
      <c r="E54" t="str">
        <f>VLOOKUP(B54,'May 2020 Org. Tree'!B:Q,10,FALSE)</f>
        <v>_ENAPF</v>
      </c>
      <c r="F54" t="str">
        <f>VLOOKUP(B54,'May 2020 Org. Tree'!B:Q,13,FALSE)</f>
        <v>_ENAPO</v>
      </c>
      <c r="G54" s="143">
        <v>-27553</v>
      </c>
      <c r="H54" s="143">
        <v>-28270</v>
      </c>
    </row>
    <row r="55" spans="1:8">
      <c r="A55" t="s">
        <v>10837</v>
      </c>
      <c r="B55" s="36" t="str">
        <f t="shared" si="0"/>
        <v>_30746</v>
      </c>
      <c r="C55" t="str">
        <f>VLOOKUP(B55,'May 2020 Org. Tree'!B:O,4,FALSE)</f>
        <v>_OACAD</v>
      </c>
      <c r="D55" t="str">
        <f>VLOOKUP(B55,'May 2020 Org. Tree'!B:Q,7,FALSE)</f>
        <v>_SAFP3</v>
      </c>
      <c r="E55" t="str">
        <f>VLOOKUP(B55,'May 2020 Org. Tree'!B:Q,10,FALSE)</f>
        <v>_BKSAF</v>
      </c>
      <c r="F55" t="str">
        <f>VLOOKUP(B55,'May 2020 Org. Tree'!B:Q,13,FALSE)</f>
        <v>_BKSAO</v>
      </c>
      <c r="G55" s="143">
        <v>-2208</v>
      </c>
      <c r="H55" s="143">
        <v>-2266</v>
      </c>
    </row>
    <row r="56" spans="1:8">
      <c r="A56" t="s">
        <v>10808</v>
      </c>
      <c r="B56" s="36" t="str">
        <f t="shared" si="0"/>
        <v>_30766</v>
      </c>
      <c r="C56" t="str">
        <f>VLOOKUP(B56,'May 2020 Org. Tree'!B:O,4,FALSE)</f>
        <v>_OACAD</v>
      </c>
      <c r="D56" t="str">
        <f>VLOOKUP(B56,'May 2020 Org. Tree'!B:Q,7,FALSE)</f>
        <v>_DSDIV</v>
      </c>
      <c r="E56" t="str">
        <f>VLOOKUP(B56,'May 2020 Org. Tree'!B:Q,10,FALSE)</f>
        <v>_DSDDO</v>
      </c>
      <c r="F56" t="str">
        <f>VLOOKUP(B56,'May 2020 Org. Tree'!B:Q,13,FALSE)</f>
        <v>_DSOPS</v>
      </c>
      <c r="G56" s="143">
        <v>-5088</v>
      </c>
      <c r="H56" s="143">
        <v>-5221</v>
      </c>
    </row>
    <row r="57" spans="1:8">
      <c r="A57" t="s">
        <v>12116</v>
      </c>
      <c r="B57" s="36" t="str">
        <f t="shared" si="0"/>
        <v>_31221</v>
      </c>
      <c r="C57" t="str">
        <f>VLOOKUP(B57,'May 2020 Org. Tree'!B:O,4,FALSE)</f>
        <v>_VCRES</v>
      </c>
      <c r="D57" t="str">
        <f>VLOOKUP(B57,'May 2020 Org. Tree'!B:Q,7,FALSE)</f>
        <v>_VCRAU</v>
      </c>
      <c r="E57" t="str">
        <f>VLOOKUP(B57,'May 2020 Org. Tree'!B:Q,10,FALSE)</f>
        <v>_OAVCR</v>
      </c>
      <c r="F57" t="str">
        <f>VLOOKUP(B57,'May 2020 Org. Tree'!B:Q,13,FALSE)</f>
        <v>_OAVCC</v>
      </c>
      <c r="G57" s="143">
        <v>-287434</v>
      </c>
      <c r="H57" s="143">
        <v>-294918</v>
      </c>
    </row>
    <row r="58" spans="1:8">
      <c r="A58" t="s">
        <v>12122</v>
      </c>
      <c r="B58" s="36" t="str">
        <f t="shared" si="0"/>
        <v>_31228</v>
      </c>
      <c r="C58" t="str">
        <f>VLOOKUP(B58,'May 2020 Org. Tree'!B:O,4,FALSE)</f>
        <v>_VCRES</v>
      </c>
      <c r="D58" t="str">
        <f>VLOOKUP(B58,'May 2020 Org. Tree'!B:Q,7,FALSE)</f>
        <v>_VCRAU</v>
      </c>
      <c r="E58" t="str">
        <f>VLOOKUP(B58,'May 2020 Org. Tree'!B:Q,10,FALSE)</f>
        <v>_OAVCR</v>
      </c>
      <c r="F58" t="str">
        <f>VLOOKUP(B58,'May 2020 Org. Tree'!B:Q,13,FALSE)</f>
        <v>_OAVCC</v>
      </c>
      <c r="G58" s="143">
        <v>-1025000</v>
      </c>
      <c r="H58" s="143">
        <v>-1025000</v>
      </c>
    </row>
    <row r="59" spans="1:8">
      <c r="A59" t="s">
        <v>8315</v>
      </c>
      <c r="B59" s="36" t="str">
        <f t="shared" si="0"/>
        <v>_31651</v>
      </c>
      <c r="C59" t="str">
        <f>VLOOKUP(B59,'May 2020 Org. Tree'!B:O,4,FALSE)</f>
        <v>_CAMSU</v>
      </c>
      <c r="D59" t="str">
        <f>VLOOKUP(B59,'May 2020 Org. Tree'!B:Q,7,FALSE)</f>
        <v>_VCFIN</v>
      </c>
      <c r="E59" t="str">
        <f>VLOOKUP(B59,'May 2020 Org. Tree'!B:Q,10,FALSE)</f>
        <v>_ABCFI</v>
      </c>
      <c r="F59" t="str">
        <f>VLOOKUP(B59,'May 2020 Org. Tree'!B:Q,13,FALSE)</f>
        <v>_ABCF5</v>
      </c>
      <c r="G59" s="143">
        <v>-37633</v>
      </c>
      <c r="H59" s="143">
        <v>-38613</v>
      </c>
    </row>
    <row r="60" spans="1:8">
      <c r="A60" t="s">
        <v>8197</v>
      </c>
      <c r="B60" s="36" t="str">
        <f t="shared" si="0"/>
        <v>_31720</v>
      </c>
      <c r="C60" t="str">
        <f>VLOOKUP(B60,'May 2020 Org. Tree'!B:O,4,FALSE)</f>
        <v>_CAMSU</v>
      </c>
      <c r="D60" t="str">
        <f>VLOOKUP(B60,'May 2020 Org. Tree'!B:Q,7,FALSE)</f>
        <v>_VCEI3</v>
      </c>
      <c r="E60" t="str">
        <f>VLOOKUP(B60,'May 2020 Org. Tree'!B:Q,10,FALSE)</f>
        <v>_BBEQI</v>
      </c>
      <c r="F60" t="str">
        <f>VLOOKUP(B60,'May 2020 Org. Tree'!B:Q,13,FALSE)</f>
        <v>_BBEQ5</v>
      </c>
      <c r="G60" s="143">
        <v>-37249</v>
      </c>
      <c r="H60" s="143">
        <v>-38219</v>
      </c>
    </row>
    <row r="61" spans="1:8">
      <c r="A61" t="s">
        <v>8199</v>
      </c>
      <c r="B61" s="36" t="str">
        <f t="shared" si="0"/>
        <v>_31722</v>
      </c>
      <c r="C61" t="str">
        <f>VLOOKUP(B61,'May 2020 Org. Tree'!B:O,4,FALSE)</f>
        <v>_CAMSU</v>
      </c>
      <c r="D61" t="str">
        <f>VLOOKUP(B61,'May 2020 Org. Tree'!B:Q,7,FALSE)</f>
        <v>_VCEI3</v>
      </c>
      <c r="E61" t="str">
        <f>VLOOKUP(B61,'May 2020 Org. Tree'!B:Q,10,FALSE)</f>
        <v>_BBEQI</v>
      </c>
      <c r="F61" t="str">
        <f>VLOOKUP(B61,'May 2020 Org. Tree'!B:Q,13,FALSE)</f>
        <v>_BBEQ5</v>
      </c>
      <c r="G61" s="143">
        <v>-576000</v>
      </c>
      <c r="H61" s="143">
        <v>-576000</v>
      </c>
    </row>
    <row r="62" spans="1:8">
      <c r="A62" t="s">
        <v>9861</v>
      </c>
      <c r="B62" s="36" t="str">
        <f t="shared" si="0"/>
        <v>_00001</v>
      </c>
      <c r="C62" t="str">
        <f>VLOOKUP(B62,'May 2020 Org. Tree'!B:O,4,FALSE)</f>
        <v>_CENLD</v>
      </c>
      <c r="D62" t="str">
        <f>VLOOKUP(B62,'May 2020 Org. Tree'!B:Q,7,FALSE)</f>
        <v>_CENRL</v>
      </c>
      <c r="E62" t="str">
        <f>VLOOKUP(B62,'May 2020 Org. Tree'!B:Q,10,FALSE)</f>
        <v>_ZABUD</v>
      </c>
      <c r="F62" t="str">
        <f>VLOOKUP(B62,'May 2020 Org. Tree'!B:Q,13,FALSE)</f>
        <v>_ZACER</v>
      </c>
      <c r="G62" s="143">
        <v>11353565</v>
      </c>
      <c r="H62" s="143">
        <v>11381269</v>
      </c>
    </row>
    <row r="63" spans="1:8">
      <c r="A63" t="s">
        <v>9893</v>
      </c>
      <c r="B63" s="36" t="str">
        <f t="shared" si="0"/>
        <v>_00032</v>
      </c>
      <c r="C63" t="str">
        <f>VLOOKUP(B63,'May 2020 Org. Tree'!B:O,4,FALSE)</f>
        <v>_CENLD</v>
      </c>
      <c r="D63" t="str">
        <f>VLOOKUP(B63,'May 2020 Org. Tree'!B:Q,7,FALSE)</f>
        <v>_CENRL</v>
      </c>
      <c r="E63" t="str">
        <f>VLOOKUP(B63,'May 2020 Org. Tree'!B:Q,10,FALSE)</f>
        <v>_ZABUD</v>
      </c>
      <c r="F63" t="str">
        <f>VLOOKUP(B63,'May 2020 Org. Tree'!B:Q,13,FALSE)</f>
        <v>_ZACSA</v>
      </c>
      <c r="G63" s="143">
        <v>50000</v>
      </c>
      <c r="H63" s="143">
        <v>50000</v>
      </c>
    </row>
  </sheetData>
  <autoFilter ref="A7:H63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32"/>
  <sheetViews>
    <sheetView topLeftCell="A10" workbookViewId="0">
      <selection activeCell="F29" sqref="F29"/>
    </sheetView>
  </sheetViews>
  <sheetFormatPr defaultRowHeight="14.5"/>
  <cols>
    <col min="7" max="7" width="14" customWidth="1"/>
    <col min="8" max="8" width="11.81640625" customWidth="1"/>
    <col min="9" max="9" width="14.81640625" hidden="1" customWidth="1"/>
  </cols>
  <sheetData>
    <row r="1" spans="1:9">
      <c r="A1">
        <v>71302</v>
      </c>
    </row>
    <row r="3" spans="1:9">
      <c r="A3" s="23" t="s">
        <v>7418</v>
      </c>
      <c r="B3" s="23" t="s">
        <v>12469</v>
      </c>
      <c r="C3" s="23" t="s">
        <v>12412</v>
      </c>
      <c r="D3" s="23" t="s">
        <v>7529</v>
      </c>
      <c r="E3" s="23" t="s">
        <v>7530</v>
      </c>
      <c r="F3" s="23" t="s">
        <v>7531</v>
      </c>
      <c r="G3" s="31" t="s">
        <v>7528</v>
      </c>
      <c r="H3" s="31" t="s">
        <v>12353</v>
      </c>
      <c r="I3" s="31" t="s">
        <v>12436</v>
      </c>
    </row>
    <row r="4" spans="1:9">
      <c r="A4" s="22" t="s">
        <v>9861</v>
      </c>
      <c r="B4" s="36" t="str">
        <f>"_"&amp;A4</f>
        <v>_00001</v>
      </c>
      <c r="C4" t="str">
        <f>VLOOKUP(B4,'May 2020 Org. Tree'!B:O,4,FALSE)</f>
        <v>_CENLD</v>
      </c>
      <c r="D4" t="str">
        <f>VLOOKUP(B4,'May 2020 Org. Tree'!B:Q,7,FALSE)</f>
        <v>_CENRL</v>
      </c>
      <c r="E4" t="str">
        <f>VLOOKUP(B4,'May 2020 Org. Tree'!B:Q,10,FALSE)</f>
        <v>_ZABUD</v>
      </c>
      <c r="F4" t="str">
        <f>VLOOKUP(B4,'May 2020 Org. Tree'!B:Q,13,FALSE)</f>
        <v>_ZACER</v>
      </c>
      <c r="G4" s="19">
        <v>-5000000</v>
      </c>
      <c r="H4" s="19">
        <v>-5000000</v>
      </c>
      <c r="I4" s="19">
        <v>-10000000</v>
      </c>
    </row>
    <row r="5" spans="1:9">
      <c r="A5" t="s">
        <v>10815</v>
      </c>
      <c r="B5" s="36" t="str">
        <f t="shared" ref="B5:B32" si="0">"_"&amp;A5</f>
        <v>_10135</v>
      </c>
      <c r="C5" t="str">
        <f>VLOOKUP(B5,'May 2020 Org. Tree'!B:O,4,FALSE)</f>
        <v>_OACAD</v>
      </c>
      <c r="D5" t="str">
        <f>VLOOKUP(B5,'May 2020 Org. Tree'!B:Q,7,FALSE)</f>
        <v>_EVCP3</v>
      </c>
      <c r="E5" t="str">
        <f>VLOOKUP(B5,'May 2020 Org. Tree'!B:Q,10,FALSE)</f>
        <v>_KAEVC</v>
      </c>
      <c r="F5" t="str">
        <f>VLOOKUP(B5,'May 2020 Org. Tree'!B:Q,13,FALSE)</f>
        <v>_KAEV5</v>
      </c>
      <c r="G5" s="143">
        <v>35000</v>
      </c>
      <c r="H5" s="143">
        <v>35000</v>
      </c>
      <c r="I5" s="19">
        <v>270000</v>
      </c>
    </row>
    <row r="6" spans="1:9">
      <c r="A6" t="s">
        <v>10776</v>
      </c>
      <c r="B6" s="36" t="str">
        <f t="shared" si="0"/>
        <v>_10160</v>
      </c>
      <c r="C6" t="str">
        <f>VLOOKUP(B6,'May 2020 Org. Tree'!B:O,4,FALSE)</f>
        <v>_OACAD</v>
      </c>
      <c r="D6" t="str">
        <f>VLOOKUP(B6,'May 2020 Org. Tree'!B:Q,7,FALSE)</f>
        <v>_ACADS</v>
      </c>
      <c r="E6" t="str">
        <f>VLOOKUP(B6,'May 2020 Org. Tree'!B:Q,10,FALSE)</f>
        <v>_KGACS</v>
      </c>
      <c r="F6" t="str">
        <f>VLOOKUP(B6,'May 2020 Org. Tree'!B:Q,13,FALSE)</f>
        <v>_KGAC5</v>
      </c>
      <c r="G6" s="143">
        <v>25000</v>
      </c>
      <c r="H6" s="143">
        <v>25000</v>
      </c>
      <c r="I6" s="19">
        <v>35000</v>
      </c>
    </row>
    <row r="7" spans="1:9">
      <c r="A7" t="s">
        <v>11463</v>
      </c>
      <c r="B7" s="36" t="str">
        <f t="shared" si="0"/>
        <v>_10582</v>
      </c>
      <c r="C7" t="str">
        <f>VLOOKUP(B7,'May 2020 Org. Tree'!B:O,4,FALSE)</f>
        <v>_SCHOL</v>
      </c>
      <c r="D7" t="str">
        <f>VLOOKUP(B7,'May 2020 Org. Tree'!B:Q,7,FALSE)</f>
        <v>_HAAS3</v>
      </c>
      <c r="E7" t="str">
        <f>VLOOKUP(B7,'May 2020 Org. Tree'!B:Q,10,FALSE)</f>
        <v>_BAHSB</v>
      </c>
      <c r="F7" t="str">
        <f>VLOOKUP(B7,'May 2020 Org. Tree'!B:Q,13,FALSE)</f>
        <v>_BASAI</v>
      </c>
      <c r="G7" s="143">
        <v>50000</v>
      </c>
      <c r="H7" s="143">
        <v>50000</v>
      </c>
      <c r="I7" s="19">
        <v>25000</v>
      </c>
    </row>
    <row r="8" spans="1:9">
      <c r="A8" t="s">
        <v>10058</v>
      </c>
      <c r="B8" s="36" t="str">
        <f t="shared" si="0"/>
        <v>_10967</v>
      </c>
      <c r="C8" t="str">
        <f>VLOOKUP(B8,'May 2020 Org. Tree'!B:O,4,FALSE)</f>
        <v>_COLLE</v>
      </c>
      <c r="D8" t="str">
        <f>VLOOKUP(B8,'May 2020 Org. Tree'!B:Q,7,FALSE)</f>
        <v>_COCHM</v>
      </c>
      <c r="E8" t="str">
        <f>VLOOKUP(B8,'May 2020 Org. Tree'!B:Q,10,FALSE)</f>
        <v>_CDCDN</v>
      </c>
      <c r="F8" t="str">
        <f>VLOOKUP(B8,'May 2020 Org. Tree'!B:Q,13,FALSE)</f>
        <v>_CDDOF</v>
      </c>
      <c r="G8" s="143">
        <v>205000</v>
      </c>
      <c r="H8" s="143">
        <v>205000</v>
      </c>
      <c r="I8" s="19">
        <v>50000</v>
      </c>
    </row>
    <row r="9" spans="1:9">
      <c r="A9" t="s">
        <v>11725</v>
      </c>
      <c r="B9" s="36" t="str">
        <f t="shared" si="0"/>
        <v>_11240</v>
      </c>
      <c r="C9" t="str">
        <f>VLOOKUP(B9,'May 2020 Org. Tree'!B:O,4,FALSE)</f>
        <v>_SCHOL</v>
      </c>
      <c r="D9" t="str">
        <f>VLOOKUP(B9,'May 2020 Org. Tree'!B:Q,7,FALSE)</f>
        <v>_SCEDU</v>
      </c>
      <c r="E9" t="str">
        <f>VLOOKUP(B9,'May 2020 Org. Tree'!B:Q,10,FALSE)</f>
        <v>_EAEDU</v>
      </c>
      <c r="F9" t="str">
        <f>VLOOKUP(B9,'May 2020 Org. Tree'!B:Q,13,FALSE)</f>
        <v>_EA1DO</v>
      </c>
      <c r="G9" s="143">
        <v>120000</v>
      </c>
      <c r="H9" s="143">
        <v>120000</v>
      </c>
      <c r="I9" s="19">
        <v>205000</v>
      </c>
    </row>
    <row r="10" spans="1:9">
      <c r="A10" t="s">
        <v>10116</v>
      </c>
      <c r="B10" s="36" t="str">
        <f t="shared" si="0"/>
        <v>_11407</v>
      </c>
      <c r="C10" t="str">
        <f>VLOOKUP(B10,'May 2020 Org. Tree'!B:O,4,FALSE)</f>
        <v>_COLLE</v>
      </c>
      <c r="D10" t="str">
        <f>VLOOKUP(B10,'May 2020 Org. Tree'!B:Q,7,FALSE)</f>
        <v>_COENG</v>
      </c>
      <c r="E10" t="str">
        <f>VLOOKUP(B10,'May 2020 Org. Tree'!B:Q,10,FALSE)</f>
        <v>_EDDNO</v>
      </c>
      <c r="F10" t="str">
        <f>VLOOKUP(B10,'May 2020 Org. Tree'!B:Q,13,FALSE)</f>
        <v>_ED1DO</v>
      </c>
      <c r="G10" s="143">
        <v>490000</v>
      </c>
      <c r="H10" s="143">
        <v>490000</v>
      </c>
      <c r="I10" s="19">
        <v>120000</v>
      </c>
    </row>
    <row r="11" spans="1:9">
      <c r="A11" t="s">
        <v>9910</v>
      </c>
      <c r="B11" s="36" t="str">
        <f t="shared" si="0"/>
        <v>_11622</v>
      </c>
      <c r="C11" t="str">
        <f>VLOOKUP(B11,'May 2020 Org. Tree'!B:O,4,FALSE)</f>
        <v>_COLLE</v>
      </c>
      <c r="D11" t="str">
        <f>VLOOKUP(B11,'May 2020 Org. Tree'!B:Q,7,FALSE)</f>
        <v>_CENVD</v>
      </c>
      <c r="E11" t="str">
        <f>VLOOKUP(B11,'May 2020 Org. Tree'!B:Q,10,FALSE)</f>
        <v>_DACED</v>
      </c>
      <c r="F11" t="str">
        <f>VLOOKUP(B11,'May 2020 Org. Tree'!B:Q,13,FALSE)</f>
        <v>_DACE5</v>
      </c>
      <c r="G11" s="143">
        <v>120000</v>
      </c>
      <c r="H11" s="143">
        <v>120000</v>
      </c>
      <c r="I11" s="19">
        <v>490000</v>
      </c>
    </row>
    <row r="12" spans="1:9">
      <c r="A12" t="s">
        <v>11778</v>
      </c>
      <c r="B12" s="36" t="str">
        <f t="shared" si="0"/>
        <v>_11780</v>
      </c>
      <c r="C12" t="str">
        <f>VLOOKUP(B12,'May 2020 Org. Tree'!B:O,4,FALSE)</f>
        <v>_SCHOL</v>
      </c>
      <c r="D12" t="str">
        <f>VLOOKUP(B12,'May 2020 Org. Tree'!B:Q,7,FALSE)</f>
        <v>_SCJOU</v>
      </c>
      <c r="E12" t="str">
        <f>VLOOKUP(B12,'May 2020 Org. Tree'!B:Q,10,FALSE)</f>
        <v>_DJOUR</v>
      </c>
      <c r="F12" t="str">
        <f>VLOOKUP(B12,'May 2020 Org. Tree'!B:Q,13,FALSE)</f>
        <v>_DJOU5</v>
      </c>
      <c r="G12" s="143">
        <v>55000</v>
      </c>
      <c r="H12" s="143">
        <v>55000</v>
      </c>
      <c r="I12" s="19">
        <v>120000</v>
      </c>
    </row>
    <row r="13" spans="1:9">
      <c r="A13" t="s">
        <v>11208</v>
      </c>
      <c r="B13" s="36" t="str">
        <f t="shared" si="0"/>
        <v>_11865</v>
      </c>
      <c r="C13" t="str">
        <f>VLOOKUP(B13,'May 2020 Org. Tree'!B:O,4,FALSE)</f>
        <v>_SCHOL</v>
      </c>
      <c r="D13" t="str">
        <f>VLOOKUP(B13,'May 2020 Org. Tree'!B:Q,7,FALSE)</f>
        <v>_BOALT</v>
      </c>
      <c r="E13" t="str">
        <f>VLOOKUP(B13,'May 2020 Org. Tree'!B:Q,10,FALSE)</f>
        <v>_CLLAW</v>
      </c>
      <c r="F13" t="str">
        <f>VLOOKUP(B13,'May 2020 Org. Tree'!B:Q,13,FALSE)</f>
        <v>_CLADM</v>
      </c>
      <c r="G13" s="143">
        <v>130000</v>
      </c>
      <c r="H13" s="143">
        <v>130000</v>
      </c>
      <c r="I13" s="19">
        <v>55000</v>
      </c>
    </row>
    <row r="14" spans="1:9">
      <c r="A14" t="s">
        <v>10345</v>
      </c>
      <c r="B14" s="36" t="str">
        <f t="shared" si="0"/>
        <v>_12085</v>
      </c>
      <c r="C14" t="str">
        <f>VLOOKUP(B14,'May 2020 Org. Tree'!B:O,4,FALSE)</f>
        <v>_COLLS</v>
      </c>
      <c r="D14" t="str">
        <f>VLOOKUP(B14,'May 2020 Org. Tree'!B:Q,7,FALSE)</f>
        <v>_COL1S</v>
      </c>
      <c r="E14" t="str">
        <f>VLOOKUP(B14,'May 2020 Org. Tree'!B:Q,10,FALSE)</f>
        <v>_QALSD</v>
      </c>
      <c r="F14" t="str">
        <f>VLOOKUP(B14,'May 2020 Org. Tree'!B:Q,13,FALSE)</f>
        <v>_QADAD</v>
      </c>
      <c r="G14" s="143">
        <v>115000</v>
      </c>
      <c r="H14" s="143">
        <v>115000</v>
      </c>
      <c r="I14" s="19">
        <v>130000</v>
      </c>
    </row>
    <row r="15" spans="1:9">
      <c r="A15" t="s">
        <v>10371</v>
      </c>
      <c r="B15" s="36" t="str">
        <f t="shared" si="0"/>
        <v>_12115</v>
      </c>
      <c r="C15" t="str">
        <f>VLOOKUP(B15,'May 2020 Org. Tree'!B:O,4,FALSE)</f>
        <v>_COLLS</v>
      </c>
      <c r="D15" t="str">
        <f>VLOOKUP(B15,'May 2020 Org. Tree'!B:Q,7,FALSE)</f>
        <v>_LS1BS</v>
      </c>
      <c r="E15" t="str">
        <f>VLOOKUP(B15,'May 2020 Org. Tree'!B:Q,10,FALSE)</f>
        <v>_IDBSD</v>
      </c>
      <c r="F15" t="str">
        <f>VLOOKUP(B15,'May 2020 Org. Tree'!B:Q,13,FALSE)</f>
        <v>_IDADM</v>
      </c>
      <c r="G15" s="143">
        <v>265000</v>
      </c>
      <c r="H15" s="143">
        <v>265000</v>
      </c>
      <c r="I15" s="19">
        <v>115000</v>
      </c>
    </row>
    <row r="16" spans="1:9">
      <c r="A16" t="s">
        <v>10449</v>
      </c>
      <c r="B16" s="36" t="str">
        <f t="shared" si="0"/>
        <v>_12405</v>
      </c>
      <c r="C16" t="str">
        <f>VLOOKUP(B16,'May 2020 Org. Tree'!B:O,4,FALSE)</f>
        <v>_COLLS</v>
      </c>
      <c r="D16" t="str">
        <f>VLOOKUP(B16,'May 2020 Org. Tree'!B:Q,7,FALSE)</f>
        <v>_LS1HU</v>
      </c>
      <c r="E16" t="str">
        <f>VLOOKUP(B16,'May 2020 Org. Tree'!B:Q,10,FALSE)</f>
        <v>_HHDNO</v>
      </c>
      <c r="F16" t="str">
        <f>VLOOKUP(B16,'May 2020 Org. Tree'!B:Q,13,FALSE)</f>
        <v>_HHADM</v>
      </c>
      <c r="G16" s="143">
        <v>535000</v>
      </c>
      <c r="H16" s="143">
        <v>535000</v>
      </c>
      <c r="I16" s="19">
        <v>265000</v>
      </c>
    </row>
    <row r="17" spans="1:9">
      <c r="A17" t="s">
        <v>10574</v>
      </c>
      <c r="B17" s="36" t="str">
        <f t="shared" si="0"/>
        <v>_12965</v>
      </c>
      <c r="C17" t="str">
        <f>VLOOKUP(B17,'May 2020 Org. Tree'!B:O,4,FALSE)</f>
        <v>_COLLS</v>
      </c>
      <c r="D17" t="str">
        <f>VLOOKUP(B17,'May 2020 Org. Tree'!B:Q,7,FALSE)</f>
        <v>_LS1PS</v>
      </c>
      <c r="E17" t="str">
        <f>VLOOKUP(B17,'May 2020 Org. Tree'!B:Q,10,FALSE)</f>
        <v>_PDPSD</v>
      </c>
      <c r="F17" t="str">
        <f>VLOOKUP(B17,'May 2020 Org. Tree'!B:Q,13,FALSE)</f>
        <v>_PDADM</v>
      </c>
      <c r="G17" s="143">
        <v>270000</v>
      </c>
      <c r="H17" s="143">
        <v>270000</v>
      </c>
      <c r="I17" s="19">
        <v>535000</v>
      </c>
    </row>
    <row r="18" spans="1:9">
      <c r="A18" t="s">
        <v>10722</v>
      </c>
      <c r="B18" s="36" t="str">
        <f t="shared" si="0"/>
        <v>_13115</v>
      </c>
      <c r="C18" t="str">
        <f>VLOOKUP(B18,'May 2020 Org. Tree'!B:O,4,FALSE)</f>
        <v>_COLLS</v>
      </c>
      <c r="D18" t="str">
        <f>VLOOKUP(B18,'May 2020 Org. Tree'!B:Q,7,FALSE)</f>
        <v>_LS1SS</v>
      </c>
      <c r="E18" t="str">
        <f>VLOOKUP(B18,'May 2020 Org. Tree'!B:Q,10,FALSE)</f>
        <v>_SSSSD</v>
      </c>
      <c r="F18" t="str">
        <f>VLOOKUP(B18,'May 2020 Org. Tree'!B:Q,13,FALSE)</f>
        <v>_SSADM</v>
      </c>
      <c r="G18" s="143">
        <v>390000</v>
      </c>
      <c r="H18" s="143">
        <v>390000</v>
      </c>
      <c r="I18" s="19">
        <v>270000</v>
      </c>
    </row>
    <row r="19" spans="1:9">
      <c r="A19" t="s">
        <v>10748</v>
      </c>
      <c r="B19" s="36" t="str">
        <f t="shared" si="0"/>
        <v>_13330</v>
      </c>
      <c r="C19" t="str">
        <f>VLOOKUP(B19,'May 2020 Org. Tree'!B:O,4,FALSE)</f>
        <v>_COLLS</v>
      </c>
      <c r="D19" t="str">
        <f>VLOOKUP(B19,'May 2020 Org. Tree'!B:Q,7,FALSE)</f>
        <v>_LS1UI</v>
      </c>
      <c r="E19" t="str">
        <f>VLOOKUP(B19,'May 2020 Org. Tree'!B:Q,10,FALSE)</f>
        <v>_QBUDL</v>
      </c>
      <c r="F19" t="str">
        <f>VLOOKUP(B19,'May 2020 Org. Tree'!B:Q,13,FALSE)</f>
        <v>_QBADM</v>
      </c>
      <c r="G19" s="143">
        <v>235000</v>
      </c>
      <c r="H19" s="143">
        <v>235000</v>
      </c>
      <c r="I19" s="19">
        <v>390000</v>
      </c>
    </row>
    <row r="20" spans="1:9">
      <c r="A20" t="s">
        <v>9960</v>
      </c>
      <c r="B20" s="36" t="str">
        <f t="shared" si="0"/>
        <v>_13492</v>
      </c>
      <c r="C20" t="str">
        <f>VLOOKUP(B20,'May 2020 Org. Tree'!B:O,4,FALSE)</f>
        <v>_COLLE</v>
      </c>
      <c r="D20" t="str">
        <f>VLOOKUP(B20,'May 2020 Org. Tree'!B:Q,7,FALSE)</f>
        <v>_CO1NR</v>
      </c>
      <c r="E20" t="str">
        <f>VLOOKUP(B20,'May 2020 Org. Tree'!B:Q,10,FALSE)</f>
        <v>_MANRD</v>
      </c>
      <c r="F20" t="str">
        <f>VLOOKUP(B20,'May 2020 Org. Tree'!B:Q,13,FALSE)</f>
        <v>_MADDF</v>
      </c>
      <c r="G20" s="143">
        <v>225000</v>
      </c>
      <c r="H20" s="143">
        <v>225000</v>
      </c>
      <c r="I20" s="19">
        <v>235000</v>
      </c>
    </row>
    <row r="21" spans="1:9">
      <c r="A21" t="s">
        <v>11552</v>
      </c>
      <c r="B21" s="36" t="str">
        <f t="shared" si="0"/>
        <v>_13706</v>
      </c>
      <c r="C21" t="str">
        <f>VLOOKUP(B21,'May 2020 Org. Tree'!B:O,4,FALSE)</f>
        <v>_SCHOL</v>
      </c>
      <c r="D21" t="str">
        <f>VLOOKUP(B21,'May 2020 Org. Tree'!B:Q,7,FALSE)</f>
        <v>_SC1OP</v>
      </c>
      <c r="E21" t="str">
        <f>VLOOKUP(B21,'May 2020 Org. Tree'!B:Q,10,FALSE)</f>
        <v>_BOOPT</v>
      </c>
      <c r="F21" t="str">
        <f>VLOOKUP(B21,'May 2020 Org. Tree'!B:Q,13,FALSE)</f>
        <v>_BOOPS</v>
      </c>
      <c r="G21" s="143">
        <v>70000</v>
      </c>
      <c r="H21" s="143">
        <v>70000</v>
      </c>
      <c r="I21" s="19">
        <v>225000</v>
      </c>
    </row>
    <row r="22" spans="1:9">
      <c r="A22" t="s">
        <v>11356</v>
      </c>
      <c r="B22" s="36" t="str">
        <f t="shared" si="0"/>
        <v>_14112</v>
      </c>
      <c r="C22" t="str">
        <f>VLOOKUP(B22,'May 2020 Org. Tree'!B:O,4,FALSE)</f>
        <v>_SCHOL</v>
      </c>
      <c r="D22" t="str">
        <f>VLOOKUP(B22,'May 2020 Org. Tree'!B:Q,7,FALSE)</f>
        <v>_GSCPP</v>
      </c>
      <c r="E22" t="str">
        <f>VLOOKUP(B22,'May 2020 Org. Tree'!B:Q,10,FALSE)</f>
        <v>_CJDEN</v>
      </c>
      <c r="F22" t="str">
        <f>VLOOKUP(B22,'May 2020 Org. Tree'!B:Q,13,FALSE)</f>
        <v>_CJDE5</v>
      </c>
      <c r="G22" s="143">
        <v>40000</v>
      </c>
      <c r="H22" s="143">
        <v>40000</v>
      </c>
      <c r="I22" s="19">
        <v>70000</v>
      </c>
    </row>
    <row r="23" spans="1:9">
      <c r="A23" t="s">
        <v>11753</v>
      </c>
      <c r="B23" s="36" t="str">
        <f t="shared" si="0"/>
        <v>_14157</v>
      </c>
      <c r="C23" t="str">
        <f>VLOOKUP(B23,'May 2020 Org. Tree'!B:O,4,FALSE)</f>
        <v>_SCHOL</v>
      </c>
      <c r="D23" t="str">
        <f>VLOOKUP(B23,'May 2020 Org. Tree'!B:Q,7,FALSE)</f>
        <v>_SCHSW</v>
      </c>
      <c r="E23" t="str">
        <f>VLOOKUP(B23,'May 2020 Org. Tree'!B:Q,10,FALSE)</f>
        <v>_CSDEP</v>
      </c>
      <c r="F23" t="str">
        <f>VLOOKUP(B23,'May 2020 Org. Tree'!B:Q,13,FALSE)</f>
        <v>_CSDNS</v>
      </c>
      <c r="G23" s="143">
        <v>60000</v>
      </c>
      <c r="H23" s="143">
        <v>60000</v>
      </c>
      <c r="I23" s="19">
        <v>40000</v>
      </c>
    </row>
    <row r="24" spans="1:9">
      <c r="A24" t="s">
        <v>11814</v>
      </c>
      <c r="B24" s="36" t="str">
        <f t="shared" si="0"/>
        <v>_14200</v>
      </c>
      <c r="C24" t="str">
        <f>VLOOKUP(B24,'May 2020 Org. Tree'!B:O,4,FALSE)</f>
        <v>_SCHOL</v>
      </c>
      <c r="D24" t="str">
        <f>VLOOKUP(B24,'May 2020 Org. Tree'!B:Q,7,FALSE)</f>
        <v>_SCSIM</v>
      </c>
      <c r="E24" t="str">
        <f>VLOOKUP(B24,'May 2020 Org. Tree'!B:Q,10,FALSE)</f>
        <v>_MMIMS</v>
      </c>
      <c r="F24" t="str">
        <f>VLOOKUP(B24,'May 2020 Org. Tree'!B:Q,13,FALSE)</f>
        <v>_MMOPS</v>
      </c>
      <c r="G24" s="143">
        <v>30000</v>
      </c>
      <c r="H24" s="143">
        <v>30000</v>
      </c>
      <c r="I24" s="19">
        <v>60000</v>
      </c>
    </row>
    <row r="25" spans="1:9">
      <c r="A25" t="s">
        <v>10818</v>
      </c>
      <c r="B25" s="36" t="str">
        <f t="shared" si="0"/>
        <v>_15250</v>
      </c>
      <c r="C25" t="str">
        <f>VLOOKUP(B25,'May 2020 Org. Tree'!B:O,4,FALSE)</f>
        <v>_OACAD</v>
      </c>
      <c r="D25" t="str">
        <f>VLOOKUP(B25,'May 2020 Org. Tree'!B:Q,7,FALSE)</f>
        <v>_OT1VP</v>
      </c>
      <c r="E25" t="str">
        <f>VLOOKUP(B25,'May 2020 Org. Tree'!B:Q,10,FALSE)</f>
        <v>_EOVPI</v>
      </c>
      <c r="F25" t="str">
        <f>VLOOKUP(B25,'May 2020 Org. Tree'!B:Q,13,FALSE)</f>
        <v>_EOVP5</v>
      </c>
      <c r="G25" s="143">
        <v>60000</v>
      </c>
      <c r="H25" s="143">
        <v>60000</v>
      </c>
      <c r="I25" s="19">
        <v>30000</v>
      </c>
    </row>
    <row r="26" spans="1:9">
      <c r="A26" t="s">
        <v>10848</v>
      </c>
      <c r="B26" s="36" t="str">
        <f t="shared" si="0"/>
        <v>_15356</v>
      </c>
      <c r="C26" t="str">
        <f>VLOOKUP(B26,'May 2020 Org. Tree'!B:O,4,FALSE)</f>
        <v>_OACAD</v>
      </c>
      <c r="D26" t="str">
        <f>VLOOKUP(B26,'May 2020 Org. Tree'!B:Q,7,FALSE)</f>
        <v>_SSALL</v>
      </c>
      <c r="E26" t="str">
        <f>VLOOKUP(B26,'May 2020 Org. Tree'!B:Q,10,FALSE)</f>
        <v>_EWSUM</v>
      </c>
      <c r="F26" t="str">
        <f>VLOOKUP(B26,'May 2020 Org. Tree'!B:Q,13,FALSE)</f>
        <v>_EWADM</v>
      </c>
      <c r="G26" s="143">
        <v>35000</v>
      </c>
      <c r="H26" s="143">
        <v>35000</v>
      </c>
      <c r="I26" s="19">
        <v>60000</v>
      </c>
    </row>
    <row r="27" spans="1:9">
      <c r="A27" t="s">
        <v>10941</v>
      </c>
      <c r="B27" s="36" t="str">
        <f t="shared" si="0"/>
        <v>_15787</v>
      </c>
      <c r="C27" t="str">
        <f>VLOOKUP(B27,'May 2020 Org. Tree'!B:O,4,FALSE)</f>
        <v>_OACAD</v>
      </c>
      <c r="D27" t="str">
        <f>VLOOKUP(B27,'May 2020 Org. Tree'!B:Q,7,FALSE)</f>
        <v>_UCLIB</v>
      </c>
      <c r="E27" t="str">
        <f>VLOOKUP(B27,'May 2020 Org. Tree'!B:Q,10,FALSE)</f>
        <v>_KPADM</v>
      </c>
      <c r="F27" t="str">
        <f>VLOOKUP(B27,'May 2020 Org. Tree'!B:Q,13,FALSE)</f>
        <v>_KPLIA</v>
      </c>
      <c r="G27" s="143">
        <v>680000</v>
      </c>
      <c r="H27" s="143">
        <v>680000</v>
      </c>
      <c r="I27" s="19">
        <v>35000</v>
      </c>
    </row>
    <row r="28" spans="1:9">
      <c r="A28" t="s">
        <v>11180</v>
      </c>
      <c r="B28" s="36" t="str">
        <f t="shared" si="0"/>
        <v>_25965</v>
      </c>
      <c r="C28" t="str">
        <f>VLOOKUP(B28,'May 2020 Org. Tree'!B:O,4,FALSE)</f>
        <v>_OACAD</v>
      </c>
      <c r="D28" t="str">
        <f>VLOOKUP(B28,'May 2020 Org. Tree'!B:Q,7,FALSE)</f>
        <v>_VR1GD</v>
      </c>
      <c r="E28" t="str">
        <f>VLOOKUP(B28,'May 2020 Org. Tree'!B:Q,10,FALSE)</f>
        <v>_OLGDD</v>
      </c>
      <c r="F28" t="str">
        <f>VLOOKUP(B28,'May 2020 Org. Tree'!B:Q,13,FALSE)</f>
        <v>_OLDNS</v>
      </c>
      <c r="G28" s="143">
        <v>90000</v>
      </c>
      <c r="H28" s="143">
        <v>90000</v>
      </c>
      <c r="I28" s="19">
        <v>680000</v>
      </c>
    </row>
    <row r="29" spans="1:9">
      <c r="A29" t="s">
        <v>11128</v>
      </c>
      <c r="B29" s="36" t="str">
        <f t="shared" si="0"/>
        <v>_30740</v>
      </c>
      <c r="C29" t="str">
        <f>VLOOKUP(B29,'May 2020 Org. Tree'!B:O,4,FALSE)</f>
        <v>_OACAD</v>
      </c>
      <c r="D29" t="str">
        <f>VLOOKUP(B29,'May 2020 Org. Tree'!B:Q,7,FALSE)</f>
        <v>_VPAPF</v>
      </c>
      <c r="E29" t="str">
        <f>VLOOKUP(B29,'May 2020 Org. Tree'!B:Q,10,FALSE)</f>
        <v>_ENAPF</v>
      </c>
      <c r="F29" t="str">
        <f>VLOOKUP(B29,'May 2020 Org. Tree'!B:Q,13,FALSE)</f>
        <v>_ENAPO</v>
      </c>
      <c r="G29" s="143">
        <v>290000</v>
      </c>
      <c r="H29" s="143">
        <v>290000</v>
      </c>
      <c r="I29" s="19">
        <v>687000</v>
      </c>
    </row>
    <row r="30" spans="1:9">
      <c r="A30" t="s">
        <v>10837</v>
      </c>
      <c r="B30" s="36" t="str">
        <f t="shared" si="0"/>
        <v>_30746</v>
      </c>
      <c r="C30" t="str">
        <f>VLOOKUP(B30,'May 2020 Org. Tree'!B:O,4,FALSE)</f>
        <v>_OACAD</v>
      </c>
      <c r="D30" t="str">
        <f>VLOOKUP(B30,'May 2020 Org. Tree'!B:Q,7,FALSE)</f>
        <v>_SAFP3</v>
      </c>
      <c r="E30" t="str">
        <f>VLOOKUP(B30,'May 2020 Org. Tree'!B:Q,10,FALSE)</f>
        <v>_BKSAF</v>
      </c>
      <c r="F30" t="str">
        <f>VLOOKUP(B30,'May 2020 Org. Tree'!B:Q,13,FALSE)</f>
        <v>_BKSAO</v>
      </c>
      <c r="G30" s="143">
        <v>37500</v>
      </c>
      <c r="H30" s="143">
        <v>37500</v>
      </c>
      <c r="I30" s="19">
        <v>2865000</v>
      </c>
    </row>
    <row r="31" spans="1:9">
      <c r="A31" s="209" t="s">
        <v>12122</v>
      </c>
      <c r="B31" s="36" t="str">
        <f t="shared" si="0"/>
        <v>_31228</v>
      </c>
      <c r="C31" t="str">
        <f>VLOOKUP(B31,'May 2020 Org. Tree'!B:O,4,FALSE)</f>
        <v>_VCRES</v>
      </c>
      <c r="D31" t="str">
        <f>VLOOKUP(B31,'May 2020 Org. Tree'!B:Q,7,FALSE)</f>
        <v>_VCRAU</v>
      </c>
      <c r="E31" t="str">
        <f>VLOOKUP(B31,'May 2020 Org. Tree'!B:Q,10,FALSE)</f>
        <v>_OAVCR</v>
      </c>
      <c r="F31" t="str">
        <f>VLOOKUP(B31,'May 2020 Org. Tree'!B:Q,13,FALSE)</f>
        <v>_OAVCC</v>
      </c>
      <c r="G31" s="143">
        <v>177500</v>
      </c>
      <c r="H31" s="143">
        <v>177500</v>
      </c>
      <c r="I31" s="19">
        <v>90000</v>
      </c>
    </row>
    <row r="32" spans="1:9">
      <c r="A32" t="s">
        <v>11681</v>
      </c>
      <c r="B32" s="36" t="str">
        <f t="shared" si="0"/>
        <v>_31261</v>
      </c>
      <c r="C32" t="str">
        <f>VLOOKUP(B32,'May 2020 Org. Tree'!B:O,4,FALSE)</f>
        <v>_SCHOL</v>
      </c>
      <c r="D32" t="str">
        <f>VLOOKUP(B32,'May 2020 Org. Tree'!B:Q,7,FALSE)</f>
        <v>_SC1PH</v>
      </c>
      <c r="E32" t="str">
        <f>VLOOKUP(B32,'May 2020 Org. Tree'!B:Q,10,FALSE)</f>
        <v>_CQADM</v>
      </c>
      <c r="F32" t="str">
        <f>VLOOKUP(B32,'May 2020 Org. Tree'!B:Q,13,FALSE)</f>
        <v>_CQBUS</v>
      </c>
      <c r="G32" s="143">
        <v>165000</v>
      </c>
      <c r="H32" s="143">
        <v>165000</v>
      </c>
      <c r="I32" s="19">
        <v>290000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  <pageSetUpPr fitToPage="1"/>
  </sheetPr>
  <dimension ref="A1:Q67"/>
  <sheetViews>
    <sheetView workbookViewId="0">
      <selection activeCell="I15" sqref="I15"/>
    </sheetView>
  </sheetViews>
  <sheetFormatPr defaultColWidth="8.7265625" defaultRowHeight="14.5"/>
  <cols>
    <col min="1" max="1" width="2.453125" style="69" customWidth="1"/>
    <col min="2" max="2" width="2.54296875" style="69" customWidth="1"/>
    <col min="3" max="3" width="39.1796875" style="69" customWidth="1"/>
    <col min="4" max="5" width="12.7265625" style="70" customWidth="1"/>
    <col min="6" max="6" width="11.54296875" style="70" bestFit="1" customWidth="1"/>
    <col min="7" max="8" width="10.54296875" style="70" bestFit="1" customWidth="1"/>
    <col min="9" max="9" width="12.26953125" style="70" bestFit="1" customWidth="1"/>
    <col min="10" max="10" width="8.7265625" style="71"/>
    <col min="11" max="11" width="2.54296875" style="69" customWidth="1"/>
    <col min="12" max="14" width="8.7265625" style="69"/>
    <col min="15" max="15" width="12" style="69" customWidth="1"/>
    <col min="16" max="16384" width="8.7265625" style="69"/>
  </cols>
  <sheetData>
    <row r="1" spans="1:17" ht="6" customHeight="1">
      <c r="A1" s="155"/>
      <c r="B1" s="155"/>
      <c r="C1" s="155"/>
      <c r="D1" s="95"/>
      <c r="E1" s="95"/>
      <c r="F1" s="95"/>
      <c r="G1" s="95"/>
      <c r="H1" s="95"/>
      <c r="I1" s="95"/>
      <c r="J1" s="156"/>
      <c r="K1" s="155"/>
      <c r="L1" s="155"/>
      <c r="M1" s="155"/>
      <c r="N1" s="155"/>
      <c r="O1" s="155"/>
      <c r="P1" s="155"/>
      <c r="Q1" s="155"/>
    </row>
    <row r="2" spans="1:17" ht="18.5">
      <c r="A2" s="155"/>
      <c r="B2" s="157" t="s">
        <v>12266</v>
      </c>
      <c r="C2" s="155"/>
      <c r="D2" s="95"/>
      <c r="E2" s="95"/>
      <c r="F2" s="95"/>
      <c r="G2" s="95"/>
      <c r="H2" s="95"/>
      <c r="I2" s="95"/>
      <c r="J2" s="156"/>
      <c r="K2" s="155"/>
      <c r="L2" s="155"/>
      <c r="M2" s="155"/>
      <c r="N2" s="155"/>
      <c r="O2" s="155"/>
      <c r="P2" s="155"/>
      <c r="Q2" s="155"/>
    </row>
    <row r="3" spans="1:17">
      <c r="A3" s="155"/>
      <c r="B3" s="158" t="s">
        <v>12416</v>
      </c>
      <c r="C3" s="155"/>
      <c r="D3" s="95"/>
      <c r="E3" s="95"/>
      <c r="F3" s="95"/>
      <c r="G3" s="95"/>
      <c r="H3" s="95"/>
      <c r="I3" s="95"/>
      <c r="J3" s="156"/>
      <c r="K3" s="155"/>
      <c r="L3" s="155"/>
      <c r="M3" s="155"/>
      <c r="N3" s="155"/>
      <c r="O3" s="155"/>
      <c r="P3" s="155"/>
      <c r="Q3" s="155"/>
    </row>
    <row r="4" spans="1:17" ht="16.5" customHeight="1">
      <c r="A4" s="155"/>
      <c r="B4" s="155"/>
      <c r="C4" s="155"/>
      <c r="D4" s="95"/>
      <c r="E4" s="95"/>
      <c r="F4" s="95"/>
      <c r="G4" s="95"/>
      <c r="H4" s="95"/>
      <c r="I4" s="95"/>
      <c r="J4" s="156"/>
      <c r="K4" s="155"/>
      <c r="L4" s="155"/>
      <c r="M4" s="155"/>
      <c r="N4" s="155"/>
      <c r="O4" s="155"/>
      <c r="P4" s="155"/>
      <c r="Q4" s="155"/>
    </row>
    <row r="5" spans="1:17">
      <c r="A5" s="155"/>
      <c r="B5" s="159" t="s">
        <v>43</v>
      </c>
      <c r="C5" s="155"/>
      <c r="D5" s="95" t="s">
        <v>7526</v>
      </c>
      <c r="E5" s="95"/>
      <c r="F5" s="95"/>
      <c r="G5" s="95"/>
      <c r="H5" s="95"/>
      <c r="I5" s="95"/>
      <c r="J5" s="156"/>
      <c r="K5" s="155"/>
      <c r="L5" s="155"/>
      <c r="M5" s="155"/>
      <c r="N5" s="155"/>
      <c r="O5" s="155"/>
      <c r="P5" s="155"/>
      <c r="Q5" s="155"/>
    </row>
    <row r="6" spans="1:17">
      <c r="A6" s="155"/>
      <c r="B6" s="159" t="str">
        <f>'Data Pull for Budget Template'!B1</f>
        <v>1_COENG - College of Engineering</v>
      </c>
      <c r="C6" s="155"/>
      <c r="D6" s="95"/>
      <c r="E6" s="95"/>
      <c r="F6" s="95"/>
      <c r="G6" s="95"/>
      <c r="H6" s="95"/>
      <c r="I6" s="95"/>
      <c r="J6" s="160" t="s">
        <v>12435</v>
      </c>
      <c r="K6" s="155"/>
      <c r="L6" s="155"/>
      <c r="M6" s="155"/>
      <c r="N6" s="155"/>
      <c r="O6" s="155"/>
      <c r="P6" s="155"/>
      <c r="Q6" s="155"/>
    </row>
    <row r="7" spans="1:17" ht="5.25" customHeight="1">
      <c r="A7" s="155"/>
      <c r="B7" s="159"/>
      <c r="C7" s="155"/>
      <c r="D7" s="95"/>
      <c r="E7" s="95"/>
      <c r="F7" s="95"/>
      <c r="G7" s="95"/>
      <c r="H7" s="95"/>
      <c r="I7" s="95"/>
      <c r="J7" s="156"/>
      <c r="K7" s="155"/>
      <c r="L7" s="155"/>
      <c r="M7" s="155"/>
      <c r="N7" s="155"/>
      <c r="O7" s="155"/>
      <c r="P7" s="155"/>
      <c r="Q7" s="155"/>
    </row>
    <row r="8" spans="1:17" ht="34.5" customHeight="1">
      <c r="A8" s="155"/>
      <c r="B8" s="269"/>
      <c r="C8" s="270"/>
      <c r="D8" s="268" t="s">
        <v>19</v>
      </c>
      <c r="E8" s="268"/>
      <c r="F8" s="268" t="s">
        <v>7318</v>
      </c>
      <c r="G8" s="268"/>
      <c r="H8" s="268"/>
      <c r="I8" s="276" t="s">
        <v>12857</v>
      </c>
      <c r="J8" s="277"/>
      <c r="K8" s="159"/>
      <c r="L8" s="269"/>
      <c r="M8" s="270"/>
      <c r="N8" s="270"/>
      <c r="O8" s="275"/>
      <c r="P8" s="155"/>
      <c r="Q8" s="155"/>
    </row>
    <row r="9" spans="1:17">
      <c r="A9" s="155"/>
      <c r="B9" s="161"/>
      <c r="C9" s="162"/>
      <c r="D9" s="163" t="s">
        <v>12290</v>
      </c>
      <c r="E9" s="163" t="s">
        <v>12267</v>
      </c>
      <c r="F9" s="164" t="s">
        <v>7422</v>
      </c>
      <c r="G9" s="163" t="s">
        <v>7533</v>
      </c>
      <c r="H9" s="165" t="s">
        <v>12263</v>
      </c>
      <c r="I9" s="163" t="s">
        <v>12268</v>
      </c>
      <c r="J9" s="166" t="s">
        <v>12269</v>
      </c>
      <c r="K9" s="155"/>
      <c r="L9" s="280" t="s">
        <v>12352</v>
      </c>
      <c r="M9" s="281"/>
      <c r="N9" s="281"/>
      <c r="O9" s="282"/>
      <c r="P9" s="155"/>
      <c r="Q9" s="155"/>
    </row>
    <row r="10" spans="1:17">
      <c r="A10" s="155"/>
      <c r="B10" s="271" t="s">
        <v>12270</v>
      </c>
      <c r="C10" s="272"/>
      <c r="D10" s="167"/>
      <c r="E10" s="167"/>
      <c r="F10" s="167"/>
      <c r="G10" s="167"/>
      <c r="H10" s="167"/>
      <c r="I10" s="167"/>
      <c r="J10" s="168"/>
      <c r="K10" s="155"/>
      <c r="L10" s="261"/>
      <c r="M10" s="262"/>
      <c r="N10" s="262"/>
      <c r="O10" s="263"/>
      <c r="P10" s="155"/>
      <c r="Q10" s="155"/>
    </row>
    <row r="11" spans="1:17">
      <c r="A11" s="155"/>
      <c r="B11" s="169"/>
      <c r="C11" s="170" t="s">
        <v>12314</v>
      </c>
      <c r="D11" s="171">
        <f>IFERROR(VLOOKUP(C11,Consolidation!A:D,2,FALSE),0)</f>
        <v>12784.89359</v>
      </c>
      <c r="E11" s="171">
        <f>IFERROR(VLOOKUP(C11,Consolidation!A:I,3,FALSE),0)</f>
        <v>16990.155549999999</v>
      </c>
      <c r="F11" s="73">
        <f>VLOOKUP(C11,Consolidation!A:I,4,FALSE)</f>
        <v>14075.650619999999</v>
      </c>
      <c r="G11" s="73"/>
      <c r="H11" s="73"/>
      <c r="I11" s="172">
        <f>F11-E11</f>
        <v>-2914.504930000001</v>
      </c>
      <c r="J11" s="173">
        <f>IFERROR(I11/ABS(E11),"-")</f>
        <v>-0.17154080322707824</v>
      </c>
      <c r="K11" s="155"/>
      <c r="L11" s="261"/>
      <c r="M11" s="262"/>
      <c r="N11" s="262"/>
      <c r="O11" s="263"/>
      <c r="P11" s="155"/>
      <c r="Q11" s="155"/>
    </row>
    <row r="12" spans="1:17">
      <c r="A12" s="155"/>
      <c r="B12" s="169"/>
      <c r="C12" s="170" t="s">
        <v>12271</v>
      </c>
      <c r="D12" s="171">
        <f>IFERROR(VLOOKUP(C12,Consolidation!A:D,2,FALSE),0)</f>
        <v>48629.125420000004</v>
      </c>
      <c r="E12" s="171">
        <f>IFERROR(VLOOKUP(C12,Consolidation!A:I,3,FALSE),0)</f>
        <v>36124.9611</v>
      </c>
      <c r="F12" s="73">
        <f>VLOOKUP(C12,Consolidation!A:I,4,FALSE)</f>
        <v>35045.880622011522</v>
      </c>
      <c r="G12" s="73"/>
      <c r="H12" s="73"/>
      <c r="I12" s="172">
        <f>F12-E12</f>
        <v>-1079.0804779884784</v>
      </c>
      <c r="J12" s="173">
        <f t="shared" ref="J12:J15" si="0">IFERROR(I12/ABS(E12),"-")</f>
        <v>-2.9870772040457044E-2</v>
      </c>
      <c r="K12" s="155"/>
      <c r="L12" s="261"/>
      <c r="M12" s="262"/>
      <c r="N12" s="262"/>
      <c r="O12" s="263"/>
      <c r="P12" s="155"/>
      <c r="Q12" s="155"/>
    </row>
    <row r="13" spans="1:17">
      <c r="A13" s="155"/>
      <c r="B13" s="169"/>
      <c r="C13" s="170" t="s">
        <v>12313</v>
      </c>
      <c r="D13" s="171">
        <f>IFERROR(VLOOKUP(C13,Consolidation!A:D,2,FALSE),0)</f>
        <v>7035.4359299999996</v>
      </c>
      <c r="E13" s="171">
        <f>IFERROR(VLOOKUP(C13,Consolidation!A:I,3,FALSE),0)</f>
        <v>6456.3363600000002</v>
      </c>
      <c r="F13" s="73">
        <f>VLOOKUP(C13,Consolidation!A:I,4,FALSE)</f>
        <v>7654.5318366600004</v>
      </c>
      <c r="G13" s="73"/>
      <c r="H13" s="73"/>
      <c r="I13" s="172">
        <f>F13-E13</f>
        <v>1198.1954766600002</v>
      </c>
      <c r="J13" s="173">
        <f t="shared" si="0"/>
        <v>0.1855844258801907</v>
      </c>
      <c r="K13" s="155"/>
      <c r="L13" s="261"/>
      <c r="M13" s="262"/>
      <c r="N13" s="262"/>
      <c r="O13" s="263"/>
      <c r="P13" s="155"/>
      <c r="Q13" s="155"/>
    </row>
    <row r="14" spans="1:17" ht="15" thickBot="1">
      <c r="A14" s="155"/>
      <c r="B14" s="174"/>
      <c r="C14" s="175" t="s">
        <v>12272</v>
      </c>
      <c r="D14" s="176">
        <f>IFERROR(VLOOKUP(C14,Consolidation!A:D,2,FALSE),0)</f>
        <v>-13.41328</v>
      </c>
      <c r="E14" s="176">
        <f>IFERROR(VLOOKUP(C14,Consolidation!A:I,3,FALSE),0)</f>
        <v>-15.6265</v>
      </c>
      <c r="F14" s="74">
        <f>VLOOKUP(C14,Consolidation!A:I,4,FALSE)</f>
        <v>0.30193001999999997</v>
      </c>
      <c r="G14" s="74"/>
      <c r="H14" s="74"/>
      <c r="I14" s="177">
        <f>F14-E14</f>
        <v>15.92843002</v>
      </c>
      <c r="J14" s="178">
        <f t="shared" si="0"/>
        <v>1.0193216664000255</v>
      </c>
      <c r="K14" s="155"/>
      <c r="L14" s="261"/>
      <c r="M14" s="262"/>
      <c r="N14" s="262"/>
      <c r="O14" s="263"/>
      <c r="P14" s="155"/>
      <c r="Q14" s="155"/>
    </row>
    <row r="15" spans="1:17" s="75" customFormat="1" ht="15" thickBot="1">
      <c r="A15" s="179"/>
      <c r="B15" s="180"/>
      <c r="C15" s="181" t="s">
        <v>12273</v>
      </c>
      <c r="D15" s="177">
        <f>IFERROR(VLOOKUP(C15,Consolidation!A:D,2,FALSE),0)</f>
        <v>68436.041660000003</v>
      </c>
      <c r="E15" s="177">
        <f>IFERROR(VLOOKUP(C15,Consolidation!A:I,3,FALSE),0)</f>
        <v>59555.826509999999</v>
      </c>
      <c r="F15" s="177">
        <f>SUM(F11:F14)</f>
        <v>56776.365008691522</v>
      </c>
      <c r="G15" s="177">
        <f t="shared" ref="G15:H15" si="1">SUM(G11:G14)</f>
        <v>0</v>
      </c>
      <c r="H15" s="177">
        <f t="shared" si="1"/>
        <v>0</v>
      </c>
      <c r="I15" s="177">
        <f>F15-E15</f>
        <v>-2779.4615013084767</v>
      </c>
      <c r="J15" s="178">
        <f t="shared" si="0"/>
        <v>-4.6669850192437148E-2</v>
      </c>
      <c r="K15" s="179"/>
      <c r="L15" s="261"/>
      <c r="M15" s="262"/>
      <c r="N15" s="262"/>
      <c r="O15" s="263"/>
      <c r="P15" s="179"/>
      <c r="Q15" s="179"/>
    </row>
    <row r="16" spans="1:17">
      <c r="A16" s="155"/>
      <c r="B16" s="182"/>
      <c r="C16" s="183"/>
      <c r="D16" s="172" t="s">
        <v>7526</v>
      </c>
      <c r="E16" s="172" t="s">
        <v>7526</v>
      </c>
      <c r="F16" s="172" t="s">
        <v>7526</v>
      </c>
      <c r="G16" s="172"/>
      <c r="H16" s="172"/>
      <c r="I16" s="172" t="s">
        <v>7526</v>
      </c>
      <c r="J16" s="173" t="s">
        <v>7526</v>
      </c>
      <c r="K16" s="155"/>
      <c r="L16" s="261"/>
      <c r="M16" s="262"/>
      <c r="N16" s="262"/>
      <c r="O16" s="263"/>
      <c r="P16" s="155"/>
      <c r="Q16" s="155"/>
    </row>
    <row r="17" spans="1:17">
      <c r="A17" s="155"/>
      <c r="B17" s="273" t="s">
        <v>12274</v>
      </c>
      <c r="C17" s="274"/>
      <c r="D17" s="172" t="s">
        <v>7526</v>
      </c>
      <c r="E17" s="172" t="s">
        <v>7526</v>
      </c>
      <c r="F17" s="172" t="s">
        <v>7526</v>
      </c>
      <c r="G17" s="172"/>
      <c r="H17" s="172"/>
      <c r="I17" s="172" t="s">
        <v>7526</v>
      </c>
      <c r="J17" s="173" t="s">
        <v>7526</v>
      </c>
      <c r="K17" s="155"/>
      <c r="L17" s="261"/>
      <c r="M17" s="262"/>
      <c r="N17" s="262"/>
      <c r="O17" s="263"/>
      <c r="P17" s="155"/>
      <c r="Q17" s="155"/>
    </row>
    <row r="18" spans="1:17">
      <c r="A18" s="155"/>
      <c r="B18" s="182"/>
      <c r="C18" s="184" t="s">
        <v>46</v>
      </c>
      <c r="D18" s="172">
        <f>IFERROR(VLOOKUP(C18,Consolidation!A:D,2,FALSE),0)</f>
        <v>93565.452139999994</v>
      </c>
      <c r="E18" s="172">
        <f>IFERROR(VLOOKUP(C18,Consolidation!A:I,3,FALSE),0)</f>
        <v>100544.20543999999</v>
      </c>
      <c r="F18" s="222">
        <f>VLOOKUP(C18,Consolidation!A:I,4,FALSE)-F19</f>
        <v>100318.31259999999</v>
      </c>
      <c r="G18" s="222">
        <f>VLOOKUP(C18,Consolidation!A:I,8,FALSE)-G19</f>
        <v>97877.405115000001</v>
      </c>
      <c r="H18" s="222">
        <f>VLOOKUP(C18,Consolidation!A:I,9,FALSE)-H19</f>
        <v>99816.819617874993</v>
      </c>
      <c r="I18" s="172">
        <f>F18-E18</f>
        <v>-225.89284000000043</v>
      </c>
      <c r="J18" s="173">
        <f t="shared" ref="J18:J22" si="2">IFERROR(I18/ABS(E18),"-")</f>
        <v>-2.246701726981199E-3</v>
      </c>
      <c r="K18" s="155"/>
      <c r="L18" s="261"/>
      <c r="M18" s="262"/>
      <c r="N18" s="262"/>
      <c r="O18" s="263"/>
      <c r="P18" s="155"/>
      <c r="Q18" s="155"/>
    </row>
    <row r="19" spans="1:17">
      <c r="A19" s="155"/>
      <c r="B19" s="182"/>
      <c r="C19" s="185" t="s">
        <v>12438</v>
      </c>
      <c r="D19" s="172">
        <f>IFERROR(VLOOKUP(C19,Consolidation!A:D,2,FALSE),0)</f>
        <v>0</v>
      </c>
      <c r="E19" s="172">
        <f>IFERROR(VLOOKUP(C19,Consolidation!A:I,3,FALSE),0)</f>
        <v>0</v>
      </c>
      <c r="F19" s="222">
        <f>SUMIF(GA!$F:$F,'Data Pull for Budget Template'!$A$3,GA!$J:$J)/1000+SUMIF(GA!$G:$G,'Data Pull for Budget Template'!$A$3,GA!$J:$J)/1000+SUMIF(GA!$H:$H,'Data Pull for Budget Template'!$A$3,GA!$J:$J)/1000+SUMIF(GA!$I:$I,'Data Pull for Budget Template'!$A$3,GA!$J:$J)/1000+SUMIF(GA!$E:$E,'Data Pull for Budget Template'!$A$3,GA!$J:$J)/1000</f>
        <v>-4340.2049999999999</v>
      </c>
      <c r="G19" s="222">
        <f>F19</f>
        <v>-4340.2049999999999</v>
      </c>
      <c r="H19" s="222">
        <f>G19</f>
        <v>-4340.2049999999999</v>
      </c>
      <c r="I19" s="172">
        <f>F19-E19</f>
        <v>-4340.2049999999999</v>
      </c>
      <c r="J19" s="173" t="str">
        <f t="shared" si="2"/>
        <v>-</v>
      </c>
      <c r="K19" s="155"/>
      <c r="L19" s="261"/>
      <c r="M19" s="262"/>
      <c r="N19" s="262"/>
      <c r="O19" s="263"/>
      <c r="P19" s="155"/>
      <c r="Q19" s="155"/>
    </row>
    <row r="20" spans="1:17">
      <c r="A20" s="155"/>
      <c r="B20" s="182"/>
      <c r="C20" s="185" t="s">
        <v>12422</v>
      </c>
      <c r="D20" s="172">
        <f>IFERROR(VLOOKUP(C20,Consolidation!A:D,2,FALSE),0)</f>
        <v>0</v>
      </c>
      <c r="E20" s="172">
        <f>IFERROR(VLOOKUP(C20,Consolidation!A:I,3,FALSE),0)</f>
        <v>0</v>
      </c>
      <c r="F20" s="222">
        <v>0</v>
      </c>
      <c r="G20" s="222"/>
      <c r="H20" s="222"/>
      <c r="I20" s="172">
        <f>F20-E20</f>
        <v>0</v>
      </c>
      <c r="J20" s="173" t="str">
        <f t="shared" si="2"/>
        <v>-</v>
      </c>
      <c r="K20" s="155"/>
      <c r="L20" s="261"/>
      <c r="M20" s="262"/>
      <c r="N20" s="262"/>
      <c r="O20" s="263"/>
      <c r="P20" s="155"/>
      <c r="Q20" s="155"/>
    </row>
    <row r="21" spans="1:17" ht="15" thickBot="1">
      <c r="A21" s="155"/>
      <c r="B21" s="186"/>
      <c r="C21" s="187" t="s">
        <v>12275</v>
      </c>
      <c r="D21" s="177">
        <f>IFERROR(VLOOKUP(C21,Consolidation!A:D,2,FALSE),0)</f>
        <v>20253.449669999998</v>
      </c>
      <c r="E21" s="177">
        <f>IFERROR(VLOOKUP(C21,Consolidation!A:I,3,FALSE),0)</f>
        <v>23799.852980000003</v>
      </c>
      <c r="F21" s="74">
        <f>VLOOKUP(C21,Consolidation!A:I,4,FALSE)</f>
        <v>22898.017199166665</v>
      </c>
      <c r="G21" s="74"/>
      <c r="H21" s="74">
        <v>0</v>
      </c>
      <c r="I21" s="177">
        <f>F21-E21</f>
        <v>-901.8357808333385</v>
      </c>
      <c r="J21" s="178">
        <f t="shared" si="2"/>
        <v>-3.7892493772595494E-2</v>
      </c>
      <c r="K21" s="155"/>
      <c r="L21" s="261"/>
      <c r="M21" s="262"/>
      <c r="N21" s="262"/>
      <c r="O21" s="263"/>
      <c r="P21" s="155"/>
      <c r="Q21" s="155"/>
    </row>
    <row r="22" spans="1:17" ht="15" thickBot="1">
      <c r="A22" s="155"/>
      <c r="B22" s="186"/>
      <c r="C22" s="187" t="s">
        <v>12315</v>
      </c>
      <c r="D22" s="177">
        <f>IFERROR(VLOOKUP(C22,Consolidation!A:D,2,FALSE),0)</f>
        <v>113818.90181</v>
      </c>
      <c r="E22" s="177">
        <f>IFERROR(VLOOKUP(C22,Consolidation!A:I,3,FALSE),0)</f>
        <v>124344.05841999999</v>
      </c>
      <c r="F22" s="177">
        <f>SUM(F18:F21)</f>
        <v>118876.12479916666</v>
      </c>
      <c r="G22" s="177">
        <f t="shared" ref="G22:H22" si="3">SUM(G18:G21)</f>
        <v>93537.200115</v>
      </c>
      <c r="H22" s="177">
        <f t="shared" si="3"/>
        <v>95476.614617874991</v>
      </c>
      <c r="I22" s="177">
        <f>F22-E22</f>
        <v>-5467.9336208333261</v>
      </c>
      <c r="J22" s="178">
        <f t="shared" si="2"/>
        <v>-4.3974225148451826E-2</v>
      </c>
      <c r="K22" s="155"/>
      <c r="L22" s="261"/>
      <c r="M22" s="262"/>
      <c r="N22" s="262"/>
      <c r="O22" s="263"/>
      <c r="P22" s="155"/>
      <c r="Q22" s="155"/>
    </row>
    <row r="23" spans="1:17">
      <c r="A23" s="155"/>
      <c r="B23" s="169"/>
      <c r="C23" s="188"/>
      <c r="D23" s="172" t="s">
        <v>7526</v>
      </c>
      <c r="E23" s="172" t="s">
        <v>7526</v>
      </c>
      <c r="F23" s="172" t="s">
        <v>7526</v>
      </c>
      <c r="G23" s="172"/>
      <c r="H23" s="172"/>
      <c r="I23" s="172" t="s">
        <v>7526</v>
      </c>
      <c r="J23" s="173"/>
      <c r="K23" s="155"/>
      <c r="L23" s="261"/>
      <c r="M23" s="262"/>
      <c r="N23" s="262"/>
      <c r="O23" s="263"/>
      <c r="P23" s="155"/>
      <c r="Q23" s="155"/>
    </row>
    <row r="24" spans="1:17" s="72" customFormat="1" ht="15" thickBot="1">
      <c r="A24" s="159"/>
      <c r="B24" s="266" t="s">
        <v>12316</v>
      </c>
      <c r="C24" s="267"/>
      <c r="D24" s="177">
        <f>IFERROR(VLOOKUP(B24,Consolidation!A:D,2,FALSE),0)</f>
        <v>182254.94347</v>
      </c>
      <c r="E24" s="177">
        <f>IFERROR(VLOOKUP(B24,Consolidation!A:I,3,FALSE),0)</f>
        <v>183899.88493</v>
      </c>
      <c r="F24" s="177">
        <f>F15+F22</f>
        <v>175652.48980785819</v>
      </c>
      <c r="G24" s="177">
        <f t="shared" ref="G24:H24" si="4">G15+G22</f>
        <v>93537.200115</v>
      </c>
      <c r="H24" s="177">
        <f t="shared" si="4"/>
        <v>95476.614617874991</v>
      </c>
      <c r="I24" s="177">
        <f>F24-E24</f>
        <v>-8247.3951221418101</v>
      </c>
      <c r="J24" s="178">
        <f>IFERROR(I24/ABS(E24),"-")</f>
        <v>-4.4847201102279723E-2</v>
      </c>
      <c r="K24" s="159"/>
      <c r="L24" s="261"/>
      <c r="M24" s="262"/>
      <c r="N24" s="262"/>
      <c r="O24" s="263"/>
      <c r="P24" s="159"/>
      <c r="Q24" s="159"/>
    </row>
    <row r="25" spans="1:17">
      <c r="A25" s="155"/>
      <c r="B25" s="169"/>
      <c r="C25" s="188"/>
      <c r="D25" s="172"/>
      <c r="E25" s="172"/>
      <c r="F25" s="172"/>
      <c r="G25" s="172"/>
      <c r="H25" s="172"/>
      <c r="I25" s="172"/>
      <c r="J25" s="173"/>
      <c r="K25" s="155"/>
      <c r="L25" s="261"/>
      <c r="M25" s="262"/>
      <c r="N25" s="262"/>
      <c r="O25" s="263"/>
      <c r="P25" s="155"/>
      <c r="Q25" s="155"/>
    </row>
    <row r="26" spans="1:17">
      <c r="A26" s="155"/>
      <c r="B26" s="264" t="s">
        <v>12276</v>
      </c>
      <c r="C26" s="265"/>
      <c r="D26" s="172"/>
      <c r="E26" s="172"/>
      <c r="F26" s="172"/>
      <c r="G26" s="172"/>
      <c r="H26" s="172"/>
      <c r="I26" s="172"/>
      <c r="J26" s="173"/>
      <c r="K26" s="155"/>
      <c r="L26" s="261"/>
      <c r="M26" s="262"/>
      <c r="N26" s="262"/>
      <c r="O26" s="263"/>
      <c r="P26" s="155"/>
      <c r="Q26" s="155"/>
    </row>
    <row r="27" spans="1:17">
      <c r="A27" s="155"/>
      <c r="B27" s="189"/>
      <c r="C27" s="170" t="s">
        <v>12421</v>
      </c>
      <c r="D27" s="171">
        <f>IFERROR(VLOOKUP(C27,Consolidation!A:D,2,FALSE),0)</f>
        <v>59123.177080000009</v>
      </c>
      <c r="E27" s="171">
        <f>IFERROR(VLOOKUP(C27,Consolidation!A:I,3,FALSE),0)</f>
        <v>64892.784390000008</v>
      </c>
      <c r="F27" s="73">
        <f>VLOOKUP(C27,Consolidation!A:I,4,FALSE)</f>
        <v>58297.488127619559</v>
      </c>
      <c r="G27" s="73"/>
      <c r="H27" s="73"/>
      <c r="I27" s="172">
        <f t="shared" ref="I27:I31" si="5">F27-E27</f>
        <v>-6595.2962623804488</v>
      </c>
      <c r="J27" s="173">
        <f t="shared" ref="J27:J34" si="6">IFERROR(I27/ABS(E27),"-")</f>
        <v>-0.10163373824034565</v>
      </c>
      <c r="K27" s="155"/>
      <c r="L27" s="261"/>
      <c r="M27" s="262"/>
      <c r="N27" s="262"/>
      <c r="O27" s="263"/>
      <c r="P27" s="155"/>
      <c r="Q27" s="155"/>
    </row>
    <row r="28" spans="1:17">
      <c r="A28" s="155"/>
      <c r="B28" s="169"/>
      <c r="C28" s="170" t="s">
        <v>12277</v>
      </c>
      <c r="D28" s="171">
        <f>IFERROR(VLOOKUP(C28,Consolidation!A:D,2,FALSE),0)</f>
        <v>28629.204289999998</v>
      </c>
      <c r="E28" s="171">
        <f>IFERROR(VLOOKUP(C28,Consolidation!A:I,3,FALSE),0)</f>
        <v>30914.846580000001</v>
      </c>
      <c r="F28" s="73">
        <f>VLOOKUP(C28,Consolidation!A:I,4,FALSE)</f>
        <v>28550.178637418918</v>
      </c>
      <c r="G28" s="73"/>
      <c r="H28" s="73"/>
      <c r="I28" s="172">
        <f t="shared" si="5"/>
        <v>-2364.6679425810835</v>
      </c>
      <c r="J28" s="173">
        <f t="shared" si="6"/>
        <v>-7.6489719477077334E-2</v>
      </c>
      <c r="K28" s="155"/>
      <c r="L28" s="261"/>
      <c r="M28" s="262"/>
      <c r="N28" s="262"/>
      <c r="O28" s="263"/>
      <c r="P28" s="155"/>
      <c r="Q28" s="155"/>
    </row>
    <row r="29" spans="1:17">
      <c r="A29" s="155"/>
      <c r="B29" s="169"/>
      <c r="C29" s="170" t="s">
        <v>12279</v>
      </c>
      <c r="D29" s="171">
        <f>IFERROR(VLOOKUP(C29,Consolidation!A:D,2,FALSE),0)</f>
        <v>29079.575679999998</v>
      </c>
      <c r="E29" s="171">
        <f>IFERROR(VLOOKUP(C29,Consolidation!A:I,3,FALSE),0)</f>
        <v>31323.604950000008</v>
      </c>
      <c r="F29" s="73">
        <f>VLOOKUP(C29,Consolidation!A:I,4,FALSE)</f>
        <v>29377.874546359679</v>
      </c>
      <c r="G29" s="73"/>
      <c r="H29" s="73"/>
      <c r="I29" s="172">
        <f t="shared" si="5"/>
        <v>-1945.7304036403293</v>
      </c>
      <c r="J29" s="173">
        <f t="shared" si="6"/>
        <v>-6.2117064965740119E-2</v>
      </c>
      <c r="K29" s="155"/>
      <c r="L29" s="261"/>
      <c r="M29" s="262"/>
      <c r="N29" s="262"/>
      <c r="O29" s="263"/>
      <c r="P29" s="155"/>
      <c r="Q29" s="155"/>
    </row>
    <row r="30" spans="1:17">
      <c r="A30" s="155"/>
      <c r="B30" s="169"/>
      <c r="C30" s="170" t="s">
        <v>12317</v>
      </c>
      <c r="D30" s="171">
        <f>IFERROR(VLOOKUP(C30,Consolidation!A:D,2,FALSE),0)</f>
        <v>17931.788420000001</v>
      </c>
      <c r="E30" s="171">
        <f>IFERROR(VLOOKUP(C30,Consolidation!A:I,3,FALSE),0)</f>
        <v>24592.922930000001</v>
      </c>
      <c r="F30" s="73">
        <f>VLOOKUP(C30,Consolidation!A:I,4,FALSE)</f>
        <v>25955.665478134961</v>
      </c>
      <c r="G30" s="73"/>
      <c r="H30" s="73"/>
      <c r="I30" s="172">
        <f t="shared" si="5"/>
        <v>1362.7425481349601</v>
      </c>
      <c r="J30" s="173">
        <f t="shared" si="6"/>
        <v>5.5411979780272506E-2</v>
      </c>
      <c r="K30" s="155"/>
      <c r="L30" s="261"/>
      <c r="M30" s="262"/>
      <c r="N30" s="262"/>
      <c r="O30" s="263"/>
      <c r="P30" s="155"/>
      <c r="Q30" s="155"/>
    </row>
    <row r="31" spans="1:17">
      <c r="A31" s="155"/>
      <c r="B31" s="169"/>
      <c r="C31" s="190" t="s">
        <v>12318</v>
      </c>
      <c r="D31" s="171">
        <f>IFERROR(VLOOKUP(C31,Consolidation!A:D,2,FALSE),0)</f>
        <v>8943.0040700000009</v>
      </c>
      <c r="E31" s="171">
        <f>IFERROR(VLOOKUP(C31,Consolidation!A:I,3,FALSE),0)</f>
        <v>9306.9796400000014</v>
      </c>
      <c r="F31" s="73">
        <f>VLOOKUP(C31,Consolidation!A:I,4,FALSE)</f>
        <v>9849.0274216681682</v>
      </c>
      <c r="G31" s="73"/>
      <c r="H31" s="73"/>
      <c r="I31" s="172">
        <f t="shared" si="5"/>
        <v>542.04778166816686</v>
      </c>
      <c r="J31" s="173">
        <f t="shared" si="6"/>
        <v>5.8240997899955307E-2</v>
      </c>
      <c r="K31" s="155"/>
      <c r="L31" s="261"/>
      <c r="M31" s="262"/>
      <c r="N31" s="262"/>
      <c r="O31" s="263"/>
      <c r="P31" s="155"/>
      <c r="Q31" s="155"/>
    </row>
    <row r="32" spans="1:17">
      <c r="A32" s="155"/>
      <c r="B32" s="169"/>
      <c r="C32" s="190" t="s">
        <v>12415</v>
      </c>
      <c r="D32" s="171">
        <f>IFERROR(VLOOKUP(C32,Consolidation!A:D,2,FALSE),0)</f>
        <v>-5618.2229399999997</v>
      </c>
      <c r="E32" s="171">
        <f>IFERROR(VLOOKUP(C32,Consolidation!A:I,3,FALSE),0)</f>
        <v>-4540.6517100000001</v>
      </c>
      <c r="F32" s="73">
        <f>VLOOKUP(C32,Consolidation!A:I,4,FALSE)</f>
        <v>-5691.0425933333327</v>
      </c>
      <c r="G32" s="73"/>
      <c r="H32" s="73"/>
      <c r="I32" s="172">
        <f t="shared" ref="I32" si="7">F32-E32</f>
        <v>-1150.3908833333326</v>
      </c>
      <c r="J32" s="173">
        <f t="shared" si="6"/>
        <v>-0.25335369387610057</v>
      </c>
      <c r="K32" s="155"/>
      <c r="L32" s="261"/>
      <c r="M32" s="262"/>
      <c r="N32" s="262"/>
      <c r="O32" s="263"/>
      <c r="P32" s="155"/>
      <c r="Q32" s="155"/>
    </row>
    <row r="33" spans="1:17" ht="15" thickBot="1">
      <c r="A33" s="155"/>
      <c r="B33" s="174"/>
      <c r="C33" s="191" t="s">
        <v>12280</v>
      </c>
      <c r="D33" s="176">
        <f>IFERROR(VLOOKUP(C33,Consolidation!A:D,2,FALSE),0)</f>
        <v>18923.056100000002</v>
      </c>
      <c r="E33" s="176">
        <f>IFERROR(VLOOKUP(C33,Consolidation!A:I,3,FALSE),0)</f>
        <v>19400.391990000004</v>
      </c>
      <c r="F33" s="74">
        <f>VLOOKUP(C33,Consolidation!A:I,4,FALSE)</f>
        <v>18370.617533510547</v>
      </c>
      <c r="G33" s="74"/>
      <c r="H33" s="74"/>
      <c r="I33" s="177">
        <f>F33-E33</f>
        <v>-1029.7744564894565</v>
      </c>
      <c r="J33" s="178">
        <f t="shared" si="6"/>
        <v>-5.3080085032315698E-2</v>
      </c>
      <c r="K33" s="155"/>
      <c r="L33" s="261"/>
      <c r="M33" s="262"/>
      <c r="N33" s="262"/>
      <c r="O33" s="263"/>
      <c r="P33" s="155"/>
      <c r="Q33" s="155"/>
    </row>
    <row r="34" spans="1:17" s="72" customFormat="1" ht="15" thickBot="1">
      <c r="A34" s="159"/>
      <c r="B34" s="192"/>
      <c r="C34" s="193" t="s">
        <v>12281</v>
      </c>
      <c r="D34" s="194">
        <f>IFERROR(VLOOKUP(C34,Consolidation!A:D,2,FALSE),0)</f>
        <v>157011.5827</v>
      </c>
      <c r="E34" s="194">
        <f>IFERROR(VLOOKUP(C34,Consolidation!A:I,3,FALSE),0)</f>
        <v>175890.87877000004</v>
      </c>
      <c r="F34" s="194">
        <f>SUM(F27:F33)</f>
        <v>164709.80915137849</v>
      </c>
      <c r="G34" s="194">
        <f>SUM(G27:G33)</f>
        <v>0</v>
      </c>
      <c r="H34" s="194">
        <f>SUM(H27:H33)</f>
        <v>0</v>
      </c>
      <c r="I34" s="194">
        <f>F34-E34</f>
        <v>-11181.06961862155</v>
      </c>
      <c r="J34" s="195">
        <f t="shared" si="6"/>
        <v>-6.3568217390295931E-2</v>
      </c>
      <c r="K34" s="159"/>
      <c r="L34" s="261"/>
      <c r="M34" s="262"/>
      <c r="N34" s="262"/>
      <c r="O34" s="263"/>
      <c r="P34" s="159"/>
      <c r="Q34" s="159"/>
    </row>
    <row r="35" spans="1:17">
      <c r="A35" s="155"/>
      <c r="B35" s="169"/>
      <c r="C35" s="188"/>
      <c r="D35" s="172" t="s">
        <v>7526</v>
      </c>
      <c r="E35" s="172" t="s">
        <v>7526</v>
      </c>
      <c r="F35" s="172" t="s">
        <v>7526</v>
      </c>
      <c r="G35" s="172"/>
      <c r="H35" s="172"/>
      <c r="I35" s="172" t="s">
        <v>7526</v>
      </c>
      <c r="J35" s="173" t="s">
        <v>7526</v>
      </c>
      <c r="K35" s="155"/>
      <c r="L35" s="261"/>
      <c r="M35" s="262"/>
      <c r="N35" s="262"/>
      <c r="O35" s="263"/>
      <c r="P35" s="155"/>
      <c r="Q35" s="155"/>
    </row>
    <row r="36" spans="1:17" s="72" customFormat="1" ht="15" thickBot="1">
      <c r="A36" s="159"/>
      <c r="B36" s="174" t="s">
        <v>12282</v>
      </c>
      <c r="C36" s="196"/>
      <c r="D36" s="177">
        <f>IFERROR(VLOOKUP(B36,Consolidation!A:D,2,FALSE),0)</f>
        <v>25243.360769999996</v>
      </c>
      <c r="E36" s="177">
        <f>IFERROR(VLOOKUP(B36,Consolidation!A:I,3,FALSE),0)</f>
        <v>8009.0061599999681</v>
      </c>
      <c r="F36" s="177">
        <f>F24-F34</f>
        <v>10942.680656479701</v>
      </c>
      <c r="G36" s="177">
        <f>G24-G34</f>
        <v>93537.200115</v>
      </c>
      <c r="H36" s="177">
        <f>H24-H34</f>
        <v>95476.614617874991</v>
      </c>
      <c r="I36" s="177">
        <f>F36-E36</f>
        <v>2933.6744964797326</v>
      </c>
      <c r="J36" s="178">
        <f>IFERROR(I36/ABS(E36),"-")</f>
        <v>0.36629694594712914</v>
      </c>
      <c r="K36" s="159"/>
      <c r="L36" s="261"/>
      <c r="M36" s="262"/>
      <c r="N36" s="262"/>
      <c r="O36" s="263"/>
      <c r="P36" s="159"/>
      <c r="Q36" s="159"/>
    </row>
    <row r="37" spans="1:17">
      <c r="A37" s="155"/>
      <c r="B37" s="169"/>
      <c r="C37" s="188"/>
      <c r="D37" s="172" t="s">
        <v>7526</v>
      </c>
      <c r="E37" s="172" t="s">
        <v>7526</v>
      </c>
      <c r="F37" s="172" t="s">
        <v>7526</v>
      </c>
      <c r="G37" s="172"/>
      <c r="H37" s="172"/>
      <c r="I37" s="172" t="s">
        <v>7526</v>
      </c>
      <c r="J37" s="173" t="s">
        <v>7526</v>
      </c>
      <c r="K37" s="155"/>
      <c r="L37" s="261"/>
      <c r="M37" s="262"/>
      <c r="N37" s="262"/>
      <c r="O37" s="263"/>
      <c r="P37" s="155"/>
      <c r="Q37" s="155"/>
    </row>
    <row r="38" spans="1:17">
      <c r="A38" s="155"/>
      <c r="B38" s="264" t="s">
        <v>12283</v>
      </c>
      <c r="C38" s="265"/>
      <c r="D38" s="172" t="s">
        <v>7526</v>
      </c>
      <c r="E38" s="172" t="s">
        <v>7526</v>
      </c>
      <c r="F38" s="172" t="s">
        <v>7526</v>
      </c>
      <c r="G38" s="172"/>
      <c r="H38" s="172"/>
      <c r="I38" s="172" t="s">
        <v>7526</v>
      </c>
      <c r="J38" s="173" t="s">
        <v>7526</v>
      </c>
      <c r="K38" s="155"/>
      <c r="L38" s="261"/>
      <c r="M38" s="262"/>
      <c r="N38" s="262"/>
      <c r="O38" s="263"/>
      <c r="P38" s="155"/>
      <c r="Q38" s="155"/>
    </row>
    <row r="39" spans="1:17">
      <c r="A39" s="155"/>
      <c r="B39" s="169"/>
      <c r="C39" s="170" t="s">
        <v>12858</v>
      </c>
      <c r="D39" s="171"/>
      <c r="E39" s="171"/>
      <c r="F39" s="222"/>
      <c r="G39" s="222"/>
      <c r="H39" s="222"/>
      <c r="I39" s="172">
        <f>F39-E39</f>
        <v>0</v>
      </c>
      <c r="J39" s="173" t="str">
        <f t="shared" ref="J39:J41" si="8">IFERROR(I39/ABS(E39),"-")</f>
        <v>-</v>
      </c>
      <c r="K39" s="155"/>
      <c r="L39" s="261"/>
      <c r="M39" s="262"/>
      <c r="N39" s="262"/>
      <c r="O39" s="263"/>
      <c r="P39" s="155"/>
      <c r="Q39" s="155"/>
    </row>
    <row r="40" spans="1:17" ht="15" thickBot="1">
      <c r="A40" s="155"/>
      <c r="B40" s="174"/>
      <c r="C40" s="175" t="s">
        <v>12284</v>
      </c>
      <c r="D40" s="176">
        <f>IFERROR(VLOOKUP(C40,Consolidation!A:D,2,FALSE),0)</f>
        <v>-6097.9080800000002</v>
      </c>
      <c r="E40" s="176">
        <f>IFERROR(VLOOKUP(C40,Consolidation!A:I,3,FALSE),0)</f>
        <v>-3126.9057700000003</v>
      </c>
      <c r="F40" s="74">
        <f>VLOOKUP(C40,Consolidation!A:I,4,FALSE)</f>
        <v>-4421.9425133333334</v>
      </c>
      <c r="G40" s="74"/>
      <c r="H40" s="74"/>
      <c r="I40" s="176">
        <f>F40-E40</f>
        <v>-1295.0367433333331</v>
      </c>
      <c r="J40" s="178">
        <f t="shared" si="8"/>
        <v>-0.41415918437904603</v>
      </c>
      <c r="K40" s="155"/>
      <c r="L40" s="261"/>
      <c r="M40" s="262"/>
      <c r="N40" s="262"/>
      <c r="O40" s="263"/>
      <c r="P40" s="155"/>
      <c r="Q40" s="155"/>
    </row>
    <row r="41" spans="1:17" s="72" customFormat="1" ht="15" thickBot="1">
      <c r="A41" s="159"/>
      <c r="B41" s="174"/>
      <c r="C41" s="196" t="s">
        <v>12285</v>
      </c>
      <c r="D41" s="177">
        <f>IFERROR(VLOOKUP(C41,Consolidation!A:D,2,FALSE),0)</f>
        <v>-6097.9080800000002</v>
      </c>
      <c r="E41" s="177">
        <f>IFERROR(VLOOKUP(C41,Consolidation!A:I,3,FALSE),0)</f>
        <v>-3126.9057700000003</v>
      </c>
      <c r="F41" s="177">
        <f>SUM(F39:F40)</f>
        <v>-4421.9425133333334</v>
      </c>
      <c r="G41" s="177">
        <f>SUM(G39:G40)</f>
        <v>0</v>
      </c>
      <c r="H41" s="177">
        <f>SUM(H39:H40)</f>
        <v>0</v>
      </c>
      <c r="I41" s="177">
        <f>F41-E41</f>
        <v>-1295.0367433333331</v>
      </c>
      <c r="J41" s="178">
        <f t="shared" si="8"/>
        <v>-0.41415918437904603</v>
      </c>
      <c r="K41" s="159"/>
      <c r="L41" s="261"/>
      <c r="M41" s="262"/>
      <c r="N41" s="262"/>
      <c r="O41" s="263"/>
      <c r="P41" s="159"/>
      <c r="Q41" s="159"/>
    </row>
    <row r="42" spans="1:17">
      <c r="A42" s="155"/>
      <c r="B42" s="169"/>
      <c r="C42" s="188"/>
      <c r="D42" s="172" t="s">
        <v>7526</v>
      </c>
      <c r="E42" s="172" t="s">
        <v>7526</v>
      </c>
      <c r="F42" s="172" t="s">
        <v>7526</v>
      </c>
      <c r="G42" s="172"/>
      <c r="H42" s="172"/>
      <c r="I42" s="172" t="s">
        <v>7526</v>
      </c>
      <c r="J42" s="173" t="s">
        <v>7526</v>
      </c>
      <c r="K42" s="155"/>
      <c r="L42" s="261"/>
      <c r="M42" s="262"/>
      <c r="N42" s="262"/>
      <c r="O42" s="263"/>
      <c r="P42" s="155"/>
      <c r="Q42" s="155"/>
    </row>
    <row r="43" spans="1:17" s="72" customFormat="1" ht="15" thickBot="1">
      <c r="A43" s="159"/>
      <c r="B43" s="266" t="s">
        <v>3</v>
      </c>
      <c r="C43" s="267"/>
      <c r="D43" s="177">
        <f>IFERROR(VLOOKUP(B43,Consolidation!A:D,2,FALSE),0)</f>
        <v>19145.452689999995</v>
      </c>
      <c r="E43" s="177">
        <f>IFERROR(VLOOKUP(B43,Consolidation!A:I,3,FALSE),0)</f>
        <v>4882.1003899999678</v>
      </c>
      <c r="F43" s="177">
        <f>F36+F41</f>
        <v>6520.7381431463673</v>
      </c>
      <c r="G43" s="177">
        <f>G36+G41</f>
        <v>93537.200115</v>
      </c>
      <c r="H43" s="177">
        <f>H36+H41</f>
        <v>95476.614617874991</v>
      </c>
      <c r="I43" s="177">
        <f>F43-E43</f>
        <v>1638.6377531463995</v>
      </c>
      <c r="J43" s="178">
        <f>IFERROR(I43/ABS(E43),"-")</f>
        <v>0.3356419619110721</v>
      </c>
      <c r="K43" s="159"/>
      <c r="L43" s="261"/>
      <c r="M43" s="262"/>
      <c r="N43" s="262"/>
      <c r="O43" s="263"/>
      <c r="P43" s="159"/>
      <c r="Q43" s="159"/>
    </row>
    <row r="44" spans="1:17">
      <c r="A44" s="155"/>
      <c r="B44" s="169"/>
      <c r="C44" s="188"/>
      <c r="D44" s="172" t="s">
        <v>7526</v>
      </c>
      <c r="E44" s="172">
        <f>IFERROR(VLOOKUP(C44,Consolidation!A:I,3,FALSE),0)</f>
        <v>0</v>
      </c>
      <c r="F44" s="172" t="s">
        <v>7526</v>
      </c>
      <c r="G44" s="172"/>
      <c r="H44" s="172"/>
      <c r="I44" s="172" t="s">
        <v>7526</v>
      </c>
      <c r="J44" s="173" t="s">
        <v>7526</v>
      </c>
      <c r="K44" s="155"/>
      <c r="L44" s="261"/>
      <c r="M44" s="262"/>
      <c r="N44" s="262"/>
      <c r="O44" s="263"/>
      <c r="P44" s="155"/>
      <c r="Q44" s="155"/>
    </row>
    <row r="45" spans="1:17">
      <c r="A45" s="155"/>
      <c r="B45" s="264" t="s">
        <v>12264</v>
      </c>
      <c r="C45" s="265"/>
      <c r="D45" s="172">
        <f>IFERROR(VLOOKUP(B45,Consolidation!A:D,2,FALSE),0)</f>
        <v>146402.98499999999</v>
      </c>
      <c r="E45" s="172">
        <f>IFERROR(VLOOKUP(B45,Consolidation!A:I,3,FALSE),0)</f>
        <v>165548.43768999999</v>
      </c>
      <c r="F45" s="171">
        <f>E46</f>
        <v>170430.53807999997</v>
      </c>
      <c r="G45" s="172">
        <f>F46</f>
        <v>176951.27622314633</v>
      </c>
      <c r="H45" s="172">
        <f>G46</f>
        <v>270488.47633814631</v>
      </c>
      <c r="I45" s="172">
        <f>F45-E45</f>
        <v>4882.1003899999778</v>
      </c>
      <c r="J45" s="173">
        <f t="shared" ref="J45:J46" si="9">IFERROR(I45/ABS(E45),"-")</f>
        <v>2.9490464894280803E-2</v>
      </c>
      <c r="K45" s="155"/>
      <c r="L45" s="261"/>
      <c r="M45" s="262"/>
      <c r="N45" s="262"/>
      <c r="O45" s="263"/>
      <c r="P45" s="155"/>
      <c r="Q45" s="155"/>
    </row>
    <row r="46" spans="1:17" ht="15" thickBot="1">
      <c r="A46" s="155"/>
      <c r="B46" s="266" t="s">
        <v>12265</v>
      </c>
      <c r="C46" s="267"/>
      <c r="D46" s="177">
        <f>IFERROR(VLOOKUP(B46,Consolidation!A:D,2,FALSE),0)</f>
        <v>165548.43768999999</v>
      </c>
      <c r="E46" s="177">
        <f>IFERROR(VLOOKUP(B46,Consolidation!A:I,3,FALSE),0)</f>
        <v>170430.53807999997</v>
      </c>
      <c r="F46" s="177">
        <f>+F43+F45</f>
        <v>176951.27622314633</v>
      </c>
      <c r="G46" s="177">
        <f>+G43+G45</f>
        <v>270488.47633814631</v>
      </c>
      <c r="H46" s="177">
        <f>+H43+H45</f>
        <v>365965.09095602133</v>
      </c>
      <c r="I46" s="177">
        <f>F46-E46</f>
        <v>6520.7381431463582</v>
      </c>
      <c r="J46" s="178">
        <f t="shared" si="9"/>
        <v>3.8260385824080007E-2</v>
      </c>
      <c r="K46" s="155"/>
      <c r="L46" s="261"/>
      <c r="M46" s="262"/>
      <c r="N46" s="262"/>
      <c r="O46" s="263"/>
      <c r="P46" s="155"/>
      <c r="Q46" s="155"/>
    </row>
    <row r="47" spans="1:17">
      <c r="A47" s="155"/>
      <c r="B47" s="169"/>
      <c r="C47" s="188"/>
      <c r="D47" s="197"/>
      <c r="E47" s="197"/>
      <c r="F47" s="197"/>
      <c r="G47" s="197"/>
      <c r="H47" s="197"/>
      <c r="I47" s="197"/>
      <c r="J47" s="198"/>
      <c r="K47" s="155"/>
      <c r="L47" s="261"/>
      <c r="M47" s="262"/>
      <c r="N47" s="262"/>
      <c r="O47" s="263"/>
      <c r="P47" s="155"/>
      <c r="Q47" s="155"/>
    </row>
    <row r="48" spans="1:17">
      <c r="A48" s="155"/>
      <c r="B48" s="215" t="s">
        <v>12439</v>
      </c>
      <c r="C48" s="223"/>
      <c r="D48" s="224"/>
      <c r="E48" s="224"/>
      <c r="F48" s="224"/>
      <c r="G48" s="224"/>
      <c r="H48" s="224"/>
      <c r="I48" s="224"/>
      <c r="J48" s="225"/>
      <c r="K48" s="155"/>
      <c r="L48" s="261"/>
      <c r="M48" s="262"/>
      <c r="N48" s="262"/>
      <c r="O48" s="263"/>
      <c r="P48" s="155"/>
      <c r="Q48" s="155"/>
    </row>
    <row r="49" spans="1:17">
      <c r="A49" s="155"/>
      <c r="B49" s="215"/>
      <c r="C49" s="216" t="s">
        <v>12855</v>
      </c>
      <c r="D49" s="217"/>
      <c r="E49" s="217"/>
      <c r="F49" s="73">
        <v>0</v>
      </c>
      <c r="G49" s="73">
        <v>0</v>
      </c>
      <c r="H49" s="73">
        <v>0</v>
      </c>
      <c r="I49" s="218">
        <f>F49-E49</f>
        <v>0</v>
      </c>
      <c r="J49" s="219" t="str">
        <f t="shared" ref="J49:J51" si="10">IFERROR(I49/ABS(E49),"-")</f>
        <v>-</v>
      </c>
      <c r="K49" s="155"/>
      <c r="L49" s="261"/>
      <c r="M49" s="262"/>
      <c r="N49" s="262"/>
      <c r="O49" s="263"/>
      <c r="P49" s="155"/>
      <c r="Q49" s="155"/>
    </row>
    <row r="50" spans="1:17">
      <c r="A50" s="155"/>
      <c r="B50" s="226"/>
      <c r="C50" s="227" t="s">
        <v>12856</v>
      </c>
      <c r="D50" s="228"/>
      <c r="E50" s="228"/>
      <c r="F50" s="229">
        <v>0</v>
      </c>
      <c r="G50" s="229">
        <v>0</v>
      </c>
      <c r="H50" s="229">
        <v>0</v>
      </c>
      <c r="I50" s="230">
        <f>F50-E50</f>
        <v>0</v>
      </c>
      <c r="J50" s="231" t="str">
        <f t="shared" si="10"/>
        <v>-</v>
      </c>
      <c r="K50" s="155"/>
      <c r="L50" s="261"/>
      <c r="M50" s="262"/>
      <c r="N50" s="262"/>
      <c r="O50" s="263"/>
      <c r="P50" s="155"/>
      <c r="Q50" s="155"/>
    </row>
    <row r="51" spans="1:17">
      <c r="A51" s="155"/>
      <c r="B51" s="215" t="s">
        <v>12440</v>
      </c>
      <c r="D51" s="224"/>
      <c r="E51" s="224"/>
      <c r="F51" s="217">
        <f>SUM(F49:F50)</f>
        <v>0</v>
      </c>
      <c r="G51" s="217">
        <f>SUM(G49:G50)</f>
        <v>0</v>
      </c>
      <c r="H51" s="217">
        <f>SUM(H49:H50)</f>
        <v>0</v>
      </c>
      <c r="I51" s="218">
        <f>F51-E51</f>
        <v>0</v>
      </c>
      <c r="J51" s="219" t="str">
        <f t="shared" si="10"/>
        <v>-</v>
      </c>
      <c r="K51" s="155"/>
      <c r="L51" s="261"/>
      <c r="M51" s="262"/>
      <c r="N51" s="262"/>
      <c r="O51" s="263"/>
      <c r="P51" s="155"/>
      <c r="Q51" s="155"/>
    </row>
    <row r="52" spans="1:17">
      <c r="A52" s="155"/>
      <c r="B52" s="215"/>
      <c r="C52" s="223"/>
      <c r="D52" s="224"/>
      <c r="E52" s="224"/>
      <c r="F52" s="224"/>
      <c r="G52" s="224"/>
      <c r="H52" s="224"/>
      <c r="I52" s="224"/>
      <c r="J52" s="225"/>
      <c r="K52" s="155"/>
      <c r="L52" s="261"/>
      <c r="M52" s="262"/>
      <c r="N52" s="262"/>
      <c r="O52" s="263"/>
      <c r="P52" s="155"/>
      <c r="Q52" s="155"/>
    </row>
    <row r="53" spans="1:17" s="72" customFormat="1">
      <c r="A53" s="159"/>
      <c r="B53" s="278" t="s">
        <v>12286</v>
      </c>
      <c r="C53" s="279"/>
      <c r="D53" s="224"/>
      <c r="E53" s="224"/>
      <c r="F53" s="224"/>
      <c r="G53" s="224"/>
      <c r="H53" s="224"/>
      <c r="I53" s="224"/>
      <c r="J53" s="225"/>
      <c r="K53" s="159"/>
      <c r="L53" s="261"/>
      <c r="M53" s="262"/>
      <c r="N53" s="262"/>
      <c r="O53" s="263"/>
      <c r="P53" s="159"/>
      <c r="Q53" s="159"/>
    </row>
    <row r="54" spans="1:17">
      <c r="A54" s="155"/>
      <c r="B54" s="215"/>
      <c r="C54" s="216" t="s">
        <v>12287</v>
      </c>
      <c r="D54" s="217">
        <f>VLOOKUP(C54,Consolidation!A:F,5,FALSE)</f>
        <v>54443.67856</v>
      </c>
      <c r="E54" s="217">
        <f>VLOOKUP(C54,Consolidation!A:F,6,FALSE)</f>
        <v>57473.45152000001</v>
      </c>
      <c r="F54" s="73"/>
      <c r="G54" s="73"/>
      <c r="H54" s="73"/>
      <c r="I54" s="218">
        <f>F54-E54</f>
        <v>-57473.45152000001</v>
      </c>
      <c r="J54" s="219">
        <f t="shared" ref="J54" si="11">IFERROR(I54/ABS(E54),"-")</f>
        <v>-1</v>
      </c>
      <c r="K54" s="155"/>
      <c r="L54" s="261"/>
      <c r="M54" s="262"/>
      <c r="N54" s="262"/>
      <c r="O54" s="263"/>
      <c r="P54" s="155"/>
      <c r="Q54" s="155"/>
    </row>
    <row r="55" spans="1:17" ht="15" thickBot="1">
      <c r="A55" s="155"/>
      <c r="B55" s="220"/>
      <c r="C55" s="221" t="s">
        <v>12865</v>
      </c>
      <c r="D55" s="232">
        <f>IFERROR(D54/D34,"n/a")</f>
        <v>0.34674944117992129</v>
      </c>
      <c r="E55" s="232">
        <f>IFERROR(E54/E34,"n/a")</f>
        <v>0.32675629300342485</v>
      </c>
      <c r="F55" s="232">
        <f>IFERROR(F54/F34,"n/a")</f>
        <v>0</v>
      </c>
      <c r="G55" s="233" t="str">
        <f>IFERROR(G54/G34,"n/a")</f>
        <v>n/a</v>
      </c>
      <c r="H55" s="233" t="str">
        <f>IFERROR(H54/H34,"n/a")</f>
        <v>n/a</v>
      </c>
      <c r="I55" s="234"/>
      <c r="J55" s="235"/>
      <c r="K55" s="155"/>
      <c r="L55" s="258"/>
      <c r="M55" s="259"/>
      <c r="N55" s="259"/>
      <c r="O55" s="260"/>
      <c r="P55" s="155"/>
      <c r="Q55" s="155"/>
    </row>
    <row r="56" spans="1:17">
      <c r="A56" s="155"/>
      <c r="B56" s="155"/>
      <c r="C56" s="95"/>
      <c r="D56" s="95"/>
      <c r="E56" s="95"/>
      <c r="F56" s="95"/>
      <c r="G56" s="95"/>
      <c r="H56" s="95"/>
      <c r="I56" s="95"/>
      <c r="J56" s="156"/>
      <c r="K56" s="155"/>
      <c r="L56" s="155"/>
      <c r="M56" s="155"/>
      <c r="N56" s="155"/>
      <c r="O56" s="155"/>
      <c r="P56" s="155"/>
      <c r="Q56" s="155"/>
    </row>
    <row r="57" spans="1:17">
      <c r="A57" s="155"/>
      <c r="B57" s="155"/>
      <c r="C57" s="155"/>
      <c r="D57" s="95"/>
      <c r="E57" s="95"/>
      <c r="F57" s="95"/>
      <c r="G57" s="95"/>
      <c r="H57" s="95"/>
      <c r="I57" s="95"/>
      <c r="J57" s="156"/>
      <c r="K57" s="155"/>
      <c r="L57" s="155"/>
      <c r="M57" s="155"/>
      <c r="N57" s="155"/>
      <c r="O57" s="155"/>
      <c r="P57" s="155"/>
      <c r="Q57" s="155"/>
    </row>
    <row r="58" spans="1:17">
      <c r="A58" s="155"/>
      <c r="B58" s="155"/>
      <c r="C58" s="155"/>
      <c r="D58" s="95"/>
      <c r="E58" s="95"/>
      <c r="F58" s="95"/>
      <c r="G58" s="95"/>
      <c r="H58" s="95"/>
      <c r="I58" s="95"/>
      <c r="J58" s="156"/>
      <c r="K58" s="155"/>
      <c r="L58" s="155"/>
      <c r="M58" s="155"/>
      <c r="N58" s="155"/>
      <c r="O58" s="155"/>
      <c r="P58" s="155"/>
      <c r="Q58" s="155"/>
    </row>
    <row r="59" spans="1:17">
      <c r="A59" s="155"/>
      <c r="B59" s="155"/>
      <c r="C59" s="155"/>
      <c r="D59" s="95"/>
      <c r="E59" s="95"/>
      <c r="F59" s="95"/>
      <c r="G59" s="95"/>
      <c r="H59" s="95"/>
      <c r="I59" s="95"/>
      <c r="J59" s="156"/>
      <c r="K59" s="155"/>
      <c r="L59" s="155"/>
      <c r="M59" s="155"/>
      <c r="N59" s="155"/>
      <c r="O59" s="155"/>
      <c r="P59" s="155"/>
      <c r="Q59" s="155"/>
    </row>
    <row r="60" spans="1:17">
      <c r="A60" s="155"/>
      <c r="B60" s="155"/>
      <c r="C60" s="155"/>
      <c r="D60" s="95"/>
      <c r="E60" s="95"/>
      <c r="F60" s="95"/>
      <c r="G60" s="95"/>
      <c r="H60" s="95"/>
      <c r="I60" s="95"/>
      <c r="J60" s="156"/>
      <c r="K60" s="155"/>
      <c r="L60" s="155"/>
      <c r="M60" s="155"/>
      <c r="N60" s="155"/>
      <c r="O60" s="155"/>
      <c r="P60" s="155"/>
      <c r="Q60" s="155"/>
    </row>
    <row r="61" spans="1:17">
      <c r="A61" s="155"/>
      <c r="B61" s="155"/>
      <c r="C61" s="155"/>
      <c r="D61" s="95"/>
      <c r="E61" s="95"/>
      <c r="F61" s="95"/>
      <c r="G61" s="95"/>
      <c r="H61" s="95"/>
      <c r="I61" s="95"/>
      <c r="J61" s="156"/>
      <c r="K61" s="155"/>
      <c r="L61" s="155"/>
      <c r="M61" s="155"/>
      <c r="N61" s="155"/>
      <c r="O61" s="155"/>
      <c r="P61" s="155"/>
      <c r="Q61" s="155"/>
    </row>
    <row r="62" spans="1:17">
      <c r="A62" s="155"/>
      <c r="B62" s="155"/>
      <c r="C62" s="155"/>
      <c r="D62" s="95"/>
      <c r="E62" s="95"/>
      <c r="F62" s="95"/>
      <c r="G62" s="95"/>
      <c r="H62" s="95"/>
      <c r="I62" s="95"/>
      <c r="J62" s="156"/>
      <c r="K62" s="155"/>
      <c r="L62" s="155"/>
      <c r="M62" s="155"/>
      <c r="N62" s="155"/>
      <c r="O62" s="155"/>
      <c r="P62" s="155"/>
      <c r="Q62" s="155"/>
    </row>
    <row r="63" spans="1:17">
      <c r="A63" s="155"/>
      <c r="B63" s="155"/>
      <c r="C63" s="155"/>
      <c r="D63" s="95"/>
      <c r="E63" s="95"/>
      <c r="F63" s="95"/>
      <c r="G63" s="95"/>
      <c r="H63" s="95"/>
      <c r="I63" s="95"/>
      <c r="J63" s="156"/>
      <c r="K63" s="155"/>
      <c r="L63" s="155"/>
      <c r="M63" s="155"/>
      <c r="N63" s="155"/>
      <c r="O63" s="155"/>
      <c r="P63" s="155"/>
      <c r="Q63" s="155"/>
    </row>
    <row r="64" spans="1:17">
      <c r="A64" s="155"/>
      <c r="B64" s="155"/>
      <c r="C64" s="155"/>
      <c r="D64" s="95"/>
      <c r="E64" s="95"/>
      <c r="F64" s="95"/>
      <c r="G64" s="95"/>
      <c r="H64" s="95"/>
      <c r="I64" s="95"/>
      <c r="J64" s="156"/>
      <c r="K64" s="155"/>
      <c r="L64" s="155"/>
      <c r="M64" s="155"/>
      <c r="N64" s="155"/>
      <c r="O64" s="155"/>
      <c r="P64" s="155"/>
      <c r="Q64" s="155"/>
    </row>
    <row r="65" spans="1:17">
      <c r="A65" s="155"/>
      <c r="B65" s="155"/>
      <c r="C65" s="155"/>
      <c r="D65" s="95"/>
      <c r="E65" s="95"/>
      <c r="F65" s="95"/>
      <c r="G65" s="95"/>
      <c r="H65" s="95"/>
      <c r="I65" s="95"/>
      <c r="J65" s="156"/>
      <c r="K65" s="155"/>
      <c r="L65" s="155"/>
      <c r="M65" s="155"/>
      <c r="N65" s="155"/>
      <c r="O65" s="155"/>
      <c r="P65" s="155"/>
      <c r="Q65" s="155"/>
    </row>
    <row r="66" spans="1:17">
      <c r="A66" s="155"/>
      <c r="B66" s="155"/>
      <c r="C66" s="155"/>
      <c r="D66" s="95"/>
      <c r="E66" s="95"/>
      <c r="F66" s="95"/>
      <c r="G66" s="95"/>
      <c r="H66" s="95"/>
      <c r="I66" s="95"/>
      <c r="J66" s="156"/>
      <c r="K66" s="155"/>
      <c r="L66" s="155"/>
      <c r="M66" s="155"/>
      <c r="N66" s="155"/>
      <c r="O66" s="155"/>
      <c r="P66" s="155"/>
      <c r="Q66" s="155"/>
    </row>
    <row r="67" spans="1:17">
      <c r="A67" s="155"/>
      <c r="B67" s="155"/>
      <c r="C67" s="155"/>
      <c r="D67" s="95"/>
      <c r="E67" s="95"/>
      <c r="F67" s="95"/>
      <c r="G67" s="95"/>
      <c r="H67" s="95"/>
      <c r="I67" s="95"/>
      <c r="J67" s="156"/>
      <c r="K67" s="155"/>
      <c r="L67" s="155"/>
      <c r="M67" s="155"/>
      <c r="N67" s="155"/>
      <c r="O67" s="155"/>
      <c r="P67" s="155"/>
      <c r="Q67" s="155"/>
    </row>
  </sheetData>
  <sheetProtection sheet="1" formatCells="0" formatColumns="0" formatRows="0"/>
  <mergeCells count="61">
    <mergeCell ref="B45:C45"/>
    <mergeCell ref="B46:C46"/>
    <mergeCell ref="B53:C53"/>
    <mergeCell ref="L9:O9"/>
    <mergeCell ref="L15:O15"/>
    <mergeCell ref="L16:O16"/>
    <mergeCell ref="L22:O22"/>
    <mergeCell ref="L24:O24"/>
    <mergeCell ref="L25:O25"/>
    <mergeCell ref="L30:O30"/>
    <mergeCell ref="L32:O32"/>
    <mergeCell ref="L35:O35"/>
    <mergeCell ref="L37:O37"/>
    <mergeCell ref="L38:O38"/>
    <mergeCell ref="L42:O42"/>
    <mergeCell ref="L21:O21"/>
    <mergeCell ref="L23:O23"/>
    <mergeCell ref="F8:H8"/>
    <mergeCell ref="L8:O8"/>
    <mergeCell ref="L10:O10"/>
    <mergeCell ref="L11:O11"/>
    <mergeCell ref="L12:O12"/>
    <mergeCell ref="I8:J8"/>
    <mergeCell ref="L13:O13"/>
    <mergeCell ref="L20:O20"/>
    <mergeCell ref="L14:O14"/>
    <mergeCell ref="L17:O17"/>
    <mergeCell ref="L18:O18"/>
    <mergeCell ref="L19:O19"/>
    <mergeCell ref="D8:E8"/>
    <mergeCell ref="B8:C8"/>
    <mergeCell ref="B10:C10"/>
    <mergeCell ref="B17:C17"/>
    <mergeCell ref="B24:C24"/>
    <mergeCell ref="B26:C26"/>
    <mergeCell ref="B38:C38"/>
    <mergeCell ref="B43:C43"/>
    <mergeCell ref="L29:O29"/>
    <mergeCell ref="L31:O31"/>
    <mergeCell ref="L33:O33"/>
    <mergeCell ref="L34:O34"/>
    <mergeCell ref="L36:O36"/>
    <mergeCell ref="L26:O26"/>
    <mergeCell ref="L28:O28"/>
    <mergeCell ref="L27:O27"/>
    <mergeCell ref="L55:O55"/>
    <mergeCell ref="L39:O39"/>
    <mergeCell ref="L40:O40"/>
    <mergeCell ref="L41:O41"/>
    <mergeCell ref="L43:O43"/>
    <mergeCell ref="L45:O45"/>
    <mergeCell ref="L46:O46"/>
    <mergeCell ref="L47:O47"/>
    <mergeCell ref="L53:O53"/>
    <mergeCell ref="L54:O54"/>
    <mergeCell ref="L48:O48"/>
    <mergeCell ref="L49:O49"/>
    <mergeCell ref="L50:O50"/>
    <mergeCell ref="L51:O51"/>
    <mergeCell ref="L52:O52"/>
    <mergeCell ref="L44:O44"/>
  </mergeCells>
  <printOptions horizontalCentered="1"/>
  <pageMargins left="0.25" right="0.25" top="0.5" bottom="0.5" header="0.3" footer="0.3"/>
  <pageSetup paperSize="17" scale="87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FE2FF"/>
    <pageSetUpPr fitToPage="1"/>
  </sheetPr>
  <dimension ref="C2:D26"/>
  <sheetViews>
    <sheetView topLeftCell="A6" workbookViewId="0">
      <selection activeCell="D26" sqref="D26"/>
    </sheetView>
  </sheetViews>
  <sheetFormatPr defaultRowHeight="14.5"/>
  <cols>
    <col min="3" max="3" width="65.7265625" customWidth="1"/>
    <col min="4" max="4" width="12.453125" customWidth="1"/>
  </cols>
  <sheetData>
    <row r="2" spans="3:4" ht="18.5">
      <c r="C2" s="49" t="s">
        <v>12417</v>
      </c>
    </row>
    <row r="3" spans="3:4" ht="7.5" customHeight="1">
      <c r="C3" s="49"/>
    </row>
    <row r="4" spans="3:4">
      <c r="C4" s="6" t="s">
        <v>43</v>
      </c>
    </row>
    <row r="5" spans="3:4">
      <c r="C5" s="254" t="str">
        <f>'Budget Template'!B6</f>
        <v>1_COENG - College of Engineering</v>
      </c>
    </row>
    <row r="6" spans="3:4" ht="11.5" customHeight="1"/>
    <row r="7" spans="3:4">
      <c r="C7" s="50" t="s">
        <v>12419</v>
      </c>
      <c r="D7" s="51" t="s">
        <v>12418</v>
      </c>
    </row>
    <row r="8" spans="3:4">
      <c r="C8" s="52" t="s">
        <v>12433</v>
      </c>
      <c r="D8" s="52"/>
    </row>
    <row r="9" spans="3:4">
      <c r="C9" s="52"/>
      <c r="D9" s="52"/>
    </row>
    <row r="10" spans="3:4">
      <c r="C10" s="52"/>
      <c r="D10" s="52"/>
    </row>
    <row r="11" spans="3:4">
      <c r="C11" s="52"/>
      <c r="D11" s="52"/>
    </row>
    <row r="12" spans="3:4">
      <c r="C12" s="52"/>
      <c r="D12" s="52"/>
    </row>
    <row r="13" spans="3:4">
      <c r="C13" s="52"/>
      <c r="D13" s="52"/>
    </row>
    <row r="14" spans="3:4">
      <c r="C14" s="52"/>
      <c r="D14" s="52"/>
    </row>
    <row r="15" spans="3:4">
      <c r="C15" s="52"/>
      <c r="D15" s="52"/>
    </row>
    <row r="16" spans="3:4">
      <c r="C16" s="52"/>
      <c r="D16" s="52"/>
    </row>
    <row r="17" spans="3:4">
      <c r="C17" s="52" t="s">
        <v>12853</v>
      </c>
      <c r="D17" s="52">
        <f>SUM(D8:D16)</f>
        <v>0</v>
      </c>
    </row>
    <row r="18" spans="3:4">
      <c r="C18" s="52" t="s">
        <v>12434</v>
      </c>
      <c r="D18" s="52"/>
    </row>
    <row r="19" spans="3:4">
      <c r="C19" s="52"/>
      <c r="D19" s="52"/>
    </row>
    <row r="20" spans="3:4">
      <c r="C20" s="52"/>
      <c r="D20" s="52"/>
    </row>
    <row r="21" spans="3:4">
      <c r="C21" s="52"/>
      <c r="D21" s="52"/>
    </row>
    <row r="22" spans="3:4">
      <c r="C22" s="52"/>
      <c r="D22" s="52"/>
    </row>
    <row r="23" spans="3:4">
      <c r="C23" s="52"/>
      <c r="D23" s="52"/>
    </row>
    <row r="24" spans="3:4">
      <c r="C24" s="52"/>
      <c r="D24" s="52"/>
    </row>
    <row r="25" spans="3:4">
      <c r="C25" s="52" t="s">
        <v>12853</v>
      </c>
      <c r="D25" s="52">
        <f>SUM(D19:D24)</f>
        <v>0</v>
      </c>
    </row>
    <row r="26" spans="3:4">
      <c r="C26" s="52" t="s">
        <v>12854</v>
      </c>
      <c r="D26" s="52">
        <f>D25+D17</f>
        <v>0</v>
      </c>
    </row>
  </sheetData>
  <printOptions horizontalCentered="1"/>
  <pageMargins left="0.2" right="0.2" top="0.5" bottom="0.5" header="0.3" footer="0.3"/>
  <pageSetup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FE2FF"/>
    <pageSetUpPr fitToPage="1"/>
  </sheetPr>
  <dimension ref="C2:G22"/>
  <sheetViews>
    <sheetView zoomScaleNormal="100" workbookViewId="0">
      <selection activeCell="D4" sqref="D4"/>
    </sheetView>
  </sheetViews>
  <sheetFormatPr defaultColWidth="9.1796875" defaultRowHeight="14.5"/>
  <cols>
    <col min="1" max="1" width="4.81640625" style="236" customWidth="1"/>
    <col min="2" max="2" width="9" style="236" customWidth="1"/>
    <col min="3" max="3" width="30.26953125" style="96" customWidth="1"/>
    <col min="4" max="4" width="80.81640625" style="236" customWidth="1"/>
    <col min="5" max="5" width="12.453125" style="236" customWidth="1"/>
    <col min="6" max="6" width="12.81640625" style="236" customWidth="1"/>
    <col min="7" max="7" width="13.453125" style="245" customWidth="1"/>
    <col min="8" max="16384" width="9.1796875" style="236"/>
  </cols>
  <sheetData>
    <row r="2" spans="3:7" ht="22.5" customHeight="1">
      <c r="C2" s="238" t="s">
        <v>12866</v>
      </c>
    </row>
    <row r="3" spans="3:7" ht="8.25" customHeight="1">
      <c r="C3" s="238"/>
    </row>
    <row r="4" spans="3:7" ht="15" customHeight="1">
      <c r="C4" s="255" t="s">
        <v>43</v>
      </c>
    </row>
    <row r="5" spans="3:7" ht="15" customHeight="1">
      <c r="C5" s="159" t="str">
        <f>'Budget Template'!B6</f>
        <v>1_COENG - College of Engineering</v>
      </c>
    </row>
    <row r="6" spans="3:7" ht="18.5">
      <c r="C6" s="238"/>
    </row>
    <row r="7" spans="3:7" ht="15" customHeight="1">
      <c r="C7" s="283" t="s">
        <v>12867</v>
      </c>
      <c r="D7" s="285" t="s">
        <v>12868</v>
      </c>
      <c r="E7" s="287" t="s">
        <v>12418</v>
      </c>
      <c r="F7" s="288"/>
      <c r="G7" s="289"/>
    </row>
    <row r="8" spans="3:7" ht="22.5" customHeight="1">
      <c r="C8" s="284"/>
      <c r="D8" s="286"/>
      <c r="E8" s="239" t="s">
        <v>7422</v>
      </c>
      <c r="F8" s="239" t="s">
        <v>7533</v>
      </c>
      <c r="G8" s="239" t="s">
        <v>12263</v>
      </c>
    </row>
    <row r="9" spans="3:7" ht="16.5" customHeight="1">
      <c r="C9" s="246" t="s">
        <v>12862</v>
      </c>
      <c r="D9" s="237"/>
      <c r="E9" s="250"/>
      <c r="F9" s="250"/>
      <c r="G9" s="251"/>
    </row>
    <row r="10" spans="3:7">
      <c r="C10" s="246" t="s">
        <v>12862</v>
      </c>
      <c r="D10" s="237"/>
      <c r="E10" s="250"/>
      <c r="F10" s="250"/>
      <c r="G10" s="251"/>
    </row>
    <row r="11" spans="3:7">
      <c r="C11" s="246" t="s">
        <v>12862</v>
      </c>
      <c r="D11" s="237"/>
      <c r="E11" s="250"/>
      <c r="F11" s="250"/>
      <c r="G11" s="251"/>
    </row>
    <row r="12" spans="3:7">
      <c r="C12" s="246" t="s">
        <v>12862</v>
      </c>
      <c r="D12" s="237"/>
      <c r="E12" s="250"/>
      <c r="F12" s="250"/>
      <c r="G12" s="251"/>
    </row>
    <row r="13" spans="3:7">
      <c r="C13" s="246" t="s">
        <v>12862</v>
      </c>
      <c r="D13" s="237"/>
      <c r="E13" s="250"/>
      <c r="F13" s="250"/>
      <c r="G13" s="251"/>
    </row>
    <row r="14" spans="3:7">
      <c r="C14" s="246" t="s">
        <v>12862</v>
      </c>
      <c r="D14" s="237"/>
      <c r="E14" s="250"/>
      <c r="F14" s="250"/>
      <c r="G14" s="251"/>
    </row>
    <row r="15" spans="3:7">
      <c r="C15" s="246" t="s">
        <v>12862</v>
      </c>
      <c r="D15" s="237"/>
      <c r="E15" s="250"/>
      <c r="F15" s="250"/>
      <c r="G15" s="251"/>
    </row>
    <row r="16" spans="3:7">
      <c r="C16" s="240"/>
      <c r="D16" s="237"/>
      <c r="E16" s="250"/>
      <c r="F16" s="250"/>
      <c r="G16" s="250"/>
    </row>
    <row r="17" spans="3:7" ht="15" thickBot="1">
      <c r="C17" s="252" t="s">
        <v>12854</v>
      </c>
      <c r="D17" s="237"/>
      <c r="E17" s="253">
        <f>SUM(E9:E16)</f>
        <v>0</v>
      </c>
      <c r="F17" s="253">
        <f>SUM(F9:F16)</f>
        <v>0</v>
      </c>
      <c r="G17" s="253">
        <f>SUM(G9:G16)</f>
        <v>0</v>
      </c>
    </row>
    <row r="19" spans="3:7">
      <c r="C19" s="247" t="s">
        <v>12437</v>
      </c>
    </row>
    <row r="20" spans="3:7">
      <c r="C20" s="248" t="s">
        <v>12871</v>
      </c>
    </row>
    <row r="21" spans="3:7">
      <c r="C21" s="248"/>
    </row>
    <row r="22" spans="3:7">
      <c r="C22" s="236"/>
    </row>
  </sheetData>
  <mergeCells count="3">
    <mergeCell ref="C7:C8"/>
    <mergeCell ref="D7:D8"/>
    <mergeCell ref="E7:G7"/>
  </mergeCells>
  <conditionalFormatting sqref="F10:H16">
    <cfRule type="expression" dxfId="0" priority="1">
      <formula>"$E7=""One year"""</formula>
    </cfRule>
  </conditionalFormatting>
  <printOptions horizontalCentered="1"/>
  <pageMargins left="0.2" right="0.2" top="0.5" bottom="0.5" header="0.3" footer="0.3"/>
  <pageSetup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List_UR!$A$1:$A$4</xm:f>
          </x14:formula1>
          <xm:sqref>C9:C15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>
      <selection activeCell="A6" sqref="A6"/>
    </sheetView>
  </sheetViews>
  <sheetFormatPr defaultRowHeight="14.5"/>
  <sheetData>
    <row r="1" spans="1:1">
      <c r="A1" t="s">
        <v>12862</v>
      </c>
    </row>
    <row r="2" spans="1:1">
      <c r="A2" t="s">
        <v>12863</v>
      </c>
    </row>
    <row r="3" spans="1:1">
      <c r="A3" t="s">
        <v>12864</v>
      </c>
    </row>
    <row r="4" spans="1:1">
      <c r="A4" t="s">
        <v>12869</v>
      </c>
    </row>
    <row r="5" spans="1:1">
      <c r="A5" t="s">
        <v>7526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91"/>
  <sheetViews>
    <sheetView workbookViewId="0">
      <pane xSplit="1" ySplit="4" topLeftCell="B5" activePane="bottomRight" state="frozen"/>
      <selection activeCell="G17" sqref="G17"/>
      <selection pane="topRight" activeCell="G17" sqref="G17"/>
      <selection pane="bottomLeft" activeCell="G17" sqref="G17"/>
      <selection pane="bottomRight" activeCell="F13" sqref="F13"/>
    </sheetView>
  </sheetViews>
  <sheetFormatPr defaultColWidth="9.1796875" defaultRowHeight="14.25" customHeight="1"/>
  <cols>
    <col min="1" max="1" width="44" style="1" customWidth="1"/>
    <col min="2" max="2" width="16.54296875" style="15" customWidth="1"/>
    <col min="3" max="3" width="15" style="15" customWidth="1"/>
    <col min="4" max="4" width="14.81640625" style="16" customWidth="1"/>
    <col min="5" max="5" width="11" style="15" bestFit="1" customWidth="1"/>
    <col min="6" max="6" width="16" style="15" customWidth="1"/>
    <col min="7" max="7" width="11" style="15" bestFit="1" customWidth="1"/>
    <col min="8" max="8" width="28.1796875" style="15" customWidth="1"/>
    <col min="9" max="9" width="23.26953125" style="15" customWidth="1"/>
    <col min="10" max="10" width="18.26953125" style="1" customWidth="1"/>
    <col min="11" max="16384" width="9.1796875" style="1"/>
  </cols>
  <sheetData>
    <row r="1" spans="1:10" s="41" customFormat="1" ht="14.25" customHeight="1">
      <c r="A1" s="41">
        <f>'Data Pull for Budget Template'!A1</f>
        <v>0</v>
      </c>
      <c r="B1" s="41" t="str">
        <f>'Data Pull for Budget Template'!B1</f>
        <v>1_COENG - College of Engineering</v>
      </c>
      <c r="C1" s="41">
        <f>'Data Pull for Budget Template'!C1</f>
        <v>0</v>
      </c>
      <c r="D1" s="41" t="str">
        <f>'Data Pull for Budget Template'!D1</f>
        <v>Program_Code</v>
      </c>
      <c r="E1" s="41" t="str">
        <f>'Data Pull for Budget Template'!E1</f>
        <v>Chart1</v>
      </c>
      <c r="F1" s="41" t="str">
        <f>'Data Pull for Budget Template'!F1</f>
        <v>Chart2</v>
      </c>
      <c r="G1" s="41" t="str">
        <f>'Data Pull for Budget Template'!G1</f>
        <v>TS_InThousands</v>
      </c>
      <c r="H1" s="41" t="str">
        <f>'Data Pull for Budget Template'!H1</f>
        <v>YearTotal</v>
      </c>
      <c r="I1" s="41">
        <f>'Data Pull for Budget Template'!I1</f>
        <v>0</v>
      </c>
    </row>
    <row r="2" spans="1:10" s="41" customFormat="1" ht="14.25" customHeight="1">
      <c r="A2" s="41" t="str">
        <f>'Data Pull for Budget Template'!A2</f>
        <v>Division:</v>
      </c>
      <c r="B2" s="41" t="str">
        <f>'Data Pull for Budget Template'!B2</f>
        <v>Final</v>
      </c>
      <c r="C2" s="41" t="str">
        <f>'Data Pull for Budget Template'!C2</f>
        <v>Final</v>
      </c>
      <c r="D2" s="41" t="str">
        <f>'Data Pull for Budget Template'!D2</f>
        <v>Working</v>
      </c>
      <c r="E2" s="41" t="str">
        <f>'Data Pull for Budget Template'!E2</f>
        <v>Final</v>
      </c>
      <c r="F2" s="41" t="str">
        <f>'Data Pull for Budget Template'!F2</f>
        <v>Final</v>
      </c>
      <c r="G2" s="41" t="str">
        <f>'Data Pull for Budget Template'!G2</f>
        <v>Working</v>
      </c>
      <c r="H2" s="41">
        <f>'Data Pull for Budget Template'!H2</f>
        <v>0</v>
      </c>
      <c r="I2" s="41">
        <f>'Data Pull for Budget Template'!I2</f>
        <v>0</v>
      </c>
    </row>
    <row r="3" spans="1:10" s="42" customFormat="1" ht="14.25" customHeight="1">
      <c r="A3" s="41" t="str">
        <f>'Data Pull for Budget Template'!A3</f>
        <v>_COENG</v>
      </c>
      <c r="B3" s="41" t="str">
        <f>'Data Pull for Budget Template'!B3</f>
        <v>Actual</v>
      </c>
      <c r="C3" s="41" t="str">
        <f>'Data Pull for Budget Template'!C3</f>
        <v>Actual</v>
      </c>
      <c r="D3" s="41" t="str">
        <f>'Data Pull for Budget Template'!D3</f>
        <v>Operating Budget</v>
      </c>
      <c r="E3" s="41" t="str">
        <f>'Data Pull for Budget Template'!E3</f>
        <v>Actual</v>
      </c>
      <c r="F3" s="41" t="str">
        <f>'Data Pull for Budget Template'!F3</f>
        <v>Actual</v>
      </c>
      <c r="G3" s="41" t="str">
        <f>'Data Pull for Budget Template'!G3</f>
        <v>Operating Budget</v>
      </c>
      <c r="H3" s="41">
        <f>'Data Pull for Budget Template'!H3</f>
        <v>0</v>
      </c>
      <c r="I3" s="41">
        <f>'Data Pull for Budget Template'!I3</f>
        <v>0</v>
      </c>
    </row>
    <row r="4" spans="1:10" s="43" customFormat="1" ht="28.5" customHeight="1">
      <c r="A4" s="41">
        <f>'Data Pull for Budget Template'!A4</f>
        <v>0</v>
      </c>
      <c r="B4" s="41" t="str">
        <f>'Data Pull for Budget Template'!B4</f>
        <v>Current Funds Excluding C&amp;G</v>
      </c>
      <c r="C4" s="41" t="str">
        <f>'Data Pull for Budget Template'!C4</f>
        <v>Current Funds Excluding C&amp;G</v>
      </c>
      <c r="D4" s="41" t="str">
        <f>'Data Pull for Budget Template'!D4</f>
        <v>Current Funds Excluding C&amp;G</v>
      </c>
      <c r="E4" s="41" t="str">
        <f>'Data Pull for Budget Template'!E4</f>
        <v>Unrestricted Funds</v>
      </c>
      <c r="F4" s="41" t="str">
        <f>'Data Pull for Budget Template'!F4</f>
        <v>Unrestricted Funds</v>
      </c>
      <c r="G4" s="41" t="str">
        <f>'Data Pull for Budget Template'!G4</f>
        <v>Unrestricted Funds</v>
      </c>
      <c r="H4" s="41" t="str">
        <f>'Data Pull for Budget Template'!H4</f>
        <v>FY22 Campus Support</v>
      </c>
      <c r="I4" s="41" t="str">
        <f>'Data Pull for Budget Template'!I4</f>
        <v>FY23 Campus Support</v>
      </c>
    </row>
    <row r="5" spans="1:10" s="44" customFormat="1" ht="14.25" customHeight="1">
      <c r="A5" s="41" t="str">
        <f>'Data Pull for Budget Template'!A5</f>
        <v>(Dollars in thousands, current funds, excluding C&amp;G)</v>
      </c>
      <c r="B5" s="41" t="str">
        <f>'Data Pull for Budget Template'!B5</f>
        <v>2018-19</v>
      </c>
      <c r="C5" s="41" t="str">
        <f>'Data Pull for Budget Template'!C5</f>
        <v>2019-20</v>
      </c>
      <c r="D5" s="41" t="str">
        <f>'Data Pull for Budget Template'!D5</f>
        <v>2020-21</v>
      </c>
      <c r="E5" s="41" t="str">
        <f>'Data Pull for Budget Template'!E5</f>
        <v>2018-19</v>
      </c>
      <c r="F5" s="41" t="str">
        <f>'Data Pull for Budget Template'!F5</f>
        <v>2019-20</v>
      </c>
      <c r="G5" s="41" t="str">
        <f>'Data Pull for Budget Template'!G5</f>
        <v>2020-21</v>
      </c>
      <c r="H5" s="41">
        <f>'Data Pull for Budget Template'!H5</f>
        <v>0</v>
      </c>
      <c r="I5" s="41">
        <f>'Data Pull for Budget Template'!I5</f>
        <v>0</v>
      </c>
      <c r="J5" s="41">
        <f>'Data Pull for Budget Template'!J5</f>
        <v>0</v>
      </c>
    </row>
    <row r="6" spans="1:10" customFormat="1" ht="14.25" customHeight="1">
      <c r="A6" s="41" t="str">
        <f>TRIM('Data Pull for Budget Template'!A6)</f>
        <v>State Support</v>
      </c>
      <c r="B6" s="41">
        <f>'Data Pull for Budget Template'!B6</f>
        <v>0</v>
      </c>
      <c r="C6" s="41">
        <f>'Data Pull for Budget Template'!C6</f>
        <v>0</v>
      </c>
      <c r="D6" s="41">
        <f>'Data Pull for Budget Template'!D6</f>
        <v>0</v>
      </c>
      <c r="E6" s="41">
        <f>'Data Pull for Budget Template'!E6</f>
        <v>0</v>
      </c>
      <c r="F6" s="41">
        <f>'Data Pull for Budget Template'!F6</f>
        <v>0</v>
      </c>
      <c r="G6" s="41">
        <f>'Data Pull for Budget Template'!G6</f>
        <v>0</v>
      </c>
      <c r="H6" s="41">
        <f>'Data Pull for Budget Template'!H6</f>
        <v>0</v>
      </c>
      <c r="I6" s="41">
        <f>'Data Pull for Budget Template'!I6</f>
        <v>0</v>
      </c>
      <c r="J6" s="41">
        <f>'Data Pull for Budget Template'!J6</f>
        <v>0</v>
      </c>
    </row>
    <row r="7" spans="1:10" customFormat="1" ht="14.25" customHeight="1">
      <c r="A7" s="41" t="str">
        <f>TRIM('Data Pull for Budget Template'!A7)</f>
        <v>Net Tuition and Fees</v>
      </c>
      <c r="B7" s="41">
        <f>'Data Pull for Budget Template'!B7</f>
        <v>12784.89359</v>
      </c>
      <c r="C7" s="41">
        <f>'Data Pull for Budget Template'!C7</f>
        <v>16990.155549999999</v>
      </c>
      <c r="D7" s="41">
        <f>'Data Pull for Budget Template'!D7</f>
        <v>14075.650619999999</v>
      </c>
      <c r="E7" s="41">
        <f>'Data Pull for Budget Template'!E7</f>
        <v>12716.99509</v>
      </c>
      <c r="F7" s="41">
        <f>'Data Pull for Budget Template'!F7</f>
        <v>16938.412049999999</v>
      </c>
      <c r="G7" s="41">
        <f>'Data Pull for Budget Template'!G7</f>
        <v>13956.20912</v>
      </c>
      <c r="H7" s="41">
        <f>'Data Pull for Budget Template'!H7</f>
        <v>0</v>
      </c>
      <c r="I7" s="41">
        <f>'Data Pull for Budget Template'!I7</f>
        <v>0</v>
      </c>
      <c r="J7" s="41">
        <f>'Data Pull for Budget Template'!J7</f>
        <v>0</v>
      </c>
    </row>
    <row r="8" spans="1:10" customFormat="1" ht="14.25" customHeight="1">
      <c r="A8" s="41" t="str">
        <f>TRIM('Data Pull for Budget Template'!A8)</f>
        <v>Contracts &amp; Grants</v>
      </c>
      <c r="B8" s="41">
        <f>'Data Pull for Budget Template'!B8</f>
        <v>0</v>
      </c>
      <c r="C8" s="41">
        <f>'Data Pull for Budget Template'!C8</f>
        <v>0</v>
      </c>
      <c r="D8" s="41">
        <f>'Data Pull for Budget Template'!D8</f>
        <v>0</v>
      </c>
      <c r="E8" s="41">
        <f>'Data Pull for Budget Template'!E8</f>
        <v>0</v>
      </c>
      <c r="F8" s="41">
        <f>'Data Pull for Budget Template'!F8</f>
        <v>0</v>
      </c>
      <c r="G8" s="41">
        <f>'Data Pull for Budget Template'!G8</f>
        <v>0</v>
      </c>
      <c r="H8" s="41">
        <f>'Data Pull for Budget Template'!H8</f>
        <v>0</v>
      </c>
      <c r="I8" s="41">
        <f>'Data Pull for Budget Template'!I8</f>
        <v>0</v>
      </c>
      <c r="J8" s="41">
        <f>'Data Pull for Budget Template'!J8</f>
        <v>0</v>
      </c>
    </row>
    <row r="9" spans="1:10" customFormat="1" ht="14.25" customHeight="1">
      <c r="A9" s="41" t="str">
        <f>TRIM('Data Pull for Budget Template'!A9)</f>
        <v>Private Gifts for Current Use</v>
      </c>
      <c r="B9" s="41">
        <f>'Data Pull for Budget Template'!B9</f>
        <v>48629.125420000004</v>
      </c>
      <c r="C9" s="41">
        <f>'Data Pull for Budget Template'!C9</f>
        <v>36124.9611</v>
      </c>
      <c r="D9" s="41">
        <f>'Data Pull for Budget Template'!D9</f>
        <v>35045.880622011522</v>
      </c>
      <c r="E9" s="41">
        <f>'Data Pull for Budget Template'!E9</f>
        <v>0</v>
      </c>
      <c r="F9" s="41">
        <f>'Data Pull for Budget Template'!F9</f>
        <v>0</v>
      </c>
      <c r="G9" s="41">
        <f>'Data Pull for Budget Template'!G9</f>
        <v>343.99</v>
      </c>
      <c r="H9" s="41">
        <f>'Data Pull for Budget Template'!H9</f>
        <v>0</v>
      </c>
      <c r="I9" s="41">
        <f>'Data Pull for Budget Template'!I9</f>
        <v>0</v>
      </c>
      <c r="J9" s="41">
        <f>'Data Pull for Budget Template'!J9</f>
        <v>0</v>
      </c>
    </row>
    <row r="10" spans="1:10" customFormat="1" ht="14.25" customHeight="1">
      <c r="A10" s="41" t="str">
        <f>TRIM('Data Pull for Budget Template'!A10)</f>
        <v>Investment Income</v>
      </c>
      <c r="B10" s="41">
        <f>'Data Pull for Budget Template'!B10</f>
        <v>-15.953280000000001</v>
      </c>
      <c r="C10" s="41">
        <f>'Data Pull for Budget Template'!C10</f>
        <v>-18.326499999999999</v>
      </c>
      <c r="D10" s="41">
        <f>'Data Pull for Budget Template'!D10</f>
        <v>0</v>
      </c>
      <c r="E10" s="41">
        <f>'Data Pull for Budget Template'!E10</f>
        <v>-2.6662800000000009</v>
      </c>
      <c r="F10" s="41">
        <f>'Data Pull for Budget Template'!F10</f>
        <v>-2.0814499999999989</v>
      </c>
      <c r="G10" s="41">
        <f>'Data Pull for Budget Template'!G10</f>
        <v>0</v>
      </c>
      <c r="H10" s="41">
        <f>'Data Pull for Budget Template'!H10</f>
        <v>0</v>
      </c>
      <c r="I10" s="41">
        <f>'Data Pull for Budget Template'!I10</f>
        <v>0</v>
      </c>
      <c r="J10" s="41">
        <f>'Data Pull for Budget Template'!J10</f>
        <v>0</v>
      </c>
    </row>
    <row r="11" spans="1:10" customFormat="1" ht="14.25" customHeight="1">
      <c r="A11" s="41" t="str">
        <f>TRIM('Data Pull for Budget Template'!A11)</f>
        <v>Sales and Services</v>
      </c>
      <c r="B11" s="41">
        <f>'Data Pull for Budget Template'!B11</f>
        <v>7035.4359299999996</v>
      </c>
      <c r="C11" s="41">
        <f>'Data Pull for Budget Template'!C11</f>
        <v>6456.3363600000002</v>
      </c>
      <c r="D11" s="41">
        <f>'Data Pull for Budget Template'!D11</f>
        <v>7654.5318366600004</v>
      </c>
      <c r="E11" s="41">
        <f>'Data Pull for Budget Template'!E11</f>
        <v>4322.6756899999991</v>
      </c>
      <c r="F11" s="41">
        <f>'Data Pull for Budget Template'!F11</f>
        <v>4039.6711100000007</v>
      </c>
      <c r="G11" s="41">
        <f>'Data Pull for Budget Template'!G11</f>
        <v>5434.1698099933337</v>
      </c>
      <c r="H11" s="41">
        <f>'Data Pull for Budget Template'!H11</f>
        <v>0</v>
      </c>
      <c r="I11" s="41">
        <f>'Data Pull for Budget Template'!I11</f>
        <v>0</v>
      </c>
      <c r="J11" s="41">
        <f>'Data Pull for Budget Template'!J11</f>
        <v>0</v>
      </c>
    </row>
    <row r="12" spans="1:10" customFormat="1" ht="14.25" customHeight="1">
      <c r="A12" s="41" t="str">
        <f>TRIM('Data Pull for Budget Template'!A12)</f>
        <v>Nonoperating Revenue</v>
      </c>
      <c r="B12" s="41">
        <f>'Data Pull for Budget Template'!B12</f>
        <v>2.54</v>
      </c>
      <c r="C12" s="41">
        <f>'Data Pull for Budget Template'!C12</f>
        <v>2.7</v>
      </c>
      <c r="D12" s="41">
        <f>'Data Pull for Budget Template'!D12</f>
        <v>0.30193001999999997</v>
      </c>
      <c r="E12" s="41">
        <f>'Data Pull for Budget Template'!E12</f>
        <v>2.54</v>
      </c>
      <c r="F12" s="41">
        <f>'Data Pull for Budget Template'!F12</f>
        <v>2.7</v>
      </c>
      <c r="G12" s="41">
        <f>'Data Pull for Budget Template'!G12</f>
        <v>0</v>
      </c>
      <c r="H12" s="41">
        <f>'Data Pull for Budget Template'!H12</f>
        <v>0</v>
      </c>
      <c r="I12" s="41">
        <f>'Data Pull for Budget Template'!I12</f>
        <v>0</v>
      </c>
      <c r="J12" s="41">
        <f>'Data Pull for Budget Template'!J12</f>
        <v>0</v>
      </c>
    </row>
    <row r="13" spans="1:10" s="3" customFormat="1" ht="14.25" customHeight="1">
      <c r="A13" s="41" t="str">
        <f>TRIM('Data Pull for Budget Template'!A13)</f>
        <v>Adjustment: Revenue - Plan</v>
      </c>
      <c r="B13" s="41">
        <f>'Data Pull for Budget Template'!B13</f>
        <v>0</v>
      </c>
      <c r="C13" s="41">
        <f>'Data Pull for Budget Template'!C13</f>
        <v>0</v>
      </c>
      <c r="D13" s="41">
        <f>'Data Pull for Budget Template'!D13</f>
        <v>0</v>
      </c>
      <c r="E13" s="41">
        <f>'Data Pull for Budget Template'!E13</f>
        <v>0</v>
      </c>
      <c r="F13" s="41">
        <f>'Data Pull for Budget Template'!F13</f>
        <v>0</v>
      </c>
      <c r="G13" s="41">
        <f>'Data Pull for Budget Template'!G13</f>
        <v>0</v>
      </c>
      <c r="H13" s="41">
        <f>'Data Pull for Budget Template'!H13</f>
        <v>0</v>
      </c>
      <c r="I13" s="41">
        <f>'Data Pull for Budget Template'!I13</f>
        <v>0</v>
      </c>
      <c r="J13" s="41">
        <f>'Data Pull for Budget Template'!J13</f>
        <v>0</v>
      </c>
    </row>
    <row r="14" spans="1:10" customFormat="1" ht="14.25" customHeight="1">
      <c r="A14" s="41" t="str">
        <f>TRIM('Data Pull for Budget Template'!A14)</f>
        <v>Total Revenue</v>
      </c>
      <c r="B14" s="41">
        <f>'Data Pull for Budget Template'!B14</f>
        <v>68436.041660000003</v>
      </c>
      <c r="C14" s="41">
        <f>'Data Pull for Budget Template'!C14</f>
        <v>59555.826509999999</v>
      </c>
      <c r="D14" s="41">
        <f>'Data Pull for Budget Template'!D14</f>
        <v>56776.365008691522</v>
      </c>
      <c r="E14" s="41">
        <f>'Data Pull for Budget Template'!E14</f>
        <v>17039.5445</v>
      </c>
      <c r="F14" s="41">
        <f>'Data Pull for Budget Template'!F14</f>
        <v>20978.701710000001</v>
      </c>
      <c r="G14" s="41">
        <f>'Data Pull for Budget Template'!G14</f>
        <v>19734.368929993332</v>
      </c>
      <c r="H14" s="41">
        <f>'Data Pull for Budget Template'!H14</f>
        <v>0</v>
      </c>
      <c r="I14" s="41">
        <f>'Data Pull for Budget Template'!I14</f>
        <v>0</v>
      </c>
      <c r="J14" s="41">
        <f>'Data Pull for Budget Template'!J14</f>
        <v>0</v>
      </c>
    </row>
    <row r="15" spans="1:10" customFormat="1" ht="14.25" customHeight="1">
      <c r="A15" s="41" t="str">
        <f>TRIM('Data Pull for Budget Template'!A15)</f>
        <v>Other Revenue</v>
      </c>
      <c r="B15" s="41">
        <f>'Data Pull for Budget Template'!B15</f>
        <v>-13.41328</v>
      </c>
      <c r="C15" s="41">
        <f>'Data Pull for Budget Template'!C15</f>
        <v>-15.6265</v>
      </c>
      <c r="D15" s="41">
        <f>'Data Pull for Budget Template'!D15</f>
        <v>0.30193001999999997</v>
      </c>
      <c r="E15" s="41">
        <f>'Data Pull for Budget Template'!E15</f>
        <v>0</v>
      </c>
      <c r="F15" s="41">
        <f>'Data Pull for Budget Template'!F15</f>
        <v>0</v>
      </c>
      <c r="G15" s="41">
        <f>'Data Pull for Budget Template'!G15</f>
        <v>0</v>
      </c>
      <c r="H15" s="41">
        <f>'Data Pull for Budget Template'!H15</f>
        <v>0</v>
      </c>
      <c r="I15" s="41">
        <f>'Data Pull for Budget Template'!I15</f>
        <v>0</v>
      </c>
      <c r="J15" s="41" t="str">
        <f>'Data Pull for Budget Template'!J15</f>
        <v xml:space="preserve"> </v>
      </c>
    </row>
    <row r="16" spans="1:10" customFormat="1" ht="14.25" customHeight="1">
      <c r="A16" s="41" t="str">
        <f>TRIM('Data Pull for Budget Template'!A16)</f>
        <v>General Allocation</v>
      </c>
      <c r="B16" s="41">
        <f>'Data Pull for Budget Template'!B16</f>
        <v>76325.027600000001</v>
      </c>
      <c r="C16" s="41">
        <f>'Data Pull for Budget Template'!C16</f>
        <v>76830.511599999998</v>
      </c>
      <c r="D16" s="41">
        <f>'Data Pull for Budget Template'!D16</f>
        <v>80273.881599999993</v>
      </c>
      <c r="E16" s="41">
        <f>'Data Pull for Budget Template'!E16</f>
        <v>76325.027600000001</v>
      </c>
      <c r="F16" s="41">
        <f>'Data Pull for Budget Template'!F16</f>
        <v>76830.511599999998</v>
      </c>
      <c r="G16" s="41">
        <f>'Data Pull for Budget Template'!G16</f>
        <v>80273.881599999993</v>
      </c>
      <c r="H16" s="41">
        <f>'Data Pull for Budget Template'!H16</f>
        <v>83287.380114999993</v>
      </c>
      <c r="I16" s="41">
        <f>'Data Pull for Budget Template'!I16</f>
        <v>85369.564617874988</v>
      </c>
      <c r="J16" s="41">
        <f>'Data Pull for Budget Template'!J16</f>
        <v>0</v>
      </c>
    </row>
    <row r="17" spans="1:10" customFormat="1" ht="14.25" customHeight="1">
      <c r="A17" s="41" t="str">
        <f>TRIM('Data Pull for Budget Template'!A17)</f>
        <v>Campus Commitments</v>
      </c>
      <c r="B17" s="41">
        <f>'Data Pull for Budget Template'!B17</f>
        <v>15748.372370000001</v>
      </c>
      <c r="C17" s="41">
        <f>'Data Pull for Budget Template'!C17</f>
        <v>21126.8177</v>
      </c>
      <c r="D17" s="41">
        <f>'Data Pull for Budget Template'!D17</f>
        <v>19282.745999999999</v>
      </c>
      <c r="E17" s="41">
        <f>'Data Pull for Budget Template'!E17</f>
        <v>14191.55</v>
      </c>
      <c r="F17" s="41">
        <f>'Data Pull for Budget Template'!F17</f>
        <v>19865.448</v>
      </c>
      <c r="G17" s="41">
        <f>'Data Pull for Budget Template'!G17</f>
        <v>17917.745999999999</v>
      </c>
      <c r="H17" s="41">
        <f>'Data Pull for Budget Template'!H17</f>
        <v>14321.6</v>
      </c>
      <c r="I17" s="41">
        <f>'Data Pull for Budget Template'!I17</f>
        <v>14184.6</v>
      </c>
      <c r="J17" s="41">
        <f>'Data Pull for Budget Template'!J17</f>
        <v>0</v>
      </c>
    </row>
    <row r="18" spans="1:10" customFormat="1" ht="14.25" customHeight="1">
      <c r="A18" s="41" t="str">
        <f>TRIM('Data Pull for Budget Template'!A18)</f>
        <v>Wage &amp; Benefits Support</v>
      </c>
      <c r="B18" s="41">
        <f>'Data Pull for Budget Template'!B18</f>
        <v>1703.42723</v>
      </c>
      <c r="C18" s="41">
        <f>'Data Pull for Budget Template'!C18</f>
        <v>5041.6593300000004</v>
      </c>
      <c r="D18" s="41">
        <f>'Data Pull for Budget Template'!D18</f>
        <v>982.09900000000005</v>
      </c>
      <c r="E18" s="41">
        <f>'Data Pull for Budget Template'!E18</f>
        <v>1703.42723</v>
      </c>
      <c r="F18" s="41">
        <f>'Data Pull for Budget Template'!F18</f>
        <v>5041.6593300000004</v>
      </c>
      <c r="G18" s="41">
        <f>'Data Pull for Budget Template'!G18</f>
        <v>982.09900000000005</v>
      </c>
      <c r="H18" s="41">
        <f>'Data Pull for Budget Template'!H18</f>
        <v>490</v>
      </c>
      <c r="I18" s="41">
        <f>'Data Pull for Budget Template'!I18</f>
        <v>490</v>
      </c>
      <c r="J18" s="41">
        <f>'Data Pull for Budget Template'!J18</f>
        <v>0</v>
      </c>
    </row>
    <row r="19" spans="1:10" customFormat="1" ht="14.25" customHeight="1">
      <c r="A19" s="41" t="str">
        <f>TRIM('Data Pull for Budget Template'!A19)</f>
        <v>Ctrl Assessments/Withdrawals</v>
      </c>
      <c r="B19" s="41">
        <f>'Data Pull for Budget Template'!B19</f>
        <v>-211.37505999999999</v>
      </c>
      <c r="C19" s="41">
        <f>'Data Pull for Budget Template'!C19</f>
        <v>-2454.7831900000001</v>
      </c>
      <c r="D19" s="41">
        <f>'Data Pull for Budget Template'!D19</f>
        <v>-4560.6189999999997</v>
      </c>
      <c r="E19" s="41">
        <f>'Data Pull for Budget Template'!E19</f>
        <v>-211.37505999999999</v>
      </c>
      <c r="F19" s="41">
        <f>'Data Pull for Budget Template'!F19</f>
        <v>-2454.7831900000001</v>
      </c>
      <c r="G19" s="41">
        <f>'Data Pull for Budget Template'!G19</f>
        <v>-4560.6189999999997</v>
      </c>
      <c r="H19" s="41">
        <f>'Data Pull for Budget Template'!H19</f>
        <v>-4561.78</v>
      </c>
      <c r="I19" s="41">
        <f>'Data Pull for Budget Template'!I19</f>
        <v>-4567.55</v>
      </c>
      <c r="J19" s="41">
        <f>'Data Pull for Budget Template'!J19</f>
        <v>0</v>
      </c>
    </row>
    <row r="20" spans="1:10" customFormat="1" ht="14.25" customHeight="1">
      <c r="A20" s="41" t="str">
        <f>TRIM('Data Pull for Budget Template'!A20)</f>
        <v>Fund Exchanges &amp; Other</v>
      </c>
      <c r="B20" s="41">
        <f>'Data Pull for Budget Template'!B20</f>
        <v>0</v>
      </c>
      <c r="C20" s="41">
        <f>'Data Pull for Budget Template'!C20</f>
        <v>0</v>
      </c>
      <c r="D20" s="41">
        <f>'Data Pull for Budget Template'!D20</f>
        <v>0</v>
      </c>
      <c r="E20" s="41">
        <f>'Data Pull for Budget Template'!E20</f>
        <v>0</v>
      </c>
      <c r="F20" s="41">
        <f>'Data Pull for Budget Template'!F20</f>
        <v>0</v>
      </c>
      <c r="G20" s="41">
        <f>'Data Pull for Budget Template'!G20</f>
        <v>0</v>
      </c>
      <c r="H20" s="41">
        <f>'Data Pull for Budget Template'!H20</f>
        <v>0</v>
      </c>
      <c r="I20" s="41">
        <f>'Data Pull for Budget Template'!I20</f>
        <v>0</v>
      </c>
      <c r="J20" s="41">
        <f>'Data Pull for Budget Template'!J20</f>
        <v>0</v>
      </c>
    </row>
    <row r="21" spans="1:10" ht="14.25" customHeight="1">
      <c r="A21" s="41" t="str">
        <f>TRIM('Data Pull for Budget Template'!A21)</f>
        <v>Campus Support - Plan</v>
      </c>
      <c r="B21" s="41">
        <f>'Data Pull for Budget Template'!B21</f>
        <v>0</v>
      </c>
      <c r="C21" s="41">
        <f>'Data Pull for Budget Template'!C21</f>
        <v>0</v>
      </c>
      <c r="D21" s="41">
        <f>'Data Pull for Budget Template'!D21</f>
        <v>0</v>
      </c>
      <c r="E21" s="41">
        <f>'Data Pull for Budget Template'!E21</f>
        <v>0</v>
      </c>
      <c r="F21" s="41">
        <f>'Data Pull for Budget Template'!F21</f>
        <v>0</v>
      </c>
      <c r="G21" s="41">
        <f>'Data Pull for Budget Template'!G21</f>
        <v>0</v>
      </c>
      <c r="H21" s="41">
        <f>'Data Pull for Budget Template'!H21</f>
        <v>0</v>
      </c>
      <c r="I21" s="41">
        <f>'Data Pull for Budget Template'!I21</f>
        <v>0</v>
      </c>
      <c r="J21" s="41">
        <f>'Data Pull for Budget Template'!J21</f>
        <v>0</v>
      </c>
    </row>
    <row r="22" spans="1:10" ht="14.25" customHeight="1">
      <c r="A22" s="41" t="str">
        <f>TRIM('Data Pull for Budget Template'!A22)</f>
        <v>Transfers Offset - Campus - Plan</v>
      </c>
      <c r="B22" s="41">
        <f>'Data Pull for Budget Template'!B22</f>
        <v>0</v>
      </c>
      <c r="C22" s="41">
        <f>'Data Pull for Budget Template'!C22</f>
        <v>0</v>
      </c>
      <c r="D22" s="41">
        <f>'Data Pull for Budget Template'!D22</f>
        <v>0</v>
      </c>
      <c r="E22" s="41">
        <f>'Data Pull for Budget Template'!E22</f>
        <v>0</v>
      </c>
      <c r="F22" s="41">
        <f>'Data Pull for Budget Template'!F22</f>
        <v>0</v>
      </c>
      <c r="G22" s="41">
        <f>'Data Pull for Budget Template'!G22</f>
        <v>0</v>
      </c>
      <c r="H22" s="41">
        <f>'Data Pull for Budget Template'!H22</f>
        <v>0</v>
      </c>
      <c r="I22" s="41">
        <f>'Data Pull for Budget Template'!I22</f>
        <v>0</v>
      </c>
      <c r="J22" s="41">
        <f>'Data Pull for Budget Template'!J22</f>
        <v>0</v>
      </c>
    </row>
    <row r="23" spans="1:10" customFormat="1" ht="14.25" customHeight="1">
      <c r="A23" s="41" t="str">
        <f>TRIM('Data Pull for Budget Template'!A23)</f>
        <v>Campus Support</v>
      </c>
      <c r="B23" s="41">
        <f>'Data Pull for Budget Template'!B23</f>
        <v>93565.452139999994</v>
      </c>
      <c r="C23" s="41">
        <f>'Data Pull for Budget Template'!C23</f>
        <v>100544.20543999999</v>
      </c>
      <c r="D23" s="41">
        <f>'Data Pull for Budget Template'!D23</f>
        <v>95978.107599999988</v>
      </c>
      <c r="E23" s="41">
        <f>'Data Pull for Budget Template'!E23</f>
        <v>92008.62977</v>
      </c>
      <c r="F23" s="41">
        <f>'Data Pull for Budget Template'!F23</f>
        <v>99282.835739999995</v>
      </c>
      <c r="G23" s="41">
        <f>'Data Pull for Budget Template'!G23</f>
        <v>94613.107599999988</v>
      </c>
      <c r="H23" s="41">
        <f>'Data Pull for Budget Template'!H23</f>
        <v>93537.200115</v>
      </c>
      <c r="I23" s="41">
        <f>'Data Pull for Budget Template'!I23</f>
        <v>95476.614617874991</v>
      </c>
      <c r="J23" s="41">
        <f>'Data Pull for Budget Template'!J23</f>
        <v>0</v>
      </c>
    </row>
    <row r="24" spans="1:10" s="6" customFormat="1" ht="14.25" customHeight="1">
      <c r="A24" s="41" t="str">
        <f>TRIM('Data Pull for Budget Template'!A24)</f>
        <v>External Transfers</v>
      </c>
      <c r="B24" s="41">
        <f>'Data Pull for Budget Template'!B24</f>
        <v>6033.8823999999995</v>
      </c>
      <c r="C24" s="41">
        <f>'Data Pull for Budget Template'!C24</f>
        <v>8213.9217599999993</v>
      </c>
      <c r="D24" s="41">
        <f>'Data Pull for Budget Template'!D24</f>
        <v>7066.4917533333328</v>
      </c>
      <c r="E24" s="41">
        <f>'Data Pull for Budget Template'!E24</f>
        <v>470.94641999999999</v>
      </c>
      <c r="F24" s="41">
        <f>'Data Pull for Budget Template'!F24</f>
        <v>522.00297999999998</v>
      </c>
      <c r="G24" s="41">
        <f>'Data Pull for Budget Template'!G24</f>
        <v>581.4</v>
      </c>
      <c r="H24" s="41">
        <f>'Data Pull for Budget Template'!H24</f>
        <v>0</v>
      </c>
      <c r="I24" s="41">
        <f>'Data Pull for Budget Template'!I24</f>
        <v>0</v>
      </c>
      <c r="J24" s="41">
        <f>'Data Pull for Budget Template'!J24</f>
        <v>0</v>
      </c>
    </row>
    <row r="25" spans="1:10" ht="14.25" customHeight="1">
      <c r="A25" s="41" t="str">
        <f>TRIM('Data Pull for Budget Template'!A25)</f>
        <v>73110 - Summer Session/UNEX Rev Share</v>
      </c>
      <c r="B25" s="41">
        <f>'Data Pull for Budget Template'!B25</f>
        <v>3219.4735000000001</v>
      </c>
      <c r="C25" s="41">
        <f>'Data Pull for Budget Template'!C25</f>
        <v>3896.183</v>
      </c>
      <c r="D25" s="41">
        <f>'Data Pull for Budget Template'!D25</f>
        <v>2874.59375</v>
      </c>
      <c r="E25" s="41">
        <f>'Data Pull for Budget Template'!E25</f>
        <v>3219.4735000000001</v>
      </c>
      <c r="F25" s="41">
        <f>'Data Pull for Budget Template'!F25</f>
        <v>3896.183</v>
      </c>
      <c r="G25" s="41">
        <f>'Data Pull for Budget Template'!G25</f>
        <v>2874.59375</v>
      </c>
      <c r="H25" s="41">
        <f>'Data Pull for Budget Template'!H25</f>
        <v>0</v>
      </c>
      <c r="I25" s="41">
        <f>'Data Pull for Budget Template'!I25</f>
        <v>0</v>
      </c>
      <c r="J25" s="41">
        <f>'Data Pull for Budget Template'!J25</f>
        <v>0</v>
      </c>
    </row>
    <row r="26" spans="1:10" ht="14.25" customHeight="1">
      <c r="A26" s="41" t="str">
        <f>TRIM('Data Pull for Budget Template'!A26)</f>
        <v>73120 - Academic/Research Awards</v>
      </c>
      <c r="B26" s="41">
        <f>'Data Pull for Budget Template'!B26</f>
        <v>270.41535999999996</v>
      </c>
      <c r="C26" s="41">
        <f>'Data Pull for Budget Template'!C26</f>
        <v>264.2</v>
      </c>
      <c r="D26" s="41">
        <f>'Data Pull for Budget Template'!D26</f>
        <v>175.78</v>
      </c>
      <c r="E26" s="41">
        <f>'Data Pull for Budget Template'!E26</f>
        <v>9.4499999999999993</v>
      </c>
      <c r="F26" s="41">
        <f>'Data Pull for Budget Template'!F26</f>
        <v>9.6999999999999993</v>
      </c>
      <c r="G26" s="41">
        <f>'Data Pull for Budget Template'!G26</f>
        <v>11.58</v>
      </c>
      <c r="H26" s="41">
        <f>'Data Pull for Budget Template'!H26</f>
        <v>0</v>
      </c>
      <c r="I26" s="41">
        <f>'Data Pull for Budget Template'!I26</f>
        <v>0</v>
      </c>
      <c r="J26" s="41">
        <f>'Data Pull for Budget Template'!J26</f>
        <v>0</v>
      </c>
    </row>
    <row r="27" spans="1:10" ht="14.25" customHeight="1">
      <c r="A27" s="41" t="str">
        <f>TRIM('Data Pull for Budget Template'!A27)</f>
        <v>73130 - Personnel Awards &amp; Training</v>
      </c>
      <c r="B27" s="41">
        <f>'Data Pull for Budget Template'!B27</f>
        <v>108.68</v>
      </c>
      <c r="C27" s="41">
        <f>'Data Pull for Budget Template'!C27</f>
        <v>90.870999999999995</v>
      </c>
      <c r="D27" s="41">
        <f>'Data Pull for Budget Template'!D27</f>
        <v>133.85916666666665</v>
      </c>
      <c r="E27" s="41">
        <f>'Data Pull for Budget Template'!E27</f>
        <v>108.68</v>
      </c>
      <c r="F27" s="41">
        <f>'Data Pull for Budget Template'!F27</f>
        <v>90.870999999999995</v>
      </c>
      <c r="G27" s="41">
        <f>'Data Pull for Budget Template'!G27</f>
        <v>133.85916666666665</v>
      </c>
      <c r="H27" s="41">
        <f>'Data Pull for Budget Template'!H27</f>
        <v>0</v>
      </c>
      <c r="I27" s="41">
        <f>'Data Pull for Budget Template'!I27</f>
        <v>0</v>
      </c>
      <c r="J27" s="41">
        <f>'Data Pull for Budget Template'!J27</f>
        <v>0</v>
      </c>
    </row>
    <row r="28" spans="1:10" ht="14.25" customHeight="1">
      <c r="A28" s="41" t="str">
        <f>TRIM('Data Pull for Budget Template'!A28)</f>
        <v>73140 - Work-study Funding</v>
      </c>
      <c r="B28" s="41">
        <f>'Data Pull for Budget Template'!B28</f>
        <v>118.93042</v>
      </c>
      <c r="C28" s="41">
        <f>'Data Pull for Budget Template'!C28</f>
        <v>77.552639999999997</v>
      </c>
      <c r="D28" s="41">
        <f>'Data Pull for Budget Template'!D28</f>
        <v>60.285936666666665</v>
      </c>
      <c r="E28" s="41">
        <f>'Data Pull for Budget Template'!E28</f>
        <v>118.93042</v>
      </c>
      <c r="F28" s="41">
        <f>'Data Pull for Budget Template'!F28</f>
        <v>77.552639999999997</v>
      </c>
      <c r="G28" s="41">
        <f>'Data Pull for Budget Template'!G28</f>
        <v>60.285936666666665</v>
      </c>
      <c r="H28" s="41">
        <f>'Data Pull for Budget Template'!H28</f>
        <v>0</v>
      </c>
      <c r="I28" s="41">
        <f>'Data Pull for Budget Template'!I28</f>
        <v>0</v>
      </c>
      <c r="J28" s="41">
        <f>'Data Pull for Budget Template'!J28</f>
        <v>0</v>
      </c>
    </row>
    <row r="29" spans="1:10" customFormat="1" ht="14.25" customHeight="1">
      <c r="A29" s="41" t="str">
        <f>TRIM('Data Pull for Budget Template'!A29)</f>
        <v>73150 - Gift Fee Distribution</v>
      </c>
      <c r="B29" s="41">
        <f>'Data Pull for Budget Template'!B29</f>
        <v>2979.2319699999998</v>
      </c>
      <c r="C29" s="41">
        <f>'Data Pull for Budget Template'!C29</f>
        <v>2266.9663600000003</v>
      </c>
      <c r="D29" s="41">
        <f>'Data Pull for Budget Template'!D29</f>
        <v>1174.00495</v>
      </c>
      <c r="E29" s="41">
        <f>'Data Pull for Budget Template'!E29</f>
        <v>90.337999999999994</v>
      </c>
      <c r="F29" s="41">
        <f>'Data Pull for Budget Template'!F29</f>
        <v>107.434</v>
      </c>
      <c r="G29" s="41">
        <f>'Data Pull for Budget Template'!G29</f>
        <v>101.658</v>
      </c>
      <c r="H29" s="41">
        <f>'Data Pull for Budget Template'!H29</f>
        <v>0</v>
      </c>
      <c r="I29" s="41">
        <f>'Data Pull for Budget Template'!I29</f>
        <v>0</v>
      </c>
      <c r="J29" s="41">
        <f>'Data Pull for Budget Template'!J29</f>
        <v>0</v>
      </c>
    </row>
    <row r="30" spans="1:10" customFormat="1" ht="14.25" customHeight="1">
      <c r="A30" s="41" t="str">
        <f>TRIM('Data Pull for Budget Template'!A30)</f>
        <v>Campuswide Distributions</v>
      </c>
      <c r="B30" s="41">
        <f>'Data Pull for Budget Template'!B30</f>
        <v>6696.7312499999998</v>
      </c>
      <c r="C30" s="41">
        <f>'Data Pull for Budget Template'!C30</f>
        <v>6595.7730000000001</v>
      </c>
      <c r="D30" s="41">
        <f>'Data Pull for Budget Template'!D30</f>
        <v>4418.5238033333326</v>
      </c>
      <c r="E30" s="41">
        <f>'Data Pull for Budget Template'!E30</f>
        <v>3546.87192</v>
      </c>
      <c r="F30" s="41">
        <f>'Data Pull for Budget Template'!F30</f>
        <v>4181.74064</v>
      </c>
      <c r="G30" s="41">
        <f>'Data Pull for Budget Template'!G30</f>
        <v>3181.9768533333331</v>
      </c>
      <c r="H30" s="41">
        <f>'Data Pull for Budget Template'!H30</f>
        <v>0</v>
      </c>
      <c r="I30" s="41">
        <f>'Data Pull for Budget Template'!I30</f>
        <v>0</v>
      </c>
      <c r="J30" s="41">
        <f>'Data Pull for Budget Template'!J30</f>
        <v>0</v>
      </c>
    </row>
    <row r="31" spans="1:10" customFormat="1" ht="14.25" customHeight="1">
      <c r="A31" s="41" t="str">
        <f>TRIM('Data Pull for Budget Template'!A31)</f>
        <v>Inter-Divisional Support</v>
      </c>
      <c r="B31" s="41">
        <f>'Data Pull for Budget Template'!B31</f>
        <v>7599.0189399999999</v>
      </c>
      <c r="C31" s="41">
        <f>'Data Pull for Budget Template'!C31</f>
        <v>8415.0004800000006</v>
      </c>
      <c r="D31" s="41">
        <f>'Data Pull for Budget Template'!D31</f>
        <v>11238.706643333335</v>
      </c>
      <c r="E31" s="41">
        <f>'Data Pull for Budget Template'!E31</f>
        <v>5964.5192800000004</v>
      </c>
      <c r="F31" s="41">
        <f>'Data Pull for Budget Template'!F31</f>
        <v>6012.3335099999995</v>
      </c>
      <c r="G31" s="41">
        <f>'Data Pull for Budget Template'!G31</f>
        <v>4023.609026666667</v>
      </c>
      <c r="H31" s="41">
        <f>'Data Pull for Budget Template'!H31</f>
        <v>0</v>
      </c>
      <c r="I31" s="41">
        <f>'Data Pull for Budget Template'!I31</f>
        <v>0</v>
      </c>
      <c r="J31" s="41">
        <f>'Data Pull for Budget Template'!J31</f>
        <v>0</v>
      </c>
    </row>
    <row r="32" spans="1:10" customFormat="1" ht="14.25" customHeight="1">
      <c r="A32" s="41" t="str">
        <f>TRIM('Data Pull for Budget Template'!A32)</f>
        <v>To/From Other Divisions</v>
      </c>
      <c r="B32" s="41">
        <f>'Data Pull for Budget Template'!B32</f>
        <v>14295.750189999999</v>
      </c>
      <c r="C32" s="41">
        <f>'Data Pull for Budget Template'!C32</f>
        <v>15010.77348</v>
      </c>
      <c r="D32" s="41">
        <f>'Data Pull for Budget Template'!D32</f>
        <v>15657.230446666665</v>
      </c>
      <c r="E32" s="41">
        <f>'Data Pull for Budget Template'!E32</f>
        <v>9511.3912</v>
      </c>
      <c r="F32" s="41">
        <f>'Data Pull for Budget Template'!F32</f>
        <v>10194.07415</v>
      </c>
      <c r="G32" s="41">
        <f>'Data Pull for Budget Template'!G32</f>
        <v>7205.5858799999996</v>
      </c>
      <c r="H32" s="41">
        <f>'Data Pull for Budget Template'!H32</f>
        <v>0</v>
      </c>
      <c r="I32" s="41">
        <f>'Data Pull for Budget Template'!I32</f>
        <v>0</v>
      </c>
      <c r="J32" s="41">
        <f>'Data Pull for Budget Template'!J32</f>
        <v>0</v>
      </c>
    </row>
    <row r="33" spans="1:10" ht="14.25" customHeight="1">
      <c r="A33" s="41" t="str">
        <f>TRIM('Data Pull for Budget Template'!A33)</f>
        <v>Internal DIVISION Transfers</v>
      </c>
      <c r="B33" s="41">
        <f>'Data Pull for Budget Template'!B33</f>
        <v>-79.074999999999122</v>
      </c>
      <c r="C33" s="41">
        <f>'Data Pull for Budget Template'!C33</f>
        <v>-101.63124999999999</v>
      </c>
      <c r="D33" s="41">
        <f>'Data Pull for Budget Template'!D33</f>
        <v>174.29499916666722</v>
      </c>
      <c r="E33" s="41">
        <f>'Data Pull for Budget Template'!E33</f>
        <v>5.8250000000008439</v>
      </c>
      <c r="F33" s="41">
        <f>'Data Pull for Budget Template'!F33</f>
        <v>0</v>
      </c>
      <c r="G33" s="41">
        <f>'Data Pull for Budget Template'!G33</f>
        <v>-1649.3171108333329</v>
      </c>
      <c r="H33" s="41">
        <f>'Data Pull for Budget Template'!H33</f>
        <v>0</v>
      </c>
      <c r="I33" s="41">
        <f>'Data Pull for Budget Template'!I33</f>
        <v>0</v>
      </c>
      <c r="J33" s="41">
        <f>'Data Pull for Budget Template'!J33</f>
        <v>0</v>
      </c>
    </row>
    <row r="34" spans="1:10" ht="14.25" customHeight="1">
      <c r="A34" s="41" t="str">
        <f>TRIM('Data Pull for Budget Template'!A34)</f>
        <v>Internal DEPARTMENT Transfers</v>
      </c>
      <c r="B34" s="41">
        <f>'Data Pull for Budget Template'!B34</f>
        <v>2.8920799999990066</v>
      </c>
      <c r="C34" s="41">
        <f>'Data Pull for Budget Template'!C34</f>
        <v>676.78899000000399</v>
      </c>
      <c r="D34" s="41">
        <f>'Data Pull for Budget Template'!D34</f>
        <v>0</v>
      </c>
      <c r="E34" s="41">
        <f>'Data Pull for Budget Template'!E34</f>
        <v>0</v>
      </c>
      <c r="F34" s="41">
        <f>'Data Pull for Budget Template'!F34</f>
        <v>-75.5327499999987</v>
      </c>
      <c r="G34" s="41">
        <f>'Data Pull for Budget Template'!G34</f>
        <v>-51.202469999999771</v>
      </c>
      <c r="H34" s="41">
        <f>'Data Pull for Budget Template'!H34</f>
        <v>0</v>
      </c>
      <c r="I34" s="41">
        <f>'Data Pull for Budget Template'!I34</f>
        <v>0</v>
      </c>
      <c r="J34" s="41">
        <f>'Data Pull for Budget Template'!J34</f>
        <v>0</v>
      </c>
    </row>
    <row r="35" spans="1:10" s="3" customFormat="1" ht="14.25" customHeight="1">
      <c r="A35" s="41" t="str">
        <f>TRIM('Data Pull for Budget Template'!A35)</f>
        <v>Operating Transfers - Plan</v>
      </c>
      <c r="B35" s="41">
        <f>'Data Pull for Budget Template'!B35</f>
        <v>0</v>
      </c>
      <c r="C35" s="41">
        <f>'Data Pull for Budget Template'!C35</f>
        <v>0</v>
      </c>
      <c r="D35" s="41">
        <f>'Data Pull for Budget Template'!D35</f>
        <v>0</v>
      </c>
      <c r="E35" s="41">
        <f>'Data Pull for Budget Template'!E35</f>
        <v>0</v>
      </c>
      <c r="F35" s="41">
        <f>'Data Pull for Budget Template'!F35</f>
        <v>0</v>
      </c>
      <c r="G35" s="41">
        <f>'Data Pull for Budget Template'!G35</f>
        <v>0</v>
      </c>
      <c r="H35" s="41">
        <f>'Data Pull for Budget Template'!H35</f>
        <v>0</v>
      </c>
      <c r="I35" s="41">
        <f>'Data Pull for Budget Template'!I35</f>
        <v>0</v>
      </c>
      <c r="J35" s="41">
        <f>'Data Pull for Budget Template'!J35</f>
        <v>0</v>
      </c>
    </row>
    <row r="36" spans="1:10" s="11" customFormat="1" ht="14.25" customHeight="1">
      <c r="A36" s="41" t="str">
        <f>TRIM('Data Pull for Budget Template'!A36)</f>
        <v>Adjustment: Operating Transfer - Plan</v>
      </c>
      <c r="B36" s="41">
        <f>'Data Pull for Budget Template'!B36</f>
        <v>0</v>
      </c>
      <c r="C36" s="41">
        <f>'Data Pull for Budget Template'!C36</f>
        <v>0</v>
      </c>
      <c r="D36" s="41">
        <f>'Data Pull for Budget Template'!D36</f>
        <v>0</v>
      </c>
      <c r="E36" s="41">
        <f>'Data Pull for Budget Template'!E36</f>
        <v>0</v>
      </c>
      <c r="F36" s="41">
        <f>'Data Pull for Budget Template'!F36</f>
        <v>0</v>
      </c>
      <c r="G36" s="41">
        <f>'Data Pull for Budget Template'!G36</f>
        <v>0</v>
      </c>
      <c r="H36" s="41">
        <f>'Data Pull for Budget Template'!H36</f>
        <v>0</v>
      </c>
      <c r="I36" s="41">
        <f>'Data Pull for Budget Template'!I36</f>
        <v>0</v>
      </c>
      <c r="J36" s="41">
        <f>'Data Pull for Budget Template'!J36</f>
        <v>0</v>
      </c>
    </row>
    <row r="37" spans="1:10" ht="14.25" customHeight="1">
      <c r="A37" s="41" t="str">
        <f>TRIM('Data Pull for Budget Template'!A37)</f>
        <v>Operating Transfers</v>
      </c>
      <c r="B37" s="41">
        <f>'Data Pull for Budget Template'!B37</f>
        <v>113818.90181</v>
      </c>
      <c r="C37" s="41">
        <f>'Data Pull for Budget Template'!C37</f>
        <v>124344.05841999999</v>
      </c>
      <c r="D37" s="41">
        <f>'Data Pull for Budget Template'!D37</f>
        <v>118876.12479916666</v>
      </c>
      <c r="E37" s="41">
        <f>'Data Pull for Budget Template'!E37</f>
        <v>101996.79239</v>
      </c>
      <c r="F37" s="41">
        <f>'Data Pull for Budget Template'!F37</f>
        <v>109923.38012</v>
      </c>
      <c r="G37" s="41">
        <f>'Data Pull for Budget Template'!G37</f>
        <v>100699.57389916666</v>
      </c>
      <c r="H37" s="41">
        <f>'Data Pull for Budget Template'!H37</f>
        <v>0</v>
      </c>
      <c r="I37" s="41">
        <f>'Data Pull for Budget Template'!I37</f>
        <v>0</v>
      </c>
      <c r="J37" s="41">
        <f>'Data Pull for Budget Template'!J37</f>
        <v>0</v>
      </c>
    </row>
    <row r="38" spans="1:10" ht="14.25" customHeight="1">
      <c r="A38" s="41" t="str">
        <f>TRIM('Data Pull for Budget Template'!A38)</f>
        <v>Other Transfers</v>
      </c>
      <c r="B38" s="41">
        <f>'Data Pull for Budget Template'!B38</f>
        <v>20253.449669999998</v>
      </c>
      <c r="C38" s="41">
        <f>'Data Pull for Budget Template'!C38</f>
        <v>23799.852980000003</v>
      </c>
      <c r="D38" s="41">
        <f>'Data Pull for Budget Template'!D38</f>
        <v>22898.017199166665</v>
      </c>
      <c r="E38" s="41">
        <f>'Data Pull for Budget Template'!E38</f>
        <v>0</v>
      </c>
      <c r="F38" s="41">
        <f>'Data Pull for Budget Template'!F38</f>
        <v>0</v>
      </c>
      <c r="G38" s="41">
        <f>'Data Pull for Budget Template'!G38</f>
        <v>0</v>
      </c>
      <c r="H38" s="41">
        <f>'Data Pull for Budget Template'!H38</f>
        <v>0</v>
      </c>
      <c r="I38" s="41">
        <f>'Data Pull for Budget Template'!I38</f>
        <v>0</v>
      </c>
      <c r="J38" s="41">
        <f>'Data Pull for Budget Template'!J38</f>
        <v>0</v>
      </c>
    </row>
    <row r="39" spans="1:10" s="7" customFormat="1" ht="14.25" customHeight="1">
      <c r="A39" s="41" t="str">
        <f>TRIM('Data Pull for Budget Template'!A39)</f>
        <v>Total Revenue &amp; Transfers</v>
      </c>
      <c r="B39" s="41">
        <f>'Data Pull for Budget Template'!B39</f>
        <v>182254.94347</v>
      </c>
      <c r="C39" s="41">
        <f>'Data Pull for Budget Template'!C39</f>
        <v>183899.88493</v>
      </c>
      <c r="D39" s="41">
        <f>'Data Pull for Budget Template'!D39</f>
        <v>175652.48980785816</v>
      </c>
      <c r="E39" s="41">
        <f>'Data Pull for Budget Template'!E39</f>
        <v>119036.33689000001</v>
      </c>
      <c r="F39" s="41">
        <f>'Data Pull for Budget Template'!F39</f>
        <v>130902.08183000001</v>
      </c>
      <c r="G39" s="41">
        <f>'Data Pull for Budget Template'!G39</f>
        <v>120433.94282915999</v>
      </c>
      <c r="H39" s="41">
        <f>'Data Pull for Budget Template'!H39</f>
        <v>0</v>
      </c>
      <c r="I39" s="41">
        <f>'Data Pull for Budget Template'!I39</f>
        <v>0</v>
      </c>
      <c r="J39" s="41">
        <f>'Data Pull for Budget Template'!J39</f>
        <v>0</v>
      </c>
    </row>
    <row r="40" spans="1:10" ht="14.25" customHeight="1">
      <c r="A40" s="41" t="str">
        <f>TRIM('Data Pull for Budget Template'!A40)</f>
        <v>Academic Salaries &amp; Wages</v>
      </c>
      <c r="B40" s="41">
        <f>'Data Pull for Budget Template'!B40</f>
        <v>59123.177080000009</v>
      </c>
      <c r="C40" s="41">
        <f>'Data Pull for Budget Template'!C40</f>
        <v>64892.784390000008</v>
      </c>
      <c r="D40" s="41">
        <f>'Data Pull for Budget Template'!D40</f>
        <v>58297.488127619559</v>
      </c>
      <c r="E40" s="41">
        <f>'Data Pull for Budget Template'!E40</f>
        <v>50880.821269999993</v>
      </c>
      <c r="F40" s="41">
        <f>'Data Pull for Budget Template'!F40</f>
        <v>55226.365990000006</v>
      </c>
      <c r="G40" s="41">
        <f>'Data Pull for Budget Template'!G40</f>
        <v>50966.774866822736</v>
      </c>
      <c r="H40" s="41">
        <f>'Data Pull for Budget Template'!H40</f>
        <v>0</v>
      </c>
      <c r="I40" s="41">
        <f>'Data Pull for Budget Template'!I40</f>
        <v>0</v>
      </c>
      <c r="J40" s="41">
        <f>'Data Pull for Budget Template'!J40</f>
        <v>0</v>
      </c>
    </row>
    <row r="41" spans="1:10" ht="14.25" customHeight="1">
      <c r="A41" s="41" t="str">
        <f>TRIM('Data Pull for Budget Template'!A41)</f>
        <v>Staff Salaries &amp; Wages</v>
      </c>
      <c r="B41" s="41">
        <f>'Data Pull for Budget Template'!B41</f>
        <v>28629.204289999998</v>
      </c>
      <c r="C41" s="41">
        <f>'Data Pull for Budget Template'!C41</f>
        <v>30914.846580000001</v>
      </c>
      <c r="D41" s="41">
        <f>'Data Pull for Budget Template'!D41</f>
        <v>28550.178637418918</v>
      </c>
      <c r="E41" s="41">
        <f>'Data Pull for Budget Template'!E41</f>
        <v>17374.221689999998</v>
      </c>
      <c r="F41" s="41">
        <f>'Data Pull for Budget Template'!F41</f>
        <v>19910.712309999999</v>
      </c>
      <c r="G41" s="41">
        <f>'Data Pull for Budget Template'!G41</f>
        <v>18550.567261239521</v>
      </c>
      <c r="H41" s="41">
        <f>'Data Pull for Budget Template'!H41</f>
        <v>0</v>
      </c>
      <c r="I41" s="41">
        <f>'Data Pull for Budget Template'!I41</f>
        <v>0</v>
      </c>
      <c r="J41" s="41">
        <f>'Data Pull for Budget Template'!J41</f>
        <v>0</v>
      </c>
    </row>
    <row r="42" spans="1:10" s="3" customFormat="1" ht="14.25" customHeight="1">
      <c r="A42" s="41" t="str">
        <f>TRIM('Data Pull for Budget Template'!A42)</f>
        <v>Salaries &amp; Wages</v>
      </c>
      <c r="B42" s="41">
        <f>'Data Pull for Budget Template'!B42</f>
        <v>87752.381370000003</v>
      </c>
      <c r="C42" s="41">
        <f>'Data Pull for Budget Template'!C42</f>
        <v>95807.630969999998</v>
      </c>
      <c r="D42" s="41">
        <f>'Data Pull for Budget Template'!D42</f>
        <v>86847.666765038477</v>
      </c>
      <c r="E42" s="41">
        <f>'Data Pull for Budget Template'!E42</f>
        <v>68255.042959999992</v>
      </c>
      <c r="F42" s="41">
        <f>'Data Pull for Budget Template'!F42</f>
        <v>75137.078299999994</v>
      </c>
      <c r="G42" s="41">
        <f>'Data Pull for Budget Template'!G42</f>
        <v>69517.342128062242</v>
      </c>
      <c r="H42" s="41">
        <f>'Data Pull for Budget Template'!H42</f>
        <v>0</v>
      </c>
      <c r="I42" s="41">
        <f>'Data Pull for Budget Template'!I42</f>
        <v>0</v>
      </c>
      <c r="J42" s="41">
        <f>'Data Pull for Budget Template'!J42</f>
        <v>0</v>
      </c>
    </row>
    <row r="43" spans="1:10" ht="14.25" customHeight="1">
      <c r="A43" s="41" t="str">
        <f>TRIM('Data Pull for Budget Template'!A43)</f>
        <v>(HR Mitigations)</v>
      </c>
      <c r="B43" s="41">
        <f>'Data Pull for Budget Template'!B43</f>
        <v>0</v>
      </c>
      <c r="C43" s="41">
        <f>'Data Pull for Budget Template'!C43</f>
        <v>0</v>
      </c>
      <c r="D43" s="41">
        <f>'Data Pull for Budget Template'!D43</f>
        <v>0</v>
      </c>
      <c r="E43" s="41">
        <f>'Data Pull for Budget Template'!E43</f>
        <v>0</v>
      </c>
      <c r="F43" s="41">
        <f>'Data Pull for Budget Template'!F43</f>
        <v>0</v>
      </c>
      <c r="G43" s="41">
        <f>'Data Pull for Budget Template'!G43</f>
        <v>0</v>
      </c>
      <c r="H43" s="41">
        <f>'Data Pull for Budget Template'!H43</f>
        <v>0</v>
      </c>
      <c r="I43" s="41">
        <f>'Data Pull for Budget Template'!I43</f>
        <v>0</v>
      </c>
      <c r="J43" s="41">
        <f>'Data Pull for Budget Template'!J43</f>
        <v>0</v>
      </c>
    </row>
    <row r="44" spans="1:10" ht="14.25" customHeight="1">
      <c r="A44" s="41" t="str">
        <f>TRIM('Data Pull for Budget Template'!A44)</f>
        <v>Employee Benefits</v>
      </c>
      <c r="B44" s="41">
        <f>'Data Pull for Budget Template'!B44</f>
        <v>29079.575679999998</v>
      </c>
      <c r="C44" s="41">
        <f>'Data Pull for Budget Template'!C44</f>
        <v>31323.604950000008</v>
      </c>
      <c r="D44" s="41">
        <f>'Data Pull for Budget Template'!D44</f>
        <v>29377.874546359679</v>
      </c>
      <c r="E44" s="41">
        <f>'Data Pull for Budget Template'!E44</f>
        <v>23166.60932</v>
      </c>
      <c r="F44" s="41">
        <f>'Data Pull for Budget Template'!F44</f>
        <v>25386.281810000004</v>
      </c>
      <c r="G44" s="41">
        <f>'Data Pull for Budget Template'!G44</f>
        <v>23757.985954316398</v>
      </c>
      <c r="H44" s="41">
        <f>'Data Pull for Budget Template'!H44</f>
        <v>0</v>
      </c>
      <c r="I44" s="41">
        <f>'Data Pull for Budget Template'!I44</f>
        <v>0</v>
      </c>
      <c r="J44" s="41">
        <f>'Data Pull for Budget Template'!J44</f>
        <v>0</v>
      </c>
    </row>
    <row r="45" spans="1:10" ht="14.25" customHeight="1">
      <c r="A45" s="41" t="str">
        <f>TRIM('Data Pull for Budget Template'!A45)</f>
        <v>Adjustment: Compensation - Plan</v>
      </c>
      <c r="B45" s="41">
        <f>'Data Pull for Budget Template'!B45</f>
        <v>0</v>
      </c>
      <c r="C45" s="41">
        <f>'Data Pull for Budget Template'!C45</f>
        <v>0</v>
      </c>
      <c r="D45" s="41">
        <f>'Data Pull for Budget Template'!D45</f>
        <v>0</v>
      </c>
      <c r="E45" s="41">
        <f>'Data Pull for Budget Template'!E45</f>
        <v>0</v>
      </c>
      <c r="F45" s="41">
        <f>'Data Pull for Budget Template'!F45</f>
        <v>0</v>
      </c>
      <c r="G45" s="41">
        <f>'Data Pull for Budget Template'!G45</f>
        <v>0</v>
      </c>
      <c r="H45" s="41">
        <f>'Data Pull for Budget Template'!H45</f>
        <v>0</v>
      </c>
      <c r="I45" s="41">
        <f>'Data Pull for Budget Template'!I45</f>
        <v>0</v>
      </c>
      <c r="J45" s="41">
        <f>'Data Pull for Budget Template'!J45</f>
        <v>0</v>
      </c>
    </row>
    <row r="46" spans="1:10" s="3" customFormat="1" ht="14.25" customHeight="1">
      <c r="A46" s="41" t="str">
        <f>TRIM('Data Pull for Budget Template'!A46)</f>
        <v>Total Compensation</v>
      </c>
      <c r="B46" s="41">
        <f>'Data Pull for Budget Template'!B46</f>
        <v>116831.95705000001</v>
      </c>
      <c r="C46" s="41">
        <f>'Data Pull for Budget Template'!C46</f>
        <v>127131.23592000002</v>
      </c>
      <c r="D46" s="41">
        <f>'Data Pull for Budget Template'!D46</f>
        <v>116225.54131139816</v>
      </c>
      <c r="E46" s="41">
        <f>'Data Pull for Budget Template'!E46</f>
        <v>91421.652279999995</v>
      </c>
      <c r="F46" s="41">
        <f>'Data Pull for Budget Template'!F46</f>
        <v>100523.36010999999</v>
      </c>
      <c r="G46" s="41">
        <f>'Data Pull for Budget Template'!G46</f>
        <v>93275.328082378663</v>
      </c>
      <c r="H46" s="41">
        <f>'Data Pull for Budget Template'!H46</f>
        <v>0</v>
      </c>
      <c r="I46" s="41">
        <f>'Data Pull for Budget Template'!I46</f>
        <v>0</v>
      </c>
      <c r="J46" s="41">
        <f>'Data Pull for Budget Template'!J46</f>
        <v>0</v>
      </c>
    </row>
    <row r="47" spans="1:10" s="3" customFormat="1" ht="14.25" customHeight="1">
      <c r="A47" s="41" t="str">
        <f>TRIM('Data Pull for Budget Template'!A47)</f>
        <v>Supplies, Materials and Equipment</v>
      </c>
      <c r="B47" s="41">
        <f>'Data Pull for Budget Template'!B47</f>
        <v>8943.0040700000009</v>
      </c>
      <c r="C47" s="41">
        <f>'Data Pull for Budget Template'!C47</f>
        <v>9306.9796400000014</v>
      </c>
      <c r="D47" s="41">
        <f>'Data Pull for Budget Template'!D47</f>
        <v>9849.0274216681682</v>
      </c>
      <c r="E47" s="41">
        <f>'Data Pull for Budget Template'!E47</f>
        <v>2724.2529599999998</v>
      </c>
      <c r="F47" s="41">
        <f>'Data Pull for Budget Template'!F47</f>
        <v>2868.7845000000002</v>
      </c>
      <c r="G47" s="41">
        <f>'Data Pull for Budget Template'!G47</f>
        <v>2784.6512083333346</v>
      </c>
      <c r="H47" s="41">
        <f>'Data Pull for Budget Template'!H47</f>
        <v>0</v>
      </c>
      <c r="I47" s="41">
        <f>'Data Pull for Budget Template'!I47</f>
        <v>0</v>
      </c>
      <c r="J47" s="41">
        <f>'Data Pull for Budget Template'!J47</f>
        <v>0</v>
      </c>
    </row>
    <row r="48" spans="1:10" ht="14.25" customHeight="1">
      <c r="A48" s="41" t="str">
        <f>TRIM('Data Pull for Budget Template'!A48)</f>
        <v>Scholarships and Fellowships</v>
      </c>
      <c r="B48" s="41">
        <f>'Data Pull for Budget Template'!B48</f>
        <v>17931.788420000001</v>
      </c>
      <c r="C48" s="41">
        <f>'Data Pull for Budget Template'!C48</f>
        <v>24592.922930000001</v>
      </c>
      <c r="D48" s="41">
        <f>'Data Pull for Budget Template'!D48</f>
        <v>25955.665478134961</v>
      </c>
      <c r="E48" s="41">
        <f>'Data Pull for Budget Template'!E48</f>
        <v>10447.8004</v>
      </c>
      <c r="F48" s="41">
        <f>'Data Pull for Budget Template'!F48</f>
        <v>15909.145410000001</v>
      </c>
      <c r="G48" s="41">
        <f>'Data Pull for Budget Template'!G48</f>
        <v>15429.958986670001</v>
      </c>
      <c r="H48" s="41">
        <f>'Data Pull for Budget Template'!H48</f>
        <v>0</v>
      </c>
      <c r="I48" s="41">
        <f>'Data Pull for Budget Template'!I48</f>
        <v>0</v>
      </c>
      <c r="J48" s="41">
        <f>'Data Pull for Budget Template'!J48</f>
        <v>0</v>
      </c>
    </row>
    <row r="49" spans="1:10" ht="14.25" customHeight="1">
      <c r="A49" s="41" t="str">
        <f>TRIM('Data Pull for Budget Template'!A49)</f>
        <v>Impairment of Cap Assets</v>
      </c>
      <c r="B49" s="41">
        <f>'Data Pull for Budget Template'!B49</f>
        <v>0</v>
      </c>
      <c r="C49" s="41">
        <f>'Data Pull for Budget Template'!C49</f>
        <v>0</v>
      </c>
      <c r="D49" s="41">
        <f>'Data Pull for Budget Template'!D49</f>
        <v>0</v>
      </c>
      <c r="E49" s="41">
        <f>'Data Pull for Budget Template'!E49</f>
        <v>0</v>
      </c>
      <c r="F49" s="41">
        <f>'Data Pull for Budget Template'!F49</f>
        <v>0</v>
      </c>
      <c r="G49" s="41">
        <f>'Data Pull for Budget Template'!G49</f>
        <v>0</v>
      </c>
      <c r="H49" s="41">
        <f>'Data Pull for Budget Template'!H49</f>
        <v>0</v>
      </c>
      <c r="I49" s="41">
        <f>'Data Pull for Budget Template'!I49</f>
        <v>0</v>
      </c>
      <c r="J49" s="41">
        <f>'Data Pull for Budget Template'!J49</f>
        <v>0</v>
      </c>
    </row>
    <row r="50" spans="1:10" ht="14.25" customHeight="1">
      <c r="A50" s="41" t="str">
        <f>TRIM('Data Pull for Budget Template'!A50)</f>
        <v>Interest and Financing Expense</v>
      </c>
      <c r="B50" s="41">
        <f>'Data Pull for Budget Template'!B50</f>
        <v>22.662080000000003</v>
      </c>
      <c r="C50" s="41">
        <f>'Data Pull for Budget Template'!C50</f>
        <v>15.331299999999999</v>
      </c>
      <c r="D50" s="41">
        <f>'Data Pull for Budget Template'!D50</f>
        <v>1.3067200000000005</v>
      </c>
      <c r="E50" s="41">
        <f>'Data Pull for Budget Template'!E50</f>
        <v>16.182590000000001</v>
      </c>
      <c r="F50" s="41">
        <f>'Data Pull for Budget Template'!F50</f>
        <v>11.813619999999998</v>
      </c>
      <c r="G50" s="41">
        <f>'Data Pull for Budget Template'!G50</f>
        <v>2.1484500000000004</v>
      </c>
      <c r="H50" s="41">
        <f>'Data Pull for Budget Template'!H50</f>
        <v>0</v>
      </c>
      <c r="I50" s="41">
        <f>'Data Pull for Budget Template'!I50</f>
        <v>0</v>
      </c>
      <c r="J50" s="41">
        <f>'Data Pull for Budget Template'!J50</f>
        <v>0</v>
      </c>
    </row>
    <row r="51" spans="1:10" ht="14.25" customHeight="1">
      <c r="A51" s="41" t="str">
        <f>TRIM('Data Pull for Budget Template'!A51)</f>
        <v>Indirect Cost Recovery</v>
      </c>
      <c r="B51" s="41">
        <f>'Data Pull for Budget Template'!B51</f>
        <v>1.1299999999999999E-3</v>
      </c>
      <c r="C51" s="41">
        <f>'Data Pull for Budget Template'!C51</f>
        <v>20.942739999999997</v>
      </c>
      <c r="D51" s="41">
        <f>'Data Pull for Budget Template'!D51</f>
        <v>0</v>
      </c>
      <c r="E51" s="41">
        <f>'Data Pull for Budget Template'!E51</f>
        <v>1.1299999999999999E-3</v>
      </c>
      <c r="F51" s="41">
        <f>'Data Pull for Budget Template'!F51</f>
        <v>0</v>
      </c>
      <c r="G51" s="41">
        <f>'Data Pull for Budget Template'!G51</f>
        <v>0</v>
      </c>
      <c r="H51" s="41">
        <f>'Data Pull for Budget Template'!H51</f>
        <v>0</v>
      </c>
      <c r="I51" s="41">
        <f>'Data Pull for Budget Template'!I51</f>
        <v>0</v>
      </c>
      <c r="J51" s="41">
        <f>'Data Pull for Budget Template'!J51</f>
        <v>0</v>
      </c>
    </row>
    <row r="52" spans="1:10" ht="14.25" customHeight="1">
      <c r="A52" s="41" t="str">
        <f>TRIM('Data Pull for Budget Template'!A52)</f>
        <v>Recharge Income</v>
      </c>
      <c r="B52" s="41">
        <f>'Data Pull for Budget Template'!B52</f>
        <v>-5618.2229399999997</v>
      </c>
      <c r="C52" s="41">
        <f>'Data Pull for Budget Template'!C52</f>
        <v>-4540.6517100000001</v>
      </c>
      <c r="D52" s="41">
        <f>'Data Pull for Budget Template'!D52</f>
        <v>-5691.0425933333327</v>
      </c>
      <c r="E52" s="41">
        <f>'Data Pull for Budget Template'!E52</f>
        <v>-130.52099999999999</v>
      </c>
      <c r="F52" s="41">
        <f>'Data Pull for Budget Template'!F52</f>
        <v>-90.530020000000007</v>
      </c>
      <c r="G52" s="41">
        <f>'Data Pull for Budget Template'!G52</f>
        <v>-89.160496666666674</v>
      </c>
      <c r="H52" s="41">
        <f>'Data Pull for Budget Template'!H52</f>
        <v>0</v>
      </c>
      <c r="I52" s="41">
        <f>'Data Pull for Budget Template'!I52</f>
        <v>0</v>
      </c>
      <c r="J52" s="41">
        <f>'Data Pull for Budget Template'!J52</f>
        <v>0</v>
      </c>
    </row>
    <row r="53" spans="1:10" ht="14.25" customHeight="1">
      <c r="A53" s="41" t="str">
        <f>TRIM('Data Pull for Budget Template'!A53)</f>
        <v>Contract and Grants Sub Awards</v>
      </c>
      <c r="B53" s="41">
        <f>'Data Pull for Budget Template'!B53</f>
        <v>420.90153000000004</v>
      </c>
      <c r="C53" s="41">
        <f>'Data Pull for Budget Template'!C53</f>
        <v>423.26731999999993</v>
      </c>
      <c r="D53" s="41">
        <f>'Data Pull for Budget Template'!D53</f>
        <v>50.459859999999999</v>
      </c>
      <c r="E53" s="41">
        <f>'Data Pull for Budget Template'!E53</f>
        <v>9.1550600000000006</v>
      </c>
      <c r="F53" s="41">
        <f>'Data Pull for Budget Template'!F53</f>
        <v>37.802630000000001</v>
      </c>
      <c r="G53" s="41">
        <f>'Data Pull for Budget Template'!G53</f>
        <v>44.765929999999997</v>
      </c>
      <c r="H53" s="41">
        <f>'Data Pull for Budget Template'!H53</f>
        <v>0</v>
      </c>
      <c r="I53" s="41">
        <f>'Data Pull for Budget Template'!I53</f>
        <v>0</v>
      </c>
      <c r="J53" s="41">
        <f>'Data Pull for Budget Template'!J53</f>
        <v>0</v>
      </c>
    </row>
    <row r="54" spans="1:10" ht="14.25" customHeight="1">
      <c r="A54" s="41" t="str">
        <f>TRIM('Data Pull for Budget Template'!A54)</f>
        <v>Services</v>
      </c>
      <c r="B54" s="41">
        <f>'Data Pull for Budget Template'!B54</f>
        <v>6670.5102699999998</v>
      </c>
      <c r="C54" s="41">
        <f>'Data Pull for Budget Template'!C54</f>
        <v>6697.8138799999988</v>
      </c>
      <c r="D54" s="41">
        <f>'Data Pull for Budget Template'!D54</f>
        <v>7829.1647367918731</v>
      </c>
      <c r="E54" s="41">
        <f>'Data Pull for Budget Template'!E54</f>
        <v>2293.5762100000002</v>
      </c>
      <c r="F54" s="41">
        <f>'Data Pull for Budget Template'!F54</f>
        <v>2680.6470399999998</v>
      </c>
      <c r="G54" s="41">
        <f>'Data Pull for Budget Template'!G54</f>
        <v>2419.5679134543338</v>
      </c>
      <c r="H54" s="41">
        <f>'Data Pull for Budget Template'!H54</f>
        <v>0</v>
      </c>
      <c r="I54" s="41">
        <f>'Data Pull for Budget Template'!I54</f>
        <v>0</v>
      </c>
      <c r="J54" s="41">
        <f>'Data Pull for Budget Template'!J54</f>
        <v>0</v>
      </c>
    </row>
    <row r="55" spans="1:10" ht="14.25" customHeight="1">
      <c r="A55" s="41" t="str">
        <f>TRIM('Data Pull for Budget Template'!A55)</f>
        <v>Rents and Utilities</v>
      </c>
      <c r="B55" s="41">
        <f>'Data Pull for Budget Template'!B55</f>
        <v>2065.0138999999999</v>
      </c>
      <c r="C55" s="41">
        <f>'Data Pull for Budget Template'!C55</f>
        <v>3128.0286700000001</v>
      </c>
      <c r="D55" s="41">
        <f>'Data Pull for Budget Template'!D55</f>
        <v>2694.9133133513346</v>
      </c>
      <c r="E55" s="41">
        <f>'Data Pull for Budget Template'!E55</f>
        <v>979.30547999999999</v>
      </c>
      <c r="F55" s="41">
        <f>'Data Pull for Budget Template'!F55</f>
        <v>1959.4947299999999</v>
      </c>
      <c r="G55" s="41">
        <f>'Data Pull for Budget Template'!G55</f>
        <v>1722.6654633503333</v>
      </c>
      <c r="H55" s="41">
        <f>'Data Pull for Budget Template'!H55</f>
        <v>0</v>
      </c>
      <c r="I55" s="41">
        <f>'Data Pull for Budget Template'!I55</f>
        <v>0</v>
      </c>
      <c r="J55" s="41">
        <f>'Data Pull for Budget Template'!J55</f>
        <v>0</v>
      </c>
    </row>
    <row r="56" spans="1:10" ht="14.25" customHeight="1">
      <c r="A56" s="41" t="str">
        <f>TRIM('Data Pull for Budget Template'!A56)</f>
        <v>Travel</v>
      </c>
      <c r="B56" s="41">
        <f>'Data Pull for Budget Template'!B56</f>
        <v>3245.9329299999999</v>
      </c>
      <c r="C56" s="41">
        <f>'Data Pull for Budget Template'!C56</f>
        <v>2478.6054200000003</v>
      </c>
      <c r="D56" s="41">
        <f>'Data Pull for Budget Template'!D56</f>
        <v>2056.005016679168</v>
      </c>
      <c r="E56" s="41">
        <f>'Data Pull for Budget Template'!E56</f>
        <v>880.73047999999994</v>
      </c>
      <c r="F56" s="41">
        <f>'Data Pull for Budget Template'!F56</f>
        <v>768.98286999999993</v>
      </c>
      <c r="G56" s="41">
        <f>'Data Pull for Budget Template'!G56</f>
        <v>366.09950667866667</v>
      </c>
      <c r="H56" s="41">
        <f>'Data Pull for Budget Template'!H56</f>
        <v>0</v>
      </c>
      <c r="I56" s="41">
        <f>'Data Pull for Budget Template'!I56</f>
        <v>0</v>
      </c>
      <c r="J56" s="41">
        <f>'Data Pull for Budget Template'!J56</f>
        <v>0</v>
      </c>
    </row>
    <row r="57" spans="1:10" ht="14.25" customHeight="1">
      <c r="A57" s="41" t="str">
        <f>TRIM('Data Pull for Budget Template'!A57)</f>
        <v>Depreciation</v>
      </c>
      <c r="B57" s="41">
        <f>'Data Pull for Budget Template'!B57</f>
        <v>0</v>
      </c>
      <c r="C57" s="41">
        <f>'Data Pull for Budget Template'!C57</f>
        <v>0</v>
      </c>
      <c r="D57" s="41">
        <f>'Data Pull for Budget Template'!D57</f>
        <v>0</v>
      </c>
      <c r="E57" s="41">
        <f>'Data Pull for Budget Template'!E57</f>
        <v>0</v>
      </c>
      <c r="F57" s="41">
        <f>'Data Pull for Budget Template'!F57</f>
        <v>0</v>
      </c>
      <c r="G57" s="41">
        <f>'Data Pull for Budget Template'!G57</f>
        <v>0</v>
      </c>
      <c r="H57" s="41">
        <f>'Data Pull for Budget Template'!H57</f>
        <v>0</v>
      </c>
      <c r="I57" s="41">
        <f>'Data Pull for Budget Template'!I57</f>
        <v>0</v>
      </c>
      <c r="J57" s="41">
        <f>'Data Pull for Budget Template'!J57</f>
        <v>0</v>
      </c>
    </row>
    <row r="58" spans="1:10" s="3" customFormat="1" ht="14.25" customHeight="1">
      <c r="A58" s="41" t="str">
        <f>TRIM('Data Pull for Budget Template'!A58)</f>
        <v>Miscellaneous Expenses</v>
      </c>
      <c r="B58" s="41">
        <f>'Data Pull for Budget Template'!B58</f>
        <v>6498.0342599999994</v>
      </c>
      <c r="C58" s="41">
        <f>'Data Pull for Budget Template'!C58</f>
        <v>6636.4026599999997</v>
      </c>
      <c r="D58" s="41">
        <f>'Data Pull for Budget Template'!D58</f>
        <v>5738.7678866881706</v>
      </c>
      <c r="E58" s="41">
        <f>'Data Pull for Budget Template'!E58</f>
        <v>2922.9692700000001</v>
      </c>
      <c r="F58" s="41">
        <f>'Data Pull for Budget Template'!F58</f>
        <v>2607.4670300000002</v>
      </c>
      <c r="G58" s="41">
        <f>'Data Pull for Budget Template'!G58</f>
        <v>2227.9579866866666</v>
      </c>
      <c r="H58" s="41">
        <f>'Data Pull for Budget Template'!H58</f>
        <v>0</v>
      </c>
      <c r="I58" s="41">
        <f>'Data Pull for Budget Template'!I58</f>
        <v>0</v>
      </c>
      <c r="J58" s="41">
        <f>'Data Pull for Budget Template'!J58</f>
        <v>0</v>
      </c>
    </row>
    <row r="59" spans="1:10" ht="14.25" customHeight="1">
      <c r="A59" s="41" t="str">
        <f>TRIM('Data Pull for Budget Template'!A59)</f>
        <v>Unallocated</v>
      </c>
      <c r="B59" s="41">
        <f>'Data Pull for Budget Template'!B59</f>
        <v>0</v>
      </c>
      <c r="C59" s="41">
        <f>'Data Pull for Budget Template'!C59</f>
        <v>0</v>
      </c>
      <c r="D59" s="41">
        <f>'Data Pull for Budget Template'!D59</f>
        <v>0</v>
      </c>
      <c r="E59" s="41">
        <f>'Data Pull for Budget Template'!E59</f>
        <v>0</v>
      </c>
      <c r="F59" s="41">
        <f>'Data Pull for Budget Template'!F59</f>
        <v>0</v>
      </c>
      <c r="G59" s="41">
        <f>'Data Pull for Budget Template'!G59</f>
        <v>0</v>
      </c>
      <c r="H59" s="41">
        <f>'Data Pull for Budget Template'!H59</f>
        <v>0</v>
      </c>
      <c r="I59" s="41">
        <f>'Data Pull for Budget Template'!I59</f>
        <v>0</v>
      </c>
      <c r="J59" s="41">
        <f>'Data Pull for Budget Template'!J59</f>
        <v>0</v>
      </c>
    </row>
    <row r="60" spans="1:10" s="11" customFormat="1" ht="14.25" customHeight="1">
      <c r="A60" s="41" t="str">
        <f>TRIM('Data Pull for Budget Template'!A60)</f>
        <v>Other Operating Expenses</v>
      </c>
      <c r="B60" s="41">
        <f>'Data Pull for Budget Template'!B60</f>
        <v>13304.83316</v>
      </c>
      <c r="C60" s="41">
        <f>'Data Pull for Budget Template'!C60</f>
        <v>14859.740280000002</v>
      </c>
      <c r="D60" s="41">
        <f>'Data Pull for Budget Template'!D60</f>
        <v>12679.574940177214</v>
      </c>
      <c r="E60" s="41">
        <f>'Data Pull for Budget Template'!E60</f>
        <v>6971.3992199999993</v>
      </c>
      <c r="F60" s="41">
        <f>'Data Pull for Budget Template'!F60</f>
        <v>7975.6779000000006</v>
      </c>
      <c r="G60" s="41">
        <f>'Data Pull for Budget Template'!G60</f>
        <v>6694.0447535033336</v>
      </c>
      <c r="H60" s="41">
        <f>'Data Pull for Budget Template'!H60</f>
        <v>0</v>
      </c>
      <c r="I60" s="41">
        <f>'Data Pull for Budget Template'!I60</f>
        <v>0</v>
      </c>
      <c r="J60" s="41">
        <f>'Data Pull for Budget Template'!J60</f>
        <v>0</v>
      </c>
    </row>
    <row r="61" spans="1:10" s="11" customFormat="1" ht="14.25" customHeight="1">
      <c r="A61" s="41" t="str">
        <f>TRIM('Data Pull for Budget Template'!A61)</f>
        <v>Adjustment: Total Non Compensation - Plan</v>
      </c>
      <c r="B61" s="41">
        <f>'Data Pull for Budget Template'!B61</f>
        <v>0</v>
      </c>
      <c r="C61" s="41">
        <f>'Data Pull for Budget Template'!C61</f>
        <v>0</v>
      </c>
      <c r="D61" s="41">
        <f>'Data Pull for Budget Template'!D61</f>
        <v>0</v>
      </c>
      <c r="E61" s="41">
        <f>'Data Pull for Budget Template'!E61</f>
        <v>0</v>
      </c>
      <c r="F61" s="41">
        <f>'Data Pull for Budget Template'!F61</f>
        <v>0</v>
      </c>
      <c r="G61" s="41">
        <f>'Data Pull for Budget Template'!G61</f>
        <v>0</v>
      </c>
      <c r="H61" s="41">
        <f>'Data Pull for Budget Template'!H61</f>
        <v>0</v>
      </c>
      <c r="I61" s="41">
        <f>'Data Pull for Budget Template'!I61</f>
        <v>0</v>
      </c>
      <c r="J61" s="41">
        <f>'Data Pull for Budget Template'!J61</f>
        <v>0</v>
      </c>
    </row>
    <row r="62" spans="1:10" ht="14.25" customHeight="1">
      <c r="A62" s="41" t="str">
        <f>TRIM('Data Pull for Budget Template'!A62)</f>
        <v>Total Non Compensation</v>
      </c>
      <c r="B62" s="41">
        <f>'Data Pull for Budget Template'!B62</f>
        <v>40179.625650000009</v>
      </c>
      <c r="C62" s="41">
        <f>'Data Pull for Budget Template'!C62</f>
        <v>48759.642850000011</v>
      </c>
      <c r="D62" s="41">
        <f>'Data Pull for Budget Template'!D62</f>
        <v>48484.267839980341</v>
      </c>
      <c r="E62" s="41">
        <f>'Data Pull for Budget Template'!E62</f>
        <v>20143.452579999997</v>
      </c>
      <c r="F62" s="41">
        <f>'Data Pull for Budget Template'!F62</f>
        <v>26753.607810000001</v>
      </c>
      <c r="G62" s="41">
        <f>'Data Pull for Budget Template'!G62</f>
        <v>24908.654948506668</v>
      </c>
      <c r="H62" s="41">
        <f>'Data Pull for Budget Template'!H62</f>
        <v>0</v>
      </c>
      <c r="I62" s="41">
        <f>'Data Pull for Budget Template'!I62</f>
        <v>0</v>
      </c>
      <c r="J62" s="41">
        <f>'Data Pull for Budget Template'!J62</f>
        <v>0</v>
      </c>
    </row>
    <row r="63" spans="1:10" ht="14.25" customHeight="1">
      <c r="A63" s="41" t="str">
        <f>TRIM('Data Pull for Budget Template'!A63)</f>
        <v>Adjustment: Total Expenses - Plan</v>
      </c>
      <c r="B63" s="41">
        <f>'Data Pull for Budget Template'!B63</f>
        <v>0</v>
      </c>
      <c r="C63" s="41">
        <f>'Data Pull for Budget Template'!C63</f>
        <v>0</v>
      </c>
      <c r="D63" s="41">
        <f>'Data Pull for Budget Template'!D63</f>
        <v>0</v>
      </c>
      <c r="E63" s="41">
        <f>'Data Pull for Budget Template'!E63</f>
        <v>0</v>
      </c>
      <c r="F63" s="41">
        <f>'Data Pull for Budget Template'!F63</f>
        <v>0</v>
      </c>
      <c r="G63" s="41">
        <f>'Data Pull for Budget Template'!G63</f>
        <v>0</v>
      </c>
      <c r="H63" s="41">
        <f>'Data Pull for Budget Template'!H63</f>
        <v>0</v>
      </c>
      <c r="I63" s="41">
        <f>'Data Pull for Budget Template'!I63</f>
        <v>0</v>
      </c>
      <c r="J63" s="41">
        <f>'Data Pull for Budget Template'!J63</f>
        <v>0</v>
      </c>
    </row>
    <row r="64" spans="1:10" ht="14.25" customHeight="1">
      <c r="A64" s="41" t="str">
        <f>TRIM('Data Pull for Budget Template'!A64)</f>
        <v>Total Expenses</v>
      </c>
      <c r="B64" s="41">
        <f>'Data Pull for Budget Template'!B64</f>
        <v>157011.5827</v>
      </c>
      <c r="C64" s="41">
        <f>'Data Pull for Budget Template'!C64</f>
        <v>175890.87877000004</v>
      </c>
      <c r="D64" s="41">
        <f>'Data Pull for Budget Template'!D64</f>
        <v>164709.80915137852</v>
      </c>
      <c r="E64" s="41">
        <f>'Data Pull for Budget Template'!E64</f>
        <v>111565.10485999999</v>
      </c>
      <c r="F64" s="41">
        <f>'Data Pull for Budget Template'!F64</f>
        <v>127276.96792</v>
      </c>
      <c r="G64" s="41">
        <f>'Data Pull for Budget Template'!G64</f>
        <v>118183.98303088533</v>
      </c>
      <c r="H64" s="41">
        <f>'Data Pull for Budget Template'!H64</f>
        <v>0</v>
      </c>
      <c r="I64" s="41">
        <f>'Data Pull for Budget Template'!I64</f>
        <v>0</v>
      </c>
      <c r="J64" s="41">
        <f>'Data Pull for Budget Template'!J64</f>
        <v>0</v>
      </c>
    </row>
    <row r="65" spans="1:10" s="3" customFormat="1" ht="14.25" customHeight="1">
      <c r="A65" s="41" t="str">
        <f>TRIM('Data Pull for Budget Template'!A65)</f>
        <v>Other Expenses</v>
      </c>
      <c r="B65" s="41">
        <f>'Data Pull for Budget Template'!B65</f>
        <v>18923.056100000002</v>
      </c>
      <c r="C65" s="41">
        <f>'Data Pull for Budget Template'!C65</f>
        <v>19400.391990000004</v>
      </c>
      <c r="D65" s="41">
        <f>'Data Pull for Budget Template'!D65</f>
        <v>18370.617533510547</v>
      </c>
      <c r="E65" s="41">
        <f>'Data Pull for Budget Template'!E65</f>
        <v>0</v>
      </c>
      <c r="F65" s="41">
        <f>'Data Pull for Budget Template'!F65</f>
        <v>0</v>
      </c>
      <c r="G65" s="41">
        <f>'Data Pull for Budget Template'!G65</f>
        <v>0</v>
      </c>
      <c r="H65" s="41">
        <f>'Data Pull for Budget Template'!H65</f>
        <v>0</v>
      </c>
      <c r="I65" s="41">
        <f>'Data Pull for Budget Template'!I65</f>
        <v>0</v>
      </c>
      <c r="J65" s="41">
        <f>'Data Pull for Budget Template'!J65</f>
        <v>0</v>
      </c>
    </row>
    <row r="66" spans="1:10" s="12" customFormat="1" ht="14.25" customHeight="1">
      <c r="A66" s="41" t="str">
        <f>TRIM('Data Pull for Budget Template'!A66)</f>
        <v>Net Operating Surplus/(Deficit)</v>
      </c>
      <c r="B66" s="41">
        <f>'Data Pull for Budget Template'!B66</f>
        <v>25243.360769999996</v>
      </c>
      <c r="C66" s="41">
        <f>'Data Pull for Budget Template'!C66</f>
        <v>8009.0061599999681</v>
      </c>
      <c r="D66" s="41">
        <f>'Data Pull for Budget Template'!D66</f>
        <v>10942.680656479679</v>
      </c>
      <c r="E66" s="41">
        <f>'Data Pull for Budget Template'!E66</f>
        <v>7471.232030000001</v>
      </c>
      <c r="F66" s="41">
        <f>'Data Pull for Budget Template'!F66</f>
        <v>3625.1139100000114</v>
      </c>
      <c r="G66" s="41">
        <f>'Data Pull for Budget Template'!G66</f>
        <v>2249.9597982746659</v>
      </c>
      <c r="H66" s="41">
        <f>'Data Pull for Budget Template'!H66</f>
        <v>0</v>
      </c>
      <c r="I66" s="41">
        <f>'Data Pull for Budget Template'!I66</f>
        <v>0</v>
      </c>
      <c r="J66" s="41">
        <f>'Data Pull for Budget Template'!J66</f>
        <v>0</v>
      </c>
    </row>
    <row r="67" spans="1:10" ht="14.25" customHeight="1">
      <c r="A67" s="41" t="str">
        <f>TRIM('Data Pull for Budget Template'!A67)</f>
        <v>From/(To) Regents Endow Pool</v>
      </c>
      <c r="B67" s="41">
        <f>'Data Pull for Budget Template'!B67</f>
        <v>-18.99521</v>
      </c>
      <c r="C67" s="41">
        <f>'Data Pull for Budget Template'!C67</f>
        <v>-2.29976</v>
      </c>
      <c r="D67" s="41">
        <f>'Data Pull for Budget Template'!D67</f>
        <v>-3.52217</v>
      </c>
      <c r="E67" s="41">
        <f>'Data Pull for Budget Template'!E67</f>
        <v>0</v>
      </c>
      <c r="F67" s="41">
        <f>'Data Pull for Budget Template'!F67</f>
        <v>0</v>
      </c>
      <c r="G67" s="41">
        <f>'Data Pull for Budget Template'!G67</f>
        <v>0</v>
      </c>
      <c r="H67" s="41">
        <f>'Data Pull for Budget Template'!H67</f>
        <v>0</v>
      </c>
      <c r="I67" s="41">
        <f>'Data Pull for Budget Template'!I67</f>
        <v>0</v>
      </c>
      <c r="J67" s="41">
        <f>'Data Pull for Budget Template'!J67</f>
        <v>0</v>
      </c>
    </row>
    <row r="68" spans="1:10" ht="14.25" customHeight="1">
      <c r="A68" s="41" t="str">
        <f>TRIM('Data Pull for Budget Template'!A68)</f>
        <v>33100 - Mandatory Debt Svc Pymts</v>
      </c>
      <c r="B68" s="41">
        <f>'Data Pull for Budget Template'!B68</f>
        <v>-776</v>
      </c>
      <c r="C68" s="41">
        <f>'Data Pull for Budget Template'!C68</f>
        <v>-778</v>
      </c>
      <c r="D68" s="41">
        <f>'Data Pull for Budget Template'!D68</f>
        <v>0</v>
      </c>
      <c r="E68" s="41">
        <f>'Data Pull for Budget Template'!E68</f>
        <v>0</v>
      </c>
      <c r="F68" s="41">
        <f>'Data Pull for Budget Template'!F68</f>
        <v>0</v>
      </c>
      <c r="G68" s="41">
        <f>'Data Pull for Budget Template'!G68</f>
        <v>0</v>
      </c>
      <c r="H68" s="41">
        <f>'Data Pull for Budget Template'!H68</f>
        <v>0</v>
      </c>
      <c r="I68" s="41">
        <f>'Data Pull for Budget Template'!I68</f>
        <v>0</v>
      </c>
      <c r="J68" s="41">
        <f>'Data Pull for Budget Template'!J68</f>
        <v>0</v>
      </c>
    </row>
    <row r="69" spans="1:10" ht="14.25" customHeight="1">
      <c r="A69" s="41" t="str">
        <f>TRIM('Data Pull for Budget Template'!A69)</f>
        <v>33100 - (To)/Fr Retire of Indebt - Exter Debt Srvc</v>
      </c>
      <c r="B69" s="41">
        <f>'Data Pull for Budget Template'!B69</f>
        <v>0</v>
      </c>
      <c r="C69" s="41">
        <f>'Data Pull for Budget Template'!C69</f>
        <v>0</v>
      </c>
      <c r="D69" s="41">
        <f>'Data Pull for Budget Template'!D69</f>
        <v>-458.33333333333331</v>
      </c>
      <c r="E69" s="41">
        <f>'Data Pull for Budget Template'!E69</f>
        <v>0</v>
      </c>
      <c r="F69" s="41">
        <f>'Data Pull for Budget Template'!F69</f>
        <v>0</v>
      </c>
      <c r="G69" s="41">
        <f>'Data Pull for Budget Template'!G69</f>
        <v>-458.33333333333331</v>
      </c>
      <c r="H69" s="41">
        <f>'Data Pull for Budget Template'!H69</f>
        <v>0</v>
      </c>
      <c r="I69" s="41">
        <f>'Data Pull for Budget Template'!I69</f>
        <v>0</v>
      </c>
      <c r="J69" s="41">
        <f>'Data Pull for Budget Template'!J69</f>
        <v>0</v>
      </c>
    </row>
    <row r="70" spans="1:10" ht="14.25" customHeight="1">
      <c r="A70" s="41" t="str">
        <f>TRIM('Data Pull for Budget Template'!A70)</f>
        <v>34010 - Capital Outlay</v>
      </c>
      <c r="B70" s="41">
        <f>'Data Pull for Budget Template'!B70</f>
        <v>-5136.8282399999998</v>
      </c>
      <c r="C70" s="41">
        <f>'Data Pull for Budget Template'!C70</f>
        <v>-1960.1195600000001</v>
      </c>
      <c r="D70" s="41">
        <f>'Data Pull for Budget Template'!D70</f>
        <v>0</v>
      </c>
      <c r="E70" s="41">
        <f>'Data Pull for Budget Template'!E70</f>
        <v>-3108.6680000000001</v>
      </c>
      <c r="F70" s="41">
        <f>'Data Pull for Budget Template'!F70</f>
        <v>-786.20749999999998</v>
      </c>
      <c r="G70" s="41">
        <f>'Data Pull for Budget Template'!G70</f>
        <v>0</v>
      </c>
      <c r="H70" s="41">
        <f>'Data Pull for Budget Template'!H70</f>
        <v>0</v>
      </c>
      <c r="I70" s="41">
        <f>'Data Pull for Budget Template'!I70</f>
        <v>0</v>
      </c>
      <c r="J70" s="41">
        <f>'Data Pull for Budget Template'!J70</f>
        <v>0</v>
      </c>
    </row>
    <row r="71" spans="1:10" s="3" customFormat="1" ht="14.25" customHeight="1">
      <c r="A71" s="41" t="str">
        <f>TRIM('Data Pull for Budget Template'!A71)</f>
        <v>34010 - (To)/Fr Unexp Plant Fund - Cap Projects -</v>
      </c>
      <c r="B71" s="41">
        <f>'Data Pull for Budget Template'!B71</f>
        <v>0</v>
      </c>
      <c r="C71" s="41">
        <f>'Data Pull for Budget Template'!C71</f>
        <v>0</v>
      </c>
      <c r="D71" s="41">
        <f>'Data Pull for Budget Template'!D71</f>
        <v>-484.79244</v>
      </c>
      <c r="E71" s="41">
        <f>'Data Pull for Budget Template'!E71</f>
        <v>0</v>
      </c>
      <c r="F71" s="41">
        <f>'Data Pull for Budget Template'!F71</f>
        <v>0</v>
      </c>
      <c r="G71" s="41">
        <f>'Data Pull for Budget Template'!G71</f>
        <v>-39.179569999999998</v>
      </c>
      <c r="H71" s="41">
        <f>'Data Pull for Budget Template'!H71</f>
        <v>0</v>
      </c>
      <c r="I71" s="41">
        <f>'Data Pull for Budget Template'!I71</f>
        <v>0</v>
      </c>
      <c r="J71" s="41">
        <f>'Data Pull for Budget Template'!J71</f>
        <v>0</v>
      </c>
    </row>
    <row r="72" spans="1:10" s="3" customFormat="1" ht="14.25" customHeight="1">
      <c r="A72" s="41" t="str">
        <f>TRIM('Data Pull for Budget Template'!A72)</f>
        <v>34011 - STIP Investment Income</v>
      </c>
      <c r="B72" s="41">
        <f>'Data Pull for Budget Template'!B72</f>
        <v>0</v>
      </c>
      <c r="C72" s="41">
        <f>'Data Pull for Budget Template'!C72</f>
        <v>0</v>
      </c>
      <c r="D72" s="41">
        <f>'Data Pull for Budget Template'!D72</f>
        <v>0</v>
      </c>
      <c r="E72" s="41">
        <f>'Data Pull for Budget Template'!E72</f>
        <v>0</v>
      </c>
      <c r="F72" s="41">
        <f>'Data Pull for Budget Template'!F72</f>
        <v>0</v>
      </c>
      <c r="G72" s="41">
        <f>'Data Pull for Budget Template'!G72</f>
        <v>0</v>
      </c>
      <c r="H72" s="41">
        <f>'Data Pull for Budget Template'!H72</f>
        <v>0</v>
      </c>
      <c r="I72" s="41">
        <f>'Data Pull for Budget Template'!I72</f>
        <v>0</v>
      </c>
      <c r="J72" s="41">
        <f>'Data Pull for Budget Template'!J72</f>
        <v>0</v>
      </c>
    </row>
    <row r="73" spans="1:10" ht="14.25" customHeight="1">
      <c r="A73" s="41" t="str">
        <f>TRIM('Data Pull for Budget Template'!A73)</f>
        <v>34012 - Current Maintenance</v>
      </c>
      <c r="B73" s="41">
        <f>'Data Pull for Budget Template'!B73</f>
        <v>0</v>
      </c>
      <c r="C73" s="41">
        <f>'Data Pull for Budget Template'!C73</f>
        <v>0</v>
      </c>
      <c r="D73" s="41">
        <f>'Data Pull for Budget Template'!D73</f>
        <v>0</v>
      </c>
      <c r="E73" s="41">
        <f>'Data Pull for Budget Template'!E73</f>
        <v>0</v>
      </c>
      <c r="F73" s="41">
        <f>'Data Pull for Budget Template'!F73</f>
        <v>0</v>
      </c>
      <c r="G73" s="41">
        <f>'Data Pull for Budget Template'!G73</f>
        <v>0</v>
      </c>
      <c r="H73" s="41">
        <f>'Data Pull for Budget Template'!H73</f>
        <v>0</v>
      </c>
      <c r="I73" s="41">
        <f>'Data Pull for Budget Template'!I73</f>
        <v>0</v>
      </c>
      <c r="J73" s="41">
        <f>'Data Pull for Budget Template'!J73</f>
        <v>0</v>
      </c>
    </row>
    <row r="74" spans="1:10" ht="14.25" customHeight="1">
      <c r="A74" s="41" t="str">
        <f>TRIM('Data Pull for Budget Template'!A74)</f>
        <v>34013 - Capital Outlay from General Fu</v>
      </c>
      <c r="B74" s="41">
        <f>'Data Pull for Budget Template'!B74</f>
        <v>0</v>
      </c>
      <c r="C74" s="41">
        <f>'Data Pull for Budget Template'!C74</f>
        <v>0</v>
      </c>
      <c r="D74" s="41">
        <f>'Data Pull for Budget Template'!D74</f>
        <v>0</v>
      </c>
      <c r="E74" s="41">
        <f>'Data Pull for Budget Template'!E74</f>
        <v>0</v>
      </c>
      <c r="F74" s="41">
        <f>'Data Pull for Budget Template'!F74</f>
        <v>0</v>
      </c>
      <c r="G74" s="41">
        <f>'Data Pull for Budget Template'!G74</f>
        <v>0</v>
      </c>
      <c r="H74" s="41">
        <f>'Data Pull for Budget Template'!H74</f>
        <v>0</v>
      </c>
      <c r="I74" s="41">
        <f>'Data Pull for Budget Template'!I74</f>
        <v>0</v>
      </c>
      <c r="J74" s="41">
        <f>'Data Pull for Budget Template'!J74</f>
        <v>0</v>
      </c>
    </row>
    <row r="75" spans="1:10" ht="14.25" customHeight="1">
      <c r="A75" s="41" t="str">
        <f>TRIM('Data Pull for Budget Template'!A75)</f>
        <v>34019 - Other (Current/Unexpended Plan</v>
      </c>
      <c r="B75" s="41">
        <f>'Data Pull for Budget Template'!B75</f>
        <v>-200</v>
      </c>
      <c r="C75" s="41">
        <f>'Data Pull for Budget Template'!C75</f>
        <v>-200</v>
      </c>
      <c r="D75" s="41">
        <f>'Data Pull for Budget Template'!D75</f>
        <v>0</v>
      </c>
      <c r="E75" s="41">
        <f>'Data Pull for Budget Template'!E75</f>
        <v>0</v>
      </c>
      <c r="F75" s="41">
        <f>'Data Pull for Budget Template'!F75</f>
        <v>0</v>
      </c>
      <c r="G75" s="41">
        <f>'Data Pull for Budget Template'!G75</f>
        <v>0</v>
      </c>
      <c r="H75" s="41">
        <f>'Data Pull for Budget Template'!H75</f>
        <v>0</v>
      </c>
      <c r="I75" s="41">
        <f>'Data Pull for Budget Template'!I75</f>
        <v>0</v>
      </c>
      <c r="J75" s="41">
        <f>'Data Pull for Budget Template'!J75</f>
        <v>0</v>
      </c>
    </row>
    <row r="76" spans="1:10" ht="14.25" customHeight="1">
      <c r="A76" s="41" t="str">
        <f>TRIM('Data Pull for Budget Template'!A76)</f>
        <v>34020 - Extraordinary Mntnc/Repairs</v>
      </c>
      <c r="B76" s="41">
        <f>'Data Pull for Budget Template'!B76</f>
        <v>0</v>
      </c>
      <c r="C76" s="41">
        <f>'Data Pull for Budget Template'!C76</f>
        <v>0</v>
      </c>
      <c r="D76" s="41">
        <f>'Data Pull for Budget Template'!D76</f>
        <v>0</v>
      </c>
      <c r="E76" s="41">
        <f>'Data Pull for Budget Template'!E76</f>
        <v>0</v>
      </c>
      <c r="F76" s="41">
        <f>'Data Pull for Budget Template'!F76</f>
        <v>0</v>
      </c>
      <c r="G76" s="41">
        <f>'Data Pull for Budget Template'!G76</f>
        <v>0</v>
      </c>
      <c r="H76" s="41">
        <f>'Data Pull for Budget Template'!H76</f>
        <v>0</v>
      </c>
      <c r="I76" s="41">
        <f>'Data Pull for Budget Template'!I76</f>
        <v>0</v>
      </c>
      <c r="J76" s="41">
        <f>'Data Pull for Budget Template'!J76</f>
        <v>0</v>
      </c>
    </row>
    <row r="77" spans="1:10" ht="14.25" customHeight="1">
      <c r="A77" s="41" t="str">
        <f>TRIM('Data Pull for Budget Template'!A77)</f>
        <v>34022 - STIP Income (Current/Retiremen</v>
      </c>
      <c r="B77" s="41">
        <f>'Data Pull for Budget Template'!B77</f>
        <v>0</v>
      </c>
      <c r="C77" s="41">
        <f>'Data Pull for Budget Template'!C77</f>
        <v>0</v>
      </c>
      <c r="D77" s="41">
        <f>'Data Pull for Budget Template'!D77</f>
        <v>0</v>
      </c>
      <c r="E77" s="41">
        <f>'Data Pull for Budget Template'!E77</f>
        <v>0</v>
      </c>
      <c r="F77" s="41">
        <f>'Data Pull for Budget Template'!F77</f>
        <v>0</v>
      </c>
      <c r="G77" s="41">
        <f>'Data Pull for Budget Template'!G77</f>
        <v>0</v>
      </c>
      <c r="H77" s="41">
        <f>'Data Pull for Budget Template'!H77</f>
        <v>0</v>
      </c>
      <c r="I77" s="41">
        <f>'Data Pull for Budget Template'!I77</f>
        <v>0</v>
      </c>
      <c r="J77" s="41">
        <f>'Data Pull for Budget Template'!J77</f>
        <v>0</v>
      </c>
    </row>
    <row r="78" spans="1:10" s="3" customFormat="1" ht="14.25" customHeight="1">
      <c r="A78" s="41" t="str">
        <f>TRIM('Data Pull for Budget Template'!A78)</f>
        <v>34029 - Other (Current/Retirement of I</v>
      </c>
      <c r="B78" s="41">
        <f>'Data Pull for Budget Template'!B78</f>
        <v>0</v>
      </c>
      <c r="C78" s="41">
        <f>'Data Pull for Budget Template'!C78</f>
        <v>0</v>
      </c>
      <c r="D78" s="41">
        <f>'Data Pull for Budget Template'!D78</f>
        <v>0</v>
      </c>
      <c r="E78" s="41">
        <f>'Data Pull for Budget Template'!E78</f>
        <v>0</v>
      </c>
      <c r="F78" s="41">
        <f>'Data Pull for Budget Template'!F78</f>
        <v>0</v>
      </c>
      <c r="G78" s="41">
        <f>'Data Pull for Budget Template'!G78</f>
        <v>0</v>
      </c>
      <c r="H78" s="41">
        <f>'Data Pull for Budget Template'!H78</f>
        <v>0</v>
      </c>
      <c r="I78" s="41">
        <f>'Data Pull for Budget Template'!I78</f>
        <v>0</v>
      </c>
      <c r="J78" s="41">
        <f>'Data Pull for Budget Template'!J78</f>
        <v>0</v>
      </c>
    </row>
    <row r="79" spans="1:10" s="3" customFormat="1" ht="14.25" customHeight="1">
      <c r="A79" s="41" t="str">
        <f>TRIM('Data Pull for Budget Template'!A79)</f>
        <v>34030 - Rpymt to Campus Working Capita</v>
      </c>
      <c r="B79" s="41">
        <f>'Data Pull for Budget Template'!B79</f>
        <v>0</v>
      </c>
      <c r="C79" s="41">
        <f>'Data Pull for Budget Template'!C79</f>
        <v>0</v>
      </c>
      <c r="D79" s="41">
        <f>'Data Pull for Budget Template'!D79</f>
        <v>0</v>
      </c>
      <c r="E79" s="41">
        <f>'Data Pull for Budget Template'!E79</f>
        <v>0</v>
      </c>
      <c r="F79" s="41">
        <f>'Data Pull for Budget Template'!F79</f>
        <v>0</v>
      </c>
      <c r="G79" s="41">
        <f>'Data Pull for Budget Template'!G79</f>
        <v>0</v>
      </c>
      <c r="H79" s="41">
        <f>'Data Pull for Budget Template'!H79</f>
        <v>0</v>
      </c>
      <c r="I79" s="41">
        <f>'Data Pull for Budget Template'!I79</f>
        <v>0</v>
      </c>
      <c r="J79" s="41">
        <f>'Data Pull for Budget Template'!J79</f>
        <v>0</v>
      </c>
    </row>
    <row r="80" spans="1:10" ht="14.25" customHeight="1">
      <c r="A80" s="41" t="str">
        <f>TRIM('Data Pull for Budget Template'!A80)</f>
        <v>34039 - Other (Current/Renewal &amp; Repla</v>
      </c>
      <c r="B80" s="41">
        <f>'Data Pull for Budget Template'!B80</f>
        <v>-582.16800000000001</v>
      </c>
      <c r="C80" s="41">
        <f>'Data Pull for Budget Template'!C80</f>
        <v>-542.35299999999995</v>
      </c>
      <c r="D80" s="41">
        <f>'Data Pull for Budget Template'!D80</f>
        <v>0</v>
      </c>
      <c r="E80" s="41">
        <f>'Data Pull for Budget Template'!E80</f>
        <v>0</v>
      </c>
      <c r="F80" s="41">
        <f>'Data Pull for Budget Template'!F80</f>
        <v>0</v>
      </c>
      <c r="G80" s="41">
        <f>'Data Pull for Budget Template'!G80</f>
        <v>0</v>
      </c>
      <c r="H80" s="41">
        <f>'Data Pull for Budget Template'!H80</f>
        <v>0</v>
      </c>
      <c r="I80" s="41">
        <f>'Data Pull for Budget Template'!I80</f>
        <v>0</v>
      </c>
      <c r="J80" s="41">
        <f>'Data Pull for Budget Template'!J80</f>
        <v>0</v>
      </c>
    </row>
    <row r="81" spans="1:10" ht="14.25" customHeight="1">
      <c r="A81" s="41" t="str">
        <f>TRIM('Data Pull for Budget Template'!A81)</f>
        <v>34039 - (To)/Fr Res for Renewal &amp; Replacement - Pl</v>
      </c>
      <c r="B81" s="41">
        <f>'Data Pull for Budget Template'!B81</f>
        <v>0</v>
      </c>
      <c r="C81" s="41">
        <f>'Data Pull for Budget Template'!C81</f>
        <v>0</v>
      </c>
      <c r="D81" s="41">
        <f>'Data Pull for Budget Template'!D81</f>
        <v>-365.16699999999997</v>
      </c>
      <c r="E81" s="41">
        <f>'Data Pull for Budget Template'!E81</f>
        <v>0</v>
      </c>
      <c r="F81" s="41">
        <f>'Data Pull for Budget Template'!F81</f>
        <v>0</v>
      </c>
      <c r="G81" s="41">
        <f>'Data Pull for Budget Template'!G81</f>
        <v>0</v>
      </c>
      <c r="H81" s="41">
        <f>'Data Pull for Budget Template'!H81</f>
        <v>0</v>
      </c>
      <c r="I81" s="41">
        <f>'Data Pull for Budget Template'!I81</f>
        <v>0</v>
      </c>
      <c r="J81" s="41">
        <f>'Data Pull for Budget Template'!J81</f>
        <v>0</v>
      </c>
    </row>
    <row r="82" spans="1:10" ht="14.25" customHeight="1">
      <c r="A82" s="41" t="str">
        <f>TRIM('Data Pull for Budget Template'!A82)</f>
        <v>34040 - Other (Unexpended/Retirement)</v>
      </c>
      <c r="B82" s="41">
        <f>'Data Pull for Budget Template'!B82</f>
        <v>0</v>
      </c>
      <c r="C82" s="41">
        <f>'Data Pull for Budget Template'!C82</f>
        <v>0</v>
      </c>
      <c r="D82" s="41">
        <f>'Data Pull for Budget Template'!D82</f>
        <v>0</v>
      </c>
      <c r="E82" s="41">
        <f>'Data Pull for Budget Template'!E82</f>
        <v>0</v>
      </c>
      <c r="F82" s="41">
        <f>'Data Pull for Budget Template'!F82</f>
        <v>0</v>
      </c>
      <c r="G82" s="41">
        <f>'Data Pull for Budget Template'!G82</f>
        <v>0</v>
      </c>
      <c r="H82" s="41">
        <f>'Data Pull for Budget Template'!H82</f>
        <v>0</v>
      </c>
      <c r="I82" s="41">
        <f>'Data Pull for Budget Template'!I82</f>
        <v>0</v>
      </c>
      <c r="J82" s="41">
        <f>'Data Pull for Budget Template'!J82</f>
        <v>0</v>
      </c>
    </row>
    <row r="83" spans="1:10" ht="14.25" customHeight="1">
      <c r="A83" s="41" t="str">
        <f>TRIM('Data Pull for Budget Template'!A83)</f>
        <v>34041 - Other (Unexp/Renewal &amp; Repl)</v>
      </c>
      <c r="B83" s="41">
        <f>'Data Pull for Budget Template'!B83</f>
        <v>0</v>
      </c>
      <c r="C83" s="41">
        <f>'Data Pull for Budget Template'!C83</f>
        <v>0</v>
      </c>
      <c r="D83" s="41">
        <f>'Data Pull for Budget Template'!D83</f>
        <v>0</v>
      </c>
      <c r="E83" s="41">
        <f>'Data Pull for Budget Template'!E83</f>
        <v>0</v>
      </c>
      <c r="F83" s="41">
        <f>'Data Pull for Budget Template'!F83</f>
        <v>0</v>
      </c>
      <c r="G83" s="41">
        <f>'Data Pull for Budget Template'!G83</f>
        <v>0</v>
      </c>
      <c r="H83" s="41">
        <f>'Data Pull for Budget Template'!H83</f>
        <v>0</v>
      </c>
      <c r="I83" s="41">
        <f>'Data Pull for Budget Template'!I83</f>
        <v>0</v>
      </c>
      <c r="J83" s="41">
        <f>'Data Pull for Budget Template'!J83</f>
        <v>0</v>
      </c>
    </row>
    <row r="84" spans="1:10" ht="14.25" customHeight="1">
      <c r="A84" s="41" t="str">
        <f>TRIM('Data Pull for Budget Template'!A84)</f>
        <v>34042 - Other (Unexp/Invest)</v>
      </c>
      <c r="B84" s="41">
        <f>'Data Pull for Budget Template'!B84</f>
        <v>0</v>
      </c>
      <c r="C84" s="41">
        <f>'Data Pull for Budget Template'!C84</f>
        <v>0</v>
      </c>
      <c r="D84" s="41">
        <f>'Data Pull for Budget Template'!D84</f>
        <v>0</v>
      </c>
      <c r="E84" s="41">
        <f>'Data Pull for Budget Template'!E84</f>
        <v>0</v>
      </c>
      <c r="F84" s="41">
        <f>'Data Pull for Budget Template'!F84</f>
        <v>0</v>
      </c>
      <c r="G84" s="41">
        <f>'Data Pull for Budget Template'!G84</f>
        <v>0</v>
      </c>
      <c r="H84" s="41">
        <f>'Data Pull for Budget Template'!H84</f>
        <v>0</v>
      </c>
      <c r="I84" s="41">
        <f>'Data Pull for Budget Template'!I84</f>
        <v>0</v>
      </c>
      <c r="J84" s="41">
        <f>'Data Pull for Budget Template'!J84</f>
        <v>0</v>
      </c>
    </row>
    <row r="85" spans="1:10" ht="14.25" customHeight="1">
      <c r="A85" s="41" t="str">
        <f>TRIM('Data Pull for Budget Template'!A85)</f>
        <v>34050 - Other (Retirement/Renewal &amp; Re</v>
      </c>
      <c r="B85" s="41">
        <f>'Data Pull for Budget Template'!B85</f>
        <v>0</v>
      </c>
      <c r="C85" s="41">
        <f>'Data Pull for Budget Template'!C85</f>
        <v>0</v>
      </c>
      <c r="D85" s="41">
        <f>'Data Pull for Budget Template'!D85</f>
        <v>0</v>
      </c>
      <c r="E85" s="41">
        <f>'Data Pull for Budget Template'!E85</f>
        <v>0</v>
      </c>
      <c r="F85" s="41">
        <f>'Data Pull for Budget Template'!F85</f>
        <v>0</v>
      </c>
      <c r="G85" s="41">
        <f>'Data Pull for Budget Template'!G85</f>
        <v>0</v>
      </c>
      <c r="H85" s="41">
        <f>'Data Pull for Budget Template'!H85</f>
        <v>0</v>
      </c>
      <c r="I85" s="41">
        <f>'Data Pull for Budget Template'!I85</f>
        <v>0</v>
      </c>
      <c r="J85" s="41">
        <f>'Data Pull for Budget Template'!J85</f>
        <v>0</v>
      </c>
    </row>
    <row r="86" spans="1:10" ht="14.25" customHeight="1">
      <c r="A86" s="41" t="str">
        <f>TRIM('Data Pull for Budget Template'!A86)</f>
        <v>34051 - Other (Retirement/Invest)</v>
      </c>
      <c r="B86" s="41">
        <f>'Data Pull for Budget Template'!B86</f>
        <v>0</v>
      </c>
      <c r="C86" s="41">
        <f>'Data Pull for Budget Template'!C86</f>
        <v>0</v>
      </c>
      <c r="D86" s="41">
        <f>'Data Pull for Budget Template'!D86</f>
        <v>0</v>
      </c>
      <c r="E86" s="41">
        <f>'Data Pull for Budget Template'!E86</f>
        <v>0</v>
      </c>
      <c r="F86" s="41">
        <f>'Data Pull for Budget Template'!F86</f>
        <v>0</v>
      </c>
      <c r="G86" s="41">
        <f>'Data Pull for Budget Template'!G86</f>
        <v>0</v>
      </c>
      <c r="H86" s="41">
        <f>'Data Pull for Budget Template'!H86</f>
        <v>0</v>
      </c>
      <c r="I86" s="41">
        <f>'Data Pull for Budget Template'!I86</f>
        <v>0</v>
      </c>
      <c r="J86" s="41">
        <f>'Data Pull for Budget Template'!J86</f>
        <v>0</v>
      </c>
    </row>
    <row r="87" spans="1:10" ht="14.25" customHeight="1">
      <c r="A87" s="41" t="str">
        <f>TRIM('Data Pull for Budget Template'!A87)</f>
        <v>34061 - Other (Current/Invest)</v>
      </c>
      <c r="B87" s="41">
        <f>'Data Pull for Budget Template'!B87</f>
        <v>0</v>
      </c>
      <c r="C87" s="41">
        <f>'Data Pull for Budget Template'!C87</f>
        <v>0</v>
      </c>
      <c r="D87" s="41">
        <f>'Data Pull for Budget Template'!D87</f>
        <v>0</v>
      </c>
      <c r="E87" s="41">
        <f>'Data Pull for Budget Template'!E87</f>
        <v>0</v>
      </c>
      <c r="F87" s="41">
        <f>'Data Pull for Budget Template'!F87</f>
        <v>0</v>
      </c>
      <c r="G87" s="41">
        <f>'Data Pull for Budget Template'!G87</f>
        <v>0</v>
      </c>
      <c r="H87" s="41">
        <f>'Data Pull for Budget Template'!H87</f>
        <v>0</v>
      </c>
      <c r="I87" s="41">
        <f>'Data Pull for Budget Template'!I87</f>
        <v>0</v>
      </c>
      <c r="J87" s="41">
        <f>'Data Pull for Budget Template'!J87</f>
        <v>0</v>
      </c>
    </row>
    <row r="88" spans="1:10" ht="14.25" customHeight="1">
      <c r="A88" s="41" t="str">
        <f>TRIM('Data Pull for Budget Template'!A88)</f>
        <v>34XXX - Plant Other - Plan</v>
      </c>
      <c r="B88" s="41">
        <f>'Data Pull for Budget Template'!B88</f>
        <v>0</v>
      </c>
      <c r="C88" s="41">
        <f>'Data Pull for Budget Template'!C88</f>
        <v>0</v>
      </c>
      <c r="D88" s="41">
        <f>'Data Pull for Budget Template'!D88</f>
        <v>-3158.4290000000001</v>
      </c>
      <c r="E88" s="41">
        <f>'Data Pull for Budget Template'!E88</f>
        <v>0</v>
      </c>
      <c r="F88" s="41">
        <f>'Data Pull for Budget Template'!F88</f>
        <v>0</v>
      </c>
      <c r="G88" s="41">
        <f>'Data Pull for Budget Template'!G88</f>
        <v>-2667</v>
      </c>
      <c r="H88" s="41">
        <f>'Data Pull for Budget Template'!H88</f>
        <v>0</v>
      </c>
      <c r="I88" s="41">
        <f>'Data Pull for Budget Template'!I88</f>
        <v>0</v>
      </c>
      <c r="J88" s="41">
        <f>'Data Pull for Budget Template'!J88</f>
        <v>0</v>
      </c>
    </row>
    <row r="89" spans="1:10" ht="14.25" customHeight="1">
      <c r="A89" s="41" t="str">
        <f>TRIM('Data Pull for Budget Template'!A89)</f>
        <v>Loan Int. Payments</v>
      </c>
      <c r="B89" s="41">
        <f>'Data Pull for Budget Template'!B89</f>
        <v>-776</v>
      </c>
      <c r="C89" s="41">
        <f>'Data Pull for Budget Template'!C89</f>
        <v>-778</v>
      </c>
      <c r="D89" s="41">
        <f>'Data Pull for Budget Template'!D89</f>
        <v>-458.33333333333331</v>
      </c>
      <c r="E89" s="41">
        <f>'Data Pull for Budget Template'!E89</f>
        <v>0</v>
      </c>
      <c r="F89" s="41">
        <f>'Data Pull for Budget Template'!F89</f>
        <v>0</v>
      </c>
      <c r="G89" s="41">
        <f>'Data Pull for Budget Template'!G89</f>
        <v>0</v>
      </c>
      <c r="H89" s="41">
        <f>'Data Pull for Budget Template'!H89</f>
        <v>0</v>
      </c>
      <c r="I89" s="41">
        <f>'Data Pull for Budget Template'!I89</f>
        <v>0</v>
      </c>
      <c r="J89" s="41">
        <f>'Data Pull for Budget Template'!J89</f>
        <v>0</v>
      </c>
    </row>
    <row r="90" spans="1:10" ht="14.25" customHeight="1">
      <c r="A90" s="41" t="str">
        <f>TRIM('Data Pull for Budget Template'!A90)</f>
        <v>Other From / (To) Plant Funds</v>
      </c>
      <c r="B90" s="41">
        <f>'Data Pull for Budget Template'!B90</f>
        <v>0</v>
      </c>
      <c r="C90" s="41">
        <f>'Data Pull for Budget Template'!C90</f>
        <v>0</v>
      </c>
      <c r="D90" s="41">
        <f>'Data Pull for Budget Template'!D90</f>
        <v>0</v>
      </c>
      <c r="E90" s="41">
        <f>'Data Pull for Budget Template'!E90</f>
        <v>0</v>
      </c>
      <c r="F90" s="41">
        <f>'Data Pull for Budget Template'!F90</f>
        <v>0</v>
      </c>
      <c r="G90" s="41">
        <f>'Data Pull for Budget Template'!G90</f>
        <v>0</v>
      </c>
      <c r="H90" s="41">
        <f>'Data Pull for Budget Template'!H90</f>
        <v>0</v>
      </c>
      <c r="I90" s="41">
        <f>'Data Pull for Budget Template'!I90</f>
        <v>0</v>
      </c>
      <c r="J90" s="41">
        <f>'Data Pull for Budget Template'!J90</f>
        <v>0</v>
      </c>
    </row>
    <row r="91" spans="1:10" ht="14.25" customHeight="1">
      <c r="A91" s="41" t="str">
        <f>TRIM('Data Pull for Budget Template'!A91)</f>
        <v>From/(To) Plant Funds</v>
      </c>
      <c r="B91" s="41">
        <f>'Data Pull for Budget Template'!B91</f>
        <v>-6694.9962400000004</v>
      </c>
      <c r="C91" s="41">
        <f>'Data Pull for Budget Template'!C91</f>
        <v>-3480.4725600000002</v>
      </c>
      <c r="D91" s="41">
        <f>'Data Pull for Budget Template'!D91</f>
        <v>-4466.7217733333337</v>
      </c>
      <c r="E91" s="41">
        <f>'Data Pull for Budget Template'!E91</f>
        <v>-3108.6680000000001</v>
      </c>
      <c r="F91" s="41">
        <f>'Data Pull for Budget Template'!F91</f>
        <v>-786.20749999999998</v>
      </c>
      <c r="G91" s="41">
        <f>'Data Pull for Budget Template'!G91</f>
        <v>-3164.5129033333333</v>
      </c>
      <c r="H91" s="41">
        <f>'Data Pull for Budget Template'!H91</f>
        <v>0</v>
      </c>
      <c r="I91" s="41">
        <f>'Data Pull for Budget Template'!I91</f>
        <v>0</v>
      </c>
      <c r="J91" s="41">
        <f>'Data Pull for Budget Template'!J91</f>
        <v>0</v>
      </c>
    </row>
    <row r="92" spans="1:10" ht="14.25" customHeight="1">
      <c r="A92" s="41" t="str">
        <f>TRIM('Data Pull for Budget Template'!A92)</f>
        <v>From/(To) All Other Fund Bal</v>
      </c>
      <c r="B92" s="41">
        <f>'Data Pull for Budget Template'!B92</f>
        <v>616.08336999999995</v>
      </c>
      <c r="C92" s="41">
        <f>'Data Pull for Budget Template'!C92</f>
        <v>355.86654999999996</v>
      </c>
      <c r="D92" s="41">
        <f>'Data Pull for Budget Template'!D92</f>
        <v>48.30143000000011</v>
      </c>
      <c r="E92" s="41">
        <f>'Data Pull for Budget Template'!E92</f>
        <v>369.13324999999998</v>
      </c>
      <c r="F92" s="41">
        <f>'Data Pull for Budget Template'!F92</f>
        <v>190.86654999999999</v>
      </c>
      <c r="G92" s="41">
        <f>'Data Pull for Budget Template'!G92</f>
        <v>35.038840000000086</v>
      </c>
      <c r="H92" s="41">
        <f>'Data Pull for Budget Template'!H92</f>
        <v>0</v>
      </c>
      <c r="I92" s="41">
        <f>'Data Pull for Budget Template'!I92</f>
        <v>0</v>
      </c>
      <c r="J92" s="41">
        <f>'Data Pull for Budget Template'!J92</f>
        <v>0</v>
      </c>
    </row>
    <row r="93" spans="1:10" ht="14.25" customHeight="1">
      <c r="A93" s="41" t="str">
        <f>TRIM('Data Pull for Budget Template'!A93)</f>
        <v>Other</v>
      </c>
      <c r="B93" s="41">
        <f>'Data Pull for Budget Template'!B93</f>
        <v>-6097.9080800000002</v>
      </c>
      <c r="C93" s="41">
        <f>'Data Pull for Budget Template'!C93</f>
        <v>-3126.9057700000003</v>
      </c>
      <c r="D93" s="41">
        <f>'Data Pull for Budget Template'!D93</f>
        <v>-4421.9425133333334</v>
      </c>
      <c r="E93" s="41">
        <f>'Data Pull for Budget Template'!E93</f>
        <v>0</v>
      </c>
      <c r="F93" s="41">
        <f>'Data Pull for Budget Template'!F93</f>
        <v>0</v>
      </c>
      <c r="G93" s="41">
        <f>'Data Pull for Budget Template'!G93</f>
        <v>0</v>
      </c>
      <c r="H93" s="41">
        <f>'Data Pull for Budget Template'!H93</f>
        <v>0</v>
      </c>
      <c r="I93" s="41">
        <f>'Data Pull for Budget Template'!I93</f>
        <v>0</v>
      </c>
      <c r="J93" s="41">
        <f>'Data Pull for Budget Template'!J93</f>
        <v>0</v>
      </c>
    </row>
    <row r="94" spans="1:10" ht="14.25" customHeight="1">
      <c r="A94" s="41" t="str">
        <f>TRIM('Data Pull for Budget Template'!A94)</f>
        <v>Total Change in Fund Balance</v>
      </c>
      <c r="B94" s="41">
        <f>'Data Pull for Budget Template'!B94</f>
        <v>-6097.9080800000002</v>
      </c>
      <c r="C94" s="41">
        <f>'Data Pull for Budget Template'!C94</f>
        <v>-3126.9057700000003</v>
      </c>
      <c r="D94" s="41">
        <f>'Data Pull for Budget Template'!D94</f>
        <v>-4421.9425133333334</v>
      </c>
      <c r="E94" s="41">
        <f>'Data Pull for Budget Template'!E94</f>
        <v>-2739.5347500000003</v>
      </c>
      <c r="F94" s="41">
        <f>'Data Pull for Budget Template'!F94</f>
        <v>-595.34095000000002</v>
      </c>
      <c r="G94" s="41">
        <f>'Data Pull for Budget Template'!G94</f>
        <v>-3129.4740633333331</v>
      </c>
      <c r="H94" s="41">
        <f>'Data Pull for Budget Template'!H94</f>
        <v>0</v>
      </c>
      <c r="I94" s="41">
        <f>'Data Pull for Budget Template'!I94</f>
        <v>0</v>
      </c>
      <c r="J94" s="41">
        <f>'Data Pull for Budget Template'!J94</f>
        <v>0</v>
      </c>
    </row>
    <row r="95" spans="1:10" ht="14.25" customHeight="1">
      <c r="A95" s="41" t="str">
        <f>TRIM('Data Pull for Budget Template'!A95)</f>
        <v>Changes in Fund Balance - Pos/(Neg)</v>
      </c>
      <c r="B95" s="41">
        <f>'Data Pull for Budget Template'!B95</f>
        <v>-6097.9080800000002</v>
      </c>
      <c r="C95" s="41">
        <f>'Data Pull for Budget Template'!C95</f>
        <v>-3126.9057699999998</v>
      </c>
      <c r="D95" s="41">
        <f>'Data Pull for Budget Template'!D95</f>
        <v>-4421.9425133333334</v>
      </c>
      <c r="E95" s="41">
        <f>'Data Pull for Budget Template'!E95</f>
        <v>-2739.5347499999998</v>
      </c>
      <c r="F95" s="41">
        <f>'Data Pull for Budget Template'!F95</f>
        <v>-595.34094999999991</v>
      </c>
      <c r="G95" s="41">
        <f>'Data Pull for Budget Template'!G95</f>
        <v>-3129.4740633333336</v>
      </c>
      <c r="H95" s="41">
        <f>'Data Pull for Budget Template'!H95</f>
        <v>0</v>
      </c>
      <c r="I95" s="41">
        <f>'Data Pull for Budget Template'!I95</f>
        <v>0</v>
      </c>
      <c r="J95" s="41">
        <f>'Data Pull for Budget Template'!J95</f>
        <v>0</v>
      </c>
    </row>
    <row r="96" spans="1:10" ht="14.25" customHeight="1">
      <c r="A96" s="41" t="str">
        <f>TRIM('Data Pull for Budget Template'!A96)</f>
        <v>Change in Net Assets - Pos/(Neg)</v>
      </c>
      <c r="B96" s="41">
        <f>'Data Pull for Budget Template'!B96</f>
        <v>19145.452689999995</v>
      </c>
      <c r="C96" s="41">
        <f>'Data Pull for Budget Template'!C96</f>
        <v>4882.1003899999678</v>
      </c>
      <c r="D96" s="41">
        <f>'Data Pull for Budget Template'!D96</f>
        <v>6520.7381431463464</v>
      </c>
      <c r="E96" s="41">
        <f>'Data Pull for Budget Template'!E96</f>
        <v>4731.6972800000012</v>
      </c>
      <c r="F96" s="41">
        <f>'Data Pull for Budget Template'!F96</f>
        <v>3029.7729600000112</v>
      </c>
      <c r="G96" s="41">
        <f>'Data Pull for Budget Template'!G96</f>
        <v>-879.51426505866743</v>
      </c>
      <c r="H96" s="41">
        <f>'Data Pull for Budget Template'!H96</f>
        <v>0</v>
      </c>
      <c r="I96" s="41">
        <f>'Data Pull for Budget Template'!I96</f>
        <v>0</v>
      </c>
      <c r="J96" s="41">
        <f>'Data Pull for Budget Template'!J96</f>
        <v>0</v>
      </c>
    </row>
    <row r="97" spans="1:10" ht="14.25" customHeight="1">
      <c r="A97" s="41" t="str">
        <f>TRIM('Data Pull for Budget Template'!A97)</f>
        <v>Beginning Balance</v>
      </c>
      <c r="B97" s="41">
        <f>'Data Pull for Budget Template'!B97</f>
        <v>146402.98499999999</v>
      </c>
      <c r="C97" s="41">
        <f>'Data Pull for Budget Template'!C97</f>
        <v>165548.43768999999</v>
      </c>
      <c r="D97" s="41">
        <f>'Data Pull for Budget Template'!D97</f>
        <v>170814.88254252466</v>
      </c>
      <c r="E97" s="41">
        <f>'Data Pull for Budget Template'!E97</f>
        <v>49711.98128</v>
      </c>
      <c r="F97" s="41">
        <f>'Data Pull for Budget Template'!F97</f>
        <v>54443.67856</v>
      </c>
      <c r="G97" s="41">
        <f>'Data Pull for Budget Template'!G97</f>
        <v>55396.335169077029</v>
      </c>
      <c r="H97" s="41">
        <f>'Data Pull for Budget Template'!H97</f>
        <v>0</v>
      </c>
      <c r="I97" s="41">
        <f>'Data Pull for Budget Template'!I97</f>
        <v>0</v>
      </c>
      <c r="J97" s="41">
        <f>'Data Pull for Budget Template'!J97</f>
        <v>0</v>
      </c>
    </row>
    <row r="98" spans="1:10" ht="14.25" customHeight="1">
      <c r="A98" s="41" t="str">
        <f>TRIM('Data Pull for Budget Template'!A98)</f>
        <v>Ending Balance</v>
      </c>
      <c r="B98" s="41">
        <f>'Data Pull for Budget Template'!B98</f>
        <v>165548.43768999999</v>
      </c>
      <c r="C98" s="41">
        <f>'Data Pull for Budget Template'!C98</f>
        <v>170430.53807999997</v>
      </c>
      <c r="D98" s="41">
        <f>'Data Pull for Budget Template'!D98</f>
        <v>177335.62068567102</v>
      </c>
      <c r="E98" s="41">
        <f>'Data Pull for Budget Template'!E98</f>
        <v>54443.67856</v>
      </c>
      <c r="F98" s="41">
        <f>'Data Pull for Budget Template'!F98</f>
        <v>57473.45152000001</v>
      </c>
      <c r="G98" s="41">
        <f>'Data Pull for Budget Template'!G98</f>
        <v>54516.820904018357</v>
      </c>
      <c r="H98" s="41">
        <f>'Data Pull for Budget Template'!H98</f>
        <v>0</v>
      </c>
      <c r="I98" s="41">
        <f>'Data Pull for Budget Template'!I98</f>
        <v>0</v>
      </c>
      <c r="J98" s="41">
        <f>'Data Pull for Budget Template'!J98</f>
        <v>0</v>
      </c>
    </row>
    <row r="99" spans="1:10" ht="14.25" customHeight="1">
      <c r="A99" s="41" t="str">
        <f>TRIM('Data Pull for Budget Template'!A99)</f>
        <v>Amount of Balance</v>
      </c>
      <c r="B99" s="41">
        <f>'Data Pull for Budget Template'!B99</f>
        <v>0</v>
      </c>
      <c r="C99" s="41">
        <f>'Data Pull for Budget Template'!C99</f>
        <v>0</v>
      </c>
      <c r="D99" s="41">
        <f>'Data Pull for Budget Template'!D99</f>
        <v>0</v>
      </c>
      <c r="E99" s="41">
        <f>'Data Pull for Budget Template'!E99</f>
        <v>54443.67856</v>
      </c>
      <c r="F99" s="41">
        <f>'Data Pull for Budget Template'!F99</f>
        <v>57473.45152000001</v>
      </c>
      <c r="G99" s="41">
        <f>'Data Pull for Budget Template'!G99</f>
        <v>56593.937254941346</v>
      </c>
      <c r="H99" s="41">
        <f>'Data Pull for Budget Template'!H99</f>
        <v>0</v>
      </c>
      <c r="I99" s="41">
        <f>'Data Pull for Budget Template'!I99</f>
        <v>0</v>
      </c>
      <c r="J99" s="41">
        <f>'Data Pull for Budget Template'!J99</f>
        <v>0</v>
      </c>
    </row>
    <row r="100" spans="1:10" ht="14.25" customHeight="1">
      <c r="A100" s="41" t="str">
        <f>TRIM('Data Pull for Budget Template'!A100)</f>
        <v>Control</v>
      </c>
      <c r="B100" s="41">
        <f>'Data Pull for Budget Template'!B100</f>
        <v>4.0017766878008842E-11</v>
      </c>
      <c r="C100" s="41">
        <f>'Data Pull for Budget Template'!C100</f>
        <v>-4.3655745685100555E-11</v>
      </c>
      <c r="D100" s="41">
        <f>'Data Pull for Budget Template'!D100</f>
        <v>0</v>
      </c>
      <c r="E100" s="41">
        <f>'Data Pull for Budget Template'!E100</f>
        <v>0</v>
      </c>
      <c r="F100" s="41">
        <f>'Data Pull for Budget Template'!F100</f>
        <v>-2.9103830456733704E-11</v>
      </c>
      <c r="G100" s="41">
        <f>'Data Pull for Budget Template'!G100</f>
        <v>0</v>
      </c>
      <c r="H100" s="41">
        <f>'Data Pull for Budget Template'!H100</f>
        <v>0</v>
      </c>
      <c r="I100" s="41">
        <f>'Data Pull for Budget Template'!I100</f>
        <v>0</v>
      </c>
      <c r="J100" s="41">
        <f>'Data Pull for Budget Template'!J100</f>
        <v>0</v>
      </c>
    </row>
    <row r="101" spans="1:10" ht="14.25" customHeight="1">
      <c r="A101" s="41" t="str">
        <f>TRIM('Data Pull for Budget Template'!A101)</f>
        <v/>
      </c>
      <c r="B101" s="41">
        <f>'Data Pull for Budget Template'!B101</f>
        <v>0</v>
      </c>
      <c r="C101" s="41">
        <f>'Data Pull for Budget Template'!C101</f>
        <v>0</v>
      </c>
      <c r="D101" s="41">
        <f>'Data Pull for Budget Template'!D101</f>
        <v>0</v>
      </c>
      <c r="E101" s="41">
        <f>'Data Pull for Budget Template'!E101</f>
        <v>0</v>
      </c>
      <c r="F101" s="41">
        <f>'Data Pull for Budget Template'!F101</f>
        <v>0</v>
      </c>
      <c r="G101" s="41">
        <f>'Data Pull for Budget Template'!G101</f>
        <v>0</v>
      </c>
      <c r="H101" s="41">
        <f>'Data Pull for Budget Template'!H101</f>
        <v>0</v>
      </c>
      <c r="I101" s="41">
        <f>'Data Pull for Budget Template'!I101</f>
        <v>0</v>
      </c>
      <c r="J101" s="41">
        <f>'Data Pull for Budget Template'!J101</f>
        <v>0</v>
      </c>
    </row>
    <row r="102" spans="1:10" ht="14.25" customHeight="1">
      <c r="A102" s="41" t="str">
        <f>TRIM('Data Pull for Budget Template'!A102)</f>
        <v/>
      </c>
      <c r="B102" s="41">
        <f>'Data Pull for Budget Template'!B102</f>
        <v>0</v>
      </c>
      <c r="C102" s="41">
        <f>'Data Pull for Budget Template'!C102</f>
        <v>0</v>
      </c>
      <c r="D102" s="41">
        <f>'Data Pull for Budget Template'!D102</f>
        <v>0</v>
      </c>
      <c r="E102" s="41">
        <f>'Data Pull for Budget Template'!E102</f>
        <v>0</v>
      </c>
      <c r="F102" s="41">
        <f>'Data Pull for Budget Template'!F102</f>
        <v>0</v>
      </c>
      <c r="G102" s="41">
        <f>'Data Pull for Budget Template'!G102</f>
        <v>0</v>
      </c>
      <c r="H102" s="41">
        <f>'Data Pull for Budget Template'!H102</f>
        <v>0</v>
      </c>
      <c r="I102" s="41">
        <f>'Data Pull for Budget Template'!I102</f>
        <v>0</v>
      </c>
      <c r="J102" s="41">
        <f>'Data Pull for Budget Template'!J102</f>
        <v>0</v>
      </c>
    </row>
    <row r="103" spans="1:10" ht="14.25" customHeight="1">
      <c r="A103" s="41" t="str">
        <f>TRIM('Data Pull for Budget Template'!A103)</f>
        <v/>
      </c>
      <c r="B103" s="41">
        <f>'Data Pull for Budget Template'!B103</f>
        <v>0</v>
      </c>
      <c r="C103" s="41">
        <f>'Data Pull for Budget Template'!C103</f>
        <v>0</v>
      </c>
      <c r="D103" s="41">
        <f>'Data Pull for Budget Template'!D103</f>
        <v>0</v>
      </c>
      <c r="E103" s="41">
        <f>'Data Pull for Budget Template'!E103</f>
        <v>0</v>
      </c>
      <c r="F103" s="41">
        <f>'Data Pull for Budget Template'!F103</f>
        <v>0</v>
      </c>
      <c r="G103" s="41">
        <f>'Data Pull for Budget Template'!G103</f>
        <v>0</v>
      </c>
      <c r="H103" s="41">
        <f>'Data Pull for Budget Template'!H103</f>
        <v>0</v>
      </c>
      <c r="I103" s="41">
        <f>'Data Pull for Budget Template'!I103</f>
        <v>0</v>
      </c>
      <c r="J103" s="41">
        <f>'Data Pull for Budget Template'!J103</f>
        <v>0</v>
      </c>
    </row>
    <row r="104" spans="1:10" ht="14.25" customHeight="1">
      <c r="A104" s="41" t="str">
        <f>TRIM('Data Pull for Budget Template'!A104)</f>
        <v/>
      </c>
      <c r="B104" s="41">
        <f>'Data Pull for Budget Template'!B104</f>
        <v>0</v>
      </c>
      <c r="C104" s="41">
        <f>'Data Pull for Budget Template'!C104</f>
        <v>0</v>
      </c>
      <c r="D104" s="41">
        <f>'Data Pull for Budget Template'!D104</f>
        <v>0</v>
      </c>
      <c r="E104" s="41">
        <f>'Data Pull for Budget Template'!E104</f>
        <v>0</v>
      </c>
      <c r="F104" s="41">
        <f>'Data Pull for Budget Template'!F104</f>
        <v>0</v>
      </c>
      <c r="G104" s="41">
        <f>'Data Pull for Budget Template'!G104</f>
        <v>0</v>
      </c>
      <c r="H104" s="41">
        <f>'Data Pull for Budget Template'!H104</f>
        <v>0</v>
      </c>
      <c r="I104" s="41">
        <f>'Data Pull for Budget Template'!I104</f>
        <v>0</v>
      </c>
      <c r="J104" s="41">
        <f>'Data Pull for Budget Template'!J104</f>
        <v>0</v>
      </c>
    </row>
    <row r="105" spans="1:10" ht="14.25" customHeight="1">
      <c r="A105" s="41" t="str">
        <f>TRIM('Data Pull for Budget Template'!A105)</f>
        <v/>
      </c>
      <c r="B105" s="41">
        <f>'Data Pull for Budget Template'!B105</f>
        <v>0</v>
      </c>
      <c r="C105" s="41">
        <f>'Data Pull for Budget Template'!C105</f>
        <v>0</v>
      </c>
      <c r="D105" s="41">
        <f>'Data Pull for Budget Template'!D105</f>
        <v>0</v>
      </c>
      <c r="E105" s="41">
        <f>'Data Pull for Budget Template'!E105</f>
        <v>0</v>
      </c>
      <c r="F105" s="41">
        <f>'Data Pull for Budget Template'!F105</f>
        <v>0</v>
      </c>
      <c r="G105" s="41">
        <f>'Data Pull for Budget Template'!G105</f>
        <v>0</v>
      </c>
      <c r="H105" s="41">
        <f>'Data Pull for Budget Template'!H105</f>
        <v>0</v>
      </c>
      <c r="I105" s="41">
        <f>'Data Pull for Budget Template'!I105</f>
        <v>0</v>
      </c>
      <c r="J105" s="41">
        <f>'Data Pull for Budget Template'!J105</f>
        <v>0</v>
      </c>
    </row>
    <row r="106" spans="1:10" ht="14.25" customHeight="1">
      <c r="A106" s="41" t="str">
        <f>TRIM('Data Pull for Budget Template'!A106)</f>
        <v/>
      </c>
      <c r="B106" s="41">
        <f>'Data Pull for Budget Template'!B106</f>
        <v>0</v>
      </c>
      <c r="C106" s="41">
        <f>'Data Pull for Budget Template'!C106</f>
        <v>0</v>
      </c>
      <c r="D106" s="41">
        <f>'Data Pull for Budget Template'!D106</f>
        <v>0</v>
      </c>
      <c r="E106" s="41">
        <f>'Data Pull for Budget Template'!E106</f>
        <v>0</v>
      </c>
      <c r="F106" s="41">
        <f>'Data Pull for Budget Template'!F106</f>
        <v>0</v>
      </c>
      <c r="G106" s="41">
        <f>'Data Pull for Budget Template'!G106</f>
        <v>0</v>
      </c>
      <c r="H106" s="41">
        <f>'Data Pull for Budget Template'!H106</f>
        <v>0</v>
      </c>
      <c r="I106" s="41">
        <f>'Data Pull for Budget Template'!I106</f>
        <v>0</v>
      </c>
      <c r="J106" s="41">
        <f>'Data Pull for Budget Template'!J106</f>
        <v>0</v>
      </c>
    </row>
    <row r="107" spans="1:10" ht="14.25" customHeight="1">
      <c r="A107" s="41" t="str">
        <f>TRIM('Data Pull for Budget Template'!A107)</f>
        <v/>
      </c>
      <c r="B107" s="41">
        <f>'Data Pull for Budget Template'!B107</f>
        <v>0</v>
      </c>
      <c r="C107" s="41">
        <f>'Data Pull for Budget Template'!C107</f>
        <v>0</v>
      </c>
      <c r="D107" s="41">
        <f>'Data Pull for Budget Template'!D107</f>
        <v>0</v>
      </c>
      <c r="E107" s="41">
        <f>'Data Pull for Budget Template'!E107</f>
        <v>0</v>
      </c>
      <c r="F107" s="41">
        <f>'Data Pull for Budget Template'!F107</f>
        <v>0</v>
      </c>
      <c r="G107" s="41">
        <f>'Data Pull for Budget Template'!G107</f>
        <v>0</v>
      </c>
      <c r="H107" s="41">
        <f>'Data Pull for Budget Template'!H107</f>
        <v>0</v>
      </c>
      <c r="I107" s="41">
        <f>'Data Pull for Budget Template'!I107</f>
        <v>0</v>
      </c>
      <c r="J107" s="41">
        <f>'Data Pull for Budget Template'!J107</f>
        <v>0</v>
      </c>
    </row>
    <row r="108" spans="1:10" ht="14.25" customHeight="1">
      <c r="A108" s="41" t="str">
        <f>TRIM('Data Pull for Budget Template'!A108)</f>
        <v/>
      </c>
      <c r="B108" s="41">
        <f>'Data Pull for Budget Template'!B108</f>
        <v>0</v>
      </c>
      <c r="C108" s="41">
        <f>'Data Pull for Budget Template'!C108</f>
        <v>0</v>
      </c>
      <c r="D108" s="41">
        <f>'Data Pull for Budget Template'!D108</f>
        <v>0</v>
      </c>
      <c r="E108" s="41">
        <f>'Data Pull for Budget Template'!E108</f>
        <v>0</v>
      </c>
      <c r="F108" s="41">
        <f>'Data Pull for Budget Template'!F108</f>
        <v>0</v>
      </c>
      <c r="G108" s="41">
        <f>'Data Pull for Budget Template'!G108</f>
        <v>0</v>
      </c>
      <c r="H108" s="41">
        <f>'Data Pull for Budget Template'!H108</f>
        <v>0</v>
      </c>
      <c r="I108" s="41">
        <f>'Data Pull for Budget Template'!I108</f>
        <v>0</v>
      </c>
      <c r="J108" s="41">
        <f>'Data Pull for Budget Template'!J108</f>
        <v>0</v>
      </c>
    </row>
    <row r="109" spans="1:10" ht="14.25" customHeight="1">
      <c r="A109" s="41" t="str">
        <f>TRIM('Data Pull for Budget Template'!A109)</f>
        <v/>
      </c>
      <c r="B109" s="41">
        <f>'Data Pull for Budget Template'!B109</f>
        <v>0</v>
      </c>
      <c r="C109" s="41">
        <f>'Data Pull for Budget Template'!C109</f>
        <v>0</v>
      </c>
      <c r="D109" s="41">
        <f>'Data Pull for Budget Template'!D109</f>
        <v>0</v>
      </c>
      <c r="E109" s="41">
        <f>'Data Pull for Budget Template'!E109</f>
        <v>0</v>
      </c>
      <c r="F109" s="41">
        <f>'Data Pull for Budget Template'!F109</f>
        <v>0</v>
      </c>
      <c r="G109" s="41">
        <f>'Data Pull for Budget Template'!G109</f>
        <v>0</v>
      </c>
      <c r="H109" s="41">
        <f>'Data Pull for Budget Template'!H109</f>
        <v>0</v>
      </c>
      <c r="I109" s="41">
        <f>'Data Pull for Budget Template'!I109</f>
        <v>0</v>
      </c>
      <c r="J109" s="41">
        <f>'Data Pull for Budget Template'!J109</f>
        <v>0</v>
      </c>
    </row>
    <row r="110" spans="1:10" ht="14.25" customHeight="1">
      <c r="A110" s="41" t="str">
        <f>TRIM('Data Pull for Budget Template'!A110)</f>
        <v/>
      </c>
      <c r="B110" s="41">
        <f>'Data Pull for Budget Template'!B110</f>
        <v>0</v>
      </c>
      <c r="C110" s="41">
        <f>'Data Pull for Budget Template'!C110</f>
        <v>0</v>
      </c>
      <c r="D110" s="41">
        <f>'Data Pull for Budget Template'!D110</f>
        <v>0</v>
      </c>
      <c r="E110" s="41">
        <f>'Data Pull for Budget Template'!E110</f>
        <v>0</v>
      </c>
      <c r="F110" s="41">
        <f>'Data Pull for Budget Template'!F110</f>
        <v>0</v>
      </c>
      <c r="G110" s="41">
        <f>'Data Pull for Budget Template'!G110</f>
        <v>0</v>
      </c>
      <c r="H110" s="41">
        <f>'Data Pull for Budget Template'!H110</f>
        <v>0</v>
      </c>
      <c r="I110" s="41">
        <f>'Data Pull for Budget Template'!I110</f>
        <v>0</v>
      </c>
      <c r="J110" s="41">
        <f>'Data Pull for Budget Template'!J110</f>
        <v>0</v>
      </c>
    </row>
    <row r="111" spans="1:10" ht="14.25" customHeight="1">
      <c r="A111" s="41" t="str">
        <f>TRIM('Data Pull for Budget Template'!A111)</f>
        <v/>
      </c>
      <c r="B111" s="41">
        <f>'Data Pull for Budget Template'!B111</f>
        <v>0</v>
      </c>
      <c r="C111" s="41">
        <f>'Data Pull for Budget Template'!C111</f>
        <v>0</v>
      </c>
      <c r="D111" s="41">
        <f>'Data Pull for Budget Template'!D111</f>
        <v>0</v>
      </c>
      <c r="E111" s="41">
        <f>'Data Pull for Budget Template'!E111</f>
        <v>0</v>
      </c>
      <c r="F111" s="41">
        <f>'Data Pull for Budget Template'!F111</f>
        <v>0</v>
      </c>
      <c r="G111" s="41">
        <f>'Data Pull for Budget Template'!G111</f>
        <v>0</v>
      </c>
      <c r="H111" s="41">
        <f>'Data Pull for Budget Template'!H111</f>
        <v>0</v>
      </c>
      <c r="I111" s="41">
        <f>'Data Pull for Budget Template'!I111</f>
        <v>0</v>
      </c>
      <c r="J111" s="41">
        <f>'Data Pull for Budget Template'!J111</f>
        <v>0</v>
      </c>
    </row>
    <row r="112" spans="1:10" ht="14.25" customHeight="1">
      <c r="A112" s="41" t="str">
        <f>TRIM('Data Pull for Budget Template'!A112)</f>
        <v/>
      </c>
      <c r="B112" s="41">
        <f>'Data Pull for Budget Template'!B112</f>
        <v>0</v>
      </c>
      <c r="C112" s="41">
        <f>'Data Pull for Budget Template'!C112</f>
        <v>0</v>
      </c>
      <c r="D112" s="41">
        <f>'Data Pull for Budget Template'!D112</f>
        <v>0</v>
      </c>
      <c r="E112" s="41">
        <f>'Data Pull for Budget Template'!E112</f>
        <v>0</v>
      </c>
      <c r="F112" s="41">
        <f>'Data Pull for Budget Template'!F112</f>
        <v>0</v>
      </c>
      <c r="G112" s="41">
        <f>'Data Pull for Budget Template'!G112</f>
        <v>0</v>
      </c>
      <c r="H112" s="41">
        <f>'Data Pull for Budget Template'!H112</f>
        <v>0</v>
      </c>
      <c r="I112" s="41">
        <f>'Data Pull for Budget Template'!I112</f>
        <v>0</v>
      </c>
      <c r="J112" s="41">
        <f>'Data Pull for Budget Template'!J112</f>
        <v>0</v>
      </c>
    </row>
    <row r="113" spans="1:10" ht="14.25" customHeight="1">
      <c r="A113" s="41" t="str">
        <f>TRIM('Data Pull for Budget Template'!A113)</f>
        <v/>
      </c>
      <c r="B113" s="41">
        <f>'Data Pull for Budget Template'!B113</f>
        <v>0</v>
      </c>
      <c r="C113" s="41">
        <f>'Data Pull for Budget Template'!C113</f>
        <v>0</v>
      </c>
      <c r="D113" s="41">
        <f>'Data Pull for Budget Template'!D113</f>
        <v>0</v>
      </c>
      <c r="E113" s="41">
        <f>'Data Pull for Budget Template'!E113</f>
        <v>0</v>
      </c>
      <c r="F113" s="41">
        <f>'Data Pull for Budget Template'!F113</f>
        <v>0</v>
      </c>
      <c r="G113" s="41">
        <f>'Data Pull for Budget Template'!G113</f>
        <v>0</v>
      </c>
      <c r="H113" s="41">
        <f>'Data Pull for Budget Template'!H113</f>
        <v>0</v>
      </c>
      <c r="I113" s="41">
        <f>'Data Pull for Budget Template'!I113</f>
        <v>0</v>
      </c>
      <c r="J113" s="41">
        <f>'Data Pull for Budget Template'!J113</f>
        <v>0</v>
      </c>
    </row>
    <row r="114" spans="1:10" ht="14.25" customHeight="1">
      <c r="A114" s="41" t="str">
        <f>TRIM('Data Pull for Budget Template'!A114)</f>
        <v/>
      </c>
      <c r="B114" s="41">
        <f>'Data Pull for Budget Template'!B114</f>
        <v>0</v>
      </c>
      <c r="C114" s="41">
        <f>'Data Pull for Budget Template'!C114</f>
        <v>0</v>
      </c>
      <c r="D114" s="41">
        <f>'Data Pull for Budget Template'!D114</f>
        <v>0</v>
      </c>
      <c r="E114" s="41">
        <f>'Data Pull for Budget Template'!E114</f>
        <v>0</v>
      </c>
      <c r="F114" s="41">
        <f>'Data Pull for Budget Template'!F114</f>
        <v>0</v>
      </c>
      <c r="G114" s="41">
        <f>'Data Pull for Budget Template'!G114</f>
        <v>0</v>
      </c>
      <c r="H114" s="41">
        <f>'Data Pull for Budget Template'!H114</f>
        <v>0</v>
      </c>
      <c r="I114" s="41">
        <f>'Data Pull for Budget Template'!I114</f>
        <v>0</v>
      </c>
      <c r="J114" s="41">
        <f>'Data Pull for Budget Template'!J114</f>
        <v>0</v>
      </c>
    </row>
    <row r="115" spans="1:10" ht="14.25" customHeight="1">
      <c r="A115" s="41" t="str">
        <f>TRIM('Data Pull for Budget Template'!A115)</f>
        <v/>
      </c>
      <c r="B115" s="41">
        <f>'Data Pull for Budget Template'!B115</f>
        <v>0</v>
      </c>
      <c r="C115" s="41">
        <f>'Data Pull for Budget Template'!C115</f>
        <v>0</v>
      </c>
      <c r="D115" s="41">
        <f>'Data Pull for Budget Template'!D115</f>
        <v>0</v>
      </c>
      <c r="E115" s="41">
        <f>'Data Pull for Budget Template'!E115</f>
        <v>0</v>
      </c>
      <c r="F115" s="41">
        <f>'Data Pull for Budget Template'!F115</f>
        <v>0</v>
      </c>
      <c r="G115" s="41">
        <f>'Data Pull for Budget Template'!G115</f>
        <v>0</v>
      </c>
      <c r="H115" s="41">
        <f>'Data Pull for Budget Template'!H115</f>
        <v>0</v>
      </c>
      <c r="I115" s="41">
        <f>'Data Pull for Budget Template'!I115</f>
        <v>0</v>
      </c>
      <c r="J115" s="41">
        <f>'Data Pull for Budget Template'!J115</f>
        <v>0</v>
      </c>
    </row>
    <row r="116" spans="1:10" ht="14.25" customHeight="1">
      <c r="A116" s="41" t="str">
        <f>TRIM('Data Pull for Budget Template'!A116)</f>
        <v/>
      </c>
      <c r="B116" s="41">
        <f>'Data Pull for Budget Template'!B116</f>
        <v>0</v>
      </c>
      <c r="C116" s="41">
        <f>'Data Pull for Budget Template'!C116</f>
        <v>0</v>
      </c>
      <c r="D116" s="41">
        <f>'Data Pull for Budget Template'!D116</f>
        <v>0</v>
      </c>
      <c r="E116" s="41">
        <f>'Data Pull for Budget Template'!E116</f>
        <v>0</v>
      </c>
      <c r="F116" s="41">
        <f>'Data Pull for Budget Template'!F116</f>
        <v>0</v>
      </c>
      <c r="G116" s="41">
        <f>'Data Pull for Budget Template'!G116</f>
        <v>0</v>
      </c>
      <c r="H116" s="41">
        <f>'Data Pull for Budget Template'!H116</f>
        <v>0</v>
      </c>
      <c r="I116" s="41">
        <f>'Data Pull for Budget Template'!I116</f>
        <v>0</v>
      </c>
      <c r="J116" s="41">
        <f>'Data Pull for Budget Template'!J116</f>
        <v>0</v>
      </c>
    </row>
    <row r="117" spans="1:10" ht="14.25" customHeight="1">
      <c r="A117" s="41" t="str">
        <f>TRIM('Data Pull for Budget Template'!A117)</f>
        <v/>
      </c>
      <c r="B117" s="41">
        <f>'Data Pull for Budget Template'!B117</f>
        <v>0</v>
      </c>
      <c r="C117" s="41">
        <f>'Data Pull for Budget Template'!C117</f>
        <v>0</v>
      </c>
      <c r="D117" s="41">
        <f>'Data Pull for Budget Template'!D117</f>
        <v>0</v>
      </c>
      <c r="E117" s="41">
        <f>'Data Pull for Budget Template'!E117</f>
        <v>0</v>
      </c>
      <c r="F117" s="41">
        <f>'Data Pull for Budget Template'!F117</f>
        <v>0</v>
      </c>
      <c r="G117" s="41">
        <f>'Data Pull for Budget Template'!G117</f>
        <v>0</v>
      </c>
      <c r="H117" s="41">
        <f>'Data Pull for Budget Template'!H117</f>
        <v>0</v>
      </c>
      <c r="I117" s="41">
        <f>'Data Pull for Budget Template'!I117</f>
        <v>0</v>
      </c>
      <c r="J117" s="41">
        <f>'Data Pull for Budget Template'!J117</f>
        <v>0</v>
      </c>
    </row>
    <row r="118" spans="1:10" ht="14.25" customHeight="1">
      <c r="A118" s="41" t="str">
        <f>TRIM('Data Pull for Budget Template'!A118)</f>
        <v/>
      </c>
      <c r="B118" s="41">
        <f>'Data Pull for Budget Template'!B118</f>
        <v>0</v>
      </c>
      <c r="C118" s="41">
        <f>'Data Pull for Budget Template'!C118</f>
        <v>0</v>
      </c>
      <c r="D118" s="41">
        <f>'Data Pull for Budget Template'!D118</f>
        <v>0</v>
      </c>
      <c r="E118" s="41">
        <f>'Data Pull for Budget Template'!E118</f>
        <v>0</v>
      </c>
      <c r="F118" s="41">
        <f>'Data Pull for Budget Template'!F118</f>
        <v>0</v>
      </c>
      <c r="G118" s="41">
        <f>'Data Pull for Budget Template'!G118</f>
        <v>0</v>
      </c>
      <c r="H118" s="41">
        <f>'Data Pull for Budget Template'!H118</f>
        <v>0</v>
      </c>
      <c r="I118" s="41">
        <f>'Data Pull for Budget Template'!I118</f>
        <v>0</v>
      </c>
      <c r="J118" s="41">
        <f>'Data Pull for Budget Template'!J118</f>
        <v>0</v>
      </c>
    </row>
    <row r="119" spans="1:10" ht="14.25" customHeight="1">
      <c r="A119" s="41" t="str">
        <f>TRIM('Data Pull for Budget Template'!A119)</f>
        <v/>
      </c>
      <c r="B119" s="41">
        <f>'Data Pull for Budget Template'!B119</f>
        <v>0</v>
      </c>
      <c r="C119" s="41">
        <f>'Data Pull for Budget Template'!C119</f>
        <v>0</v>
      </c>
      <c r="D119" s="41">
        <f>'Data Pull for Budget Template'!D119</f>
        <v>0</v>
      </c>
      <c r="E119" s="41">
        <f>'Data Pull for Budget Template'!E119</f>
        <v>0</v>
      </c>
      <c r="F119" s="41">
        <f>'Data Pull for Budget Template'!F119</f>
        <v>0</v>
      </c>
      <c r="G119" s="41">
        <f>'Data Pull for Budget Template'!G119</f>
        <v>0</v>
      </c>
      <c r="H119" s="41">
        <f>'Data Pull for Budget Template'!H119</f>
        <v>0</v>
      </c>
      <c r="I119" s="41">
        <f>'Data Pull for Budget Template'!I119</f>
        <v>0</v>
      </c>
      <c r="J119" s="41">
        <f>'Data Pull for Budget Template'!J119</f>
        <v>0</v>
      </c>
    </row>
    <row r="120" spans="1:10" ht="14.25" customHeight="1">
      <c r="A120" s="41" t="str">
        <f>TRIM('Data Pull for Budget Template'!A120)</f>
        <v/>
      </c>
      <c r="B120" s="41">
        <f>'Data Pull for Budget Template'!B120</f>
        <v>0</v>
      </c>
      <c r="C120" s="41">
        <f>'Data Pull for Budget Template'!C120</f>
        <v>0</v>
      </c>
      <c r="D120" s="41">
        <f>'Data Pull for Budget Template'!D120</f>
        <v>0</v>
      </c>
      <c r="E120" s="41">
        <f>'Data Pull for Budget Template'!E120</f>
        <v>0</v>
      </c>
      <c r="F120" s="41">
        <f>'Data Pull for Budget Template'!F120</f>
        <v>0</v>
      </c>
      <c r="G120" s="41">
        <f>'Data Pull for Budget Template'!G120</f>
        <v>0</v>
      </c>
      <c r="H120" s="41">
        <f>'Data Pull for Budget Template'!H120</f>
        <v>0</v>
      </c>
      <c r="I120" s="41">
        <f>'Data Pull for Budget Template'!I120</f>
        <v>0</v>
      </c>
      <c r="J120" s="41">
        <f>'Data Pull for Budget Template'!J120</f>
        <v>0</v>
      </c>
    </row>
    <row r="121" spans="1:10" ht="14.25" customHeight="1">
      <c r="A121" s="41" t="str">
        <f>TRIM('Data Pull for Budget Template'!A121)</f>
        <v/>
      </c>
      <c r="B121" s="41">
        <f>'Data Pull for Budget Template'!B121</f>
        <v>0</v>
      </c>
      <c r="C121" s="41">
        <f>'Data Pull for Budget Template'!C121</f>
        <v>0</v>
      </c>
      <c r="D121" s="41">
        <f>'Data Pull for Budget Template'!D121</f>
        <v>0</v>
      </c>
      <c r="E121" s="41">
        <f>'Data Pull for Budget Template'!E121</f>
        <v>0</v>
      </c>
      <c r="F121" s="41">
        <f>'Data Pull for Budget Template'!F121</f>
        <v>0</v>
      </c>
      <c r="G121" s="41">
        <f>'Data Pull for Budget Template'!G121</f>
        <v>0</v>
      </c>
      <c r="H121" s="41">
        <f>'Data Pull for Budget Template'!H121</f>
        <v>0</v>
      </c>
      <c r="I121" s="41">
        <f>'Data Pull for Budget Template'!I121</f>
        <v>0</v>
      </c>
      <c r="J121" s="41">
        <f>'Data Pull for Budget Template'!J121</f>
        <v>0</v>
      </c>
    </row>
    <row r="122" spans="1:10" ht="14.25" customHeight="1">
      <c r="A122" s="41" t="str">
        <f>TRIM('Data Pull for Budget Template'!A122)</f>
        <v/>
      </c>
      <c r="B122" s="41">
        <f>'Data Pull for Budget Template'!B122</f>
        <v>0</v>
      </c>
      <c r="C122" s="41">
        <f>'Data Pull for Budget Template'!C122</f>
        <v>0</v>
      </c>
      <c r="D122" s="41">
        <f>'Data Pull for Budget Template'!D122</f>
        <v>0</v>
      </c>
      <c r="E122" s="41">
        <f>'Data Pull for Budget Template'!E122</f>
        <v>0</v>
      </c>
      <c r="F122" s="41">
        <f>'Data Pull for Budget Template'!F122</f>
        <v>0</v>
      </c>
      <c r="G122" s="41">
        <f>'Data Pull for Budget Template'!G122</f>
        <v>0</v>
      </c>
      <c r="H122" s="41">
        <f>'Data Pull for Budget Template'!H122</f>
        <v>0</v>
      </c>
      <c r="I122" s="41">
        <f>'Data Pull for Budget Template'!I122</f>
        <v>0</v>
      </c>
      <c r="J122" s="41">
        <f>'Data Pull for Budget Template'!J122</f>
        <v>0</v>
      </c>
    </row>
    <row r="123" spans="1:10" ht="14.25" customHeight="1">
      <c r="A123" s="41" t="str">
        <f>TRIM('Data Pull for Budget Template'!A123)</f>
        <v/>
      </c>
      <c r="B123" s="41">
        <f>'Data Pull for Budget Template'!B123</f>
        <v>0</v>
      </c>
      <c r="C123" s="41">
        <f>'Data Pull for Budget Template'!C123</f>
        <v>0</v>
      </c>
      <c r="D123" s="41">
        <f>'Data Pull for Budget Template'!D123</f>
        <v>0</v>
      </c>
      <c r="E123" s="41">
        <f>'Data Pull for Budget Template'!E123</f>
        <v>0</v>
      </c>
      <c r="F123" s="41">
        <f>'Data Pull for Budget Template'!F123</f>
        <v>0</v>
      </c>
      <c r="G123" s="41">
        <f>'Data Pull for Budget Template'!G123</f>
        <v>0</v>
      </c>
      <c r="H123" s="41">
        <f>'Data Pull for Budget Template'!H123</f>
        <v>0</v>
      </c>
      <c r="I123" s="41">
        <f>'Data Pull for Budget Template'!I123</f>
        <v>0</v>
      </c>
      <c r="J123" s="41">
        <f>'Data Pull for Budget Template'!J123</f>
        <v>0</v>
      </c>
    </row>
    <row r="124" spans="1:10" ht="14.25" customHeight="1">
      <c r="A124" s="41" t="str">
        <f>TRIM('Data Pull for Budget Template'!A124)</f>
        <v/>
      </c>
      <c r="B124" s="41">
        <f>'Data Pull for Budget Template'!B124</f>
        <v>0</v>
      </c>
      <c r="C124" s="41">
        <f>'Data Pull for Budget Template'!C124</f>
        <v>0</v>
      </c>
      <c r="D124" s="41">
        <f>'Data Pull for Budget Template'!D124</f>
        <v>0</v>
      </c>
      <c r="E124" s="41">
        <f>'Data Pull for Budget Template'!E124</f>
        <v>0</v>
      </c>
      <c r="F124" s="41">
        <f>'Data Pull for Budget Template'!F124</f>
        <v>0</v>
      </c>
      <c r="G124" s="41">
        <f>'Data Pull for Budget Template'!G124</f>
        <v>0</v>
      </c>
      <c r="H124" s="41">
        <f>'Data Pull for Budget Template'!H124</f>
        <v>0</v>
      </c>
      <c r="I124" s="41">
        <f>'Data Pull for Budget Template'!I124</f>
        <v>0</v>
      </c>
      <c r="J124" s="41">
        <f>'Data Pull for Budget Template'!J124</f>
        <v>0</v>
      </c>
    </row>
    <row r="125" spans="1:10" ht="14.25" customHeight="1">
      <c r="A125" s="41" t="str">
        <f>TRIM('Data Pull for Budget Template'!A125)</f>
        <v/>
      </c>
      <c r="B125" s="41">
        <f>'Data Pull for Budget Template'!B125</f>
        <v>0</v>
      </c>
      <c r="C125" s="41">
        <f>'Data Pull for Budget Template'!C125</f>
        <v>0</v>
      </c>
      <c r="D125" s="41">
        <f>'Data Pull for Budget Template'!D125</f>
        <v>0</v>
      </c>
      <c r="E125" s="41">
        <f>'Data Pull for Budget Template'!E125</f>
        <v>0</v>
      </c>
      <c r="F125" s="41">
        <f>'Data Pull for Budget Template'!F125</f>
        <v>0</v>
      </c>
      <c r="G125" s="41">
        <f>'Data Pull for Budget Template'!G125</f>
        <v>0</v>
      </c>
      <c r="H125" s="41">
        <f>'Data Pull for Budget Template'!H125</f>
        <v>0</v>
      </c>
      <c r="I125" s="41">
        <f>'Data Pull for Budget Template'!I125</f>
        <v>0</v>
      </c>
      <c r="J125" s="41">
        <f>'Data Pull for Budget Template'!J125</f>
        <v>0</v>
      </c>
    </row>
    <row r="126" spans="1:10" ht="14.25" customHeight="1">
      <c r="A126" s="41" t="str">
        <f>TRIM('Data Pull for Budget Template'!A126)</f>
        <v/>
      </c>
      <c r="B126" s="41">
        <f>'Data Pull for Budget Template'!B126</f>
        <v>0</v>
      </c>
      <c r="C126" s="41">
        <f>'Data Pull for Budget Template'!C126</f>
        <v>0</v>
      </c>
      <c r="D126" s="41">
        <f>'Data Pull for Budget Template'!D126</f>
        <v>0</v>
      </c>
      <c r="E126" s="41">
        <f>'Data Pull for Budget Template'!E126</f>
        <v>0</v>
      </c>
      <c r="F126" s="41">
        <f>'Data Pull for Budget Template'!F126</f>
        <v>0</v>
      </c>
      <c r="G126" s="41">
        <f>'Data Pull for Budget Template'!G126</f>
        <v>0</v>
      </c>
      <c r="H126" s="41">
        <f>'Data Pull for Budget Template'!H126</f>
        <v>0</v>
      </c>
      <c r="I126" s="41">
        <f>'Data Pull for Budget Template'!I126</f>
        <v>0</v>
      </c>
      <c r="J126" s="41">
        <f>'Data Pull for Budget Template'!J126</f>
        <v>0</v>
      </c>
    </row>
    <row r="127" spans="1:10" ht="14.25" customHeight="1">
      <c r="A127" s="41" t="str">
        <f>TRIM('Data Pull for Budget Template'!A127)</f>
        <v/>
      </c>
      <c r="B127" s="41">
        <f>'Data Pull for Budget Template'!B127</f>
        <v>0</v>
      </c>
      <c r="C127" s="41">
        <f>'Data Pull for Budget Template'!C127</f>
        <v>0</v>
      </c>
      <c r="D127" s="41">
        <f>'Data Pull for Budget Template'!D127</f>
        <v>0</v>
      </c>
      <c r="E127" s="41">
        <f>'Data Pull for Budget Template'!E127</f>
        <v>0</v>
      </c>
      <c r="F127" s="41">
        <f>'Data Pull for Budget Template'!F127</f>
        <v>0</v>
      </c>
      <c r="G127" s="41">
        <f>'Data Pull for Budget Template'!G127</f>
        <v>0</v>
      </c>
      <c r="H127" s="41">
        <f>'Data Pull for Budget Template'!H127</f>
        <v>0</v>
      </c>
      <c r="I127" s="41">
        <f>'Data Pull for Budget Template'!I127</f>
        <v>0</v>
      </c>
      <c r="J127" s="41">
        <f>'Data Pull for Budget Template'!J127</f>
        <v>0</v>
      </c>
    </row>
    <row r="128" spans="1:10" ht="14.25" customHeight="1">
      <c r="A128" s="41" t="str">
        <f>TRIM('Data Pull for Budget Template'!A128)</f>
        <v/>
      </c>
      <c r="B128" s="41">
        <f>'Data Pull for Budget Template'!B128</f>
        <v>0</v>
      </c>
      <c r="C128" s="41">
        <f>'Data Pull for Budget Template'!C128</f>
        <v>0</v>
      </c>
      <c r="D128" s="41">
        <f>'Data Pull for Budget Template'!D128</f>
        <v>0</v>
      </c>
      <c r="E128" s="41">
        <f>'Data Pull for Budget Template'!E128</f>
        <v>0</v>
      </c>
      <c r="F128" s="41">
        <f>'Data Pull for Budget Template'!F128</f>
        <v>0</v>
      </c>
      <c r="G128" s="41">
        <f>'Data Pull for Budget Template'!G128</f>
        <v>0</v>
      </c>
      <c r="H128" s="41">
        <f>'Data Pull for Budget Template'!H128</f>
        <v>0</v>
      </c>
      <c r="I128" s="41">
        <f>'Data Pull for Budget Template'!I128</f>
        <v>0</v>
      </c>
      <c r="J128" s="41">
        <f>'Data Pull for Budget Template'!J128</f>
        <v>0</v>
      </c>
    </row>
    <row r="129" spans="1:10" ht="14.25" customHeight="1">
      <c r="A129" s="41" t="str">
        <f>TRIM('Data Pull for Budget Template'!A129)</f>
        <v/>
      </c>
      <c r="B129" s="41">
        <f>'Data Pull for Budget Template'!B129</f>
        <v>0</v>
      </c>
      <c r="C129" s="41">
        <f>'Data Pull for Budget Template'!C129</f>
        <v>0</v>
      </c>
      <c r="D129" s="41">
        <f>'Data Pull for Budget Template'!D129</f>
        <v>0</v>
      </c>
      <c r="E129" s="41">
        <f>'Data Pull for Budget Template'!E129</f>
        <v>0</v>
      </c>
      <c r="F129" s="41">
        <f>'Data Pull for Budget Template'!F129</f>
        <v>0</v>
      </c>
      <c r="G129" s="41">
        <f>'Data Pull for Budget Template'!G129</f>
        <v>0</v>
      </c>
      <c r="H129" s="41">
        <f>'Data Pull for Budget Template'!H129</f>
        <v>0</v>
      </c>
      <c r="I129" s="41">
        <f>'Data Pull for Budget Template'!I129</f>
        <v>0</v>
      </c>
      <c r="J129" s="41">
        <f>'Data Pull for Budget Template'!J129</f>
        <v>0</v>
      </c>
    </row>
    <row r="130" spans="1:10" ht="14.25" customHeight="1">
      <c r="A130" s="41" t="str">
        <f>TRIM('Data Pull for Budget Template'!A130)</f>
        <v/>
      </c>
      <c r="B130" s="41">
        <f>'Data Pull for Budget Template'!B130</f>
        <v>0</v>
      </c>
      <c r="C130" s="41">
        <f>'Data Pull for Budget Template'!C130</f>
        <v>0</v>
      </c>
      <c r="D130" s="41">
        <f>'Data Pull for Budget Template'!D130</f>
        <v>0</v>
      </c>
      <c r="E130" s="41">
        <f>'Data Pull for Budget Template'!E130</f>
        <v>0</v>
      </c>
      <c r="F130" s="41">
        <f>'Data Pull for Budget Template'!F130</f>
        <v>0</v>
      </c>
      <c r="G130" s="41">
        <f>'Data Pull for Budget Template'!G130</f>
        <v>0</v>
      </c>
      <c r="H130" s="41">
        <f>'Data Pull for Budget Template'!H130</f>
        <v>0</v>
      </c>
      <c r="I130" s="41">
        <f>'Data Pull for Budget Template'!I130</f>
        <v>0</v>
      </c>
      <c r="J130" s="41">
        <f>'Data Pull for Budget Template'!J130</f>
        <v>0</v>
      </c>
    </row>
    <row r="131" spans="1:10" ht="14.25" customHeight="1">
      <c r="A131" s="41" t="str">
        <f>TRIM('Data Pull for Budget Template'!A131)</f>
        <v/>
      </c>
      <c r="B131" s="41">
        <f>'Data Pull for Budget Template'!B131</f>
        <v>0</v>
      </c>
      <c r="C131" s="41">
        <f>'Data Pull for Budget Template'!C131</f>
        <v>0</v>
      </c>
      <c r="D131" s="41">
        <f>'Data Pull for Budget Template'!D131</f>
        <v>0</v>
      </c>
      <c r="E131" s="41">
        <f>'Data Pull for Budget Template'!E131</f>
        <v>0</v>
      </c>
      <c r="F131" s="41">
        <f>'Data Pull for Budget Template'!F131</f>
        <v>0</v>
      </c>
      <c r="G131" s="41">
        <f>'Data Pull for Budget Template'!G131</f>
        <v>0</v>
      </c>
      <c r="H131" s="41">
        <f>'Data Pull for Budget Template'!H131</f>
        <v>0</v>
      </c>
      <c r="I131" s="41">
        <f>'Data Pull for Budget Template'!I131</f>
        <v>0</v>
      </c>
      <c r="J131" s="41">
        <f>'Data Pull for Budget Template'!J131</f>
        <v>0</v>
      </c>
    </row>
    <row r="132" spans="1:10" ht="14.25" customHeight="1">
      <c r="A132" s="41" t="str">
        <f>TRIM('Data Pull for Budget Template'!A132)</f>
        <v/>
      </c>
      <c r="B132" s="41">
        <f>'Data Pull for Budget Template'!B132</f>
        <v>0</v>
      </c>
      <c r="C132" s="41">
        <f>'Data Pull for Budget Template'!C132</f>
        <v>0</v>
      </c>
      <c r="D132" s="41">
        <f>'Data Pull for Budget Template'!D132</f>
        <v>0</v>
      </c>
      <c r="E132" s="41">
        <f>'Data Pull for Budget Template'!E132</f>
        <v>0</v>
      </c>
      <c r="F132" s="41">
        <f>'Data Pull for Budget Template'!F132</f>
        <v>0</v>
      </c>
      <c r="G132" s="41">
        <f>'Data Pull for Budget Template'!G132</f>
        <v>0</v>
      </c>
      <c r="H132" s="41">
        <f>'Data Pull for Budget Template'!H132</f>
        <v>0</v>
      </c>
      <c r="I132" s="41">
        <f>'Data Pull for Budget Template'!I132</f>
        <v>0</v>
      </c>
      <c r="J132" s="41">
        <f>'Data Pull for Budget Template'!J132</f>
        <v>0</v>
      </c>
    </row>
    <row r="133" spans="1:10" ht="14.25" customHeight="1">
      <c r="A133" s="41" t="str">
        <f>TRIM('Data Pull for Budget Template'!A133)</f>
        <v/>
      </c>
      <c r="B133" s="41">
        <f>'Data Pull for Budget Template'!B133</f>
        <v>0</v>
      </c>
      <c r="C133" s="41">
        <f>'Data Pull for Budget Template'!C133</f>
        <v>0</v>
      </c>
      <c r="D133" s="41">
        <f>'Data Pull for Budget Template'!D133</f>
        <v>0</v>
      </c>
      <c r="E133" s="41">
        <f>'Data Pull for Budget Template'!E133</f>
        <v>0</v>
      </c>
      <c r="F133" s="41">
        <f>'Data Pull for Budget Template'!F133</f>
        <v>0</v>
      </c>
      <c r="G133" s="41">
        <f>'Data Pull for Budget Template'!G133</f>
        <v>0</v>
      </c>
      <c r="H133" s="41">
        <f>'Data Pull for Budget Template'!H133</f>
        <v>0</v>
      </c>
      <c r="I133" s="41">
        <f>'Data Pull for Budget Template'!I133</f>
        <v>0</v>
      </c>
      <c r="J133" s="41">
        <f>'Data Pull for Budget Template'!J133</f>
        <v>0</v>
      </c>
    </row>
    <row r="134" spans="1:10" ht="14.25" customHeight="1">
      <c r="A134" s="41" t="str">
        <f>TRIM('Data Pull for Budget Template'!A134)</f>
        <v/>
      </c>
      <c r="B134" s="41">
        <f>'Data Pull for Budget Template'!B134</f>
        <v>0</v>
      </c>
      <c r="C134" s="41">
        <f>'Data Pull for Budget Template'!C134</f>
        <v>0</v>
      </c>
      <c r="D134" s="41">
        <f>'Data Pull for Budget Template'!D134</f>
        <v>0</v>
      </c>
      <c r="E134" s="41">
        <f>'Data Pull for Budget Template'!E134</f>
        <v>0</v>
      </c>
      <c r="F134" s="41">
        <f>'Data Pull for Budget Template'!F134</f>
        <v>0</v>
      </c>
      <c r="G134" s="41">
        <f>'Data Pull for Budget Template'!G134</f>
        <v>0</v>
      </c>
      <c r="H134" s="41">
        <f>'Data Pull for Budget Template'!H134</f>
        <v>0</v>
      </c>
      <c r="I134" s="41">
        <f>'Data Pull for Budget Template'!I134</f>
        <v>0</v>
      </c>
      <c r="J134" s="41">
        <f>'Data Pull for Budget Template'!J134</f>
        <v>0</v>
      </c>
    </row>
    <row r="135" spans="1:10" ht="14.25" customHeight="1">
      <c r="A135" s="41" t="str">
        <f>TRIM('Data Pull for Budget Template'!A135)</f>
        <v/>
      </c>
      <c r="B135" s="41">
        <f>'Data Pull for Budget Template'!B135</f>
        <v>0</v>
      </c>
      <c r="C135" s="41">
        <f>'Data Pull for Budget Template'!C135</f>
        <v>0</v>
      </c>
      <c r="D135" s="41">
        <f>'Data Pull for Budget Template'!D135</f>
        <v>0</v>
      </c>
      <c r="E135" s="41">
        <f>'Data Pull for Budget Template'!E135</f>
        <v>0</v>
      </c>
      <c r="F135" s="41">
        <f>'Data Pull for Budget Template'!F135</f>
        <v>0</v>
      </c>
      <c r="G135" s="41">
        <f>'Data Pull for Budget Template'!G135</f>
        <v>0</v>
      </c>
      <c r="H135" s="41">
        <f>'Data Pull for Budget Template'!H135</f>
        <v>0</v>
      </c>
      <c r="I135" s="41">
        <f>'Data Pull for Budget Template'!I135</f>
        <v>0</v>
      </c>
      <c r="J135" s="41">
        <f>'Data Pull for Budget Template'!J135</f>
        <v>0</v>
      </c>
    </row>
    <row r="136" spans="1:10" ht="14.25" customHeight="1">
      <c r="A136" s="41" t="str">
        <f>TRIM('Data Pull for Budget Template'!A136)</f>
        <v/>
      </c>
      <c r="B136" s="41">
        <f>'Data Pull for Budget Template'!B136</f>
        <v>0</v>
      </c>
      <c r="C136" s="41">
        <f>'Data Pull for Budget Template'!C136</f>
        <v>0</v>
      </c>
      <c r="D136" s="41">
        <f>'Data Pull for Budget Template'!D136</f>
        <v>0</v>
      </c>
      <c r="E136" s="41">
        <f>'Data Pull for Budget Template'!E136</f>
        <v>0</v>
      </c>
      <c r="F136" s="41">
        <f>'Data Pull for Budget Template'!F136</f>
        <v>0</v>
      </c>
      <c r="G136" s="41">
        <f>'Data Pull for Budget Template'!G136</f>
        <v>0</v>
      </c>
      <c r="H136" s="41">
        <f>'Data Pull for Budget Template'!H136</f>
        <v>0</v>
      </c>
      <c r="I136" s="41">
        <f>'Data Pull for Budget Template'!I136</f>
        <v>0</v>
      </c>
      <c r="J136" s="41">
        <f>'Data Pull for Budget Template'!J136</f>
        <v>0</v>
      </c>
    </row>
    <row r="137" spans="1:10" ht="14.25" customHeight="1">
      <c r="A137" s="41" t="str">
        <f>TRIM('Data Pull for Budget Template'!A137)</f>
        <v/>
      </c>
      <c r="B137" s="41">
        <f>'Data Pull for Budget Template'!B137</f>
        <v>0</v>
      </c>
      <c r="C137" s="41">
        <f>'Data Pull for Budget Template'!C137</f>
        <v>0</v>
      </c>
      <c r="D137" s="41">
        <f>'Data Pull for Budget Template'!D137</f>
        <v>0</v>
      </c>
      <c r="E137" s="41">
        <f>'Data Pull for Budget Template'!E137</f>
        <v>0</v>
      </c>
      <c r="F137" s="41">
        <f>'Data Pull for Budget Template'!F137</f>
        <v>0</v>
      </c>
      <c r="G137" s="41">
        <f>'Data Pull for Budget Template'!G137</f>
        <v>0</v>
      </c>
      <c r="H137" s="41">
        <f>'Data Pull for Budget Template'!H137</f>
        <v>0</v>
      </c>
      <c r="I137" s="41">
        <f>'Data Pull for Budget Template'!I137</f>
        <v>0</v>
      </c>
      <c r="J137" s="41">
        <f>'Data Pull for Budget Template'!J137</f>
        <v>0</v>
      </c>
    </row>
    <row r="138" spans="1:10" ht="14.25" customHeight="1">
      <c r="A138" s="41" t="str">
        <f>TRIM('Data Pull for Budget Template'!A138)</f>
        <v/>
      </c>
      <c r="B138" s="41">
        <f>'Data Pull for Budget Template'!B138</f>
        <v>0</v>
      </c>
      <c r="C138" s="41">
        <f>'Data Pull for Budget Template'!C138</f>
        <v>0</v>
      </c>
      <c r="D138" s="41">
        <f>'Data Pull for Budget Template'!D138</f>
        <v>0</v>
      </c>
      <c r="E138" s="41">
        <f>'Data Pull for Budget Template'!E138</f>
        <v>0</v>
      </c>
      <c r="F138" s="41">
        <f>'Data Pull for Budget Template'!F138</f>
        <v>0</v>
      </c>
      <c r="G138" s="41">
        <f>'Data Pull for Budget Template'!G138</f>
        <v>0</v>
      </c>
      <c r="H138" s="41">
        <f>'Data Pull for Budget Template'!H138</f>
        <v>0</v>
      </c>
      <c r="I138" s="41">
        <f>'Data Pull for Budget Template'!I138</f>
        <v>0</v>
      </c>
      <c r="J138" s="41">
        <f>'Data Pull for Budget Template'!J138</f>
        <v>0</v>
      </c>
    </row>
    <row r="139" spans="1:10" ht="14.25" customHeight="1">
      <c r="A139" s="41" t="str">
        <f>TRIM('Data Pull for Budget Template'!A139)</f>
        <v/>
      </c>
      <c r="B139" s="41">
        <f>'Data Pull for Budget Template'!B139</f>
        <v>0</v>
      </c>
      <c r="C139" s="41">
        <f>'Data Pull for Budget Template'!C139</f>
        <v>0</v>
      </c>
      <c r="D139" s="41">
        <f>'Data Pull for Budget Template'!D139</f>
        <v>0</v>
      </c>
      <c r="E139" s="41">
        <f>'Data Pull for Budget Template'!E139</f>
        <v>0</v>
      </c>
      <c r="F139" s="41">
        <f>'Data Pull for Budget Template'!F139</f>
        <v>0</v>
      </c>
      <c r="G139" s="41">
        <f>'Data Pull for Budget Template'!G139</f>
        <v>0</v>
      </c>
      <c r="H139" s="41">
        <f>'Data Pull for Budget Template'!H139</f>
        <v>0</v>
      </c>
      <c r="I139" s="41">
        <f>'Data Pull for Budget Template'!I139</f>
        <v>0</v>
      </c>
      <c r="J139" s="41">
        <f>'Data Pull for Budget Template'!J139</f>
        <v>0</v>
      </c>
    </row>
    <row r="140" spans="1:10" ht="14.25" customHeight="1">
      <c r="B140" s="41">
        <f>'Data Pull for Budget Template'!B140</f>
        <v>0</v>
      </c>
      <c r="C140" s="41">
        <f>'Data Pull for Budget Template'!C140</f>
        <v>0</v>
      </c>
      <c r="D140" s="41">
        <f>'Data Pull for Budget Template'!D140</f>
        <v>0</v>
      </c>
      <c r="E140" s="41">
        <f>'Data Pull for Budget Template'!E140</f>
        <v>0</v>
      </c>
      <c r="F140" s="41">
        <f>'Data Pull for Budget Template'!F140</f>
        <v>0</v>
      </c>
      <c r="G140" s="41">
        <f>'Data Pull for Budget Template'!G140</f>
        <v>0</v>
      </c>
      <c r="H140" s="41">
        <f>'Data Pull for Budget Template'!H140</f>
        <v>0</v>
      </c>
      <c r="I140" s="41">
        <f>'Data Pull for Budget Template'!I140</f>
        <v>0</v>
      </c>
      <c r="J140" s="41">
        <f>'Data Pull for Budget Template'!J140</f>
        <v>0</v>
      </c>
    </row>
    <row r="141" spans="1:10" ht="14.25" customHeight="1">
      <c r="B141" s="41">
        <f>'Data Pull for Budget Template'!B141</f>
        <v>0</v>
      </c>
      <c r="C141" s="41">
        <f>'Data Pull for Budget Template'!C141</f>
        <v>0</v>
      </c>
      <c r="D141" s="41">
        <f>'Data Pull for Budget Template'!D141</f>
        <v>0</v>
      </c>
      <c r="E141" s="41">
        <f>'Data Pull for Budget Template'!E141</f>
        <v>0</v>
      </c>
      <c r="F141" s="41">
        <f>'Data Pull for Budget Template'!F141</f>
        <v>0</v>
      </c>
      <c r="G141" s="41">
        <f>'Data Pull for Budget Template'!G141</f>
        <v>0</v>
      </c>
      <c r="H141" s="41">
        <f>'Data Pull for Budget Template'!H141</f>
        <v>0</v>
      </c>
      <c r="I141" s="41">
        <f>'Data Pull for Budget Template'!I141</f>
        <v>0</v>
      </c>
      <c r="J141" s="41">
        <f>'Data Pull for Budget Template'!J141</f>
        <v>0</v>
      </c>
    </row>
    <row r="142" spans="1:10" ht="14.25" customHeight="1">
      <c r="B142" s="41">
        <f>'Data Pull for Budget Template'!B142</f>
        <v>0</v>
      </c>
      <c r="C142" s="41">
        <f>'Data Pull for Budget Template'!C142</f>
        <v>0</v>
      </c>
      <c r="D142" s="41">
        <f>'Data Pull for Budget Template'!D142</f>
        <v>0</v>
      </c>
      <c r="E142" s="41">
        <f>'Data Pull for Budget Template'!E142</f>
        <v>0</v>
      </c>
      <c r="F142" s="41">
        <f>'Data Pull for Budget Template'!F142</f>
        <v>0</v>
      </c>
      <c r="G142" s="41">
        <f>'Data Pull for Budget Template'!G142</f>
        <v>0</v>
      </c>
      <c r="H142" s="41">
        <f>'Data Pull for Budget Template'!H142</f>
        <v>0</v>
      </c>
      <c r="I142" s="41">
        <f>'Data Pull for Budget Template'!I142</f>
        <v>0</v>
      </c>
      <c r="J142" s="41">
        <f>'Data Pull for Budget Template'!J142</f>
        <v>0</v>
      </c>
    </row>
    <row r="143" spans="1:10" ht="14.25" customHeight="1">
      <c r="B143" s="41">
        <f>'Data Pull for Budget Template'!B143</f>
        <v>0</v>
      </c>
      <c r="C143" s="41">
        <f>'Data Pull for Budget Template'!C143</f>
        <v>0</v>
      </c>
      <c r="D143" s="41">
        <f>'Data Pull for Budget Template'!D143</f>
        <v>0</v>
      </c>
      <c r="E143" s="41">
        <f>'Data Pull for Budget Template'!E143</f>
        <v>0</v>
      </c>
      <c r="F143" s="41">
        <f>'Data Pull for Budget Template'!F143</f>
        <v>0</v>
      </c>
      <c r="G143" s="41">
        <f>'Data Pull for Budget Template'!G143</f>
        <v>0</v>
      </c>
      <c r="H143" s="41">
        <f>'Data Pull for Budget Template'!H143</f>
        <v>0</v>
      </c>
      <c r="I143" s="41">
        <f>'Data Pull for Budget Template'!I143</f>
        <v>0</v>
      </c>
      <c r="J143" s="41">
        <f>'Data Pull for Budget Template'!J143</f>
        <v>0</v>
      </c>
    </row>
    <row r="144" spans="1:10" ht="14.25" customHeight="1">
      <c r="D144" s="15"/>
    </row>
    <row r="145" spans="4:4" ht="14.25" customHeight="1">
      <c r="D145" s="15"/>
    </row>
    <row r="146" spans="4:4" ht="14.25" customHeight="1">
      <c r="D146" s="15"/>
    </row>
    <row r="147" spans="4:4" ht="14.25" customHeight="1">
      <c r="D147" s="15"/>
    </row>
    <row r="148" spans="4:4" ht="14.25" customHeight="1">
      <c r="D148" s="15"/>
    </row>
    <row r="149" spans="4:4" ht="14.25" customHeight="1">
      <c r="D149" s="15"/>
    </row>
    <row r="150" spans="4:4" ht="14.25" customHeight="1">
      <c r="D150" s="15"/>
    </row>
    <row r="151" spans="4:4" ht="14.25" customHeight="1">
      <c r="D151" s="15"/>
    </row>
    <row r="152" spans="4:4" ht="14.25" customHeight="1">
      <c r="D152" s="15"/>
    </row>
    <row r="153" spans="4:4" ht="14.25" customHeight="1">
      <c r="D153" s="15"/>
    </row>
    <row r="154" spans="4:4" ht="14.25" customHeight="1">
      <c r="D154" s="15"/>
    </row>
    <row r="155" spans="4:4" ht="14.25" customHeight="1">
      <c r="D155" s="15"/>
    </row>
    <row r="156" spans="4:4" ht="14.25" customHeight="1">
      <c r="D156" s="15"/>
    </row>
    <row r="157" spans="4:4" ht="14.25" customHeight="1">
      <c r="D157" s="15"/>
    </row>
    <row r="158" spans="4:4" ht="14.25" customHeight="1">
      <c r="D158" s="15"/>
    </row>
    <row r="159" spans="4:4" ht="14.25" customHeight="1">
      <c r="D159" s="15"/>
    </row>
    <row r="160" spans="4:4" ht="14.25" customHeight="1">
      <c r="D160" s="15"/>
    </row>
    <row r="161" spans="4:4" ht="14.25" customHeight="1">
      <c r="D161" s="15"/>
    </row>
    <row r="162" spans="4:4" ht="14.25" customHeight="1">
      <c r="D162" s="15"/>
    </row>
    <row r="163" spans="4:4" ht="14.25" customHeight="1">
      <c r="D163" s="15"/>
    </row>
    <row r="164" spans="4:4" ht="14.25" customHeight="1">
      <c r="D164" s="15"/>
    </row>
    <row r="165" spans="4:4" ht="14.25" customHeight="1">
      <c r="D165" s="15"/>
    </row>
    <row r="166" spans="4:4" ht="14.25" customHeight="1">
      <c r="D166" s="15"/>
    </row>
    <row r="167" spans="4:4" ht="14.25" customHeight="1">
      <c r="D167" s="15"/>
    </row>
    <row r="168" spans="4:4" ht="14.25" customHeight="1">
      <c r="D168" s="15"/>
    </row>
    <row r="169" spans="4:4" ht="14.25" customHeight="1">
      <c r="D169" s="15"/>
    </row>
    <row r="170" spans="4:4" ht="14.25" customHeight="1">
      <c r="D170" s="15"/>
    </row>
    <row r="171" spans="4:4" ht="14.25" customHeight="1">
      <c r="D171" s="15"/>
    </row>
    <row r="172" spans="4:4" ht="14.25" customHeight="1">
      <c r="D172" s="15"/>
    </row>
    <row r="173" spans="4:4" ht="14.25" customHeight="1">
      <c r="D173" s="15"/>
    </row>
    <row r="174" spans="4:4" ht="14.25" customHeight="1">
      <c r="D174" s="15"/>
    </row>
    <row r="175" spans="4:4" ht="14.25" customHeight="1">
      <c r="D175" s="15"/>
    </row>
    <row r="176" spans="4:4" ht="14.25" customHeight="1">
      <c r="D176" s="15"/>
    </row>
    <row r="177" spans="4:4" ht="14.25" customHeight="1">
      <c r="D177" s="15"/>
    </row>
    <row r="178" spans="4:4" ht="14.25" customHeight="1">
      <c r="D178" s="15"/>
    </row>
    <row r="179" spans="4:4" ht="14.25" customHeight="1">
      <c r="D179" s="15"/>
    </row>
    <row r="180" spans="4:4" ht="14.25" customHeight="1">
      <c r="D180" s="15"/>
    </row>
    <row r="181" spans="4:4" ht="14.25" customHeight="1">
      <c r="D181" s="15"/>
    </row>
    <row r="182" spans="4:4" ht="14.25" customHeight="1">
      <c r="D182" s="15"/>
    </row>
    <row r="183" spans="4:4" ht="14.25" customHeight="1">
      <c r="D183" s="15"/>
    </row>
    <row r="184" spans="4:4" ht="14.25" customHeight="1">
      <c r="D184" s="15"/>
    </row>
    <row r="185" spans="4:4" ht="14.25" customHeight="1">
      <c r="D185" s="15"/>
    </row>
    <row r="186" spans="4:4" ht="14.25" customHeight="1">
      <c r="D186" s="15"/>
    </row>
    <row r="187" spans="4:4" ht="14.25" customHeight="1">
      <c r="D187" s="15"/>
    </row>
    <row r="188" spans="4:4" ht="14.25" customHeight="1">
      <c r="D188" s="15"/>
    </row>
    <row r="189" spans="4:4" ht="14.25" customHeight="1">
      <c r="D189" s="15"/>
    </row>
    <row r="190" spans="4:4" ht="14.25" customHeight="1">
      <c r="D190" s="15"/>
    </row>
    <row r="191" spans="4:4" ht="14.25" customHeight="1">
      <c r="D191" s="15"/>
    </row>
  </sheetData>
  <dataValidations count="1">
    <dataValidation type="list" allowBlank="1" showInputMessage="1" sqref="B1 D1:H1">
      <formula1>"..."</formula1>
    </dataValidation>
  </dataValidations>
  <pageMargins left="0" right="0" top="0.75" bottom="0.75" header="0.3" footer="0.3"/>
  <pageSetup paperSize="17" scale="64" orientation="landscape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283"/>
  <sheetViews>
    <sheetView topLeftCell="A11" zoomScale="96" zoomScaleNormal="96" workbookViewId="0">
      <selection activeCell="H16" sqref="H16"/>
    </sheetView>
  </sheetViews>
  <sheetFormatPr defaultColWidth="9.1796875" defaultRowHeight="18" customHeight="1" outlineLevelRow="1" outlineLevelCol="1"/>
  <cols>
    <col min="1" max="1" width="47" style="1" customWidth="1"/>
    <col min="2" max="2" width="15" style="1" customWidth="1"/>
    <col min="3" max="3" width="14.453125" style="1" customWidth="1"/>
    <col min="4" max="4" width="15.1796875" style="5" customWidth="1"/>
    <col min="5" max="7" width="16.26953125" style="5" hidden="1" customWidth="1" outlineLevel="1"/>
    <col min="8" max="8" width="14.453125" style="15" customWidth="1" collapsed="1"/>
    <col min="9" max="9" width="12.81640625" style="15" customWidth="1"/>
    <col min="10" max="10" width="10.1796875" style="1" bestFit="1" customWidth="1"/>
    <col min="11" max="15" width="9.1796875" style="1"/>
    <col min="16" max="16" width="9.7265625" style="1" bestFit="1" customWidth="1"/>
    <col min="17" max="16384" width="9.1796875" style="1"/>
  </cols>
  <sheetData>
    <row r="1" spans="1:24" ht="30.75" hidden="1" customHeight="1">
      <c r="A1" s="77"/>
      <c r="B1" s="76" t="s">
        <v>12870</v>
      </c>
      <c r="C1" s="78"/>
      <c r="D1" s="78" t="s">
        <v>0</v>
      </c>
      <c r="E1" s="78" t="s">
        <v>1</v>
      </c>
      <c r="F1" s="78" t="s">
        <v>2</v>
      </c>
      <c r="G1" s="78" t="s">
        <v>12289</v>
      </c>
      <c r="H1" s="79" t="s">
        <v>17</v>
      </c>
      <c r="I1" s="79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</row>
    <row r="2" spans="1:24" ht="18" customHeight="1">
      <c r="A2" s="81" t="s">
        <v>43</v>
      </c>
      <c r="B2" s="80" t="s">
        <v>18</v>
      </c>
      <c r="C2" s="82" t="s">
        <v>18</v>
      </c>
      <c r="D2" s="83" t="s">
        <v>7319</v>
      </c>
      <c r="E2" s="83" t="s">
        <v>18</v>
      </c>
      <c r="F2" s="83" t="s">
        <v>18</v>
      </c>
      <c r="G2" s="83" t="s">
        <v>7319</v>
      </c>
      <c r="H2" s="79"/>
      <c r="I2" s="79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</row>
    <row r="3" spans="1:24" s="2" customFormat="1" ht="18" customHeight="1">
      <c r="A3" s="84" t="str">
        <f>"_"&amp;MID(B1,3,5)</f>
        <v>_COENG</v>
      </c>
      <c r="B3" s="84" t="s">
        <v>19</v>
      </c>
      <c r="C3" s="85" t="s">
        <v>19</v>
      </c>
      <c r="D3" s="84" t="s">
        <v>20</v>
      </c>
      <c r="E3" s="84" t="s">
        <v>19</v>
      </c>
      <c r="F3" s="84" t="s">
        <v>19</v>
      </c>
      <c r="G3" s="84" t="s">
        <v>20</v>
      </c>
      <c r="H3" s="86"/>
      <c r="I3" s="86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</row>
    <row r="4" spans="1:24" s="202" customFormat="1" ht="24.75" customHeight="1">
      <c r="A4" s="210"/>
      <c r="B4" s="199" t="s">
        <v>4</v>
      </c>
      <c r="C4" s="199" t="s">
        <v>4</v>
      </c>
      <c r="D4" s="199" t="s">
        <v>4</v>
      </c>
      <c r="E4" s="200" t="s">
        <v>12351</v>
      </c>
      <c r="F4" s="200" t="s">
        <v>12351</v>
      </c>
      <c r="G4" s="200" t="s">
        <v>12351</v>
      </c>
      <c r="H4" s="88" t="s">
        <v>12413</v>
      </c>
      <c r="I4" s="88" t="s">
        <v>12414</v>
      </c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</row>
    <row r="5" spans="1:24" s="3" customFormat="1" ht="18" customHeight="1">
      <c r="A5" s="89" t="s">
        <v>7534</v>
      </c>
      <c r="B5" s="90" t="s">
        <v>42</v>
      </c>
      <c r="C5" s="90" t="s">
        <v>44</v>
      </c>
      <c r="D5" s="91" t="s">
        <v>45</v>
      </c>
      <c r="E5" s="91" t="s">
        <v>42</v>
      </c>
      <c r="F5" s="91" t="s">
        <v>44</v>
      </c>
      <c r="G5" s="91" t="s">
        <v>45</v>
      </c>
      <c r="H5" s="92"/>
      <c r="I5" s="92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4" customFormat="1" ht="18" customHeight="1">
      <c r="A6" s="80" t="s">
        <v>34</v>
      </c>
      <c r="B6" s="79">
        <v>0</v>
      </c>
      <c r="C6" s="79">
        <v>0</v>
      </c>
      <c r="D6" s="94">
        <v>0</v>
      </c>
      <c r="E6" s="94">
        <v>0</v>
      </c>
      <c r="F6" s="94">
        <v>0</v>
      </c>
      <c r="G6" s="94">
        <v>0</v>
      </c>
      <c r="H6" s="95"/>
      <c r="I6" s="95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</row>
    <row r="7" spans="1:24" s="14" customFormat="1" ht="18" customHeight="1">
      <c r="A7" s="97" t="s">
        <v>35</v>
      </c>
      <c r="B7" s="98">
        <v>12784.89359</v>
      </c>
      <c r="C7" s="98">
        <v>16990.155549999999</v>
      </c>
      <c r="D7" s="99">
        <v>14075.650619999999</v>
      </c>
      <c r="E7" s="99">
        <v>12716.99509</v>
      </c>
      <c r="F7" s="99">
        <v>16938.412049999999</v>
      </c>
      <c r="G7" s="99">
        <v>13956.20912</v>
      </c>
      <c r="H7" s="100"/>
      <c r="I7" s="100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</row>
    <row r="8" spans="1:24" customFormat="1" ht="18" customHeight="1">
      <c r="A8" s="80" t="s">
        <v>36</v>
      </c>
      <c r="B8" s="79">
        <v>0</v>
      </c>
      <c r="C8" s="79">
        <v>0</v>
      </c>
      <c r="D8" s="94">
        <v>0</v>
      </c>
      <c r="E8" s="94">
        <v>0</v>
      </c>
      <c r="F8" s="94">
        <v>0</v>
      </c>
      <c r="G8" s="94">
        <v>0</v>
      </c>
      <c r="H8" s="95"/>
      <c r="I8" s="95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</row>
    <row r="9" spans="1:24" customFormat="1" ht="18" customHeight="1">
      <c r="A9" s="80" t="s">
        <v>37</v>
      </c>
      <c r="B9" s="79">
        <v>48629.125420000004</v>
      </c>
      <c r="C9" s="79">
        <v>36124.9611</v>
      </c>
      <c r="D9" s="94">
        <v>35045.880622011522</v>
      </c>
      <c r="E9" s="94">
        <v>0</v>
      </c>
      <c r="F9" s="94">
        <v>0</v>
      </c>
      <c r="G9" s="94">
        <v>343.99</v>
      </c>
      <c r="H9" s="95"/>
      <c r="I9" s="95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</row>
    <row r="10" spans="1:24" customFormat="1" ht="18" customHeight="1">
      <c r="A10" s="80" t="s">
        <v>38</v>
      </c>
      <c r="B10" s="79">
        <v>-15.953280000000001</v>
      </c>
      <c r="C10" s="79">
        <v>-18.326499999999999</v>
      </c>
      <c r="D10" s="94">
        <v>0</v>
      </c>
      <c r="E10" s="94">
        <v>-2.6662800000000009</v>
      </c>
      <c r="F10" s="94">
        <v>-2.0814499999999989</v>
      </c>
      <c r="G10" s="94">
        <v>0</v>
      </c>
      <c r="H10" s="95"/>
      <c r="I10" s="95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</row>
    <row r="11" spans="1:24" customFormat="1" ht="18" customHeight="1">
      <c r="A11" s="80" t="s">
        <v>39</v>
      </c>
      <c r="B11" s="79">
        <v>7035.4359299999996</v>
      </c>
      <c r="C11" s="79">
        <v>6456.3363600000002</v>
      </c>
      <c r="D11" s="94">
        <v>7654.5318366600004</v>
      </c>
      <c r="E11" s="94">
        <v>4322.6756899999991</v>
      </c>
      <c r="F11" s="94">
        <v>4039.6711100000007</v>
      </c>
      <c r="G11" s="94">
        <v>5434.1698099933337</v>
      </c>
      <c r="H11" s="102"/>
      <c r="I11" s="95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</row>
    <row r="12" spans="1:24" customFormat="1" ht="18" customHeight="1">
      <c r="A12" s="80" t="s">
        <v>40</v>
      </c>
      <c r="B12" s="79">
        <v>2.54</v>
      </c>
      <c r="C12" s="79">
        <v>2.7</v>
      </c>
      <c r="D12" s="94">
        <v>0.30193001999999997</v>
      </c>
      <c r="E12" s="94">
        <v>2.54</v>
      </c>
      <c r="F12" s="94">
        <v>2.7</v>
      </c>
      <c r="G12" s="94">
        <v>0</v>
      </c>
      <c r="H12" s="95"/>
      <c r="I12" s="95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</row>
    <row r="13" spans="1:24" customFormat="1" ht="18" customHeight="1">
      <c r="A13" s="80" t="s">
        <v>41</v>
      </c>
      <c r="B13" s="103">
        <v>0</v>
      </c>
      <c r="C13" s="103">
        <v>0</v>
      </c>
      <c r="D13" s="104">
        <v>0</v>
      </c>
      <c r="E13" s="104">
        <v>0</v>
      </c>
      <c r="F13" s="104">
        <v>0</v>
      </c>
      <c r="G13" s="104">
        <v>0</v>
      </c>
      <c r="H13" s="105"/>
      <c r="I13" s="105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</row>
    <row r="14" spans="1:24" s="40" customFormat="1" ht="18" customHeight="1">
      <c r="A14" s="93" t="s">
        <v>9</v>
      </c>
      <c r="B14" s="92">
        <v>68436.041660000003</v>
      </c>
      <c r="C14" s="92">
        <v>59555.826509999999</v>
      </c>
      <c r="D14" s="109">
        <v>56776.365008691522</v>
      </c>
      <c r="E14" s="109">
        <v>17039.5445</v>
      </c>
      <c r="F14" s="109">
        <v>20978.701710000001</v>
      </c>
      <c r="G14" s="109">
        <v>19734.368929993332</v>
      </c>
      <c r="H14" s="92"/>
      <c r="I14" s="92"/>
      <c r="J14" s="108"/>
      <c r="K14" s="108"/>
      <c r="L14" s="108"/>
      <c r="M14" s="108"/>
      <c r="N14" s="108"/>
      <c r="O14" s="108"/>
      <c r="P14" s="208"/>
      <c r="Q14" s="108"/>
      <c r="R14" s="108"/>
      <c r="S14" s="108"/>
      <c r="T14" s="108"/>
      <c r="U14" s="108"/>
      <c r="V14" s="108"/>
      <c r="W14" s="108"/>
      <c r="X14" s="108"/>
    </row>
    <row r="15" spans="1:24" s="40" customFormat="1" ht="18" customHeight="1">
      <c r="A15" s="106" t="s">
        <v>12272</v>
      </c>
      <c r="B15" s="107">
        <f>B6+B8+B10+B12+B13</f>
        <v>-13.41328</v>
      </c>
      <c r="C15" s="107">
        <f>C6+C8+C10+C12+C13</f>
        <v>-15.6265</v>
      </c>
      <c r="D15" s="107">
        <f>D6+D8+D10+D12+D13</f>
        <v>0.30193001999999997</v>
      </c>
      <c r="E15" s="107"/>
      <c r="F15" s="107"/>
      <c r="G15" s="107"/>
      <c r="H15" s="107"/>
      <c r="I15" s="107"/>
      <c r="J15" s="137" t="s">
        <v>7526</v>
      </c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</row>
    <row r="16" spans="1:24" s="32" customFormat="1" ht="18" customHeight="1">
      <c r="A16" s="110" t="s">
        <v>57</v>
      </c>
      <c r="B16" s="111">
        <v>76325.027600000001</v>
      </c>
      <c r="C16" s="111">
        <v>76830.511599999998</v>
      </c>
      <c r="D16" s="111">
        <v>80273.881599999993</v>
      </c>
      <c r="E16" s="111">
        <v>76325.027600000001</v>
      </c>
      <c r="F16" s="111">
        <v>76830.511599999998</v>
      </c>
      <c r="G16" s="111">
        <v>80273.881599999993</v>
      </c>
      <c r="H16" s="111">
        <f>IFERROR(IF(VLOOKUP('Data Pull for Budget Template'!A3,'List(Faculty in year)'!A:B,2,FALSE)=2,(D16+D18)*1.025,(D16+D18)),D16)</f>
        <v>83287.380114999993</v>
      </c>
      <c r="I16" s="111">
        <f>IFERROR(IF(VLOOKUP('Data Pull for Budget Template'!A3,'List(Faculty in year)'!A:B,2,FALSE)=2,H16*1.025,H16),H16)</f>
        <v>85369.564617874988</v>
      </c>
      <c r="J16" s="113"/>
      <c r="K16" s="113"/>
      <c r="L16" s="113"/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</row>
    <row r="17" spans="1:24" s="32" customFormat="1" ht="18" customHeight="1">
      <c r="A17" s="110" t="s">
        <v>58</v>
      </c>
      <c r="B17" s="111">
        <v>15748.372370000001</v>
      </c>
      <c r="C17" s="111">
        <v>21126.8177</v>
      </c>
      <c r="D17" s="111">
        <v>19282.745999999999</v>
      </c>
      <c r="E17" s="111">
        <v>14191.55</v>
      </c>
      <c r="F17" s="111">
        <v>19865.448</v>
      </c>
      <c r="G17" s="111">
        <v>17917.745999999999</v>
      </c>
      <c r="H17" s="111">
        <f>SUMIF('Campus Comm'!$C:$C,'Data Pull for Budget Template'!$A$3,'Campus Comm'!$G:$G)/1000+SUMIF('Campus Comm'!$D:$D,'Data Pull for Budget Template'!$A$3,'Campus Comm'!$G:$G)/1000+SUMIF('Campus Comm'!$E:$E,'Data Pull for Budget Template'!$A$3,'Campus Comm'!$G:$G)/1000+SUMIF('Campus Comm'!$F:$F,'Data Pull for Budget Template'!$A$3,'Campus Comm'!$G:$G)/1000+SUMIF('Campus Comm'!$B:$B,'Data Pull for Budget Template'!$A$3,'Campus Comm'!$G:$G)/1000</f>
        <v>14321.6</v>
      </c>
      <c r="I17" s="111">
        <f>SUMIF('Campus Comm'!$C:$C,'Data Pull for Budget Template'!$A$3,'Campus Comm'!$H:$H)/1000+SUMIF('Campus Comm'!$D:$D,'Data Pull for Budget Template'!$A$3,'Campus Comm'!$H:$H)/1000+SUMIF('Campus Comm'!$E:$E,'Data Pull for Budget Template'!$A$3,'Campus Comm'!$H:$H)/1000+SUMIF('Campus Comm'!$F:$F,'Data Pull for Budget Template'!$A$3,'Campus Comm'!$H:$H)/1000+SUMIF('Campus Comm'!$B:$B,'Data Pull for Budget Template'!$A$3,'Campus Comm'!$H:$H)/1000</f>
        <v>14184.6</v>
      </c>
      <c r="J17" s="113"/>
      <c r="K17" s="113"/>
      <c r="L17" s="113"/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</row>
    <row r="18" spans="1:24" s="32" customFormat="1" ht="18" customHeight="1">
      <c r="A18" s="110" t="s">
        <v>59</v>
      </c>
      <c r="B18" s="111">
        <v>1703.42723</v>
      </c>
      <c r="C18" s="111">
        <v>5041.6593300000004</v>
      </c>
      <c r="D18" s="111">
        <v>982.09900000000005</v>
      </c>
      <c r="E18" s="111">
        <v>1703.42723</v>
      </c>
      <c r="F18" s="111">
        <v>5041.6593300000004</v>
      </c>
      <c r="G18" s="111">
        <v>982.09900000000005</v>
      </c>
      <c r="H18" s="111">
        <f>SUMIF('71302_COLA'!$C:$C,'Data Pull for Budget Template'!$A$3,'71302_COLA'!$G:$G)/1000+SUMIF('71302_COLA'!$D:$D,'Data Pull for Budget Template'!$A$3,'71302_COLA'!$G:$G)/1000+SUMIF('71302_COLA'!$E:$E,'Data Pull for Budget Template'!$A$3,'71302_COLA'!$G:$G)/1000+SUMIF('71302_COLA'!$F:$F,'Data Pull for Budget Template'!$A$3,'71302_COLA'!$G:$G)/1000+SUMIF('71302_COLA'!$B:$B,'Data Pull for Budget Template'!$A$3,'71302_COLA'!$G:$G)/1000</f>
        <v>490</v>
      </c>
      <c r="I18" s="111">
        <f>SUMIF('71302_COLA'!$C:$C,'Data Pull for Budget Template'!$A$3,'71302_COLA'!$H:$H)/1000+SUMIF('71302_COLA'!$D:$D,'Data Pull for Budget Template'!$A$3,'71302_COLA'!$H:$H)/1000+SUMIF('71302_COLA'!$E:$E,'Data Pull for Budget Template'!$A$3,'71302_COLA'!$H:$H)/1000+SUMIF('71302_COLA'!$F:$F,'Data Pull for Budget Template'!$A$3,'71302_COLA'!$H:$H)/1000+SUMIF('71302_COLA'!$B:$B,'Data Pull for Budget Template'!$A$3,'71302_COLA'!$H:$H)/1000</f>
        <v>490</v>
      </c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</row>
    <row r="19" spans="1:24" s="32" customFormat="1" ht="18" customHeight="1">
      <c r="A19" s="110" t="s">
        <v>60</v>
      </c>
      <c r="B19" s="111">
        <v>-211.37505999999999</v>
      </c>
      <c r="C19" s="111">
        <v>-2454.7831900000001</v>
      </c>
      <c r="D19" s="111">
        <v>-4560.6189999999997</v>
      </c>
      <c r="E19" s="111">
        <v>-211.37505999999999</v>
      </c>
      <c r="F19" s="111">
        <v>-2454.7831900000001</v>
      </c>
      <c r="G19" s="111">
        <v>-4560.6189999999997</v>
      </c>
      <c r="H19" s="111">
        <f>SUMIF('Central Assess'!$C:$C,'Data Pull for Budget Template'!$A$3,'Central Assess'!$G:$G)/1000+SUMIF('Central Assess'!$D:$D,'Data Pull for Budget Template'!$A$3,'Central Assess'!$G:$G)/1000+SUMIF('Central Assess'!$E:$E,'Data Pull for Budget Template'!$A$3,'Central Assess'!$G:$G)/1000+SUMIF('Central Assess'!$F:$F,'Data Pull for Budget Template'!$A$3,'Central Assess'!$G:$G)/1000+SUMIF('Central Assess'!$B:$B,'Data Pull for Budget Template'!$A$3,'Central Assess'!$G:$G)/1000+SUMIF(GA!$F:$F,'Data Pull for Budget Template'!$A$3,GA!$J:$J)/1000+SUMIF(GA!$G:$G,'Data Pull for Budget Template'!$A$3,GA!$J:$J)/1000+SUMIF(GA!$H:$H,'Data Pull for Budget Template'!$A$3,GA!$J:$J)/1000+SUMIF(GA!$I:$I,'Data Pull for Budget Template'!$A$3,GA!$J:$J)/1000+SUMIF(GA!$E:$E,'Data Pull for Budget Template'!$A$3,GA!$J:$J)/1000</f>
        <v>-4561.78</v>
      </c>
      <c r="I19" s="111">
        <f>SUMIF('Central Assess'!$C:$C,'Data Pull for Budget Template'!$A$3,'Central Assess'!$H:$H)/1000+SUMIF('Central Assess'!$D:$D,'Data Pull for Budget Template'!$A$3,'Central Assess'!$H:$H)/1000+SUMIF('Central Assess'!$E:$E,'Data Pull for Budget Template'!$A$3,'Central Assess'!$H:$H)/1000+SUMIF('Central Assess'!$F:$F,'Data Pull for Budget Template'!$A$3,'Central Assess'!$H:$H)/1000+SUMIF('Central Assess'!$B:$B,'Data Pull for Budget Template'!$A$3,'Central Assess'!$H:$H)/1000+SUMIF(GA!$F:$F,'Data Pull for Budget Template'!$A$3,GA!$J:$J)/1000+SUMIF(GA!$G:$G,'Data Pull for Budget Template'!$A$3,GA!$J:$J)/1000+SUMIF(GA!$H:$H,'Data Pull for Budget Template'!$A$3,GA!$J:$J)/1000+SUMIF(GA!$I:$I,'Data Pull for Budget Template'!$A$3,GA!$J:$J)/1000+SUMIF(GA!$E:$E,'Data Pull for Budget Template'!$A$3,GA!$J:$J)/1000</f>
        <v>-4567.55</v>
      </c>
      <c r="J19" s="113"/>
      <c r="K19" s="113"/>
      <c r="L19" s="113"/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</row>
    <row r="20" spans="1:24" s="32" customFormat="1" ht="18" customHeight="1">
      <c r="A20" s="110" t="s">
        <v>61</v>
      </c>
      <c r="B20" s="111">
        <v>0</v>
      </c>
      <c r="C20" s="111">
        <v>0</v>
      </c>
      <c r="D20" s="111">
        <v>0</v>
      </c>
      <c r="E20" s="111">
        <v>0</v>
      </c>
      <c r="F20" s="111">
        <v>0</v>
      </c>
      <c r="G20" s="111">
        <v>0</v>
      </c>
      <c r="H20" s="112"/>
      <c r="I20" s="112"/>
      <c r="J20" s="113"/>
      <c r="K20" s="113"/>
      <c r="L20" s="113"/>
      <c r="M20" s="113"/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</row>
    <row r="21" spans="1:24" s="32" customFormat="1" ht="18" customHeight="1">
      <c r="A21" s="110" t="s">
        <v>62</v>
      </c>
      <c r="B21" s="111">
        <v>0</v>
      </c>
      <c r="C21" s="111">
        <v>0</v>
      </c>
      <c r="D21" s="111">
        <v>0</v>
      </c>
      <c r="E21" s="111">
        <v>0</v>
      </c>
      <c r="F21" s="111">
        <v>0</v>
      </c>
      <c r="G21" s="111">
        <v>0</v>
      </c>
      <c r="H21" s="112"/>
      <c r="I21" s="112"/>
      <c r="J21" s="113"/>
      <c r="K21" s="113"/>
      <c r="L21" s="113"/>
      <c r="M21" s="113"/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</row>
    <row r="22" spans="1:24" s="32" customFormat="1" ht="18" customHeight="1">
      <c r="A22" s="110" t="s">
        <v>63</v>
      </c>
      <c r="B22" s="111">
        <v>0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2"/>
      <c r="I22" s="112"/>
      <c r="J22" s="113"/>
      <c r="K22" s="113"/>
      <c r="L22" s="113"/>
      <c r="M22" s="113"/>
      <c r="N22" s="113"/>
      <c r="O22" s="113"/>
      <c r="P22" s="113"/>
      <c r="Q22" s="113"/>
      <c r="R22" s="113"/>
      <c r="S22" s="113"/>
      <c r="T22" s="113"/>
      <c r="U22" s="113"/>
      <c r="V22" s="113"/>
      <c r="W22" s="113"/>
      <c r="X22" s="113"/>
    </row>
    <row r="23" spans="1:24" s="32" customFormat="1" ht="18" customHeight="1">
      <c r="A23" s="110" t="s">
        <v>27</v>
      </c>
      <c r="B23" s="111">
        <v>93565.452139999994</v>
      </c>
      <c r="C23" s="111">
        <v>100544.20543999999</v>
      </c>
      <c r="D23" s="111">
        <v>95978.107599999988</v>
      </c>
      <c r="E23" s="111">
        <v>92008.62977</v>
      </c>
      <c r="F23" s="111">
        <v>99282.835739999995</v>
      </c>
      <c r="G23" s="111">
        <v>94613.107599999988</v>
      </c>
      <c r="H23" s="111">
        <f>SUM(H16:H22)</f>
        <v>93537.200115</v>
      </c>
      <c r="I23" s="111">
        <f>SUM(I16:I22)</f>
        <v>95476.614617874991</v>
      </c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3"/>
      <c r="W23" s="113"/>
      <c r="X23" s="113"/>
    </row>
    <row r="24" spans="1:24" customFormat="1" ht="18" customHeight="1">
      <c r="A24" s="80" t="s">
        <v>28</v>
      </c>
      <c r="B24" s="79">
        <v>6033.8823999999995</v>
      </c>
      <c r="C24" s="79">
        <v>8213.9217599999993</v>
      </c>
      <c r="D24" s="94">
        <v>7066.4917533333328</v>
      </c>
      <c r="E24" s="94">
        <v>470.94641999999999</v>
      </c>
      <c r="F24" s="94">
        <v>522.00297999999998</v>
      </c>
      <c r="G24" s="94">
        <v>581.4</v>
      </c>
      <c r="H24" s="95"/>
      <c r="I24" s="95"/>
      <c r="J24" s="154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</row>
    <row r="25" spans="1:24" s="67" customFormat="1" ht="18" customHeight="1">
      <c r="A25" s="114" t="s">
        <v>7296</v>
      </c>
      <c r="B25" s="94">
        <v>3219.4735000000001</v>
      </c>
      <c r="C25" s="94">
        <v>3896.183</v>
      </c>
      <c r="D25" s="94">
        <v>2874.59375</v>
      </c>
      <c r="E25" s="94">
        <v>3219.4735000000001</v>
      </c>
      <c r="F25" s="94">
        <v>3896.183</v>
      </c>
      <c r="G25" s="94">
        <v>2874.59375</v>
      </c>
      <c r="H25" s="115"/>
      <c r="I25" s="115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</row>
    <row r="26" spans="1:24" s="67" customFormat="1" ht="18" customHeight="1">
      <c r="A26" s="114" t="s">
        <v>7297</v>
      </c>
      <c r="B26" s="94">
        <v>270.41535999999996</v>
      </c>
      <c r="C26" s="94">
        <v>264.2</v>
      </c>
      <c r="D26" s="94">
        <v>175.78</v>
      </c>
      <c r="E26" s="94">
        <v>9.4499999999999993</v>
      </c>
      <c r="F26" s="94">
        <v>9.6999999999999993</v>
      </c>
      <c r="G26" s="94">
        <v>11.58</v>
      </c>
      <c r="H26" s="115"/>
      <c r="I26" s="115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</row>
    <row r="27" spans="1:24" s="67" customFormat="1" ht="18" customHeight="1">
      <c r="A27" s="114" t="s">
        <v>7298</v>
      </c>
      <c r="B27" s="94">
        <v>108.68</v>
      </c>
      <c r="C27" s="94">
        <v>90.870999999999995</v>
      </c>
      <c r="D27" s="94">
        <v>133.85916666666665</v>
      </c>
      <c r="E27" s="94">
        <v>108.68</v>
      </c>
      <c r="F27" s="94">
        <v>90.870999999999995</v>
      </c>
      <c r="G27" s="94">
        <v>133.85916666666665</v>
      </c>
      <c r="H27" s="115"/>
      <c r="I27" s="115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</row>
    <row r="28" spans="1:24" s="67" customFormat="1" ht="18" customHeight="1">
      <c r="A28" s="114" t="s">
        <v>7299</v>
      </c>
      <c r="B28" s="94">
        <v>118.93042</v>
      </c>
      <c r="C28" s="94">
        <v>77.552639999999997</v>
      </c>
      <c r="D28" s="94">
        <v>60.285936666666665</v>
      </c>
      <c r="E28" s="94">
        <v>118.93042</v>
      </c>
      <c r="F28" s="94">
        <v>77.552639999999997</v>
      </c>
      <c r="G28" s="94">
        <v>60.285936666666665</v>
      </c>
      <c r="H28" s="115"/>
      <c r="I28" s="115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</row>
    <row r="29" spans="1:24" s="67" customFormat="1" ht="18" customHeight="1">
      <c r="A29" s="114" t="s">
        <v>7300</v>
      </c>
      <c r="B29" s="94">
        <v>2979.2319699999998</v>
      </c>
      <c r="C29" s="94">
        <v>2266.9663600000003</v>
      </c>
      <c r="D29" s="94">
        <v>1174.00495</v>
      </c>
      <c r="E29" s="94">
        <v>90.337999999999994</v>
      </c>
      <c r="F29" s="94">
        <v>107.434</v>
      </c>
      <c r="G29" s="94">
        <v>101.658</v>
      </c>
      <c r="H29" s="115"/>
      <c r="I29" s="115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</row>
    <row r="30" spans="1:24" s="67" customFormat="1" ht="18" customHeight="1">
      <c r="A30" s="117" t="s">
        <v>64</v>
      </c>
      <c r="B30" s="94">
        <v>6696.7312499999998</v>
      </c>
      <c r="C30" s="94">
        <v>6595.7730000000001</v>
      </c>
      <c r="D30" s="94">
        <v>4418.5238033333326</v>
      </c>
      <c r="E30" s="94">
        <v>3546.87192</v>
      </c>
      <c r="F30" s="94">
        <v>4181.74064</v>
      </c>
      <c r="G30" s="94">
        <v>3181.9768533333331</v>
      </c>
      <c r="H30" s="115"/>
      <c r="I30" s="115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1:24" s="67" customFormat="1" ht="18" customHeight="1">
      <c r="A31" s="117" t="s">
        <v>65</v>
      </c>
      <c r="B31" s="94">
        <v>7599.0189399999999</v>
      </c>
      <c r="C31" s="94">
        <v>8415.0004800000006</v>
      </c>
      <c r="D31" s="94">
        <v>11238.706643333335</v>
      </c>
      <c r="E31" s="94">
        <v>5964.5192800000004</v>
      </c>
      <c r="F31" s="94">
        <v>6012.3335099999995</v>
      </c>
      <c r="G31" s="94">
        <v>4023.609026666667</v>
      </c>
      <c r="H31" s="115"/>
      <c r="I31" s="115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</row>
    <row r="32" spans="1:24" s="67" customFormat="1" ht="18" customHeight="1">
      <c r="A32" s="117" t="s">
        <v>29</v>
      </c>
      <c r="B32" s="94">
        <v>14295.750189999999</v>
      </c>
      <c r="C32" s="94">
        <v>15010.77348</v>
      </c>
      <c r="D32" s="94">
        <v>15657.230446666665</v>
      </c>
      <c r="E32" s="94">
        <v>9511.3912</v>
      </c>
      <c r="F32" s="94">
        <v>10194.07415</v>
      </c>
      <c r="G32" s="94">
        <v>7205.5858799999996</v>
      </c>
      <c r="H32" s="115"/>
      <c r="I32" s="115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</row>
    <row r="33" spans="1:24" s="67" customFormat="1" ht="18" customHeight="1">
      <c r="A33" s="117" t="s">
        <v>30</v>
      </c>
      <c r="B33" s="94">
        <v>-79.074999999999122</v>
      </c>
      <c r="C33" s="94">
        <v>-101.63124999999999</v>
      </c>
      <c r="D33" s="94">
        <v>174.29499916666722</v>
      </c>
      <c r="E33" s="94">
        <v>5.8250000000008439</v>
      </c>
      <c r="F33" s="94">
        <v>0</v>
      </c>
      <c r="G33" s="94">
        <v>-1649.3171108333329</v>
      </c>
      <c r="H33" s="115"/>
      <c r="I33" s="115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</row>
    <row r="34" spans="1:24" customFormat="1" ht="18" customHeight="1">
      <c r="A34" s="80" t="s">
        <v>31</v>
      </c>
      <c r="B34" s="79">
        <v>2.8920799999990066</v>
      </c>
      <c r="C34" s="79">
        <v>676.78899000000399</v>
      </c>
      <c r="D34" s="94">
        <v>0</v>
      </c>
      <c r="E34" s="94">
        <v>0</v>
      </c>
      <c r="F34" s="94">
        <v>-75.5327499999987</v>
      </c>
      <c r="G34" s="94">
        <v>-51.202469999999771</v>
      </c>
      <c r="H34" s="95"/>
      <c r="I34" s="95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</row>
    <row r="35" spans="1:24" customFormat="1" ht="18" customHeight="1">
      <c r="A35" s="80" t="s">
        <v>32</v>
      </c>
      <c r="B35" s="79">
        <v>0</v>
      </c>
      <c r="C35" s="79">
        <v>0</v>
      </c>
      <c r="D35" s="94">
        <v>0</v>
      </c>
      <c r="E35" s="94">
        <v>0</v>
      </c>
      <c r="F35" s="94">
        <v>0</v>
      </c>
      <c r="G35" s="94">
        <v>0</v>
      </c>
      <c r="H35" s="95"/>
      <c r="I35" s="95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</row>
    <row r="36" spans="1:24" customFormat="1" ht="18" customHeight="1">
      <c r="A36" s="80" t="s">
        <v>33</v>
      </c>
      <c r="B36" s="103">
        <v>0</v>
      </c>
      <c r="C36" s="103">
        <v>0</v>
      </c>
      <c r="D36" s="104">
        <v>0</v>
      </c>
      <c r="E36" s="104">
        <v>0</v>
      </c>
      <c r="F36" s="104">
        <v>0</v>
      </c>
      <c r="G36" s="104">
        <v>0</v>
      </c>
      <c r="H36" s="104"/>
      <c r="I36" s="104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</row>
    <row r="37" spans="1:24" s="3" customFormat="1" ht="18" customHeight="1">
      <c r="A37" s="120" t="s">
        <v>10</v>
      </c>
      <c r="B37" s="121">
        <v>113818.90181</v>
      </c>
      <c r="C37" s="121">
        <v>124344.05841999999</v>
      </c>
      <c r="D37" s="122">
        <v>118876.12479916666</v>
      </c>
      <c r="E37" s="122">
        <v>101996.79239</v>
      </c>
      <c r="F37" s="122">
        <v>109923.38012</v>
      </c>
      <c r="G37" s="122">
        <v>100699.57389916666</v>
      </c>
      <c r="H37" s="122"/>
      <c r="I37" s="122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</row>
    <row r="38" spans="1:24" s="3" customFormat="1" ht="18" customHeight="1">
      <c r="A38" s="118" t="s">
        <v>12275</v>
      </c>
      <c r="B38" s="119">
        <f>B36+B35+B34+B33+B32+B24</f>
        <v>20253.449669999998</v>
      </c>
      <c r="C38" s="119">
        <f>C36+C35+C34+C33+C32+C24</f>
        <v>23799.852980000003</v>
      </c>
      <c r="D38" s="119">
        <f>D36+D35+D34+D33+D32+D24</f>
        <v>22898.017199166665</v>
      </c>
      <c r="E38" s="119"/>
      <c r="F38" s="119"/>
      <c r="G38" s="119"/>
      <c r="H38" s="119"/>
      <c r="I38" s="119"/>
      <c r="J38" s="137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</row>
    <row r="39" spans="1:24" s="3" customFormat="1" ht="18" customHeight="1">
      <c r="A39" s="123" t="s">
        <v>7</v>
      </c>
      <c r="B39" s="121">
        <v>182254.94347</v>
      </c>
      <c r="C39" s="121">
        <v>183899.88493</v>
      </c>
      <c r="D39" s="122">
        <v>175652.48980785816</v>
      </c>
      <c r="E39" s="122">
        <v>119036.33689000001</v>
      </c>
      <c r="F39" s="122">
        <v>130902.08183000001</v>
      </c>
      <c r="G39" s="122">
        <v>120433.94282915999</v>
      </c>
      <c r="H39" s="122"/>
      <c r="I39" s="122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</row>
    <row r="40" spans="1:24" customFormat="1" ht="18" customHeight="1">
      <c r="A40" s="80" t="s">
        <v>25</v>
      </c>
      <c r="B40" s="79">
        <v>59123.177080000009</v>
      </c>
      <c r="C40" s="79">
        <v>64892.784390000008</v>
      </c>
      <c r="D40" s="94">
        <v>58297.488127619559</v>
      </c>
      <c r="E40" s="94">
        <v>50880.821269999993</v>
      </c>
      <c r="F40" s="94">
        <v>55226.365990000006</v>
      </c>
      <c r="G40" s="94">
        <v>50966.774866822736</v>
      </c>
      <c r="H40" s="95"/>
      <c r="I40" s="95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</row>
    <row r="41" spans="1:24" customFormat="1" ht="18" customHeight="1">
      <c r="A41" s="80" t="s">
        <v>26</v>
      </c>
      <c r="B41" s="79">
        <v>28629.204289999998</v>
      </c>
      <c r="C41" s="79">
        <v>30914.846580000001</v>
      </c>
      <c r="D41" s="94">
        <v>28550.178637418918</v>
      </c>
      <c r="E41" s="94">
        <v>17374.221689999998</v>
      </c>
      <c r="F41" s="94">
        <v>19910.712309999999</v>
      </c>
      <c r="G41" s="94">
        <v>18550.567261239521</v>
      </c>
      <c r="H41" s="95"/>
      <c r="I41" s="95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</row>
    <row r="42" spans="1:24" ht="18" customHeight="1">
      <c r="A42" s="80" t="s">
        <v>14</v>
      </c>
      <c r="B42" s="79">
        <v>87752.381370000003</v>
      </c>
      <c r="C42" s="79">
        <v>95807.630969999998</v>
      </c>
      <c r="D42" s="94">
        <v>86847.666765038477</v>
      </c>
      <c r="E42" s="94">
        <v>68255.042959999992</v>
      </c>
      <c r="F42" s="94">
        <v>75137.078299999994</v>
      </c>
      <c r="G42" s="94">
        <v>69517.342128062242</v>
      </c>
      <c r="H42" s="79"/>
      <c r="I42" s="79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</row>
    <row r="43" spans="1:24" ht="3" hidden="1" customHeight="1">
      <c r="A43" s="124" t="s">
        <v>12278</v>
      </c>
      <c r="B43" s="79"/>
      <c r="C43" s="79"/>
      <c r="D43" s="94"/>
      <c r="E43" s="94"/>
      <c r="F43" s="94"/>
      <c r="G43" s="94"/>
      <c r="H43" s="79"/>
      <c r="I43" s="79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</row>
    <row r="44" spans="1:24" ht="18" customHeight="1">
      <c r="A44" s="80" t="s">
        <v>15</v>
      </c>
      <c r="B44" s="79">
        <v>29079.575679999998</v>
      </c>
      <c r="C44" s="79">
        <v>31323.604950000008</v>
      </c>
      <c r="D44" s="94">
        <v>29377.874546359679</v>
      </c>
      <c r="E44" s="94">
        <v>23166.60932</v>
      </c>
      <c r="F44" s="94">
        <v>25386.281810000004</v>
      </c>
      <c r="G44" s="94">
        <v>23757.985954316398</v>
      </c>
      <c r="H44" s="79"/>
      <c r="I44" s="79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</row>
    <row r="45" spans="1:24" ht="18" customHeight="1">
      <c r="A45" s="80" t="s">
        <v>16</v>
      </c>
      <c r="B45" s="103">
        <v>0</v>
      </c>
      <c r="C45" s="103">
        <v>0</v>
      </c>
      <c r="D45" s="104">
        <v>0</v>
      </c>
      <c r="E45" s="104">
        <v>0</v>
      </c>
      <c r="F45" s="104">
        <v>0</v>
      </c>
      <c r="G45" s="104">
        <v>0</v>
      </c>
      <c r="H45" s="79"/>
      <c r="I45" s="79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</row>
    <row r="46" spans="1:24" s="3" customFormat="1" ht="18" customHeight="1">
      <c r="A46" s="123" t="s">
        <v>11</v>
      </c>
      <c r="B46" s="92">
        <v>116831.95705000001</v>
      </c>
      <c r="C46" s="92">
        <v>127131.23592000002</v>
      </c>
      <c r="D46" s="109">
        <v>116225.54131139816</v>
      </c>
      <c r="E46" s="109">
        <v>91421.652279999995</v>
      </c>
      <c r="F46" s="109">
        <v>100523.36010999999</v>
      </c>
      <c r="G46" s="109">
        <v>93275.328082378663</v>
      </c>
      <c r="H46" s="92"/>
      <c r="I46" s="92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</row>
    <row r="47" spans="1:24" customFormat="1" ht="18" customHeight="1">
      <c r="A47" s="80" t="s">
        <v>21</v>
      </c>
      <c r="B47" s="79">
        <v>8943.0040700000009</v>
      </c>
      <c r="C47" s="79">
        <v>9306.9796400000014</v>
      </c>
      <c r="D47" s="94">
        <v>9849.0274216681682</v>
      </c>
      <c r="E47" s="94">
        <v>2724.2529599999998</v>
      </c>
      <c r="F47" s="94">
        <v>2868.7845000000002</v>
      </c>
      <c r="G47" s="94">
        <v>2784.6512083333346</v>
      </c>
      <c r="H47" s="95"/>
      <c r="I47" s="95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</row>
    <row r="48" spans="1:24" customFormat="1" ht="18" customHeight="1">
      <c r="A48" s="80" t="s">
        <v>22</v>
      </c>
      <c r="B48" s="79">
        <v>17931.788420000001</v>
      </c>
      <c r="C48" s="79">
        <v>24592.922930000001</v>
      </c>
      <c r="D48" s="94">
        <v>25955.665478134961</v>
      </c>
      <c r="E48" s="94">
        <v>10447.8004</v>
      </c>
      <c r="F48" s="94">
        <v>15909.145410000001</v>
      </c>
      <c r="G48" s="94">
        <v>15429.958986670001</v>
      </c>
      <c r="H48" s="95"/>
      <c r="I48" s="95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</row>
    <row r="49" spans="1:24" customFormat="1" ht="18" customHeight="1">
      <c r="A49" s="117" t="s">
        <v>66</v>
      </c>
      <c r="B49" s="79">
        <v>0</v>
      </c>
      <c r="C49" s="79">
        <v>0</v>
      </c>
      <c r="D49" s="94">
        <v>0</v>
      </c>
      <c r="E49" s="94">
        <v>0</v>
      </c>
      <c r="F49" s="94">
        <v>0</v>
      </c>
      <c r="G49" s="94">
        <v>0</v>
      </c>
      <c r="H49" s="95"/>
      <c r="I49" s="95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</row>
    <row r="50" spans="1:24" customFormat="1" ht="18" customHeight="1">
      <c r="A50" s="117" t="s">
        <v>67</v>
      </c>
      <c r="B50" s="79">
        <v>22.662080000000003</v>
      </c>
      <c r="C50" s="79">
        <v>15.331299999999999</v>
      </c>
      <c r="D50" s="94">
        <v>1.3067200000000005</v>
      </c>
      <c r="E50" s="94">
        <v>16.182590000000001</v>
      </c>
      <c r="F50" s="94">
        <v>11.813619999999998</v>
      </c>
      <c r="G50" s="94">
        <v>2.1484500000000004</v>
      </c>
      <c r="H50" s="95"/>
      <c r="I50" s="95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</row>
    <row r="51" spans="1:24" customFormat="1" ht="18" customHeight="1">
      <c r="A51" s="117" t="s">
        <v>68</v>
      </c>
      <c r="B51" s="79">
        <v>1.1299999999999999E-3</v>
      </c>
      <c r="C51" s="79">
        <v>20.942739999999997</v>
      </c>
      <c r="D51" s="94">
        <v>0</v>
      </c>
      <c r="E51" s="94">
        <v>1.1299999999999999E-3</v>
      </c>
      <c r="F51" s="94">
        <v>0</v>
      </c>
      <c r="G51" s="94">
        <v>0</v>
      </c>
      <c r="H51" s="95"/>
      <c r="I51" s="95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</row>
    <row r="52" spans="1:24" customFormat="1" ht="18" customHeight="1">
      <c r="A52" s="117" t="s">
        <v>69</v>
      </c>
      <c r="B52" s="79">
        <v>-5618.2229399999997</v>
      </c>
      <c r="C52" s="79">
        <v>-4540.6517100000001</v>
      </c>
      <c r="D52" s="94">
        <v>-5691.0425933333327</v>
      </c>
      <c r="E52" s="94">
        <v>-130.52099999999999</v>
      </c>
      <c r="F52" s="94">
        <v>-90.530020000000007</v>
      </c>
      <c r="G52" s="94">
        <v>-89.160496666666674</v>
      </c>
      <c r="H52" s="95"/>
      <c r="I52" s="95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</row>
    <row r="53" spans="1:24" customFormat="1" ht="18" customHeight="1">
      <c r="A53" s="117" t="s">
        <v>70</v>
      </c>
      <c r="B53" s="79">
        <v>420.90153000000004</v>
      </c>
      <c r="C53" s="79">
        <v>423.26731999999993</v>
      </c>
      <c r="D53" s="94">
        <v>50.459859999999999</v>
      </c>
      <c r="E53" s="94">
        <v>9.1550600000000006</v>
      </c>
      <c r="F53" s="94">
        <v>37.802630000000001</v>
      </c>
      <c r="G53" s="94">
        <v>44.765929999999997</v>
      </c>
      <c r="H53" s="95"/>
      <c r="I53" s="95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</row>
    <row r="54" spans="1:24" customFormat="1" ht="18" customHeight="1">
      <c r="A54" s="117" t="s">
        <v>71</v>
      </c>
      <c r="B54" s="79">
        <v>6670.5102699999998</v>
      </c>
      <c r="C54" s="79">
        <v>6697.8138799999988</v>
      </c>
      <c r="D54" s="94">
        <v>7829.1647367918731</v>
      </c>
      <c r="E54" s="94">
        <v>2293.5762100000002</v>
      </c>
      <c r="F54" s="94">
        <v>2680.6470399999998</v>
      </c>
      <c r="G54" s="94">
        <v>2419.5679134543338</v>
      </c>
      <c r="H54" s="95"/>
      <c r="I54" s="95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</row>
    <row r="55" spans="1:24" customFormat="1" ht="18" customHeight="1">
      <c r="A55" s="117" t="s">
        <v>72</v>
      </c>
      <c r="B55" s="79">
        <v>2065.0138999999999</v>
      </c>
      <c r="C55" s="79">
        <v>3128.0286700000001</v>
      </c>
      <c r="D55" s="94">
        <v>2694.9133133513346</v>
      </c>
      <c r="E55" s="94">
        <v>979.30547999999999</v>
      </c>
      <c r="F55" s="94">
        <v>1959.4947299999999</v>
      </c>
      <c r="G55" s="94">
        <v>1722.6654633503333</v>
      </c>
      <c r="H55" s="95"/>
      <c r="I55" s="95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</row>
    <row r="56" spans="1:24" customFormat="1" ht="18" customHeight="1">
      <c r="A56" s="117" t="s">
        <v>73</v>
      </c>
      <c r="B56" s="79">
        <v>3245.9329299999999</v>
      </c>
      <c r="C56" s="79">
        <v>2478.6054200000003</v>
      </c>
      <c r="D56" s="94">
        <v>2056.005016679168</v>
      </c>
      <c r="E56" s="94">
        <v>880.73047999999994</v>
      </c>
      <c r="F56" s="94">
        <v>768.98286999999993</v>
      </c>
      <c r="G56" s="94">
        <v>366.09950667866667</v>
      </c>
      <c r="H56" s="95"/>
      <c r="I56" s="95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</row>
    <row r="57" spans="1:24" customFormat="1" ht="18" customHeight="1">
      <c r="A57" s="117" t="s">
        <v>74</v>
      </c>
      <c r="B57" s="79">
        <v>0</v>
      </c>
      <c r="C57" s="79">
        <v>0</v>
      </c>
      <c r="D57" s="94">
        <v>0</v>
      </c>
      <c r="E57" s="94">
        <v>0</v>
      </c>
      <c r="F57" s="94">
        <v>0</v>
      </c>
      <c r="G57" s="94">
        <v>0</v>
      </c>
      <c r="H57" s="95"/>
      <c r="I57" s="95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  <c r="W57" s="96"/>
      <c r="X57" s="96"/>
    </row>
    <row r="58" spans="1:24" customFormat="1" ht="18" customHeight="1">
      <c r="A58" s="117" t="s">
        <v>75</v>
      </c>
      <c r="B58" s="79">
        <v>6498.0342599999994</v>
      </c>
      <c r="C58" s="79">
        <v>6636.4026599999997</v>
      </c>
      <c r="D58" s="94">
        <v>5738.7678866881706</v>
      </c>
      <c r="E58" s="94">
        <v>2922.9692700000001</v>
      </c>
      <c r="F58" s="94">
        <v>2607.4670300000002</v>
      </c>
      <c r="G58" s="94">
        <v>2227.9579866866666</v>
      </c>
      <c r="H58" s="95"/>
      <c r="I58" s="95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  <c r="W58" s="96"/>
      <c r="X58" s="96"/>
    </row>
    <row r="59" spans="1:24" customFormat="1" ht="18" customHeight="1">
      <c r="A59" s="117" t="s">
        <v>76</v>
      </c>
      <c r="B59" s="79">
        <v>0</v>
      </c>
      <c r="C59" s="79">
        <v>0</v>
      </c>
      <c r="D59" s="94">
        <v>0</v>
      </c>
      <c r="E59" s="94">
        <v>0</v>
      </c>
      <c r="F59" s="94">
        <v>0</v>
      </c>
      <c r="G59" s="94">
        <v>0</v>
      </c>
      <c r="H59" s="95"/>
      <c r="I59" s="95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  <c r="W59" s="96"/>
      <c r="X59" s="96"/>
    </row>
    <row r="60" spans="1:24" customFormat="1" ht="18" customHeight="1">
      <c r="A60" s="117" t="s">
        <v>23</v>
      </c>
      <c r="B60" s="79">
        <v>13304.83316</v>
      </c>
      <c r="C60" s="79">
        <v>14859.740280000002</v>
      </c>
      <c r="D60" s="94">
        <v>12679.574940177214</v>
      </c>
      <c r="E60" s="94">
        <v>6971.3992199999993</v>
      </c>
      <c r="F60" s="94">
        <v>7975.6779000000006</v>
      </c>
      <c r="G60" s="94">
        <v>6694.0447535033336</v>
      </c>
      <c r="H60" s="95"/>
      <c r="I60" s="95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  <c r="W60" s="96"/>
      <c r="X60" s="96"/>
    </row>
    <row r="61" spans="1:24" customFormat="1" ht="18" customHeight="1">
      <c r="A61" s="80" t="s">
        <v>24</v>
      </c>
      <c r="B61" s="103">
        <v>0</v>
      </c>
      <c r="C61" s="103">
        <v>0</v>
      </c>
      <c r="D61" s="104">
        <v>0</v>
      </c>
      <c r="E61" s="104">
        <v>0</v>
      </c>
      <c r="F61" s="104">
        <v>0</v>
      </c>
      <c r="G61" s="104">
        <v>0</v>
      </c>
      <c r="H61" s="95"/>
      <c r="I61" s="95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  <c r="W61" s="96"/>
      <c r="X61" s="96"/>
    </row>
    <row r="62" spans="1:24" s="3" customFormat="1" ht="18" customHeight="1">
      <c r="A62" s="123" t="s">
        <v>12</v>
      </c>
      <c r="B62" s="92">
        <v>40179.625650000009</v>
      </c>
      <c r="C62" s="92">
        <v>48759.642850000011</v>
      </c>
      <c r="D62" s="109">
        <v>48484.267839980341</v>
      </c>
      <c r="E62" s="109">
        <v>20143.452579999997</v>
      </c>
      <c r="F62" s="109">
        <v>26753.607810000001</v>
      </c>
      <c r="G62" s="109">
        <v>24908.654948506668</v>
      </c>
      <c r="H62" s="92"/>
      <c r="I62" s="92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</row>
    <row r="63" spans="1:24" ht="18" customHeight="1">
      <c r="A63" s="80" t="s">
        <v>13</v>
      </c>
      <c r="B63" s="103">
        <v>0</v>
      </c>
      <c r="C63" s="103">
        <v>0</v>
      </c>
      <c r="D63" s="104">
        <v>0</v>
      </c>
      <c r="E63" s="104">
        <v>0</v>
      </c>
      <c r="F63" s="104">
        <v>0</v>
      </c>
      <c r="G63" s="104">
        <v>0</v>
      </c>
      <c r="H63" s="79"/>
      <c r="I63" s="79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</row>
    <row r="64" spans="1:24" s="3" customFormat="1" ht="18" customHeight="1">
      <c r="A64" s="123" t="s">
        <v>8</v>
      </c>
      <c r="B64" s="92">
        <v>157011.5827</v>
      </c>
      <c r="C64" s="92">
        <v>175890.87877000004</v>
      </c>
      <c r="D64" s="109">
        <v>164709.80915137852</v>
      </c>
      <c r="E64" s="109">
        <v>111565.10485999999</v>
      </c>
      <c r="F64" s="109">
        <v>127276.96792</v>
      </c>
      <c r="G64" s="109">
        <v>118183.98303088533</v>
      </c>
      <c r="H64" s="92"/>
      <c r="I64" s="92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</row>
    <row r="65" spans="1:24" s="3" customFormat="1" ht="18" customHeight="1">
      <c r="A65" s="125" t="s">
        <v>12280</v>
      </c>
      <c r="B65" s="107">
        <f>B63+B61+B60-B52</f>
        <v>18923.056100000002</v>
      </c>
      <c r="C65" s="107">
        <f>C63+C61+C60-C52</f>
        <v>19400.391990000004</v>
      </c>
      <c r="D65" s="107">
        <f>D63+D61+D60-D52</f>
        <v>18370.617533510547</v>
      </c>
      <c r="E65" s="107"/>
      <c r="F65" s="107"/>
      <c r="G65" s="107"/>
      <c r="H65" s="107"/>
      <c r="J65" s="137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</row>
    <row r="66" spans="1:24" s="3" customFormat="1" ht="18" customHeight="1" thickBot="1">
      <c r="A66" s="123" t="s">
        <v>5</v>
      </c>
      <c r="B66" s="126">
        <v>25243.360769999996</v>
      </c>
      <c r="C66" s="126">
        <v>8009.0061599999681</v>
      </c>
      <c r="D66" s="127">
        <v>10942.680656479679</v>
      </c>
      <c r="E66" s="127">
        <v>7471.232030000001</v>
      </c>
      <c r="F66" s="127">
        <v>3625.1139100000114</v>
      </c>
      <c r="G66" s="127">
        <v>2249.9597982746659</v>
      </c>
      <c r="H66" s="92"/>
      <c r="I66" s="92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</row>
    <row r="67" spans="1:24" customFormat="1" ht="18" customHeight="1" thickTop="1">
      <c r="A67" s="80" t="s">
        <v>7320</v>
      </c>
      <c r="B67" s="79">
        <v>-18.99521</v>
      </c>
      <c r="C67" s="79">
        <v>-2.29976</v>
      </c>
      <c r="D67" s="94">
        <v>-3.52217</v>
      </c>
      <c r="E67" s="94">
        <v>0</v>
      </c>
      <c r="F67" s="94">
        <v>0</v>
      </c>
      <c r="G67" s="94">
        <v>0</v>
      </c>
      <c r="H67" s="95"/>
      <c r="I67" s="95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</row>
    <row r="68" spans="1:24" customFormat="1" ht="18" hidden="1" customHeight="1" outlineLevel="1">
      <c r="A68" s="78" t="s">
        <v>12291</v>
      </c>
      <c r="B68" s="79">
        <v>-776</v>
      </c>
      <c r="C68" s="79">
        <v>-778</v>
      </c>
      <c r="D68" s="94">
        <v>0</v>
      </c>
      <c r="E68" s="94">
        <v>0</v>
      </c>
      <c r="F68" s="94">
        <v>0</v>
      </c>
      <c r="G68" s="94">
        <v>0</v>
      </c>
      <c r="H68" s="95"/>
      <c r="I68" s="95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</row>
    <row r="69" spans="1:24" customFormat="1" ht="18" hidden="1" customHeight="1" outlineLevel="1">
      <c r="A69" s="78" t="s">
        <v>12292</v>
      </c>
      <c r="B69" s="79">
        <v>0</v>
      </c>
      <c r="C69" s="79">
        <v>0</v>
      </c>
      <c r="D69" s="94">
        <v>-458.33333333333331</v>
      </c>
      <c r="E69" s="94">
        <v>0</v>
      </c>
      <c r="F69" s="94">
        <v>0</v>
      </c>
      <c r="G69" s="94">
        <v>-458.33333333333331</v>
      </c>
      <c r="H69" s="95"/>
      <c r="I69" s="95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  <c r="W69" s="96"/>
      <c r="X69" s="96"/>
    </row>
    <row r="70" spans="1:24" customFormat="1" ht="18" hidden="1" customHeight="1" outlineLevel="1">
      <c r="A70" s="78" t="s">
        <v>12293</v>
      </c>
      <c r="B70" s="79">
        <v>-5136.8282399999998</v>
      </c>
      <c r="C70" s="79">
        <v>-1960.1195600000001</v>
      </c>
      <c r="D70" s="94">
        <v>0</v>
      </c>
      <c r="E70" s="94">
        <v>-3108.6680000000001</v>
      </c>
      <c r="F70" s="94">
        <v>-786.20749999999998</v>
      </c>
      <c r="G70" s="94">
        <v>0</v>
      </c>
      <c r="H70" s="95"/>
      <c r="I70" s="95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  <c r="W70" s="96"/>
      <c r="X70" s="96"/>
    </row>
    <row r="71" spans="1:24" customFormat="1" ht="18" hidden="1" customHeight="1" outlineLevel="1">
      <c r="A71" s="78" t="s">
        <v>12294</v>
      </c>
      <c r="B71" s="79">
        <v>0</v>
      </c>
      <c r="C71" s="79">
        <v>0</v>
      </c>
      <c r="D71" s="94">
        <v>-484.79244</v>
      </c>
      <c r="E71" s="94">
        <v>0</v>
      </c>
      <c r="F71" s="94">
        <v>0</v>
      </c>
      <c r="G71" s="94">
        <v>-39.179569999999998</v>
      </c>
      <c r="H71" s="95"/>
      <c r="I71" s="95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  <c r="W71" s="96"/>
      <c r="X71" s="96"/>
    </row>
    <row r="72" spans="1:24" customFormat="1" ht="18" hidden="1" customHeight="1" outlineLevel="1">
      <c r="A72" s="78" t="s">
        <v>12295</v>
      </c>
      <c r="B72" s="79">
        <v>0</v>
      </c>
      <c r="C72" s="79">
        <v>0</v>
      </c>
      <c r="D72" s="94">
        <v>0</v>
      </c>
      <c r="E72" s="94">
        <v>0</v>
      </c>
      <c r="F72" s="94">
        <v>0</v>
      </c>
      <c r="G72" s="94">
        <v>0</v>
      </c>
      <c r="H72" s="95"/>
      <c r="I72" s="95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  <c r="W72" s="96"/>
      <c r="X72" s="96"/>
    </row>
    <row r="73" spans="1:24" customFormat="1" ht="18" hidden="1" customHeight="1" outlineLevel="1">
      <c r="A73" s="78" t="s">
        <v>12296</v>
      </c>
      <c r="B73" s="79">
        <v>0</v>
      </c>
      <c r="C73" s="79">
        <v>0</v>
      </c>
      <c r="D73" s="94">
        <v>0</v>
      </c>
      <c r="E73" s="94">
        <v>0</v>
      </c>
      <c r="F73" s="94">
        <v>0</v>
      </c>
      <c r="G73" s="94">
        <v>0</v>
      </c>
      <c r="H73" s="95"/>
      <c r="I73" s="95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  <c r="W73" s="96"/>
      <c r="X73" s="96"/>
    </row>
    <row r="74" spans="1:24" customFormat="1" ht="18" hidden="1" customHeight="1" outlineLevel="1">
      <c r="A74" s="78" t="s">
        <v>12297</v>
      </c>
      <c r="B74" s="79">
        <v>0</v>
      </c>
      <c r="C74" s="79">
        <v>0</v>
      </c>
      <c r="D74" s="94">
        <v>0</v>
      </c>
      <c r="E74" s="94">
        <v>0</v>
      </c>
      <c r="F74" s="94">
        <v>0</v>
      </c>
      <c r="G74" s="94">
        <v>0</v>
      </c>
      <c r="H74" s="95"/>
      <c r="I74" s="95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  <c r="W74" s="96"/>
      <c r="X74" s="96"/>
    </row>
    <row r="75" spans="1:24" customFormat="1" ht="18" hidden="1" customHeight="1" outlineLevel="1">
      <c r="A75" s="78" t="s">
        <v>12298</v>
      </c>
      <c r="B75" s="79">
        <v>-200</v>
      </c>
      <c r="C75" s="79">
        <v>-200</v>
      </c>
      <c r="D75" s="94">
        <v>0</v>
      </c>
      <c r="E75" s="94">
        <v>0</v>
      </c>
      <c r="F75" s="94">
        <v>0</v>
      </c>
      <c r="G75" s="94">
        <v>0</v>
      </c>
      <c r="H75" s="95"/>
      <c r="I75" s="95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  <c r="W75" s="96"/>
      <c r="X75" s="96"/>
    </row>
    <row r="76" spans="1:24" customFormat="1" ht="18" hidden="1" customHeight="1" outlineLevel="1">
      <c r="A76" s="78" t="s">
        <v>12299</v>
      </c>
      <c r="B76" s="79">
        <v>0</v>
      </c>
      <c r="C76" s="79">
        <v>0</v>
      </c>
      <c r="D76" s="94">
        <v>0</v>
      </c>
      <c r="E76" s="94">
        <v>0</v>
      </c>
      <c r="F76" s="94">
        <v>0</v>
      </c>
      <c r="G76" s="94">
        <v>0</v>
      </c>
      <c r="H76" s="95"/>
      <c r="I76" s="95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  <c r="W76" s="96"/>
      <c r="X76" s="96"/>
    </row>
    <row r="77" spans="1:24" customFormat="1" ht="18" hidden="1" customHeight="1" outlineLevel="1">
      <c r="A77" s="78" t="s">
        <v>12300</v>
      </c>
      <c r="B77" s="79">
        <v>0</v>
      </c>
      <c r="C77" s="79">
        <v>0</v>
      </c>
      <c r="D77" s="94">
        <v>0</v>
      </c>
      <c r="E77" s="94">
        <v>0</v>
      </c>
      <c r="F77" s="94">
        <v>0</v>
      </c>
      <c r="G77" s="94">
        <v>0</v>
      </c>
      <c r="H77" s="95"/>
      <c r="I77" s="95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  <c r="W77" s="96"/>
      <c r="X77" s="96"/>
    </row>
    <row r="78" spans="1:24" customFormat="1" ht="18" hidden="1" customHeight="1" outlineLevel="1">
      <c r="A78" s="78" t="s">
        <v>12301</v>
      </c>
      <c r="B78" s="79">
        <v>0</v>
      </c>
      <c r="C78" s="79">
        <v>0</v>
      </c>
      <c r="D78" s="94">
        <v>0</v>
      </c>
      <c r="E78" s="94">
        <v>0</v>
      </c>
      <c r="F78" s="94">
        <v>0</v>
      </c>
      <c r="G78" s="94">
        <v>0</v>
      </c>
      <c r="H78" s="95"/>
      <c r="I78" s="95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  <c r="W78" s="96"/>
      <c r="X78" s="96"/>
    </row>
    <row r="79" spans="1:24" customFormat="1" ht="18" hidden="1" customHeight="1" outlineLevel="1">
      <c r="A79" s="78" t="s">
        <v>12302</v>
      </c>
      <c r="B79" s="79">
        <v>0</v>
      </c>
      <c r="C79" s="79">
        <v>0</v>
      </c>
      <c r="D79" s="94">
        <v>0</v>
      </c>
      <c r="E79" s="94">
        <v>0</v>
      </c>
      <c r="F79" s="94">
        <v>0</v>
      </c>
      <c r="G79" s="94">
        <v>0</v>
      </c>
      <c r="H79" s="95"/>
      <c r="I79" s="95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  <c r="W79" s="96"/>
      <c r="X79" s="96"/>
    </row>
    <row r="80" spans="1:24" customFormat="1" ht="18" hidden="1" customHeight="1" outlineLevel="1">
      <c r="A80" s="78" t="s">
        <v>12303</v>
      </c>
      <c r="B80" s="79">
        <v>-582.16800000000001</v>
      </c>
      <c r="C80" s="79">
        <v>-542.35299999999995</v>
      </c>
      <c r="D80" s="94">
        <v>0</v>
      </c>
      <c r="E80" s="94">
        <v>0</v>
      </c>
      <c r="F80" s="94">
        <v>0</v>
      </c>
      <c r="G80" s="94">
        <v>0</v>
      </c>
      <c r="H80" s="95"/>
      <c r="I80" s="95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  <c r="W80" s="96"/>
      <c r="X80" s="96"/>
    </row>
    <row r="81" spans="1:24" customFormat="1" ht="18" hidden="1" customHeight="1" outlineLevel="1">
      <c r="A81" s="78" t="s">
        <v>12304</v>
      </c>
      <c r="B81" s="79">
        <v>0</v>
      </c>
      <c r="C81" s="79">
        <v>0</v>
      </c>
      <c r="D81" s="94">
        <v>-365.16699999999997</v>
      </c>
      <c r="E81" s="94">
        <v>0</v>
      </c>
      <c r="F81" s="94">
        <v>0</v>
      </c>
      <c r="G81" s="94">
        <v>0</v>
      </c>
      <c r="H81" s="95"/>
      <c r="I81" s="95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  <c r="W81" s="96"/>
      <c r="X81" s="96"/>
    </row>
    <row r="82" spans="1:24" customFormat="1" ht="18" hidden="1" customHeight="1" outlineLevel="1">
      <c r="A82" s="78" t="s">
        <v>12305</v>
      </c>
      <c r="B82" s="79">
        <v>0</v>
      </c>
      <c r="C82" s="79">
        <v>0</v>
      </c>
      <c r="D82" s="94">
        <v>0</v>
      </c>
      <c r="E82" s="94">
        <v>0</v>
      </c>
      <c r="F82" s="94">
        <v>0</v>
      </c>
      <c r="G82" s="94">
        <v>0</v>
      </c>
      <c r="H82" s="95"/>
      <c r="I82" s="95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  <c r="W82" s="96"/>
      <c r="X82" s="96"/>
    </row>
    <row r="83" spans="1:24" customFormat="1" ht="18" hidden="1" customHeight="1" outlineLevel="1">
      <c r="A83" s="78" t="s">
        <v>12306</v>
      </c>
      <c r="B83" s="79">
        <v>0</v>
      </c>
      <c r="C83" s="79">
        <v>0</v>
      </c>
      <c r="D83" s="94">
        <v>0</v>
      </c>
      <c r="E83" s="94">
        <v>0</v>
      </c>
      <c r="F83" s="94">
        <v>0</v>
      </c>
      <c r="G83" s="94">
        <v>0</v>
      </c>
      <c r="H83" s="95"/>
      <c r="I83" s="95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  <c r="W83" s="96"/>
      <c r="X83" s="96"/>
    </row>
    <row r="84" spans="1:24" customFormat="1" ht="18" hidden="1" customHeight="1" outlineLevel="1">
      <c r="A84" s="78" t="s">
        <v>12307</v>
      </c>
      <c r="B84" s="79">
        <v>0</v>
      </c>
      <c r="C84" s="79">
        <v>0</v>
      </c>
      <c r="D84" s="94">
        <v>0</v>
      </c>
      <c r="E84" s="94">
        <v>0</v>
      </c>
      <c r="F84" s="94">
        <v>0</v>
      </c>
      <c r="G84" s="94">
        <v>0</v>
      </c>
      <c r="H84" s="95"/>
      <c r="I84" s="95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  <c r="W84" s="96"/>
      <c r="X84" s="96"/>
    </row>
    <row r="85" spans="1:24" customFormat="1" ht="18" hidden="1" customHeight="1" outlineLevel="1">
      <c r="A85" s="78" t="s">
        <v>12308</v>
      </c>
      <c r="B85" s="79">
        <v>0</v>
      </c>
      <c r="C85" s="79">
        <v>0</v>
      </c>
      <c r="D85" s="94">
        <v>0</v>
      </c>
      <c r="E85" s="94">
        <v>0</v>
      </c>
      <c r="F85" s="94">
        <v>0</v>
      </c>
      <c r="G85" s="94">
        <v>0</v>
      </c>
      <c r="H85" s="95"/>
      <c r="I85" s="95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  <c r="W85" s="96"/>
      <c r="X85" s="96"/>
    </row>
    <row r="86" spans="1:24" customFormat="1" ht="18" hidden="1" customHeight="1" outlineLevel="1">
      <c r="A86" s="78" t="s">
        <v>12309</v>
      </c>
      <c r="B86" s="79">
        <v>0</v>
      </c>
      <c r="C86" s="79">
        <v>0</v>
      </c>
      <c r="D86" s="94">
        <v>0</v>
      </c>
      <c r="E86" s="94">
        <v>0</v>
      </c>
      <c r="F86" s="94">
        <v>0</v>
      </c>
      <c r="G86" s="94">
        <v>0</v>
      </c>
      <c r="H86" s="95"/>
      <c r="I86" s="95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  <c r="W86" s="96"/>
      <c r="X86" s="96"/>
    </row>
    <row r="87" spans="1:24" customFormat="1" ht="18" hidden="1" customHeight="1" outlineLevel="1">
      <c r="A87" s="78" t="s">
        <v>12310</v>
      </c>
      <c r="B87" s="79">
        <v>0</v>
      </c>
      <c r="C87" s="79">
        <v>0</v>
      </c>
      <c r="D87" s="94">
        <v>0</v>
      </c>
      <c r="E87" s="94">
        <v>0</v>
      </c>
      <c r="F87" s="94">
        <v>0</v>
      </c>
      <c r="G87" s="94">
        <v>0</v>
      </c>
      <c r="H87" s="95"/>
      <c r="I87" s="95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96"/>
    </row>
    <row r="88" spans="1:24" customFormat="1" ht="17.25" hidden="1" customHeight="1" outlineLevel="1">
      <c r="A88" s="78" t="s">
        <v>12311</v>
      </c>
      <c r="B88" s="79">
        <v>0</v>
      </c>
      <c r="C88" s="79">
        <v>0</v>
      </c>
      <c r="D88" s="94">
        <v>-3158.4290000000001</v>
      </c>
      <c r="E88" s="94">
        <v>0</v>
      </c>
      <c r="F88" s="94">
        <v>0</v>
      </c>
      <c r="G88" s="94">
        <v>-2667</v>
      </c>
      <c r="H88" s="95"/>
      <c r="I88" s="95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</row>
    <row r="89" spans="1:24" s="40" customFormat="1" ht="18" hidden="1" customHeight="1" outlineLevel="1">
      <c r="A89" s="243" t="s">
        <v>12859</v>
      </c>
      <c r="B89" s="244">
        <f>B68+B69</f>
        <v>-776</v>
      </c>
      <c r="C89" s="244">
        <f>C68+C69</f>
        <v>-778</v>
      </c>
      <c r="D89" s="244">
        <f>D68+D69</f>
        <v>-458.33333333333331</v>
      </c>
      <c r="E89" s="128"/>
      <c r="F89" s="128"/>
      <c r="G89" s="128"/>
      <c r="H89" s="128"/>
      <c r="I89" s="128"/>
      <c r="J89" s="137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</row>
    <row r="90" spans="1:24" customFormat="1" ht="18" hidden="1" customHeight="1" outlineLevel="1">
      <c r="A90" s="129" t="s">
        <v>12312</v>
      </c>
      <c r="B90" s="79"/>
      <c r="C90" s="79"/>
      <c r="D90" s="79"/>
      <c r="E90" s="79"/>
      <c r="F90" s="79"/>
      <c r="G90" s="79"/>
      <c r="H90" s="95"/>
      <c r="I90" s="95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</row>
    <row r="91" spans="1:24" customFormat="1" ht="18" customHeight="1" collapsed="1">
      <c r="A91" s="80" t="s">
        <v>7321</v>
      </c>
      <c r="B91" s="79">
        <v>-6694.9962400000004</v>
      </c>
      <c r="C91" s="79">
        <v>-3480.4725600000002</v>
      </c>
      <c r="D91" s="94">
        <v>-4466.7217733333337</v>
      </c>
      <c r="E91" s="94">
        <v>-3108.6680000000001</v>
      </c>
      <c r="F91" s="94">
        <v>-786.20749999999998</v>
      </c>
      <c r="G91" s="94">
        <v>-3164.5129033333333</v>
      </c>
      <c r="H91" s="95"/>
      <c r="I91" s="95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</row>
    <row r="92" spans="1:24" customFormat="1" ht="18" customHeight="1">
      <c r="A92" s="80" t="s">
        <v>7322</v>
      </c>
      <c r="B92" s="103">
        <v>616.08336999999995</v>
      </c>
      <c r="C92" s="103">
        <v>355.86654999999996</v>
      </c>
      <c r="D92" s="104">
        <v>48.30143000000011</v>
      </c>
      <c r="E92" s="104">
        <v>369.13324999999998</v>
      </c>
      <c r="F92" s="104">
        <v>190.86654999999999</v>
      </c>
      <c r="G92" s="104">
        <v>35.038840000000086</v>
      </c>
      <c r="H92" s="95"/>
      <c r="I92" s="95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</row>
    <row r="93" spans="1:24" s="40" customFormat="1" ht="18" customHeight="1">
      <c r="A93" s="130" t="s">
        <v>12284</v>
      </c>
      <c r="B93" s="107">
        <f>B67+B91+B92</f>
        <v>-6097.9080800000002</v>
      </c>
      <c r="C93" s="107">
        <f>C67+C91+C92</f>
        <v>-3126.9057700000003</v>
      </c>
      <c r="D93" s="107">
        <f>D67+D91+D92</f>
        <v>-4421.9425133333334</v>
      </c>
      <c r="E93" s="107"/>
      <c r="F93" s="107"/>
      <c r="G93" s="107"/>
      <c r="H93" s="107"/>
      <c r="I93" s="107"/>
      <c r="J93" s="137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</row>
    <row r="94" spans="1:24" s="40" customFormat="1" ht="18" customHeight="1">
      <c r="A94" s="131" t="s">
        <v>12285</v>
      </c>
      <c r="B94" s="107">
        <f t="shared" ref="B94:I94" si="0">B92+B91+B67</f>
        <v>-6097.9080800000002</v>
      </c>
      <c r="C94" s="107">
        <f t="shared" si="0"/>
        <v>-3126.9057700000003</v>
      </c>
      <c r="D94" s="107">
        <f t="shared" si="0"/>
        <v>-4421.9425133333334</v>
      </c>
      <c r="E94" s="107">
        <f t="shared" si="0"/>
        <v>-2739.5347500000003</v>
      </c>
      <c r="F94" s="107">
        <f t="shared" si="0"/>
        <v>-595.34095000000002</v>
      </c>
      <c r="G94" s="107">
        <f t="shared" si="0"/>
        <v>-3129.4740633333331</v>
      </c>
      <c r="H94" s="107">
        <f t="shared" si="0"/>
        <v>0</v>
      </c>
      <c r="I94" s="107">
        <f t="shared" si="0"/>
        <v>0</v>
      </c>
      <c r="J94" s="137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</row>
    <row r="95" spans="1:24" s="3" customFormat="1" ht="18" customHeight="1">
      <c r="A95" s="93" t="s">
        <v>6</v>
      </c>
      <c r="B95" s="92">
        <v>-6097.9080800000002</v>
      </c>
      <c r="C95" s="92">
        <v>-3126.9057699999998</v>
      </c>
      <c r="D95" s="109">
        <v>-4421.9425133333334</v>
      </c>
      <c r="E95" s="109">
        <v>-2739.5347499999998</v>
      </c>
      <c r="F95" s="109">
        <v>-595.34094999999991</v>
      </c>
      <c r="G95" s="109">
        <v>-3129.4740633333336</v>
      </c>
      <c r="H95" s="92"/>
      <c r="I95" s="92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</row>
    <row r="96" spans="1:24" s="3" customFormat="1" ht="18" customHeight="1" thickBot="1">
      <c r="A96" s="123" t="s">
        <v>3</v>
      </c>
      <c r="B96" s="132">
        <v>19145.452689999995</v>
      </c>
      <c r="C96" s="132">
        <v>4882.1003899999678</v>
      </c>
      <c r="D96" s="132">
        <v>6520.7381431463464</v>
      </c>
      <c r="E96" s="132">
        <v>4731.6972800000012</v>
      </c>
      <c r="F96" s="132">
        <v>3029.7729600000112</v>
      </c>
      <c r="G96" s="132">
        <v>-879.51426505866743</v>
      </c>
      <c r="H96" s="92"/>
      <c r="I96" s="92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</row>
    <row r="97" spans="1:24" s="3" customFormat="1" ht="18" customHeight="1" thickTop="1">
      <c r="A97" s="123" t="s">
        <v>12264</v>
      </c>
      <c r="B97" s="133">
        <v>146402.98499999999</v>
      </c>
      <c r="C97" s="133">
        <v>165548.43768999999</v>
      </c>
      <c r="D97" s="133">
        <v>170814.88254252466</v>
      </c>
      <c r="E97" s="133">
        <v>49711.98128</v>
      </c>
      <c r="F97" s="133">
        <v>54443.67856</v>
      </c>
      <c r="G97" s="133">
        <v>55396.335169077029</v>
      </c>
      <c r="H97" s="92"/>
      <c r="I97" s="92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</row>
    <row r="98" spans="1:24" s="3" customFormat="1" ht="18" customHeight="1">
      <c r="A98" s="123" t="s">
        <v>12265</v>
      </c>
      <c r="B98" s="133">
        <v>165548.43768999999</v>
      </c>
      <c r="C98" s="133">
        <v>170430.53807999997</v>
      </c>
      <c r="D98" s="133">
        <v>177335.62068567102</v>
      </c>
      <c r="E98" s="133">
        <v>54443.67856</v>
      </c>
      <c r="F98" s="133">
        <v>57473.45152000001</v>
      </c>
      <c r="G98" s="133">
        <v>54516.820904018357</v>
      </c>
      <c r="H98" s="92"/>
      <c r="I98" s="92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</row>
    <row r="99" spans="1:24" s="59" customFormat="1" ht="18" customHeight="1">
      <c r="A99" s="134" t="s">
        <v>12287</v>
      </c>
      <c r="B99" s="135"/>
      <c r="C99" s="135"/>
      <c r="D99" s="135"/>
      <c r="E99" s="135">
        <f>E98</f>
        <v>54443.67856</v>
      </c>
      <c r="F99" s="135">
        <f>F98</f>
        <v>57473.45152000001</v>
      </c>
      <c r="G99" s="135">
        <f>F98+G96</f>
        <v>56593.937254941346</v>
      </c>
      <c r="H99" s="136"/>
      <c r="I99" s="136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1:24" s="13" customFormat="1" ht="18" customHeight="1">
      <c r="A100" s="138" t="s">
        <v>48</v>
      </c>
      <c r="B100" s="139">
        <f t="shared" ref="B100:G100" si="1">SUM(B6:B6)+SUM(B8:B13)+SUM(B16:B22)+B24+B30+B31+SUM(B33:B36)-B40-B41-B44-B45-B47-B48-SUM(B49:B59)-B61-B63+B95-B96+B7</f>
        <v>4.0017766878008842E-11</v>
      </c>
      <c r="C100" s="139">
        <f t="shared" si="1"/>
        <v>-4.3655745685100555E-11</v>
      </c>
      <c r="D100" s="139">
        <f t="shared" si="1"/>
        <v>0</v>
      </c>
      <c r="E100" s="139">
        <f t="shared" si="1"/>
        <v>0</v>
      </c>
      <c r="F100" s="139">
        <f t="shared" si="1"/>
        <v>-2.9103830456733704E-11</v>
      </c>
      <c r="G100" s="139">
        <f t="shared" si="1"/>
        <v>0</v>
      </c>
      <c r="H100" s="139"/>
      <c r="I100" s="139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</row>
    <row r="101" spans="1:24" s="4" customFormat="1" ht="18" customHeight="1">
      <c r="A101" s="141"/>
      <c r="B101" s="141"/>
      <c r="C101" s="141"/>
      <c r="D101" s="142"/>
      <c r="E101" s="142"/>
      <c r="F101" s="142"/>
      <c r="G101" s="142"/>
      <c r="H101" s="79"/>
      <c r="I101" s="79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1:24" ht="18" customHeight="1">
      <c r="A102" s="80"/>
      <c r="B102" s="80"/>
      <c r="C102" s="80"/>
      <c r="D102" s="117"/>
      <c r="E102" s="117"/>
      <c r="F102" s="117"/>
      <c r="G102" s="117"/>
      <c r="H102" s="79"/>
      <c r="I102" s="79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</row>
    <row r="103" spans="1:24" ht="18" customHeight="1">
      <c r="A103" s="80"/>
      <c r="B103" s="80"/>
      <c r="C103" s="80"/>
      <c r="D103" s="80"/>
      <c r="E103" s="80"/>
      <c r="F103" s="80"/>
      <c r="G103" s="80"/>
      <c r="H103" s="79"/>
      <c r="I103" s="79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</row>
    <row r="104" spans="1:24" ht="18" customHeight="1">
      <c r="A104" s="80"/>
      <c r="B104" s="80"/>
      <c r="C104" s="80"/>
      <c r="D104" s="80"/>
      <c r="E104" s="80"/>
      <c r="F104" s="80"/>
      <c r="G104" s="80"/>
      <c r="H104" s="79"/>
      <c r="I104" s="79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</row>
    <row r="105" spans="1:24" ht="18" customHeight="1">
      <c r="A105" s="80"/>
      <c r="B105" s="80"/>
      <c r="C105" s="80"/>
      <c r="D105" s="80"/>
      <c r="E105" s="80"/>
      <c r="F105" s="80"/>
      <c r="G105" s="80"/>
      <c r="H105" s="79"/>
      <c r="I105" s="79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</row>
    <row r="106" spans="1:24" ht="18" customHeight="1">
      <c r="A106" s="80"/>
      <c r="B106" s="80"/>
      <c r="C106" s="80"/>
      <c r="D106" s="80"/>
      <c r="E106" s="80"/>
      <c r="F106" s="80"/>
      <c r="G106" s="80"/>
      <c r="H106" s="79"/>
      <c r="I106" s="79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</row>
    <row r="107" spans="1:24" ht="18" customHeight="1">
      <c r="A107" s="80"/>
      <c r="B107" s="80"/>
      <c r="C107" s="80"/>
      <c r="D107" s="80"/>
      <c r="E107" s="80"/>
      <c r="F107" s="80"/>
      <c r="G107" s="80"/>
      <c r="H107" s="79"/>
      <c r="I107" s="79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</row>
    <row r="108" spans="1:24" ht="18" customHeight="1">
      <c r="A108" s="80"/>
      <c r="B108" s="80"/>
      <c r="C108" s="80"/>
      <c r="D108" s="80"/>
      <c r="E108" s="80"/>
      <c r="F108" s="80"/>
      <c r="G108" s="80"/>
      <c r="H108" s="79"/>
      <c r="I108" s="79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</row>
    <row r="109" spans="1:24" ht="18" customHeight="1">
      <c r="A109" s="80"/>
      <c r="B109" s="80"/>
      <c r="C109" s="80"/>
      <c r="D109" s="80"/>
      <c r="E109" s="80"/>
      <c r="F109" s="80"/>
      <c r="G109" s="80"/>
      <c r="H109" s="79"/>
      <c r="I109" s="79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</row>
    <row r="110" spans="1:24" ht="18" customHeight="1">
      <c r="A110" s="80"/>
      <c r="B110" s="80"/>
      <c r="C110" s="80"/>
      <c r="D110" s="80"/>
      <c r="E110" s="80"/>
      <c r="F110" s="80"/>
      <c r="G110" s="80"/>
      <c r="H110" s="79"/>
      <c r="I110" s="79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</row>
    <row r="111" spans="1:24" ht="18" customHeight="1">
      <c r="A111" s="80"/>
      <c r="B111" s="80"/>
      <c r="C111" s="80"/>
      <c r="D111" s="80"/>
      <c r="E111" s="80"/>
      <c r="F111" s="80"/>
      <c r="G111" s="80"/>
      <c r="H111" s="79"/>
      <c r="I111" s="79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</row>
    <row r="112" spans="1:24" ht="18" customHeight="1">
      <c r="A112" s="80"/>
      <c r="B112" s="80"/>
      <c r="C112" s="80"/>
      <c r="D112" s="80"/>
      <c r="E112" s="80"/>
      <c r="F112" s="80"/>
      <c r="G112" s="80"/>
      <c r="H112" s="79"/>
      <c r="I112" s="79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</row>
    <row r="113" spans="1:24" ht="18" customHeight="1">
      <c r="A113" s="80"/>
      <c r="B113" s="80"/>
      <c r="C113" s="80"/>
      <c r="D113" s="80"/>
      <c r="E113" s="80"/>
      <c r="F113" s="80"/>
      <c r="G113" s="80"/>
      <c r="H113" s="79"/>
      <c r="I113" s="79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</row>
    <row r="114" spans="1:24" ht="18" customHeight="1">
      <c r="A114" s="80"/>
      <c r="B114" s="80"/>
      <c r="C114" s="80"/>
      <c r="D114" s="80"/>
      <c r="E114" s="80"/>
      <c r="F114" s="80"/>
      <c r="G114" s="80"/>
      <c r="H114" s="79"/>
      <c r="I114" s="79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</row>
    <row r="115" spans="1:24" ht="18" customHeight="1">
      <c r="A115" s="80"/>
      <c r="B115" s="80"/>
      <c r="C115" s="80"/>
      <c r="D115" s="80"/>
      <c r="E115" s="80"/>
      <c r="F115" s="80"/>
      <c r="G115" s="80"/>
      <c r="H115" s="79"/>
      <c r="I115" s="79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</row>
    <row r="116" spans="1:24" ht="18" customHeight="1">
      <c r="A116" s="80"/>
      <c r="B116" s="80"/>
      <c r="C116" s="80"/>
      <c r="D116" s="80"/>
      <c r="E116" s="80"/>
      <c r="F116" s="80"/>
      <c r="G116" s="80"/>
      <c r="H116" s="79"/>
      <c r="I116" s="79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</row>
    <row r="117" spans="1:24" ht="18" customHeight="1">
      <c r="A117" s="80"/>
      <c r="B117" s="80"/>
      <c r="C117" s="80"/>
      <c r="D117" s="80"/>
      <c r="E117" s="80"/>
      <c r="F117" s="80"/>
      <c r="G117" s="80"/>
      <c r="H117" s="79"/>
      <c r="I117" s="79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</row>
    <row r="118" spans="1:24" ht="18" customHeight="1">
      <c r="A118" s="80"/>
      <c r="B118" s="80"/>
      <c r="C118" s="80"/>
      <c r="D118" s="80"/>
      <c r="E118" s="80"/>
      <c r="F118" s="80"/>
      <c r="G118" s="80"/>
      <c r="H118" s="79"/>
      <c r="I118" s="79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</row>
    <row r="119" spans="1:24" ht="18" customHeight="1">
      <c r="A119" s="80"/>
      <c r="B119" s="80"/>
      <c r="C119" s="80"/>
      <c r="D119" s="80"/>
      <c r="E119" s="80"/>
      <c r="F119" s="80"/>
      <c r="G119" s="80"/>
      <c r="H119" s="79"/>
      <c r="I119" s="79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</row>
    <row r="120" spans="1:24" ht="18" customHeight="1">
      <c r="A120" s="80"/>
      <c r="B120" s="80"/>
      <c r="C120" s="80"/>
      <c r="D120" s="80"/>
      <c r="E120" s="80"/>
      <c r="F120" s="80"/>
      <c r="G120" s="80"/>
      <c r="H120" s="79"/>
      <c r="I120" s="79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</row>
    <row r="121" spans="1:24" ht="18" customHeight="1">
      <c r="A121" s="80"/>
      <c r="B121" s="80"/>
      <c r="C121" s="80"/>
      <c r="D121" s="80"/>
      <c r="E121" s="80"/>
      <c r="F121" s="80"/>
      <c r="G121" s="80"/>
      <c r="H121" s="79"/>
      <c r="I121" s="79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</row>
    <row r="122" spans="1:24" ht="18" customHeight="1">
      <c r="A122" s="80"/>
      <c r="B122" s="80"/>
      <c r="C122" s="80"/>
      <c r="D122" s="80"/>
      <c r="E122" s="80"/>
      <c r="F122" s="80"/>
      <c r="G122" s="80"/>
      <c r="H122" s="79"/>
      <c r="I122" s="79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</row>
    <row r="123" spans="1:24" ht="18" customHeight="1">
      <c r="A123" s="80"/>
      <c r="B123" s="80"/>
      <c r="C123" s="80"/>
      <c r="D123" s="80"/>
      <c r="E123" s="80"/>
      <c r="F123" s="80"/>
      <c r="G123" s="80"/>
      <c r="H123" s="79"/>
      <c r="I123" s="79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</row>
    <row r="124" spans="1:24" ht="18" customHeight="1">
      <c r="A124" s="80"/>
      <c r="B124" s="80"/>
      <c r="C124" s="80"/>
      <c r="D124" s="80"/>
      <c r="E124" s="80"/>
      <c r="F124" s="80"/>
      <c r="G124" s="80"/>
      <c r="H124" s="79"/>
      <c r="I124" s="79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</row>
    <row r="125" spans="1:24" ht="18" customHeight="1">
      <c r="A125" s="80"/>
      <c r="B125" s="80"/>
      <c r="C125" s="80"/>
      <c r="D125" s="80"/>
      <c r="E125" s="80"/>
      <c r="F125" s="80"/>
      <c r="G125" s="80"/>
      <c r="H125" s="79"/>
      <c r="I125" s="79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</row>
    <row r="126" spans="1:24" ht="18" customHeight="1">
      <c r="A126" s="80"/>
      <c r="B126" s="80"/>
      <c r="C126" s="80"/>
      <c r="D126" s="80"/>
      <c r="E126" s="80"/>
      <c r="F126" s="80"/>
      <c r="G126" s="80"/>
      <c r="H126" s="79"/>
      <c r="I126" s="79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</row>
    <row r="127" spans="1:24" ht="18" customHeight="1">
      <c r="A127" s="80"/>
      <c r="B127" s="80"/>
      <c r="C127" s="80"/>
      <c r="D127" s="80"/>
      <c r="E127" s="80"/>
      <c r="F127" s="80"/>
      <c r="G127" s="80"/>
      <c r="H127" s="79"/>
      <c r="I127" s="79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</row>
    <row r="128" spans="1:24" ht="18" customHeight="1">
      <c r="A128" s="80"/>
      <c r="B128" s="80"/>
      <c r="C128" s="80"/>
      <c r="D128" s="80"/>
      <c r="E128" s="80"/>
      <c r="F128" s="80"/>
      <c r="G128" s="80"/>
      <c r="H128" s="79"/>
      <c r="I128" s="79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</row>
    <row r="129" spans="1:24" ht="18" customHeight="1">
      <c r="A129" s="80"/>
      <c r="B129" s="80"/>
      <c r="C129" s="80"/>
      <c r="D129" s="80"/>
      <c r="E129" s="80"/>
      <c r="F129" s="80"/>
      <c r="G129" s="80"/>
      <c r="H129" s="79"/>
      <c r="I129" s="79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</row>
    <row r="130" spans="1:24" ht="18" customHeight="1">
      <c r="A130" s="80"/>
      <c r="B130" s="80"/>
      <c r="C130" s="80"/>
      <c r="D130" s="80"/>
      <c r="E130" s="80"/>
      <c r="F130" s="80"/>
      <c r="G130" s="80"/>
      <c r="H130" s="79"/>
      <c r="I130" s="79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</row>
    <row r="131" spans="1:24" ht="18" customHeight="1">
      <c r="A131" s="80"/>
      <c r="B131" s="80"/>
      <c r="C131" s="80"/>
      <c r="D131" s="80"/>
      <c r="E131" s="80"/>
      <c r="F131" s="80"/>
      <c r="G131" s="80"/>
      <c r="H131" s="79"/>
      <c r="I131" s="79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</row>
    <row r="132" spans="1:24" ht="18" customHeight="1">
      <c r="A132" s="80"/>
      <c r="B132" s="80"/>
      <c r="C132" s="80"/>
      <c r="D132" s="80"/>
      <c r="E132" s="80"/>
      <c r="F132" s="80"/>
      <c r="G132" s="80"/>
      <c r="H132" s="79"/>
      <c r="I132" s="79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</row>
    <row r="133" spans="1:24" ht="18" customHeight="1">
      <c r="A133" s="80"/>
      <c r="B133" s="80"/>
      <c r="C133" s="80"/>
      <c r="D133" s="80"/>
      <c r="E133" s="80"/>
      <c r="F133" s="80"/>
      <c r="G133" s="80"/>
      <c r="H133" s="79"/>
      <c r="I133" s="79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</row>
    <row r="134" spans="1:24" ht="18" customHeight="1">
      <c r="A134" s="80"/>
      <c r="B134" s="80"/>
      <c r="C134" s="80"/>
      <c r="D134" s="80"/>
      <c r="E134" s="80"/>
      <c r="F134" s="80"/>
      <c r="G134" s="80"/>
      <c r="H134" s="79"/>
      <c r="I134" s="79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</row>
    <row r="135" spans="1:24" ht="18" customHeight="1">
      <c r="A135" s="80"/>
      <c r="B135" s="80"/>
      <c r="C135" s="80"/>
      <c r="D135" s="80"/>
      <c r="E135" s="80"/>
      <c r="F135" s="80"/>
      <c r="G135" s="80"/>
      <c r="H135" s="79"/>
      <c r="I135" s="79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</row>
    <row r="136" spans="1:24" ht="18" customHeight="1">
      <c r="A136" s="80"/>
      <c r="B136" s="80"/>
      <c r="C136" s="80"/>
      <c r="D136" s="80"/>
      <c r="E136" s="80"/>
      <c r="F136" s="80"/>
      <c r="G136" s="80"/>
      <c r="H136" s="79"/>
      <c r="I136" s="79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</row>
    <row r="137" spans="1:24" ht="18" customHeight="1">
      <c r="A137" s="80"/>
      <c r="B137" s="80"/>
      <c r="C137" s="80"/>
      <c r="D137" s="80"/>
      <c r="E137" s="80"/>
      <c r="F137" s="80"/>
      <c r="G137" s="80"/>
      <c r="H137" s="79"/>
      <c r="I137" s="79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</row>
    <row r="138" spans="1:24" ht="18" customHeight="1">
      <c r="A138" s="80"/>
      <c r="B138" s="80"/>
      <c r="C138" s="80"/>
      <c r="D138" s="80"/>
      <c r="E138" s="80"/>
      <c r="F138" s="80"/>
      <c r="G138" s="80"/>
      <c r="H138" s="79"/>
      <c r="I138" s="79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</row>
    <row r="139" spans="1:24" ht="18" customHeight="1">
      <c r="A139" s="80"/>
      <c r="B139" s="80"/>
      <c r="C139" s="80"/>
      <c r="D139" s="80"/>
      <c r="E139" s="80"/>
      <c r="F139" s="80"/>
      <c r="G139" s="80"/>
      <c r="H139" s="79"/>
      <c r="I139" s="79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</row>
    <row r="140" spans="1:24" ht="18" customHeight="1">
      <c r="A140" s="80"/>
      <c r="B140" s="80"/>
      <c r="C140" s="80"/>
      <c r="D140" s="80"/>
      <c r="E140" s="80"/>
      <c r="F140" s="80"/>
      <c r="G140" s="80"/>
      <c r="H140" s="79"/>
      <c r="I140" s="79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</row>
    <row r="141" spans="1:24" ht="18" customHeight="1">
      <c r="A141" s="80"/>
      <c r="B141" s="80"/>
      <c r="C141" s="80"/>
      <c r="D141" s="80"/>
      <c r="E141" s="80"/>
      <c r="F141" s="80"/>
      <c r="G141" s="80"/>
      <c r="H141" s="79"/>
      <c r="I141" s="79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</row>
    <row r="142" spans="1:24" ht="18" customHeight="1">
      <c r="A142" s="80"/>
      <c r="B142" s="80"/>
      <c r="C142" s="80"/>
      <c r="D142" s="80"/>
      <c r="E142" s="80"/>
      <c r="F142" s="80"/>
      <c r="G142" s="80"/>
      <c r="H142" s="79"/>
      <c r="I142" s="79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</row>
    <row r="143" spans="1:24" ht="18" customHeight="1">
      <c r="A143" s="80"/>
      <c r="B143" s="80"/>
      <c r="C143" s="80"/>
      <c r="D143" s="80"/>
      <c r="E143" s="80"/>
      <c r="F143" s="80"/>
      <c r="G143" s="80"/>
      <c r="H143" s="79"/>
      <c r="I143" s="79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</row>
    <row r="144" spans="1:24" ht="18" customHeight="1">
      <c r="A144" s="80"/>
      <c r="B144" s="80"/>
      <c r="C144" s="80"/>
      <c r="D144" s="80"/>
      <c r="E144" s="80"/>
      <c r="F144" s="80"/>
      <c r="G144" s="80"/>
      <c r="H144" s="79"/>
      <c r="I144" s="79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</row>
    <row r="145" spans="1:24" ht="18" customHeight="1">
      <c r="A145" s="80"/>
      <c r="B145" s="80"/>
      <c r="C145" s="80"/>
      <c r="D145" s="80"/>
      <c r="E145" s="80"/>
      <c r="F145" s="80"/>
      <c r="G145" s="80"/>
      <c r="H145" s="79"/>
      <c r="I145" s="79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</row>
    <row r="146" spans="1:24" ht="18" customHeight="1">
      <c r="A146" s="80"/>
      <c r="B146" s="80"/>
      <c r="C146" s="80"/>
      <c r="D146" s="80"/>
      <c r="E146" s="80"/>
      <c r="F146" s="80"/>
      <c r="G146" s="80"/>
      <c r="H146" s="79"/>
      <c r="I146" s="79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</row>
    <row r="147" spans="1:24" ht="18" customHeight="1">
      <c r="A147" s="80"/>
      <c r="B147" s="80"/>
      <c r="C147" s="80"/>
      <c r="D147" s="80"/>
      <c r="E147" s="80"/>
      <c r="F147" s="80"/>
      <c r="G147" s="80"/>
      <c r="H147" s="79"/>
      <c r="I147" s="79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</row>
    <row r="148" spans="1:24" ht="18" customHeight="1">
      <c r="A148" s="80"/>
      <c r="B148" s="80"/>
      <c r="C148" s="80"/>
      <c r="D148" s="80"/>
      <c r="E148" s="80"/>
      <c r="F148" s="80"/>
      <c r="G148" s="80"/>
      <c r="H148" s="79"/>
      <c r="I148" s="79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</row>
    <row r="149" spans="1:24" ht="18" customHeight="1">
      <c r="A149" s="80"/>
      <c r="B149" s="80"/>
      <c r="C149" s="80"/>
      <c r="D149" s="80"/>
      <c r="E149" s="80"/>
      <c r="F149" s="80"/>
      <c r="G149" s="80"/>
      <c r="H149" s="79"/>
      <c r="I149" s="79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</row>
    <row r="150" spans="1:24" ht="18" customHeight="1">
      <c r="A150" s="80"/>
      <c r="B150" s="80"/>
      <c r="C150" s="80"/>
      <c r="D150" s="80"/>
      <c r="E150" s="80"/>
      <c r="F150" s="80"/>
      <c r="G150" s="80"/>
      <c r="H150" s="79"/>
      <c r="I150" s="79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</row>
    <row r="151" spans="1:24" ht="18" customHeight="1">
      <c r="A151" s="80"/>
      <c r="B151" s="80"/>
      <c r="C151" s="80"/>
      <c r="D151" s="80"/>
      <c r="E151" s="80"/>
      <c r="F151" s="80"/>
      <c r="G151" s="80"/>
      <c r="H151" s="79"/>
      <c r="I151" s="79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</row>
    <row r="152" spans="1:24" ht="18" customHeight="1">
      <c r="A152" s="80"/>
      <c r="B152" s="80"/>
      <c r="C152" s="80"/>
      <c r="D152" s="80"/>
      <c r="E152" s="80"/>
      <c r="F152" s="80"/>
      <c r="G152" s="80"/>
      <c r="H152" s="79"/>
      <c r="I152" s="79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</row>
    <row r="153" spans="1:24" ht="18" customHeight="1">
      <c r="A153" s="80"/>
      <c r="B153" s="80"/>
      <c r="C153" s="80"/>
      <c r="D153" s="80"/>
      <c r="E153" s="80"/>
      <c r="F153" s="80"/>
      <c r="G153" s="80"/>
      <c r="H153" s="79"/>
      <c r="I153" s="79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</row>
    <row r="154" spans="1:24" ht="18" customHeight="1">
      <c r="A154" s="80"/>
      <c r="B154" s="80"/>
      <c r="C154" s="80"/>
      <c r="D154" s="80"/>
      <c r="E154" s="80"/>
      <c r="F154" s="80"/>
      <c r="G154" s="80"/>
      <c r="H154" s="79"/>
      <c r="I154" s="79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</row>
    <row r="155" spans="1:24" ht="18" customHeight="1">
      <c r="A155" s="80"/>
      <c r="B155" s="80"/>
      <c r="C155" s="80"/>
      <c r="D155" s="80"/>
      <c r="E155" s="80"/>
      <c r="F155" s="80"/>
      <c r="G155" s="80"/>
      <c r="H155" s="79"/>
      <c r="I155" s="79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</row>
    <row r="156" spans="1:24" ht="18" customHeight="1">
      <c r="A156" s="80"/>
      <c r="B156" s="80"/>
      <c r="C156" s="80"/>
      <c r="D156" s="80"/>
      <c r="E156" s="80"/>
      <c r="F156" s="80"/>
      <c r="G156" s="80"/>
      <c r="H156" s="79"/>
      <c r="I156" s="79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</row>
    <row r="157" spans="1:24" ht="18" customHeight="1">
      <c r="A157" s="80"/>
      <c r="B157" s="80"/>
      <c r="C157" s="80"/>
      <c r="D157" s="80"/>
      <c r="E157" s="80"/>
      <c r="F157" s="80"/>
      <c r="G157" s="80"/>
      <c r="H157" s="79"/>
      <c r="I157" s="79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</row>
    <row r="158" spans="1:24" ht="18" customHeight="1">
      <c r="A158" s="80"/>
      <c r="B158" s="80"/>
      <c r="C158" s="80"/>
      <c r="D158" s="80"/>
      <c r="E158" s="80"/>
      <c r="F158" s="80"/>
      <c r="G158" s="80"/>
      <c r="H158" s="79"/>
      <c r="I158" s="79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</row>
    <row r="159" spans="1:24" ht="18" customHeight="1">
      <c r="A159" s="80"/>
      <c r="B159" s="80"/>
      <c r="C159" s="80"/>
      <c r="D159" s="80"/>
      <c r="E159" s="80"/>
      <c r="F159" s="80"/>
      <c r="G159" s="80"/>
      <c r="H159" s="79"/>
      <c r="I159" s="79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</row>
    <row r="160" spans="1:24" ht="18" customHeight="1">
      <c r="A160" s="80"/>
      <c r="B160" s="80"/>
      <c r="C160" s="80"/>
      <c r="D160" s="80"/>
      <c r="E160" s="80"/>
      <c r="F160" s="80"/>
      <c r="G160" s="80"/>
      <c r="H160" s="79"/>
      <c r="I160" s="79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</row>
    <row r="161" spans="1:24" ht="18" customHeight="1">
      <c r="A161" s="80"/>
      <c r="B161" s="80"/>
      <c r="C161" s="80"/>
      <c r="D161" s="80"/>
      <c r="E161" s="80"/>
      <c r="F161" s="80"/>
      <c r="G161" s="80"/>
      <c r="H161" s="79"/>
      <c r="I161" s="79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</row>
    <row r="162" spans="1:24" ht="18" customHeight="1">
      <c r="A162" s="80"/>
      <c r="B162" s="80"/>
      <c r="C162" s="80"/>
      <c r="D162" s="80"/>
      <c r="E162" s="80"/>
      <c r="F162" s="80"/>
      <c r="G162" s="80"/>
      <c r="H162" s="79"/>
      <c r="I162" s="79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</row>
    <row r="163" spans="1:24" ht="18" customHeight="1">
      <c r="A163" s="80"/>
      <c r="B163" s="80"/>
      <c r="C163" s="80"/>
      <c r="D163" s="80"/>
      <c r="E163" s="80"/>
      <c r="F163" s="80"/>
      <c r="G163" s="80"/>
      <c r="H163" s="79"/>
      <c r="I163" s="79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</row>
    <row r="164" spans="1:24" ht="18" customHeight="1">
      <c r="A164" s="80"/>
      <c r="B164" s="80"/>
      <c r="C164" s="80"/>
      <c r="D164" s="80"/>
      <c r="E164" s="80"/>
      <c r="F164" s="80"/>
      <c r="G164" s="80"/>
      <c r="H164" s="79"/>
      <c r="I164" s="79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</row>
    <row r="165" spans="1:24" ht="18" customHeight="1">
      <c r="A165" s="80"/>
      <c r="B165" s="80"/>
      <c r="C165" s="80"/>
      <c r="D165" s="80"/>
      <c r="E165" s="80"/>
      <c r="F165" s="80"/>
      <c r="G165" s="80"/>
      <c r="H165" s="79"/>
      <c r="I165" s="79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</row>
    <row r="166" spans="1:24" ht="18" customHeight="1">
      <c r="A166" s="80"/>
      <c r="B166" s="80"/>
      <c r="C166" s="80"/>
      <c r="D166" s="80"/>
      <c r="E166" s="80"/>
      <c r="F166" s="80"/>
      <c r="G166" s="80"/>
      <c r="H166" s="79"/>
      <c r="I166" s="79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</row>
    <row r="167" spans="1:24" ht="18" customHeight="1">
      <c r="A167" s="80"/>
      <c r="B167" s="80"/>
      <c r="C167" s="80"/>
      <c r="D167" s="80"/>
      <c r="E167" s="80"/>
      <c r="F167" s="80"/>
      <c r="G167" s="80"/>
      <c r="H167" s="79"/>
      <c r="I167" s="79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</row>
    <row r="168" spans="1:24" ht="18" customHeight="1">
      <c r="A168" s="80"/>
      <c r="B168" s="80"/>
      <c r="C168" s="80"/>
      <c r="D168" s="80"/>
      <c r="E168" s="80"/>
      <c r="F168" s="80"/>
      <c r="G168" s="80"/>
      <c r="H168" s="79"/>
      <c r="I168" s="79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</row>
    <row r="169" spans="1:24" ht="18" customHeight="1">
      <c r="A169" s="80"/>
      <c r="B169" s="80"/>
      <c r="C169" s="80"/>
      <c r="D169" s="80"/>
      <c r="E169" s="80"/>
      <c r="F169" s="80"/>
      <c r="G169" s="80"/>
      <c r="H169" s="79"/>
      <c r="I169" s="79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</row>
    <row r="170" spans="1:24" ht="18" customHeight="1">
      <c r="A170" s="80"/>
      <c r="B170" s="80"/>
      <c r="C170" s="80"/>
      <c r="D170" s="80"/>
      <c r="E170" s="80"/>
      <c r="F170" s="80"/>
      <c r="G170" s="80"/>
      <c r="H170" s="79"/>
      <c r="I170" s="79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</row>
    <row r="171" spans="1:24" ht="18" customHeight="1">
      <c r="A171" s="80"/>
      <c r="B171" s="80"/>
      <c r="C171" s="80"/>
      <c r="D171" s="80"/>
      <c r="E171" s="80"/>
      <c r="F171" s="80"/>
      <c r="G171" s="80"/>
      <c r="H171" s="79"/>
      <c r="I171" s="79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</row>
    <row r="172" spans="1:24" ht="18" customHeight="1">
      <c r="A172" s="80"/>
      <c r="B172" s="80"/>
      <c r="C172" s="80"/>
      <c r="D172" s="80"/>
      <c r="E172" s="80"/>
      <c r="F172" s="80"/>
      <c r="G172" s="80"/>
      <c r="H172" s="79"/>
      <c r="I172" s="79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</row>
    <row r="173" spans="1:24" ht="18" customHeight="1">
      <c r="A173" s="80"/>
      <c r="B173" s="80"/>
      <c r="C173" s="80"/>
      <c r="D173" s="80"/>
      <c r="E173" s="80"/>
      <c r="F173" s="80"/>
      <c r="G173" s="80"/>
      <c r="H173" s="79"/>
      <c r="I173" s="79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</row>
    <row r="174" spans="1:24" ht="18" customHeight="1">
      <c r="A174" s="80"/>
      <c r="B174" s="80"/>
      <c r="C174" s="80"/>
      <c r="D174" s="80"/>
      <c r="E174" s="80"/>
      <c r="F174" s="80"/>
      <c r="G174" s="80"/>
      <c r="H174" s="79"/>
      <c r="I174" s="79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</row>
    <row r="175" spans="1:24" ht="18" customHeight="1">
      <c r="A175" s="80"/>
      <c r="B175" s="80"/>
      <c r="C175" s="80"/>
      <c r="D175" s="80"/>
      <c r="E175" s="80"/>
      <c r="F175" s="80"/>
      <c r="G175" s="80"/>
      <c r="H175" s="79"/>
      <c r="I175" s="79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</row>
    <row r="176" spans="1:24" ht="18" customHeight="1">
      <c r="A176" s="80"/>
      <c r="B176" s="80"/>
      <c r="C176" s="80"/>
      <c r="D176" s="80"/>
      <c r="E176" s="80"/>
      <c r="F176" s="80"/>
      <c r="G176" s="80"/>
      <c r="H176" s="79"/>
      <c r="I176" s="79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</row>
    <row r="177" spans="1:24" ht="18" customHeight="1">
      <c r="A177" s="80"/>
      <c r="B177" s="80"/>
      <c r="C177" s="80"/>
      <c r="D177" s="80"/>
      <c r="E177" s="80"/>
      <c r="F177" s="80"/>
      <c r="G177" s="80"/>
      <c r="H177" s="79"/>
      <c r="I177" s="79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</row>
    <row r="178" spans="1:24" ht="18" customHeight="1">
      <c r="A178" s="80"/>
      <c r="B178" s="80"/>
      <c r="C178" s="80"/>
      <c r="D178" s="80"/>
      <c r="E178" s="80"/>
      <c r="F178" s="80"/>
      <c r="G178" s="80"/>
      <c r="H178" s="79"/>
      <c r="I178" s="79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</row>
    <row r="179" spans="1:24" ht="18" customHeight="1">
      <c r="A179" s="80"/>
      <c r="B179" s="80"/>
      <c r="C179" s="80"/>
      <c r="D179" s="80"/>
      <c r="E179" s="80"/>
      <c r="F179" s="80"/>
      <c r="G179" s="80"/>
      <c r="H179" s="79"/>
      <c r="I179" s="79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</row>
    <row r="180" spans="1:24" ht="18" customHeight="1">
      <c r="A180" s="80"/>
      <c r="B180" s="80"/>
      <c r="C180" s="80"/>
      <c r="D180" s="80"/>
      <c r="E180" s="80"/>
      <c r="F180" s="80"/>
      <c r="G180" s="80"/>
      <c r="H180" s="79"/>
      <c r="I180" s="79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</row>
    <row r="181" spans="1:24" ht="18" customHeight="1">
      <c r="A181" s="80"/>
      <c r="B181" s="80"/>
      <c r="C181" s="80"/>
      <c r="D181" s="80"/>
      <c r="E181" s="80"/>
      <c r="F181" s="80"/>
      <c r="G181" s="80"/>
      <c r="H181" s="79"/>
      <c r="I181" s="79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</row>
    <row r="182" spans="1:24" ht="18" customHeight="1">
      <c r="A182" s="80"/>
      <c r="B182" s="80"/>
      <c r="C182" s="80"/>
      <c r="D182" s="80"/>
      <c r="E182" s="80"/>
      <c r="F182" s="80"/>
      <c r="G182" s="80"/>
      <c r="H182" s="79"/>
      <c r="I182" s="79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</row>
    <row r="183" spans="1:24" ht="18" customHeight="1">
      <c r="A183" s="80"/>
      <c r="B183" s="80"/>
      <c r="C183" s="80"/>
      <c r="D183" s="80"/>
      <c r="E183" s="80"/>
      <c r="F183" s="80"/>
      <c r="G183" s="80"/>
      <c r="H183" s="79"/>
      <c r="I183" s="79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</row>
    <row r="184" spans="1:24" ht="18" customHeight="1">
      <c r="A184" s="80"/>
      <c r="B184" s="80"/>
      <c r="C184" s="80"/>
      <c r="D184" s="80"/>
      <c r="E184" s="80"/>
      <c r="F184" s="80"/>
      <c r="G184" s="80"/>
      <c r="H184" s="79"/>
      <c r="I184" s="79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</row>
    <row r="185" spans="1:24" ht="18" customHeight="1">
      <c r="A185" s="80"/>
      <c r="B185" s="80"/>
      <c r="C185" s="80"/>
      <c r="D185" s="80"/>
      <c r="E185" s="80"/>
      <c r="F185" s="80"/>
      <c r="G185" s="80"/>
      <c r="H185" s="79"/>
      <c r="I185" s="79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</row>
    <row r="186" spans="1:24" ht="18" customHeight="1">
      <c r="A186" s="80"/>
      <c r="B186" s="80"/>
      <c r="C186" s="80"/>
      <c r="D186" s="80"/>
      <c r="E186" s="80"/>
      <c r="F186" s="80"/>
      <c r="G186" s="80"/>
      <c r="H186" s="79"/>
      <c r="I186" s="79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</row>
    <row r="187" spans="1:24" ht="18" customHeight="1">
      <c r="A187" s="80"/>
      <c r="B187" s="80"/>
      <c r="C187" s="80"/>
      <c r="D187" s="80"/>
      <c r="E187" s="80"/>
      <c r="F187" s="80"/>
      <c r="G187" s="80"/>
      <c r="H187" s="79"/>
      <c r="I187" s="79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</row>
    <row r="188" spans="1:24" ht="18" customHeight="1">
      <c r="A188" s="80"/>
      <c r="B188" s="80"/>
      <c r="C188" s="80"/>
      <c r="D188" s="80"/>
      <c r="E188" s="80"/>
      <c r="F188" s="80"/>
      <c r="G188" s="80"/>
      <c r="H188" s="79"/>
      <c r="I188" s="79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</row>
    <row r="189" spans="1:24" ht="18" customHeight="1">
      <c r="A189" s="80"/>
      <c r="B189" s="80"/>
      <c r="C189" s="80"/>
      <c r="D189" s="80"/>
      <c r="E189" s="80"/>
      <c r="F189" s="80"/>
      <c r="G189" s="80"/>
      <c r="H189" s="79"/>
      <c r="I189" s="79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</row>
    <row r="190" spans="1:24" ht="18" customHeight="1">
      <c r="A190" s="80"/>
      <c r="B190" s="80"/>
      <c r="C190" s="80"/>
      <c r="D190" s="80"/>
      <c r="E190" s="80"/>
      <c r="F190" s="80"/>
      <c r="G190" s="80"/>
      <c r="H190" s="79"/>
      <c r="I190" s="79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</row>
    <row r="191" spans="1:24" ht="18" customHeight="1">
      <c r="A191" s="80"/>
      <c r="B191" s="80"/>
      <c r="C191" s="80"/>
      <c r="D191" s="80"/>
      <c r="E191" s="80"/>
      <c r="F191" s="80"/>
      <c r="G191" s="80"/>
      <c r="H191" s="79"/>
      <c r="I191" s="79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</row>
    <row r="192" spans="1:24" ht="18" customHeight="1">
      <c r="A192" s="80"/>
      <c r="B192" s="80"/>
      <c r="C192" s="80"/>
      <c r="D192" s="80"/>
      <c r="E192" s="80"/>
      <c r="F192" s="80"/>
      <c r="G192" s="80"/>
      <c r="H192" s="79"/>
      <c r="I192" s="79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</row>
    <row r="193" spans="1:24" ht="18" customHeight="1">
      <c r="A193" s="80"/>
      <c r="B193" s="80"/>
      <c r="C193" s="80"/>
      <c r="D193" s="80"/>
      <c r="E193" s="80"/>
      <c r="F193" s="80"/>
      <c r="G193" s="80"/>
      <c r="H193" s="79"/>
      <c r="I193" s="79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</row>
    <row r="194" spans="1:24" ht="18" customHeight="1">
      <c r="A194" s="80"/>
      <c r="B194" s="80"/>
      <c r="C194" s="80"/>
      <c r="D194" s="80"/>
      <c r="E194" s="80"/>
      <c r="F194" s="80"/>
      <c r="G194" s="80"/>
      <c r="H194" s="79"/>
      <c r="I194" s="79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</row>
    <row r="195" spans="1:24" ht="18" customHeight="1">
      <c r="A195" s="80"/>
      <c r="B195" s="80"/>
      <c r="C195" s="80"/>
      <c r="D195" s="80"/>
      <c r="E195" s="80"/>
      <c r="F195" s="80"/>
      <c r="G195" s="80"/>
      <c r="H195" s="79"/>
      <c r="I195" s="79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</row>
    <row r="196" spans="1:24" ht="18" customHeight="1">
      <c r="A196" s="80"/>
      <c r="B196" s="80"/>
      <c r="C196" s="80"/>
      <c r="D196" s="80"/>
      <c r="E196" s="80"/>
      <c r="F196" s="80"/>
      <c r="G196" s="80"/>
      <c r="H196" s="79"/>
      <c r="I196" s="79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</row>
    <row r="197" spans="1:24" ht="18" customHeight="1">
      <c r="A197" s="80"/>
      <c r="B197" s="80"/>
      <c r="C197" s="80"/>
      <c r="D197" s="80"/>
      <c r="E197" s="80"/>
      <c r="F197" s="80"/>
      <c r="G197" s="80"/>
      <c r="H197" s="79"/>
      <c r="I197" s="79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</row>
    <row r="198" spans="1:24" ht="18" customHeight="1">
      <c r="A198" s="80"/>
      <c r="B198" s="80"/>
      <c r="C198" s="80"/>
      <c r="D198" s="80"/>
      <c r="E198" s="80"/>
      <c r="F198" s="80"/>
      <c r="G198" s="80"/>
      <c r="H198" s="79"/>
      <c r="I198" s="79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</row>
    <row r="199" spans="1:24" ht="18" customHeight="1">
      <c r="A199" s="80"/>
      <c r="B199" s="80"/>
      <c r="C199" s="80"/>
      <c r="D199" s="80"/>
      <c r="E199" s="80"/>
      <c r="F199" s="80"/>
      <c r="G199" s="80"/>
      <c r="H199" s="79"/>
      <c r="I199" s="79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</row>
    <row r="200" spans="1:24" ht="18" customHeight="1">
      <c r="A200" s="80"/>
      <c r="B200" s="80"/>
      <c r="C200" s="80"/>
      <c r="D200" s="80"/>
      <c r="E200" s="80"/>
      <c r="F200" s="80"/>
      <c r="G200" s="80"/>
      <c r="H200" s="79"/>
      <c r="I200" s="79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</row>
    <row r="201" spans="1:24" ht="18" customHeight="1">
      <c r="A201" s="80"/>
      <c r="B201" s="80"/>
      <c r="C201" s="80"/>
      <c r="D201" s="80"/>
      <c r="E201" s="80"/>
      <c r="F201" s="80"/>
      <c r="G201" s="80"/>
      <c r="H201" s="79"/>
      <c r="I201" s="79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</row>
    <row r="202" spans="1:24" ht="18" customHeight="1">
      <c r="A202" s="80"/>
      <c r="B202" s="80"/>
      <c r="C202" s="80"/>
      <c r="D202" s="80"/>
      <c r="E202" s="80"/>
      <c r="F202" s="80"/>
      <c r="G202" s="80"/>
      <c r="H202" s="79"/>
      <c r="I202" s="79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</row>
    <row r="203" spans="1:24" ht="18" customHeight="1">
      <c r="A203" s="80"/>
      <c r="B203" s="80"/>
      <c r="C203" s="80"/>
      <c r="D203" s="80"/>
      <c r="E203" s="80"/>
      <c r="F203" s="80"/>
      <c r="G203" s="80"/>
      <c r="H203" s="79"/>
      <c r="I203" s="79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</row>
    <row r="204" spans="1:24" ht="18" customHeight="1">
      <c r="A204" s="80"/>
      <c r="B204" s="80"/>
      <c r="C204" s="80"/>
      <c r="D204" s="80"/>
      <c r="E204" s="80"/>
      <c r="F204" s="80"/>
      <c r="G204" s="80"/>
      <c r="H204" s="79"/>
      <c r="I204" s="79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</row>
    <row r="205" spans="1:24" ht="18" customHeight="1">
      <c r="A205" s="80"/>
      <c r="B205" s="80"/>
      <c r="C205" s="80"/>
      <c r="D205" s="80"/>
      <c r="E205" s="80"/>
      <c r="F205" s="80"/>
      <c r="G205" s="80"/>
      <c r="H205" s="79"/>
      <c r="I205" s="79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</row>
    <row r="206" spans="1:24" ht="18" customHeight="1">
      <c r="A206" s="80"/>
      <c r="B206" s="80"/>
      <c r="C206" s="80"/>
      <c r="D206" s="80"/>
      <c r="E206" s="80"/>
      <c r="F206" s="80"/>
      <c r="G206" s="80"/>
      <c r="H206" s="79"/>
      <c r="I206" s="79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</row>
    <row r="207" spans="1:24" ht="18" customHeight="1">
      <c r="A207" s="80"/>
      <c r="B207" s="80"/>
      <c r="C207" s="80"/>
      <c r="D207" s="80"/>
      <c r="E207" s="80"/>
      <c r="F207" s="80"/>
      <c r="G207" s="80"/>
      <c r="H207" s="79"/>
      <c r="I207" s="79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</row>
    <row r="208" spans="1:24" ht="18" customHeight="1">
      <c r="A208" s="80"/>
      <c r="B208" s="80"/>
      <c r="C208" s="80"/>
      <c r="D208" s="80"/>
      <c r="E208" s="80"/>
      <c r="F208" s="80"/>
      <c r="G208" s="80"/>
      <c r="H208" s="79"/>
      <c r="I208" s="79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</row>
    <row r="209" spans="1:24" ht="18" customHeight="1">
      <c r="A209" s="80"/>
      <c r="B209" s="80"/>
      <c r="C209" s="80"/>
      <c r="D209" s="80"/>
      <c r="E209" s="80"/>
      <c r="F209" s="80"/>
      <c r="G209" s="80"/>
      <c r="H209" s="79"/>
      <c r="I209" s="79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</row>
    <row r="210" spans="1:24" ht="18" customHeight="1">
      <c r="A210" s="80"/>
      <c r="B210" s="80"/>
      <c r="C210" s="80"/>
      <c r="D210" s="80"/>
      <c r="E210" s="80"/>
      <c r="F210" s="80"/>
      <c r="G210" s="80"/>
      <c r="H210" s="79"/>
      <c r="I210" s="79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</row>
    <row r="211" spans="1:24" ht="18" customHeight="1">
      <c r="A211" s="80"/>
      <c r="B211" s="80"/>
      <c r="C211" s="80"/>
      <c r="D211" s="80"/>
      <c r="E211" s="80"/>
      <c r="F211" s="80"/>
      <c r="G211" s="80"/>
      <c r="H211" s="79"/>
      <c r="I211" s="79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</row>
    <row r="212" spans="1:24" ht="18" customHeight="1">
      <c r="A212" s="80"/>
      <c r="B212" s="80"/>
      <c r="C212" s="80"/>
      <c r="D212" s="80"/>
      <c r="E212" s="80"/>
      <c r="F212" s="80"/>
      <c r="G212" s="80"/>
      <c r="H212" s="79"/>
      <c r="I212" s="79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</row>
    <row r="213" spans="1:24" ht="18" customHeight="1">
      <c r="A213" s="80"/>
      <c r="B213" s="80"/>
      <c r="C213" s="80"/>
      <c r="D213" s="80"/>
      <c r="E213" s="80"/>
      <c r="F213" s="80"/>
      <c r="G213" s="80"/>
      <c r="H213" s="79"/>
      <c r="I213" s="79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</row>
    <row r="214" spans="1:24" ht="18" customHeight="1">
      <c r="A214" s="80"/>
      <c r="B214" s="80"/>
      <c r="C214" s="80"/>
      <c r="D214" s="80"/>
      <c r="E214" s="80"/>
      <c r="F214" s="80"/>
      <c r="G214" s="80"/>
      <c r="H214" s="79"/>
      <c r="I214" s="79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</row>
    <row r="215" spans="1:24" ht="18" customHeight="1">
      <c r="A215" s="80"/>
      <c r="B215" s="80"/>
      <c r="C215" s="80"/>
      <c r="D215" s="80"/>
      <c r="E215" s="80"/>
      <c r="F215" s="80"/>
      <c r="G215" s="80"/>
      <c r="H215" s="79"/>
      <c r="I215" s="79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</row>
    <row r="216" spans="1:24" ht="18" customHeight="1">
      <c r="A216" s="80"/>
      <c r="B216" s="80"/>
      <c r="C216" s="80"/>
      <c r="D216" s="80"/>
      <c r="E216" s="80"/>
      <c r="F216" s="80"/>
      <c r="G216" s="80"/>
      <c r="H216" s="79"/>
      <c r="I216" s="79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</row>
    <row r="217" spans="1:24" ht="18" customHeight="1">
      <c r="A217" s="80"/>
      <c r="B217" s="80"/>
      <c r="C217" s="80"/>
      <c r="D217" s="80"/>
      <c r="E217" s="80"/>
      <c r="F217" s="80"/>
      <c r="G217" s="80"/>
      <c r="H217" s="79"/>
      <c r="I217" s="79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</row>
    <row r="218" spans="1:24" ht="18" customHeight="1">
      <c r="A218" s="80"/>
      <c r="B218" s="80"/>
      <c r="C218" s="80"/>
      <c r="D218" s="80"/>
      <c r="E218" s="80"/>
      <c r="F218" s="80"/>
      <c r="G218" s="80"/>
      <c r="H218" s="79"/>
      <c r="I218" s="79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</row>
    <row r="219" spans="1:24" ht="18" customHeight="1">
      <c r="A219" s="80"/>
      <c r="B219" s="80"/>
      <c r="C219" s="80"/>
      <c r="D219" s="80"/>
      <c r="E219" s="80"/>
      <c r="F219" s="80"/>
      <c r="G219" s="80"/>
      <c r="H219" s="79"/>
      <c r="I219" s="79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</row>
    <row r="220" spans="1:24" ht="18" customHeight="1">
      <c r="A220" s="80"/>
      <c r="B220" s="80"/>
      <c r="C220" s="80"/>
      <c r="D220" s="80"/>
      <c r="E220" s="80"/>
      <c r="F220" s="80"/>
      <c r="G220" s="80"/>
      <c r="H220" s="79"/>
      <c r="I220" s="79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</row>
    <row r="221" spans="1:24" ht="18" customHeight="1">
      <c r="A221" s="80"/>
      <c r="B221" s="80"/>
      <c r="C221" s="80"/>
      <c r="D221" s="80"/>
      <c r="E221" s="80"/>
      <c r="F221" s="80"/>
      <c r="G221" s="80"/>
      <c r="H221" s="79"/>
      <c r="I221" s="79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</row>
    <row r="222" spans="1:24" ht="18" customHeight="1">
      <c r="A222" s="80"/>
      <c r="B222" s="80"/>
      <c r="C222" s="80"/>
      <c r="D222" s="80"/>
      <c r="E222" s="80"/>
      <c r="F222" s="80"/>
      <c r="G222" s="80"/>
      <c r="H222" s="79"/>
      <c r="I222" s="79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</row>
    <row r="223" spans="1:24" ht="18" customHeight="1">
      <c r="A223" s="80"/>
      <c r="B223" s="80"/>
      <c r="C223" s="80"/>
      <c r="D223" s="80"/>
      <c r="E223" s="80"/>
      <c r="F223" s="80"/>
      <c r="G223" s="80"/>
      <c r="H223" s="79"/>
      <c r="I223" s="79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</row>
    <row r="224" spans="1:24" ht="18" customHeight="1">
      <c r="A224" s="80"/>
      <c r="B224" s="80"/>
      <c r="C224" s="80"/>
      <c r="D224" s="80"/>
      <c r="E224" s="80"/>
      <c r="F224" s="80"/>
      <c r="G224" s="80"/>
      <c r="H224" s="79"/>
      <c r="I224" s="79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</row>
    <row r="225" spans="1:24" ht="18" customHeight="1">
      <c r="A225" s="80"/>
      <c r="B225" s="80"/>
      <c r="C225" s="80"/>
      <c r="D225" s="80"/>
      <c r="E225" s="80"/>
      <c r="F225" s="80"/>
      <c r="G225" s="80"/>
      <c r="H225" s="79"/>
      <c r="I225" s="79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</row>
    <row r="226" spans="1:24" ht="18" customHeight="1">
      <c r="A226" s="80"/>
      <c r="B226" s="80"/>
      <c r="C226" s="80"/>
      <c r="D226" s="80"/>
      <c r="E226" s="80"/>
      <c r="F226" s="80"/>
      <c r="G226" s="80"/>
      <c r="H226" s="79"/>
      <c r="I226" s="79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</row>
    <row r="227" spans="1:24" ht="18" customHeight="1">
      <c r="A227" s="80"/>
      <c r="B227" s="80"/>
      <c r="C227" s="80"/>
      <c r="D227" s="80"/>
      <c r="E227" s="80"/>
      <c r="F227" s="80"/>
      <c r="G227" s="80"/>
      <c r="H227" s="79"/>
      <c r="I227" s="79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</row>
    <row r="228" spans="1:24" ht="18" customHeight="1">
      <c r="A228" s="80"/>
      <c r="B228" s="80"/>
      <c r="C228" s="80"/>
      <c r="D228" s="80"/>
      <c r="E228" s="80"/>
      <c r="F228" s="80"/>
      <c r="G228" s="80"/>
      <c r="H228" s="79"/>
      <c r="I228" s="79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</row>
    <row r="229" spans="1:24" ht="18" customHeight="1">
      <c r="A229" s="80"/>
      <c r="B229" s="80"/>
      <c r="C229" s="80"/>
      <c r="D229" s="80"/>
      <c r="E229" s="80"/>
      <c r="F229" s="80"/>
      <c r="G229" s="80"/>
      <c r="H229" s="79"/>
      <c r="I229" s="79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</row>
    <row r="230" spans="1:24" ht="18" customHeight="1">
      <c r="A230" s="80"/>
      <c r="B230" s="80"/>
      <c r="C230" s="80"/>
      <c r="D230" s="80"/>
      <c r="E230" s="80"/>
      <c r="F230" s="80"/>
      <c r="G230" s="80"/>
      <c r="H230" s="79"/>
      <c r="I230" s="79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</row>
    <row r="231" spans="1:24" ht="18" customHeight="1">
      <c r="A231" s="80"/>
      <c r="B231" s="80"/>
      <c r="C231" s="80"/>
      <c r="D231" s="80"/>
      <c r="E231" s="80"/>
      <c r="F231" s="80"/>
      <c r="G231" s="80"/>
      <c r="H231" s="79"/>
      <c r="I231" s="79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</row>
    <row r="232" spans="1:24" ht="18" customHeight="1">
      <c r="A232" s="80"/>
      <c r="B232" s="80"/>
      <c r="C232" s="80"/>
      <c r="D232" s="80"/>
      <c r="E232" s="80"/>
      <c r="F232" s="80"/>
      <c r="G232" s="80"/>
      <c r="H232" s="79"/>
      <c r="I232" s="79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</row>
    <row r="233" spans="1:24" ht="18" customHeight="1">
      <c r="A233" s="80"/>
      <c r="B233" s="80"/>
      <c r="C233" s="80"/>
      <c r="D233" s="80"/>
      <c r="E233" s="80"/>
      <c r="F233" s="80"/>
      <c r="G233" s="80"/>
      <c r="H233" s="79"/>
      <c r="I233" s="79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</row>
    <row r="234" spans="1:24" ht="18" customHeight="1">
      <c r="A234" s="80"/>
      <c r="B234" s="80"/>
      <c r="C234" s="80"/>
      <c r="D234" s="80"/>
      <c r="E234" s="80"/>
      <c r="F234" s="80"/>
      <c r="G234" s="80"/>
      <c r="H234" s="79"/>
      <c r="I234" s="79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</row>
    <row r="235" spans="1:24" ht="18" customHeight="1">
      <c r="A235" s="80"/>
      <c r="B235" s="80"/>
      <c r="C235" s="80"/>
      <c r="D235" s="80"/>
      <c r="E235" s="80"/>
      <c r="F235" s="80"/>
      <c r="G235" s="80"/>
      <c r="H235" s="79"/>
      <c r="I235" s="79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</row>
    <row r="236" spans="1:24" ht="18" customHeight="1">
      <c r="A236" s="80"/>
      <c r="B236" s="80"/>
      <c r="C236" s="80"/>
      <c r="D236" s="80"/>
      <c r="E236" s="80"/>
      <c r="F236" s="80"/>
      <c r="G236" s="80"/>
      <c r="H236" s="79"/>
      <c r="I236" s="79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</row>
    <row r="237" spans="1:24" ht="18" customHeight="1">
      <c r="A237" s="80"/>
      <c r="B237" s="80"/>
      <c r="C237" s="80"/>
      <c r="D237" s="80"/>
      <c r="E237" s="80"/>
      <c r="F237" s="80"/>
      <c r="G237" s="80"/>
      <c r="H237" s="79"/>
      <c r="I237" s="79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</row>
    <row r="238" spans="1:24" ht="18" customHeight="1">
      <c r="A238" s="80"/>
      <c r="B238" s="80"/>
      <c r="C238" s="80"/>
      <c r="D238" s="80"/>
      <c r="E238" s="80"/>
      <c r="F238" s="80"/>
      <c r="G238" s="80"/>
      <c r="H238" s="79"/>
      <c r="I238" s="79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</row>
    <row r="239" spans="1:24" ht="18" customHeight="1">
      <c r="A239" s="80"/>
      <c r="B239" s="80"/>
      <c r="C239" s="80"/>
      <c r="D239" s="80"/>
      <c r="E239" s="80"/>
      <c r="F239" s="80"/>
      <c r="G239" s="80"/>
      <c r="H239" s="79"/>
      <c r="I239" s="79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</row>
    <row r="240" spans="1:24" ht="18" customHeight="1">
      <c r="A240" s="80"/>
      <c r="B240" s="80"/>
      <c r="C240" s="80"/>
      <c r="D240" s="80"/>
      <c r="E240" s="80"/>
      <c r="F240" s="80"/>
      <c r="G240" s="80"/>
      <c r="H240" s="79"/>
      <c r="I240" s="79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</row>
    <row r="241" spans="1:24" ht="18" customHeight="1">
      <c r="A241" s="80"/>
      <c r="B241" s="80"/>
      <c r="C241" s="80"/>
      <c r="D241" s="80"/>
      <c r="E241" s="80"/>
      <c r="F241" s="80"/>
      <c r="G241" s="80"/>
      <c r="H241" s="79"/>
      <c r="I241" s="79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</row>
    <row r="242" spans="1:24" ht="18" customHeight="1">
      <c r="A242" s="80"/>
      <c r="B242" s="80"/>
      <c r="C242" s="80"/>
      <c r="D242" s="80"/>
      <c r="E242" s="80"/>
      <c r="F242" s="80"/>
      <c r="G242" s="80"/>
      <c r="H242" s="79"/>
      <c r="I242" s="79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</row>
    <row r="243" spans="1:24" ht="18" customHeight="1">
      <c r="A243" s="80"/>
      <c r="B243" s="80"/>
      <c r="C243" s="80"/>
      <c r="D243" s="80"/>
      <c r="E243" s="80"/>
      <c r="F243" s="80"/>
      <c r="G243" s="80"/>
      <c r="H243" s="79"/>
      <c r="I243" s="79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</row>
    <row r="244" spans="1:24" ht="18" customHeight="1">
      <c r="A244" s="80"/>
      <c r="B244" s="80"/>
      <c r="C244" s="80"/>
      <c r="D244" s="80"/>
      <c r="E244" s="80"/>
      <c r="F244" s="80"/>
      <c r="G244" s="80"/>
      <c r="H244" s="79"/>
      <c r="I244" s="79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</row>
    <row r="245" spans="1:24" ht="18" customHeight="1">
      <c r="A245" s="80"/>
      <c r="B245" s="80"/>
      <c r="C245" s="80"/>
      <c r="D245" s="80"/>
      <c r="E245" s="80"/>
      <c r="F245" s="80"/>
      <c r="G245" s="80"/>
      <c r="H245" s="79"/>
      <c r="I245" s="79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</row>
    <row r="246" spans="1:24" ht="18" customHeight="1">
      <c r="A246" s="80"/>
      <c r="B246" s="80"/>
      <c r="C246" s="80"/>
      <c r="D246" s="80"/>
      <c r="E246" s="80"/>
      <c r="F246" s="80"/>
      <c r="G246" s="80"/>
      <c r="H246" s="79"/>
      <c r="I246" s="79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</row>
    <row r="247" spans="1:24" ht="18" customHeight="1">
      <c r="A247" s="80"/>
      <c r="B247" s="80"/>
      <c r="C247" s="80"/>
      <c r="D247" s="80"/>
      <c r="E247" s="80"/>
      <c r="F247" s="80"/>
      <c r="G247" s="80"/>
      <c r="H247" s="79"/>
      <c r="I247" s="79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</row>
    <row r="248" spans="1:24" ht="18" customHeight="1">
      <c r="A248" s="80"/>
      <c r="B248" s="80"/>
      <c r="C248" s="80"/>
      <c r="D248" s="80"/>
      <c r="E248" s="80"/>
      <c r="F248" s="80"/>
      <c r="G248" s="80"/>
      <c r="H248" s="79"/>
      <c r="I248" s="79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</row>
    <row r="249" spans="1:24" ht="18" customHeight="1">
      <c r="A249" s="80"/>
      <c r="B249" s="80"/>
      <c r="C249" s="80"/>
      <c r="D249" s="80"/>
      <c r="E249" s="80"/>
      <c r="F249" s="80"/>
      <c r="G249" s="80"/>
      <c r="H249" s="79"/>
      <c r="I249" s="79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</row>
    <row r="250" spans="1:24" ht="18" customHeight="1">
      <c r="A250" s="80"/>
      <c r="B250" s="80"/>
      <c r="C250" s="80"/>
      <c r="D250" s="80"/>
      <c r="E250" s="80"/>
      <c r="F250" s="80"/>
      <c r="G250" s="80"/>
      <c r="H250" s="79"/>
      <c r="I250" s="79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</row>
    <row r="251" spans="1:24" ht="18" customHeight="1">
      <c r="A251" s="80"/>
      <c r="B251" s="80"/>
      <c r="C251" s="80"/>
      <c r="D251" s="80"/>
      <c r="E251" s="80"/>
      <c r="F251" s="80"/>
      <c r="G251" s="80"/>
      <c r="H251" s="79"/>
      <c r="I251" s="79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</row>
    <row r="252" spans="1:24" ht="18" customHeight="1">
      <c r="A252" s="80"/>
      <c r="B252" s="80"/>
      <c r="C252" s="80"/>
      <c r="D252" s="80"/>
      <c r="E252" s="80"/>
      <c r="F252" s="80"/>
      <c r="G252" s="80"/>
      <c r="H252" s="79"/>
      <c r="I252" s="79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</row>
    <row r="253" spans="1:24" ht="18" customHeight="1">
      <c r="A253" s="80"/>
      <c r="B253" s="80"/>
      <c r="C253" s="80"/>
      <c r="D253" s="80"/>
      <c r="E253" s="80"/>
      <c r="F253" s="80"/>
      <c r="G253" s="80"/>
      <c r="H253" s="79"/>
      <c r="I253" s="79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</row>
    <row r="254" spans="1:24" ht="18" customHeight="1">
      <c r="A254" s="80"/>
      <c r="B254" s="80"/>
      <c r="C254" s="80"/>
      <c r="D254" s="80"/>
      <c r="E254" s="80"/>
      <c r="F254" s="80"/>
      <c r="G254" s="80"/>
      <c r="H254" s="79"/>
      <c r="I254" s="79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</row>
    <row r="255" spans="1:24" ht="18" customHeight="1">
      <c r="A255" s="80"/>
      <c r="B255" s="80"/>
      <c r="C255" s="80"/>
      <c r="D255" s="80"/>
      <c r="E255" s="80"/>
      <c r="F255" s="80"/>
      <c r="G255" s="80"/>
      <c r="H255" s="79"/>
      <c r="I255" s="79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</row>
    <row r="256" spans="1:24" ht="18" customHeight="1">
      <c r="A256" s="80"/>
      <c r="B256" s="80"/>
      <c r="C256" s="80"/>
      <c r="D256" s="80"/>
      <c r="E256" s="80"/>
      <c r="F256" s="80"/>
      <c r="G256" s="80"/>
      <c r="H256" s="79"/>
      <c r="I256" s="79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</row>
    <row r="257" spans="1:24" ht="18" customHeight="1">
      <c r="A257" s="80"/>
      <c r="B257" s="80"/>
      <c r="C257" s="80"/>
      <c r="D257" s="80"/>
      <c r="E257" s="80"/>
      <c r="F257" s="80"/>
      <c r="G257" s="80"/>
      <c r="H257" s="79"/>
      <c r="I257" s="79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</row>
    <row r="258" spans="1:24" ht="18" customHeight="1">
      <c r="A258" s="80"/>
      <c r="B258" s="80"/>
      <c r="C258" s="80"/>
      <c r="D258" s="80"/>
      <c r="E258" s="80"/>
      <c r="F258" s="80"/>
      <c r="G258" s="80"/>
      <c r="H258" s="79"/>
      <c r="I258" s="79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</row>
    <row r="259" spans="1:24" ht="18" customHeight="1">
      <c r="A259" s="80"/>
      <c r="B259" s="80"/>
      <c r="C259" s="80"/>
      <c r="D259" s="80"/>
      <c r="E259" s="80"/>
      <c r="F259" s="80"/>
      <c r="G259" s="80"/>
      <c r="H259" s="79"/>
      <c r="I259" s="79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</row>
    <row r="260" spans="1:24" ht="18" customHeight="1">
      <c r="A260" s="80"/>
      <c r="B260" s="80"/>
      <c r="C260" s="80"/>
      <c r="D260" s="80"/>
      <c r="E260" s="80"/>
      <c r="F260" s="80"/>
      <c r="G260" s="80"/>
      <c r="H260" s="79"/>
      <c r="I260" s="79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</row>
    <row r="261" spans="1:24" ht="18" customHeight="1">
      <c r="A261" s="80"/>
      <c r="B261" s="80"/>
      <c r="C261" s="80"/>
      <c r="D261" s="80"/>
      <c r="E261" s="80"/>
      <c r="F261" s="80"/>
      <c r="G261" s="80"/>
      <c r="H261" s="79"/>
      <c r="I261" s="79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</row>
    <row r="262" spans="1:24" ht="18" customHeight="1">
      <c r="A262" s="80"/>
      <c r="B262" s="80"/>
      <c r="C262" s="80"/>
      <c r="D262" s="80"/>
      <c r="E262" s="80"/>
      <c r="F262" s="80"/>
      <c r="G262" s="80"/>
      <c r="H262" s="79"/>
      <c r="I262" s="79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</row>
    <row r="263" spans="1:24" ht="18" customHeight="1">
      <c r="A263" s="80"/>
      <c r="B263" s="80"/>
      <c r="C263" s="80"/>
      <c r="D263" s="80"/>
      <c r="E263" s="80"/>
      <c r="F263" s="80"/>
      <c r="G263" s="80"/>
      <c r="H263" s="79"/>
      <c r="I263" s="79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</row>
    <row r="264" spans="1:24" ht="18" customHeight="1">
      <c r="A264" s="80"/>
      <c r="B264" s="80"/>
      <c r="C264" s="80"/>
      <c r="D264" s="80"/>
      <c r="E264" s="80"/>
      <c r="F264" s="80"/>
      <c r="G264" s="80"/>
      <c r="H264" s="79"/>
      <c r="I264" s="79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</row>
    <row r="265" spans="1:24" ht="18" customHeight="1">
      <c r="A265" s="80"/>
      <c r="B265" s="80"/>
      <c r="C265" s="80"/>
      <c r="D265" s="80"/>
      <c r="E265" s="80"/>
      <c r="F265" s="80"/>
      <c r="G265" s="80"/>
      <c r="H265" s="79"/>
      <c r="I265" s="79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</row>
    <row r="266" spans="1:24" ht="18" customHeight="1">
      <c r="A266" s="80"/>
      <c r="B266" s="80"/>
      <c r="C266" s="80"/>
      <c r="D266" s="80"/>
      <c r="E266" s="80"/>
      <c r="F266" s="80"/>
      <c r="G266" s="80"/>
      <c r="H266" s="79"/>
      <c r="I266" s="79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</row>
    <row r="267" spans="1:24" ht="18" customHeight="1">
      <c r="A267" s="80"/>
      <c r="B267" s="80"/>
      <c r="C267" s="80"/>
      <c r="D267" s="80"/>
      <c r="E267" s="80"/>
      <c r="F267" s="80"/>
      <c r="G267" s="80"/>
      <c r="H267" s="79"/>
      <c r="I267" s="79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</row>
    <row r="268" spans="1:24" ht="18" customHeight="1">
      <c r="A268" s="80"/>
      <c r="B268" s="80"/>
      <c r="C268" s="80"/>
      <c r="D268" s="80"/>
      <c r="E268" s="80"/>
      <c r="F268" s="80"/>
      <c r="G268" s="80"/>
      <c r="H268" s="79"/>
      <c r="I268" s="79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</row>
    <row r="269" spans="1:24" ht="18" customHeight="1">
      <c r="A269" s="80"/>
      <c r="B269" s="80"/>
      <c r="C269" s="80"/>
      <c r="D269" s="80"/>
      <c r="E269" s="80"/>
      <c r="F269" s="80"/>
      <c r="G269" s="80"/>
      <c r="H269" s="79"/>
      <c r="I269" s="79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</row>
    <row r="270" spans="1:24" ht="18" customHeight="1">
      <c r="A270" s="80"/>
      <c r="B270" s="80"/>
      <c r="C270" s="80"/>
      <c r="D270" s="80"/>
      <c r="E270" s="80"/>
      <c r="F270" s="80"/>
      <c r="G270" s="80"/>
      <c r="H270" s="79"/>
      <c r="I270" s="79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</row>
    <row r="271" spans="1:24" ht="18" customHeight="1">
      <c r="A271" s="80"/>
      <c r="B271" s="80"/>
      <c r="C271" s="80"/>
      <c r="D271" s="80"/>
      <c r="E271" s="80"/>
      <c r="F271" s="80"/>
      <c r="G271" s="80"/>
      <c r="H271" s="79"/>
      <c r="I271" s="79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</row>
    <row r="272" spans="1:24" ht="18" customHeight="1">
      <c r="A272" s="80"/>
      <c r="B272" s="80"/>
      <c r="C272" s="80"/>
      <c r="D272" s="80"/>
      <c r="E272" s="80"/>
      <c r="F272" s="80"/>
      <c r="G272" s="80"/>
      <c r="H272" s="79"/>
      <c r="I272" s="79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</row>
    <row r="273" spans="1:24" ht="18" customHeight="1">
      <c r="A273" s="80"/>
      <c r="B273" s="80"/>
      <c r="C273" s="80"/>
      <c r="D273" s="80"/>
      <c r="E273" s="80"/>
      <c r="F273" s="80"/>
      <c r="G273" s="80"/>
      <c r="H273" s="79"/>
      <c r="I273" s="79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</row>
    <row r="274" spans="1:24" ht="18" customHeight="1">
      <c r="A274" s="80"/>
      <c r="B274" s="80"/>
      <c r="C274" s="80"/>
      <c r="D274" s="80"/>
      <c r="E274" s="80"/>
      <c r="F274" s="80"/>
      <c r="G274" s="80"/>
      <c r="H274" s="79"/>
      <c r="I274" s="79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</row>
    <row r="275" spans="1:24" ht="18" customHeight="1">
      <c r="A275" s="80"/>
      <c r="B275" s="80"/>
      <c r="C275" s="80"/>
      <c r="D275" s="80"/>
      <c r="E275" s="80"/>
      <c r="F275" s="80"/>
      <c r="G275" s="80"/>
      <c r="H275" s="79"/>
      <c r="I275" s="79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</row>
    <row r="276" spans="1:24" ht="18" customHeight="1">
      <c r="A276" s="80"/>
      <c r="B276" s="80"/>
      <c r="C276" s="80"/>
      <c r="D276" s="80"/>
      <c r="E276" s="80"/>
      <c r="F276" s="80"/>
      <c r="G276" s="80"/>
      <c r="H276" s="79"/>
      <c r="I276" s="79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</row>
    <row r="277" spans="1:24" ht="18" customHeight="1">
      <c r="A277" s="80"/>
      <c r="B277" s="80"/>
      <c r="C277" s="80"/>
      <c r="D277" s="80"/>
      <c r="E277" s="80"/>
      <c r="F277" s="80"/>
      <c r="G277" s="80"/>
      <c r="H277" s="79"/>
      <c r="I277" s="79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</row>
    <row r="278" spans="1:24" ht="18" customHeight="1">
      <c r="A278" s="80"/>
      <c r="B278" s="80"/>
      <c r="C278" s="80"/>
      <c r="D278" s="80"/>
      <c r="E278" s="80"/>
      <c r="F278" s="80"/>
      <c r="G278" s="80"/>
      <c r="H278" s="79"/>
      <c r="I278" s="79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</row>
    <row r="279" spans="1:24" ht="18" customHeight="1">
      <c r="A279" s="80"/>
      <c r="B279" s="80"/>
      <c r="C279" s="80"/>
      <c r="D279" s="80"/>
      <c r="E279" s="80"/>
      <c r="F279" s="80"/>
      <c r="G279" s="80"/>
      <c r="H279" s="79"/>
      <c r="I279" s="79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</row>
    <row r="280" spans="1:24" ht="18" customHeight="1">
      <c r="D280" s="1"/>
      <c r="E280" s="1"/>
      <c r="F280" s="1"/>
      <c r="G280" s="1"/>
    </row>
    <row r="281" spans="1:24" ht="18" customHeight="1">
      <c r="D281" s="1"/>
      <c r="E281" s="1"/>
      <c r="F281" s="1"/>
      <c r="G281" s="1"/>
    </row>
    <row r="282" spans="1:24" ht="18" customHeight="1">
      <c r="D282" s="1"/>
      <c r="E282" s="1"/>
      <c r="F282" s="1"/>
      <c r="G282" s="1"/>
    </row>
    <row r="283" spans="1:24" ht="18" customHeight="1">
      <c r="D283" s="1"/>
      <c r="E283" s="1"/>
      <c r="F283" s="1"/>
      <c r="G283" s="1"/>
    </row>
  </sheetData>
  <protectedRanges>
    <protectedRange sqref="B1" name="Range1"/>
  </protectedRanges>
  <dataValidations count="7">
    <dataValidation type="list" allowBlank="1" showInputMessage="1" sqref="B4:G4">
      <formula1>"..."</formula1>
    </dataValidation>
    <dataValidation type="list" allowBlank="1" showInputMessage="1" sqref="B1">
      <formula1>"..."</formula1>
    </dataValidation>
    <dataValidation type="list" allowBlank="1" showInputMessage="1" sqref="D1">
      <formula1>"..."</formula1>
    </dataValidation>
    <dataValidation type="list" allowBlank="1" showInputMessage="1" sqref="E1">
      <formula1>"..."</formula1>
    </dataValidation>
    <dataValidation type="list" allowBlank="1" showInputMessage="1" sqref="F1">
      <formula1>"..."</formula1>
    </dataValidation>
    <dataValidation type="list" allowBlank="1" showInputMessage="1" sqref="G1">
      <formula1>"..."</formula1>
    </dataValidation>
    <dataValidation type="list" allowBlank="1" showInputMessage="1" sqref="H1">
      <formula1>"..."</formula1>
    </dataValidation>
  </dataValidations>
  <pageMargins left="0" right="0" top="0.75" bottom="0.75" header="0.3" footer="0.3"/>
  <pageSetup paperSize="17" scale="71" orientation="landscape" r:id="rId1"/>
  <customProperties>
    <customPr name="CellIDs" r:id="rId2"/>
    <customPr name="ConnName" r:id="rId3"/>
    <customPr name="ConnPOV" r:id="rId4"/>
    <customPr name="HyperionPOVXML" r:id="rId5"/>
    <customPr name="HyperionXML" r:id="rId6"/>
    <customPr name="NameConnectionMap" r:id="rId7"/>
    <customPr name="POVPosition" r:id="rId8"/>
    <customPr name="SheetHasParityContent" r:id="rId9"/>
    <customPr name="SheetOptions" r:id="rId10"/>
    <customPr name="ShowPOV" r:id="rId11"/>
    <customPr name="USER_FORMATTING" r:id="rId12"/>
  </customProperties>
  <drawing r:id="rId13"/>
  <legacyDrawing r:id="rId1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3"/>
  <sheetViews>
    <sheetView workbookViewId="0">
      <selection activeCell="A384" sqref="A384:XFD384"/>
    </sheetView>
  </sheetViews>
  <sheetFormatPr defaultRowHeight="14.5"/>
  <sheetData>
    <row r="1" spans="1:2">
      <c r="A1" t="s">
        <v>12470</v>
      </c>
      <c r="B1">
        <v>2</v>
      </c>
    </row>
    <row r="2" spans="1:2">
      <c r="A2" t="s">
        <v>12471</v>
      </c>
      <c r="B2">
        <v>2</v>
      </c>
    </row>
    <row r="3" spans="1:2">
      <c r="A3" t="s">
        <v>12472</v>
      </c>
      <c r="B3">
        <v>2</v>
      </c>
    </row>
    <row r="4" spans="1:2">
      <c r="A4" t="s">
        <v>12473</v>
      </c>
      <c r="B4">
        <v>2</v>
      </c>
    </row>
    <row r="5" spans="1:2">
      <c r="A5" t="s">
        <v>12474</v>
      </c>
      <c r="B5">
        <v>2</v>
      </c>
    </row>
    <row r="6" spans="1:2">
      <c r="A6" t="s">
        <v>12475</v>
      </c>
      <c r="B6">
        <v>2</v>
      </c>
    </row>
    <row r="7" spans="1:2">
      <c r="A7" t="s">
        <v>12476</v>
      </c>
      <c r="B7">
        <v>2</v>
      </c>
    </row>
    <row r="8" spans="1:2">
      <c r="A8" t="s">
        <v>12477</v>
      </c>
      <c r="B8">
        <v>2</v>
      </c>
    </row>
    <row r="9" spans="1:2">
      <c r="A9" t="s">
        <v>12478</v>
      </c>
      <c r="B9">
        <v>2</v>
      </c>
    </row>
    <row r="10" spans="1:2">
      <c r="A10" t="s">
        <v>12479</v>
      </c>
      <c r="B10">
        <v>2</v>
      </c>
    </row>
    <row r="11" spans="1:2">
      <c r="A11" t="s">
        <v>12480</v>
      </c>
      <c r="B11">
        <v>2</v>
      </c>
    </row>
    <row r="12" spans="1:2">
      <c r="A12" t="s">
        <v>12481</v>
      </c>
      <c r="B12">
        <v>2</v>
      </c>
    </row>
    <row r="13" spans="1:2">
      <c r="A13" t="s">
        <v>12482</v>
      </c>
      <c r="B13">
        <v>2</v>
      </c>
    </row>
    <row r="14" spans="1:2">
      <c r="A14" t="s">
        <v>12483</v>
      </c>
      <c r="B14">
        <v>2</v>
      </c>
    </row>
    <row r="15" spans="1:2">
      <c r="A15" t="s">
        <v>12484</v>
      </c>
      <c r="B15">
        <v>2</v>
      </c>
    </row>
    <row r="16" spans="1:2">
      <c r="A16" t="s">
        <v>12485</v>
      </c>
      <c r="B16">
        <v>2</v>
      </c>
    </row>
    <row r="17" spans="1:2">
      <c r="A17" t="s">
        <v>12486</v>
      </c>
      <c r="B17">
        <v>2</v>
      </c>
    </row>
    <row r="18" spans="1:2">
      <c r="A18" t="s">
        <v>12487</v>
      </c>
      <c r="B18">
        <v>2</v>
      </c>
    </row>
    <row r="19" spans="1:2">
      <c r="A19" t="s">
        <v>12488</v>
      </c>
      <c r="B19">
        <v>2</v>
      </c>
    </row>
    <row r="20" spans="1:2">
      <c r="A20" t="s">
        <v>12489</v>
      </c>
      <c r="B20">
        <v>2</v>
      </c>
    </row>
    <row r="21" spans="1:2">
      <c r="A21" t="s">
        <v>12490</v>
      </c>
      <c r="B21">
        <v>2</v>
      </c>
    </row>
    <row r="22" spans="1:2">
      <c r="A22" t="s">
        <v>12491</v>
      </c>
      <c r="B22">
        <v>2</v>
      </c>
    </row>
    <row r="23" spans="1:2">
      <c r="A23" t="s">
        <v>12492</v>
      </c>
      <c r="B23">
        <v>2</v>
      </c>
    </row>
    <row r="24" spans="1:2">
      <c r="A24" t="s">
        <v>12493</v>
      </c>
      <c r="B24">
        <v>2</v>
      </c>
    </row>
    <row r="25" spans="1:2">
      <c r="A25" t="s">
        <v>12494</v>
      </c>
      <c r="B25">
        <v>2</v>
      </c>
    </row>
    <row r="26" spans="1:2">
      <c r="A26" t="s">
        <v>12495</v>
      </c>
      <c r="B26">
        <v>2</v>
      </c>
    </row>
    <row r="27" spans="1:2">
      <c r="A27" t="s">
        <v>12496</v>
      </c>
      <c r="B27">
        <v>2</v>
      </c>
    </row>
    <row r="28" spans="1:2">
      <c r="A28" t="s">
        <v>12497</v>
      </c>
      <c r="B28">
        <v>2</v>
      </c>
    </row>
    <row r="29" spans="1:2">
      <c r="A29" t="s">
        <v>12498</v>
      </c>
      <c r="B29">
        <v>2</v>
      </c>
    </row>
    <row r="30" spans="1:2">
      <c r="A30" t="s">
        <v>12499</v>
      </c>
      <c r="B30">
        <v>2</v>
      </c>
    </row>
    <row r="31" spans="1:2">
      <c r="A31" t="s">
        <v>12500</v>
      </c>
      <c r="B31">
        <v>2</v>
      </c>
    </row>
    <row r="32" spans="1:2">
      <c r="A32" t="s">
        <v>12501</v>
      </c>
      <c r="B32">
        <v>2</v>
      </c>
    </row>
    <row r="33" spans="1:2">
      <c r="A33" t="s">
        <v>12502</v>
      </c>
      <c r="B33">
        <v>2</v>
      </c>
    </row>
    <row r="34" spans="1:2">
      <c r="A34" t="s">
        <v>12503</v>
      </c>
      <c r="B34">
        <v>2</v>
      </c>
    </row>
    <row r="35" spans="1:2">
      <c r="A35" t="s">
        <v>12504</v>
      </c>
      <c r="B35">
        <v>2</v>
      </c>
    </row>
    <row r="36" spans="1:2">
      <c r="A36" t="s">
        <v>12505</v>
      </c>
      <c r="B36">
        <v>2</v>
      </c>
    </row>
    <row r="37" spans="1:2">
      <c r="A37" t="s">
        <v>12506</v>
      </c>
      <c r="B37">
        <v>2</v>
      </c>
    </row>
    <row r="38" spans="1:2">
      <c r="A38" t="s">
        <v>12507</v>
      </c>
      <c r="B38">
        <v>2</v>
      </c>
    </row>
    <row r="39" spans="1:2">
      <c r="A39" t="s">
        <v>12508</v>
      </c>
      <c r="B39">
        <v>2</v>
      </c>
    </row>
    <row r="40" spans="1:2">
      <c r="A40" t="s">
        <v>12509</v>
      </c>
      <c r="B40">
        <v>2</v>
      </c>
    </row>
    <row r="41" spans="1:2">
      <c r="A41" t="s">
        <v>12510</v>
      </c>
      <c r="B41">
        <v>2</v>
      </c>
    </row>
    <row r="42" spans="1:2">
      <c r="A42" t="s">
        <v>12511</v>
      </c>
      <c r="B42">
        <v>2</v>
      </c>
    </row>
    <row r="43" spans="1:2">
      <c r="A43" t="s">
        <v>12512</v>
      </c>
      <c r="B43">
        <v>2</v>
      </c>
    </row>
    <row r="44" spans="1:2">
      <c r="A44" t="s">
        <v>12513</v>
      </c>
      <c r="B44">
        <v>2</v>
      </c>
    </row>
    <row r="45" spans="1:2">
      <c r="A45" t="s">
        <v>12514</v>
      </c>
      <c r="B45">
        <v>2</v>
      </c>
    </row>
    <row r="46" spans="1:2">
      <c r="A46" t="s">
        <v>12515</v>
      </c>
      <c r="B46">
        <v>2</v>
      </c>
    </row>
    <row r="47" spans="1:2">
      <c r="A47" t="s">
        <v>12516</v>
      </c>
      <c r="B47">
        <v>2</v>
      </c>
    </row>
    <row r="48" spans="1:2">
      <c r="A48" t="s">
        <v>12517</v>
      </c>
      <c r="B48">
        <v>2</v>
      </c>
    </row>
    <row r="49" spans="1:2">
      <c r="A49" t="s">
        <v>12518</v>
      </c>
      <c r="B49">
        <v>2</v>
      </c>
    </row>
    <row r="50" spans="1:2">
      <c r="A50" t="s">
        <v>12519</v>
      </c>
      <c r="B50">
        <v>2</v>
      </c>
    </row>
    <row r="51" spans="1:2">
      <c r="A51" t="s">
        <v>12520</v>
      </c>
      <c r="B51">
        <v>2</v>
      </c>
    </row>
    <row r="52" spans="1:2">
      <c r="A52" t="s">
        <v>12521</v>
      </c>
      <c r="B52">
        <v>2</v>
      </c>
    </row>
    <row r="53" spans="1:2">
      <c r="A53" t="s">
        <v>12522</v>
      </c>
      <c r="B53">
        <v>2</v>
      </c>
    </row>
    <row r="54" spans="1:2">
      <c r="A54" t="s">
        <v>12523</v>
      </c>
      <c r="B54">
        <v>2</v>
      </c>
    </row>
    <row r="55" spans="1:2">
      <c r="A55" t="s">
        <v>12524</v>
      </c>
      <c r="B55">
        <v>2</v>
      </c>
    </row>
    <row r="56" spans="1:2">
      <c r="A56" t="s">
        <v>12525</v>
      </c>
      <c r="B56">
        <v>2</v>
      </c>
    </row>
    <row r="57" spans="1:2">
      <c r="A57" t="s">
        <v>12526</v>
      </c>
      <c r="B57">
        <v>2</v>
      </c>
    </row>
    <row r="58" spans="1:2">
      <c r="A58" t="s">
        <v>12527</v>
      </c>
      <c r="B58">
        <v>2</v>
      </c>
    </row>
    <row r="59" spans="1:2">
      <c r="A59" t="s">
        <v>12528</v>
      </c>
      <c r="B59">
        <v>2</v>
      </c>
    </row>
    <row r="60" spans="1:2">
      <c r="A60" t="s">
        <v>12529</v>
      </c>
      <c r="B60">
        <v>2</v>
      </c>
    </row>
    <row r="61" spans="1:2">
      <c r="A61" t="s">
        <v>12530</v>
      </c>
      <c r="B61">
        <v>2</v>
      </c>
    </row>
    <row r="62" spans="1:2">
      <c r="A62" t="s">
        <v>12531</v>
      </c>
      <c r="B62">
        <v>2</v>
      </c>
    </row>
    <row r="63" spans="1:2">
      <c r="A63" t="s">
        <v>12532</v>
      </c>
      <c r="B63">
        <v>2</v>
      </c>
    </row>
    <row r="64" spans="1:2">
      <c r="A64" t="s">
        <v>12533</v>
      </c>
      <c r="B64">
        <v>2</v>
      </c>
    </row>
    <row r="65" spans="1:2">
      <c r="A65" t="s">
        <v>12534</v>
      </c>
      <c r="B65">
        <v>2</v>
      </c>
    </row>
    <row r="66" spans="1:2">
      <c r="A66" t="s">
        <v>12535</v>
      </c>
      <c r="B66">
        <v>2</v>
      </c>
    </row>
    <row r="67" spans="1:2">
      <c r="A67" t="s">
        <v>12536</v>
      </c>
      <c r="B67">
        <v>2</v>
      </c>
    </row>
    <row r="68" spans="1:2">
      <c r="A68" t="s">
        <v>12537</v>
      </c>
      <c r="B68">
        <v>2</v>
      </c>
    </row>
    <row r="69" spans="1:2">
      <c r="A69" t="s">
        <v>12538</v>
      </c>
      <c r="B69">
        <v>2</v>
      </c>
    </row>
    <row r="70" spans="1:2">
      <c r="A70" t="s">
        <v>12539</v>
      </c>
      <c r="B70">
        <v>2</v>
      </c>
    </row>
    <row r="71" spans="1:2">
      <c r="A71" t="s">
        <v>12540</v>
      </c>
      <c r="B71">
        <v>2</v>
      </c>
    </row>
    <row r="72" spans="1:2">
      <c r="A72" t="s">
        <v>12541</v>
      </c>
      <c r="B72">
        <v>2</v>
      </c>
    </row>
    <row r="73" spans="1:2">
      <c r="A73" t="s">
        <v>12542</v>
      </c>
      <c r="B73">
        <v>2</v>
      </c>
    </row>
    <row r="74" spans="1:2">
      <c r="A74" t="s">
        <v>12543</v>
      </c>
      <c r="B74">
        <v>2</v>
      </c>
    </row>
    <row r="75" spans="1:2">
      <c r="A75" t="s">
        <v>12544</v>
      </c>
      <c r="B75">
        <v>2</v>
      </c>
    </row>
    <row r="76" spans="1:2">
      <c r="A76" t="s">
        <v>12545</v>
      </c>
      <c r="B76">
        <v>2</v>
      </c>
    </row>
    <row r="77" spans="1:2">
      <c r="A77" t="s">
        <v>12546</v>
      </c>
      <c r="B77">
        <v>2</v>
      </c>
    </row>
    <row r="78" spans="1:2">
      <c r="A78" t="s">
        <v>12547</v>
      </c>
      <c r="B78">
        <v>2</v>
      </c>
    </row>
    <row r="79" spans="1:2">
      <c r="A79" t="s">
        <v>12548</v>
      </c>
      <c r="B79">
        <v>2</v>
      </c>
    </row>
    <row r="80" spans="1:2">
      <c r="A80" t="s">
        <v>12549</v>
      </c>
      <c r="B80">
        <v>2</v>
      </c>
    </row>
    <row r="81" spans="1:2">
      <c r="A81" t="s">
        <v>12550</v>
      </c>
      <c r="B81">
        <v>2</v>
      </c>
    </row>
    <row r="82" spans="1:2">
      <c r="A82" t="s">
        <v>12551</v>
      </c>
      <c r="B82">
        <v>2</v>
      </c>
    </row>
    <row r="83" spans="1:2">
      <c r="A83" t="s">
        <v>12552</v>
      </c>
      <c r="B83">
        <v>2</v>
      </c>
    </row>
    <row r="84" spans="1:2">
      <c r="A84" t="s">
        <v>12553</v>
      </c>
      <c r="B84">
        <v>2</v>
      </c>
    </row>
    <row r="85" spans="1:2">
      <c r="A85" t="s">
        <v>12554</v>
      </c>
      <c r="B85">
        <v>2</v>
      </c>
    </row>
    <row r="86" spans="1:2">
      <c r="A86" t="s">
        <v>12555</v>
      </c>
      <c r="B86">
        <v>2</v>
      </c>
    </row>
    <row r="87" spans="1:2">
      <c r="A87" t="s">
        <v>12556</v>
      </c>
      <c r="B87">
        <v>2</v>
      </c>
    </row>
    <row r="88" spans="1:2">
      <c r="A88" t="s">
        <v>12557</v>
      </c>
      <c r="B88">
        <v>2</v>
      </c>
    </row>
    <row r="89" spans="1:2">
      <c r="A89" t="s">
        <v>12558</v>
      </c>
      <c r="B89">
        <v>2</v>
      </c>
    </row>
    <row r="90" spans="1:2">
      <c r="A90" t="s">
        <v>12559</v>
      </c>
      <c r="B90">
        <v>2</v>
      </c>
    </row>
    <row r="91" spans="1:2">
      <c r="A91" t="s">
        <v>12560</v>
      </c>
      <c r="B91">
        <v>2</v>
      </c>
    </row>
    <row r="92" spans="1:2">
      <c r="A92" t="s">
        <v>12561</v>
      </c>
      <c r="B92">
        <v>2</v>
      </c>
    </row>
    <row r="93" spans="1:2">
      <c r="A93" t="s">
        <v>12562</v>
      </c>
      <c r="B93">
        <v>2</v>
      </c>
    </row>
    <row r="94" spans="1:2">
      <c r="A94" t="s">
        <v>12563</v>
      </c>
      <c r="B94">
        <v>2</v>
      </c>
    </row>
    <row r="95" spans="1:2">
      <c r="A95" t="s">
        <v>12564</v>
      </c>
      <c r="B95">
        <v>2</v>
      </c>
    </row>
    <row r="96" spans="1:2">
      <c r="A96" t="s">
        <v>12565</v>
      </c>
      <c r="B96">
        <v>2</v>
      </c>
    </row>
    <row r="97" spans="1:2">
      <c r="A97" t="s">
        <v>12566</v>
      </c>
      <c r="B97">
        <v>2</v>
      </c>
    </row>
    <row r="98" spans="1:2">
      <c r="A98" t="s">
        <v>12567</v>
      </c>
      <c r="B98">
        <v>2</v>
      </c>
    </row>
    <row r="99" spans="1:2">
      <c r="A99" t="s">
        <v>12568</v>
      </c>
      <c r="B99">
        <v>2</v>
      </c>
    </row>
    <row r="100" spans="1:2">
      <c r="A100" t="s">
        <v>12569</v>
      </c>
      <c r="B100">
        <v>2</v>
      </c>
    </row>
    <row r="101" spans="1:2">
      <c r="A101" t="s">
        <v>12570</v>
      </c>
      <c r="B101">
        <v>2</v>
      </c>
    </row>
    <row r="102" spans="1:2">
      <c r="A102" t="s">
        <v>12571</v>
      </c>
      <c r="B102">
        <v>2</v>
      </c>
    </row>
    <row r="103" spans="1:2">
      <c r="A103" t="s">
        <v>12572</v>
      </c>
      <c r="B103">
        <v>2</v>
      </c>
    </row>
    <row r="104" spans="1:2">
      <c r="A104" t="s">
        <v>12573</v>
      </c>
      <c r="B104">
        <v>2</v>
      </c>
    </row>
    <row r="105" spans="1:2">
      <c r="A105" t="s">
        <v>12574</v>
      </c>
      <c r="B105">
        <v>2</v>
      </c>
    </row>
    <row r="106" spans="1:2">
      <c r="A106" t="s">
        <v>12575</v>
      </c>
      <c r="B106">
        <v>2</v>
      </c>
    </row>
    <row r="107" spans="1:2">
      <c r="A107" t="s">
        <v>12576</v>
      </c>
      <c r="B107">
        <v>2</v>
      </c>
    </row>
    <row r="108" spans="1:2">
      <c r="A108" t="s">
        <v>12577</v>
      </c>
      <c r="B108">
        <v>2</v>
      </c>
    </row>
    <row r="109" spans="1:2">
      <c r="A109" t="s">
        <v>12578</v>
      </c>
      <c r="B109">
        <v>2</v>
      </c>
    </row>
    <row r="110" spans="1:2">
      <c r="A110" t="s">
        <v>12579</v>
      </c>
      <c r="B110">
        <v>2</v>
      </c>
    </row>
    <row r="111" spans="1:2">
      <c r="A111" t="s">
        <v>12580</v>
      </c>
      <c r="B111">
        <v>2</v>
      </c>
    </row>
    <row r="112" spans="1:2">
      <c r="A112" t="s">
        <v>12581</v>
      </c>
      <c r="B112">
        <v>2</v>
      </c>
    </row>
    <row r="113" spans="1:2">
      <c r="A113" t="s">
        <v>12582</v>
      </c>
      <c r="B113">
        <v>2</v>
      </c>
    </row>
    <row r="114" spans="1:2">
      <c r="A114" t="s">
        <v>12583</v>
      </c>
      <c r="B114">
        <v>2</v>
      </c>
    </row>
    <row r="115" spans="1:2">
      <c r="A115" t="s">
        <v>12584</v>
      </c>
      <c r="B115">
        <v>2</v>
      </c>
    </row>
    <row r="116" spans="1:2">
      <c r="A116" t="s">
        <v>12585</v>
      </c>
      <c r="B116">
        <v>2</v>
      </c>
    </row>
    <row r="117" spans="1:2">
      <c r="A117" t="s">
        <v>12586</v>
      </c>
      <c r="B117">
        <v>2</v>
      </c>
    </row>
    <row r="118" spans="1:2">
      <c r="A118" t="s">
        <v>12587</v>
      </c>
      <c r="B118">
        <v>2</v>
      </c>
    </row>
    <row r="119" spans="1:2">
      <c r="A119" t="s">
        <v>12588</v>
      </c>
      <c r="B119">
        <v>2</v>
      </c>
    </row>
    <row r="120" spans="1:2">
      <c r="A120" t="s">
        <v>12589</v>
      </c>
      <c r="B120">
        <v>2</v>
      </c>
    </row>
    <row r="121" spans="1:2">
      <c r="A121" t="s">
        <v>12590</v>
      </c>
      <c r="B121">
        <v>2</v>
      </c>
    </row>
    <row r="122" spans="1:2">
      <c r="A122" t="s">
        <v>12591</v>
      </c>
      <c r="B122">
        <v>2</v>
      </c>
    </row>
    <row r="123" spans="1:2">
      <c r="A123" t="s">
        <v>12592</v>
      </c>
      <c r="B123">
        <v>2</v>
      </c>
    </row>
    <row r="124" spans="1:2">
      <c r="A124" t="s">
        <v>12593</v>
      </c>
      <c r="B124">
        <v>2</v>
      </c>
    </row>
    <row r="125" spans="1:2">
      <c r="A125" t="s">
        <v>12594</v>
      </c>
      <c r="B125">
        <v>2</v>
      </c>
    </row>
    <row r="126" spans="1:2">
      <c r="A126" t="s">
        <v>12595</v>
      </c>
      <c r="B126">
        <v>2</v>
      </c>
    </row>
    <row r="127" spans="1:2">
      <c r="A127" t="s">
        <v>12596</v>
      </c>
      <c r="B127">
        <v>2</v>
      </c>
    </row>
    <row r="128" spans="1:2">
      <c r="A128" t="s">
        <v>12597</v>
      </c>
      <c r="B128">
        <v>2</v>
      </c>
    </row>
    <row r="129" spans="1:2">
      <c r="A129" t="s">
        <v>12598</v>
      </c>
      <c r="B129">
        <v>2</v>
      </c>
    </row>
    <row r="130" spans="1:2">
      <c r="A130" t="s">
        <v>12599</v>
      </c>
      <c r="B130">
        <v>2</v>
      </c>
    </row>
    <row r="131" spans="1:2">
      <c r="A131" t="s">
        <v>12600</v>
      </c>
      <c r="B131">
        <v>2</v>
      </c>
    </row>
    <row r="132" spans="1:2">
      <c r="A132" t="s">
        <v>12601</v>
      </c>
      <c r="B132">
        <v>2</v>
      </c>
    </row>
    <row r="133" spans="1:2">
      <c r="A133" t="s">
        <v>12602</v>
      </c>
      <c r="B133">
        <v>2</v>
      </c>
    </row>
    <row r="134" spans="1:2">
      <c r="A134" t="s">
        <v>12603</v>
      </c>
      <c r="B134">
        <v>2</v>
      </c>
    </row>
    <row r="135" spans="1:2">
      <c r="A135" t="s">
        <v>12604</v>
      </c>
      <c r="B135">
        <v>2</v>
      </c>
    </row>
    <row r="136" spans="1:2">
      <c r="A136" t="s">
        <v>12605</v>
      </c>
      <c r="B136">
        <v>2</v>
      </c>
    </row>
    <row r="137" spans="1:2">
      <c r="A137" t="s">
        <v>12606</v>
      </c>
      <c r="B137">
        <v>2</v>
      </c>
    </row>
    <row r="138" spans="1:2">
      <c r="A138" t="s">
        <v>12607</v>
      </c>
      <c r="B138">
        <v>2</v>
      </c>
    </row>
    <row r="139" spans="1:2">
      <c r="A139" t="s">
        <v>12608</v>
      </c>
      <c r="B139">
        <v>2</v>
      </c>
    </row>
    <row r="140" spans="1:2">
      <c r="A140" t="s">
        <v>12609</v>
      </c>
      <c r="B140">
        <v>2</v>
      </c>
    </row>
    <row r="141" spans="1:2">
      <c r="A141" t="s">
        <v>12610</v>
      </c>
      <c r="B141">
        <v>2</v>
      </c>
    </row>
    <row r="142" spans="1:2">
      <c r="A142" t="s">
        <v>12611</v>
      </c>
      <c r="B142">
        <v>2</v>
      </c>
    </row>
    <row r="143" spans="1:2">
      <c r="A143" t="s">
        <v>12612</v>
      </c>
      <c r="B143">
        <v>2</v>
      </c>
    </row>
    <row r="144" spans="1:2">
      <c r="A144" t="s">
        <v>12613</v>
      </c>
      <c r="B144">
        <v>2</v>
      </c>
    </row>
    <row r="145" spans="1:2">
      <c r="A145" t="s">
        <v>12614</v>
      </c>
      <c r="B145">
        <v>2</v>
      </c>
    </row>
    <row r="146" spans="1:2">
      <c r="A146" t="s">
        <v>12615</v>
      </c>
      <c r="B146">
        <v>2</v>
      </c>
    </row>
    <row r="147" spans="1:2">
      <c r="A147" t="s">
        <v>12616</v>
      </c>
      <c r="B147">
        <v>2</v>
      </c>
    </row>
    <row r="148" spans="1:2">
      <c r="A148" t="s">
        <v>12617</v>
      </c>
      <c r="B148">
        <v>2</v>
      </c>
    </row>
    <row r="149" spans="1:2">
      <c r="A149" t="s">
        <v>12618</v>
      </c>
      <c r="B149">
        <v>2</v>
      </c>
    </row>
    <row r="150" spans="1:2">
      <c r="A150" t="s">
        <v>12619</v>
      </c>
      <c r="B150">
        <v>2</v>
      </c>
    </row>
    <row r="151" spans="1:2">
      <c r="A151" t="s">
        <v>12620</v>
      </c>
      <c r="B151">
        <v>2</v>
      </c>
    </row>
    <row r="152" spans="1:2">
      <c r="A152" t="s">
        <v>12621</v>
      </c>
      <c r="B152">
        <v>2</v>
      </c>
    </row>
    <row r="153" spans="1:2">
      <c r="A153" t="s">
        <v>12622</v>
      </c>
      <c r="B153">
        <v>2</v>
      </c>
    </row>
    <row r="154" spans="1:2">
      <c r="A154" t="s">
        <v>12623</v>
      </c>
      <c r="B154">
        <v>2</v>
      </c>
    </row>
    <row r="155" spans="1:2">
      <c r="A155" t="s">
        <v>12624</v>
      </c>
      <c r="B155">
        <v>2</v>
      </c>
    </row>
    <row r="156" spans="1:2">
      <c r="A156" t="s">
        <v>12625</v>
      </c>
      <c r="B156">
        <v>2</v>
      </c>
    </row>
    <row r="157" spans="1:2">
      <c r="A157" t="s">
        <v>12626</v>
      </c>
      <c r="B157">
        <v>2</v>
      </c>
    </row>
    <row r="158" spans="1:2">
      <c r="A158" t="s">
        <v>12627</v>
      </c>
      <c r="B158">
        <v>2</v>
      </c>
    </row>
    <row r="159" spans="1:2">
      <c r="A159" t="s">
        <v>12628</v>
      </c>
      <c r="B159">
        <v>2</v>
      </c>
    </row>
    <row r="160" spans="1:2">
      <c r="A160" t="s">
        <v>12629</v>
      </c>
      <c r="B160">
        <v>2</v>
      </c>
    </row>
    <row r="161" spans="1:2">
      <c r="A161" t="s">
        <v>12630</v>
      </c>
      <c r="B161">
        <v>2</v>
      </c>
    </row>
    <row r="162" spans="1:2">
      <c r="A162" t="s">
        <v>12631</v>
      </c>
      <c r="B162">
        <v>2</v>
      </c>
    </row>
    <row r="163" spans="1:2">
      <c r="A163" t="s">
        <v>12632</v>
      </c>
      <c r="B163">
        <v>2</v>
      </c>
    </row>
    <row r="164" spans="1:2">
      <c r="A164" t="s">
        <v>12633</v>
      </c>
      <c r="B164">
        <v>2</v>
      </c>
    </row>
    <row r="165" spans="1:2">
      <c r="A165" t="s">
        <v>12634</v>
      </c>
      <c r="B165">
        <v>2</v>
      </c>
    </row>
    <row r="166" spans="1:2">
      <c r="A166" t="s">
        <v>12635</v>
      </c>
      <c r="B166">
        <v>2</v>
      </c>
    </row>
    <row r="167" spans="1:2">
      <c r="A167" t="s">
        <v>12636</v>
      </c>
      <c r="B167">
        <v>2</v>
      </c>
    </row>
    <row r="168" spans="1:2">
      <c r="A168" t="s">
        <v>12637</v>
      </c>
      <c r="B168">
        <v>2</v>
      </c>
    </row>
    <row r="169" spans="1:2">
      <c r="A169" t="s">
        <v>12638</v>
      </c>
      <c r="B169">
        <v>2</v>
      </c>
    </row>
    <row r="170" spans="1:2">
      <c r="A170" t="s">
        <v>12639</v>
      </c>
      <c r="B170">
        <v>2</v>
      </c>
    </row>
    <row r="171" spans="1:2">
      <c r="A171" t="s">
        <v>12640</v>
      </c>
      <c r="B171">
        <v>2</v>
      </c>
    </row>
    <row r="172" spans="1:2">
      <c r="A172" t="s">
        <v>12641</v>
      </c>
      <c r="B172">
        <v>2</v>
      </c>
    </row>
    <row r="173" spans="1:2">
      <c r="A173" t="s">
        <v>12642</v>
      </c>
      <c r="B173">
        <v>2</v>
      </c>
    </row>
    <row r="174" spans="1:2">
      <c r="A174" t="s">
        <v>12643</v>
      </c>
      <c r="B174">
        <v>2</v>
      </c>
    </row>
    <row r="175" spans="1:2">
      <c r="A175" t="s">
        <v>12644</v>
      </c>
      <c r="B175">
        <v>2</v>
      </c>
    </row>
    <row r="176" spans="1:2">
      <c r="A176" t="s">
        <v>12645</v>
      </c>
      <c r="B176">
        <v>2</v>
      </c>
    </row>
    <row r="177" spans="1:2">
      <c r="A177" t="s">
        <v>12646</v>
      </c>
      <c r="B177">
        <v>2</v>
      </c>
    </row>
    <row r="178" spans="1:2">
      <c r="A178" t="s">
        <v>12647</v>
      </c>
      <c r="B178">
        <v>2</v>
      </c>
    </row>
    <row r="179" spans="1:2">
      <c r="A179" t="s">
        <v>12648</v>
      </c>
      <c r="B179">
        <v>2</v>
      </c>
    </row>
    <row r="180" spans="1:2">
      <c r="A180" t="s">
        <v>12649</v>
      </c>
      <c r="B180">
        <v>2</v>
      </c>
    </row>
    <row r="181" spans="1:2">
      <c r="A181" t="s">
        <v>12650</v>
      </c>
      <c r="B181">
        <v>2</v>
      </c>
    </row>
    <row r="182" spans="1:2">
      <c r="A182" t="s">
        <v>12651</v>
      </c>
      <c r="B182">
        <v>2</v>
      </c>
    </row>
    <row r="183" spans="1:2">
      <c r="A183" t="s">
        <v>12652</v>
      </c>
      <c r="B183">
        <v>2</v>
      </c>
    </row>
    <row r="184" spans="1:2">
      <c r="A184" t="s">
        <v>12653</v>
      </c>
      <c r="B184">
        <v>2</v>
      </c>
    </row>
    <row r="185" spans="1:2">
      <c r="A185" t="s">
        <v>12654</v>
      </c>
      <c r="B185">
        <v>2</v>
      </c>
    </row>
    <row r="186" spans="1:2">
      <c r="A186" t="s">
        <v>12655</v>
      </c>
      <c r="B186">
        <v>2</v>
      </c>
    </row>
    <row r="187" spans="1:2">
      <c r="A187" t="s">
        <v>12656</v>
      </c>
      <c r="B187">
        <v>2</v>
      </c>
    </row>
    <row r="188" spans="1:2">
      <c r="A188" t="s">
        <v>12657</v>
      </c>
      <c r="B188">
        <v>2</v>
      </c>
    </row>
    <row r="189" spans="1:2">
      <c r="A189" t="s">
        <v>12658</v>
      </c>
      <c r="B189">
        <v>2</v>
      </c>
    </row>
    <row r="190" spans="1:2">
      <c r="A190" t="s">
        <v>12659</v>
      </c>
      <c r="B190">
        <v>2</v>
      </c>
    </row>
    <row r="191" spans="1:2">
      <c r="A191" t="s">
        <v>12660</v>
      </c>
      <c r="B191">
        <v>2</v>
      </c>
    </row>
    <row r="192" spans="1:2">
      <c r="A192" t="s">
        <v>12661</v>
      </c>
      <c r="B192">
        <v>2</v>
      </c>
    </row>
    <row r="193" spans="1:2">
      <c r="A193" t="s">
        <v>12662</v>
      </c>
      <c r="B193">
        <v>2</v>
      </c>
    </row>
    <row r="194" spans="1:2">
      <c r="A194" t="s">
        <v>12663</v>
      </c>
      <c r="B194">
        <v>2</v>
      </c>
    </row>
    <row r="195" spans="1:2">
      <c r="A195" t="s">
        <v>12664</v>
      </c>
      <c r="B195">
        <v>2</v>
      </c>
    </row>
    <row r="196" spans="1:2">
      <c r="A196" t="s">
        <v>12665</v>
      </c>
      <c r="B196">
        <v>2</v>
      </c>
    </row>
    <row r="197" spans="1:2">
      <c r="A197" t="s">
        <v>12666</v>
      </c>
      <c r="B197">
        <v>2</v>
      </c>
    </row>
    <row r="198" spans="1:2">
      <c r="A198" t="s">
        <v>12667</v>
      </c>
      <c r="B198">
        <v>2</v>
      </c>
    </row>
    <row r="199" spans="1:2">
      <c r="A199" t="s">
        <v>12668</v>
      </c>
      <c r="B199">
        <v>2</v>
      </c>
    </row>
    <row r="200" spans="1:2">
      <c r="A200" t="s">
        <v>12669</v>
      </c>
      <c r="B200">
        <v>2</v>
      </c>
    </row>
    <row r="201" spans="1:2">
      <c r="A201" t="s">
        <v>12670</v>
      </c>
      <c r="B201">
        <v>2</v>
      </c>
    </row>
    <row r="202" spans="1:2">
      <c r="A202" t="s">
        <v>12671</v>
      </c>
      <c r="B202">
        <v>2</v>
      </c>
    </row>
    <row r="203" spans="1:2">
      <c r="A203" t="s">
        <v>12672</v>
      </c>
      <c r="B203">
        <v>2</v>
      </c>
    </row>
    <row r="204" spans="1:2">
      <c r="A204" t="s">
        <v>12673</v>
      </c>
      <c r="B204">
        <v>2</v>
      </c>
    </row>
    <row r="205" spans="1:2">
      <c r="A205" t="s">
        <v>12674</v>
      </c>
      <c r="B205">
        <v>2</v>
      </c>
    </row>
    <row r="206" spans="1:2">
      <c r="A206" t="s">
        <v>12675</v>
      </c>
      <c r="B206">
        <v>2</v>
      </c>
    </row>
    <row r="207" spans="1:2">
      <c r="A207" t="s">
        <v>12676</v>
      </c>
      <c r="B207">
        <v>2</v>
      </c>
    </row>
    <row r="208" spans="1:2">
      <c r="A208" t="s">
        <v>12677</v>
      </c>
      <c r="B208">
        <v>2</v>
      </c>
    </row>
    <row r="209" spans="1:2">
      <c r="A209" t="s">
        <v>12678</v>
      </c>
      <c r="B209">
        <v>2</v>
      </c>
    </row>
    <row r="210" spans="1:2">
      <c r="A210" t="s">
        <v>12679</v>
      </c>
      <c r="B210">
        <v>2</v>
      </c>
    </row>
    <row r="211" spans="1:2">
      <c r="A211" t="s">
        <v>12680</v>
      </c>
      <c r="B211">
        <v>2</v>
      </c>
    </row>
    <row r="212" spans="1:2">
      <c r="A212" t="s">
        <v>12681</v>
      </c>
      <c r="B212">
        <v>2</v>
      </c>
    </row>
    <row r="213" spans="1:2">
      <c r="A213" t="s">
        <v>12682</v>
      </c>
      <c r="B213">
        <v>2</v>
      </c>
    </row>
    <row r="214" spans="1:2">
      <c r="A214" t="s">
        <v>12683</v>
      </c>
      <c r="B214">
        <v>2</v>
      </c>
    </row>
    <row r="215" spans="1:2">
      <c r="A215" t="s">
        <v>12684</v>
      </c>
      <c r="B215">
        <v>2</v>
      </c>
    </row>
    <row r="216" spans="1:2">
      <c r="A216" t="s">
        <v>12685</v>
      </c>
      <c r="B216">
        <v>2</v>
      </c>
    </row>
    <row r="217" spans="1:2">
      <c r="A217" t="s">
        <v>12686</v>
      </c>
      <c r="B217">
        <v>2</v>
      </c>
    </row>
    <row r="218" spans="1:2">
      <c r="A218" t="s">
        <v>12687</v>
      </c>
      <c r="B218">
        <v>2</v>
      </c>
    </row>
    <row r="219" spans="1:2">
      <c r="A219" t="s">
        <v>12688</v>
      </c>
      <c r="B219">
        <v>2</v>
      </c>
    </row>
    <row r="220" spans="1:2">
      <c r="A220" t="s">
        <v>12689</v>
      </c>
      <c r="B220">
        <v>2</v>
      </c>
    </row>
    <row r="221" spans="1:2">
      <c r="A221" t="s">
        <v>12690</v>
      </c>
      <c r="B221">
        <v>2</v>
      </c>
    </row>
    <row r="222" spans="1:2">
      <c r="A222" t="s">
        <v>12691</v>
      </c>
      <c r="B222">
        <v>2</v>
      </c>
    </row>
    <row r="223" spans="1:2">
      <c r="A223" t="s">
        <v>12692</v>
      </c>
      <c r="B223">
        <v>2</v>
      </c>
    </row>
    <row r="224" spans="1:2">
      <c r="A224" t="s">
        <v>12693</v>
      </c>
      <c r="B224">
        <v>2</v>
      </c>
    </row>
    <row r="225" spans="1:2">
      <c r="A225" t="s">
        <v>12694</v>
      </c>
      <c r="B225">
        <v>2</v>
      </c>
    </row>
    <row r="226" spans="1:2">
      <c r="A226" t="s">
        <v>12695</v>
      </c>
      <c r="B226">
        <v>2</v>
      </c>
    </row>
    <row r="227" spans="1:2">
      <c r="A227" t="s">
        <v>12696</v>
      </c>
      <c r="B227">
        <v>2</v>
      </c>
    </row>
    <row r="228" spans="1:2">
      <c r="A228" t="s">
        <v>12697</v>
      </c>
      <c r="B228">
        <v>2</v>
      </c>
    </row>
    <row r="229" spans="1:2">
      <c r="A229" t="s">
        <v>12698</v>
      </c>
      <c r="B229">
        <v>2</v>
      </c>
    </row>
    <row r="230" spans="1:2">
      <c r="A230" t="s">
        <v>12699</v>
      </c>
      <c r="B230">
        <v>2</v>
      </c>
    </row>
    <row r="231" spans="1:2">
      <c r="A231" t="s">
        <v>12700</v>
      </c>
      <c r="B231">
        <v>2</v>
      </c>
    </row>
    <row r="232" spans="1:2">
      <c r="A232" t="s">
        <v>12701</v>
      </c>
      <c r="B232">
        <v>2</v>
      </c>
    </row>
    <row r="233" spans="1:2">
      <c r="A233" t="s">
        <v>12702</v>
      </c>
      <c r="B233">
        <v>2</v>
      </c>
    </row>
    <row r="234" spans="1:2">
      <c r="A234" t="s">
        <v>12703</v>
      </c>
      <c r="B234">
        <v>2</v>
      </c>
    </row>
    <row r="235" spans="1:2">
      <c r="A235" t="s">
        <v>12704</v>
      </c>
      <c r="B235">
        <v>2</v>
      </c>
    </row>
    <row r="236" spans="1:2">
      <c r="A236" t="s">
        <v>12705</v>
      </c>
      <c r="B236">
        <v>2</v>
      </c>
    </row>
    <row r="237" spans="1:2">
      <c r="A237" t="s">
        <v>12706</v>
      </c>
      <c r="B237">
        <v>2</v>
      </c>
    </row>
    <row r="238" spans="1:2">
      <c r="A238" t="s">
        <v>12707</v>
      </c>
      <c r="B238">
        <v>2</v>
      </c>
    </row>
    <row r="239" spans="1:2">
      <c r="A239" t="s">
        <v>12708</v>
      </c>
      <c r="B239">
        <v>2</v>
      </c>
    </row>
    <row r="240" spans="1:2">
      <c r="A240" t="s">
        <v>12709</v>
      </c>
      <c r="B240">
        <v>2</v>
      </c>
    </row>
    <row r="241" spans="1:2">
      <c r="A241" t="s">
        <v>12710</v>
      </c>
      <c r="B241">
        <v>2</v>
      </c>
    </row>
    <row r="242" spans="1:2">
      <c r="A242" t="s">
        <v>12711</v>
      </c>
      <c r="B242">
        <v>2</v>
      </c>
    </row>
    <row r="243" spans="1:2">
      <c r="A243" t="s">
        <v>12712</v>
      </c>
      <c r="B243">
        <v>2</v>
      </c>
    </row>
    <row r="244" spans="1:2">
      <c r="A244" t="s">
        <v>12713</v>
      </c>
      <c r="B244">
        <v>2</v>
      </c>
    </row>
    <row r="245" spans="1:2">
      <c r="A245" t="s">
        <v>12714</v>
      </c>
      <c r="B245">
        <v>2</v>
      </c>
    </row>
    <row r="246" spans="1:2">
      <c r="A246" t="s">
        <v>12715</v>
      </c>
      <c r="B246">
        <v>2</v>
      </c>
    </row>
    <row r="247" spans="1:2">
      <c r="A247" t="s">
        <v>12716</v>
      </c>
      <c r="B247">
        <v>2</v>
      </c>
    </row>
    <row r="248" spans="1:2">
      <c r="A248" t="s">
        <v>12717</v>
      </c>
      <c r="B248">
        <v>2</v>
      </c>
    </row>
    <row r="249" spans="1:2">
      <c r="A249" t="s">
        <v>12718</v>
      </c>
      <c r="B249">
        <v>2</v>
      </c>
    </row>
    <row r="250" spans="1:2">
      <c r="A250" t="s">
        <v>12719</v>
      </c>
      <c r="B250">
        <v>2</v>
      </c>
    </row>
    <row r="251" spans="1:2">
      <c r="A251" t="s">
        <v>12720</v>
      </c>
      <c r="B251">
        <v>2</v>
      </c>
    </row>
    <row r="252" spans="1:2">
      <c r="A252" t="s">
        <v>12721</v>
      </c>
      <c r="B252">
        <v>2</v>
      </c>
    </row>
    <row r="253" spans="1:2">
      <c r="A253" t="s">
        <v>12722</v>
      </c>
      <c r="B253">
        <v>2</v>
      </c>
    </row>
    <row r="254" spans="1:2">
      <c r="A254" t="s">
        <v>12723</v>
      </c>
      <c r="B254">
        <v>2</v>
      </c>
    </row>
    <row r="255" spans="1:2">
      <c r="A255" t="s">
        <v>12724</v>
      </c>
      <c r="B255">
        <v>2</v>
      </c>
    </row>
    <row r="256" spans="1:2">
      <c r="A256" t="s">
        <v>12725</v>
      </c>
      <c r="B256">
        <v>2</v>
      </c>
    </row>
    <row r="257" spans="1:2">
      <c r="A257" t="s">
        <v>12726</v>
      </c>
      <c r="B257">
        <v>2</v>
      </c>
    </row>
    <row r="258" spans="1:2">
      <c r="A258" t="s">
        <v>12727</v>
      </c>
      <c r="B258">
        <v>2</v>
      </c>
    </row>
    <row r="259" spans="1:2">
      <c r="A259" t="s">
        <v>12728</v>
      </c>
      <c r="B259">
        <v>2</v>
      </c>
    </row>
    <row r="260" spans="1:2">
      <c r="A260" t="s">
        <v>12729</v>
      </c>
      <c r="B260">
        <v>2</v>
      </c>
    </row>
    <row r="261" spans="1:2">
      <c r="A261" t="s">
        <v>12730</v>
      </c>
      <c r="B261">
        <v>2</v>
      </c>
    </row>
    <row r="262" spans="1:2">
      <c r="A262" t="s">
        <v>12731</v>
      </c>
      <c r="B262">
        <v>2</v>
      </c>
    </row>
    <row r="263" spans="1:2">
      <c r="A263" t="s">
        <v>12732</v>
      </c>
      <c r="B263">
        <v>2</v>
      </c>
    </row>
    <row r="264" spans="1:2">
      <c r="A264" t="s">
        <v>12733</v>
      </c>
      <c r="B264">
        <v>2</v>
      </c>
    </row>
    <row r="265" spans="1:2">
      <c r="A265" t="s">
        <v>12734</v>
      </c>
      <c r="B265">
        <v>2</v>
      </c>
    </row>
    <row r="266" spans="1:2">
      <c r="A266" t="s">
        <v>12735</v>
      </c>
      <c r="B266">
        <v>2</v>
      </c>
    </row>
    <row r="267" spans="1:2">
      <c r="A267" t="s">
        <v>12736</v>
      </c>
      <c r="B267">
        <v>2</v>
      </c>
    </row>
    <row r="268" spans="1:2">
      <c r="A268" t="s">
        <v>12737</v>
      </c>
      <c r="B268">
        <v>2</v>
      </c>
    </row>
    <row r="269" spans="1:2">
      <c r="A269" t="s">
        <v>12738</v>
      </c>
      <c r="B269">
        <v>2</v>
      </c>
    </row>
    <row r="270" spans="1:2">
      <c r="A270" t="s">
        <v>12739</v>
      </c>
      <c r="B270">
        <v>2</v>
      </c>
    </row>
    <row r="271" spans="1:2">
      <c r="A271" t="s">
        <v>12740</v>
      </c>
      <c r="B271">
        <v>2</v>
      </c>
    </row>
    <row r="272" spans="1:2">
      <c r="A272" t="s">
        <v>12741</v>
      </c>
      <c r="B272">
        <v>2</v>
      </c>
    </row>
    <row r="273" spans="1:2">
      <c r="A273" t="s">
        <v>12742</v>
      </c>
      <c r="B273">
        <v>2</v>
      </c>
    </row>
    <row r="274" spans="1:2">
      <c r="A274" t="s">
        <v>12743</v>
      </c>
      <c r="B274">
        <v>2</v>
      </c>
    </row>
    <row r="275" spans="1:2">
      <c r="A275" t="s">
        <v>12744</v>
      </c>
      <c r="B275">
        <v>2</v>
      </c>
    </row>
    <row r="276" spans="1:2">
      <c r="A276" t="s">
        <v>12745</v>
      </c>
      <c r="B276">
        <v>2</v>
      </c>
    </row>
    <row r="277" spans="1:2">
      <c r="A277" t="s">
        <v>12746</v>
      </c>
      <c r="B277">
        <v>2</v>
      </c>
    </row>
    <row r="278" spans="1:2">
      <c r="A278" t="s">
        <v>12747</v>
      </c>
      <c r="B278">
        <v>2</v>
      </c>
    </row>
    <row r="279" spans="1:2">
      <c r="A279" t="s">
        <v>12748</v>
      </c>
      <c r="B279">
        <v>2</v>
      </c>
    </row>
    <row r="280" spans="1:2">
      <c r="A280" t="s">
        <v>12749</v>
      </c>
      <c r="B280">
        <v>2</v>
      </c>
    </row>
    <row r="281" spans="1:2">
      <c r="A281" t="s">
        <v>12750</v>
      </c>
      <c r="B281">
        <v>2</v>
      </c>
    </row>
    <row r="282" spans="1:2">
      <c r="A282" t="s">
        <v>12751</v>
      </c>
      <c r="B282">
        <v>2</v>
      </c>
    </row>
    <row r="283" spans="1:2">
      <c r="A283" t="s">
        <v>12752</v>
      </c>
      <c r="B283">
        <v>2</v>
      </c>
    </row>
    <row r="284" spans="1:2">
      <c r="A284" t="s">
        <v>12753</v>
      </c>
      <c r="B284">
        <v>2</v>
      </c>
    </row>
    <row r="285" spans="1:2">
      <c r="A285" t="s">
        <v>12754</v>
      </c>
      <c r="B285">
        <v>2</v>
      </c>
    </row>
    <row r="286" spans="1:2">
      <c r="A286" t="s">
        <v>12755</v>
      </c>
      <c r="B286">
        <v>2</v>
      </c>
    </row>
    <row r="287" spans="1:2">
      <c r="A287" t="s">
        <v>12756</v>
      </c>
      <c r="B287">
        <v>2</v>
      </c>
    </row>
    <row r="288" spans="1:2">
      <c r="A288" t="s">
        <v>12757</v>
      </c>
      <c r="B288">
        <v>2</v>
      </c>
    </row>
    <row r="289" spans="1:2">
      <c r="A289" t="s">
        <v>12758</v>
      </c>
      <c r="B289">
        <v>2</v>
      </c>
    </row>
    <row r="290" spans="1:2">
      <c r="A290" t="s">
        <v>12759</v>
      </c>
      <c r="B290">
        <v>2</v>
      </c>
    </row>
    <row r="291" spans="1:2">
      <c r="A291" t="s">
        <v>12760</v>
      </c>
      <c r="B291">
        <v>2</v>
      </c>
    </row>
    <row r="292" spans="1:2">
      <c r="A292" t="s">
        <v>12761</v>
      </c>
      <c r="B292">
        <v>2</v>
      </c>
    </row>
    <row r="293" spans="1:2">
      <c r="A293" t="s">
        <v>12762</v>
      </c>
      <c r="B293">
        <v>2</v>
      </c>
    </row>
    <row r="294" spans="1:2">
      <c r="A294" t="s">
        <v>12763</v>
      </c>
      <c r="B294">
        <v>2</v>
      </c>
    </row>
    <row r="295" spans="1:2">
      <c r="A295" t="s">
        <v>12764</v>
      </c>
      <c r="B295">
        <v>2</v>
      </c>
    </row>
    <row r="296" spans="1:2">
      <c r="A296" t="s">
        <v>12765</v>
      </c>
      <c r="B296">
        <v>2</v>
      </c>
    </row>
    <row r="297" spans="1:2">
      <c r="A297" t="s">
        <v>12766</v>
      </c>
      <c r="B297">
        <v>2</v>
      </c>
    </row>
    <row r="298" spans="1:2">
      <c r="A298" t="s">
        <v>12767</v>
      </c>
      <c r="B298">
        <v>2</v>
      </c>
    </row>
    <row r="299" spans="1:2">
      <c r="A299" t="s">
        <v>12768</v>
      </c>
      <c r="B299">
        <v>2</v>
      </c>
    </row>
    <row r="300" spans="1:2">
      <c r="A300" t="s">
        <v>12769</v>
      </c>
      <c r="B300">
        <v>2</v>
      </c>
    </row>
    <row r="301" spans="1:2">
      <c r="A301" t="s">
        <v>12770</v>
      </c>
      <c r="B301">
        <v>2</v>
      </c>
    </row>
    <row r="302" spans="1:2">
      <c r="A302" t="s">
        <v>12771</v>
      </c>
      <c r="B302">
        <v>2</v>
      </c>
    </row>
    <row r="303" spans="1:2">
      <c r="A303" t="s">
        <v>12772</v>
      </c>
      <c r="B303">
        <v>2</v>
      </c>
    </row>
    <row r="304" spans="1:2">
      <c r="A304" t="s">
        <v>12773</v>
      </c>
      <c r="B304">
        <v>2</v>
      </c>
    </row>
    <row r="305" spans="1:2">
      <c r="A305" t="s">
        <v>12774</v>
      </c>
      <c r="B305">
        <v>2</v>
      </c>
    </row>
    <row r="306" spans="1:2">
      <c r="A306" t="s">
        <v>12775</v>
      </c>
      <c r="B306">
        <v>2</v>
      </c>
    </row>
    <row r="307" spans="1:2">
      <c r="A307" t="s">
        <v>12776</v>
      </c>
      <c r="B307">
        <v>2</v>
      </c>
    </row>
    <row r="308" spans="1:2">
      <c r="A308" t="s">
        <v>12777</v>
      </c>
      <c r="B308">
        <v>2</v>
      </c>
    </row>
    <row r="309" spans="1:2">
      <c r="A309" t="s">
        <v>12778</v>
      </c>
      <c r="B309">
        <v>2</v>
      </c>
    </row>
    <row r="310" spans="1:2">
      <c r="A310" t="s">
        <v>12779</v>
      </c>
      <c r="B310">
        <v>2</v>
      </c>
    </row>
    <row r="311" spans="1:2">
      <c r="A311" t="s">
        <v>12780</v>
      </c>
      <c r="B311">
        <v>2</v>
      </c>
    </row>
    <row r="312" spans="1:2">
      <c r="A312" t="s">
        <v>12781</v>
      </c>
      <c r="B312">
        <v>2</v>
      </c>
    </row>
    <row r="313" spans="1:2">
      <c r="A313" t="s">
        <v>12782</v>
      </c>
      <c r="B313">
        <v>2</v>
      </c>
    </row>
    <row r="314" spans="1:2">
      <c r="A314" t="s">
        <v>12783</v>
      </c>
      <c r="B314">
        <v>2</v>
      </c>
    </row>
    <row r="315" spans="1:2">
      <c r="A315" t="s">
        <v>12784</v>
      </c>
      <c r="B315">
        <v>2</v>
      </c>
    </row>
    <row r="316" spans="1:2">
      <c r="A316" t="s">
        <v>12785</v>
      </c>
      <c r="B316">
        <v>2</v>
      </c>
    </row>
    <row r="317" spans="1:2">
      <c r="A317" t="s">
        <v>12786</v>
      </c>
      <c r="B317">
        <v>2</v>
      </c>
    </row>
    <row r="318" spans="1:2">
      <c r="A318" t="s">
        <v>12787</v>
      </c>
      <c r="B318">
        <v>2</v>
      </c>
    </row>
    <row r="319" spans="1:2">
      <c r="A319" t="s">
        <v>12788</v>
      </c>
      <c r="B319">
        <v>2</v>
      </c>
    </row>
    <row r="320" spans="1:2">
      <c r="A320" t="s">
        <v>12789</v>
      </c>
      <c r="B320">
        <v>2</v>
      </c>
    </row>
    <row r="321" spans="1:2">
      <c r="A321" t="s">
        <v>12790</v>
      </c>
      <c r="B321">
        <v>2</v>
      </c>
    </row>
    <row r="322" spans="1:2">
      <c r="A322" t="s">
        <v>12791</v>
      </c>
      <c r="B322">
        <v>2</v>
      </c>
    </row>
    <row r="323" spans="1:2">
      <c r="A323" t="s">
        <v>12792</v>
      </c>
      <c r="B323">
        <v>2</v>
      </c>
    </row>
    <row r="324" spans="1:2">
      <c r="A324" t="s">
        <v>12793</v>
      </c>
      <c r="B324">
        <v>2</v>
      </c>
    </row>
    <row r="325" spans="1:2">
      <c r="A325" t="s">
        <v>12794</v>
      </c>
      <c r="B325">
        <v>2</v>
      </c>
    </row>
    <row r="326" spans="1:2">
      <c r="A326" t="s">
        <v>12795</v>
      </c>
      <c r="B326">
        <v>2</v>
      </c>
    </row>
    <row r="327" spans="1:2">
      <c r="A327" t="s">
        <v>12796</v>
      </c>
      <c r="B327">
        <v>2</v>
      </c>
    </row>
    <row r="328" spans="1:2">
      <c r="A328" t="s">
        <v>12797</v>
      </c>
      <c r="B328">
        <v>2</v>
      </c>
    </row>
    <row r="329" spans="1:2">
      <c r="A329" t="s">
        <v>12798</v>
      </c>
      <c r="B329">
        <v>2</v>
      </c>
    </row>
    <row r="330" spans="1:2">
      <c r="A330" t="s">
        <v>12799</v>
      </c>
      <c r="B330">
        <v>2</v>
      </c>
    </row>
    <row r="331" spans="1:2">
      <c r="A331" t="s">
        <v>12800</v>
      </c>
      <c r="B331">
        <v>2</v>
      </c>
    </row>
    <row r="332" spans="1:2">
      <c r="A332" t="s">
        <v>12801</v>
      </c>
      <c r="B332">
        <v>2</v>
      </c>
    </row>
    <row r="333" spans="1:2">
      <c r="A333" t="s">
        <v>12802</v>
      </c>
      <c r="B333">
        <v>2</v>
      </c>
    </row>
    <row r="334" spans="1:2">
      <c r="A334" t="s">
        <v>12803</v>
      </c>
      <c r="B334">
        <v>2</v>
      </c>
    </row>
    <row r="335" spans="1:2">
      <c r="A335" t="s">
        <v>12804</v>
      </c>
      <c r="B335">
        <v>2</v>
      </c>
    </row>
    <row r="336" spans="1:2">
      <c r="A336" t="s">
        <v>12805</v>
      </c>
      <c r="B336">
        <v>2</v>
      </c>
    </row>
    <row r="337" spans="1:2">
      <c r="A337" t="s">
        <v>12806</v>
      </c>
      <c r="B337">
        <v>2</v>
      </c>
    </row>
    <row r="338" spans="1:2">
      <c r="A338" t="s">
        <v>12807</v>
      </c>
      <c r="B338">
        <v>2</v>
      </c>
    </row>
    <row r="339" spans="1:2">
      <c r="A339" t="s">
        <v>12808</v>
      </c>
      <c r="B339">
        <v>2</v>
      </c>
    </row>
    <row r="340" spans="1:2">
      <c r="A340" t="s">
        <v>12809</v>
      </c>
      <c r="B340">
        <v>2</v>
      </c>
    </row>
    <row r="341" spans="1:2">
      <c r="A341" t="s">
        <v>12810</v>
      </c>
      <c r="B341">
        <v>2</v>
      </c>
    </row>
    <row r="342" spans="1:2">
      <c r="A342" t="s">
        <v>12811</v>
      </c>
      <c r="B342">
        <v>2</v>
      </c>
    </row>
    <row r="343" spans="1:2">
      <c r="A343" t="s">
        <v>12812</v>
      </c>
      <c r="B343">
        <v>2</v>
      </c>
    </row>
    <row r="344" spans="1:2">
      <c r="A344" t="s">
        <v>12813</v>
      </c>
      <c r="B344">
        <v>2</v>
      </c>
    </row>
    <row r="345" spans="1:2">
      <c r="A345" t="s">
        <v>12814</v>
      </c>
      <c r="B345">
        <v>2</v>
      </c>
    </row>
    <row r="346" spans="1:2">
      <c r="A346" t="s">
        <v>12815</v>
      </c>
      <c r="B346">
        <v>2</v>
      </c>
    </row>
    <row r="347" spans="1:2">
      <c r="A347" t="s">
        <v>12816</v>
      </c>
      <c r="B347">
        <v>2</v>
      </c>
    </row>
    <row r="348" spans="1:2">
      <c r="A348" t="s">
        <v>12817</v>
      </c>
      <c r="B348">
        <v>2</v>
      </c>
    </row>
    <row r="349" spans="1:2">
      <c r="A349" t="s">
        <v>12818</v>
      </c>
      <c r="B349">
        <v>2</v>
      </c>
    </row>
    <row r="350" spans="1:2">
      <c r="A350" t="s">
        <v>12819</v>
      </c>
      <c r="B350">
        <v>2</v>
      </c>
    </row>
    <row r="351" spans="1:2">
      <c r="A351" t="s">
        <v>12820</v>
      </c>
      <c r="B351">
        <v>2</v>
      </c>
    </row>
    <row r="352" spans="1:2">
      <c r="A352" t="s">
        <v>12821</v>
      </c>
      <c r="B352">
        <v>2</v>
      </c>
    </row>
    <row r="353" spans="1:2">
      <c r="A353" t="s">
        <v>12822</v>
      </c>
      <c r="B353">
        <v>2</v>
      </c>
    </row>
    <row r="354" spans="1:2">
      <c r="A354" t="s">
        <v>12823</v>
      </c>
      <c r="B354">
        <v>2</v>
      </c>
    </row>
    <row r="355" spans="1:2">
      <c r="A355" t="s">
        <v>12824</v>
      </c>
      <c r="B355">
        <v>2</v>
      </c>
    </row>
    <row r="356" spans="1:2">
      <c r="A356" t="s">
        <v>12825</v>
      </c>
      <c r="B356">
        <v>2</v>
      </c>
    </row>
    <row r="357" spans="1:2">
      <c r="A357" t="s">
        <v>12826</v>
      </c>
      <c r="B357">
        <v>2</v>
      </c>
    </row>
    <row r="358" spans="1:2">
      <c r="A358" t="s">
        <v>12827</v>
      </c>
      <c r="B358">
        <v>2</v>
      </c>
    </row>
    <row r="359" spans="1:2">
      <c r="A359" t="s">
        <v>12828</v>
      </c>
      <c r="B359">
        <v>2</v>
      </c>
    </row>
    <row r="360" spans="1:2">
      <c r="A360" t="s">
        <v>12829</v>
      </c>
      <c r="B360">
        <v>2</v>
      </c>
    </row>
    <row r="361" spans="1:2">
      <c r="A361" t="s">
        <v>12830</v>
      </c>
      <c r="B361">
        <v>2</v>
      </c>
    </row>
    <row r="362" spans="1:2">
      <c r="A362" t="s">
        <v>12831</v>
      </c>
      <c r="B362">
        <v>2</v>
      </c>
    </row>
    <row r="363" spans="1:2">
      <c r="A363" t="s">
        <v>12832</v>
      </c>
      <c r="B363">
        <v>2</v>
      </c>
    </row>
    <row r="364" spans="1:2">
      <c r="A364" t="s">
        <v>12833</v>
      </c>
      <c r="B364">
        <v>2</v>
      </c>
    </row>
    <row r="365" spans="1:2">
      <c r="A365" t="s">
        <v>12834</v>
      </c>
      <c r="B365">
        <v>2</v>
      </c>
    </row>
    <row r="366" spans="1:2">
      <c r="A366" t="s">
        <v>12835</v>
      </c>
      <c r="B366">
        <v>2</v>
      </c>
    </row>
    <row r="367" spans="1:2">
      <c r="A367" t="s">
        <v>12836</v>
      </c>
      <c r="B367">
        <v>2</v>
      </c>
    </row>
    <row r="368" spans="1:2">
      <c r="A368" t="s">
        <v>12837</v>
      </c>
      <c r="B368">
        <v>2</v>
      </c>
    </row>
    <row r="369" spans="1:2">
      <c r="A369" t="s">
        <v>12838</v>
      </c>
      <c r="B369">
        <v>2</v>
      </c>
    </row>
    <row r="370" spans="1:2">
      <c r="A370" t="s">
        <v>12839</v>
      </c>
      <c r="B370">
        <v>2</v>
      </c>
    </row>
    <row r="371" spans="1:2">
      <c r="A371" t="s">
        <v>12840</v>
      </c>
      <c r="B371">
        <v>2</v>
      </c>
    </row>
    <row r="372" spans="1:2">
      <c r="A372" t="s">
        <v>12841</v>
      </c>
      <c r="B372">
        <v>2</v>
      </c>
    </row>
    <row r="373" spans="1:2">
      <c r="A373" t="s">
        <v>12842</v>
      </c>
      <c r="B373">
        <v>2</v>
      </c>
    </row>
    <row r="374" spans="1:2">
      <c r="A374" t="s">
        <v>12843</v>
      </c>
      <c r="B374">
        <v>2</v>
      </c>
    </row>
    <row r="375" spans="1:2">
      <c r="A375" t="s">
        <v>12844</v>
      </c>
      <c r="B375">
        <v>2</v>
      </c>
    </row>
    <row r="376" spans="1:2">
      <c r="A376" t="s">
        <v>12845</v>
      </c>
      <c r="B376">
        <v>2</v>
      </c>
    </row>
    <row r="377" spans="1:2">
      <c r="A377" t="s">
        <v>12846</v>
      </c>
      <c r="B377">
        <v>2</v>
      </c>
    </row>
    <row r="378" spans="1:2">
      <c r="A378" t="s">
        <v>12847</v>
      </c>
      <c r="B378">
        <v>2</v>
      </c>
    </row>
    <row r="379" spans="1:2">
      <c r="A379" t="s">
        <v>12848</v>
      </c>
      <c r="B379">
        <v>2</v>
      </c>
    </row>
    <row r="380" spans="1:2">
      <c r="A380" t="s">
        <v>12849</v>
      </c>
      <c r="B380">
        <v>2</v>
      </c>
    </row>
    <row r="381" spans="1:2">
      <c r="A381" t="s">
        <v>12850</v>
      </c>
      <c r="B381">
        <v>2</v>
      </c>
    </row>
    <row r="382" spans="1:2">
      <c r="A382" t="s">
        <v>12851</v>
      </c>
      <c r="B382">
        <v>2</v>
      </c>
    </row>
    <row r="383" spans="1:2">
      <c r="A383" t="s">
        <v>12852</v>
      </c>
      <c r="B383">
        <v>2</v>
      </c>
    </row>
  </sheetData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workbookViewId="0">
      <selection activeCell="G11" sqref="G11"/>
    </sheetView>
  </sheetViews>
  <sheetFormatPr defaultRowHeight="14.5"/>
  <cols>
    <col min="2" max="2" width="35.1796875" customWidth="1"/>
    <col min="3" max="3" width="10.7265625" style="17" customWidth="1"/>
    <col min="4" max="4" width="10.26953125" style="17" customWidth="1"/>
    <col min="5" max="5" width="12" style="17" bestFit="1" customWidth="1"/>
    <col min="6" max="6" width="12.7265625" style="20" bestFit="1" customWidth="1"/>
  </cols>
  <sheetData>
    <row r="1" spans="1:8" s="6" customFormat="1">
      <c r="A1" s="6" t="s">
        <v>12432</v>
      </c>
      <c r="C1" s="153"/>
      <c r="D1" s="153"/>
      <c r="E1" s="153"/>
      <c r="F1" s="249"/>
    </row>
    <row r="2" spans="1:8">
      <c r="C2" s="17" t="s">
        <v>7422</v>
      </c>
      <c r="D2" s="17" t="s">
        <v>7533</v>
      </c>
      <c r="E2" s="17" t="s">
        <v>12263</v>
      </c>
      <c r="F2" s="20" t="s">
        <v>7422</v>
      </c>
      <c r="G2" s="17" t="s">
        <v>7533</v>
      </c>
      <c r="H2" s="17" t="s">
        <v>12263</v>
      </c>
    </row>
    <row r="3" spans="1:8">
      <c r="A3" s="45"/>
      <c r="B3" s="27" t="s">
        <v>12314</v>
      </c>
      <c r="C3" s="17">
        <f>('Budget Template'!D11+'Data Pull for Budget Template'!B7)-Consolidation!B7*2</f>
        <v>0</v>
      </c>
      <c r="D3" s="17">
        <f>('Budget Template'!E11+'Data Pull for Budget Template'!C7)-Consolidation!C7*2</f>
        <v>0</v>
      </c>
      <c r="E3" s="17">
        <f>('Budget Template'!F11+'Data Pull for Budget Template'!D7)-Consolidation!D7*2</f>
        <v>0</v>
      </c>
    </row>
    <row r="4" spans="1:8">
      <c r="A4" s="45"/>
      <c r="B4" s="27" t="s">
        <v>12271</v>
      </c>
      <c r="C4" s="17">
        <f>('Budget Template'!D12+'Data Pull for Budget Template'!B9)-Consolidation!B9*2</f>
        <v>0</v>
      </c>
      <c r="D4" s="17">
        <f>('Budget Template'!E12+'Data Pull for Budget Template'!C9)-Consolidation!C9*2</f>
        <v>0</v>
      </c>
      <c r="E4" s="17">
        <f>('Budget Template'!F12+'Data Pull for Budget Template'!D9)-Consolidation!D9*2</f>
        <v>0</v>
      </c>
    </row>
    <row r="5" spans="1:8">
      <c r="A5" s="45"/>
      <c r="B5" s="27" t="s">
        <v>12313</v>
      </c>
      <c r="C5" s="17">
        <f>('Budget Template'!D13+'Data Pull for Budget Template'!B11)-Consolidation!B11*2</f>
        <v>0</v>
      </c>
      <c r="D5" s="17">
        <f>('Budget Template'!E13+'Data Pull for Budget Template'!C11)-Consolidation!C11*2</f>
        <v>0</v>
      </c>
      <c r="E5" s="17">
        <f>('Budget Template'!F13+'Data Pull for Budget Template'!D11)-Consolidation!D11*2</f>
        <v>0</v>
      </c>
    </row>
    <row r="6" spans="1:8" ht="15" thickBot="1">
      <c r="A6" s="46"/>
      <c r="B6" s="47" t="s">
        <v>12272</v>
      </c>
      <c r="C6" s="17">
        <f>('Budget Template'!D14+'Data Pull for Budget Template'!B15)-Consolidation!B15*2</f>
        <v>0</v>
      </c>
      <c r="D6" s="17">
        <f>('Budget Template'!E14+'Data Pull for Budget Template'!C15)-Consolidation!C15*2</f>
        <v>0</v>
      </c>
      <c r="E6" s="17">
        <f>('Budget Template'!F14+'Data Pull for Budget Template'!D15)-Consolidation!D15*2</f>
        <v>0</v>
      </c>
    </row>
    <row r="7" spans="1:8" ht="15" thickBot="1">
      <c r="A7" s="53"/>
      <c r="B7" s="54" t="s">
        <v>12273</v>
      </c>
      <c r="C7" s="17">
        <f>('Budget Template'!D15+'Data Pull for Budget Template'!B14)-Consolidation!B14*2</f>
        <v>0</v>
      </c>
      <c r="D7" s="17">
        <f>('Budget Template'!E15+'Data Pull for Budget Template'!C14)-Consolidation!C14*2</f>
        <v>0</v>
      </c>
      <c r="E7" s="17">
        <f>('Budget Template'!F15+'Data Pull for Budget Template'!D14)-Consolidation!D14*2</f>
        <v>0</v>
      </c>
      <c r="F7" s="20">
        <f>'Budget Template'!D15-'Budget Template'!D14-'Budget Template'!D13-'Budget Template'!D12-'Budget Template'!D11</f>
        <v>0</v>
      </c>
      <c r="G7" s="20">
        <f>'Budget Template'!E15-'Budget Template'!E14-'Budget Template'!E13-'Budget Template'!E12-'Budget Template'!E11</f>
        <v>0</v>
      </c>
      <c r="H7" s="20">
        <f>'Budget Template'!F15-'Budget Template'!F14-'Budget Template'!F13-'Budget Template'!F12-'Budget Template'!F11</f>
        <v>0</v>
      </c>
    </row>
    <row r="8" spans="1:8">
      <c r="A8" s="55"/>
      <c r="B8" s="56"/>
    </row>
    <row r="9" spans="1:8">
      <c r="A9" s="294" t="s">
        <v>12274</v>
      </c>
      <c r="B9" s="295"/>
    </row>
    <row r="10" spans="1:8">
      <c r="A10" s="55"/>
      <c r="B10" s="25" t="s">
        <v>46</v>
      </c>
      <c r="C10" s="17">
        <f>('Budget Template'!D18+'Data Pull for Budget Template'!B23)-Consolidation!B23*2</f>
        <v>0</v>
      </c>
      <c r="D10" s="17">
        <f>('Budget Template'!E18+'Data Pull for Budget Template'!C23)-Consolidation!C23*2</f>
        <v>0</v>
      </c>
      <c r="E10" s="17">
        <f>('Budget Template'!F18+'Data Pull for Budget Template'!D23)-Consolidation!D23*2+'Budget Template'!F19</f>
        <v>1.6370904631912708E-11</v>
      </c>
    </row>
    <row r="11" spans="1:8">
      <c r="A11" s="55"/>
      <c r="B11" s="62" t="s">
        <v>12420</v>
      </c>
      <c r="C11" s="17" t="s">
        <v>7526</v>
      </c>
      <c r="D11" s="17" t="s">
        <v>7526</v>
      </c>
      <c r="E11" s="17" t="s">
        <v>7526</v>
      </c>
    </row>
    <row r="12" spans="1:8">
      <c r="A12" s="55"/>
      <c r="B12" s="62" t="s">
        <v>12422</v>
      </c>
      <c r="C12" s="17" t="s">
        <v>7526</v>
      </c>
      <c r="D12" s="17" t="s">
        <v>7526</v>
      </c>
      <c r="E12" s="17" t="s">
        <v>7526</v>
      </c>
    </row>
    <row r="13" spans="1:8" ht="15" thickBot="1">
      <c r="A13" s="57"/>
      <c r="B13" s="58" t="s">
        <v>12275</v>
      </c>
      <c r="C13" s="17">
        <f>('Budget Template'!D21+'Data Pull for Budget Template'!B38)-Consolidation!B38*2</f>
        <v>0</v>
      </c>
      <c r="D13" s="17">
        <f>('Budget Template'!E21+'Data Pull for Budget Template'!C38)-Consolidation!C38*2</f>
        <v>0</v>
      </c>
      <c r="E13" s="17">
        <f>('Budget Template'!F21+'Data Pull for Budget Template'!D38)-Consolidation!D38*2</f>
        <v>0</v>
      </c>
    </row>
    <row r="14" spans="1:8" ht="15" thickBot="1">
      <c r="A14" s="57"/>
      <c r="B14" s="58" t="s">
        <v>12315</v>
      </c>
      <c r="C14" s="17">
        <f>('Budget Template'!D22+'Data Pull for Budget Template'!B37)-Consolidation!B37*2</f>
        <v>0</v>
      </c>
      <c r="D14" s="17">
        <f>('Budget Template'!E22+'Data Pull for Budget Template'!C37)-Consolidation!C37*2</f>
        <v>0</v>
      </c>
      <c r="E14" s="17">
        <f>('Budget Template'!F22+'Data Pull for Budget Template'!D37)-Consolidation!D37*2</f>
        <v>0</v>
      </c>
      <c r="F14" s="20">
        <f>'Budget Template'!D22-'Budget Template'!D21-'Budget Template'!D20-'Budget Template'!D19-'Budget Template'!D18</f>
        <v>0</v>
      </c>
      <c r="G14" s="20">
        <f>'Budget Template'!E22-'Budget Template'!E21-'Budget Template'!E20-'Budget Template'!E19-'Budget Template'!E18</f>
        <v>0</v>
      </c>
      <c r="H14" s="20">
        <f>'Budget Template'!F22-'Budget Template'!F21-'Budget Template'!F20-'Budget Template'!F19-'Budget Template'!F18</f>
        <v>0</v>
      </c>
    </row>
    <row r="15" spans="1:8">
      <c r="A15" s="45"/>
      <c r="B15" s="26"/>
      <c r="C15" s="17" t="s">
        <v>7526</v>
      </c>
      <c r="D15" s="17" t="s">
        <v>7526</v>
      </c>
      <c r="E15" s="17" t="s">
        <v>7526</v>
      </c>
    </row>
    <row r="16" spans="1:8" ht="15" thickBot="1">
      <c r="A16" s="290" t="s">
        <v>12316</v>
      </c>
      <c r="B16" s="291"/>
      <c r="C16" s="17">
        <f>('Budget Template'!D24+'Data Pull for Budget Template'!B39)-Consolidation!B39*2</f>
        <v>0</v>
      </c>
      <c r="D16" s="17">
        <f>('Budget Template'!E24+'Data Pull for Budget Template'!C39)-Consolidation!C39*2</f>
        <v>0</v>
      </c>
      <c r="E16" s="17">
        <f>('Budget Template'!F24+'Data Pull for Budget Template'!D39)-Consolidation!D39*2</f>
        <v>0</v>
      </c>
      <c r="F16" s="20">
        <f>'Budget Template'!D24-'Budget Template'!D22-'Budget Template'!D15</f>
        <v>0</v>
      </c>
      <c r="G16" s="20">
        <f>'Budget Template'!E24-'Budget Template'!E22-'Budget Template'!E15</f>
        <v>0</v>
      </c>
      <c r="H16" s="20">
        <f>'Budget Template'!F24-'Budget Template'!F22-'Budget Template'!F15</f>
        <v>0</v>
      </c>
    </row>
    <row r="17" spans="1:8">
      <c r="A17" s="45"/>
      <c r="B17" s="26"/>
      <c r="C17" s="17" t="s">
        <v>7526</v>
      </c>
      <c r="D17" s="17" t="s">
        <v>7526</v>
      </c>
      <c r="E17" s="17" t="s">
        <v>7526</v>
      </c>
    </row>
    <row r="18" spans="1:8">
      <c r="A18" s="292" t="s">
        <v>12276</v>
      </c>
      <c r="B18" s="293"/>
      <c r="C18" s="17" t="s">
        <v>7526</v>
      </c>
      <c r="D18" s="17" t="s">
        <v>7526</v>
      </c>
      <c r="E18" s="17" t="s">
        <v>7526</v>
      </c>
    </row>
    <row r="19" spans="1:8">
      <c r="A19" s="61"/>
      <c r="B19" s="27" t="s">
        <v>12421</v>
      </c>
      <c r="C19" s="17">
        <f>('Budget Template'!D27+'Data Pull for Budget Template'!B40)-Consolidation!B40*2</f>
        <v>0</v>
      </c>
      <c r="D19" s="17">
        <f>('Budget Template'!E27+'Data Pull for Budget Template'!C40)-Consolidation!C40*2</f>
        <v>0</v>
      </c>
      <c r="E19" s="17">
        <f>('Budget Template'!F27+'Data Pull for Budget Template'!D40)-Consolidation!D40*2</f>
        <v>0</v>
      </c>
    </row>
    <row r="20" spans="1:8">
      <c r="A20" s="45"/>
      <c r="B20" s="27" t="s">
        <v>12277</v>
      </c>
      <c r="C20" s="17">
        <f>('Budget Template'!D28+'Data Pull for Budget Template'!B41)-Consolidation!B41*2</f>
        <v>0</v>
      </c>
      <c r="D20" s="17">
        <f>('Budget Template'!E28+'Data Pull for Budget Template'!C41)-Consolidation!C41*2</f>
        <v>0</v>
      </c>
      <c r="E20" s="17">
        <f>('Budget Template'!F28+'Data Pull for Budget Template'!D41)-Consolidation!D41*2</f>
        <v>0</v>
      </c>
    </row>
    <row r="21" spans="1:8">
      <c r="A21" s="45"/>
      <c r="B21" s="27" t="s">
        <v>12279</v>
      </c>
      <c r="C21" s="17">
        <f>('Budget Template'!D29+'Data Pull for Budget Template'!B44)-Consolidation!B44*2</f>
        <v>0</v>
      </c>
      <c r="D21" s="17">
        <f>('Budget Template'!E29+'Data Pull for Budget Template'!C44)-Consolidation!C44*2</f>
        <v>0</v>
      </c>
      <c r="E21" s="17">
        <f>('Budget Template'!F29+'Data Pull for Budget Template'!D44)-Consolidation!D44*2</f>
        <v>0</v>
      </c>
    </row>
    <row r="22" spans="1:8">
      <c r="A22" s="45"/>
      <c r="B22" s="27" t="s">
        <v>12317</v>
      </c>
      <c r="C22" s="17">
        <f>('Budget Template'!D30+'Data Pull for Budget Template'!B48)-Consolidation!B48*2</f>
        <v>0</v>
      </c>
      <c r="D22" s="17">
        <f>('Budget Template'!E30+'Data Pull for Budget Template'!C48)-Consolidation!C48*2</f>
        <v>0</v>
      </c>
      <c r="E22" s="17">
        <f>('Budget Template'!F30+'Data Pull for Budget Template'!D48)-Consolidation!D48*2</f>
        <v>0</v>
      </c>
    </row>
    <row r="23" spans="1:8">
      <c r="A23" s="45"/>
      <c r="B23" s="60" t="s">
        <v>12318</v>
      </c>
      <c r="C23" s="17">
        <f>('Budget Template'!D31+'Data Pull for Budget Template'!B47)-Consolidation!B47*2</f>
        <v>0</v>
      </c>
      <c r="D23" s="17">
        <f>('Budget Template'!E31+'Data Pull for Budget Template'!C47)-Consolidation!C47*2</f>
        <v>0</v>
      </c>
      <c r="E23" s="17">
        <f>('Budget Template'!F31+'Data Pull for Budget Template'!D47)-Consolidation!D47*2</f>
        <v>0</v>
      </c>
    </row>
    <row r="24" spans="1:8">
      <c r="A24" s="45"/>
      <c r="B24" s="60" t="s">
        <v>12415</v>
      </c>
      <c r="C24" s="17">
        <f>('Budget Template'!D32+'Data Pull for Budget Template'!B52)-Consolidation!B52*2</f>
        <v>0</v>
      </c>
      <c r="D24" s="17">
        <f>('Budget Template'!E32+'Data Pull for Budget Template'!C52)-Consolidation!C52*2</f>
        <v>0</v>
      </c>
      <c r="E24" s="17">
        <f>('Budget Template'!F32+'Data Pull for Budget Template'!D52)-Consolidation!D52*2</f>
        <v>0</v>
      </c>
    </row>
    <row r="25" spans="1:8" ht="15" thickBot="1">
      <c r="A25" s="46"/>
      <c r="B25" s="63" t="s">
        <v>12280</v>
      </c>
      <c r="C25" s="17">
        <f>('Budget Template'!D33+'Data Pull for Budget Template'!B65)-Consolidation!B65*2</f>
        <v>0</v>
      </c>
      <c r="D25" s="17">
        <f>('Budget Template'!E33+'Data Pull for Budget Template'!C65)-Consolidation!C65*2</f>
        <v>0</v>
      </c>
      <c r="E25" s="17">
        <f>('Budget Template'!F33+'Data Pull for Budget Template'!D65)-Consolidation!D65*2</f>
        <v>0</v>
      </c>
    </row>
    <row r="26" spans="1:8" ht="15" thickBot="1">
      <c r="A26" s="64"/>
      <c r="B26" s="65" t="s">
        <v>12281</v>
      </c>
      <c r="C26" s="17">
        <f>('Budget Template'!D34+'Data Pull for Budget Template'!B64)-Consolidation!B64*2</f>
        <v>0</v>
      </c>
      <c r="D26" s="17">
        <f>('Budget Template'!E34+'Data Pull for Budget Template'!C64)-Consolidation!C64*2</f>
        <v>0</v>
      </c>
      <c r="E26" s="17">
        <f>('Budget Template'!F34+'Data Pull for Budget Template'!D64)-Consolidation!D64*2</f>
        <v>0</v>
      </c>
      <c r="F26" s="20">
        <f>'Budget Template'!D34-'Budget Template'!D33-'Budget Template'!D32-'Budget Template'!D31-'Budget Template'!D30-'Budget Template'!D29-'Budget Template'!D28-'Budget Template'!D27</f>
        <v>0</v>
      </c>
      <c r="G26" s="20">
        <f>'Budget Template'!E34-'Budget Template'!E33-'Budget Template'!E32-'Budget Template'!E31-'Budget Template'!E30-'Budget Template'!E29-'Budget Template'!E28-'Budget Template'!E27</f>
        <v>0</v>
      </c>
      <c r="H26" s="20">
        <f>'Budget Template'!F34-'Budget Template'!F33-'Budget Template'!F32-'Budget Template'!F31-'Budget Template'!F30-'Budget Template'!F29-'Budget Template'!F28-'Budget Template'!F27</f>
        <v>0</v>
      </c>
    </row>
    <row r="27" spans="1:8">
      <c r="A27" s="45"/>
      <c r="B27" s="26"/>
      <c r="C27" s="17" t="s">
        <v>7526</v>
      </c>
      <c r="D27" s="17" t="s">
        <v>7526</v>
      </c>
      <c r="E27" s="17" t="s">
        <v>7526</v>
      </c>
    </row>
    <row r="28" spans="1:8" ht="15" thickBot="1">
      <c r="A28" s="46" t="s">
        <v>12282</v>
      </c>
      <c r="B28" s="48"/>
      <c r="C28" s="17">
        <f>('Budget Template'!D36+'Data Pull for Budget Template'!B66)-Consolidation!B66*2</f>
        <v>0</v>
      </c>
      <c r="D28" s="17">
        <f>('Budget Template'!E36+'Data Pull for Budget Template'!C66)-Consolidation!C66*2</f>
        <v>0</v>
      </c>
      <c r="E28" s="17">
        <f>('Budget Template'!F36+'Data Pull for Budget Template'!D66)-Consolidation!D66*2</f>
        <v>0</v>
      </c>
      <c r="F28" s="20">
        <f>'Budget Template'!D36+'Budget Template'!D34-'Budget Template'!D24</f>
        <v>0</v>
      </c>
      <c r="G28" s="20">
        <f>'Budget Template'!E36+'Budget Template'!E34-'Budget Template'!E24</f>
        <v>0</v>
      </c>
      <c r="H28" s="20">
        <f>'Budget Template'!F36+'Budget Template'!F34-'Budget Template'!F24</f>
        <v>0</v>
      </c>
    </row>
    <row r="29" spans="1:8">
      <c r="A29" s="45"/>
      <c r="B29" s="26"/>
      <c r="C29" s="17" t="s">
        <v>7526</v>
      </c>
      <c r="D29" s="17" t="s">
        <v>7526</v>
      </c>
      <c r="E29" s="17" t="s">
        <v>7526</v>
      </c>
    </row>
    <row r="30" spans="1:8">
      <c r="A30" s="292" t="s">
        <v>12283</v>
      </c>
      <c r="B30" s="293"/>
      <c r="C30" s="17" t="s">
        <v>7526</v>
      </c>
      <c r="D30" s="17" t="s">
        <v>7526</v>
      </c>
      <c r="E30" s="17" t="s">
        <v>7526</v>
      </c>
    </row>
    <row r="31" spans="1:8">
      <c r="A31" s="45"/>
      <c r="B31" s="27" t="s">
        <v>12861</v>
      </c>
    </row>
    <row r="32" spans="1:8" ht="15" thickBot="1">
      <c r="A32" s="46"/>
      <c r="B32" s="47" t="s">
        <v>12284</v>
      </c>
      <c r="C32" s="17">
        <f>('Budget Template'!D40+'Data Pull for Budget Template'!B93)-Consolidation!B93*2</f>
        <v>0</v>
      </c>
      <c r="D32" s="17">
        <f>('Budget Template'!E40+'Data Pull for Budget Template'!C93)-Consolidation!C93*2</f>
        <v>0</v>
      </c>
      <c r="E32" s="17">
        <f>('Budget Template'!F40+'Data Pull for Budget Template'!D93)-Consolidation!D93*2</f>
        <v>0</v>
      </c>
    </row>
    <row r="33" spans="1:8" ht="15" thickBot="1">
      <c r="A33" s="46"/>
      <c r="B33" s="48" t="s">
        <v>12285</v>
      </c>
      <c r="C33" s="17">
        <f>('Budget Template'!D41+'Data Pull for Budget Template'!B94)-Consolidation!B94*2</f>
        <v>0</v>
      </c>
      <c r="D33" s="17">
        <f>('Budget Template'!E41+'Data Pull for Budget Template'!C94)-Consolidation!C94*2</f>
        <v>0</v>
      </c>
      <c r="E33" s="17">
        <f>('Budget Template'!F41+'Data Pull for Budget Template'!D94)-Consolidation!D94*2</f>
        <v>0</v>
      </c>
      <c r="F33" s="20">
        <f>'Budget Template'!D41-'Budget Template'!D40-'Budget Template'!D39</f>
        <v>0</v>
      </c>
      <c r="G33" s="20">
        <f>'Budget Template'!E41-'Budget Template'!E40-'Budget Template'!E39</f>
        <v>0</v>
      </c>
      <c r="H33" s="20">
        <f>'Budget Template'!F41-'Budget Template'!F40-'Budget Template'!F39</f>
        <v>0</v>
      </c>
    </row>
    <row r="34" spans="1:8">
      <c r="A34" s="45"/>
      <c r="B34" s="26"/>
      <c r="C34" s="17" t="s">
        <v>7526</v>
      </c>
      <c r="D34" s="17" t="s">
        <v>7526</v>
      </c>
      <c r="E34" s="17" t="s">
        <v>7526</v>
      </c>
    </row>
    <row r="35" spans="1:8" ht="15" thickBot="1">
      <c r="A35" s="290" t="s">
        <v>3</v>
      </c>
      <c r="B35" s="291"/>
      <c r="C35" s="17">
        <f>('Budget Template'!D43+'Data Pull for Budget Template'!B96)-Consolidation!B96*2</f>
        <v>0</v>
      </c>
      <c r="D35" s="17">
        <f>('Budget Template'!E43+'Data Pull for Budget Template'!C96)-Consolidation!C96*2</f>
        <v>0</v>
      </c>
      <c r="E35" s="17">
        <f>('Budget Template'!F43+'Data Pull for Budget Template'!D96)-Consolidation!D96*2</f>
        <v>2.0008883439004421E-11</v>
      </c>
      <c r="F35" s="20">
        <f>'Budget Template'!D43-'Budget Template'!D41-'Budget Template'!D36</f>
        <v>0</v>
      </c>
      <c r="G35" s="20">
        <f>'Budget Template'!E43-'Budget Template'!E41-'Budget Template'!E36</f>
        <v>0</v>
      </c>
      <c r="H35" s="20">
        <f>'Budget Template'!F43-'Budget Template'!F41-'Budget Template'!F36</f>
        <v>0</v>
      </c>
    </row>
    <row r="36" spans="1:8">
      <c r="A36" s="45"/>
      <c r="B36" s="26"/>
      <c r="C36" s="17" t="s">
        <v>7526</v>
      </c>
      <c r="D36" s="17" t="s">
        <v>7526</v>
      </c>
      <c r="E36" s="17" t="s">
        <v>7526</v>
      </c>
    </row>
    <row r="37" spans="1:8">
      <c r="A37" s="292" t="s">
        <v>12264</v>
      </c>
      <c r="B37" s="293"/>
      <c r="C37" s="17">
        <f>('Budget Template'!D45+'Data Pull for Budget Template'!B97)-Consolidation!B97*2</f>
        <v>0</v>
      </c>
      <c r="D37" s="17">
        <f>('Budget Template'!E45+'Data Pull for Budget Template'!C97)-Consolidation!C97*2</f>
        <v>0</v>
      </c>
      <c r="E37" s="17">
        <f>('Budget Template'!F45+'Data Pull for Budget Template'!D97)-Consolidation!D97*2+'Data Pull for Budget Template'!D97-'Data Pull for Budget Template'!C98</f>
        <v>0</v>
      </c>
    </row>
    <row r="38" spans="1:8" ht="15" thickBot="1">
      <c r="A38" s="290" t="s">
        <v>12265</v>
      </c>
      <c r="B38" s="291"/>
      <c r="C38" s="17">
        <f>('Budget Template'!D46+'Data Pull for Budget Template'!B98)-Consolidation!B98*2</f>
        <v>0</v>
      </c>
      <c r="D38" s="17">
        <f>('Budget Template'!E46+'Data Pull for Budget Template'!C98)-Consolidation!C98*2</f>
        <v>0</v>
      </c>
      <c r="E38" s="17">
        <f>('Budget Template'!F46+'Data Pull for Budget Template'!D98)-Consolidation!D98*2+'Data Pull for Budget Template'!D97-'Data Pull for Budget Template'!C98</f>
        <v>0</v>
      </c>
      <c r="F38" s="20">
        <f>'Budget Template'!D46-'Budget Template'!D45-'Budget Template'!D43</f>
        <v>0</v>
      </c>
      <c r="G38" s="20">
        <f>'Budget Template'!E46-'Budget Template'!E45-'Budget Template'!E43</f>
        <v>1.0004441719502211E-11</v>
      </c>
      <c r="H38" s="20">
        <f>'Budget Template'!F46-'Budget Template'!F45-'Budget Template'!F43</f>
        <v>-9.0949470177292824E-12</v>
      </c>
    </row>
    <row r="39" spans="1:8">
      <c r="A39" s="45"/>
      <c r="B39" s="26"/>
      <c r="C39" s="17" t="s">
        <v>7526</v>
      </c>
      <c r="D39" s="17" t="s">
        <v>7526</v>
      </c>
      <c r="E39" s="17" t="s">
        <v>7526</v>
      </c>
    </row>
    <row r="40" spans="1:8">
      <c r="A40" s="45"/>
      <c r="B40" s="26"/>
      <c r="C40" s="17" t="s">
        <v>7526</v>
      </c>
      <c r="D40" s="17" t="s">
        <v>7526</v>
      </c>
      <c r="E40" s="17" t="s">
        <v>7526</v>
      </c>
    </row>
    <row r="41" spans="1:8">
      <c r="A41" s="292" t="s">
        <v>12286</v>
      </c>
      <c r="B41" s="293"/>
      <c r="C41" s="17" t="s">
        <v>7526</v>
      </c>
      <c r="D41" s="17" t="s">
        <v>7526</v>
      </c>
      <c r="E41" s="17" t="s">
        <v>7526</v>
      </c>
    </row>
    <row r="42" spans="1:8">
      <c r="A42" s="45"/>
      <c r="B42" s="27" t="s">
        <v>12287</v>
      </c>
      <c r="C42" s="17">
        <f>('Budget Template'!D54+'Data Pull for Budget Template'!E99)-Consolidation!E99*2</f>
        <v>0</v>
      </c>
      <c r="D42" s="17">
        <f>('Budget Template'!E54+'Data Pull for Budget Template'!F99)-Consolidation!F99*2</f>
        <v>0</v>
      </c>
      <c r="E42" s="17" t="s">
        <v>7526</v>
      </c>
    </row>
    <row r="43" spans="1:8" ht="15" thickBot="1">
      <c r="A43" s="46"/>
      <c r="B43" s="47" t="s">
        <v>12288</v>
      </c>
      <c r="C43" s="17" t="s">
        <v>7526</v>
      </c>
    </row>
  </sheetData>
  <mergeCells count="8">
    <mergeCell ref="A38:B38"/>
    <mergeCell ref="A41:B41"/>
    <mergeCell ref="A9:B9"/>
    <mergeCell ref="A16:B16"/>
    <mergeCell ref="A18:B18"/>
    <mergeCell ref="A30:B30"/>
    <mergeCell ref="A35:B35"/>
    <mergeCell ref="A37:B37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6</vt:i4>
      </vt:variant>
    </vt:vector>
  </HeadingPairs>
  <TitlesOfParts>
    <vt:vector size="21" baseType="lpstr">
      <vt:lpstr>Instructions</vt:lpstr>
      <vt:lpstr>Budget Template</vt:lpstr>
      <vt:lpstr>Expense Reductions</vt:lpstr>
      <vt:lpstr>Use of Reserves</vt:lpstr>
      <vt:lpstr>List_UR</vt:lpstr>
      <vt:lpstr>Consolidation</vt:lpstr>
      <vt:lpstr>Data Pull for Budget Template</vt:lpstr>
      <vt:lpstr>List(Faculty in year)</vt:lpstr>
      <vt:lpstr>Datachecking</vt:lpstr>
      <vt:lpstr>May 2020 Org. Tree</vt:lpstr>
      <vt:lpstr>Breakdown of campus support</vt:lpstr>
      <vt:lpstr>GA</vt:lpstr>
      <vt:lpstr>Campus Comm</vt:lpstr>
      <vt:lpstr>Central Assess</vt:lpstr>
      <vt:lpstr>71302_COLA</vt:lpstr>
      <vt:lpstr>'Budget Template'!Print_Area</vt:lpstr>
      <vt:lpstr>Consolidation!Print_Area</vt:lpstr>
      <vt:lpstr>'Data Pull for Budget Template'!Print_Area</vt:lpstr>
      <vt:lpstr>'Expense Reductions'!Print_Area</vt:lpstr>
      <vt:lpstr>Instructions!Print_Area</vt:lpstr>
      <vt:lpstr>'Use of Reserves'!Print_Area</vt:lpstr>
    </vt:vector>
  </TitlesOfParts>
  <Company>UCB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UCB</dc:creator>
  <cp:lastModifiedBy>Emily Liu</cp:lastModifiedBy>
  <cp:lastPrinted>2020-08-11T01:11:08Z</cp:lastPrinted>
  <dcterms:created xsi:type="dcterms:W3CDTF">2017-09-27T17:50:10Z</dcterms:created>
  <dcterms:modified xsi:type="dcterms:W3CDTF">2020-08-27T23:41:56Z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